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510" windowWidth="9960" windowHeight="7635" activeTab="1"/>
  </bookViews>
  <sheets>
    <sheet name="Данные" sheetId="1" r:id="rId1"/>
    <sheet name="Графики" sheetId="5" r:id="rId2"/>
  </sheets>
  <definedNames>
    <definedName name="ДаНет">Данные!#REF!</definedName>
    <definedName name="Расчет_перемещений_относительно_глубины" localSheetId="1">Данные!$D$3:$D$303</definedName>
    <definedName name="Расчет_перемещений_относительно_глубины" localSheetId="0">Данные!$D$3:$D$303</definedName>
  </definedNames>
  <calcPr calcId="144525"/>
</workbook>
</file>

<file path=xl/calcChain.xml><?xml version="1.0" encoding="utf-8"?>
<calcChain xmlns="http://schemas.openxmlformats.org/spreadsheetml/2006/main">
  <c r="AP132" i="5" l="1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BH143" i="5"/>
  <c r="BI143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BH144" i="5"/>
  <c r="BI144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BH145" i="5"/>
  <c r="BI145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BH172" i="5"/>
  <c r="BI172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BH173" i="5"/>
  <c r="BI173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BH174" i="5"/>
  <c r="BI174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BH175" i="5"/>
  <c r="BI175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BH176" i="5"/>
  <c r="BI176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BH177" i="5"/>
  <c r="BI177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BH231" i="5"/>
  <c r="BI231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BH232" i="5"/>
  <c r="BI232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BH233" i="5"/>
  <c r="BI233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BH234" i="5"/>
  <c r="BI234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BH235" i="5"/>
  <c r="BI235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BH236" i="5"/>
  <c r="BI236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BH255" i="5"/>
  <c r="BI255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BH256" i="5"/>
  <c r="BI256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BH257" i="5"/>
  <c r="BI257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BH258" i="5"/>
  <c r="BI258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BH259" i="5"/>
  <c r="BI259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BH260" i="5"/>
  <c r="BI260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BH279" i="5"/>
  <c r="BI279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BH280" i="5"/>
  <c r="BI280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BH281" i="5"/>
  <c r="BI281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BH282" i="5"/>
  <c r="BI282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BH283" i="5"/>
  <c r="BI283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BH284" i="5"/>
  <c r="BI284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BH285" i="5"/>
  <c r="BI285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BH286" i="5"/>
  <c r="BI286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BH287" i="5"/>
  <c r="BI287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BH288" i="5"/>
  <c r="BI288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BH289" i="5"/>
  <c r="BI289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BH290" i="5"/>
  <c r="BI290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BH291" i="5"/>
  <c r="BI291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BH292" i="5"/>
  <c r="BI292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BH293" i="5"/>
  <c r="BI293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BH294" i="5"/>
  <c r="BI294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BH295" i="5"/>
  <c r="BI295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BH296" i="5"/>
  <c r="BI296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BH297" i="5"/>
  <c r="BI297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BH298" i="5"/>
  <c r="BI298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BH299" i="5"/>
  <c r="BI299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BH300" i="5"/>
  <c r="BI300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BH301" i="5"/>
  <c r="BI301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BH302" i="5"/>
  <c r="BI302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BH303" i="5"/>
  <c r="BI303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BH304" i="5"/>
  <c r="BI304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BH305" i="5"/>
  <c r="BI305" i="5"/>
  <c r="AP306" i="5"/>
  <c r="AQ306" i="5"/>
  <c r="AR306" i="5"/>
  <c r="AS306" i="5"/>
  <c r="AT306" i="5"/>
  <c r="AU306" i="5"/>
  <c r="AV306" i="5"/>
  <c r="AW306" i="5"/>
  <c r="AX306" i="5"/>
  <c r="AY306" i="5"/>
  <c r="AZ306" i="5"/>
  <c r="BA306" i="5"/>
  <c r="BB306" i="5"/>
  <c r="BC306" i="5"/>
  <c r="BD306" i="5"/>
  <c r="BE306" i="5"/>
  <c r="BF306" i="5"/>
  <c r="BG306" i="5"/>
  <c r="BH306" i="5"/>
  <c r="BI306" i="5"/>
  <c r="AP307" i="5"/>
  <c r="AQ307" i="5"/>
  <c r="AR307" i="5"/>
  <c r="AS307" i="5"/>
  <c r="AT307" i="5"/>
  <c r="AU307" i="5"/>
  <c r="AV307" i="5"/>
  <c r="AW307" i="5"/>
  <c r="AX307" i="5"/>
  <c r="AY307" i="5"/>
  <c r="AZ307" i="5"/>
  <c r="BA307" i="5"/>
  <c r="BB307" i="5"/>
  <c r="BC307" i="5"/>
  <c r="BD307" i="5"/>
  <c r="BE307" i="5"/>
  <c r="BF307" i="5"/>
  <c r="BG307" i="5"/>
  <c r="BH307" i="5"/>
  <c r="BI307" i="5"/>
  <c r="AP308" i="5"/>
  <c r="AQ308" i="5"/>
  <c r="AR308" i="5"/>
  <c r="AS308" i="5"/>
  <c r="AT308" i="5"/>
  <c r="AU308" i="5"/>
  <c r="AV308" i="5"/>
  <c r="AW308" i="5"/>
  <c r="AX308" i="5"/>
  <c r="AY308" i="5"/>
  <c r="AZ308" i="5"/>
  <c r="BA308" i="5"/>
  <c r="BB308" i="5"/>
  <c r="BC308" i="5"/>
  <c r="BD308" i="5"/>
  <c r="BE308" i="5"/>
  <c r="BF308" i="5"/>
  <c r="BG308" i="5"/>
  <c r="BH308" i="5"/>
  <c r="BI308" i="5"/>
  <c r="AP309" i="5"/>
  <c r="AQ309" i="5"/>
  <c r="AR309" i="5"/>
  <c r="AS309" i="5"/>
  <c r="AT309" i="5"/>
  <c r="AU309" i="5"/>
  <c r="AV309" i="5"/>
  <c r="AW309" i="5"/>
  <c r="AX309" i="5"/>
  <c r="AY309" i="5"/>
  <c r="AZ309" i="5"/>
  <c r="BA309" i="5"/>
  <c r="BB309" i="5"/>
  <c r="BC309" i="5"/>
  <c r="BD309" i="5"/>
  <c r="BE309" i="5"/>
  <c r="BF309" i="5"/>
  <c r="BG309" i="5"/>
  <c r="BH309" i="5"/>
  <c r="BI309" i="5"/>
  <c r="AP310" i="5"/>
  <c r="AQ310" i="5"/>
  <c r="AR310" i="5"/>
  <c r="AS310" i="5"/>
  <c r="AT310" i="5"/>
  <c r="AU310" i="5"/>
  <c r="AV310" i="5"/>
  <c r="AW310" i="5"/>
  <c r="AX310" i="5"/>
  <c r="AY310" i="5"/>
  <c r="AZ310" i="5"/>
  <c r="BA310" i="5"/>
  <c r="BB310" i="5"/>
  <c r="BC310" i="5"/>
  <c r="BD310" i="5"/>
  <c r="BE310" i="5"/>
  <c r="BF310" i="5"/>
  <c r="BG310" i="5"/>
  <c r="BH310" i="5"/>
  <c r="BI310" i="5"/>
  <c r="AP311" i="5"/>
  <c r="AQ311" i="5"/>
  <c r="AR311" i="5"/>
  <c r="AS311" i="5"/>
  <c r="AT311" i="5"/>
  <c r="AU311" i="5"/>
  <c r="AV311" i="5"/>
  <c r="AW311" i="5"/>
  <c r="AX311" i="5"/>
  <c r="AY311" i="5"/>
  <c r="AZ311" i="5"/>
  <c r="BA311" i="5"/>
  <c r="BB311" i="5"/>
  <c r="BC311" i="5"/>
  <c r="BD311" i="5"/>
  <c r="BE311" i="5"/>
  <c r="BF311" i="5"/>
  <c r="BG311" i="5"/>
  <c r="BH311" i="5"/>
  <c r="BI311" i="5"/>
  <c r="AP312" i="5"/>
  <c r="AQ312" i="5"/>
  <c r="AR312" i="5"/>
  <c r="AS312" i="5"/>
  <c r="AT312" i="5"/>
  <c r="AU312" i="5"/>
  <c r="AV312" i="5"/>
  <c r="AW312" i="5"/>
  <c r="AX312" i="5"/>
  <c r="AY312" i="5"/>
  <c r="AZ312" i="5"/>
  <c r="BA312" i="5"/>
  <c r="BB312" i="5"/>
  <c r="BC312" i="5"/>
  <c r="BD312" i="5"/>
  <c r="BE312" i="5"/>
  <c r="BF312" i="5"/>
  <c r="BG312" i="5"/>
  <c r="BH312" i="5"/>
  <c r="BI312" i="5"/>
  <c r="AP313" i="5"/>
  <c r="AQ313" i="5"/>
  <c r="AR313" i="5"/>
  <c r="AS313" i="5"/>
  <c r="AT313" i="5"/>
  <c r="AU313" i="5"/>
  <c r="AV313" i="5"/>
  <c r="AW313" i="5"/>
  <c r="AX313" i="5"/>
  <c r="AY313" i="5"/>
  <c r="AZ313" i="5"/>
  <c r="BA313" i="5"/>
  <c r="BB313" i="5"/>
  <c r="BC313" i="5"/>
  <c r="BD313" i="5"/>
  <c r="BE313" i="5"/>
  <c r="BF313" i="5"/>
  <c r="BG313" i="5"/>
  <c r="BH313" i="5"/>
  <c r="BI313" i="5"/>
  <c r="AP314" i="5"/>
  <c r="AQ314" i="5"/>
  <c r="AR314" i="5"/>
  <c r="AS314" i="5"/>
  <c r="AT314" i="5"/>
  <c r="AU314" i="5"/>
  <c r="AV314" i="5"/>
  <c r="AW314" i="5"/>
  <c r="AX314" i="5"/>
  <c r="AY314" i="5"/>
  <c r="AZ314" i="5"/>
  <c r="BA314" i="5"/>
  <c r="BB314" i="5"/>
  <c r="BC314" i="5"/>
  <c r="BD314" i="5"/>
  <c r="BE314" i="5"/>
  <c r="BF314" i="5"/>
  <c r="BG314" i="5"/>
  <c r="BH314" i="5"/>
  <c r="BI314" i="5"/>
  <c r="AP315" i="5"/>
  <c r="AQ315" i="5"/>
  <c r="AR315" i="5"/>
  <c r="AS315" i="5"/>
  <c r="AT315" i="5"/>
  <c r="AU315" i="5"/>
  <c r="AV315" i="5"/>
  <c r="AW315" i="5"/>
  <c r="AX315" i="5"/>
  <c r="AY315" i="5"/>
  <c r="AZ315" i="5"/>
  <c r="BA315" i="5"/>
  <c r="BB315" i="5"/>
  <c r="BC315" i="5"/>
  <c r="BD315" i="5"/>
  <c r="BE315" i="5"/>
  <c r="BF315" i="5"/>
  <c r="BG315" i="5"/>
  <c r="BH315" i="5"/>
  <c r="BI315" i="5"/>
  <c r="AP316" i="5"/>
  <c r="AQ316" i="5"/>
  <c r="AR316" i="5"/>
  <c r="AS316" i="5"/>
  <c r="AT316" i="5"/>
  <c r="AU316" i="5"/>
  <c r="AV316" i="5"/>
  <c r="AW316" i="5"/>
  <c r="AX316" i="5"/>
  <c r="AY316" i="5"/>
  <c r="AZ316" i="5"/>
  <c r="BA316" i="5"/>
  <c r="BB316" i="5"/>
  <c r="BC316" i="5"/>
  <c r="BD316" i="5"/>
  <c r="BE316" i="5"/>
  <c r="BF316" i="5"/>
  <c r="BG316" i="5"/>
  <c r="BH316" i="5"/>
  <c r="BI316" i="5"/>
  <c r="AP317" i="5"/>
  <c r="AQ317" i="5"/>
  <c r="AR317" i="5"/>
  <c r="AS317" i="5"/>
  <c r="AT317" i="5"/>
  <c r="AU317" i="5"/>
  <c r="AV317" i="5"/>
  <c r="AW317" i="5"/>
  <c r="AX317" i="5"/>
  <c r="AY317" i="5"/>
  <c r="AZ317" i="5"/>
  <c r="BA317" i="5"/>
  <c r="BB317" i="5"/>
  <c r="BC317" i="5"/>
  <c r="BD317" i="5"/>
  <c r="BE317" i="5"/>
  <c r="BF317" i="5"/>
  <c r="BG317" i="5"/>
  <c r="BH317" i="5"/>
  <c r="BI317" i="5"/>
  <c r="AP318" i="5"/>
  <c r="AQ318" i="5"/>
  <c r="AR318" i="5"/>
  <c r="AS318" i="5"/>
  <c r="AT318" i="5"/>
  <c r="AU318" i="5"/>
  <c r="AV318" i="5"/>
  <c r="AW318" i="5"/>
  <c r="AX318" i="5"/>
  <c r="AY318" i="5"/>
  <c r="AZ318" i="5"/>
  <c r="BA318" i="5"/>
  <c r="BB318" i="5"/>
  <c r="BC318" i="5"/>
  <c r="BD318" i="5"/>
  <c r="BE318" i="5"/>
  <c r="BF318" i="5"/>
  <c r="BG318" i="5"/>
  <c r="BH318" i="5"/>
  <c r="BI318" i="5"/>
  <c r="AP319" i="5"/>
  <c r="AQ319" i="5"/>
  <c r="AR319" i="5"/>
  <c r="AS319" i="5"/>
  <c r="AT319" i="5"/>
  <c r="AU319" i="5"/>
  <c r="AV319" i="5"/>
  <c r="AW319" i="5"/>
  <c r="AX319" i="5"/>
  <c r="AY319" i="5"/>
  <c r="AZ319" i="5"/>
  <c r="BA319" i="5"/>
  <c r="BB319" i="5"/>
  <c r="BC319" i="5"/>
  <c r="BD319" i="5"/>
  <c r="BE319" i="5"/>
  <c r="BF319" i="5"/>
  <c r="BG319" i="5"/>
  <c r="BH319" i="5"/>
  <c r="BI319" i="5"/>
  <c r="AP320" i="5"/>
  <c r="AQ320" i="5"/>
  <c r="AR320" i="5"/>
  <c r="AS320" i="5"/>
  <c r="AT320" i="5"/>
  <c r="AU320" i="5"/>
  <c r="AV320" i="5"/>
  <c r="AW320" i="5"/>
  <c r="AX320" i="5"/>
  <c r="AY320" i="5"/>
  <c r="AZ320" i="5"/>
  <c r="BA320" i="5"/>
  <c r="BB320" i="5"/>
  <c r="BC320" i="5"/>
  <c r="BD320" i="5"/>
  <c r="BE320" i="5"/>
  <c r="BF320" i="5"/>
  <c r="BG320" i="5"/>
  <c r="BH320" i="5"/>
  <c r="BI320" i="5"/>
  <c r="AP321" i="5"/>
  <c r="AQ321" i="5"/>
  <c r="AR321" i="5"/>
  <c r="AS321" i="5"/>
  <c r="AT321" i="5"/>
  <c r="AU321" i="5"/>
  <c r="AV321" i="5"/>
  <c r="AW321" i="5"/>
  <c r="AX321" i="5"/>
  <c r="AY321" i="5"/>
  <c r="AZ321" i="5"/>
  <c r="BA321" i="5"/>
  <c r="BB321" i="5"/>
  <c r="BC321" i="5"/>
  <c r="BD321" i="5"/>
  <c r="BE321" i="5"/>
  <c r="BF321" i="5"/>
  <c r="BG321" i="5"/>
  <c r="BH321" i="5"/>
  <c r="BI321" i="5"/>
  <c r="AP322" i="5"/>
  <c r="AQ322" i="5"/>
  <c r="AR322" i="5"/>
  <c r="AS322" i="5"/>
  <c r="AT322" i="5"/>
  <c r="AU322" i="5"/>
  <c r="AV322" i="5"/>
  <c r="AW322" i="5"/>
  <c r="AX322" i="5"/>
  <c r="AY322" i="5"/>
  <c r="AZ322" i="5"/>
  <c r="BA322" i="5"/>
  <c r="BB322" i="5"/>
  <c r="BC322" i="5"/>
  <c r="BD322" i="5"/>
  <c r="BE322" i="5"/>
  <c r="BF322" i="5"/>
  <c r="BG322" i="5"/>
  <c r="BH322" i="5"/>
  <c r="BI322" i="5"/>
  <c r="AP323" i="5"/>
  <c r="AQ323" i="5"/>
  <c r="AR323" i="5"/>
  <c r="AS323" i="5"/>
  <c r="AT323" i="5"/>
  <c r="AU323" i="5"/>
  <c r="AV323" i="5"/>
  <c r="AW323" i="5"/>
  <c r="AX323" i="5"/>
  <c r="AY323" i="5"/>
  <c r="AZ323" i="5"/>
  <c r="BA323" i="5"/>
  <c r="BB323" i="5"/>
  <c r="BC323" i="5"/>
  <c r="BD323" i="5"/>
  <c r="BE323" i="5"/>
  <c r="BF323" i="5"/>
  <c r="BG323" i="5"/>
  <c r="BH323" i="5"/>
  <c r="BI323" i="5"/>
  <c r="AP324" i="5"/>
  <c r="AQ324" i="5"/>
  <c r="AR324" i="5"/>
  <c r="AS324" i="5"/>
  <c r="AT324" i="5"/>
  <c r="AU324" i="5"/>
  <c r="AV324" i="5"/>
  <c r="AW324" i="5"/>
  <c r="AX324" i="5"/>
  <c r="AY324" i="5"/>
  <c r="AZ324" i="5"/>
  <c r="BA324" i="5"/>
  <c r="BB324" i="5"/>
  <c r="BC324" i="5"/>
  <c r="BD324" i="5"/>
  <c r="BE324" i="5"/>
  <c r="BF324" i="5"/>
  <c r="BG324" i="5"/>
  <c r="BH324" i="5"/>
  <c r="BI324" i="5"/>
  <c r="AP325" i="5"/>
  <c r="AQ325" i="5"/>
  <c r="AR325" i="5"/>
  <c r="AS325" i="5"/>
  <c r="AT325" i="5"/>
  <c r="AU325" i="5"/>
  <c r="AV325" i="5"/>
  <c r="AW325" i="5"/>
  <c r="AX325" i="5"/>
  <c r="AY325" i="5"/>
  <c r="AZ325" i="5"/>
  <c r="BA325" i="5"/>
  <c r="BB325" i="5"/>
  <c r="BC325" i="5"/>
  <c r="BD325" i="5"/>
  <c r="BE325" i="5"/>
  <c r="BF325" i="5"/>
  <c r="BG325" i="5"/>
  <c r="BH325" i="5"/>
  <c r="BI325" i="5"/>
  <c r="AP326" i="5"/>
  <c r="AQ326" i="5"/>
  <c r="AR326" i="5"/>
  <c r="AS326" i="5"/>
  <c r="AT326" i="5"/>
  <c r="AU326" i="5"/>
  <c r="AV326" i="5"/>
  <c r="AW326" i="5"/>
  <c r="AX326" i="5"/>
  <c r="AY326" i="5"/>
  <c r="AZ326" i="5"/>
  <c r="BA326" i="5"/>
  <c r="BB326" i="5"/>
  <c r="BC326" i="5"/>
  <c r="BD326" i="5"/>
  <c r="BE326" i="5"/>
  <c r="BF326" i="5"/>
  <c r="BG326" i="5"/>
  <c r="BH326" i="5"/>
  <c r="BI326" i="5"/>
  <c r="AP327" i="5"/>
  <c r="AQ327" i="5"/>
  <c r="AR327" i="5"/>
  <c r="AS327" i="5"/>
  <c r="AT327" i="5"/>
  <c r="AU327" i="5"/>
  <c r="AV327" i="5"/>
  <c r="AW327" i="5"/>
  <c r="AX327" i="5"/>
  <c r="AY327" i="5"/>
  <c r="AZ327" i="5"/>
  <c r="BA327" i="5"/>
  <c r="BB327" i="5"/>
  <c r="BC327" i="5"/>
  <c r="BD327" i="5"/>
  <c r="BE327" i="5"/>
  <c r="BF327" i="5"/>
  <c r="BG327" i="5"/>
  <c r="BH327" i="5"/>
  <c r="BI327" i="5"/>
  <c r="AP328" i="5"/>
  <c r="AQ328" i="5"/>
  <c r="AR328" i="5"/>
  <c r="AS328" i="5"/>
  <c r="AT328" i="5"/>
  <c r="AU328" i="5"/>
  <c r="AV328" i="5"/>
  <c r="AW328" i="5"/>
  <c r="AX328" i="5"/>
  <c r="AY328" i="5"/>
  <c r="AZ328" i="5"/>
  <c r="BA328" i="5"/>
  <c r="BB328" i="5"/>
  <c r="BC328" i="5"/>
  <c r="BD328" i="5"/>
  <c r="BE328" i="5"/>
  <c r="BF328" i="5"/>
  <c r="BG328" i="5"/>
  <c r="BH328" i="5"/>
  <c r="BI328" i="5"/>
  <c r="AP329" i="5"/>
  <c r="AQ329" i="5"/>
  <c r="AR329" i="5"/>
  <c r="AS329" i="5"/>
  <c r="AT329" i="5"/>
  <c r="AU329" i="5"/>
  <c r="AV329" i="5"/>
  <c r="AW329" i="5"/>
  <c r="AX329" i="5"/>
  <c r="AY329" i="5"/>
  <c r="AZ329" i="5"/>
  <c r="BA329" i="5"/>
  <c r="BB329" i="5"/>
  <c r="BC329" i="5"/>
  <c r="BD329" i="5"/>
  <c r="BE329" i="5"/>
  <c r="BF329" i="5"/>
  <c r="BG329" i="5"/>
  <c r="BH329" i="5"/>
  <c r="BI329" i="5"/>
  <c r="AP330" i="5"/>
  <c r="AQ330" i="5"/>
  <c r="AR330" i="5"/>
  <c r="AS330" i="5"/>
  <c r="AT330" i="5"/>
  <c r="AU330" i="5"/>
  <c r="AV330" i="5"/>
  <c r="AW330" i="5"/>
  <c r="AX330" i="5"/>
  <c r="AY330" i="5"/>
  <c r="AZ330" i="5"/>
  <c r="BA330" i="5"/>
  <c r="BB330" i="5"/>
  <c r="BC330" i="5"/>
  <c r="BD330" i="5"/>
  <c r="BE330" i="5"/>
  <c r="BF330" i="5"/>
  <c r="BG330" i="5"/>
  <c r="BH330" i="5"/>
  <c r="BI330" i="5"/>
  <c r="AP331" i="5"/>
  <c r="AQ331" i="5"/>
  <c r="AR331" i="5"/>
  <c r="AS331" i="5"/>
  <c r="AT331" i="5"/>
  <c r="AU331" i="5"/>
  <c r="AV331" i="5"/>
  <c r="AW331" i="5"/>
  <c r="AX331" i="5"/>
  <c r="AY331" i="5"/>
  <c r="AZ331" i="5"/>
  <c r="BA331" i="5"/>
  <c r="BB331" i="5"/>
  <c r="BC331" i="5"/>
  <c r="BD331" i="5"/>
  <c r="BE331" i="5"/>
  <c r="BF331" i="5"/>
  <c r="BG331" i="5"/>
  <c r="BH331" i="5"/>
  <c r="BI331" i="5"/>
  <c r="AP332" i="5"/>
  <c r="AQ332" i="5"/>
  <c r="AR332" i="5"/>
  <c r="AS332" i="5"/>
  <c r="AT332" i="5"/>
  <c r="AU332" i="5"/>
  <c r="AV332" i="5"/>
  <c r="AW332" i="5"/>
  <c r="AX332" i="5"/>
  <c r="AY332" i="5"/>
  <c r="AZ332" i="5"/>
  <c r="BA332" i="5"/>
  <c r="BB332" i="5"/>
  <c r="BC332" i="5"/>
  <c r="BD332" i="5"/>
  <c r="BE332" i="5"/>
  <c r="BF332" i="5"/>
  <c r="BG332" i="5"/>
  <c r="BH332" i="5"/>
  <c r="BI332" i="5"/>
  <c r="AP333" i="5"/>
  <c r="AQ333" i="5"/>
  <c r="AR333" i="5"/>
  <c r="AS333" i="5"/>
  <c r="AT333" i="5"/>
  <c r="AU333" i="5"/>
  <c r="AV333" i="5"/>
  <c r="AW333" i="5"/>
  <c r="AX333" i="5"/>
  <c r="AY333" i="5"/>
  <c r="AZ333" i="5"/>
  <c r="BA333" i="5"/>
  <c r="BB333" i="5"/>
  <c r="BC333" i="5"/>
  <c r="BD333" i="5"/>
  <c r="BE333" i="5"/>
  <c r="BF333" i="5"/>
  <c r="BG333" i="5"/>
  <c r="BH333" i="5"/>
  <c r="BI333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Z321" i="5"/>
  <c r="AA321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Z322" i="5"/>
  <c r="AA322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Z323" i="5"/>
  <c r="AA323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Z325" i="5"/>
  <c r="AA325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Z326" i="5"/>
  <c r="AA326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Z327" i="5"/>
  <c r="AA327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Z329" i="5"/>
  <c r="AA329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Z330" i="5"/>
  <c r="AA330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Y332" i="5"/>
  <c r="Z332" i="5"/>
  <c r="AA332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M98" i="1"/>
  <c r="N98" i="1"/>
  <c r="W98" i="1"/>
  <c r="X98" i="1"/>
  <c r="AG98" i="1"/>
  <c r="AH98" i="1"/>
  <c r="AQ98" i="1"/>
  <c r="AR98" i="1"/>
  <c r="BA98" i="1"/>
  <c r="BB98" i="1"/>
  <c r="BK98" i="1"/>
  <c r="BL98" i="1"/>
  <c r="BU98" i="1"/>
  <c r="BV98" i="1"/>
  <c r="CE98" i="1"/>
  <c r="CF98" i="1"/>
  <c r="CO98" i="1"/>
  <c r="CP98" i="1"/>
  <c r="CY98" i="1"/>
  <c r="CZ98" i="1"/>
  <c r="DI98" i="1"/>
  <c r="DJ98" i="1"/>
  <c r="DS98" i="1"/>
  <c r="DT98" i="1"/>
  <c r="EC98" i="1"/>
  <c r="ED98" i="1"/>
  <c r="EM98" i="1"/>
  <c r="EN98" i="1"/>
  <c r="EW98" i="1"/>
  <c r="EX98" i="1"/>
  <c r="FG98" i="1"/>
  <c r="FH98" i="1"/>
  <c r="FQ98" i="1"/>
  <c r="FR98" i="1"/>
  <c r="GA98" i="1"/>
  <c r="GB98" i="1"/>
  <c r="GK98" i="1"/>
  <c r="GL98" i="1"/>
  <c r="GU98" i="1"/>
  <c r="GV98" i="1"/>
  <c r="HE98" i="1"/>
  <c r="HF98" i="1"/>
  <c r="HO98" i="1"/>
  <c r="HP98" i="1"/>
  <c r="HY98" i="1"/>
  <c r="HZ98" i="1"/>
  <c r="II98" i="1"/>
  <c r="IJ98" i="1"/>
  <c r="IS98" i="1"/>
  <c r="IT98" i="1"/>
  <c r="M99" i="1"/>
  <c r="N99" i="1"/>
  <c r="W99" i="1"/>
  <c r="X99" i="1"/>
  <c r="AG99" i="1"/>
  <c r="AH99" i="1"/>
  <c r="AQ99" i="1"/>
  <c r="AR99" i="1"/>
  <c r="BA99" i="1"/>
  <c r="BB99" i="1"/>
  <c r="BK99" i="1"/>
  <c r="BL99" i="1"/>
  <c r="BU99" i="1"/>
  <c r="BV99" i="1"/>
  <c r="CE99" i="1"/>
  <c r="CF99" i="1"/>
  <c r="CO99" i="1"/>
  <c r="CP99" i="1"/>
  <c r="CY99" i="1"/>
  <c r="CZ99" i="1"/>
  <c r="DI99" i="1"/>
  <c r="DJ99" i="1"/>
  <c r="DS99" i="1"/>
  <c r="DT99" i="1"/>
  <c r="EC99" i="1"/>
  <c r="ED99" i="1"/>
  <c r="EM99" i="1"/>
  <c r="EN99" i="1"/>
  <c r="EW99" i="1"/>
  <c r="EX99" i="1"/>
  <c r="FG99" i="1"/>
  <c r="FH99" i="1"/>
  <c r="FQ99" i="1"/>
  <c r="FR99" i="1"/>
  <c r="GA99" i="1"/>
  <c r="GB99" i="1"/>
  <c r="GK99" i="1"/>
  <c r="GL99" i="1"/>
  <c r="GU99" i="1"/>
  <c r="GV99" i="1"/>
  <c r="HE99" i="1"/>
  <c r="HF99" i="1"/>
  <c r="HO99" i="1"/>
  <c r="HP99" i="1"/>
  <c r="HY99" i="1"/>
  <c r="HZ99" i="1"/>
  <c r="II99" i="1"/>
  <c r="IJ99" i="1"/>
  <c r="IS99" i="1"/>
  <c r="IT99" i="1"/>
  <c r="M100" i="1"/>
  <c r="N100" i="1"/>
  <c r="W100" i="1"/>
  <c r="X100" i="1"/>
  <c r="AG100" i="1"/>
  <c r="AH100" i="1"/>
  <c r="AQ100" i="1"/>
  <c r="AR100" i="1"/>
  <c r="BA100" i="1"/>
  <c r="BB100" i="1"/>
  <c r="BK100" i="1"/>
  <c r="BL100" i="1"/>
  <c r="BU100" i="1"/>
  <c r="BV100" i="1"/>
  <c r="CE100" i="1"/>
  <c r="CF100" i="1"/>
  <c r="CO100" i="1"/>
  <c r="CP100" i="1"/>
  <c r="CY100" i="1"/>
  <c r="CZ100" i="1"/>
  <c r="DI100" i="1"/>
  <c r="DJ100" i="1"/>
  <c r="DS100" i="1"/>
  <c r="DT100" i="1"/>
  <c r="EC100" i="1"/>
  <c r="ED100" i="1"/>
  <c r="EM100" i="1"/>
  <c r="EN100" i="1"/>
  <c r="EW100" i="1"/>
  <c r="EX100" i="1"/>
  <c r="FG100" i="1"/>
  <c r="FH100" i="1"/>
  <c r="FQ100" i="1"/>
  <c r="FR100" i="1"/>
  <c r="GA100" i="1"/>
  <c r="GB100" i="1"/>
  <c r="GK100" i="1"/>
  <c r="GL100" i="1"/>
  <c r="GU100" i="1"/>
  <c r="GV100" i="1"/>
  <c r="HE100" i="1"/>
  <c r="HF100" i="1"/>
  <c r="HO100" i="1"/>
  <c r="HP100" i="1"/>
  <c r="HY100" i="1"/>
  <c r="HZ100" i="1"/>
  <c r="II100" i="1"/>
  <c r="IJ100" i="1"/>
  <c r="IS100" i="1"/>
  <c r="IT100" i="1"/>
  <c r="M101" i="1"/>
  <c r="N101" i="1"/>
  <c r="W101" i="1"/>
  <c r="X101" i="1"/>
  <c r="AG101" i="1"/>
  <c r="AH101" i="1"/>
  <c r="AQ101" i="1"/>
  <c r="AR101" i="1"/>
  <c r="BA101" i="1"/>
  <c r="BB101" i="1"/>
  <c r="BK101" i="1"/>
  <c r="BL101" i="1"/>
  <c r="BU101" i="1"/>
  <c r="BV101" i="1"/>
  <c r="CE101" i="1"/>
  <c r="CF101" i="1"/>
  <c r="CO101" i="1"/>
  <c r="CP101" i="1"/>
  <c r="CY101" i="1"/>
  <c r="CZ101" i="1"/>
  <c r="DI101" i="1"/>
  <c r="DJ101" i="1"/>
  <c r="DS101" i="1"/>
  <c r="DT101" i="1"/>
  <c r="EC101" i="1"/>
  <c r="ED101" i="1"/>
  <c r="EM101" i="1"/>
  <c r="EN101" i="1"/>
  <c r="EW101" i="1"/>
  <c r="EX101" i="1"/>
  <c r="FG101" i="1"/>
  <c r="FH101" i="1"/>
  <c r="FQ101" i="1"/>
  <c r="FR101" i="1"/>
  <c r="GA101" i="1"/>
  <c r="GB101" i="1"/>
  <c r="GK101" i="1"/>
  <c r="GL101" i="1"/>
  <c r="GU101" i="1"/>
  <c r="GV101" i="1"/>
  <c r="HE101" i="1"/>
  <c r="HF101" i="1"/>
  <c r="HO101" i="1"/>
  <c r="HP101" i="1"/>
  <c r="HY101" i="1"/>
  <c r="HZ101" i="1"/>
  <c r="II101" i="1"/>
  <c r="IJ101" i="1"/>
  <c r="IS101" i="1"/>
  <c r="IT101" i="1"/>
  <c r="M102" i="1"/>
  <c r="N102" i="1"/>
  <c r="W102" i="1"/>
  <c r="X102" i="1"/>
  <c r="AG102" i="1"/>
  <c r="AH102" i="1"/>
  <c r="AQ102" i="1"/>
  <c r="AR102" i="1"/>
  <c r="BA102" i="1"/>
  <c r="BB102" i="1"/>
  <c r="BK102" i="1"/>
  <c r="BL102" i="1"/>
  <c r="BU102" i="1"/>
  <c r="BV102" i="1"/>
  <c r="CE102" i="1"/>
  <c r="CF102" i="1"/>
  <c r="CO102" i="1"/>
  <c r="CP102" i="1"/>
  <c r="CY102" i="1"/>
  <c r="CZ102" i="1"/>
  <c r="DI102" i="1"/>
  <c r="DJ102" i="1"/>
  <c r="DS102" i="1"/>
  <c r="DT102" i="1"/>
  <c r="EC102" i="1"/>
  <c r="ED102" i="1"/>
  <c r="EM102" i="1"/>
  <c r="EN102" i="1"/>
  <c r="EW102" i="1"/>
  <c r="EX102" i="1"/>
  <c r="FG102" i="1"/>
  <c r="FH102" i="1"/>
  <c r="FQ102" i="1"/>
  <c r="FR102" i="1"/>
  <c r="GA102" i="1"/>
  <c r="GB102" i="1"/>
  <c r="GK102" i="1"/>
  <c r="GL102" i="1"/>
  <c r="GU102" i="1"/>
  <c r="GV102" i="1"/>
  <c r="HE102" i="1"/>
  <c r="HF102" i="1"/>
  <c r="HO102" i="1"/>
  <c r="HP102" i="1"/>
  <c r="HY102" i="1"/>
  <c r="HZ102" i="1"/>
  <c r="II102" i="1"/>
  <c r="IJ102" i="1"/>
  <c r="IS102" i="1"/>
  <c r="IT102" i="1"/>
  <c r="M103" i="1"/>
  <c r="N103" i="1"/>
  <c r="W103" i="1"/>
  <c r="X103" i="1"/>
  <c r="AG103" i="1"/>
  <c r="AH103" i="1"/>
  <c r="AQ103" i="1"/>
  <c r="AR103" i="1"/>
  <c r="BA103" i="1"/>
  <c r="BB103" i="1"/>
  <c r="BK103" i="1"/>
  <c r="BL103" i="1"/>
  <c r="BU103" i="1"/>
  <c r="BV103" i="1"/>
  <c r="CE103" i="1"/>
  <c r="CF103" i="1"/>
  <c r="CO103" i="1"/>
  <c r="CP103" i="1"/>
  <c r="CY103" i="1"/>
  <c r="CZ103" i="1"/>
  <c r="DI103" i="1"/>
  <c r="DJ103" i="1"/>
  <c r="DS103" i="1"/>
  <c r="DT103" i="1"/>
  <c r="EC103" i="1"/>
  <c r="ED103" i="1"/>
  <c r="EM103" i="1"/>
  <c r="EN103" i="1"/>
  <c r="EW103" i="1"/>
  <c r="EX103" i="1"/>
  <c r="FG103" i="1"/>
  <c r="FH103" i="1"/>
  <c r="FQ103" i="1"/>
  <c r="FR103" i="1"/>
  <c r="GA103" i="1"/>
  <c r="GB103" i="1"/>
  <c r="GK103" i="1"/>
  <c r="GL103" i="1"/>
  <c r="GU103" i="1"/>
  <c r="GV103" i="1"/>
  <c r="HE103" i="1"/>
  <c r="HF103" i="1"/>
  <c r="HO103" i="1"/>
  <c r="HP103" i="1"/>
  <c r="HY103" i="1"/>
  <c r="HZ103" i="1"/>
  <c r="II103" i="1"/>
  <c r="IJ103" i="1"/>
  <c r="IS103" i="1"/>
  <c r="IT103" i="1"/>
  <c r="M104" i="1"/>
  <c r="N104" i="1"/>
  <c r="W104" i="1"/>
  <c r="X104" i="1"/>
  <c r="AG104" i="1"/>
  <c r="AH104" i="1"/>
  <c r="AQ104" i="1"/>
  <c r="AR104" i="1"/>
  <c r="BA104" i="1"/>
  <c r="BB104" i="1"/>
  <c r="BK104" i="1"/>
  <c r="BL104" i="1"/>
  <c r="BU104" i="1"/>
  <c r="BV104" i="1"/>
  <c r="CE104" i="1"/>
  <c r="CF104" i="1"/>
  <c r="CO104" i="1"/>
  <c r="CP104" i="1"/>
  <c r="CY104" i="1"/>
  <c r="CZ104" i="1"/>
  <c r="DI104" i="1"/>
  <c r="DJ104" i="1"/>
  <c r="DS104" i="1"/>
  <c r="DT104" i="1"/>
  <c r="EC104" i="1"/>
  <c r="ED104" i="1"/>
  <c r="EM104" i="1"/>
  <c r="EN104" i="1"/>
  <c r="EW104" i="1"/>
  <c r="EX104" i="1"/>
  <c r="FG104" i="1"/>
  <c r="FH104" i="1"/>
  <c r="FQ104" i="1"/>
  <c r="FR104" i="1"/>
  <c r="GA104" i="1"/>
  <c r="GB104" i="1"/>
  <c r="GK104" i="1"/>
  <c r="GL104" i="1"/>
  <c r="GU104" i="1"/>
  <c r="GV104" i="1"/>
  <c r="HE104" i="1"/>
  <c r="HF104" i="1"/>
  <c r="HO104" i="1"/>
  <c r="HP104" i="1"/>
  <c r="HY104" i="1"/>
  <c r="HZ104" i="1"/>
  <c r="II104" i="1"/>
  <c r="IJ104" i="1"/>
  <c r="IS104" i="1"/>
  <c r="IT104" i="1"/>
  <c r="M105" i="1"/>
  <c r="N105" i="1"/>
  <c r="W105" i="1"/>
  <c r="X105" i="1"/>
  <c r="AG105" i="1"/>
  <c r="AH105" i="1"/>
  <c r="AQ105" i="1"/>
  <c r="AR105" i="1"/>
  <c r="BA105" i="1"/>
  <c r="BB105" i="1"/>
  <c r="BK105" i="1"/>
  <c r="BL105" i="1"/>
  <c r="BU105" i="1"/>
  <c r="BV105" i="1"/>
  <c r="CE105" i="1"/>
  <c r="CF105" i="1"/>
  <c r="CO105" i="1"/>
  <c r="CP105" i="1"/>
  <c r="CY105" i="1"/>
  <c r="CZ105" i="1"/>
  <c r="DI105" i="1"/>
  <c r="DJ105" i="1"/>
  <c r="DS105" i="1"/>
  <c r="DT105" i="1"/>
  <c r="EC105" i="1"/>
  <c r="ED105" i="1"/>
  <c r="EM105" i="1"/>
  <c r="EN105" i="1"/>
  <c r="EW105" i="1"/>
  <c r="EX105" i="1"/>
  <c r="FG105" i="1"/>
  <c r="FH105" i="1"/>
  <c r="FQ105" i="1"/>
  <c r="FR105" i="1"/>
  <c r="GA105" i="1"/>
  <c r="GB105" i="1"/>
  <c r="GK105" i="1"/>
  <c r="GL105" i="1"/>
  <c r="GU105" i="1"/>
  <c r="GV105" i="1"/>
  <c r="HE105" i="1"/>
  <c r="HF105" i="1"/>
  <c r="HO105" i="1"/>
  <c r="HP105" i="1"/>
  <c r="HY105" i="1"/>
  <c r="HZ105" i="1"/>
  <c r="II105" i="1"/>
  <c r="IJ105" i="1"/>
  <c r="IS105" i="1"/>
  <c r="IT105" i="1"/>
  <c r="M106" i="1"/>
  <c r="N106" i="1"/>
  <c r="W106" i="1"/>
  <c r="X106" i="1"/>
  <c r="AG106" i="1"/>
  <c r="AH106" i="1"/>
  <c r="AQ106" i="1"/>
  <c r="AR106" i="1"/>
  <c r="BA106" i="1"/>
  <c r="BB106" i="1"/>
  <c r="BK106" i="1"/>
  <c r="BL106" i="1"/>
  <c r="BU106" i="1"/>
  <c r="BV106" i="1"/>
  <c r="CE106" i="1"/>
  <c r="CF106" i="1"/>
  <c r="CO106" i="1"/>
  <c r="CP106" i="1"/>
  <c r="CY106" i="1"/>
  <c r="CZ106" i="1"/>
  <c r="DI106" i="1"/>
  <c r="DJ106" i="1"/>
  <c r="DS106" i="1"/>
  <c r="DT106" i="1"/>
  <c r="EC106" i="1"/>
  <c r="ED106" i="1"/>
  <c r="EM106" i="1"/>
  <c r="EN106" i="1"/>
  <c r="EW106" i="1"/>
  <c r="EX106" i="1"/>
  <c r="FG106" i="1"/>
  <c r="FH106" i="1"/>
  <c r="FQ106" i="1"/>
  <c r="FR106" i="1"/>
  <c r="GA106" i="1"/>
  <c r="GB106" i="1"/>
  <c r="GK106" i="1"/>
  <c r="GL106" i="1"/>
  <c r="GU106" i="1"/>
  <c r="GV106" i="1"/>
  <c r="HE106" i="1"/>
  <c r="HF106" i="1"/>
  <c r="HO106" i="1"/>
  <c r="HP106" i="1"/>
  <c r="HY106" i="1"/>
  <c r="HZ106" i="1"/>
  <c r="II106" i="1"/>
  <c r="IJ106" i="1"/>
  <c r="IS106" i="1"/>
  <c r="IT106" i="1"/>
  <c r="M107" i="1"/>
  <c r="N107" i="1"/>
  <c r="W107" i="1"/>
  <c r="X107" i="1"/>
  <c r="AG107" i="1"/>
  <c r="AH107" i="1"/>
  <c r="AQ107" i="1"/>
  <c r="AR107" i="1"/>
  <c r="BA107" i="1"/>
  <c r="BB107" i="1"/>
  <c r="BK107" i="1"/>
  <c r="BL107" i="1"/>
  <c r="BU107" i="1"/>
  <c r="BV107" i="1"/>
  <c r="CE107" i="1"/>
  <c r="CF107" i="1"/>
  <c r="CO107" i="1"/>
  <c r="CP107" i="1"/>
  <c r="CY107" i="1"/>
  <c r="CZ107" i="1"/>
  <c r="DI107" i="1"/>
  <c r="DJ107" i="1"/>
  <c r="DS107" i="1"/>
  <c r="DT107" i="1"/>
  <c r="EC107" i="1"/>
  <c r="ED107" i="1"/>
  <c r="EM107" i="1"/>
  <c r="EN107" i="1"/>
  <c r="EW107" i="1"/>
  <c r="EX107" i="1"/>
  <c r="FG107" i="1"/>
  <c r="FH107" i="1"/>
  <c r="FQ107" i="1"/>
  <c r="FR107" i="1"/>
  <c r="GA107" i="1"/>
  <c r="GB107" i="1"/>
  <c r="GK107" i="1"/>
  <c r="GL107" i="1"/>
  <c r="GU107" i="1"/>
  <c r="GV107" i="1"/>
  <c r="HE107" i="1"/>
  <c r="HF107" i="1"/>
  <c r="HO107" i="1"/>
  <c r="HP107" i="1"/>
  <c r="HY107" i="1"/>
  <c r="HZ107" i="1"/>
  <c r="II107" i="1"/>
  <c r="IJ107" i="1"/>
  <c r="IS107" i="1"/>
  <c r="IT107" i="1"/>
  <c r="M108" i="1"/>
  <c r="N108" i="1"/>
  <c r="W108" i="1"/>
  <c r="X108" i="1"/>
  <c r="AG108" i="1"/>
  <c r="AH108" i="1"/>
  <c r="AQ108" i="1"/>
  <c r="AR108" i="1"/>
  <c r="BA108" i="1"/>
  <c r="BB108" i="1"/>
  <c r="BK108" i="1"/>
  <c r="BL108" i="1"/>
  <c r="BU108" i="1"/>
  <c r="BV108" i="1"/>
  <c r="CE108" i="1"/>
  <c r="CF108" i="1"/>
  <c r="CO108" i="1"/>
  <c r="CP108" i="1"/>
  <c r="CY108" i="1"/>
  <c r="CZ108" i="1"/>
  <c r="DI108" i="1"/>
  <c r="DJ108" i="1"/>
  <c r="DS108" i="1"/>
  <c r="DT108" i="1"/>
  <c r="EC108" i="1"/>
  <c r="ED108" i="1"/>
  <c r="EM108" i="1"/>
  <c r="EN108" i="1"/>
  <c r="EW108" i="1"/>
  <c r="EX108" i="1"/>
  <c r="FG108" i="1"/>
  <c r="FH108" i="1"/>
  <c r="FQ108" i="1"/>
  <c r="FR108" i="1"/>
  <c r="GA108" i="1"/>
  <c r="GB108" i="1"/>
  <c r="GK108" i="1"/>
  <c r="GL108" i="1"/>
  <c r="GU108" i="1"/>
  <c r="GV108" i="1"/>
  <c r="HE108" i="1"/>
  <c r="HF108" i="1"/>
  <c r="HO108" i="1"/>
  <c r="HP108" i="1"/>
  <c r="HY108" i="1"/>
  <c r="HZ108" i="1"/>
  <c r="II108" i="1"/>
  <c r="IJ108" i="1"/>
  <c r="IS108" i="1"/>
  <c r="IT108" i="1"/>
  <c r="M109" i="1"/>
  <c r="N109" i="1"/>
  <c r="W109" i="1"/>
  <c r="X109" i="1"/>
  <c r="AG109" i="1"/>
  <c r="AH109" i="1"/>
  <c r="AQ109" i="1"/>
  <c r="AR109" i="1"/>
  <c r="BA109" i="1"/>
  <c r="BB109" i="1"/>
  <c r="BK109" i="1"/>
  <c r="BL109" i="1"/>
  <c r="BU109" i="1"/>
  <c r="BV109" i="1"/>
  <c r="CE109" i="1"/>
  <c r="CF109" i="1"/>
  <c r="CO109" i="1"/>
  <c r="CP109" i="1"/>
  <c r="CY109" i="1"/>
  <c r="CZ109" i="1"/>
  <c r="DI109" i="1"/>
  <c r="DJ109" i="1"/>
  <c r="DS109" i="1"/>
  <c r="DT109" i="1"/>
  <c r="EC109" i="1"/>
  <c r="ED109" i="1"/>
  <c r="EM109" i="1"/>
  <c r="EN109" i="1"/>
  <c r="EW109" i="1"/>
  <c r="EX109" i="1"/>
  <c r="FG109" i="1"/>
  <c r="FH109" i="1"/>
  <c r="FQ109" i="1"/>
  <c r="FR109" i="1"/>
  <c r="GA109" i="1"/>
  <c r="GB109" i="1"/>
  <c r="GK109" i="1"/>
  <c r="GL109" i="1"/>
  <c r="GU109" i="1"/>
  <c r="GV109" i="1"/>
  <c r="HE109" i="1"/>
  <c r="HF109" i="1"/>
  <c r="HO109" i="1"/>
  <c r="HP109" i="1"/>
  <c r="HY109" i="1"/>
  <c r="HZ109" i="1"/>
  <c r="II109" i="1"/>
  <c r="IJ109" i="1"/>
  <c r="IS109" i="1"/>
  <c r="IT109" i="1"/>
  <c r="M110" i="1"/>
  <c r="N110" i="1"/>
  <c r="W110" i="1"/>
  <c r="X110" i="1"/>
  <c r="AG110" i="1"/>
  <c r="AH110" i="1"/>
  <c r="AQ110" i="1"/>
  <c r="AR110" i="1"/>
  <c r="BA110" i="1"/>
  <c r="BB110" i="1"/>
  <c r="BK110" i="1"/>
  <c r="BL110" i="1"/>
  <c r="BU110" i="1"/>
  <c r="BV110" i="1"/>
  <c r="CE110" i="1"/>
  <c r="CF110" i="1"/>
  <c r="CO110" i="1"/>
  <c r="CP110" i="1"/>
  <c r="CY110" i="1"/>
  <c r="CZ110" i="1"/>
  <c r="DI110" i="1"/>
  <c r="DJ110" i="1"/>
  <c r="DS110" i="1"/>
  <c r="DT110" i="1"/>
  <c r="EC110" i="1"/>
  <c r="ED110" i="1"/>
  <c r="EM110" i="1"/>
  <c r="EN110" i="1"/>
  <c r="EW110" i="1"/>
  <c r="EX110" i="1"/>
  <c r="FG110" i="1"/>
  <c r="FH110" i="1"/>
  <c r="FQ110" i="1"/>
  <c r="FR110" i="1"/>
  <c r="GA110" i="1"/>
  <c r="GB110" i="1"/>
  <c r="GK110" i="1"/>
  <c r="GL110" i="1"/>
  <c r="GU110" i="1"/>
  <c r="GV110" i="1"/>
  <c r="HE110" i="1"/>
  <c r="HF110" i="1"/>
  <c r="HO110" i="1"/>
  <c r="HP110" i="1"/>
  <c r="HY110" i="1"/>
  <c r="HZ110" i="1"/>
  <c r="II110" i="1"/>
  <c r="IJ110" i="1"/>
  <c r="IS110" i="1"/>
  <c r="IT110" i="1"/>
  <c r="M111" i="1"/>
  <c r="N111" i="1"/>
  <c r="W111" i="1"/>
  <c r="X111" i="1"/>
  <c r="AG111" i="1"/>
  <c r="AH111" i="1"/>
  <c r="AQ111" i="1"/>
  <c r="AR111" i="1"/>
  <c r="BA111" i="1"/>
  <c r="BB111" i="1"/>
  <c r="BK111" i="1"/>
  <c r="BL111" i="1"/>
  <c r="BU111" i="1"/>
  <c r="BV111" i="1"/>
  <c r="CE111" i="1"/>
  <c r="CF111" i="1"/>
  <c r="CO111" i="1"/>
  <c r="CP111" i="1"/>
  <c r="CY111" i="1"/>
  <c r="CZ111" i="1"/>
  <c r="DI111" i="1"/>
  <c r="DJ111" i="1"/>
  <c r="DS111" i="1"/>
  <c r="DT111" i="1"/>
  <c r="EC111" i="1"/>
  <c r="ED111" i="1"/>
  <c r="EM111" i="1"/>
  <c r="EN111" i="1"/>
  <c r="EW111" i="1"/>
  <c r="EX111" i="1"/>
  <c r="FG111" i="1"/>
  <c r="FH111" i="1"/>
  <c r="FQ111" i="1"/>
  <c r="FR111" i="1"/>
  <c r="GA111" i="1"/>
  <c r="GB111" i="1"/>
  <c r="GK111" i="1"/>
  <c r="GL111" i="1"/>
  <c r="GU111" i="1"/>
  <c r="GV111" i="1"/>
  <c r="HE111" i="1"/>
  <c r="HF111" i="1"/>
  <c r="HO111" i="1"/>
  <c r="HP111" i="1"/>
  <c r="HY111" i="1"/>
  <c r="HZ111" i="1"/>
  <c r="II111" i="1"/>
  <c r="IJ111" i="1"/>
  <c r="IS111" i="1"/>
  <c r="IT111" i="1"/>
  <c r="M112" i="1"/>
  <c r="N112" i="1"/>
  <c r="W112" i="1"/>
  <c r="X112" i="1"/>
  <c r="AG112" i="1"/>
  <c r="AH112" i="1"/>
  <c r="AQ112" i="1"/>
  <c r="AR112" i="1"/>
  <c r="BA112" i="1"/>
  <c r="BB112" i="1"/>
  <c r="BK112" i="1"/>
  <c r="BL112" i="1"/>
  <c r="BU112" i="1"/>
  <c r="BV112" i="1"/>
  <c r="CE112" i="1"/>
  <c r="CF112" i="1"/>
  <c r="CO112" i="1"/>
  <c r="CP112" i="1"/>
  <c r="CY112" i="1"/>
  <c r="CZ112" i="1"/>
  <c r="DI112" i="1"/>
  <c r="DJ112" i="1"/>
  <c r="DS112" i="1"/>
  <c r="DT112" i="1"/>
  <c r="EC112" i="1"/>
  <c r="ED112" i="1"/>
  <c r="EM112" i="1"/>
  <c r="EN112" i="1"/>
  <c r="EW112" i="1"/>
  <c r="EX112" i="1"/>
  <c r="FG112" i="1"/>
  <c r="FH112" i="1"/>
  <c r="FQ112" i="1"/>
  <c r="FR112" i="1"/>
  <c r="GA112" i="1"/>
  <c r="GB112" i="1"/>
  <c r="GK112" i="1"/>
  <c r="GL112" i="1"/>
  <c r="GU112" i="1"/>
  <c r="GV112" i="1"/>
  <c r="HE112" i="1"/>
  <c r="HF112" i="1"/>
  <c r="HO112" i="1"/>
  <c r="HP112" i="1"/>
  <c r="HY112" i="1"/>
  <c r="HZ112" i="1"/>
  <c r="II112" i="1"/>
  <c r="IJ112" i="1"/>
  <c r="IS112" i="1"/>
  <c r="IT112" i="1"/>
  <c r="M113" i="1"/>
  <c r="N113" i="1"/>
  <c r="W113" i="1"/>
  <c r="X113" i="1"/>
  <c r="AG113" i="1"/>
  <c r="AH113" i="1"/>
  <c r="AQ113" i="1"/>
  <c r="AR113" i="1"/>
  <c r="BA113" i="1"/>
  <c r="BB113" i="1"/>
  <c r="BK113" i="1"/>
  <c r="BL113" i="1"/>
  <c r="BU113" i="1"/>
  <c r="BV113" i="1"/>
  <c r="CE113" i="1"/>
  <c r="CF113" i="1"/>
  <c r="CO113" i="1"/>
  <c r="CP113" i="1"/>
  <c r="CY113" i="1"/>
  <c r="CZ113" i="1"/>
  <c r="DI113" i="1"/>
  <c r="DJ113" i="1"/>
  <c r="DS113" i="1"/>
  <c r="DT113" i="1"/>
  <c r="EC113" i="1"/>
  <c r="ED113" i="1"/>
  <c r="EM113" i="1"/>
  <c r="EN113" i="1"/>
  <c r="EW113" i="1"/>
  <c r="EX113" i="1"/>
  <c r="FG113" i="1"/>
  <c r="FH113" i="1"/>
  <c r="FQ113" i="1"/>
  <c r="FR113" i="1"/>
  <c r="GA113" i="1"/>
  <c r="GB113" i="1"/>
  <c r="GK113" i="1"/>
  <c r="GL113" i="1"/>
  <c r="GU113" i="1"/>
  <c r="GV113" i="1"/>
  <c r="HE113" i="1"/>
  <c r="HF113" i="1"/>
  <c r="HO113" i="1"/>
  <c r="HP113" i="1"/>
  <c r="HY113" i="1"/>
  <c r="HZ113" i="1"/>
  <c r="II113" i="1"/>
  <c r="IJ113" i="1"/>
  <c r="IS113" i="1"/>
  <c r="IT113" i="1"/>
  <c r="M114" i="1"/>
  <c r="N114" i="1"/>
  <c r="W114" i="1"/>
  <c r="X114" i="1"/>
  <c r="AG114" i="1"/>
  <c r="AH114" i="1"/>
  <c r="AQ114" i="1"/>
  <c r="AR114" i="1"/>
  <c r="BA114" i="1"/>
  <c r="BB114" i="1"/>
  <c r="BK114" i="1"/>
  <c r="BL114" i="1"/>
  <c r="BU114" i="1"/>
  <c r="BV114" i="1"/>
  <c r="CE114" i="1"/>
  <c r="CF114" i="1"/>
  <c r="CO114" i="1"/>
  <c r="CP114" i="1"/>
  <c r="CY114" i="1"/>
  <c r="CZ114" i="1"/>
  <c r="DI114" i="1"/>
  <c r="DJ114" i="1"/>
  <c r="DS114" i="1"/>
  <c r="DT114" i="1"/>
  <c r="EC114" i="1"/>
  <c r="ED114" i="1"/>
  <c r="EM114" i="1"/>
  <c r="EN114" i="1"/>
  <c r="EW114" i="1"/>
  <c r="EX114" i="1"/>
  <c r="FG114" i="1"/>
  <c r="FH114" i="1"/>
  <c r="FQ114" i="1"/>
  <c r="FR114" i="1"/>
  <c r="GA114" i="1"/>
  <c r="GB114" i="1"/>
  <c r="GK114" i="1"/>
  <c r="GL114" i="1"/>
  <c r="GU114" i="1"/>
  <c r="GV114" i="1"/>
  <c r="HE114" i="1"/>
  <c r="HF114" i="1"/>
  <c r="HO114" i="1"/>
  <c r="HP114" i="1"/>
  <c r="HY114" i="1"/>
  <c r="HZ114" i="1"/>
  <c r="II114" i="1"/>
  <c r="IJ114" i="1"/>
  <c r="IS114" i="1"/>
  <c r="IT114" i="1"/>
  <c r="M115" i="1"/>
  <c r="N115" i="1"/>
  <c r="W115" i="1"/>
  <c r="X115" i="1"/>
  <c r="AG115" i="1"/>
  <c r="AH115" i="1"/>
  <c r="AQ115" i="1"/>
  <c r="AR115" i="1"/>
  <c r="BA115" i="1"/>
  <c r="BB115" i="1"/>
  <c r="BK115" i="1"/>
  <c r="BL115" i="1"/>
  <c r="BU115" i="1"/>
  <c r="BV115" i="1"/>
  <c r="CE115" i="1"/>
  <c r="CF115" i="1"/>
  <c r="CO115" i="1"/>
  <c r="CP115" i="1"/>
  <c r="CY115" i="1"/>
  <c r="CZ115" i="1"/>
  <c r="DI115" i="1"/>
  <c r="DJ115" i="1"/>
  <c r="DS115" i="1"/>
  <c r="DT115" i="1"/>
  <c r="EC115" i="1"/>
  <c r="ED115" i="1"/>
  <c r="EM115" i="1"/>
  <c r="EN115" i="1"/>
  <c r="EW115" i="1"/>
  <c r="EX115" i="1"/>
  <c r="FG115" i="1"/>
  <c r="FH115" i="1"/>
  <c r="FQ115" i="1"/>
  <c r="FR115" i="1"/>
  <c r="GA115" i="1"/>
  <c r="GB115" i="1"/>
  <c r="GK115" i="1"/>
  <c r="GL115" i="1"/>
  <c r="GU115" i="1"/>
  <c r="GV115" i="1"/>
  <c r="HE115" i="1"/>
  <c r="HF115" i="1"/>
  <c r="HO115" i="1"/>
  <c r="HP115" i="1"/>
  <c r="HY115" i="1"/>
  <c r="HZ115" i="1"/>
  <c r="II115" i="1"/>
  <c r="IJ115" i="1"/>
  <c r="IS115" i="1"/>
  <c r="IT115" i="1"/>
  <c r="M116" i="1"/>
  <c r="N116" i="1"/>
  <c r="W116" i="1"/>
  <c r="X116" i="1"/>
  <c r="AG116" i="1"/>
  <c r="AH116" i="1"/>
  <c r="AQ116" i="1"/>
  <c r="AR116" i="1"/>
  <c r="BA116" i="1"/>
  <c r="BB116" i="1"/>
  <c r="BK116" i="1"/>
  <c r="BL116" i="1"/>
  <c r="BU116" i="1"/>
  <c r="BV116" i="1"/>
  <c r="CE116" i="1"/>
  <c r="CF116" i="1"/>
  <c r="CO116" i="1"/>
  <c r="CP116" i="1"/>
  <c r="CY116" i="1"/>
  <c r="CZ116" i="1"/>
  <c r="DI116" i="1"/>
  <c r="DJ116" i="1"/>
  <c r="DS116" i="1"/>
  <c r="DT116" i="1"/>
  <c r="EC116" i="1"/>
  <c r="ED116" i="1"/>
  <c r="EM116" i="1"/>
  <c r="EN116" i="1"/>
  <c r="EW116" i="1"/>
  <c r="EX116" i="1"/>
  <c r="FG116" i="1"/>
  <c r="FH116" i="1"/>
  <c r="FQ116" i="1"/>
  <c r="FR116" i="1"/>
  <c r="GA116" i="1"/>
  <c r="GB116" i="1"/>
  <c r="GK116" i="1"/>
  <c r="GL116" i="1"/>
  <c r="GU116" i="1"/>
  <c r="GV116" i="1"/>
  <c r="HE116" i="1"/>
  <c r="HF116" i="1"/>
  <c r="HO116" i="1"/>
  <c r="HP116" i="1"/>
  <c r="HY116" i="1"/>
  <c r="HZ116" i="1"/>
  <c r="II116" i="1"/>
  <c r="IJ116" i="1"/>
  <c r="IS116" i="1"/>
  <c r="IT116" i="1"/>
  <c r="M117" i="1"/>
  <c r="N117" i="1"/>
  <c r="W117" i="1"/>
  <c r="X117" i="1"/>
  <c r="AG117" i="1"/>
  <c r="AH117" i="1"/>
  <c r="AQ117" i="1"/>
  <c r="AR117" i="1"/>
  <c r="BA117" i="1"/>
  <c r="BB117" i="1"/>
  <c r="BK117" i="1"/>
  <c r="BL117" i="1"/>
  <c r="BU117" i="1"/>
  <c r="BV117" i="1"/>
  <c r="CE117" i="1"/>
  <c r="CF117" i="1"/>
  <c r="CO117" i="1"/>
  <c r="CP117" i="1"/>
  <c r="CY117" i="1"/>
  <c r="CZ117" i="1"/>
  <c r="DI117" i="1"/>
  <c r="DJ117" i="1"/>
  <c r="DS117" i="1"/>
  <c r="DT117" i="1"/>
  <c r="EC117" i="1"/>
  <c r="ED117" i="1"/>
  <c r="EM117" i="1"/>
  <c r="EN117" i="1"/>
  <c r="EW117" i="1"/>
  <c r="EX117" i="1"/>
  <c r="FG117" i="1"/>
  <c r="FH117" i="1"/>
  <c r="FQ117" i="1"/>
  <c r="FR117" i="1"/>
  <c r="GA117" i="1"/>
  <c r="GB117" i="1"/>
  <c r="GK117" i="1"/>
  <c r="GL117" i="1"/>
  <c r="GU117" i="1"/>
  <c r="GV117" i="1"/>
  <c r="HE117" i="1"/>
  <c r="HF117" i="1"/>
  <c r="HO117" i="1"/>
  <c r="HP117" i="1"/>
  <c r="HY117" i="1"/>
  <c r="HZ117" i="1"/>
  <c r="II117" i="1"/>
  <c r="IJ117" i="1"/>
  <c r="IS117" i="1"/>
  <c r="IT117" i="1"/>
  <c r="M118" i="1"/>
  <c r="N118" i="1"/>
  <c r="W118" i="1"/>
  <c r="X118" i="1"/>
  <c r="AG118" i="1"/>
  <c r="AH118" i="1"/>
  <c r="AQ118" i="1"/>
  <c r="AR118" i="1"/>
  <c r="BA118" i="1"/>
  <c r="BB118" i="1"/>
  <c r="BK118" i="1"/>
  <c r="BL118" i="1"/>
  <c r="BU118" i="1"/>
  <c r="BV118" i="1"/>
  <c r="CE118" i="1"/>
  <c r="CF118" i="1"/>
  <c r="CO118" i="1"/>
  <c r="CP118" i="1"/>
  <c r="CY118" i="1"/>
  <c r="CZ118" i="1"/>
  <c r="DI118" i="1"/>
  <c r="DJ118" i="1"/>
  <c r="DS118" i="1"/>
  <c r="DT118" i="1"/>
  <c r="EC118" i="1"/>
  <c r="ED118" i="1"/>
  <c r="EM118" i="1"/>
  <c r="EN118" i="1"/>
  <c r="EW118" i="1"/>
  <c r="EX118" i="1"/>
  <c r="FG118" i="1"/>
  <c r="FH118" i="1"/>
  <c r="FQ118" i="1"/>
  <c r="FR118" i="1"/>
  <c r="GA118" i="1"/>
  <c r="GB118" i="1"/>
  <c r="GK118" i="1"/>
  <c r="GL118" i="1"/>
  <c r="GU118" i="1"/>
  <c r="GV118" i="1"/>
  <c r="HE118" i="1"/>
  <c r="HF118" i="1"/>
  <c r="HO118" i="1"/>
  <c r="HP118" i="1"/>
  <c r="HY118" i="1"/>
  <c r="HZ118" i="1"/>
  <c r="II118" i="1"/>
  <c r="IJ118" i="1"/>
  <c r="IS118" i="1"/>
  <c r="IT118" i="1"/>
  <c r="M119" i="1"/>
  <c r="N119" i="1"/>
  <c r="W119" i="1"/>
  <c r="X119" i="1"/>
  <c r="AG119" i="1"/>
  <c r="AH119" i="1"/>
  <c r="AQ119" i="1"/>
  <c r="AR119" i="1"/>
  <c r="BA119" i="1"/>
  <c r="BB119" i="1"/>
  <c r="BK119" i="1"/>
  <c r="BL119" i="1"/>
  <c r="BU119" i="1"/>
  <c r="BV119" i="1"/>
  <c r="CE119" i="1"/>
  <c r="CF119" i="1"/>
  <c r="CO119" i="1"/>
  <c r="CP119" i="1"/>
  <c r="CY119" i="1"/>
  <c r="CZ119" i="1"/>
  <c r="DI119" i="1"/>
  <c r="DJ119" i="1"/>
  <c r="DS119" i="1"/>
  <c r="DT119" i="1"/>
  <c r="EC119" i="1"/>
  <c r="ED119" i="1"/>
  <c r="EM119" i="1"/>
  <c r="EN119" i="1"/>
  <c r="EW119" i="1"/>
  <c r="EX119" i="1"/>
  <c r="FG119" i="1"/>
  <c r="FH119" i="1"/>
  <c r="FQ119" i="1"/>
  <c r="FR119" i="1"/>
  <c r="GA119" i="1"/>
  <c r="GB119" i="1"/>
  <c r="GK119" i="1"/>
  <c r="GL119" i="1"/>
  <c r="GU119" i="1"/>
  <c r="GV119" i="1"/>
  <c r="HE119" i="1"/>
  <c r="HF119" i="1"/>
  <c r="HO119" i="1"/>
  <c r="HP119" i="1"/>
  <c r="HY119" i="1"/>
  <c r="HZ119" i="1"/>
  <c r="II119" i="1"/>
  <c r="IJ119" i="1"/>
  <c r="IS119" i="1"/>
  <c r="IT119" i="1"/>
  <c r="M120" i="1"/>
  <c r="N120" i="1"/>
  <c r="W120" i="1"/>
  <c r="X120" i="1"/>
  <c r="AG120" i="1"/>
  <c r="AH120" i="1"/>
  <c r="AQ120" i="1"/>
  <c r="AR120" i="1"/>
  <c r="BA120" i="1"/>
  <c r="BB120" i="1"/>
  <c r="BK120" i="1"/>
  <c r="BL120" i="1"/>
  <c r="BU120" i="1"/>
  <c r="BV120" i="1"/>
  <c r="CE120" i="1"/>
  <c r="CF120" i="1"/>
  <c r="CO120" i="1"/>
  <c r="CP120" i="1"/>
  <c r="CY120" i="1"/>
  <c r="CZ120" i="1"/>
  <c r="DI120" i="1"/>
  <c r="DJ120" i="1"/>
  <c r="DS120" i="1"/>
  <c r="DT120" i="1"/>
  <c r="EC120" i="1"/>
  <c r="ED120" i="1"/>
  <c r="EM120" i="1"/>
  <c r="EN120" i="1"/>
  <c r="EW120" i="1"/>
  <c r="EX120" i="1"/>
  <c r="FG120" i="1"/>
  <c r="FH120" i="1"/>
  <c r="FQ120" i="1"/>
  <c r="FR120" i="1"/>
  <c r="GA120" i="1"/>
  <c r="GB120" i="1"/>
  <c r="GK120" i="1"/>
  <c r="GL120" i="1"/>
  <c r="GU120" i="1"/>
  <c r="GV120" i="1"/>
  <c r="HE120" i="1"/>
  <c r="HF120" i="1"/>
  <c r="HO120" i="1"/>
  <c r="HP120" i="1"/>
  <c r="HY120" i="1"/>
  <c r="HZ120" i="1"/>
  <c r="II120" i="1"/>
  <c r="IJ120" i="1"/>
  <c r="IS120" i="1"/>
  <c r="IT120" i="1"/>
  <c r="M121" i="1"/>
  <c r="N121" i="1"/>
  <c r="W121" i="1"/>
  <c r="X121" i="1"/>
  <c r="AG121" i="1"/>
  <c r="AH121" i="1"/>
  <c r="AQ121" i="1"/>
  <c r="AR121" i="1"/>
  <c r="BA121" i="1"/>
  <c r="BB121" i="1"/>
  <c r="BK121" i="1"/>
  <c r="BL121" i="1"/>
  <c r="BU121" i="1"/>
  <c r="BV121" i="1"/>
  <c r="CE121" i="1"/>
  <c r="CF121" i="1"/>
  <c r="CO121" i="1"/>
  <c r="CP121" i="1"/>
  <c r="CY121" i="1"/>
  <c r="CZ121" i="1"/>
  <c r="DI121" i="1"/>
  <c r="DJ121" i="1"/>
  <c r="DS121" i="1"/>
  <c r="DT121" i="1"/>
  <c r="EC121" i="1"/>
  <c r="ED121" i="1"/>
  <c r="EM121" i="1"/>
  <c r="EN121" i="1"/>
  <c r="EW121" i="1"/>
  <c r="EX121" i="1"/>
  <c r="FG121" i="1"/>
  <c r="FH121" i="1"/>
  <c r="FQ121" i="1"/>
  <c r="FR121" i="1"/>
  <c r="GA121" i="1"/>
  <c r="GB121" i="1"/>
  <c r="GK121" i="1"/>
  <c r="GL121" i="1"/>
  <c r="GU121" i="1"/>
  <c r="GV121" i="1"/>
  <c r="HE121" i="1"/>
  <c r="HF121" i="1"/>
  <c r="HO121" i="1"/>
  <c r="HP121" i="1"/>
  <c r="HY121" i="1"/>
  <c r="HZ121" i="1"/>
  <c r="II121" i="1"/>
  <c r="IJ121" i="1"/>
  <c r="IS121" i="1"/>
  <c r="IT121" i="1"/>
  <c r="M122" i="1"/>
  <c r="N122" i="1"/>
  <c r="W122" i="1"/>
  <c r="X122" i="1"/>
  <c r="AG122" i="1"/>
  <c r="AH122" i="1"/>
  <c r="AQ122" i="1"/>
  <c r="AR122" i="1"/>
  <c r="BA122" i="1"/>
  <c r="BB122" i="1"/>
  <c r="BK122" i="1"/>
  <c r="BL122" i="1"/>
  <c r="BU122" i="1"/>
  <c r="BV122" i="1"/>
  <c r="CE122" i="1"/>
  <c r="CF122" i="1"/>
  <c r="CO122" i="1"/>
  <c r="CP122" i="1"/>
  <c r="CY122" i="1"/>
  <c r="CZ122" i="1"/>
  <c r="DI122" i="1"/>
  <c r="DJ122" i="1"/>
  <c r="DS122" i="1"/>
  <c r="DT122" i="1"/>
  <c r="EC122" i="1"/>
  <c r="ED122" i="1"/>
  <c r="EM122" i="1"/>
  <c r="EN122" i="1"/>
  <c r="EW122" i="1"/>
  <c r="EX122" i="1"/>
  <c r="FG122" i="1"/>
  <c r="FH122" i="1"/>
  <c r="FQ122" i="1"/>
  <c r="FR122" i="1"/>
  <c r="GA122" i="1"/>
  <c r="GB122" i="1"/>
  <c r="GK122" i="1"/>
  <c r="GL122" i="1"/>
  <c r="GU122" i="1"/>
  <c r="GV122" i="1"/>
  <c r="HE122" i="1"/>
  <c r="HF122" i="1"/>
  <c r="HO122" i="1"/>
  <c r="HP122" i="1"/>
  <c r="HY122" i="1"/>
  <c r="HZ122" i="1"/>
  <c r="II122" i="1"/>
  <c r="IJ122" i="1"/>
  <c r="IS122" i="1"/>
  <c r="IT122" i="1"/>
  <c r="M123" i="1"/>
  <c r="N123" i="1"/>
  <c r="W123" i="1"/>
  <c r="X123" i="1"/>
  <c r="AG123" i="1"/>
  <c r="AH123" i="1"/>
  <c r="AQ123" i="1"/>
  <c r="AR123" i="1"/>
  <c r="BA123" i="1"/>
  <c r="BB123" i="1"/>
  <c r="BK123" i="1"/>
  <c r="BL123" i="1"/>
  <c r="BU123" i="1"/>
  <c r="BV123" i="1"/>
  <c r="CE123" i="1"/>
  <c r="CF123" i="1"/>
  <c r="CO123" i="1"/>
  <c r="CP123" i="1"/>
  <c r="CY123" i="1"/>
  <c r="CZ123" i="1"/>
  <c r="DI123" i="1"/>
  <c r="DJ123" i="1"/>
  <c r="DS123" i="1"/>
  <c r="DT123" i="1"/>
  <c r="EC123" i="1"/>
  <c r="ED123" i="1"/>
  <c r="EM123" i="1"/>
  <c r="EN123" i="1"/>
  <c r="EW123" i="1"/>
  <c r="EX123" i="1"/>
  <c r="FG123" i="1"/>
  <c r="FH123" i="1"/>
  <c r="FQ123" i="1"/>
  <c r="FR123" i="1"/>
  <c r="GA123" i="1"/>
  <c r="GB123" i="1"/>
  <c r="GK123" i="1"/>
  <c r="GL123" i="1"/>
  <c r="GU123" i="1"/>
  <c r="GV123" i="1"/>
  <c r="HE123" i="1"/>
  <c r="HF123" i="1"/>
  <c r="HO123" i="1"/>
  <c r="HP123" i="1"/>
  <c r="HY123" i="1"/>
  <c r="HZ123" i="1"/>
  <c r="II123" i="1"/>
  <c r="IJ123" i="1"/>
  <c r="IS123" i="1"/>
  <c r="IT123" i="1"/>
  <c r="M124" i="1"/>
  <c r="N124" i="1"/>
  <c r="W124" i="1"/>
  <c r="X124" i="1"/>
  <c r="AG124" i="1"/>
  <c r="AH124" i="1"/>
  <c r="AQ124" i="1"/>
  <c r="AR124" i="1"/>
  <c r="BA124" i="1"/>
  <c r="BB124" i="1"/>
  <c r="BK124" i="1"/>
  <c r="BL124" i="1"/>
  <c r="BU124" i="1"/>
  <c r="BV124" i="1"/>
  <c r="CE124" i="1"/>
  <c r="CF124" i="1"/>
  <c r="CO124" i="1"/>
  <c r="CP124" i="1"/>
  <c r="CY124" i="1"/>
  <c r="CZ124" i="1"/>
  <c r="DI124" i="1"/>
  <c r="DJ124" i="1"/>
  <c r="DS124" i="1"/>
  <c r="DT124" i="1"/>
  <c r="EC124" i="1"/>
  <c r="ED124" i="1"/>
  <c r="EM124" i="1"/>
  <c r="EN124" i="1"/>
  <c r="EW124" i="1"/>
  <c r="EX124" i="1"/>
  <c r="FG124" i="1"/>
  <c r="FH124" i="1"/>
  <c r="FQ124" i="1"/>
  <c r="FR124" i="1"/>
  <c r="GA124" i="1"/>
  <c r="GB124" i="1"/>
  <c r="GK124" i="1"/>
  <c r="GL124" i="1"/>
  <c r="GU124" i="1"/>
  <c r="GV124" i="1"/>
  <c r="HE124" i="1"/>
  <c r="HF124" i="1"/>
  <c r="HO124" i="1"/>
  <c r="HP124" i="1"/>
  <c r="HY124" i="1"/>
  <c r="HZ124" i="1"/>
  <c r="II124" i="1"/>
  <c r="IJ124" i="1"/>
  <c r="IS124" i="1"/>
  <c r="IT124" i="1"/>
  <c r="M125" i="1"/>
  <c r="N125" i="1"/>
  <c r="W125" i="1"/>
  <c r="X125" i="1"/>
  <c r="AG125" i="1"/>
  <c r="AH125" i="1"/>
  <c r="AQ125" i="1"/>
  <c r="AR125" i="1"/>
  <c r="BA125" i="1"/>
  <c r="BB125" i="1"/>
  <c r="BK125" i="1"/>
  <c r="BL125" i="1"/>
  <c r="BU125" i="1"/>
  <c r="BV125" i="1"/>
  <c r="CE125" i="1"/>
  <c r="CF125" i="1"/>
  <c r="CO125" i="1"/>
  <c r="CP125" i="1"/>
  <c r="CY125" i="1"/>
  <c r="CZ125" i="1"/>
  <c r="DI125" i="1"/>
  <c r="DJ125" i="1"/>
  <c r="DS125" i="1"/>
  <c r="DT125" i="1"/>
  <c r="EC125" i="1"/>
  <c r="ED125" i="1"/>
  <c r="EM125" i="1"/>
  <c r="EN125" i="1"/>
  <c r="EW125" i="1"/>
  <c r="EX125" i="1"/>
  <c r="FG125" i="1"/>
  <c r="FH125" i="1"/>
  <c r="FQ125" i="1"/>
  <c r="FR125" i="1"/>
  <c r="GA125" i="1"/>
  <c r="GB125" i="1"/>
  <c r="GK125" i="1"/>
  <c r="GL125" i="1"/>
  <c r="GU125" i="1"/>
  <c r="GV125" i="1"/>
  <c r="HE125" i="1"/>
  <c r="HF125" i="1"/>
  <c r="HO125" i="1"/>
  <c r="HP125" i="1"/>
  <c r="HY125" i="1"/>
  <c r="HZ125" i="1"/>
  <c r="II125" i="1"/>
  <c r="IJ125" i="1"/>
  <c r="IS125" i="1"/>
  <c r="IT125" i="1"/>
  <c r="M126" i="1"/>
  <c r="N126" i="1"/>
  <c r="W126" i="1"/>
  <c r="X126" i="1"/>
  <c r="AG126" i="1"/>
  <c r="AH126" i="1"/>
  <c r="AQ126" i="1"/>
  <c r="AR126" i="1"/>
  <c r="BA126" i="1"/>
  <c r="BB126" i="1"/>
  <c r="BK126" i="1"/>
  <c r="BL126" i="1"/>
  <c r="BU126" i="1"/>
  <c r="BV126" i="1"/>
  <c r="CE126" i="1"/>
  <c r="CF126" i="1"/>
  <c r="CO126" i="1"/>
  <c r="CP126" i="1"/>
  <c r="CY126" i="1"/>
  <c r="CZ126" i="1"/>
  <c r="DI126" i="1"/>
  <c r="DJ126" i="1"/>
  <c r="DS126" i="1"/>
  <c r="DT126" i="1"/>
  <c r="EC126" i="1"/>
  <c r="ED126" i="1"/>
  <c r="EM126" i="1"/>
  <c r="EN126" i="1"/>
  <c r="EW126" i="1"/>
  <c r="EX126" i="1"/>
  <c r="FG126" i="1"/>
  <c r="FH126" i="1"/>
  <c r="FQ126" i="1"/>
  <c r="FR126" i="1"/>
  <c r="GA126" i="1"/>
  <c r="GB126" i="1"/>
  <c r="GK126" i="1"/>
  <c r="GL126" i="1"/>
  <c r="GU126" i="1"/>
  <c r="GV126" i="1"/>
  <c r="HE126" i="1"/>
  <c r="HF126" i="1"/>
  <c r="HO126" i="1"/>
  <c r="HP126" i="1"/>
  <c r="HY126" i="1"/>
  <c r="HZ126" i="1"/>
  <c r="II126" i="1"/>
  <c r="IJ126" i="1"/>
  <c r="IS126" i="1"/>
  <c r="IT126" i="1"/>
  <c r="M127" i="1"/>
  <c r="N127" i="1"/>
  <c r="W127" i="1"/>
  <c r="X127" i="1"/>
  <c r="AG127" i="1"/>
  <c r="AH127" i="1"/>
  <c r="AQ127" i="1"/>
  <c r="AR127" i="1"/>
  <c r="BA127" i="1"/>
  <c r="BB127" i="1"/>
  <c r="BK127" i="1"/>
  <c r="BL127" i="1"/>
  <c r="BU127" i="1"/>
  <c r="BV127" i="1"/>
  <c r="CE127" i="1"/>
  <c r="CF127" i="1"/>
  <c r="CO127" i="1"/>
  <c r="CP127" i="1"/>
  <c r="CY127" i="1"/>
  <c r="CZ127" i="1"/>
  <c r="DI127" i="1"/>
  <c r="DJ127" i="1"/>
  <c r="DS127" i="1"/>
  <c r="DT127" i="1"/>
  <c r="EC127" i="1"/>
  <c r="ED127" i="1"/>
  <c r="EM127" i="1"/>
  <c r="EN127" i="1"/>
  <c r="EW127" i="1"/>
  <c r="EX127" i="1"/>
  <c r="FG127" i="1"/>
  <c r="FH127" i="1"/>
  <c r="FQ127" i="1"/>
  <c r="FR127" i="1"/>
  <c r="GA127" i="1"/>
  <c r="GB127" i="1"/>
  <c r="GK127" i="1"/>
  <c r="GL127" i="1"/>
  <c r="GU127" i="1"/>
  <c r="GV127" i="1"/>
  <c r="HE127" i="1"/>
  <c r="HF127" i="1"/>
  <c r="HO127" i="1"/>
  <c r="HP127" i="1"/>
  <c r="HY127" i="1"/>
  <c r="HZ127" i="1"/>
  <c r="II127" i="1"/>
  <c r="IJ127" i="1"/>
  <c r="IS127" i="1"/>
  <c r="IT127" i="1"/>
  <c r="M128" i="1"/>
  <c r="N128" i="1"/>
  <c r="W128" i="1"/>
  <c r="X128" i="1"/>
  <c r="AG128" i="1"/>
  <c r="AH128" i="1"/>
  <c r="AQ128" i="1"/>
  <c r="AR128" i="1"/>
  <c r="BA128" i="1"/>
  <c r="BB128" i="1"/>
  <c r="BK128" i="1"/>
  <c r="BL128" i="1"/>
  <c r="BU128" i="1"/>
  <c r="BV128" i="1"/>
  <c r="CE128" i="1"/>
  <c r="CF128" i="1"/>
  <c r="CO128" i="1"/>
  <c r="CP128" i="1"/>
  <c r="CY128" i="1"/>
  <c r="CZ128" i="1"/>
  <c r="DI128" i="1"/>
  <c r="DJ128" i="1"/>
  <c r="DS128" i="1"/>
  <c r="DT128" i="1"/>
  <c r="EC128" i="1"/>
  <c r="ED128" i="1"/>
  <c r="EM128" i="1"/>
  <c r="EN128" i="1"/>
  <c r="EW128" i="1"/>
  <c r="EX128" i="1"/>
  <c r="FG128" i="1"/>
  <c r="FH128" i="1"/>
  <c r="FQ128" i="1"/>
  <c r="FR128" i="1"/>
  <c r="GA128" i="1"/>
  <c r="GB128" i="1"/>
  <c r="GK128" i="1"/>
  <c r="GL128" i="1"/>
  <c r="GU128" i="1"/>
  <c r="GV128" i="1"/>
  <c r="HE128" i="1"/>
  <c r="HF128" i="1"/>
  <c r="HO128" i="1"/>
  <c r="HP128" i="1"/>
  <c r="HY128" i="1"/>
  <c r="HZ128" i="1"/>
  <c r="II128" i="1"/>
  <c r="IJ128" i="1"/>
  <c r="IS128" i="1"/>
  <c r="IT128" i="1"/>
  <c r="M129" i="1"/>
  <c r="N129" i="1"/>
  <c r="W129" i="1"/>
  <c r="X129" i="1"/>
  <c r="AG129" i="1"/>
  <c r="AH129" i="1"/>
  <c r="AQ129" i="1"/>
  <c r="AR129" i="1"/>
  <c r="BA129" i="1"/>
  <c r="BB129" i="1"/>
  <c r="BK129" i="1"/>
  <c r="BL129" i="1"/>
  <c r="BU129" i="1"/>
  <c r="BV129" i="1"/>
  <c r="CE129" i="1"/>
  <c r="CF129" i="1"/>
  <c r="CO129" i="1"/>
  <c r="CP129" i="1"/>
  <c r="CY129" i="1"/>
  <c r="CZ129" i="1"/>
  <c r="DI129" i="1"/>
  <c r="DJ129" i="1"/>
  <c r="DS129" i="1"/>
  <c r="DT129" i="1"/>
  <c r="EC129" i="1"/>
  <c r="ED129" i="1"/>
  <c r="EM129" i="1"/>
  <c r="EN129" i="1"/>
  <c r="EW129" i="1"/>
  <c r="EX129" i="1"/>
  <c r="FG129" i="1"/>
  <c r="FH129" i="1"/>
  <c r="FQ129" i="1"/>
  <c r="FR129" i="1"/>
  <c r="GA129" i="1"/>
  <c r="GB129" i="1"/>
  <c r="GK129" i="1"/>
  <c r="GL129" i="1"/>
  <c r="GU129" i="1"/>
  <c r="GV129" i="1"/>
  <c r="HE129" i="1"/>
  <c r="HF129" i="1"/>
  <c r="HO129" i="1"/>
  <c r="HP129" i="1"/>
  <c r="HY129" i="1"/>
  <c r="HZ129" i="1"/>
  <c r="II129" i="1"/>
  <c r="IJ129" i="1"/>
  <c r="IS129" i="1"/>
  <c r="IT129" i="1"/>
  <c r="M130" i="1"/>
  <c r="N130" i="1"/>
  <c r="W130" i="1"/>
  <c r="X130" i="1"/>
  <c r="AG130" i="1"/>
  <c r="AH130" i="1"/>
  <c r="AQ130" i="1"/>
  <c r="AR130" i="1"/>
  <c r="BA130" i="1"/>
  <c r="BB130" i="1"/>
  <c r="BK130" i="1"/>
  <c r="BL130" i="1"/>
  <c r="BU130" i="1"/>
  <c r="BV130" i="1"/>
  <c r="CE130" i="1"/>
  <c r="CF130" i="1"/>
  <c r="CO130" i="1"/>
  <c r="CP130" i="1"/>
  <c r="CY130" i="1"/>
  <c r="CZ130" i="1"/>
  <c r="DI130" i="1"/>
  <c r="DJ130" i="1"/>
  <c r="DS130" i="1"/>
  <c r="DT130" i="1"/>
  <c r="EC130" i="1"/>
  <c r="ED130" i="1"/>
  <c r="EM130" i="1"/>
  <c r="EN130" i="1"/>
  <c r="EW130" i="1"/>
  <c r="EX130" i="1"/>
  <c r="FG130" i="1"/>
  <c r="FH130" i="1"/>
  <c r="FQ130" i="1"/>
  <c r="FR130" i="1"/>
  <c r="GA130" i="1"/>
  <c r="GB130" i="1"/>
  <c r="GK130" i="1"/>
  <c r="GL130" i="1"/>
  <c r="GU130" i="1"/>
  <c r="GV130" i="1"/>
  <c r="HE130" i="1"/>
  <c r="HF130" i="1"/>
  <c r="HO130" i="1"/>
  <c r="HP130" i="1"/>
  <c r="HY130" i="1"/>
  <c r="HZ130" i="1"/>
  <c r="II130" i="1"/>
  <c r="IJ130" i="1"/>
  <c r="IS130" i="1"/>
  <c r="IT130" i="1"/>
  <c r="M131" i="1"/>
  <c r="N131" i="1"/>
  <c r="W131" i="1"/>
  <c r="X131" i="1"/>
  <c r="AG131" i="1"/>
  <c r="AH131" i="1"/>
  <c r="AQ131" i="1"/>
  <c r="AR131" i="1"/>
  <c r="BA131" i="1"/>
  <c r="BB131" i="1"/>
  <c r="BK131" i="1"/>
  <c r="BL131" i="1"/>
  <c r="BU131" i="1"/>
  <c r="BV131" i="1"/>
  <c r="CE131" i="1"/>
  <c r="CF131" i="1"/>
  <c r="CO131" i="1"/>
  <c r="CP131" i="1"/>
  <c r="CY131" i="1"/>
  <c r="CZ131" i="1"/>
  <c r="DI131" i="1"/>
  <c r="DJ131" i="1"/>
  <c r="DS131" i="1"/>
  <c r="DT131" i="1"/>
  <c r="EC131" i="1"/>
  <c r="ED131" i="1"/>
  <c r="EM131" i="1"/>
  <c r="EN131" i="1"/>
  <c r="EW131" i="1"/>
  <c r="EX131" i="1"/>
  <c r="FG131" i="1"/>
  <c r="FH131" i="1"/>
  <c r="FQ131" i="1"/>
  <c r="FR131" i="1"/>
  <c r="GA131" i="1"/>
  <c r="GB131" i="1"/>
  <c r="GK131" i="1"/>
  <c r="GL131" i="1"/>
  <c r="GU131" i="1"/>
  <c r="GV131" i="1"/>
  <c r="HE131" i="1"/>
  <c r="HF131" i="1"/>
  <c r="HO131" i="1"/>
  <c r="HP131" i="1"/>
  <c r="HY131" i="1"/>
  <c r="HZ131" i="1"/>
  <c r="II131" i="1"/>
  <c r="IJ131" i="1"/>
  <c r="IS131" i="1"/>
  <c r="IT131" i="1"/>
  <c r="M132" i="1"/>
  <c r="N132" i="1"/>
  <c r="W132" i="1"/>
  <c r="X132" i="1"/>
  <c r="AG132" i="1"/>
  <c r="AH132" i="1"/>
  <c r="AQ132" i="1"/>
  <c r="AR132" i="1"/>
  <c r="BA132" i="1"/>
  <c r="BB132" i="1"/>
  <c r="BK132" i="1"/>
  <c r="BL132" i="1"/>
  <c r="BU132" i="1"/>
  <c r="BV132" i="1"/>
  <c r="CE132" i="1"/>
  <c r="CF132" i="1"/>
  <c r="CO132" i="1"/>
  <c r="CP132" i="1"/>
  <c r="CY132" i="1"/>
  <c r="CZ132" i="1"/>
  <c r="DI132" i="1"/>
  <c r="DJ132" i="1"/>
  <c r="DS132" i="1"/>
  <c r="DT132" i="1"/>
  <c r="EC132" i="1"/>
  <c r="ED132" i="1"/>
  <c r="EM132" i="1"/>
  <c r="EN132" i="1"/>
  <c r="EW132" i="1"/>
  <c r="EX132" i="1"/>
  <c r="FG132" i="1"/>
  <c r="FH132" i="1"/>
  <c r="FQ132" i="1"/>
  <c r="FR132" i="1"/>
  <c r="GA132" i="1"/>
  <c r="GB132" i="1"/>
  <c r="GK132" i="1"/>
  <c r="GL132" i="1"/>
  <c r="GU132" i="1"/>
  <c r="GV132" i="1"/>
  <c r="HE132" i="1"/>
  <c r="HF132" i="1"/>
  <c r="HO132" i="1"/>
  <c r="HP132" i="1"/>
  <c r="HY132" i="1"/>
  <c r="HZ132" i="1"/>
  <c r="II132" i="1"/>
  <c r="IJ132" i="1"/>
  <c r="IS132" i="1"/>
  <c r="IT132" i="1"/>
  <c r="M133" i="1"/>
  <c r="N133" i="1"/>
  <c r="W133" i="1"/>
  <c r="X133" i="1"/>
  <c r="AG133" i="1"/>
  <c r="AH133" i="1"/>
  <c r="AQ133" i="1"/>
  <c r="AR133" i="1"/>
  <c r="BA133" i="1"/>
  <c r="BB133" i="1"/>
  <c r="BK133" i="1"/>
  <c r="BL133" i="1"/>
  <c r="BU133" i="1"/>
  <c r="BV133" i="1"/>
  <c r="CE133" i="1"/>
  <c r="CF133" i="1"/>
  <c r="CO133" i="1"/>
  <c r="CP133" i="1"/>
  <c r="CY133" i="1"/>
  <c r="CZ133" i="1"/>
  <c r="DI133" i="1"/>
  <c r="DJ133" i="1"/>
  <c r="DS133" i="1"/>
  <c r="DT133" i="1"/>
  <c r="EC133" i="1"/>
  <c r="ED133" i="1"/>
  <c r="EM133" i="1"/>
  <c r="EN133" i="1"/>
  <c r="EW133" i="1"/>
  <c r="EX133" i="1"/>
  <c r="FG133" i="1"/>
  <c r="FH133" i="1"/>
  <c r="FQ133" i="1"/>
  <c r="FR133" i="1"/>
  <c r="GA133" i="1"/>
  <c r="GB133" i="1"/>
  <c r="GK133" i="1"/>
  <c r="GL133" i="1"/>
  <c r="GU133" i="1"/>
  <c r="GV133" i="1"/>
  <c r="HE133" i="1"/>
  <c r="HF133" i="1"/>
  <c r="HO133" i="1"/>
  <c r="HP133" i="1"/>
  <c r="HY133" i="1"/>
  <c r="HZ133" i="1"/>
  <c r="II133" i="1"/>
  <c r="IJ133" i="1"/>
  <c r="IS133" i="1"/>
  <c r="IT133" i="1"/>
  <c r="M134" i="1"/>
  <c r="N134" i="1"/>
  <c r="W134" i="1"/>
  <c r="X134" i="1"/>
  <c r="AG134" i="1"/>
  <c r="AH134" i="1"/>
  <c r="AQ134" i="1"/>
  <c r="AR134" i="1"/>
  <c r="BA134" i="1"/>
  <c r="BB134" i="1"/>
  <c r="BK134" i="1"/>
  <c r="BL134" i="1"/>
  <c r="BU134" i="1"/>
  <c r="BV134" i="1"/>
  <c r="CE134" i="1"/>
  <c r="CF134" i="1"/>
  <c r="CO134" i="1"/>
  <c r="CP134" i="1"/>
  <c r="CY134" i="1"/>
  <c r="CZ134" i="1"/>
  <c r="DI134" i="1"/>
  <c r="DJ134" i="1"/>
  <c r="DS134" i="1"/>
  <c r="DT134" i="1"/>
  <c r="EC134" i="1"/>
  <c r="ED134" i="1"/>
  <c r="EM134" i="1"/>
  <c r="EN134" i="1"/>
  <c r="EW134" i="1"/>
  <c r="EX134" i="1"/>
  <c r="FG134" i="1"/>
  <c r="FH134" i="1"/>
  <c r="FQ134" i="1"/>
  <c r="FR134" i="1"/>
  <c r="GA134" i="1"/>
  <c r="GB134" i="1"/>
  <c r="GK134" i="1"/>
  <c r="GL134" i="1"/>
  <c r="GU134" i="1"/>
  <c r="GV134" i="1"/>
  <c r="HE134" i="1"/>
  <c r="HF134" i="1"/>
  <c r="HO134" i="1"/>
  <c r="HP134" i="1"/>
  <c r="HY134" i="1"/>
  <c r="HZ134" i="1"/>
  <c r="II134" i="1"/>
  <c r="IJ134" i="1"/>
  <c r="IS134" i="1"/>
  <c r="IT134" i="1"/>
  <c r="M135" i="1"/>
  <c r="N135" i="1"/>
  <c r="W135" i="1"/>
  <c r="X135" i="1"/>
  <c r="AG135" i="1"/>
  <c r="AH135" i="1"/>
  <c r="AQ135" i="1"/>
  <c r="AR135" i="1"/>
  <c r="BA135" i="1"/>
  <c r="BB135" i="1"/>
  <c r="BK135" i="1"/>
  <c r="BL135" i="1"/>
  <c r="BU135" i="1"/>
  <c r="BV135" i="1"/>
  <c r="CE135" i="1"/>
  <c r="CF135" i="1"/>
  <c r="CO135" i="1"/>
  <c r="CP135" i="1"/>
  <c r="CY135" i="1"/>
  <c r="CZ135" i="1"/>
  <c r="DI135" i="1"/>
  <c r="DJ135" i="1"/>
  <c r="DS135" i="1"/>
  <c r="DT135" i="1"/>
  <c r="EC135" i="1"/>
  <c r="ED135" i="1"/>
  <c r="EM135" i="1"/>
  <c r="EN135" i="1"/>
  <c r="EW135" i="1"/>
  <c r="EX135" i="1"/>
  <c r="FG135" i="1"/>
  <c r="FH135" i="1"/>
  <c r="FQ135" i="1"/>
  <c r="FR135" i="1"/>
  <c r="GA135" i="1"/>
  <c r="GB135" i="1"/>
  <c r="GK135" i="1"/>
  <c r="GL135" i="1"/>
  <c r="GU135" i="1"/>
  <c r="GV135" i="1"/>
  <c r="HE135" i="1"/>
  <c r="HF135" i="1"/>
  <c r="HO135" i="1"/>
  <c r="HP135" i="1"/>
  <c r="HY135" i="1"/>
  <c r="HZ135" i="1"/>
  <c r="II135" i="1"/>
  <c r="IJ135" i="1"/>
  <c r="IS135" i="1"/>
  <c r="IT135" i="1"/>
  <c r="M136" i="1"/>
  <c r="N136" i="1"/>
  <c r="W136" i="1"/>
  <c r="X136" i="1"/>
  <c r="AG136" i="1"/>
  <c r="AH136" i="1"/>
  <c r="AQ136" i="1"/>
  <c r="AR136" i="1"/>
  <c r="BA136" i="1"/>
  <c r="BB136" i="1"/>
  <c r="BK136" i="1"/>
  <c r="BL136" i="1"/>
  <c r="BU136" i="1"/>
  <c r="BV136" i="1"/>
  <c r="CE136" i="1"/>
  <c r="CF136" i="1"/>
  <c r="CO136" i="1"/>
  <c r="CP136" i="1"/>
  <c r="CY136" i="1"/>
  <c r="CZ136" i="1"/>
  <c r="DI136" i="1"/>
  <c r="DJ136" i="1"/>
  <c r="DS136" i="1"/>
  <c r="DT136" i="1"/>
  <c r="EC136" i="1"/>
  <c r="ED136" i="1"/>
  <c r="EM136" i="1"/>
  <c r="EN136" i="1"/>
  <c r="EW136" i="1"/>
  <c r="EX136" i="1"/>
  <c r="FG136" i="1"/>
  <c r="FH136" i="1"/>
  <c r="FQ136" i="1"/>
  <c r="FR136" i="1"/>
  <c r="GA136" i="1"/>
  <c r="GB136" i="1"/>
  <c r="GK136" i="1"/>
  <c r="GL136" i="1"/>
  <c r="GU136" i="1"/>
  <c r="GV136" i="1"/>
  <c r="HE136" i="1"/>
  <c r="HF136" i="1"/>
  <c r="HO136" i="1"/>
  <c r="HP136" i="1"/>
  <c r="HY136" i="1"/>
  <c r="HZ136" i="1"/>
  <c r="II136" i="1"/>
  <c r="IJ136" i="1"/>
  <c r="IS136" i="1"/>
  <c r="IT136" i="1"/>
  <c r="M137" i="1"/>
  <c r="N137" i="1"/>
  <c r="W137" i="1"/>
  <c r="X137" i="1"/>
  <c r="AG137" i="1"/>
  <c r="AH137" i="1"/>
  <c r="AQ137" i="1"/>
  <c r="AR137" i="1"/>
  <c r="BA137" i="1"/>
  <c r="BB137" i="1"/>
  <c r="BK137" i="1"/>
  <c r="BL137" i="1"/>
  <c r="BU137" i="1"/>
  <c r="BV137" i="1"/>
  <c r="CE137" i="1"/>
  <c r="CF137" i="1"/>
  <c r="CO137" i="1"/>
  <c r="CP137" i="1"/>
  <c r="CY137" i="1"/>
  <c r="CZ137" i="1"/>
  <c r="DI137" i="1"/>
  <c r="DJ137" i="1"/>
  <c r="DS137" i="1"/>
  <c r="DT137" i="1"/>
  <c r="EC137" i="1"/>
  <c r="ED137" i="1"/>
  <c r="EM137" i="1"/>
  <c r="EN137" i="1"/>
  <c r="EW137" i="1"/>
  <c r="EX137" i="1"/>
  <c r="FG137" i="1"/>
  <c r="FH137" i="1"/>
  <c r="FQ137" i="1"/>
  <c r="FR137" i="1"/>
  <c r="GA137" i="1"/>
  <c r="GB137" i="1"/>
  <c r="GK137" i="1"/>
  <c r="GL137" i="1"/>
  <c r="GU137" i="1"/>
  <c r="GV137" i="1"/>
  <c r="HE137" i="1"/>
  <c r="HF137" i="1"/>
  <c r="HO137" i="1"/>
  <c r="HP137" i="1"/>
  <c r="HY137" i="1"/>
  <c r="HZ137" i="1"/>
  <c r="II137" i="1"/>
  <c r="IJ137" i="1"/>
  <c r="IS137" i="1"/>
  <c r="IT137" i="1"/>
  <c r="M138" i="1"/>
  <c r="N138" i="1"/>
  <c r="W138" i="1"/>
  <c r="X138" i="1"/>
  <c r="AG138" i="1"/>
  <c r="AH138" i="1"/>
  <c r="AQ138" i="1"/>
  <c r="AR138" i="1"/>
  <c r="BA138" i="1"/>
  <c r="BB138" i="1"/>
  <c r="BK138" i="1"/>
  <c r="BL138" i="1"/>
  <c r="BU138" i="1"/>
  <c r="BV138" i="1"/>
  <c r="CE138" i="1"/>
  <c r="CF138" i="1"/>
  <c r="CO138" i="1"/>
  <c r="CP138" i="1"/>
  <c r="CY138" i="1"/>
  <c r="CZ138" i="1"/>
  <c r="DI138" i="1"/>
  <c r="DJ138" i="1"/>
  <c r="DS138" i="1"/>
  <c r="DT138" i="1"/>
  <c r="EC138" i="1"/>
  <c r="ED138" i="1"/>
  <c r="EM138" i="1"/>
  <c r="EN138" i="1"/>
  <c r="EW138" i="1"/>
  <c r="EX138" i="1"/>
  <c r="FG138" i="1"/>
  <c r="FH138" i="1"/>
  <c r="FQ138" i="1"/>
  <c r="FR138" i="1"/>
  <c r="GA138" i="1"/>
  <c r="GB138" i="1"/>
  <c r="GK138" i="1"/>
  <c r="GL138" i="1"/>
  <c r="GU138" i="1"/>
  <c r="GV138" i="1"/>
  <c r="HE138" i="1"/>
  <c r="HF138" i="1"/>
  <c r="HO138" i="1"/>
  <c r="HP138" i="1"/>
  <c r="HY138" i="1"/>
  <c r="HZ138" i="1"/>
  <c r="II138" i="1"/>
  <c r="IJ138" i="1"/>
  <c r="IS138" i="1"/>
  <c r="IT138" i="1"/>
  <c r="M139" i="1"/>
  <c r="N139" i="1"/>
  <c r="W139" i="1"/>
  <c r="X139" i="1"/>
  <c r="AG139" i="1"/>
  <c r="AH139" i="1"/>
  <c r="AQ139" i="1"/>
  <c r="AR139" i="1"/>
  <c r="BA139" i="1"/>
  <c r="BB139" i="1"/>
  <c r="BK139" i="1"/>
  <c r="BL139" i="1"/>
  <c r="BU139" i="1"/>
  <c r="BV139" i="1"/>
  <c r="CE139" i="1"/>
  <c r="CF139" i="1"/>
  <c r="CO139" i="1"/>
  <c r="CP139" i="1"/>
  <c r="CY139" i="1"/>
  <c r="CZ139" i="1"/>
  <c r="DI139" i="1"/>
  <c r="DJ139" i="1"/>
  <c r="DS139" i="1"/>
  <c r="DT139" i="1"/>
  <c r="EC139" i="1"/>
  <c r="ED139" i="1"/>
  <c r="EM139" i="1"/>
  <c r="EN139" i="1"/>
  <c r="EW139" i="1"/>
  <c r="EX139" i="1"/>
  <c r="FG139" i="1"/>
  <c r="FH139" i="1"/>
  <c r="FQ139" i="1"/>
  <c r="FR139" i="1"/>
  <c r="GA139" i="1"/>
  <c r="GB139" i="1"/>
  <c r="GK139" i="1"/>
  <c r="GL139" i="1"/>
  <c r="GU139" i="1"/>
  <c r="GV139" i="1"/>
  <c r="HE139" i="1"/>
  <c r="HF139" i="1"/>
  <c r="HO139" i="1"/>
  <c r="HP139" i="1"/>
  <c r="HY139" i="1"/>
  <c r="HZ139" i="1"/>
  <c r="II139" i="1"/>
  <c r="IJ139" i="1"/>
  <c r="IS139" i="1"/>
  <c r="IT139" i="1"/>
  <c r="M140" i="1"/>
  <c r="N140" i="1"/>
  <c r="W140" i="1"/>
  <c r="X140" i="1"/>
  <c r="AG140" i="1"/>
  <c r="AH140" i="1"/>
  <c r="AQ140" i="1"/>
  <c r="AR140" i="1"/>
  <c r="BA140" i="1"/>
  <c r="BB140" i="1"/>
  <c r="BK140" i="1"/>
  <c r="BL140" i="1"/>
  <c r="BU140" i="1"/>
  <c r="BV140" i="1"/>
  <c r="CE140" i="1"/>
  <c r="CF140" i="1"/>
  <c r="CO140" i="1"/>
  <c r="CP140" i="1"/>
  <c r="CY140" i="1"/>
  <c r="CZ140" i="1"/>
  <c r="DI140" i="1"/>
  <c r="DJ140" i="1"/>
  <c r="DS140" i="1"/>
  <c r="DT140" i="1"/>
  <c r="EC140" i="1"/>
  <c r="ED140" i="1"/>
  <c r="EM140" i="1"/>
  <c r="EN140" i="1"/>
  <c r="EW140" i="1"/>
  <c r="EX140" i="1"/>
  <c r="FG140" i="1"/>
  <c r="FH140" i="1"/>
  <c r="FQ140" i="1"/>
  <c r="FR140" i="1"/>
  <c r="GA140" i="1"/>
  <c r="GB140" i="1"/>
  <c r="GK140" i="1"/>
  <c r="GL140" i="1"/>
  <c r="GU140" i="1"/>
  <c r="GV140" i="1"/>
  <c r="HE140" i="1"/>
  <c r="HF140" i="1"/>
  <c r="HO140" i="1"/>
  <c r="HP140" i="1"/>
  <c r="HY140" i="1"/>
  <c r="HZ140" i="1"/>
  <c r="II140" i="1"/>
  <c r="IJ140" i="1"/>
  <c r="IS140" i="1"/>
  <c r="IT140" i="1"/>
  <c r="M141" i="1"/>
  <c r="N141" i="1"/>
  <c r="W141" i="1"/>
  <c r="X141" i="1"/>
  <c r="AG141" i="1"/>
  <c r="AH141" i="1"/>
  <c r="AQ141" i="1"/>
  <c r="AR141" i="1"/>
  <c r="BA141" i="1"/>
  <c r="BB141" i="1"/>
  <c r="BK141" i="1"/>
  <c r="BL141" i="1"/>
  <c r="BU141" i="1"/>
  <c r="BV141" i="1"/>
  <c r="CE141" i="1"/>
  <c r="CF141" i="1"/>
  <c r="CO141" i="1"/>
  <c r="CP141" i="1"/>
  <c r="CY141" i="1"/>
  <c r="CZ141" i="1"/>
  <c r="DI141" i="1"/>
  <c r="DJ141" i="1"/>
  <c r="DS141" i="1"/>
  <c r="DT141" i="1"/>
  <c r="EC141" i="1"/>
  <c r="ED141" i="1"/>
  <c r="EM141" i="1"/>
  <c r="EN141" i="1"/>
  <c r="EW141" i="1"/>
  <c r="EX141" i="1"/>
  <c r="FG141" i="1"/>
  <c r="FH141" i="1"/>
  <c r="FQ141" i="1"/>
  <c r="FR141" i="1"/>
  <c r="GA141" i="1"/>
  <c r="GB141" i="1"/>
  <c r="GK141" i="1"/>
  <c r="GL141" i="1"/>
  <c r="GU141" i="1"/>
  <c r="GV141" i="1"/>
  <c r="HE141" i="1"/>
  <c r="HF141" i="1"/>
  <c r="HO141" i="1"/>
  <c r="HP141" i="1"/>
  <c r="HY141" i="1"/>
  <c r="HZ141" i="1"/>
  <c r="II141" i="1"/>
  <c r="IJ141" i="1"/>
  <c r="IS141" i="1"/>
  <c r="IT141" i="1"/>
  <c r="M142" i="1"/>
  <c r="N142" i="1"/>
  <c r="W142" i="1"/>
  <c r="X142" i="1"/>
  <c r="AG142" i="1"/>
  <c r="AH142" i="1"/>
  <c r="AQ142" i="1"/>
  <c r="AR142" i="1"/>
  <c r="BA142" i="1"/>
  <c r="BB142" i="1"/>
  <c r="BK142" i="1"/>
  <c r="BL142" i="1"/>
  <c r="BU142" i="1"/>
  <c r="BV142" i="1"/>
  <c r="CE142" i="1"/>
  <c r="CF142" i="1"/>
  <c r="CO142" i="1"/>
  <c r="CP142" i="1"/>
  <c r="CY142" i="1"/>
  <c r="CZ142" i="1"/>
  <c r="DI142" i="1"/>
  <c r="DJ142" i="1"/>
  <c r="DS142" i="1"/>
  <c r="DT142" i="1"/>
  <c r="EC142" i="1"/>
  <c r="ED142" i="1"/>
  <c r="EM142" i="1"/>
  <c r="EN142" i="1"/>
  <c r="EW142" i="1"/>
  <c r="EX142" i="1"/>
  <c r="FG142" i="1"/>
  <c r="FH142" i="1"/>
  <c r="FQ142" i="1"/>
  <c r="FR142" i="1"/>
  <c r="GA142" i="1"/>
  <c r="GB142" i="1"/>
  <c r="GK142" i="1"/>
  <c r="GL142" i="1"/>
  <c r="GU142" i="1"/>
  <c r="GV142" i="1"/>
  <c r="HE142" i="1"/>
  <c r="HF142" i="1"/>
  <c r="HO142" i="1"/>
  <c r="HP142" i="1"/>
  <c r="HY142" i="1"/>
  <c r="HZ142" i="1"/>
  <c r="II142" i="1"/>
  <c r="IJ142" i="1"/>
  <c r="IS142" i="1"/>
  <c r="IT142" i="1"/>
  <c r="M143" i="1"/>
  <c r="N143" i="1"/>
  <c r="W143" i="1"/>
  <c r="X143" i="1"/>
  <c r="AG143" i="1"/>
  <c r="AH143" i="1"/>
  <c r="AQ143" i="1"/>
  <c r="AR143" i="1"/>
  <c r="BA143" i="1"/>
  <c r="BB143" i="1"/>
  <c r="BK143" i="1"/>
  <c r="BL143" i="1"/>
  <c r="BU143" i="1"/>
  <c r="BV143" i="1"/>
  <c r="CE143" i="1"/>
  <c r="CF143" i="1"/>
  <c r="CO143" i="1"/>
  <c r="CP143" i="1"/>
  <c r="CY143" i="1"/>
  <c r="CZ143" i="1"/>
  <c r="DI143" i="1"/>
  <c r="DJ143" i="1"/>
  <c r="DS143" i="1"/>
  <c r="DT143" i="1"/>
  <c r="EC143" i="1"/>
  <c r="ED143" i="1"/>
  <c r="EM143" i="1"/>
  <c r="EN143" i="1"/>
  <c r="EW143" i="1"/>
  <c r="EX143" i="1"/>
  <c r="FG143" i="1"/>
  <c r="FH143" i="1"/>
  <c r="FQ143" i="1"/>
  <c r="FR143" i="1"/>
  <c r="GA143" i="1"/>
  <c r="GB143" i="1"/>
  <c r="GK143" i="1"/>
  <c r="GL143" i="1"/>
  <c r="GU143" i="1"/>
  <c r="GV143" i="1"/>
  <c r="HE143" i="1"/>
  <c r="HF143" i="1"/>
  <c r="HO143" i="1"/>
  <c r="HP143" i="1"/>
  <c r="HY143" i="1"/>
  <c r="HZ143" i="1"/>
  <c r="II143" i="1"/>
  <c r="IJ143" i="1"/>
  <c r="IS143" i="1"/>
  <c r="IT143" i="1"/>
  <c r="M144" i="1"/>
  <c r="N144" i="1"/>
  <c r="W144" i="1"/>
  <c r="X144" i="1"/>
  <c r="AG144" i="1"/>
  <c r="AH144" i="1"/>
  <c r="AQ144" i="1"/>
  <c r="AR144" i="1"/>
  <c r="BA144" i="1"/>
  <c r="BB144" i="1"/>
  <c r="BK144" i="1"/>
  <c r="BL144" i="1"/>
  <c r="BU144" i="1"/>
  <c r="BV144" i="1"/>
  <c r="CE144" i="1"/>
  <c r="CF144" i="1"/>
  <c r="CO144" i="1"/>
  <c r="CP144" i="1"/>
  <c r="CY144" i="1"/>
  <c r="CZ144" i="1"/>
  <c r="DI144" i="1"/>
  <c r="DJ144" i="1"/>
  <c r="DS144" i="1"/>
  <c r="DT144" i="1"/>
  <c r="EC144" i="1"/>
  <c r="ED144" i="1"/>
  <c r="EM144" i="1"/>
  <c r="EN144" i="1"/>
  <c r="EW144" i="1"/>
  <c r="EX144" i="1"/>
  <c r="FG144" i="1"/>
  <c r="FH144" i="1"/>
  <c r="FQ144" i="1"/>
  <c r="FR144" i="1"/>
  <c r="GA144" i="1"/>
  <c r="GB144" i="1"/>
  <c r="GK144" i="1"/>
  <c r="GL144" i="1"/>
  <c r="GU144" i="1"/>
  <c r="GV144" i="1"/>
  <c r="HE144" i="1"/>
  <c r="HF144" i="1"/>
  <c r="HO144" i="1"/>
  <c r="HP144" i="1"/>
  <c r="HY144" i="1"/>
  <c r="HZ144" i="1"/>
  <c r="II144" i="1"/>
  <c r="IJ144" i="1"/>
  <c r="IS144" i="1"/>
  <c r="IT144" i="1"/>
  <c r="M145" i="1"/>
  <c r="N145" i="1"/>
  <c r="W145" i="1"/>
  <c r="X145" i="1"/>
  <c r="AG145" i="1"/>
  <c r="AH145" i="1"/>
  <c r="AQ145" i="1"/>
  <c r="AR145" i="1"/>
  <c r="BA145" i="1"/>
  <c r="BB145" i="1"/>
  <c r="BK145" i="1"/>
  <c r="BL145" i="1"/>
  <c r="BU145" i="1"/>
  <c r="BV145" i="1"/>
  <c r="CE145" i="1"/>
  <c r="CF145" i="1"/>
  <c r="CO145" i="1"/>
  <c r="CP145" i="1"/>
  <c r="CY145" i="1"/>
  <c r="CZ145" i="1"/>
  <c r="DI145" i="1"/>
  <c r="DJ145" i="1"/>
  <c r="DS145" i="1"/>
  <c r="DT145" i="1"/>
  <c r="EC145" i="1"/>
  <c r="ED145" i="1"/>
  <c r="EM145" i="1"/>
  <c r="EN145" i="1"/>
  <c r="EW145" i="1"/>
  <c r="EX145" i="1"/>
  <c r="FG145" i="1"/>
  <c r="FH145" i="1"/>
  <c r="FQ145" i="1"/>
  <c r="FR145" i="1"/>
  <c r="GA145" i="1"/>
  <c r="GB145" i="1"/>
  <c r="GK145" i="1"/>
  <c r="GL145" i="1"/>
  <c r="GU145" i="1"/>
  <c r="GV145" i="1"/>
  <c r="HE145" i="1"/>
  <c r="HF145" i="1"/>
  <c r="HO145" i="1"/>
  <c r="HP145" i="1"/>
  <c r="HY145" i="1"/>
  <c r="HZ145" i="1"/>
  <c r="II145" i="1"/>
  <c r="IJ145" i="1"/>
  <c r="IS145" i="1"/>
  <c r="IT145" i="1"/>
  <c r="M146" i="1"/>
  <c r="N146" i="1"/>
  <c r="W146" i="1"/>
  <c r="X146" i="1"/>
  <c r="AG146" i="1"/>
  <c r="AH146" i="1"/>
  <c r="AQ146" i="1"/>
  <c r="AR146" i="1"/>
  <c r="BA146" i="1"/>
  <c r="BB146" i="1"/>
  <c r="BK146" i="1"/>
  <c r="BL146" i="1"/>
  <c r="BU146" i="1"/>
  <c r="BV146" i="1"/>
  <c r="CE146" i="1"/>
  <c r="CF146" i="1"/>
  <c r="CO146" i="1"/>
  <c r="CP146" i="1"/>
  <c r="CY146" i="1"/>
  <c r="CZ146" i="1"/>
  <c r="DI146" i="1"/>
  <c r="DJ146" i="1"/>
  <c r="DS146" i="1"/>
  <c r="DT146" i="1"/>
  <c r="EC146" i="1"/>
  <c r="ED146" i="1"/>
  <c r="EM146" i="1"/>
  <c r="EN146" i="1"/>
  <c r="EW146" i="1"/>
  <c r="EX146" i="1"/>
  <c r="FG146" i="1"/>
  <c r="FH146" i="1"/>
  <c r="FQ146" i="1"/>
  <c r="FR146" i="1"/>
  <c r="GA146" i="1"/>
  <c r="GB146" i="1"/>
  <c r="GK146" i="1"/>
  <c r="GL146" i="1"/>
  <c r="GU146" i="1"/>
  <c r="GV146" i="1"/>
  <c r="HE146" i="1"/>
  <c r="HF146" i="1"/>
  <c r="HO146" i="1"/>
  <c r="HP146" i="1"/>
  <c r="HY146" i="1"/>
  <c r="HZ146" i="1"/>
  <c r="II146" i="1"/>
  <c r="IJ146" i="1"/>
  <c r="IS146" i="1"/>
  <c r="IT146" i="1"/>
  <c r="M147" i="1"/>
  <c r="N147" i="1"/>
  <c r="W147" i="1"/>
  <c r="X147" i="1"/>
  <c r="AG147" i="1"/>
  <c r="AH147" i="1"/>
  <c r="AQ147" i="1"/>
  <c r="AR147" i="1"/>
  <c r="BA147" i="1"/>
  <c r="BB147" i="1"/>
  <c r="BK147" i="1"/>
  <c r="BL147" i="1"/>
  <c r="BU147" i="1"/>
  <c r="BV147" i="1"/>
  <c r="CE147" i="1"/>
  <c r="CF147" i="1"/>
  <c r="CO147" i="1"/>
  <c r="CP147" i="1"/>
  <c r="CY147" i="1"/>
  <c r="CZ147" i="1"/>
  <c r="DI147" i="1"/>
  <c r="DJ147" i="1"/>
  <c r="DS147" i="1"/>
  <c r="DT147" i="1"/>
  <c r="EC147" i="1"/>
  <c r="ED147" i="1"/>
  <c r="EM147" i="1"/>
  <c r="EN147" i="1"/>
  <c r="EW147" i="1"/>
  <c r="EX147" i="1"/>
  <c r="FG147" i="1"/>
  <c r="FH147" i="1"/>
  <c r="FQ147" i="1"/>
  <c r="FR147" i="1"/>
  <c r="GA147" i="1"/>
  <c r="GB147" i="1"/>
  <c r="GK147" i="1"/>
  <c r="GL147" i="1"/>
  <c r="GU147" i="1"/>
  <c r="GV147" i="1"/>
  <c r="HE147" i="1"/>
  <c r="HF147" i="1"/>
  <c r="HO147" i="1"/>
  <c r="HP147" i="1"/>
  <c r="HY147" i="1"/>
  <c r="HZ147" i="1"/>
  <c r="II147" i="1"/>
  <c r="IJ147" i="1"/>
  <c r="IS147" i="1"/>
  <c r="IT147" i="1"/>
  <c r="M148" i="1"/>
  <c r="N148" i="1"/>
  <c r="W148" i="1"/>
  <c r="X148" i="1"/>
  <c r="AG148" i="1"/>
  <c r="AH148" i="1"/>
  <c r="AQ148" i="1"/>
  <c r="AR148" i="1"/>
  <c r="BA148" i="1"/>
  <c r="BB148" i="1"/>
  <c r="BK148" i="1"/>
  <c r="BL148" i="1"/>
  <c r="BU148" i="1"/>
  <c r="BV148" i="1"/>
  <c r="CE148" i="1"/>
  <c r="CF148" i="1"/>
  <c r="CO148" i="1"/>
  <c r="CP148" i="1"/>
  <c r="CY148" i="1"/>
  <c r="CZ148" i="1"/>
  <c r="DI148" i="1"/>
  <c r="DJ148" i="1"/>
  <c r="DS148" i="1"/>
  <c r="DT148" i="1"/>
  <c r="EC148" i="1"/>
  <c r="ED148" i="1"/>
  <c r="EM148" i="1"/>
  <c r="EN148" i="1"/>
  <c r="EW148" i="1"/>
  <c r="EX148" i="1"/>
  <c r="FG148" i="1"/>
  <c r="FH148" i="1"/>
  <c r="FQ148" i="1"/>
  <c r="FR148" i="1"/>
  <c r="GA148" i="1"/>
  <c r="GB148" i="1"/>
  <c r="GK148" i="1"/>
  <c r="GL148" i="1"/>
  <c r="GU148" i="1"/>
  <c r="GV148" i="1"/>
  <c r="HE148" i="1"/>
  <c r="HF148" i="1"/>
  <c r="HO148" i="1"/>
  <c r="HP148" i="1"/>
  <c r="HY148" i="1"/>
  <c r="HZ148" i="1"/>
  <c r="II148" i="1"/>
  <c r="IJ148" i="1"/>
  <c r="IS148" i="1"/>
  <c r="IT148" i="1"/>
  <c r="M149" i="1"/>
  <c r="N149" i="1"/>
  <c r="W149" i="1"/>
  <c r="X149" i="1"/>
  <c r="AG149" i="1"/>
  <c r="AH149" i="1"/>
  <c r="AQ149" i="1"/>
  <c r="AR149" i="1"/>
  <c r="BA149" i="1"/>
  <c r="BB149" i="1"/>
  <c r="BK149" i="1"/>
  <c r="BL149" i="1"/>
  <c r="BU149" i="1"/>
  <c r="BV149" i="1"/>
  <c r="CE149" i="1"/>
  <c r="CF149" i="1"/>
  <c r="CO149" i="1"/>
  <c r="CP149" i="1"/>
  <c r="CY149" i="1"/>
  <c r="CZ149" i="1"/>
  <c r="DI149" i="1"/>
  <c r="DJ149" i="1"/>
  <c r="DS149" i="1"/>
  <c r="DT149" i="1"/>
  <c r="EC149" i="1"/>
  <c r="ED149" i="1"/>
  <c r="EM149" i="1"/>
  <c r="EN149" i="1"/>
  <c r="EW149" i="1"/>
  <c r="EX149" i="1"/>
  <c r="FG149" i="1"/>
  <c r="FH149" i="1"/>
  <c r="FQ149" i="1"/>
  <c r="FR149" i="1"/>
  <c r="GA149" i="1"/>
  <c r="GB149" i="1"/>
  <c r="GK149" i="1"/>
  <c r="GL149" i="1"/>
  <c r="GU149" i="1"/>
  <c r="GV149" i="1"/>
  <c r="HE149" i="1"/>
  <c r="HF149" i="1"/>
  <c r="HO149" i="1"/>
  <c r="HP149" i="1"/>
  <c r="HY149" i="1"/>
  <c r="HZ149" i="1"/>
  <c r="II149" i="1"/>
  <c r="IJ149" i="1"/>
  <c r="IS149" i="1"/>
  <c r="IT149" i="1"/>
  <c r="M150" i="1"/>
  <c r="N150" i="1"/>
  <c r="W150" i="1"/>
  <c r="X150" i="1"/>
  <c r="AG150" i="1"/>
  <c r="AH150" i="1"/>
  <c r="AQ150" i="1"/>
  <c r="AR150" i="1"/>
  <c r="BA150" i="1"/>
  <c r="BB150" i="1"/>
  <c r="BK150" i="1"/>
  <c r="BL150" i="1"/>
  <c r="BU150" i="1"/>
  <c r="BV150" i="1"/>
  <c r="CE150" i="1"/>
  <c r="CF150" i="1"/>
  <c r="CO150" i="1"/>
  <c r="CP150" i="1"/>
  <c r="CY150" i="1"/>
  <c r="CZ150" i="1"/>
  <c r="DI150" i="1"/>
  <c r="DJ150" i="1"/>
  <c r="DS150" i="1"/>
  <c r="DT150" i="1"/>
  <c r="EC150" i="1"/>
  <c r="ED150" i="1"/>
  <c r="EM150" i="1"/>
  <c r="EN150" i="1"/>
  <c r="EW150" i="1"/>
  <c r="EX150" i="1"/>
  <c r="FG150" i="1"/>
  <c r="FH150" i="1"/>
  <c r="FQ150" i="1"/>
  <c r="FR150" i="1"/>
  <c r="GA150" i="1"/>
  <c r="GB150" i="1"/>
  <c r="GK150" i="1"/>
  <c r="GL150" i="1"/>
  <c r="GU150" i="1"/>
  <c r="GV150" i="1"/>
  <c r="HE150" i="1"/>
  <c r="HF150" i="1"/>
  <c r="HO150" i="1"/>
  <c r="HP150" i="1"/>
  <c r="HY150" i="1"/>
  <c r="HZ150" i="1"/>
  <c r="II150" i="1"/>
  <c r="IJ150" i="1"/>
  <c r="IS150" i="1"/>
  <c r="IT150" i="1"/>
  <c r="M151" i="1"/>
  <c r="N151" i="1"/>
  <c r="W151" i="1"/>
  <c r="X151" i="1"/>
  <c r="AG151" i="1"/>
  <c r="AH151" i="1"/>
  <c r="AQ151" i="1"/>
  <c r="AR151" i="1"/>
  <c r="BA151" i="1"/>
  <c r="BB151" i="1"/>
  <c r="BK151" i="1"/>
  <c r="BL151" i="1"/>
  <c r="BU151" i="1"/>
  <c r="BV151" i="1"/>
  <c r="CE151" i="1"/>
  <c r="CF151" i="1"/>
  <c r="CO151" i="1"/>
  <c r="CP151" i="1"/>
  <c r="CY151" i="1"/>
  <c r="CZ151" i="1"/>
  <c r="DI151" i="1"/>
  <c r="DJ151" i="1"/>
  <c r="DS151" i="1"/>
  <c r="DT151" i="1"/>
  <c r="EC151" i="1"/>
  <c r="ED151" i="1"/>
  <c r="EM151" i="1"/>
  <c r="EN151" i="1"/>
  <c r="EW151" i="1"/>
  <c r="EX151" i="1"/>
  <c r="FG151" i="1"/>
  <c r="FH151" i="1"/>
  <c r="FQ151" i="1"/>
  <c r="FR151" i="1"/>
  <c r="GA151" i="1"/>
  <c r="GB151" i="1"/>
  <c r="GK151" i="1"/>
  <c r="GL151" i="1"/>
  <c r="GU151" i="1"/>
  <c r="GV151" i="1"/>
  <c r="HE151" i="1"/>
  <c r="HF151" i="1"/>
  <c r="HO151" i="1"/>
  <c r="HP151" i="1"/>
  <c r="HY151" i="1"/>
  <c r="HZ151" i="1"/>
  <c r="II151" i="1"/>
  <c r="IJ151" i="1"/>
  <c r="IS151" i="1"/>
  <c r="IT151" i="1"/>
  <c r="M152" i="1"/>
  <c r="N152" i="1"/>
  <c r="W152" i="1"/>
  <c r="X152" i="1"/>
  <c r="AG152" i="1"/>
  <c r="AH152" i="1"/>
  <c r="AQ152" i="1"/>
  <c r="AR152" i="1"/>
  <c r="BA152" i="1"/>
  <c r="BB152" i="1"/>
  <c r="BK152" i="1"/>
  <c r="BL152" i="1"/>
  <c r="BU152" i="1"/>
  <c r="BV152" i="1"/>
  <c r="CE152" i="1"/>
  <c r="CF152" i="1"/>
  <c r="CO152" i="1"/>
  <c r="CP152" i="1"/>
  <c r="CY152" i="1"/>
  <c r="CZ152" i="1"/>
  <c r="DI152" i="1"/>
  <c r="DJ152" i="1"/>
  <c r="DS152" i="1"/>
  <c r="DT152" i="1"/>
  <c r="EC152" i="1"/>
  <c r="ED152" i="1"/>
  <c r="EM152" i="1"/>
  <c r="EN152" i="1"/>
  <c r="EW152" i="1"/>
  <c r="EX152" i="1"/>
  <c r="FG152" i="1"/>
  <c r="FH152" i="1"/>
  <c r="FQ152" i="1"/>
  <c r="FR152" i="1"/>
  <c r="GA152" i="1"/>
  <c r="GB152" i="1"/>
  <c r="GK152" i="1"/>
  <c r="GL152" i="1"/>
  <c r="GU152" i="1"/>
  <c r="GV152" i="1"/>
  <c r="HE152" i="1"/>
  <c r="HF152" i="1"/>
  <c r="HO152" i="1"/>
  <c r="HP152" i="1"/>
  <c r="HY152" i="1"/>
  <c r="HZ152" i="1"/>
  <c r="II152" i="1"/>
  <c r="IJ152" i="1"/>
  <c r="IS152" i="1"/>
  <c r="IT152" i="1"/>
  <c r="M153" i="1"/>
  <c r="N153" i="1"/>
  <c r="W153" i="1"/>
  <c r="X153" i="1"/>
  <c r="AG153" i="1"/>
  <c r="AH153" i="1"/>
  <c r="AQ153" i="1"/>
  <c r="AR153" i="1"/>
  <c r="BA153" i="1"/>
  <c r="BB153" i="1"/>
  <c r="BK153" i="1"/>
  <c r="BL153" i="1"/>
  <c r="BU153" i="1"/>
  <c r="BV153" i="1"/>
  <c r="CE153" i="1"/>
  <c r="CF153" i="1"/>
  <c r="CO153" i="1"/>
  <c r="CP153" i="1"/>
  <c r="CY153" i="1"/>
  <c r="CZ153" i="1"/>
  <c r="DI153" i="1"/>
  <c r="DJ153" i="1"/>
  <c r="DS153" i="1"/>
  <c r="DT153" i="1"/>
  <c r="EC153" i="1"/>
  <c r="ED153" i="1"/>
  <c r="EM153" i="1"/>
  <c r="EN153" i="1"/>
  <c r="EW153" i="1"/>
  <c r="EX153" i="1"/>
  <c r="FG153" i="1"/>
  <c r="FH153" i="1"/>
  <c r="FQ153" i="1"/>
  <c r="FR153" i="1"/>
  <c r="GA153" i="1"/>
  <c r="GB153" i="1"/>
  <c r="GK153" i="1"/>
  <c r="GL153" i="1"/>
  <c r="GU153" i="1"/>
  <c r="GV153" i="1"/>
  <c r="HE153" i="1"/>
  <c r="HF153" i="1"/>
  <c r="HO153" i="1"/>
  <c r="HP153" i="1"/>
  <c r="HY153" i="1"/>
  <c r="HZ153" i="1"/>
  <c r="II153" i="1"/>
  <c r="IJ153" i="1"/>
  <c r="IS153" i="1"/>
  <c r="IT153" i="1"/>
  <c r="M154" i="1"/>
  <c r="N154" i="1"/>
  <c r="W154" i="1"/>
  <c r="X154" i="1"/>
  <c r="AG154" i="1"/>
  <c r="AH154" i="1"/>
  <c r="AQ154" i="1"/>
  <c r="AR154" i="1"/>
  <c r="BA154" i="1"/>
  <c r="BB154" i="1"/>
  <c r="BK154" i="1"/>
  <c r="BL154" i="1"/>
  <c r="BU154" i="1"/>
  <c r="BV154" i="1"/>
  <c r="CE154" i="1"/>
  <c r="CF154" i="1"/>
  <c r="CO154" i="1"/>
  <c r="CP154" i="1"/>
  <c r="CY154" i="1"/>
  <c r="CZ154" i="1"/>
  <c r="DI154" i="1"/>
  <c r="DJ154" i="1"/>
  <c r="DS154" i="1"/>
  <c r="DT154" i="1"/>
  <c r="EC154" i="1"/>
  <c r="ED154" i="1"/>
  <c r="EM154" i="1"/>
  <c r="EN154" i="1"/>
  <c r="EW154" i="1"/>
  <c r="EX154" i="1"/>
  <c r="FG154" i="1"/>
  <c r="FH154" i="1"/>
  <c r="FQ154" i="1"/>
  <c r="FR154" i="1"/>
  <c r="GA154" i="1"/>
  <c r="GB154" i="1"/>
  <c r="GK154" i="1"/>
  <c r="GL154" i="1"/>
  <c r="GU154" i="1"/>
  <c r="GV154" i="1"/>
  <c r="HE154" i="1"/>
  <c r="HF154" i="1"/>
  <c r="HO154" i="1"/>
  <c r="HP154" i="1"/>
  <c r="HY154" i="1"/>
  <c r="HZ154" i="1"/>
  <c r="II154" i="1"/>
  <c r="IJ154" i="1"/>
  <c r="IS154" i="1"/>
  <c r="IT154" i="1"/>
  <c r="M155" i="1"/>
  <c r="N155" i="1"/>
  <c r="W155" i="1"/>
  <c r="X155" i="1"/>
  <c r="AG155" i="1"/>
  <c r="AH155" i="1"/>
  <c r="AQ155" i="1"/>
  <c r="AR155" i="1"/>
  <c r="BA155" i="1"/>
  <c r="BB155" i="1"/>
  <c r="BK155" i="1"/>
  <c r="BL155" i="1"/>
  <c r="BU155" i="1"/>
  <c r="BV155" i="1"/>
  <c r="CE155" i="1"/>
  <c r="CF155" i="1"/>
  <c r="CO155" i="1"/>
  <c r="CP155" i="1"/>
  <c r="CY155" i="1"/>
  <c r="CZ155" i="1"/>
  <c r="DI155" i="1"/>
  <c r="DJ155" i="1"/>
  <c r="DS155" i="1"/>
  <c r="DT155" i="1"/>
  <c r="EC155" i="1"/>
  <c r="ED155" i="1"/>
  <c r="EM155" i="1"/>
  <c r="EN155" i="1"/>
  <c r="EW155" i="1"/>
  <c r="EX155" i="1"/>
  <c r="FG155" i="1"/>
  <c r="FH155" i="1"/>
  <c r="FQ155" i="1"/>
  <c r="FR155" i="1"/>
  <c r="GA155" i="1"/>
  <c r="GB155" i="1"/>
  <c r="GK155" i="1"/>
  <c r="GL155" i="1"/>
  <c r="GU155" i="1"/>
  <c r="GV155" i="1"/>
  <c r="HE155" i="1"/>
  <c r="HF155" i="1"/>
  <c r="HO155" i="1"/>
  <c r="HP155" i="1"/>
  <c r="HY155" i="1"/>
  <c r="HZ155" i="1"/>
  <c r="II155" i="1"/>
  <c r="IJ155" i="1"/>
  <c r="IS155" i="1"/>
  <c r="IT155" i="1"/>
  <c r="M156" i="1"/>
  <c r="N156" i="1"/>
  <c r="W156" i="1"/>
  <c r="X156" i="1"/>
  <c r="AG156" i="1"/>
  <c r="AH156" i="1"/>
  <c r="AQ156" i="1"/>
  <c r="AR156" i="1"/>
  <c r="BA156" i="1"/>
  <c r="BB156" i="1"/>
  <c r="BK156" i="1"/>
  <c r="BL156" i="1"/>
  <c r="BU156" i="1"/>
  <c r="BV156" i="1"/>
  <c r="CE156" i="1"/>
  <c r="CF156" i="1"/>
  <c r="CO156" i="1"/>
  <c r="CP156" i="1"/>
  <c r="CY156" i="1"/>
  <c r="CZ156" i="1"/>
  <c r="DI156" i="1"/>
  <c r="DJ156" i="1"/>
  <c r="DS156" i="1"/>
  <c r="DT156" i="1"/>
  <c r="EC156" i="1"/>
  <c r="ED156" i="1"/>
  <c r="EM156" i="1"/>
  <c r="EN156" i="1"/>
  <c r="EW156" i="1"/>
  <c r="EX156" i="1"/>
  <c r="FG156" i="1"/>
  <c r="FH156" i="1"/>
  <c r="FQ156" i="1"/>
  <c r="FR156" i="1"/>
  <c r="GA156" i="1"/>
  <c r="GB156" i="1"/>
  <c r="GK156" i="1"/>
  <c r="GL156" i="1"/>
  <c r="GU156" i="1"/>
  <c r="GV156" i="1"/>
  <c r="HE156" i="1"/>
  <c r="HF156" i="1"/>
  <c r="HO156" i="1"/>
  <c r="HP156" i="1"/>
  <c r="HY156" i="1"/>
  <c r="HZ156" i="1"/>
  <c r="II156" i="1"/>
  <c r="IJ156" i="1"/>
  <c r="IS156" i="1"/>
  <c r="IT156" i="1"/>
  <c r="M157" i="1"/>
  <c r="N157" i="1"/>
  <c r="W157" i="1"/>
  <c r="X157" i="1"/>
  <c r="AG157" i="1"/>
  <c r="AH157" i="1"/>
  <c r="AQ157" i="1"/>
  <c r="AR157" i="1"/>
  <c r="BA157" i="1"/>
  <c r="BB157" i="1"/>
  <c r="BK157" i="1"/>
  <c r="BL157" i="1"/>
  <c r="BU157" i="1"/>
  <c r="BV157" i="1"/>
  <c r="CE157" i="1"/>
  <c r="CF157" i="1"/>
  <c r="CO157" i="1"/>
  <c r="CP157" i="1"/>
  <c r="CY157" i="1"/>
  <c r="CZ157" i="1"/>
  <c r="DI157" i="1"/>
  <c r="DJ157" i="1"/>
  <c r="DS157" i="1"/>
  <c r="DT157" i="1"/>
  <c r="EC157" i="1"/>
  <c r="ED157" i="1"/>
  <c r="EM157" i="1"/>
  <c r="EN157" i="1"/>
  <c r="EW157" i="1"/>
  <c r="EX157" i="1"/>
  <c r="FG157" i="1"/>
  <c r="FH157" i="1"/>
  <c r="FQ157" i="1"/>
  <c r="FR157" i="1"/>
  <c r="GA157" i="1"/>
  <c r="GB157" i="1"/>
  <c r="GK157" i="1"/>
  <c r="GL157" i="1"/>
  <c r="GU157" i="1"/>
  <c r="GV157" i="1"/>
  <c r="HE157" i="1"/>
  <c r="HF157" i="1"/>
  <c r="HO157" i="1"/>
  <c r="HP157" i="1"/>
  <c r="HY157" i="1"/>
  <c r="HZ157" i="1"/>
  <c r="II157" i="1"/>
  <c r="IJ157" i="1"/>
  <c r="IS157" i="1"/>
  <c r="IT157" i="1"/>
  <c r="M158" i="1"/>
  <c r="N158" i="1"/>
  <c r="W158" i="1"/>
  <c r="X158" i="1"/>
  <c r="AG158" i="1"/>
  <c r="AH158" i="1"/>
  <c r="AQ158" i="1"/>
  <c r="AR158" i="1"/>
  <c r="BA158" i="1"/>
  <c r="BB158" i="1"/>
  <c r="BK158" i="1"/>
  <c r="BL158" i="1"/>
  <c r="BU158" i="1"/>
  <c r="BV158" i="1"/>
  <c r="CE158" i="1"/>
  <c r="CF158" i="1"/>
  <c r="CO158" i="1"/>
  <c r="CP158" i="1"/>
  <c r="CY158" i="1"/>
  <c r="CZ158" i="1"/>
  <c r="DI158" i="1"/>
  <c r="DJ158" i="1"/>
  <c r="DS158" i="1"/>
  <c r="DT158" i="1"/>
  <c r="EC158" i="1"/>
  <c r="ED158" i="1"/>
  <c r="EM158" i="1"/>
  <c r="EN158" i="1"/>
  <c r="EW158" i="1"/>
  <c r="EX158" i="1"/>
  <c r="FG158" i="1"/>
  <c r="FH158" i="1"/>
  <c r="FQ158" i="1"/>
  <c r="FR158" i="1"/>
  <c r="GA158" i="1"/>
  <c r="GB158" i="1"/>
  <c r="GK158" i="1"/>
  <c r="GL158" i="1"/>
  <c r="GU158" i="1"/>
  <c r="GV158" i="1"/>
  <c r="HE158" i="1"/>
  <c r="HF158" i="1"/>
  <c r="HO158" i="1"/>
  <c r="HP158" i="1"/>
  <c r="HY158" i="1"/>
  <c r="HZ158" i="1"/>
  <c r="II158" i="1"/>
  <c r="IJ158" i="1"/>
  <c r="IS158" i="1"/>
  <c r="IT158" i="1"/>
  <c r="M159" i="1"/>
  <c r="N159" i="1"/>
  <c r="W159" i="1"/>
  <c r="X159" i="1"/>
  <c r="AG159" i="1"/>
  <c r="AH159" i="1"/>
  <c r="AQ159" i="1"/>
  <c r="AR159" i="1"/>
  <c r="BA159" i="1"/>
  <c r="BB159" i="1"/>
  <c r="BK159" i="1"/>
  <c r="BL159" i="1"/>
  <c r="BU159" i="1"/>
  <c r="BV159" i="1"/>
  <c r="CE159" i="1"/>
  <c r="CF159" i="1"/>
  <c r="CO159" i="1"/>
  <c r="CP159" i="1"/>
  <c r="CY159" i="1"/>
  <c r="CZ159" i="1"/>
  <c r="DI159" i="1"/>
  <c r="DJ159" i="1"/>
  <c r="DS159" i="1"/>
  <c r="DT159" i="1"/>
  <c r="EC159" i="1"/>
  <c r="ED159" i="1"/>
  <c r="EM159" i="1"/>
  <c r="EN159" i="1"/>
  <c r="EW159" i="1"/>
  <c r="EX159" i="1"/>
  <c r="FG159" i="1"/>
  <c r="FH159" i="1"/>
  <c r="FQ159" i="1"/>
  <c r="FR159" i="1"/>
  <c r="GA159" i="1"/>
  <c r="GB159" i="1"/>
  <c r="GK159" i="1"/>
  <c r="GL159" i="1"/>
  <c r="GU159" i="1"/>
  <c r="GV159" i="1"/>
  <c r="HE159" i="1"/>
  <c r="HF159" i="1"/>
  <c r="HO159" i="1"/>
  <c r="HP159" i="1"/>
  <c r="HY159" i="1"/>
  <c r="HZ159" i="1"/>
  <c r="II159" i="1"/>
  <c r="IJ159" i="1"/>
  <c r="IS159" i="1"/>
  <c r="IT159" i="1"/>
  <c r="M160" i="1"/>
  <c r="N160" i="1"/>
  <c r="W160" i="1"/>
  <c r="X160" i="1"/>
  <c r="AG160" i="1"/>
  <c r="AH160" i="1"/>
  <c r="AQ160" i="1"/>
  <c r="AR160" i="1"/>
  <c r="BA160" i="1"/>
  <c r="BB160" i="1"/>
  <c r="BK160" i="1"/>
  <c r="BL160" i="1"/>
  <c r="BU160" i="1"/>
  <c r="BV160" i="1"/>
  <c r="CE160" i="1"/>
  <c r="CF160" i="1"/>
  <c r="CO160" i="1"/>
  <c r="CP160" i="1"/>
  <c r="CY160" i="1"/>
  <c r="CZ160" i="1"/>
  <c r="DI160" i="1"/>
  <c r="DJ160" i="1"/>
  <c r="DS160" i="1"/>
  <c r="DT160" i="1"/>
  <c r="EC160" i="1"/>
  <c r="ED160" i="1"/>
  <c r="EM160" i="1"/>
  <c r="EN160" i="1"/>
  <c r="EW160" i="1"/>
  <c r="EX160" i="1"/>
  <c r="FG160" i="1"/>
  <c r="FH160" i="1"/>
  <c r="FQ160" i="1"/>
  <c r="FR160" i="1"/>
  <c r="GA160" i="1"/>
  <c r="GB160" i="1"/>
  <c r="GK160" i="1"/>
  <c r="GL160" i="1"/>
  <c r="GU160" i="1"/>
  <c r="GV160" i="1"/>
  <c r="HE160" i="1"/>
  <c r="HF160" i="1"/>
  <c r="HO160" i="1"/>
  <c r="HP160" i="1"/>
  <c r="HY160" i="1"/>
  <c r="HZ160" i="1"/>
  <c r="II160" i="1"/>
  <c r="IJ160" i="1"/>
  <c r="IS160" i="1"/>
  <c r="IT160" i="1"/>
  <c r="M161" i="1"/>
  <c r="N161" i="1"/>
  <c r="W161" i="1"/>
  <c r="X161" i="1"/>
  <c r="AG161" i="1"/>
  <c r="AH161" i="1"/>
  <c r="AQ161" i="1"/>
  <c r="AR161" i="1"/>
  <c r="BA161" i="1"/>
  <c r="BB161" i="1"/>
  <c r="BK161" i="1"/>
  <c r="BL161" i="1"/>
  <c r="BU161" i="1"/>
  <c r="BV161" i="1"/>
  <c r="CE161" i="1"/>
  <c r="CF161" i="1"/>
  <c r="CO161" i="1"/>
  <c r="CP161" i="1"/>
  <c r="CY161" i="1"/>
  <c r="CZ161" i="1"/>
  <c r="DI161" i="1"/>
  <c r="DJ161" i="1"/>
  <c r="DS161" i="1"/>
  <c r="DT161" i="1"/>
  <c r="EC161" i="1"/>
  <c r="ED161" i="1"/>
  <c r="EM161" i="1"/>
  <c r="EN161" i="1"/>
  <c r="EW161" i="1"/>
  <c r="EX161" i="1"/>
  <c r="FG161" i="1"/>
  <c r="FH161" i="1"/>
  <c r="FQ161" i="1"/>
  <c r="FR161" i="1"/>
  <c r="GA161" i="1"/>
  <c r="GB161" i="1"/>
  <c r="GK161" i="1"/>
  <c r="GL161" i="1"/>
  <c r="GU161" i="1"/>
  <c r="GV161" i="1"/>
  <c r="HE161" i="1"/>
  <c r="HF161" i="1"/>
  <c r="HO161" i="1"/>
  <c r="HP161" i="1"/>
  <c r="HY161" i="1"/>
  <c r="HZ161" i="1"/>
  <c r="II161" i="1"/>
  <c r="IJ161" i="1"/>
  <c r="IS161" i="1"/>
  <c r="IT161" i="1"/>
  <c r="M162" i="1"/>
  <c r="N162" i="1"/>
  <c r="W162" i="1"/>
  <c r="X162" i="1"/>
  <c r="AG162" i="1"/>
  <c r="AH162" i="1"/>
  <c r="AQ162" i="1"/>
  <c r="AR162" i="1"/>
  <c r="BA162" i="1"/>
  <c r="BB162" i="1"/>
  <c r="BK162" i="1"/>
  <c r="BL162" i="1"/>
  <c r="BU162" i="1"/>
  <c r="BV162" i="1"/>
  <c r="CE162" i="1"/>
  <c r="CF162" i="1"/>
  <c r="CO162" i="1"/>
  <c r="CP162" i="1"/>
  <c r="CY162" i="1"/>
  <c r="CZ162" i="1"/>
  <c r="DI162" i="1"/>
  <c r="DJ162" i="1"/>
  <c r="DS162" i="1"/>
  <c r="DT162" i="1"/>
  <c r="EC162" i="1"/>
  <c r="ED162" i="1"/>
  <c r="EM162" i="1"/>
  <c r="EN162" i="1"/>
  <c r="EW162" i="1"/>
  <c r="EX162" i="1"/>
  <c r="FG162" i="1"/>
  <c r="FH162" i="1"/>
  <c r="FQ162" i="1"/>
  <c r="FR162" i="1"/>
  <c r="GA162" i="1"/>
  <c r="GB162" i="1"/>
  <c r="GK162" i="1"/>
  <c r="GL162" i="1"/>
  <c r="GU162" i="1"/>
  <c r="GV162" i="1"/>
  <c r="HE162" i="1"/>
  <c r="HF162" i="1"/>
  <c r="HO162" i="1"/>
  <c r="HP162" i="1"/>
  <c r="HY162" i="1"/>
  <c r="HZ162" i="1"/>
  <c r="II162" i="1"/>
  <c r="IJ162" i="1"/>
  <c r="IS162" i="1"/>
  <c r="IT162" i="1"/>
  <c r="M163" i="1"/>
  <c r="N163" i="1"/>
  <c r="W163" i="1"/>
  <c r="X163" i="1"/>
  <c r="AG163" i="1"/>
  <c r="AH163" i="1"/>
  <c r="AQ163" i="1"/>
  <c r="AR163" i="1"/>
  <c r="BA163" i="1"/>
  <c r="BB163" i="1"/>
  <c r="BK163" i="1"/>
  <c r="BL163" i="1"/>
  <c r="BU163" i="1"/>
  <c r="BV163" i="1"/>
  <c r="CE163" i="1"/>
  <c r="CF163" i="1"/>
  <c r="CO163" i="1"/>
  <c r="CP163" i="1"/>
  <c r="CY163" i="1"/>
  <c r="CZ163" i="1"/>
  <c r="DI163" i="1"/>
  <c r="DJ163" i="1"/>
  <c r="DS163" i="1"/>
  <c r="DT163" i="1"/>
  <c r="EC163" i="1"/>
  <c r="ED163" i="1"/>
  <c r="EM163" i="1"/>
  <c r="EN163" i="1"/>
  <c r="EW163" i="1"/>
  <c r="EX163" i="1"/>
  <c r="FG163" i="1"/>
  <c r="FH163" i="1"/>
  <c r="FQ163" i="1"/>
  <c r="FR163" i="1"/>
  <c r="GA163" i="1"/>
  <c r="GB163" i="1"/>
  <c r="GK163" i="1"/>
  <c r="GL163" i="1"/>
  <c r="GU163" i="1"/>
  <c r="GV163" i="1"/>
  <c r="HE163" i="1"/>
  <c r="HF163" i="1"/>
  <c r="HO163" i="1"/>
  <c r="HP163" i="1"/>
  <c r="HY163" i="1"/>
  <c r="HZ163" i="1"/>
  <c r="II163" i="1"/>
  <c r="IJ163" i="1"/>
  <c r="IS163" i="1"/>
  <c r="IT163" i="1"/>
  <c r="M164" i="1"/>
  <c r="N164" i="1"/>
  <c r="W164" i="1"/>
  <c r="X164" i="1"/>
  <c r="AG164" i="1"/>
  <c r="AH164" i="1"/>
  <c r="AQ164" i="1"/>
  <c r="AR164" i="1"/>
  <c r="BA164" i="1"/>
  <c r="BB164" i="1"/>
  <c r="BK164" i="1"/>
  <c r="BL164" i="1"/>
  <c r="BU164" i="1"/>
  <c r="BV164" i="1"/>
  <c r="CE164" i="1"/>
  <c r="CF164" i="1"/>
  <c r="CO164" i="1"/>
  <c r="CP164" i="1"/>
  <c r="CY164" i="1"/>
  <c r="CZ164" i="1"/>
  <c r="DI164" i="1"/>
  <c r="DJ164" i="1"/>
  <c r="DS164" i="1"/>
  <c r="DT164" i="1"/>
  <c r="EC164" i="1"/>
  <c r="ED164" i="1"/>
  <c r="EM164" i="1"/>
  <c r="EN164" i="1"/>
  <c r="EW164" i="1"/>
  <c r="EX164" i="1"/>
  <c r="FG164" i="1"/>
  <c r="FH164" i="1"/>
  <c r="FQ164" i="1"/>
  <c r="FR164" i="1"/>
  <c r="GA164" i="1"/>
  <c r="GB164" i="1"/>
  <c r="GK164" i="1"/>
  <c r="GL164" i="1"/>
  <c r="GU164" i="1"/>
  <c r="GV164" i="1"/>
  <c r="HE164" i="1"/>
  <c r="HF164" i="1"/>
  <c r="HO164" i="1"/>
  <c r="HP164" i="1"/>
  <c r="HY164" i="1"/>
  <c r="HZ164" i="1"/>
  <c r="II164" i="1"/>
  <c r="IJ164" i="1"/>
  <c r="IS164" i="1"/>
  <c r="IT164" i="1"/>
  <c r="M165" i="1"/>
  <c r="N165" i="1"/>
  <c r="W165" i="1"/>
  <c r="X165" i="1"/>
  <c r="AG165" i="1"/>
  <c r="AH165" i="1"/>
  <c r="AQ165" i="1"/>
  <c r="AR165" i="1"/>
  <c r="BA165" i="1"/>
  <c r="BB165" i="1"/>
  <c r="BK165" i="1"/>
  <c r="BL165" i="1"/>
  <c r="BU165" i="1"/>
  <c r="BV165" i="1"/>
  <c r="CE165" i="1"/>
  <c r="CF165" i="1"/>
  <c r="CO165" i="1"/>
  <c r="CP165" i="1"/>
  <c r="CY165" i="1"/>
  <c r="CZ165" i="1"/>
  <c r="DI165" i="1"/>
  <c r="DJ165" i="1"/>
  <c r="DS165" i="1"/>
  <c r="DT165" i="1"/>
  <c r="EC165" i="1"/>
  <c r="ED165" i="1"/>
  <c r="EM165" i="1"/>
  <c r="EN165" i="1"/>
  <c r="EW165" i="1"/>
  <c r="EX165" i="1"/>
  <c r="FG165" i="1"/>
  <c r="FH165" i="1"/>
  <c r="FQ165" i="1"/>
  <c r="FR165" i="1"/>
  <c r="GA165" i="1"/>
  <c r="GB165" i="1"/>
  <c r="GK165" i="1"/>
  <c r="GL165" i="1"/>
  <c r="GU165" i="1"/>
  <c r="GV165" i="1"/>
  <c r="HE165" i="1"/>
  <c r="HF165" i="1"/>
  <c r="HO165" i="1"/>
  <c r="HP165" i="1"/>
  <c r="HY165" i="1"/>
  <c r="HZ165" i="1"/>
  <c r="II165" i="1"/>
  <c r="IJ165" i="1"/>
  <c r="IS165" i="1"/>
  <c r="IT165" i="1"/>
  <c r="M166" i="1"/>
  <c r="N166" i="1"/>
  <c r="W166" i="1"/>
  <c r="X166" i="1"/>
  <c r="AG166" i="1"/>
  <c r="AH166" i="1"/>
  <c r="AQ166" i="1"/>
  <c r="AR166" i="1"/>
  <c r="BA166" i="1"/>
  <c r="BB166" i="1"/>
  <c r="BK166" i="1"/>
  <c r="BL166" i="1"/>
  <c r="BU166" i="1"/>
  <c r="BV166" i="1"/>
  <c r="CE166" i="1"/>
  <c r="CF166" i="1"/>
  <c r="CO166" i="1"/>
  <c r="CP166" i="1"/>
  <c r="CY166" i="1"/>
  <c r="CZ166" i="1"/>
  <c r="DI166" i="1"/>
  <c r="DJ166" i="1"/>
  <c r="DS166" i="1"/>
  <c r="DT166" i="1"/>
  <c r="EC166" i="1"/>
  <c r="ED166" i="1"/>
  <c r="EM166" i="1"/>
  <c r="EN166" i="1"/>
  <c r="EW166" i="1"/>
  <c r="EX166" i="1"/>
  <c r="FG166" i="1"/>
  <c r="FH166" i="1"/>
  <c r="FQ166" i="1"/>
  <c r="FR166" i="1"/>
  <c r="GA166" i="1"/>
  <c r="GB166" i="1"/>
  <c r="GK166" i="1"/>
  <c r="GL166" i="1"/>
  <c r="GU166" i="1"/>
  <c r="GV166" i="1"/>
  <c r="HE166" i="1"/>
  <c r="HF166" i="1"/>
  <c r="HO166" i="1"/>
  <c r="HP166" i="1"/>
  <c r="HY166" i="1"/>
  <c r="HZ166" i="1"/>
  <c r="II166" i="1"/>
  <c r="IJ166" i="1"/>
  <c r="IS166" i="1"/>
  <c r="IT166" i="1"/>
  <c r="M167" i="1"/>
  <c r="N167" i="1"/>
  <c r="W167" i="1"/>
  <c r="X167" i="1"/>
  <c r="AG167" i="1"/>
  <c r="AH167" i="1"/>
  <c r="AQ167" i="1"/>
  <c r="AR167" i="1"/>
  <c r="BA167" i="1"/>
  <c r="BB167" i="1"/>
  <c r="BK167" i="1"/>
  <c r="BL167" i="1"/>
  <c r="BU167" i="1"/>
  <c r="BV167" i="1"/>
  <c r="CE167" i="1"/>
  <c r="CF167" i="1"/>
  <c r="CO167" i="1"/>
  <c r="CP167" i="1"/>
  <c r="CY167" i="1"/>
  <c r="CZ167" i="1"/>
  <c r="DI167" i="1"/>
  <c r="DJ167" i="1"/>
  <c r="DS167" i="1"/>
  <c r="DT167" i="1"/>
  <c r="EC167" i="1"/>
  <c r="ED167" i="1"/>
  <c r="EM167" i="1"/>
  <c r="EN167" i="1"/>
  <c r="EW167" i="1"/>
  <c r="EX167" i="1"/>
  <c r="FG167" i="1"/>
  <c r="FH167" i="1"/>
  <c r="FQ167" i="1"/>
  <c r="FR167" i="1"/>
  <c r="GA167" i="1"/>
  <c r="GB167" i="1"/>
  <c r="GK167" i="1"/>
  <c r="GL167" i="1"/>
  <c r="GU167" i="1"/>
  <c r="GV167" i="1"/>
  <c r="HE167" i="1"/>
  <c r="HF167" i="1"/>
  <c r="HO167" i="1"/>
  <c r="HP167" i="1"/>
  <c r="HY167" i="1"/>
  <c r="HZ167" i="1"/>
  <c r="II167" i="1"/>
  <c r="IJ167" i="1"/>
  <c r="IS167" i="1"/>
  <c r="IT167" i="1"/>
  <c r="M168" i="1"/>
  <c r="N168" i="1"/>
  <c r="W168" i="1"/>
  <c r="X168" i="1"/>
  <c r="AG168" i="1"/>
  <c r="AH168" i="1"/>
  <c r="AQ168" i="1"/>
  <c r="AR168" i="1"/>
  <c r="BA168" i="1"/>
  <c r="BB168" i="1"/>
  <c r="BK168" i="1"/>
  <c r="BL168" i="1"/>
  <c r="BU168" i="1"/>
  <c r="BV168" i="1"/>
  <c r="CE168" i="1"/>
  <c r="CF168" i="1"/>
  <c r="CO168" i="1"/>
  <c r="CP168" i="1"/>
  <c r="CY168" i="1"/>
  <c r="CZ168" i="1"/>
  <c r="DI168" i="1"/>
  <c r="DJ168" i="1"/>
  <c r="DS168" i="1"/>
  <c r="DT168" i="1"/>
  <c r="EC168" i="1"/>
  <c r="ED168" i="1"/>
  <c r="EM168" i="1"/>
  <c r="EN168" i="1"/>
  <c r="EW168" i="1"/>
  <c r="EX168" i="1"/>
  <c r="FG168" i="1"/>
  <c r="FH168" i="1"/>
  <c r="FQ168" i="1"/>
  <c r="FR168" i="1"/>
  <c r="GA168" i="1"/>
  <c r="GB168" i="1"/>
  <c r="GK168" i="1"/>
  <c r="GL168" i="1"/>
  <c r="GU168" i="1"/>
  <c r="GV168" i="1"/>
  <c r="HE168" i="1"/>
  <c r="HF168" i="1"/>
  <c r="HO168" i="1"/>
  <c r="HP168" i="1"/>
  <c r="HY168" i="1"/>
  <c r="HZ168" i="1"/>
  <c r="II168" i="1"/>
  <c r="IJ168" i="1"/>
  <c r="IS168" i="1"/>
  <c r="IT168" i="1"/>
  <c r="M169" i="1"/>
  <c r="N169" i="1"/>
  <c r="W169" i="1"/>
  <c r="X169" i="1"/>
  <c r="AG169" i="1"/>
  <c r="AH169" i="1"/>
  <c r="AQ169" i="1"/>
  <c r="AR169" i="1"/>
  <c r="BA169" i="1"/>
  <c r="BB169" i="1"/>
  <c r="BK169" i="1"/>
  <c r="BL169" i="1"/>
  <c r="BU169" i="1"/>
  <c r="BV169" i="1"/>
  <c r="CE169" i="1"/>
  <c r="CF169" i="1"/>
  <c r="CO169" i="1"/>
  <c r="CP169" i="1"/>
  <c r="CY169" i="1"/>
  <c r="CZ169" i="1"/>
  <c r="DI169" i="1"/>
  <c r="DJ169" i="1"/>
  <c r="DS169" i="1"/>
  <c r="DT169" i="1"/>
  <c r="EC169" i="1"/>
  <c r="ED169" i="1"/>
  <c r="EM169" i="1"/>
  <c r="EN169" i="1"/>
  <c r="EW169" i="1"/>
  <c r="EX169" i="1"/>
  <c r="FG169" i="1"/>
  <c r="FH169" i="1"/>
  <c r="FQ169" i="1"/>
  <c r="FR169" i="1"/>
  <c r="GA169" i="1"/>
  <c r="GB169" i="1"/>
  <c r="GK169" i="1"/>
  <c r="GL169" i="1"/>
  <c r="GU169" i="1"/>
  <c r="GV169" i="1"/>
  <c r="HE169" i="1"/>
  <c r="HF169" i="1"/>
  <c r="HO169" i="1"/>
  <c r="HP169" i="1"/>
  <c r="HY169" i="1"/>
  <c r="HZ169" i="1"/>
  <c r="II169" i="1"/>
  <c r="IJ169" i="1"/>
  <c r="IS169" i="1"/>
  <c r="IT169" i="1"/>
  <c r="M170" i="1"/>
  <c r="N170" i="1"/>
  <c r="W170" i="1"/>
  <c r="X170" i="1"/>
  <c r="AG170" i="1"/>
  <c r="AH170" i="1"/>
  <c r="AQ170" i="1"/>
  <c r="AR170" i="1"/>
  <c r="BA170" i="1"/>
  <c r="BB170" i="1"/>
  <c r="BK170" i="1"/>
  <c r="BL170" i="1"/>
  <c r="BU170" i="1"/>
  <c r="BV170" i="1"/>
  <c r="CE170" i="1"/>
  <c r="CF170" i="1"/>
  <c r="CO170" i="1"/>
  <c r="CP170" i="1"/>
  <c r="CY170" i="1"/>
  <c r="CZ170" i="1"/>
  <c r="DI170" i="1"/>
  <c r="DJ170" i="1"/>
  <c r="DS170" i="1"/>
  <c r="DT170" i="1"/>
  <c r="EC170" i="1"/>
  <c r="ED170" i="1"/>
  <c r="EM170" i="1"/>
  <c r="EN170" i="1"/>
  <c r="EW170" i="1"/>
  <c r="EX170" i="1"/>
  <c r="FG170" i="1"/>
  <c r="FH170" i="1"/>
  <c r="FQ170" i="1"/>
  <c r="FR170" i="1"/>
  <c r="GA170" i="1"/>
  <c r="GB170" i="1"/>
  <c r="GK170" i="1"/>
  <c r="GL170" i="1"/>
  <c r="GU170" i="1"/>
  <c r="GV170" i="1"/>
  <c r="HE170" i="1"/>
  <c r="HF170" i="1"/>
  <c r="HO170" i="1"/>
  <c r="HP170" i="1"/>
  <c r="HY170" i="1"/>
  <c r="HZ170" i="1"/>
  <c r="II170" i="1"/>
  <c r="IJ170" i="1"/>
  <c r="IS170" i="1"/>
  <c r="IT170" i="1"/>
  <c r="M171" i="1"/>
  <c r="N171" i="1"/>
  <c r="W171" i="1"/>
  <c r="X171" i="1"/>
  <c r="AG171" i="1"/>
  <c r="AH171" i="1"/>
  <c r="AQ171" i="1"/>
  <c r="AR171" i="1"/>
  <c r="BA171" i="1"/>
  <c r="BB171" i="1"/>
  <c r="BK171" i="1"/>
  <c r="BL171" i="1"/>
  <c r="BU171" i="1"/>
  <c r="BV171" i="1"/>
  <c r="CE171" i="1"/>
  <c r="CF171" i="1"/>
  <c r="CO171" i="1"/>
  <c r="CP171" i="1"/>
  <c r="CY171" i="1"/>
  <c r="CZ171" i="1"/>
  <c r="DI171" i="1"/>
  <c r="DJ171" i="1"/>
  <c r="DS171" i="1"/>
  <c r="DT171" i="1"/>
  <c r="EC171" i="1"/>
  <c r="ED171" i="1"/>
  <c r="EM171" i="1"/>
  <c r="EN171" i="1"/>
  <c r="EW171" i="1"/>
  <c r="EX171" i="1"/>
  <c r="FG171" i="1"/>
  <c r="FH171" i="1"/>
  <c r="FQ171" i="1"/>
  <c r="FR171" i="1"/>
  <c r="GA171" i="1"/>
  <c r="GB171" i="1"/>
  <c r="GK171" i="1"/>
  <c r="GL171" i="1"/>
  <c r="GU171" i="1"/>
  <c r="GV171" i="1"/>
  <c r="HE171" i="1"/>
  <c r="HF171" i="1"/>
  <c r="HO171" i="1"/>
  <c r="HP171" i="1"/>
  <c r="HY171" i="1"/>
  <c r="HZ171" i="1"/>
  <c r="II171" i="1"/>
  <c r="IJ171" i="1"/>
  <c r="IS171" i="1"/>
  <c r="IT171" i="1"/>
  <c r="M172" i="1"/>
  <c r="N172" i="1"/>
  <c r="W172" i="1"/>
  <c r="X172" i="1"/>
  <c r="AG172" i="1"/>
  <c r="AH172" i="1"/>
  <c r="AQ172" i="1"/>
  <c r="AR172" i="1"/>
  <c r="BA172" i="1"/>
  <c r="BB172" i="1"/>
  <c r="BK172" i="1"/>
  <c r="BL172" i="1"/>
  <c r="BU172" i="1"/>
  <c r="BV172" i="1"/>
  <c r="CE172" i="1"/>
  <c r="CF172" i="1"/>
  <c r="CO172" i="1"/>
  <c r="CP172" i="1"/>
  <c r="CY172" i="1"/>
  <c r="CZ172" i="1"/>
  <c r="DI172" i="1"/>
  <c r="DJ172" i="1"/>
  <c r="DS172" i="1"/>
  <c r="DT172" i="1"/>
  <c r="EC172" i="1"/>
  <c r="ED172" i="1"/>
  <c r="EM172" i="1"/>
  <c r="EN172" i="1"/>
  <c r="EW172" i="1"/>
  <c r="EX172" i="1"/>
  <c r="FG172" i="1"/>
  <c r="FH172" i="1"/>
  <c r="FQ172" i="1"/>
  <c r="FR172" i="1"/>
  <c r="GA172" i="1"/>
  <c r="GB172" i="1"/>
  <c r="GK172" i="1"/>
  <c r="GL172" i="1"/>
  <c r="GU172" i="1"/>
  <c r="GV172" i="1"/>
  <c r="HE172" i="1"/>
  <c r="HF172" i="1"/>
  <c r="HO172" i="1"/>
  <c r="HP172" i="1"/>
  <c r="HY172" i="1"/>
  <c r="HZ172" i="1"/>
  <c r="II172" i="1"/>
  <c r="IJ172" i="1"/>
  <c r="IS172" i="1"/>
  <c r="IT172" i="1"/>
  <c r="M173" i="1"/>
  <c r="N173" i="1"/>
  <c r="W173" i="1"/>
  <c r="X173" i="1"/>
  <c r="AG173" i="1"/>
  <c r="AH173" i="1"/>
  <c r="AQ173" i="1"/>
  <c r="AR173" i="1"/>
  <c r="BA173" i="1"/>
  <c r="BB173" i="1"/>
  <c r="BK173" i="1"/>
  <c r="BL173" i="1"/>
  <c r="BU173" i="1"/>
  <c r="BV173" i="1"/>
  <c r="CE173" i="1"/>
  <c r="CF173" i="1"/>
  <c r="CO173" i="1"/>
  <c r="CP173" i="1"/>
  <c r="CY173" i="1"/>
  <c r="CZ173" i="1"/>
  <c r="DI173" i="1"/>
  <c r="DJ173" i="1"/>
  <c r="DS173" i="1"/>
  <c r="DT173" i="1"/>
  <c r="EC173" i="1"/>
  <c r="ED173" i="1"/>
  <c r="EM173" i="1"/>
  <c r="EN173" i="1"/>
  <c r="EW173" i="1"/>
  <c r="EX173" i="1"/>
  <c r="FG173" i="1"/>
  <c r="FH173" i="1"/>
  <c r="FQ173" i="1"/>
  <c r="FR173" i="1"/>
  <c r="GA173" i="1"/>
  <c r="GB173" i="1"/>
  <c r="GK173" i="1"/>
  <c r="GL173" i="1"/>
  <c r="GU173" i="1"/>
  <c r="GV173" i="1"/>
  <c r="HE173" i="1"/>
  <c r="HF173" i="1"/>
  <c r="HO173" i="1"/>
  <c r="HP173" i="1"/>
  <c r="HY173" i="1"/>
  <c r="HZ173" i="1"/>
  <c r="II173" i="1"/>
  <c r="IJ173" i="1"/>
  <c r="IS173" i="1"/>
  <c r="IT173" i="1"/>
  <c r="M174" i="1"/>
  <c r="N174" i="1"/>
  <c r="W174" i="1"/>
  <c r="X174" i="1"/>
  <c r="AG174" i="1"/>
  <c r="AH174" i="1"/>
  <c r="AQ174" i="1"/>
  <c r="AR174" i="1"/>
  <c r="BA174" i="1"/>
  <c r="BB174" i="1"/>
  <c r="BK174" i="1"/>
  <c r="BL174" i="1"/>
  <c r="BU174" i="1"/>
  <c r="BV174" i="1"/>
  <c r="CE174" i="1"/>
  <c r="CF174" i="1"/>
  <c r="CO174" i="1"/>
  <c r="CP174" i="1"/>
  <c r="CY174" i="1"/>
  <c r="CZ174" i="1"/>
  <c r="DI174" i="1"/>
  <c r="DJ174" i="1"/>
  <c r="DS174" i="1"/>
  <c r="DT174" i="1"/>
  <c r="EC174" i="1"/>
  <c r="ED174" i="1"/>
  <c r="EM174" i="1"/>
  <c r="EN174" i="1"/>
  <c r="EW174" i="1"/>
  <c r="EX174" i="1"/>
  <c r="FG174" i="1"/>
  <c r="FH174" i="1"/>
  <c r="FQ174" i="1"/>
  <c r="FR174" i="1"/>
  <c r="GA174" i="1"/>
  <c r="GB174" i="1"/>
  <c r="GK174" i="1"/>
  <c r="GL174" i="1"/>
  <c r="GU174" i="1"/>
  <c r="GV174" i="1"/>
  <c r="HE174" i="1"/>
  <c r="HF174" i="1"/>
  <c r="HO174" i="1"/>
  <c r="HP174" i="1"/>
  <c r="HY174" i="1"/>
  <c r="HZ174" i="1"/>
  <c r="II174" i="1"/>
  <c r="IJ174" i="1"/>
  <c r="IS174" i="1"/>
  <c r="IT174" i="1"/>
  <c r="M175" i="1"/>
  <c r="N175" i="1"/>
  <c r="W175" i="1"/>
  <c r="X175" i="1"/>
  <c r="AG175" i="1"/>
  <c r="AH175" i="1"/>
  <c r="AQ175" i="1"/>
  <c r="AR175" i="1"/>
  <c r="BA175" i="1"/>
  <c r="BB175" i="1"/>
  <c r="BK175" i="1"/>
  <c r="BL175" i="1"/>
  <c r="BU175" i="1"/>
  <c r="BV175" i="1"/>
  <c r="CE175" i="1"/>
  <c r="CF175" i="1"/>
  <c r="CO175" i="1"/>
  <c r="CP175" i="1"/>
  <c r="CY175" i="1"/>
  <c r="CZ175" i="1"/>
  <c r="DI175" i="1"/>
  <c r="DJ175" i="1"/>
  <c r="DS175" i="1"/>
  <c r="DT175" i="1"/>
  <c r="EC175" i="1"/>
  <c r="ED175" i="1"/>
  <c r="EM175" i="1"/>
  <c r="EN175" i="1"/>
  <c r="EW175" i="1"/>
  <c r="EX175" i="1"/>
  <c r="FG175" i="1"/>
  <c r="FH175" i="1"/>
  <c r="FQ175" i="1"/>
  <c r="FR175" i="1"/>
  <c r="GA175" i="1"/>
  <c r="GB175" i="1"/>
  <c r="GK175" i="1"/>
  <c r="GL175" i="1"/>
  <c r="GU175" i="1"/>
  <c r="GV175" i="1"/>
  <c r="HE175" i="1"/>
  <c r="HF175" i="1"/>
  <c r="HO175" i="1"/>
  <c r="HP175" i="1"/>
  <c r="HY175" i="1"/>
  <c r="HZ175" i="1"/>
  <c r="II175" i="1"/>
  <c r="IJ175" i="1"/>
  <c r="IS175" i="1"/>
  <c r="IT175" i="1"/>
  <c r="M176" i="1"/>
  <c r="N176" i="1"/>
  <c r="W176" i="1"/>
  <c r="X176" i="1"/>
  <c r="AG176" i="1"/>
  <c r="AH176" i="1"/>
  <c r="AQ176" i="1"/>
  <c r="AR176" i="1"/>
  <c r="BA176" i="1"/>
  <c r="BB176" i="1"/>
  <c r="BK176" i="1"/>
  <c r="BL176" i="1"/>
  <c r="BU176" i="1"/>
  <c r="BV176" i="1"/>
  <c r="CE176" i="1"/>
  <c r="CF176" i="1"/>
  <c r="CO176" i="1"/>
  <c r="CP176" i="1"/>
  <c r="CY176" i="1"/>
  <c r="CZ176" i="1"/>
  <c r="DI176" i="1"/>
  <c r="DJ176" i="1"/>
  <c r="DS176" i="1"/>
  <c r="DT176" i="1"/>
  <c r="EC176" i="1"/>
  <c r="ED176" i="1"/>
  <c r="EM176" i="1"/>
  <c r="EN176" i="1"/>
  <c r="EW176" i="1"/>
  <c r="EX176" i="1"/>
  <c r="FG176" i="1"/>
  <c r="FH176" i="1"/>
  <c r="FQ176" i="1"/>
  <c r="FR176" i="1"/>
  <c r="GA176" i="1"/>
  <c r="GB176" i="1"/>
  <c r="GK176" i="1"/>
  <c r="GL176" i="1"/>
  <c r="GU176" i="1"/>
  <c r="GV176" i="1"/>
  <c r="HE176" i="1"/>
  <c r="HF176" i="1"/>
  <c r="HO176" i="1"/>
  <c r="HP176" i="1"/>
  <c r="HY176" i="1"/>
  <c r="HZ176" i="1"/>
  <c r="II176" i="1"/>
  <c r="IJ176" i="1"/>
  <c r="IS176" i="1"/>
  <c r="IT176" i="1"/>
  <c r="M177" i="1"/>
  <c r="N177" i="1"/>
  <c r="W177" i="1"/>
  <c r="X177" i="1"/>
  <c r="AG177" i="1"/>
  <c r="AH177" i="1"/>
  <c r="AQ177" i="1"/>
  <c r="AR177" i="1"/>
  <c r="BA177" i="1"/>
  <c r="BB177" i="1"/>
  <c r="BK177" i="1"/>
  <c r="BL177" i="1"/>
  <c r="BU177" i="1"/>
  <c r="BV177" i="1"/>
  <c r="CE177" i="1"/>
  <c r="CF177" i="1"/>
  <c r="CO177" i="1"/>
  <c r="CP177" i="1"/>
  <c r="CY177" i="1"/>
  <c r="CZ177" i="1"/>
  <c r="DI177" i="1"/>
  <c r="DJ177" i="1"/>
  <c r="DS177" i="1"/>
  <c r="DT177" i="1"/>
  <c r="EC177" i="1"/>
  <c r="ED177" i="1"/>
  <c r="EM177" i="1"/>
  <c r="EN177" i="1"/>
  <c r="EW177" i="1"/>
  <c r="EX177" i="1"/>
  <c r="FG177" i="1"/>
  <c r="FH177" i="1"/>
  <c r="FQ177" i="1"/>
  <c r="FR177" i="1"/>
  <c r="GA177" i="1"/>
  <c r="GB177" i="1"/>
  <c r="GK177" i="1"/>
  <c r="GL177" i="1"/>
  <c r="GU177" i="1"/>
  <c r="GV177" i="1"/>
  <c r="HE177" i="1"/>
  <c r="HF177" i="1"/>
  <c r="HO177" i="1"/>
  <c r="HP177" i="1"/>
  <c r="HY177" i="1"/>
  <c r="HZ177" i="1"/>
  <c r="II177" i="1"/>
  <c r="IJ177" i="1"/>
  <c r="IS177" i="1"/>
  <c r="IT177" i="1"/>
  <c r="M178" i="1"/>
  <c r="N178" i="1"/>
  <c r="W178" i="1"/>
  <c r="X178" i="1"/>
  <c r="AG178" i="1"/>
  <c r="AH178" i="1"/>
  <c r="AQ178" i="1"/>
  <c r="AR178" i="1"/>
  <c r="BA178" i="1"/>
  <c r="BB178" i="1"/>
  <c r="BK178" i="1"/>
  <c r="BL178" i="1"/>
  <c r="BU178" i="1"/>
  <c r="BV178" i="1"/>
  <c r="CE178" i="1"/>
  <c r="CF178" i="1"/>
  <c r="CO178" i="1"/>
  <c r="CP178" i="1"/>
  <c r="CY178" i="1"/>
  <c r="CZ178" i="1"/>
  <c r="DI178" i="1"/>
  <c r="DJ178" i="1"/>
  <c r="DS178" i="1"/>
  <c r="DT178" i="1"/>
  <c r="EC178" i="1"/>
  <c r="ED178" i="1"/>
  <c r="EM178" i="1"/>
  <c r="EN178" i="1"/>
  <c r="EW178" i="1"/>
  <c r="EX178" i="1"/>
  <c r="FG178" i="1"/>
  <c r="FH178" i="1"/>
  <c r="FQ178" i="1"/>
  <c r="FR178" i="1"/>
  <c r="GA178" i="1"/>
  <c r="GB178" i="1"/>
  <c r="GK178" i="1"/>
  <c r="GL178" i="1"/>
  <c r="GU178" i="1"/>
  <c r="GV178" i="1"/>
  <c r="HE178" i="1"/>
  <c r="HF178" i="1"/>
  <c r="HO178" i="1"/>
  <c r="HP178" i="1"/>
  <c r="HY178" i="1"/>
  <c r="HZ178" i="1"/>
  <c r="II178" i="1"/>
  <c r="IJ178" i="1"/>
  <c r="IS178" i="1"/>
  <c r="IT178" i="1"/>
  <c r="M179" i="1"/>
  <c r="N179" i="1"/>
  <c r="W179" i="1"/>
  <c r="X179" i="1"/>
  <c r="AG179" i="1"/>
  <c r="AH179" i="1"/>
  <c r="AQ179" i="1"/>
  <c r="AR179" i="1"/>
  <c r="BA179" i="1"/>
  <c r="BB179" i="1"/>
  <c r="BK179" i="1"/>
  <c r="BL179" i="1"/>
  <c r="BU179" i="1"/>
  <c r="BV179" i="1"/>
  <c r="CE179" i="1"/>
  <c r="CF179" i="1"/>
  <c r="CO179" i="1"/>
  <c r="CP179" i="1"/>
  <c r="CY179" i="1"/>
  <c r="CZ179" i="1"/>
  <c r="DI179" i="1"/>
  <c r="DJ179" i="1"/>
  <c r="DS179" i="1"/>
  <c r="DT179" i="1"/>
  <c r="EC179" i="1"/>
  <c r="ED179" i="1"/>
  <c r="EM179" i="1"/>
  <c r="EN179" i="1"/>
  <c r="EW179" i="1"/>
  <c r="EX179" i="1"/>
  <c r="FG179" i="1"/>
  <c r="FH179" i="1"/>
  <c r="FQ179" i="1"/>
  <c r="FR179" i="1"/>
  <c r="GA179" i="1"/>
  <c r="GB179" i="1"/>
  <c r="GK179" i="1"/>
  <c r="GL179" i="1"/>
  <c r="GU179" i="1"/>
  <c r="GV179" i="1"/>
  <c r="HE179" i="1"/>
  <c r="HF179" i="1"/>
  <c r="HO179" i="1"/>
  <c r="HP179" i="1"/>
  <c r="HY179" i="1"/>
  <c r="HZ179" i="1"/>
  <c r="II179" i="1"/>
  <c r="IJ179" i="1"/>
  <c r="IS179" i="1"/>
  <c r="IT179" i="1"/>
  <c r="M180" i="1"/>
  <c r="N180" i="1"/>
  <c r="W180" i="1"/>
  <c r="X180" i="1"/>
  <c r="AG180" i="1"/>
  <c r="AH180" i="1"/>
  <c r="AQ180" i="1"/>
  <c r="AR180" i="1"/>
  <c r="BA180" i="1"/>
  <c r="BB180" i="1"/>
  <c r="BK180" i="1"/>
  <c r="BL180" i="1"/>
  <c r="BU180" i="1"/>
  <c r="BV180" i="1"/>
  <c r="CE180" i="1"/>
  <c r="CF180" i="1"/>
  <c r="CO180" i="1"/>
  <c r="CP180" i="1"/>
  <c r="CY180" i="1"/>
  <c r="CZ180" i="1"/>
  <c r="DI180" i="1"/>
  <c r="DJ180" i="1"/>
  <c r="DS180" i="1"/>
  <c r="DT180" i="1"/>
  <c r="EC180" i="1"/>
  <c r="ED180" i="1"/>
  <c r="EM180" i="1"/>
  <c r="EN180" i="1"/>
  <c r="EW180" i="1"/>
  <c r="EX180" i="1"/>
  <c r="FG180" i="1"/>
  <c r="FH180" i="1"/>
  <c r="FQ180" i="1"/>
  <c r="FR180" i="1"/>
  <c r="GA180" i="1"/>
  <c r="GB180" i="1"/>
  <c r="GK180" i="1"/>
  <c r="GL180" i="1"/>
  <c r="GU180" i="1"/>
  <c r="GV180" i="1"/>
  <c r="HE180" i="1"/>
  <c r="HF180" i="1"/>
  <c r="HO180" i="1"/>
  <c r="HP180" i="1"/>
  <c r="HY180" i="1"/>
  <c r="HZ180" i="1"/>
  <c r="II180" i="1"/>
  <c r="IJ180" i="1"/>
  <c r="IS180" i="1"/>
  <c r="IT180" i="1"/>
  <c r="M181" i="1"/>
  <c r="N181" i="1"/>
  <c r="W181" i="1"/>
  <c r="X181" i="1"/>
  <c r="AG181" i="1"/>
  <c r="AH181" i="1"/>
  <c r="AQ181" i="1"/>
  <c r="AR181" i="1"/>
  <c r="BA181" i="1"/>
  <c r="BB181" i="1"/>
  <c r="BK181" i="1"/>
  <c r="BL181" i="1"/>
  <c r="BU181" i="1"/>
  <c r="BV181" i="1"/>
  <c r="CE181" i="1"/>
  <c r="CF181" i="1"/>
  <c r="CO181" i="1"/>
  <c r="CP181" i="1"/>
  <c r="CY181" i="1"/>
  <c r="CZ181" i="1"/>
  <c r="DI181" i="1"/>
  <c r="DJ181" i="1"/>
  <c r="DS181" i="1"/>
  <c r="DT181" i="1"/>
  <c r="EC181" i="1"/>
  <c r="ED181" i="1"/>
  <c r="EM181" i="1"/>
  <c r="EN181" i="1"/>
  <c r="EW181" i="1"/>
  <c r="EX181" i="1"/>
  <c r="FG181" i="1"/>
  <c r="FH181" i="1"/>
  <c r="FQ181" i="1"/>
  <c r="FR181" i="1"/>
  <c r="GA181" i="1"/>
  <c r="GB181" i="1"/>
  <c r="GK181" i="1"/>
  <c r="GL181" i="1"/>
  <c r="GU181" i="1"/>
  <c r="GV181" i="1"/>
  <c r="HE181" i="1"/>
  <c r="HF181" i="1"/>
  <c r="HO181" i="1"/>
  <c r="HP181" i="1"/>
  <c r="HY181" i="1"/>
  <c r="HZ181" i="1"/>
  <c r="II181" i="1"/>
  <c r="IJ181" i="1"/>
  <c r="IS181" i="1"/>
  <c r="IT181" i="1"/>
  <c r="M182" i="1"/>
  <c r="N182" i="1"/>
  <c r="W182" i="1"/>
  <c r="X182" i="1"/>
  <c r="AG182" i="1"/>
  <c r="AH182" i="1"/>
  <c r="AQ182" i="1"/>
  <c r="AR182" i="1"/>
  <c r="BA182" i="1"/>
  <c r="BB182" i="1"/>
  <c r="BK182" i="1"/>
  <c r="BL182" i="1"/>
  <c r="BU182" i="1"/>
  <c r="BV182" i="1"/>
  <c r="CE182" i="1"/>
  <c r="CF182" i="1"/>
  <c r="CO182" i="1"/>
  <c r="CP182" i="1"/>
  <c r="CY182" i="1"/>
  <c r="CZ182" i="1"/>
  <c r="DI182" i="1"/>
  <c r="DJ182" i="1"/>
  <c r="DS182" i="1"/>
  <c r="DT182" i="1"/>
  <c r="EC182" i="1"/>
  <c r="ED182" i="1"/>
  <c r="EM182" i="1"/>
  <c r="EN182" i="1"/>
  <c r="EW182" i="1"/>
  <c r="EX182" i="1"/>
  <c r="FG182" i="1"/>
  <c r="FH182" i="1"/>
  <c r="FQ182" i="1"/>
  <c r="FR182" i="1"/>
  <c r="GA182" i="1"/>
  <c r="GB182" i="1"/>
  <c r="GK182" i="1"/>
  <c r="GL182" i="1"/>
  <c r="GU182" i="1"/>
  <c r="GV182" i="1"/>
  <c r="HE182" i="1"/>
  <c r="HF182" i="1"/>
  <c r="HO182" i="1"/>
  <c r="HP182" i="1"/>
  <c r="HY182" i="1"/>
  <c r="HZ182" i="1"/>
  <c r="II182" i="1"/>
  <c r="IJ182" i="1"/>
  <c r="IS182" i="1"/>
  <c r="IT182" i="1"/>
  <c r="M183" i="1"/>
  <c r="N183" i="1"/>
  <c r="W183" i="1"/>
  <c r="X183" i="1"/>
  <c r="AG183" i="1"/>
  <c r="AH183" i="1"/>
  <c r="AQ183" i="1"/>
  <c r="AR183" i="1"/>
  <c r="BA183" i="1"/>
  <c r="BB183" i="1"/>
  <c r="BK183" i="1"/>
  <c r="BL183" i="1"/>
  <c r="BU183" i="1"/>
  <c r="BV183" i="1"/>
  <c r="CE183" i="1"/>
  <c r="CF183" i="1"/>
  <c r="CO183" i="1"/>
  <c r="CP183" i="1"/>
  <c r="CY183" i="1"/>
  <c r="CZ183" i="1"/>
  <c r="DI183" i="1"/>
  <c r="DJ183" i="1"/>
  <c r="DS183" i="1"/>
  <c r="DT183" i="1"/>
  <c r="EC183" i="1"/>
  <c r="ED183" i="1"/>
  <c r="EM183" i="1"/>
  <c r="EN183" i="1"/>
  <c r="EW183" i="1"/>
  <c r="EX183" i="1"/>
  <c r="FG183" i="1"/>
  <c r="FH183" i="1"/>
  <c r="FQ183" i="1"/>
  <c r="FR183" i="1"/>
  <c r="GA183" i="1"/>
  <c r="GB183" i="1"/>
  <c r="GK183" i="1"/>
  <c r="GL183" i="1"/>
  <c r="GU183" i="1"/>
  <c r="GV183" i="1"/>
  <c r="HE183" i="1"/>
  <c r="HF183" i="1"/>
  <c r="HO183" i="1"/>
  <c r="HP183" i="1"/>
  <c r="HY183" i="1"/>
  <c r="HZ183" i="1"/>
  <c r="II183" i="1"/>
  <c r="IJ183" i="1"/>
  <c r="IS183" i="1"/>
  <c r="IT183" i="1"/>
  <c r="M184" i="1"/>
  <c r="N184" i="1"/>
  <c r="W184" i="1"/>
  <c r="X184" i="1"/>
  <c r="AG184" i="1"/>
  <c r="AH184" i="1"/>
  <c r="AQ184" i="1"/>
  <c r="AR184" i="1"/>
  <c r="BA184" i="1"/>
  <c r="BB184" i="1"/>
  <c r="BK184" i="1"/>
  <c r="BL184" i="1"/>
  <c r="BU184" i="1"/>
  <c r="BV184" i="1"/>
  <c r="CE184" i="1"/>
  <c r="CF184" i="1"/>
  <c r="CO184" i="1"/>
  <c r="CP184" i="1"/>
  <c r="CY184" i="1"/>
  <c r="CZ184" i="1"/>
  <c r="DI184" i="1"/>
  <c r="DJ184" i="1"/>
  <c r="DS184" i="1"/>
  <c r="DT184" i="1"/>
  <c r="EC184" i="1"/>
  <c r="ED184" i="1"/>
  <c r="EM184" i="1"/>
  <c r="EN184" i="1"/>
  <c r="EW184" i="1"/>
  <c r="EX184" i="1"/>
  <c r="FG184" i="1"/>
  <c r="FH184" i="1"/>
  <c r="FQ184" i="1"/>
  <c r="FR184" i="1"/>
  <c r="GA184" i="1"/>
  <c r="GB184" i="1"/>
  <c r="GK184" i="1"/>
  <c r="GL184" i="1"/>
  <c r="GU184" i="1"/>
  <c r="GV184" i="1"/>
  <c r="HE184" i="1"/>
  <c r="HF184" i="1"/>
  <c r="HO184" i="1"/>
  <c r="HP184" i="1"/>
  <c r="HY184" i="1"/>
  <c r="HZ184" i="1"/>
  <c r="II184" i="1"/>
  <c r="IJ184" i="1"/>
  <c r="IS184" i="1"/>
  <c r="IT184" i="1"/>
  <c r="M185" i="1"/>
  <c r="N185" i="1"/>
  <c r="W185" i="1"/>
  <c r="X185" i="1"/>
  <c r="AG185" i="1"/>
  <c r="AH185" i="1"/>
  <c r="AQ185" i="1"/>
  <c r="AR185" i="1"/>
  <c r="BA185" i="1"/>
  <c r="BB185" i="1"/>
  <c r="BK185" i="1"/>
  <c r="BL185" i="1"/>
  <c r="BU185" i="1"/>
  <c r="BV185" i="1"/>
  <c r="CE185" i="1"/>
  <c r="CF185" i="1"/>
  <c r="CO185" i="1"/>
  <c r="CP185" i="1"/>
  <c r="CY185" i="1"/>
  <c r="CZ185" i="1"/>
  <c r="DI185" i="1"/>
  <c r="DJ185" i="1"/>
  <c r="DS185" i="1"/>
  <c r="DT185" i="1"/>
  <c r="EC185" i="1"/>
  <c r="ED185" i="1"/>
  <c r="EM185" i="1"/>
  <c r="EN185" i="1"/>
  <c r="EW185" i="1"/>
  <c r="EX185" i="1"/>
  <c r="FG185" i="1"/>
  <c r="FH185" i="1"/>
  <c r="FQ185" i="1"/>
  <c r="FR185" i="1"/>
  <c r="GA185" i="1"/>
  <c r="GB185" i="1"/>
  <c r="GK185" i="1"/>
  <c r="GL185" i="1"/>
  <c r="GU185" i="1"/>
  <c r="GV185" i="1"/>
  <c r="HE185" i="1"/>
  <c r="HF185" i="1"/>
  <c r="HO185" i="1"/>
  <c r="HP185" i="1"/>
  <c r="HY185" i="1"/>
  <c r="HZ185" i="1"/>
  <c r="II185" i="1"/>
  <c r="IJ185" i="1"/>
  <c r="IS185" i="1"/>
  <c r="IT185" i="1"/>
  <c r="M186" i="1"/>
  <c r="N186" i="1"/>
  <c r="W186" i="1"/>
  <c r="X186" i="1"/>
  <c r="AG186" i="1"/>
  <c r="AH186" i="1"/>
  <c r="AQ186" i="1"/>
  <c r="AR186" i="1"/>
  <c r="BA186" i="1"/>
  <c r="BB186" i="1"/>
  <c r="BK186" i="1"/>
  <c r="BL186" i="1"/>
  <c r="BU186" i="1"/>
  <c r="BV186" i="1"/>
  <c r="CE186" i="1"/>
  <c r="CF186" i="1"/>
  <c r="CO186" i="1"/>
  <c r="CP186" i="1"/>
  <c r="CY186" i="1"/>
  <c r="CZ186" i="1"/>
  <c r="DI186" i="1"/>
  <c r="DJ186" i="1"/>
  <c r="DS186" i="1"/>
  <c r="DT186" i="1"/>
  <c r="EC186" i="1"/>
  <c r="ED186" i="1"/>
  <c r="EM186" i="1"/>
  <c r="EN186" i="1"/>
  <c r="EW186" i="1"/>
  <c r="EX186" i="1"/>
  <c r="FG186" i="1"/>
  <c r="FH186" i="1"/>
  <c r="FQ186" i="1"/>
  <c r="FR186" i="1"/>
  <c r="GA186" i="1"/>
  <c r="GB186" i="1"/>
  <c r="GK186" i="1"/>
  <c r="GL186" i="1"/>
  <c r="GU186" i="1"/>
  <c r="GV186" i="1"/>
  <c r="HE186" i="1"/>
  <c r="HF186" i="1"/>
  <c r="HO186" i="1"/>
  <c r="HP186" i="1"/>
  <c r="HY186" i="1"/>
  <c r="HZ186" i="1"/>
  <c r="II186" i="1"/>
  <c r="IJ186" i="1"/>
  <c r="IS186" i="1"/>
  <c r="IT186" i="1"/>
  <c r="M187" i="1"/>
  <c r="N187" i="1"/>
  <c r="W187" i="1"/>
  <c r="X187" i="1"/>
  <c r="AG187" i="1"/>
  <c r="AH187" i="1"/>
  <c r="AQ187" i="1"/>
  <c r="AR187" i="1"/>
  <c r="BA187" i="1"/>
  <c r="BB187" i="1"/>
  <c r="BK187" i="1"/>
  <c r="BL187" i="1"/>
  <c r="BU187" i="1"/>
  <c r="BV187" i="1"/>
  <c r="CE187" i="1"/>
  <c r="CF187" i="1"/>
  <c r="CO187" i="1"/>
  <c r="CP187" i="1"/>
  <c r="CY187" i="1"/>
  <c r="CZ187" i="1"/>
  <c r="DI187" i="1"/>
  <c r="DJ187" i="1"/>
  <c r="DS187" i="1"/>
  <c r="DT187" i="1"/>
  <c r="EC187" i="1"/>
  <c r="ED187" i="1"/>
  <c r="EM187" i="1"/>
  <c r="EN187" i="1"/>
  <c r="EW187" i="1"/>
  <c r="EX187" i="1"/>
  <c r="FG187" i="1"/>
  <c r="FH187" i="1"/>
  <c r="FQ187" i="1"/>
  <c r="FR187" i="1"/>
  <c r="GA187" i="1"/>
  <c r="GB187" i="1"/>
  <c r="GK187" i="1"/>
  <c r="GL187" i="1"/>
  <c r="GU187" i="1"/>
  <c r="GV187" i="1"/>
  <c r="HE187" i="1"/>
  <c r="HF187" i="1"/>
  <c r="HO187" i="1"/>
  <c r="HP187" i="1"/>
  <c r="HY187" i="1"/>
  <c r="HZ187" i="1"/>
  <c r="II187" i="1"/>
  <c r="IJ187" i="1"/>
  <c r="IS187" i="1"/>
  <c r="IT187" i="1"/>
  <c r="M188" i="1"/>
  <c r="N188" i="1"/>
  <c r="W188" i="1"/>
  <c r="X188" i="1"/>
  <c r="AG188" i="1"/>
  <c r="AH188" i="1"/>
  <c r="AQ188" i="1"/>
  <c r="AR188" i="1"/>
  <c r="BA188" i="1"/>
  <c r="BB188" i="1"/>
  <c r="BK188" i="1"/>
  <c r="BL188" i="1"/>
  <c r="BU188" i="1"/>
  <c r="BV188" i="1"/>
  <c r="CE188" i="1"/>
  <c r="CF188" i="1"/>
  <c r="CO188" i="1"/>
  <c r="CP188" i="1"/>
  <c r="CY188" i="1"/>
  <c r="CZ188" i="1"/>
  <c r="DI188" i="1"/>
  <c r="DJ188" i="1"/>
  <c r="DS188" i="1"/>
  <c r="DT188" i="1"/>
  <c r="EC188" i="1"/>
  <c r="ED188" i="1"/>
  <c r="EM188" i="1"/>
  <c r="EN188" i="1"/>
  <c r="EW188" i="1"/>
  <c r="EX188" i="1"/>
  <c r="FG188" i="1"/>
  <c r="FH188" i="1"/>
  <c r="FQ188" i="1"/>
  <c r="FR188" i="1"/>
  <c r="GA188" i="1"/>
  <c r="GB188" i="1"/>
  <c r="GK188" i="1"/>
  <c r="GL188" i="1"/>
  <c r="GU188" i="1"/>
  <c r="GV188" i="1"/>
  <c r="HE188" i="1"/>
  <c r="HF188" i="1"/>
  <c r="HO188" i="1"/>
  <c r="HP188" i="1"/>
  <c r="HY188" i="1"/>
  <c r="HZ188" i="1"/>
  <c r="II188" i="1"/>
  <c r="IJ188" i="1"/>
  <c r="IS188" i="1"/>
  <c r="IT188" i="1"/>
  <c r="M189" i="1"/>
  <c r="N189" i="1"/>
  <c r="W189" i="1"/>
  <c r="X189" i="1"/>
  <c r="AG189" i="1"/>
  <c r="AH189" i="1"/>
  <c r="AQ189" i="1"/>
  <c r="AR189" i="1"/>
  <c r="BA189" i="1"/>
  <c r="BB189" i="1"/>
  <c r="BK189" i="1"/>
  <c r="BL189" i="1"/>
  <c r="BU189" i="1"/>
  <c r="BV189" i="1"/>
  <c r="CE189" i="1"/>
  <c r="CF189" i="1"/>
  <c r="CO189" i="1"/>
  <c r="CP189" i="1"/>
  <c r="CY189" i="1"/>
  <c r="CZ189" i="1"/>
  <c r="DI189" i="1"/>
  <c r="DJ189" i="1"/>
  <c r="DS189" i="1"/>
  <c r="DT189" i="1"/>
  <c r="EC189" i="1"/>
  <c r="ED189" i="1"/>
  <c r="EM189" i="1"/>
  <c r="EN189" i="1"/>
  <c r="EW189" i="1"/>
  <c r="EX189" i="1"/>
  <c r="FG189" i="1"/>
  <c r="FH189" i="1"/>
  <c r="FQ189" i="1"/>
  <c r="FR189" i="1"/>
  <c r="GA189" i="1"/>
  <c r="GB189" i="1"/>
  <c r="GK189" i="1"/>
  <c r="GL189" i="1"/>
  <c r="GU189" i="1"/>
  <c r="GV189" i="1"/>
  <c r="HE189" i="1"/>
  <c r="HF189" i="1"/>
  <c r="HO189" i="1"/>
  <c r="HP189" i="1"/>
  <c r="HY189" i="1"/>
  <c r="HZ189" i="1"/>
  <c r="II189" i="1"/>
  <c r="IJ189" i="1"/>
  <c r="IS189" i="1"/>
  <c r="IT189" i="1"/>
  <c r="M190" i="1"/>
  <c r="N190" i="1"/>
  <c r="W190" i="1"/>
  <c r="X190" i="1"/>
  <c r="AG190" i="1"/>
  <c r="AH190" i="1"/>
  <c r="AQ190" i="1"/>
  <c r="AR190" i="1"/>
  <c r="BA190" i="1"/>
  <c r="BB190" i="1"/>
  <c r="BK190" i="1"/>
  <c r="BL190" i="1"/>
  <c r="BU190" i="1"/>
  <c r="BV190" i="1"/>
  <c r="CE190" i="1"/>
  <c r="CF190" i="1"/>
  <c r="CO190" i="1"/>
  <c r="CP190" i="1"/>
  <c r="CY190" i="1"/>
  <c r="CZ190" i="1"/>
  <c r="DI190" i="1"/>
  <c r="DJ190" i="1"/>
  <c r="DS190" i="1"/>
  <c r="DT190" i="1"/>
  <c r="EC190" i="1"/>
  <c r="ED190" i="1"/>
  <c r="EM190" i="1"/>
  <c r="EN190" i="1"/>
  <c r="EW190" i="1"/>
  <c r="EX190" i="1"/>
  <c r="FG190" i="1"/>
  <c r="FH190" i="1"/>
  <c r="FQ190" i="1"/>
  <c r="FR190" i="1"/>
  <c r="GA190" i="1"/>
  <c r="GB190" i="1"/>
  <c r="GK190" i="1"/>
  <c r="GL190" i="1"/>
  <c r="GU190" i="1"/>
  <c r="GV190" i="1"/>
  <c r="HE190" i="1"/>
  <c r="HF190" i="1"/>
  <c r="HO190" i="1"/>
  <c r="HP190" i="1"/>
  <c r="HY190" i="1"/>
  <c r="HZ190" i="1"/>
  <c r="II190" i="1"/>
  <c r="IJ190" i="1"/>
  <c r="IS190" i="1"/>
  <c r="IT190" i="1"/>
  <c r="M191" i="1"/>
  <c r="N191" i="1"/>
  <c r="W191" i="1"/>
  <c r="X191" i="1"/>
  <c r="AG191" i="1"/>
  <c r="AH191" i="1"/>
  <c r="AQ191" i="1"/>
  <c r="AR191" i="1"/>
  <c r="BA191" i="1"/>
  <c r="BB191" i="1"/>
  <c r="BK191" i="1"/>
  <c r="BL191" i="1"/>
  <c r="BU191" i="1"/>
  <c r="BV191" i="1"/>
  <c r="CE191" i="1"/>
  <c r="CF191" i="1"/>
  <c r="CO191" i="1"/>
  <c r="CP191" i="1"/>
  <c r="CY191" i="1"/>
  <c r="CZ191" i="1"/>
  <c r="DI191" i="1"/>
  <c r="DJ191" i="1"/>
  <c r="DS191" i="1"/>
  <c r="DT191" i="1"/>
  <c r="EC191" i="1"/>
  <c r="ED191" i="1"/>
  <c r="EM191" i="1"/>
  <c r="EN191" i="1"/>
  <c r="EW191" i="1"/>
  <c r="EX191" i="1"/>
  <c r="FG191" i="1"/>
  <c r="FH191" i="1"/>
  <c r="FQ191" i="1"/>
  <c r="FR191" i="1"/>
  <c r="GA191" i="1"/>
  <c r="GB191" i="1"/>
  <c r="GK191" i="1"/>
  <c r="GL191" i="1"/>
  <c r="GU191" i="1"/>
  <c r="GV191" i="1"/>
  <c r="HE191" i="1"/>
  <c r="HF191" i="1"/>
  <c r="HO191" i="1"/>
  <c r="HP191" i="1"/>
  <c r="HY191" i="1"/>
  <c r="HZ191" i="1"/>
  <c r="II191" i="1"/>
  <c r="IJ191" i="1"/>
  <c r="IS191" i="1"/>
  <c r="IT191" i="1"/>
  <c r="M192" i="1"/>
  <c r="N192" i="1"/>
  <c r="W192" i="1"/>
  <c r="X192" i="1"/>
  <c r="AG192" i="1"/>
  <c r="AH192" i="1"/>
  <c r="AQ192" i="1"/>
  <c r="AR192" i="1"/>
  <c r="BA192" i="1"/>
  <c r="BB192" i="1"/>
  <c r="BK192" i="1"/>
  <c r="BL192" i="1"/>
  <c r="BU192" i="1"/>
  <c r="BV192" i="1"/>
  <c r="CE192" i="1"/>
  <c r="CF192" i="1"/>
  <c r="CO192" i="1"/>
  <c r="CP192" i="1"/>
  <c r="CY192" i="1"/>
  <c r="CZ192" i="1"/>
  <c r="DI192" i="1"/>
  <c r="DJ192" i="1"/>
  <c r="DS192" i="1"/>
  <c r="DT192" i="1"/>
  <c r="EC192" i="1"/>
  <c r="ED192" i="1"/>
  <c r="EM192" i="1"/>
  <c r="EN192" i="1"/>
  <c r="EW192" i="1"/>
  <c r="EX192" i="1"/>
  <c r="FG192" i="1"/>
  <c r="FH192" i="1"/>
  <c r="FQ192" i="1"/>
  <c r="FR192" i="1"/>
  <c r="GA192" i="1"/>
  <c r="GB192" i="1"/>
  <c r="GK192" i="1"/>
  <c r="GL192" i="1"/>
  <c r="GU192" i="1"/>
  <c r="GV192" i="1"/>
  <c r="HE192" i="1"/>
  <c r="HF192" i="1"/>
  <c r="HO192" i="1"/>
  <c r="HP192" i="1"/>
  <c r="HY192" i="1"/>
  <c r="HZ192" i="1"/>
  <c r="II192" i="1"/>
  <c r="IJ192" i="1"/>
  <c r="IS192" i="1"/>
  <c r="IT192" i="1"/>
  <c r="M193" i="1"/>
  <c r="N193" i="1"/>
  <c r="W193" i="1"/>
  <c r="X193" i="1"/>
  <c r="AG193" i="1"/>
  <c r="AH193" i="1"/>
  <c r="AQ193" i="1"/>
  <c r="AR193" i="1"/>
  <c r="BA193" i="1"/>
  <c r="BB193" i="1"/>
  <c r="BK193" i="1"/>
  <c r="BL193" i="1"/>
  <c r="BU193" i="1"/>
  <c r="BV193" i="1"/>
  <c r="CE193" i="1"/>
  <c r="CF193" i="1"/>
  <c r="CO193" i="1"/>
  <c r="CP193" i="1"/>
  <c r="CY193" i="1"/>
  <c r="CZ193" i="1"/>
  <c r="DI193" i="1"/>
  <c r="DJ193" i="1"/>
  <c r="DS193" i="1"/>
  <c r="DT193" i="1"/>
  <c r="EC193" i="1"/>
  <c r="ED193" i="1"/>
  <c r="EM193" i="1"/>
  <c r="EN193" i="1"/>
  <c r="EW193" i="1"/>
  <c r="EX193" i="1"/>
  <c r="FG193" i="1"/>
  <c r="FH193" i="1"/>
  <c r="FQ193" i="1"/>
  <c r="FR193" i="1"/>
  <c r="GA193" i="1"/>
  <c r="GB193" i="1"/>
  <c r="GK193" i="1"/>
  <c r="GL193" i="1"/>
  <c r="GU193" i="1"/>
  <c r="GV193" i="1"/>
  <c r="HE193" i="1"/>
  <c r="HF193" i="1"/>
  <c r="HO193" i="1"/>
  <c r="HP193" i="1"/>
  <c r="HY193" i="1"/>
  <c r="HZ193" i="1"/>
  <c r="II193" i="1"/>
  <c r="IJ193" i="1"/>
  <c r="IS193" i="1"/>
  <c r="IT193" i="1"/>
  <c r="M194" i="1"/>
  <c r="N194" i="1"/>
  <c r="W194" i="1"/>
  <c r="X194" i="1"/>
  <c r="AG194" i="1"/>
  <c r="AH194" i="1"/>
  <c r="AQ194" i="1"/>
  <c r="AR194" i="1"/>
  <c r="BA194" i="1"/>
  <c r="BB194" i="1"/>
  <c r="BK194" i="1"/>
  <c r="BL194" i="1"/>
  <c r="BU194" i="1"/>
  <c r="BV194" i="1"/>
  <c r="CE194" i="1"/>
  <c r="CF194" i="1"/>
  <c r="CO194" i="1"/>
  <c r="CP194" i="1"/>
  <c r="CY194" i="1"/>
  <c r="CZ194" i="1"/>
  <c r="DI194" i="1"/>
  <c r="DJ194" i="1"/>
  <c r="DS194" i="1"/>
  <c r="DT194" i="1"/>
  <c r="EC194" i="1"/>
  <c r="ED194" i="1"/>
  <c r="EM194" i="1"/>
  <c r="EN194" i="1"/>
  <c r="EW194" i="1"/>
  <c r="EX194" i="1"/>
  <c r="FG194" i="1"/>
  <c r="FH194" i="1"/>
  <c r="FQ194" i="1"/>
  <c r="FR194" i="1"/>
  <c r="GA194" i="1"/>
  <c r="GB194" i="1"/>
  <c r="GK194" i="1"/>
  <c r="GL194" i="1"/>
  <c r="GU194" i="1"/>
  <c r="GV194" i="1"/>
  <c r="HE194" i="1"/>
  <c r="HF194" i="1"/>
  <c r="HO194" i="1"/>
  <c r="HP194" i="1"/>
  <c r="HY194" i="1"/>
  <c r="HZ194" i="1"/>
  <c r="II194" i="1"/>
  <c r="IJ194" i="1"/>
  <c r="IS194" i="1"/>
  <c r="IT194" i="1"/>
  <c r="M195" i="1"/>
  <c r="N195" i="1"/>
  <c r="W195" i="1"/>
  <c r="X195" i="1"/>
  <c r="AG195" i="1"/>
  <c r="AH195" i="1"/>
  <c r="AQ195" i="1"/>
  <c r="AR195" i="1"/>
  <c r="BA195" i="1"/>
  <c r="BB195" i="1"/>
  <c r="BK195" i="1"/>
  <c r="BL195" i="1"/>
  <c r="BU195" i="1"/>
  <c r="BV195" i="1"/>
  <c r="CE195" i="1"/>
  <c r="CF195" i="1"/>
  <c r="CO195" i="1"/>
  <c r="CP195" i="1"/>
  <c r="CY195" i="1"/>
  <c r="CZ195" i="1"/>
  <c r="DI195" i="1"/>
  <c r="DJ195" i="1"/>
  <c r="DS195" i="1"/>
  <c r="DT195" i="1"/>
  <c r="EC195" i="1"/>
  <c r="ED195" i="1"/>
  <c r="EM195" i="1"/>
  <c r="EN195" i="1"/>
  <c r="EW195" i="1"/>
  <c r="EX195" i="1"/>
  <c r="FG195" i="1"/>
  <c r="FH195" i="1"/>
  <c r="FQ195" i="1"/>
  <c r="FR195" i="1"/>
  <c r="GA195" i="1"/>
  <c r="GB195" i="1"/>
  <c r="GK195" i="1"/>
  <c r="GL195" i="1"/>
  <c r="GU195" i="1"/>
  <c r="GV195" i="1"/>
  <c r="HE195" i="1"/>
  <c r="HF195" i="1"/>
  <c r="HO195" i="1"/>
  <c r="HP195" i="1"/>
  <c r="HY195" i="1"/>
  <c r="HZ195" i="1"/>
  <c r="II195" i="1"/>
  <c r="IJ195" i="1"/>
  <c r="IS195" i="1"/>
  <c r="IT195" i="1"/>
  <c r="M196" i="1"/>
  <c r="N196" i="1"/>
  <c r="W196" i="1"/>
  <c r="X196" i="1"/>
  <c r="AG196" i="1"/>
  <c r="AH196" i="1"/>
  <c r="AQ196" i="1"/>
  <c r="AR196" i="1"/>
  <c r="BA196" i="1"/>
  <c r="BB196" i="1"/>
  <c r="BK196" i="1"/>
  <c r="BL196" i="1"/>
  <c r="BU196" i="1"/>
  <c r="BV196" i="1"/>
  <c r="CE196" i="1"/>
  <c r="CF196" i="1"/>
  <c r="CO196" i="1"/>
  <c r="CP196" i="1"/>
  <c r="CY196" i="1"/>
  <c r="CZ196" i="1"/>
  <c r="DI196" i="1"/>
  <c r="DJ196" i="1"/>
  <c r="DS196" i="1"/>
  <c r="DT196" i="1"/>
  <c r="EC196" i="1"/>
  <c r="ED196" i="1"/>
  <c r="EM196" i="1"/>
  <c r="EN196" i="1"/>
  <c r="EW196" i="1"/>
  <c r="EX196" i="1"/>
  <c r="FG196" i="1"/>
  <c r="FH196" i="1"/>
  <c r="FQ196" i="1"/>
  <c r="FR196" i="1"/>
  <c r="GA196" i="1"/>
  <c r="GB196" i="1"/>
  <c r="GK196" i="1"/>
  <c r="GL196" i="1"/>
  <c r="GU196" i="1"/>
  <c r="GV196" i="1"/>
  <c r="HE196" i="1"/>
  <c r="HF196" i="1"/>
  <c r="HO196" i="1"/>
  <c r="HP196" i="1"/>
  <c r="HY196" i="1"/>
  <c r="HZ196" i="1"/>
  <c r="II196" i="1"/>
  <c r="IJ196" i="1"/>
  <c r="IS196" i="1"/>
  <c r="IT196" i="1"/>
  <c r="M197" i="1"/>
  <c r="N197" i="1"/>
  <c r="W197" i="1"/>
  <c r="X197" i="1"/>
  <c r="AG197" i="1"/>
  <c r="AH197" i="1"/>
  <c r="AQ197" i="1"/>
  <c r="AR197" i="1"/>
  <c r="BA197" i="1"/>
  <c r="BB197" i="1"/>
  <c r="BK197" i="1"/>
  <c r="BL197" i="1"/>
  <c r="BU197" i="1"/>
  <c r="BV197" i="1"/>
  <c r="CE197" i="1"/>
  <c r="CF197" i="1"/>
  <c r="CO197" i="1"/>
  <c r="CP197" i="1"/>
  <c r="CY197" i="1"/>
  <c r="CZ197" i="1"/>
  <c r="DI197" i="1"/>
  <c r="DJ197" i="1"/>
  <c r="DS197" i="1"/>
  <c r="DT197" i="1"/>
  <c r="EC197" i="1"/>
  <c r="ED197" i="1"/>
  <c r="EM197" i="1"/>
  <c r="EN197" i="1"/>
  <c r="EW197" i="1"/>
  <c r="EX197" i="1"/>
  <c r="FG197" i="1"/>
  <c r="FH197" i="1"/>
  <c r="FQ197" i="1"/>
  <c r="FR197" i="1"/>
  <c r="GA197" i="1"/>
  <c r="GB197" i="1"/>
  <c r="GK197" i="1"/>
  <c r="GL197" i="1"/>
  <c r="GU197" i="1"/>
  <c r="GV197" i="1"/>
  <c r="HE197" i="1"/>
  <c r="HF197" i="1"/>
  <c r="HO197" i="1"/>
  <c r="HP197" i="1"/>
  <c r="HY197" i="1"/>
  <c r="HZ197" i="1"/>
  <c r="II197" i="1"/>
  <c r="IJ197" i="1"/>
  <c r="IS197" i="1"/>
  <c r="IT197" i="1"/>
  <c r="M198" i="1"/>
  <c r="N198" i="1"/>
  <c r="W198" i="1"/>
  <c r="X198" i="1"/>
  <c r="AG198" i="1"/>
  <c r="AH198" i="1"/>
  <c r="AQ198" i="1"/>
  <c r="AR198" i="1"/>
  <c r="BA198" i="1"/>
  <c r="BB198" i="1"/>
  <c r="BK198" i="1"/>
  <c r="BL198" i="1"/>
  <c r="BU198" i="1"/>
  <c r="BV198" i="1"/>
  <c r="CE198" i="1"/>
  <c r="CF198" i="1"/>
  <c r="CO198" i="1"/>
  <c r="CP198" i="1"/>
  <c r="CY198" i="1"/>
  <c r="CZ198" i="1"/>
  <c r="DI198" i="1"/>
  <c r="DJ198" i="1"/>
  <c r="DS198" i="1"/>
  <c r="DT198" i="1"/>
  <c r="EC198" i="1"/>
  <c r="ED198" i="1"/>
  <c r="EM198" i="1"/>
  <c r="EN198" i="1"/>
  <c r="EW198" i="1"/>
  <c r="EX198" i="1"/>
  <c r="FG198" i="1"/>
  <c r="FH198" i="1"/>
  <c r="FQ198" i="1"/>
  <c r="FR198" i="1"/>
  <c r="GA198" i="1"/>
  <c r="GB198" i="1"/>
  <c r="GK198" i="1"/>
  <c r="GL198" i="1"/>
  <c r="GU198" i="1"/>
  <c r="GV198" i="1"/>
  <c r="HE198" i="1"/>
  <c r="HF198" i="1"/>
  <c r="HO198" i="1"/>
  <c r="HP198" i="1"/>
  <c r="HY198" i="1"/>
  <c r="HZ198" i="1"/>
  <c r="II198" i="1"/>
  <c r="IJ198" i="1"/>
  <c r="IS198" i="1"/>
  <c r="IT198" i="1"/>
  <c r="M199" i="1"/>
  <c r="N199" i="1"/>
  <c r="W199" i="1"/>
  <c r="X199" i="1"/>
  <c r="AG199" i="1"/>
  <c r="AH199" i="1"/>
  <c r="AQ199" i="1"/>
  <c r="AR199" i="1"/>
  <c r="BA199" i="1"/>
  <c r="BB199" i="1"/>
  <c r="BK199" i="1"/>
  <c r="BL199" i="1"/>
  <c r="BU199" i="1"/>
  <c r="BV199" i="1"/>
  <c r="CE199" i="1"/>
  <c r="CF199" i="1"/>
  <c r="CO199" i="1"/>
  <c r="CP199" i="1"/>
  <c r="CY199" i="1"/>
  <c r="CZ199" i="1"/>
  <c r="DI199" i="1"/>
  <c r="DJ199" i="1"/>
  <c r="DS199" i="1"/>
  <c r="DT199" i="1"/>
  <c r="EC199" i="1"/>
  <c r="ED199" i="1"/>
  <c r="EM199" i="1"/>
  <c r="EN199" i="1"/>
  <c r="EW199" i="1"/>
  <c r="EX199" i="1"/>
  <c r="FG199" i="1"/>
  <c r="FH199" i="1"/>
  <c r="FQ199" i="1"/>
  <c r="FR199" i="1"/>
  <c r="GA199" i="1"/>
  <c r="GB199" i="1"/>
  <c r="GK199" i="1"/>
  <c r="GL199" i="1"/>
  <c r="GU199" i="1"/>
  <c r="GV199" i="1"/>
  <c r="HE199" i="1"/>
  <c r="HF199" i="1"/>
  <c r="HO199" i="1"/>
  <c r="HP199" i="1"/>
  <c r="HY199" i="1"/>
  <c r="HZ199" i="1"/>
  <c r="II199" i="1"/>
  <c r="IJ199" i="1"/>
  <c r="IS199" i="1"/>
  <c r="IT199" i="1"/>
  <c r="M200" i="1"/>
  <c r="N200" i="1"/>
  <c r="W200" i="1"/>
  <c r="X200" i="1"/>
  <c r="AG200" i="1"/>
  <c r="AH200" i="1"/>
  <c r="AQ200" i="1"/>
  <c r="AR200" i="1"/>
  <c r="BA200" i="1"/>
  <c r="BB200" i="1"/>
  <c r="BK200" i="1"/>
  <c r="BL200" i="1"/>
  <c r="BU200" i="1"/>
  <c r="BV200" i="1"/>
  <c r="CE200" i="1"/>
  <c r="CF200" i="1"/>
  <c r="CO200" i="1"/>
  <c r="CP200" i="1"/>
  <c r="CY200" i="1"/>
  <c r="CZ200" i="1"/>
  <c r="DI200" i="1"/>
  <c r="DJ200" i="1"/>
  <c r="DS200" i="1"/>
  <c r="DT200" i="1"/>
  <c r="EC200" i="1"/>
  <c r="ED200" i="1"/>
  <c r="EM200" i="1"/>
  <c r="EN200" i="1"/>
  <c r="EW200" i="1"/>
  <c r="EX200" i="1"/>
  <c r="FG200" i="1"/>
  <c r="FH200" i="1"/>
  <c r="FQ200" i="1"/>
  <c r="FR200" i="1"/>
  <c r="GA200" i="1"/>
  <c r="GB200" i="1"/>
  <c r="GK200" i="1"/>
  <c r="GL200" i="1"/>
  <c r="GU200" i="1"/>
  <c r="GV200" i="1"/>
  <c r="HE200" i="1"/>
  <c r="HF200" i="1"/>
  <c r="HO200" i="1"/>
  <c r="HP200" i="1"/>
  <c r="HY200" i="1"/>
  <c r="HZ200" i="1"/>
  <c r="II200" i="1"/>
  <c r="IJ200" i="1"/>
  <c r="IS200" i="1"/>
  <c r="IT200" i="1"/>
  <c r="M201" i="1"/>
  <c r="N201" i="1"/>
  <c r="W201" i="1"/>
  <c r="X201" i="1"/>
  <c r="AG201" i="1"/>
  <c r="AH201" i="1"/>
  <c r="AQ201" i="1"/>
  <c r="AR201" i="1"/>
  <c r="BA201" i="1"/>
  <c r="BB201" i="1"/>
  <c r="BK201" i="1"/>
  <c r="BL201" i="1"/>
  <c r="BU201" i="1"/>
  <c r="BV201" i="1"/>
  <c r="CE201" i="1"/>
  <c r="CF201" i="1"/>
  <c r="CO201" i="1"/>
  <c r="CP201" i="1"/>
  <c r="CY201" i="1"/>
  <c r="CZ201" i="1"/>
  <c r="DI201" i="1"/>
  <c r="DJ201" i="1"/>
  <c r="DS201" i="1"/>
  <c r="DT201" i="1"/>
  <c r="EC201" i="1"/>
  <c r="ED201" i="1"/>
  <c r="EM201" i="1"/>
  <c r="EN201" i="1"/>
  <c r="EW201" i="1"/>
  <c r="EX201" i="1"/>
  <c r="FG201" i="1"/>
  <c r="FH201" i="1"/>
  <c r="FQ201" i="1"/>
  <c r="FR201" i="1"/>
  <c r="GA201" i="1"/>
  <c r="GB201" i="1"/>
  <c r="GK201" i="1"/>
  <c r="GL201" i="1"/>
  <c r="GU201" i="1"/>
  <c r="GV201" i="1"/>
  <c r="HE201" i="1"/>
  <c r="HF201" i="1"/>
  <c r="HO201" i="1"/>
  <c r="HP201" i="1"/>
  <c r="HY201" i="1"/>
  <c r="HZ201" i="1"/>
  <c r="II201" i="1"/>
  <c r="IJ201" i="1"/>
  <c r="IS201" i="1"/>
  <c r="IT201" i="1"/>
  <c r="M202" i="1"/>
  <c r="N202" i="1"/>
  <c r="W202" i="1"/>
  <c r="X202" i="1"/>
  <c r="AG202" i="1"/>
  <c r="AH202" i="1"/>
  <c r="AQ202" i="1"/>
  <c r="AR202" i="1"/>
  <c r="BA202" i="1"/>
  <c r="BB202" i="1"/>
  <c r="BK202" i="1"/>
  <c r="BL202" i="1"/>
  <c r="BU202" i="1"/>
  <c r="BV202" i="1"/>
  <c r="CE202" i="1"/>
  <c r="CF202" i="1"/>
  <c r="CO202" i="1"/>
  <c r="CP202" i="1"/>
  <c r="CY202" i="1"/>
  <c r="CZ202" i="1"/>
  <c r="DI202" i="1"/>
  <c r="DJ202" i="1"/>
  <c r="DS202" i="1"/>
  <c r="DT202" i="1"/>
  <c r="EC202" i="1"/>
  <c r="ED202" i="1"/>
  <c r="EM202" i="1"/>
  <c r="EN202" i="1"/>
  <c r="EW202" i="1"/>
  <c r="EX202" i="1"/>
  <c r="FG202" i="1"/>
  <c r="FH202" i="1"/>
  <c r="FQ202" i="1"/>
  <c r="FR202" i="1"/>
  <c r="GA202" i="1"/>
  <c r="GB202" i="1"/>
  <c r="GK202" i="1"/>
  <c r="GL202" i="1"/>
  <c r="GU202" i="1"/>
  <c r="GV202" i="1"/>
  <c r="HE202" i="1"/>
  <c r="HF202" i="1"/>
  <c r="HO202" i="1"/>
  <c r="HP202" i="1"/>
  <c r="HY202" i="1"/>
  <c r="HZ202" i="1"/>
  <c r="II202" i="1"/>
  <c r="IJ202" i="1"/>
  <c r="IS202" i="1"/>
  <c r="IT202" i="1"/>
  <c r="M203" i="1"/>
  <c r="N203" i="1"/>
  <c r="W203" i="1"/>
  <c r="X203" i="1"/>
  <c r="AG203" i="1"/>
  <c r="AH203" i="1"/>
  <c r="AQ203" i="1"/>
  <c r="AR203" i="1"/>
  <c r="BA203" i="1"/>
  <c r="BB203" i="1"/>
  <c r="BK203" i="1"/>
  <c r="BL203" i="1"/>
  <c r="BU203" i="1"/>
  <c r="BV203" i="1"/>
  <c r="CE203" i="1"/>
  <c r="CF203" i="1"/>
  <c r="CO203" i="1"/>
  <c r="CP203" i="1"/>
  <c r="CY203" i="1"/>
  <c r="CZ203" i="1"/>
  <c r="DI203" i="1"/>
  <c r="DJ203" i="1"/>
  <c r="DS203" i="1"/>
  <c r="DT203" i="1"/>
  <c r="EC203" i="1"/>
  <c r="ED203" i="1"/>
  <c r="EM203" i="1"/>
  <c r="EN203" i="1"/>
  <c r="EW203" i="1"/>
  <c r="EX203" i="1"/>
  <c r="FG203" i="1"/>
  <c r="FH203" i="1"/>
  <c r="FQ203" i="1"/>
  <c r="FR203" i="1"/>
  <c r="GA203" i="1"/>
  <c r="GB203" i="1"/>
  <c r="GK203" i="1"/>
  <c r="GL203" i="1"/>
  <c r="GU203" i="1"/>
  <c r="GV203" i="1"/>
  <c r="HE203" i="1"/>
  <c r="HF203" i="1"/>
  <c r="HO203" i="1"/>
  <c r="HP203" i="1"/>
  <c r="HY203" i="1"/>
  <c r="HZ203" i="1"/>
  <c r="II203" i="1"/>
  <c r="IJ203" i="1"/>
  <c r="IS203" i="1"/>
  <c r="IT203" i="1"/>
  <c r="M204" i="1"/>
  <c r="N204" i="1"/>
  <c r="W204" i="1"/>
  <c r="X204" i="1"/>
  <c r="AG204" i="1"/>
  <c r="AH204" i="1"/>
  <c r="AQ204" i="1"/>
  <c r="AR204" i="1"/>
  <c r="BA204" i="1"/>
  <c r="BB204" i="1"/>
  <c r="BK204" i="1"/>
  <c r="BL204" i="1"/>
  <c r="BU204" i="1"/>
  <c r="BV204" i="1"/>
  <c r="CE204" i="1"/>
  <c r="CF204" i="1"/>
  <c r="CO204" i="1"/>
  <c r="CP204" i="1"/>
  <c r="CY204" i="1"/>
  <c r="CZ204" i="1"/>
  <c r="DI204" i="1"/>
  <c r="DJ204" i="1"/>
  <c r="DS204" i="1"/>
  <c r="DT204" i="1"/>
  <c r="EC204" i="1"/>
  <c r="ED204" i="1"/>
  <c r="EM204" i="1"/>
  <c r="EN204" i="1"/>
  <c r="EW204" i="1"/>
  <c r="EX204" i="1"/>
  <c r="FG204" i="1"/>
  <c r="FH204" i="1"/>
  <c r="FQ204" i="1"/>
  <c r="FR204" i="1"/>
  <c r="GA204" i="1"/>
  <c r="GB204" i="1"/>
  <c r="GK204" i="1"/>
  <c r="GL204" i="1"/>
  <c r="GU204" i="1"/>
  <c r="GV204" i="1"/>
  <c r="HE204" i="1"/>
  <c r="HF204" i="1"/>
  <c r="HO204" i="1"/>
  <c r="HP204" i="1"/>
  <c r="HY204" i="1"/>
  <c r="HZ204" i="1"/>
  <c r="II204" i="1"/>
  <c r="IJ204" i="1"/>
  <c r="IS204" i="1"/>
  <c r="IT204" i="1"/>
  <c r="M205" i="1"/>
  <c r="N205" i="1"/>
  <c r="W205" i="1"/>
  <c r="X205" i="1"/>
  <c r="AG205" i="1"/>
  <c r="AH205" i="1"/>
  <c r="AQ205" i="1"/>
  <c r="AR205" i="1"/>
  <c r="BA205" i="1"/>
  <c r="BB205" i="1"/>
  <c r="BK205" i="1"/>
  <c r="BL205" i="1"/>
  <c r="BU205" i="1"/>
  <c r="BV205" i="1"/>
  <c r="CE205" i="1"/>
  <c r="CF205" i="1"/>
  <c r="CO205" i="1"/>
  <c r="CP205" i="1"/>
  <c r="CY205" i="1"/>
  <c r="CZ205" i="1"/>
  <c r="DI205" i="1"/>
  <c r="DJ205" i="1"/>
  <c r="DS205" i="1"/>
  <c r="DT205" i="1"/>
  <c r="EC205" i="1"/>
  <c r="ED205" i="1"/>
  <c r="EM205" i="1"/>
  <c r="EN205" i="1"/>
  <c r="EW205" i="1"/>
  <c r="EX205" i="1"/>
  <c r="FG205" i="1"/>
  <c r="FH205" i="1"/>
  <c r="FQ205" i="1"/>
  <c r="FR205" i="1"/>
  <c r="GA205" i="1"/>
  <c r="GB205" i="1"/>
  <c r="GK205" i="1"/>
  <c r="GL205" i="1"/>
  <c r="GU205" i="1"/>
  <c r="GV205" i="1"/>
  <c r="HE205" i="1"/>
  <c r="HF205" i="1"/>
  <c r="HO205" i="1"/>
  <c r="HP205" i="1"/>
  <c r="HY205" i="1"/>
  <c r="HZ205" i="1"/>
  <c r="II205" i="1"/>
  <c r="IJ205" i="1"/>
  <c r="IS205" i="1"/>
  <c r="IT205" i="1"/>
  <c r="M206" i="1"/>
  <c r="N206" i="1"/>
  <c r="W206" i="1"/>
  <c r="X206" i="1"/>
  <c r="AG206" i="1"/>
  <c r="AH206" i="1"/>
  <c r="AQ206" i="1"/>
  <c r="AR206" i="1"/>
  <c r="BA206" i="1"/>
  <c r="BB206" i="1"/>
  <c r="BK206" i="1"/>
  <c r="BL206" i="1"/>
  <c r="BU206" i="1"/>
  <c r="BV206" i="1"/>
  <c r="CE206" i="1"/>
  <c r="CF206" i="1"/>
  <c r="CO206" i="1"/>
  <c r="CP206" i="1"/>
  <c r="CY206" i="1"/>
  <c r="CZ206" i="1"/>
  <c r="DI206" i="1"/>
  <c r="DJ206" i="1"/>
  <c r="DS206" i="1"/>
  <c r="DT206" i="1"/>
  <c r="EC206" i="1"/>
  <c r="ED206" i="1"/>
  <c r="EM206" i="1"/>
  <c r="EN206" i="1"/>
  <c r="EW206" i="1"/>
  <c r="EX206" i="1"/>
  <c r="FG206" i="1"/>
  <c r="FH206" i="1"/>
  <c r="FQ206" i="1"/>
  <c r="FR206" i="1"/>
  <c r="GA206" i="1"/>
  <c r="GB206" i="1"/>
  <c r="GK206" i="1"/>
  <c r="GL206" i="1"/>
  <c r="GU206" i="1"/>
  <c r="GV206" i="1"/>
  <c r="HE206" i="1"/>
  <c r="HF206" i="1"/>
  <c r="HO206" i="1"/>
  <c r="HP206" i="1"/>
  <c r="HY206" i="1"/>
  <c r="HZ206" i="1"/>
  <c r="II206" i="1"/>
  <c r="IJ206" i="1"/>
  <c r="IS206" i="1"/>
  <c r="IT206" i="1"/>
  <c r="M207" i="1"/>
  <c r="N207" i="1"/>
  <c r="W207" i="1"/>
  <c r="X207" i="1"/>
  <c r="AG207" i="1"/>
  <c r="AH207" i="1"/>
  <c r="AQ207" i="1"/>
  <c r="AR207" i="1"/>
  <c r="BA207" i="1"/>
  <c r="BB207" i="1"/>
  <c r="BK207" i="1"/>
  <c r="BL207" i="1"/>
  <c r="BU207" i="1"/>
  <c r="BV207" i="1"/>
  <c r="CE207" i="1"/>
  <c r="CF207" i="1"/>
  <c r="CO207" i="1"/>
  <c r="CP207" i="1"/>
  <c r="CY207" i="1"/>
  <c r="CZ207" i="1"/>
  <c r="DI207" i="1"/>
  <c r="DJ207" i="1"/>
  <c r="DS207" i="1"/>
  <c r="DT207" i="1"/>
  <c r="EC207" i="1"/>
  <c r="ED207" i="1"/>
  <c r="EM207" i="1"/>
  <c r="EN207" i="1"/>
  <c r="EW207" i="1"/>
  <c r="EX207" i="1"/>
  <c r="FG207" i="1"/>
  <c r="FH207" i="1"/>
  <c r="FQ207" i="1"/>
  <c r="FR207" i="1"/>
  <c r="GA207" i="1"/>
  <c r="GB207" i="1"/>
  <c r="GK207" i="1"/>
  <c r="GL207" i="1"/>
  <c r="GU207" i="1"/>
  <c r="GV207" i="1"/>
  <c r="HE207" i="1"/>
  <c r="HF207" i="1"/>
  <c r="HO207" i="1"/>
  <c r="HP207" i="1"/>
  <c r="HY207" i="1"/>
  <c r="HZ207" i="1"/>
  <c r="II207" i="1"/>
  <c r="IJ207" i="1"/>
  <c r="IS207" i="1"/>
  <c r="IT207" i="1"/>
  <c r="M208" i="1"/>
  <c r="N208" i="1"/>
  <c r="W208" i="1"/>
  <c r="X208" i="1"/>
  <c r="AG208" i="1"/>
  <c r="AH208" i="1"/>
  <c r="AQ208" i="1"/>
  <c r="AR208" i="1"/>
  <c r="BA208" i="1"/>
  <c r="BB208" i="1"/>
  <c r="BK208" i="1"/>
  <c r="BL208" i="1"/>
  <c r="BU208" i="1"/>
  <c r="BV208" i="1"/>
  <c r="CE208" i="1"/>
  <c r="CF208" i="1"/>
  <c r="CO208" i="1"/>
  <c r="CP208" i="1"/>
  <c r="CY208" i="1"/>
  <c r="CZ208" i="1"/>
  <c r="DI208" i="1"/>
  <c r="DJ208" i="1"/>
  <c r="DS208" i="1"/>
  <c r="DT208" i="1"/>
  <c r="EC208" i="1"/>
  <c r="ED208" i="1"/>
  <c r="EM208" i="1"/>
  <c r="EN208" i="1"/>
  <c r="EW208" i="1"/>
  <c r="EX208" i="1"/>
  <c r="FG208" i="1"/>
  <c r="FH208" i="1"/>
  <c r="FQ208" i="1"/>
  <c r="FR208" i="1"/>
  <c r="GA208" i="1"/>
  <c r="GB208" i="1"/>
  <c r="GK208" i="1"/>
  <c r="GL208" i="1"/>
  <c r="GU208" i="1"/>
  <c r="GV208" i="1"/>
  <c r="HE208" i="1"/>
  <c r="HF208" i="1"/>
  <c r="HO208" i="1"/>
  <c r="HP208" i="1"/>
  <c r="HY208" i="1"/>
  <c r="HZ208" i="1"/>
  <c r="II208" i="1"/>
  <c r="IJ208" i="1"/>
  <c r="IS208" i="1"/>
  <c r="IT208" i="1"/>
  <c r="M209" i="1"/>
  <c r="N209" i="1"/>
  <c r="W209" i="1"/>
  <c r="X209" i="1"/>
  <c r="AG209" i="1"/>
  <c r="AH209" i="1"/>
  <c r="AQ209" i="1"/>
  <c r="AR209" i="1"/>
  <c r="BA209" i="1"/>
  <c r="BB209" i="1"/>
  <c r="BK209" i="1"/>
  <c r="BL209" i="1"/>
  <c r="BU209" i="1"/>
  <c r="BV209" i="1"/>
  <c r="CE209" i="1"/>
  <c r="CF209" i="1"/>
  <c r="CO209" i="1"/>
  <c r="CP209" i="1"/>
  <c r="CY209" i="1"/>
  <c r="CZ209" i="1"/>
  <c r="DI209" i="1"/>
  <c r="DJ209" i="1"/>
  <c r="DS209" i="1"/>
  <c r="DT209" i="1"/>
  <c r="EC209" i="1"/>
  <c r="ED209" i="1"/>
  <c r="EM209" i="1"/>
  <c r="EN209" i="1"/>
  <c r="EW209" i="1"/>
  <c r="EX209" i="1"/>
  <c r="FG209" i="1"/>
  <c r="FH209" i="1"/>
  <c r="FQ209" i="1"/>
  <c r="FR209" i="1"/>
  <c r="GA209" i="1"/>
  <c r="GB209" i="1"/>
  <c r="GK209" i="1"/>
  <c r="GL209" i="1"/>
  <c r="GU209" i="1"/>
  <c r="GV209" i="1"/>
  <c r="HE209" i="1"/>
  <c r="HF209" i="1"/>
  <c r="HO209" i="1"/>
  <c r="HP209" i="1"/>
  <c r="HY209" i="1"/>
  <c r="HZ209" i="1"/>
  <c r="II209" i="1"/>
  <c r="IJ209" i="1"/>
  <c r="IS209" i="1"/>
  <c r="IT209" i="1"/>
  <c r="M210" i="1"/>
  <c r="N210" i="1"/>
  <c r="W210" i="1"/>
  <c r="X210" i="1"/>
  <c r="AG210" i="1"/>
  <c r="AH210" i="1"/>
  <c r="AQ210" i="1"/>
  <c r="AR210" i="1"/>
  <c r="BA210" i="1"/>
  <c r="BB210" i="1"/>
  <c r="BK210" i="1"/>
  <c r="BL210" i="1"/>
  <c r="BU210" i="1"/>
  <c r="BV210" i="1"/>
  <c r="CE210" i="1"/>
  <c r="CF210" i="1"/>
  <c r="CO210" i="1"/>
  <c r="CP210" i="1"/>
  <c r="CY210" i="1"/>
  <c r="CZ210" i="1"/>
  <c r="DI210" i="1"/>
  <c r="DJ210" i="1"/>
  <c r="DS210" i="1"/>
  <c r="DT210" i="1"/>
  <c r="EC210" i="1"/>
  <c r="ED210" i="1"/>
  <c r="EM210" i="1"/>
  <c r="EN210" i="1"/>
  <c r="EW210" i="1"/>
  <c r="EX210" i="1"/>
  <c r="FG210" i="1"/>
  <c r="FH210" i="1"/>
  <c r="FQ210" i="1"/>
  <c r="FR210" i="1"/>
  <c r="GA210" i="1"/>
  <c r="GB210" i="1"/>
  <c r="GK210" i="1"/>
  <c r="GL210" i="1"/>
  <c r="GU210" i="1"/>
  <c r="GV210" i="1"/>
  <c r="HE210" i="1"/>
  <c r="HF210" i="1"/>
  <c r="HO210" i="1"/>
  <c r="HP210" i="1"/>
  <c r="HY210" i="1"/>
  <c r="HZ210" i="1"/>
  <c r="II210" i="1"/>
  <c r="IJ210" i="1"/>
  <c r="IS210" i="1"/>
  <c r="IT210" i="1"/>
  <c r="M211" i="1"/>
  <c r="N211" i="1"/>
  <c r="W211" i="1"/>
  <c r="X211" i="1"/>
  <c r="AG211" i="1"/>
  <c r="AH211" i="1"/>
  <c r="AQ211" i="1"/>
  <c r="AR211" i="1"/>
  <c r="BA211" i="1"/>
  <c r="BB211" i="1"/>
  <c r="BK211" i="1"/>
  <c r="BL211" i="1"/>
  <c r="BU211" i="1"/>
  <c r="BV211" i="1"/>
  <c r="CE211" i="1"/>
  <c r="CF211" i="1"/>
  <c r="CO211" i="1"/>
  <c r="CP211" i="1"/>
  <c r="CY211" i="1"/>
  <c r="CZ211" i="1"/>
  <c r="DI211" i="1"/>
  <c r="DJ211" i="1"/>
  <c r="DS211" i="1"/>
  <c r="DT211" i="1"/>
  <c r="EC211" i="1"/>
  <c r="ED211" i="1"/>
  <c r="EM211" i="1"/>
  <c r="EN211" i="1"/>
  <c r="EW211" i="1"/>
  <c r="EX211" i="1"/>
  <c r="FG211" i="1"/>
  <c r="FH211" i="1"/>
  <c r="FQ211" i="1"/>
  <c r="FR211" i="1"/>
  <c r="GA211" i="1"/>
  <c r="GB211" i="1"/>
  <c r="GK211" i="1"/>
  <c r="GL211" i="1"/>
  <c r="GU211" i="1"/>
  <c r="GV211" i="1"/>
  <c r="HE211" i="1"/>
  <c r="HF211" i="1"/>
  <c r="HO211" i="1"/>
  <c r="HP211" i="1"/>
  <c r="HY211" i="1"/>
  <c r="HZ211" i="1"/>
  <c r="II211" i="1"/>
  <c r="IJ211" i="1"/>
  <c r="IS211" i="1"/>
  <c r="IT211" i="1"/>
  <c r="M212" i="1"/>
  <c r="N212" i="1"/>
  <c r="W212" i="1"/>
  <c r="X212" i="1"/>
  <c r="AG212" i="1"/>
  <c r="AH212" i="1"/>
  <c r="AQ212" i="1"/>
  <c r="AR212" i="1"/>
  <c r="BA212" i="1"/>
  <c r="BB212" i="1"/>
  <c r="BK212" i="1"/>
  <c r="BL212" i="1"/>
  <c r="BU212" i="1"/>
  <c r="BV212" i="1"/>
  <c r="CE212" i="1"/>
  <c r="CF212" i="1"/>
  <c r="CO212" i="1"/>
  <c r="CP212" i="1"/>
  <c r="CY212" i="1"/>
  <c r="CZ212" i="1"/>
  <c r="DI212" i="1"/>
  <c r="DJ212" i="1"/>
  <c r="DS212" i="1"/>
  <c r="DT212" i="1"/>
  <c r="EC212" i="1"/>
  <c r="ED212" i="1"/>
  <c r="EM212" i="1"/>
  <c r="EN212" i="1"/>
  <c r="EW212" i="1"/>
  <c r="EX212" i="1"/>
  <c r="FG212" i="1"/>
  <c r="FH212" i="1"/>
  <c r="FQ212" i="1"/>
  <c r="FR212" i="1"/>
  <c r="GA212" i="1"/>
  <c r="GB212" i="1"/>
  <c r="GK212" i="1"/>
  <c r="GL212" i="1"/>
  <c r="GU212" i="1"/>
  <c r="GV212" i="1"/>
  <c r="HE212" i="1"/>
  <c r="HF212" i="1"/>
  <c r="HO212" i="1"/>
  <c r="HP212" i="1"/>
  <c r="HY212" i="1"/>
  <c r="HZ212" i="1"/>
  <c r="II212" i="1"/>
  <c r="IJ212" i="1"/>
  <c r="IS212" i="1"/>
  <c r="IT212" i="1"/>
  <c r="M213" i="1"/>
  <c r="N213" i="1"/>
  <c r="W213" i="1"/>
  <c r="X213" i="1"/>
  <c r="AG213" i="1"/>
  <c r="AH213" i="1"/>
  <c r="AQ213" i="1"/>
  <c r="AR213" i="1"/>
  <c r="BA213" i="1"/>
  <c r="BB213" i="1"/>
  <c r="BK213" i="1"/>
  <c r="BL213" i="1"/>
  <c r="BU213" i="1"/>
  <c r="BV213" i="1"/>
  <c r="CE213" i="1"/>
  <c r="CF213" i="1"/>
  <c r="CO213" i="1"/>
  <c r="CP213" i="1"/>
  <c r="CY213" i="1"/>
  <c r="CZ213" i="1"/>
  <c r="DI213" i="1"/>
  <c r="DJ213" i="1"/>
  <c r="DS213" i="1"/>
  <c r="DT213" i="1"/>
  <c r="EC213" i="1"/>
  <c r="ED213" i="1"/>
  <c r="EM213" i="1"/>
  <c r="EN213" i="1"/>
  <c r="EW213" i="1"/>
  <c r="EX213" i="1"/>
  <c r="FG213" i="1"/>
  <c r="FH213" i="1"/>
  <c r="FQ213" i="1"/>
  <c r="FR213" i="1"/>
  <c r="GA213" i="1"/>
  <c r="GB213" i="1"/>
  <c r="GK213" i="1"/>
  <c r="GL213" i="1"/>
  <c r="GU213" i="1"/>
  <c r="GV213" i="1"/>
  <c r="HE213" i="1"/>
  <c r="HF213" i="1"/>
  <c r="HO213" i="1"/>
  <c r="HP213" i="1"/>
  <c r="HY213" i="1"/>
  <c r="HZ213" i="1"/>
  <c r="II213" i="1"/>
  <c r="IJ213" i="1"/>
  <c r="IS213" i="1"/>
  <c r="IT213" i="1"/>
  <c r="M214" i="1"/>
  <c r="N214" i="1"/>
  <c r="W214" i="1"/>
  <c r="X214" i="1"/>
  <c r="AG214" i="1"/>
  <c r="AH214" i="1"/>
  <c r="AQ214" i="1"/>
  <c r="AR214" i="1"/>
  <c r="BA214" i="1"/>
  <c r="BB214" i="1"/>
  <c r="BK214" i="1"/>
  <c r="BL214" i="1"/>
  <c r="BU214" i="1"/>
  <c r="BV214" i="1"/>
  <c r="CE214" i="1"/>
  <c r="CF214" i="1"/>
  <c r="CO214" i="1"/>
  <c r="CP214" i="1"/>
  <c r="CY214" i="1"/>
  <c r="CZ214" i="1"/>
  <c r="DI214" i="1"/>
  <c r="DJ214" i="1"/>
  <c r="DS214" i="1"/>
  <c r="DT214" i="1"/>
  <c r="EC214" i="1"/>
  <c r="ED214" i="1"/>
  <c r="EM214" i="1"/>
  <c r="EN214" i="1"/>
  <c r="EW214" i="1"/>
  <c r="EX214" i="1"/>
  <c r="FG214" i="1"/>
  <c r="FH214" i="1"/>
  <c r="FQ214" i="1"/>
  <c r="FR214" i="1"/>
  <c r="GA214" i="1"/>
  <c r="GB214" i="1"/>
  <c r="GK214" i="1"/>
  <c r="GL214" i="1"/>
  <c r="GU214" i="1"/>
  <c r="GV214" i="1"/>
  <c r="HE214" i="1"/>
  <c r="HF214" i="1"/>
  <c r="HO214" i="1"/>
  <c r="HP214" i="1"/>
  <c r="HY214" i="1"/>
  <c r="HZ214" i="1"/>
  <c r="II214" i="1"/>
  <c r="IJ214" i="1"/>
  <c r="IS214" i="1"/>
  <c r="IT214" i="1"/>
  <c r="M215" i="1"/>
  <c r="N215" i="1"/>
  <c r="W215" i="1"/>
  <c r="X215" i="1"/>
  <c r="AG215" i="1"/>
  <c r="AH215" i="1"/>
  <c r="AQ215" i="1"/>
  <c r="AR215" i="1"/>
  <c r="BA215" i="1"/>
  <c r="BB215" i="1"/>
  <c r="BK215" i="1"/>
  <c r="BL215" i="1"/>
  <c r="BU215" i="1"/>
  <c r="BV215" i="1"/>
  <c r="CE215" i="1"/>
  <c r="CF215" i="1"/>
  <c r="CO215" i="1"/>
  <c r="CP215" i="1"/>
  <c r="CY215" i="1"/>
  <c r="CZ215" i="1"/>
  <c r="DI215" i="1"/>
  <c r="DJ215" i="1"/>
  <c r="DS215" i="1"/>
  <c r="DT215" i="1"/>
  <c r="EC215" i="1"/>
  <c r="ED215" i="1"/>
  <c r="EM215" i="1"/>
  <c r="EN215" i="1"/>
  <c r="EW215" i="1"/>
  <c r="EX215" i="1"/>
  <c r="FG215" i="1"/>
  <c r="FH215" i="1"/>
  <c r="FQ215" i="1"/>
  <c r="FR215" i="1"/>
  <c r="GA215" i="1"/>
  <c r="GB215" i="1"/>
  <c r="GK215" i="1"/>
  <c r="GL215" i="1"/>
  <c r="GU215" i="1"/>
  <c r="GV215" i="1"/>
  <c r="HE215" i="1"/>
  <c r="HF215" i="1"/>
  <c r="HO215" i="1"/>
  <c r="HP215" i="1"/>
  <c r="HY215" i="1"/>
  <c r="HZ215" i="1"/>
  <c r="II215" i="1"/>
  <c r="IJ215" i="1"/>
  <c r="IS215" i="1"/>
  <c r="IT215" i="1"/>
  <c r="M216" i="1"/>
  <c r="N216" i="1"/>
  <c r="W216" i="1"/>
  <c r="X216" i="1"/>
  <c r="AG216" i="1"/>
  <c r="AH216" i="1"/>
  <c r="AQ216" i="1"/>
  <c r="AR216" i="1"/>
  <c r="BA216" i="1"/>
  <c r="BB216" i="1"/>
  <c r="BK216" i="1"/>
  <c r="BL216" i="1"/>
  <c r="BU216" i="1"/>
  <c r="BV216" i="1"/>
  <c r="CE216" i="1"/>
  <c r="CF216" i="1"/>
  <c r="CO216" i="1"/>
  <c r="CP216" i="1"/>
  <c r="CY216" i="1"/>
  <c r="CZ216" i="1"/>
  <c r="DI216" i="1"/>
  <c r="DJ216" i="1"/>
  <c r="DS216" i="1"/>
  <c r="DT216" i="1"/>
  <c r="EC216" i="1"/>
  <c r="ED216" i="1"/>
  <c r="EM216" i="1"/>
  <c r="EN216" i="1"/>
  <c r="EW216" i="1"/>
  <c r="EX216" i="1"/>
  <c r="FG216" i="1"/>
  <c r="FH216" i="1"/>
  <c r="FQ216" i="1"/>
  <c r="FR216" i="1"/>
  <c r="GA216" i="1"/>
  <c r="GB216" i="1"/>
  <c r="GK216" i="1"/>
  <c r="GL216" i="1"/>
  <c r="GU216" i="1"/>
  <c r="GV216" i="1"/>
  <c r="HE216" i="1"/>
  <c r="HF216" i="1"/>
  <c r="HO216" i="1"/>
  <c r="HP216" i="1"/>
  <c r="HY216" i="1"/>
  <c r="HZ216" i="1"/>
  <c r="II216" i="1"/>
  <c r="IJ216" i="1"/>
  <c r="IS216" i="1"/>
  <c r="IT216" i="1"/>
  <c r="M217" i="1"/>
  <c r="N217" i="1"/>
  <c r="W217" i="1"/>
  <c r="X217" i="1"/>
  <c r="AG217" i="1"/>
  <c r="AH217" i="1"/>
  <c r="AQ217" i="1"/>
  <c r="AR217" i="1"/>
  <c r="BA217" i="1"/>
  <c r="BB217" i="1"/>
  <c r="BK217" i="1"/>
  <c r="BL217" i="1"/>
  <c r="BU217" i="1"/>
  <c r="BV217" i="1"/>
  <c r="CE217" i="1"/>
  <c r="CF217" i="1"/>
  <c r="CO217" i="1"/>
  <c r="CP217" i="1"/>
  <c r="CY217" i="1"/>
  <c r="CZ217" i="1"/>
  <c r="DI217" i="1"/>
  <c r="DJ217" i="1"/>
  <c r="DS217" i="1"/>
  <c r="DT217" i="1"/>
  <c r="EC217" i="1"/>
  <c r="ED217" i="1"/>
  <c r="EM217" i="1"/>
  <c r="EN217" i="1"/>
  <c r="EW217" i="1"/>
  <c r="EX217" i="1"/>
  <c r="FG217" i="1"/>
  <c r="FH217" i="1"/>
  <c r="FQ217" i="1"/>
  <c r="FR217" i="1"/>
  <c r="GA217" i="1"/>
  <c r="GB217" i="1"/>
  <c r="GK217" i="1"/>
  <c r="GL217" i="1"/>
  <c r="GU217" i="1"/>
  <c r="GV217" i="1"/>
  <c r="HE217" i="1"/>
  <c r="HF217" i="1"/>
  <c r="HO217" i="1"/>
  <c r="HP217" i="1"/>
  <c r="HY217" i="1"/>
  <c r="HZ217" i="1"/>
  <c r="II217" i="1"/>
  <c r="IJ217" i="1"/>
  <c r="IS217" i="1"/>
  <c r="IT217" i="1"/>
  <c r="M218" i="1"/>
  <c r="N218" i="1"/>
  <c r="W218" i="1"/>
  <c r="X218" i="1"/>
  <c r="AG218" i="1"/>
  <c r="AH218" i="1"/>
  <c r="AQ218" i="1"/>
  <c r="AR218" i="1"/>
  <c r="BA218" i="1"/>
  <c r="BB218" i="1"/>
  <c r="BK218" i="1"/>
  <c r="BL218" i="1"/>
  <c r="BU218" i="1"/>
  <c r="BV218" i="1"/>
  <c r="CE218" i="1"/>
  <c r="CF218" i="1"/>
  <c r="CO218" i="1"/>
  <c r="CP218" i="1"/>
  <c r="CY218" i="1"/>
  <c r="CZ218" i="1"/>
  <c r="DI218" i="1"/>
  <c r="DJ218" i="1"/>
  <c r="DS218" i="1"/>
  <c r="DT218" i="1"/>
  <c r="EC218" i="1"/>
  <c r="ED218" i="1"/>
  <c r="EM218" i="1"/>
  <c r="EN218" i="1"/>
  <c r="EW218" i="1"/>
  <c r="EX218" i="1"/>
  <c r="FG218" i="1"/>
  <c r="FH218" i="1"/>
  <c r="FQ218" i="1"/>
  <c r="FR218" i="1"/>
  <c r="GA218" i="1"/>
  <c r="GB218" i="1"/>
  <c r="GK218" i="1"/>
  <c r="GL218" i="1"/>
  <c r="GU218" i="1"/>
  <c r="GV218" i="1"/>
  <c r="HE218" i="1"/>
  <c r="HF218" i="1"/>
  <c r="HO218" i="1"/>
  <c r="HP218" i="1"/>
  <c r="HY218" i="1"/>
  <c r="HZ218" i="1"/>
  <c r="II218" i="1"/>
  <c r="IJ218" i="1"/>
  <c r="IS218" i="1"/>
  <c r="IT218" i="1"/>
  <c r="M219" i="1"/>
  <c r="N219" i="1"/>
  <c r="W219" i="1"/>
  <c r="X219" i="1"/>
  <c r="AG219" i="1"/>
  <c r="AH219" i="1"/>
  <c r="AQ219" i="1"/>
  <c r="AR219" i="1"/>
  <c r="BA219" i="1"/>
  <c r="BB219" i="1"/>
  <c r="BK219" i="1"/>
  <c r="BL219" i="1"/>
  <c r="BU219" i="1"/>
  <c r="BV219" i="1"/>
  <c r="CE219" i="1"/>
  <c r="CF219" i="1"/>
  <c r="CO219" i="1"/>
  <c r="CP219" i="1"/>
  <c r="CY219" i="1"/>
  <c r="CZ219" i="1"/>
  <c r="DI219" i="1"/>
  <c r="DJ219" i="1"/>
  <c r="DS219" i="1"/>
  <c r="DT219" i="1"/>
  <c r="EC219" i="1"/>
  <c r="ED219" i="1"/>
  <c r="EM219" i="1"/>
  <c r="EN219" i="1"/>
  <c r="EW219" i="1"/>
  <c r="EX219" i="1"/>
  <c r="FG219" i="1"/>
  <c r="FH219" i="1"/>
  <c r="FQ219" i="1"/>
  <c r="FR219" i="1"/>
  <c r="GA219" i="1"/>
  <c r="GB219" i="1"/>
  <c r="GK219" i="1"/>
  <c r="GL219" i="1"/>
  <c r="GU219" i="1"/>
  <c r="GV219" i="1"/>
  <c r="HE219" i="1"/>
  <c r="HF219" i="1"/>
  <c r="HO219" i="1"/>
  <c r="HP219" i="1"/>
  <c r="HY219" i="1"/>
  <c r="HZ219" i="1"/>
  <c r="II219" i="1"/>
  <c r="IJ219" i="1"/>
  <c r="IS219" i="1"/>
  <c r="IT219" i="1"/>
  <c r="M220" i="1"/>
  <c r="N220" i="1"/>
  <c r="W220" i="1"/>
  <c r="X220" i="1"/>
  <c r="AG220" i="1"/>
  <c r="AH220" i="1"/>
  <c r="AQ220" i="1"/>
  <c r="AR220" i="1"/>
  <c r="BA220" i="1"/>
  <c r="BB220" i="1"/>
  <c r="BK220" i="1"/>
  <c r="BL220" i="1"/>
  <c r="BU220" i="1"/>
  <c r="BV220" i="1"/>
  <c r="CE220" i="1"/>
  <c r="CF220" i="1"/>
  <c r="CO220" i="1"/>
  <c r="CP220" i="1"/>
  <c r="CY220" i="1"/>
  <c r="CZ220" i="1"/>
  <c r="DI220" i="1"/>
  <c r="DJ220" i="1"/>
  <c r="DS220" i="1"/>
  <c r="DT220" i="1"/>
  <c r="EC220" i="1"/>
  <c r="ED220" i="1"/>
  <c r="EM220" i="1"/>
  <c r="EN220" i="1"/>
  <c r="EW220" i="1"/>
  <c r="EX220" i="1"/>
  <c r="FG220" i="1"/>
  <c r="FH220" i="1"/>
  <c r="FQ220" i="1"/>
  <c r="FR220" i="1"/>
  <c r="GA220" i="1"/>
  <c r="GB220" i="1"/>
  <c r="GK220" i="1"/>
  <c r="GL220" i="1"/>
  <c r="GU220" i="1"/>
  <c r="GV220" i="1"/>
  <c r="HE220" i="1"/>
  <c r="HF220" i="1"/>
  <c r="HO220" i="1"/>
  <c r="HP220" i="1"/>
  <c r="HY220" i="1"/>
  <c r="HZ220" i="1"/>
  <c r="II220" i="1"/>
  <c r="IJ220" i="1"/>
  <c r="IS220" i="1"/>
  <c r="IT220" i="1"/>
  <c r="M221" i="1"/>
  <c r="N221" i="1"/>
  <c r="W221" i="1"/>
  <c r="X221" i="1"/>
  <c r="AG221" i="1"/>
  <c r="AH221" i="1"/>
  <c r="AQ221" i="1"/>
  <c r="AR221" i="1"/>
  <c r="BA221" i="1"/>
  <c r="BB221" i="1"/>
  <c r="BK221" i="1"/>
  <c r="BL221" i="1"/>
  <c r="BU221" i="1"/>
  <c r="BV221" i="1"/>
  <c r="CE221" i="1"/>
  <c r="CF221" i="1"/>
  <c r="CO221" i="1"/>
  <c r="CP221" i="1"/>
  <c r="CY221" i="1"/>
  <c r="CZ221" i="1"/>
  <c r="DI221" i="1"/>
  <c r="DJ221" i="1"/>
  <c r="DS221" i="1"/>
  <c r="DT221" i="1"/>
  <c r="EC221" i="1"/>
  <c r="ED221" i="1"/>
  <c r="EM221" i="1"/>
  <c r="EN221" i="1"/>
  <c r="EW221" i="1"/>
  <c r="EX221" i="1"/>
  <c r="FG221" i="1"/>
  <c r="FH221" i="1"/>
  <c r="FQ221" i="1"/>
  <c r="FR221" i="1"/>
  <c r="GA221" i="1"/>
  <c r="GB221" i="1"/>
  <c r="GK221" i="1"/>
  <c r="GL221" i="1"/>
  <c r="GU221" i="1"/>
  <c r="GV221" i="1"/>
  <c r="HE221" i="1"/>
  <c r="HF221" i="1"/>
  <c r="HO221" i="1"/>
  <c r="HP221" i="1"/>
  <c r="HY221" i="1"/>
  <c r="HZ221" i="1"/>
  <c r="II221" i="1"/>
  <c r="IJ221" i="1"/>
  <c r="IS221" i="1"/>
  <c r="IT221" i="1"/>
  <c r="M222" i="1"/>
  <c r="N222" i="1"/>
  <c r="W222" i="1"/>
  <c r="X222" i="1"/>
  <c r="AG222" i="1"/>
  <c r="AH222" i="1"/>
  <c r="AQ222" i="1"/>
  <c r="AR222" i="1"/>
  <c r="BA222" i="1"/>
  <c r="BB222" i="1"/>
  <c r="BK222" i="1"/>
  <c r="BL222" i="1"/>
  <c r="BU222" i="1"/>
  <c r="BV222" i="1"/>
  <c r="CE222" i="1"/>
  <c r="CF222" i="1"/>
  <c r="CO222" i="1"/>
  <c r="CP222" i="1"/>
  <c r="CY222" i="1"/>
  <c r="CZ222" i="1"/>
  <c r="DI222" i="1"/>
  <c r="DJ222" i="1"/>
  <c r="DS222" i="1"/>
  <c r="DT222" i="1"/>
  <c r="EC222" i="1"/>
  <c r="ED222" i="1"/>
  <c r="EM222" i="1"/>
  <c r="EN222" i="1"/>
  <c r="EW222" i="1"/>
  <c r="EX222" i="1"/>
  <c r="FG222" i="1"/>
  <c r="FH222" i="1"/>
  <c r="FQ222" i="1"/>
  <c r="FR222" i="1"/>
  <c r="GA222" i="1"/>
  <c r="GB222" i="1"/>
  <c r="GK222" i="1"/>
  <c r="GL222" i="1"/>
  <c r="GU222" i="1"/>
  <c r="GV222" i="1"/>
  <c r="HE222" i="1"/>
  <c r="HF222" i="1"/>
  <c r="HO222" i="1"/>
  <c r="HP222" i="1"/>
  <c r="HY222" i="1"/>
  <c r="HZ222" i="1"/>
  <c r="II222" i="1"/>
  <c r="IJ222" i="1"/>
  <c r="IS222" i="1"/>
  <c r="IT222" i="1"/>
  <c r="M223" i="1"/>
  <c r="N223" i="1"/>
  <c r="W223" i="1"/>
  <c r="X223" i="1"/>
  <c r="AG223" i="1"/>
  <c r="AH223" i="1"/>
  <c r="AQ223" i="1"/>
  <c r="AR223" i="1"/>
  <c r="BA223" i="1"/>
  <c r="BB223" i="1"/>
  <c r="BK223" i="1"/>
  <c r="BL223" i="1"/>
  <c r="BU223" i="1"/>
  <c r="BV223" i="1"/>
  <c r="CE223" i="1"/>
  <c r="CF223" i="1"/>
  <c r="CO223" i="1"/>
  <c r="CP223" i="1"/>
  <c r="CY223" i="1"/>
  <c r="CZ223" i="1"/>
  <c r="DI223" i="1"/>
  <c r="DJ223" i="1"/>
  <c r="DS223" i="1"/>
  <c r="DT223" i="1"/>
  <c r="EC223" i="1"/>
  <c r="ED223" i="1"/>
  <c r="EM223" i="1"/>
  <c r="EN223" i="1"/>
  <c r="EW223" i="1"/>
  <c r="EX223" i="1"/>
  <c r="FG223" i="1"/>
  <c r="FH223" i="1"/>
  <c r="FQ223" i="1"/>
  <c r="FR223" i="1"/>
  <c r="GA223" i="1"/>
  <c r="GB223" i="1"/>
  <c r="GK223" i="1"/>
  <c r="GL223" i="1"/>
  <c r="GU223" i="1"/>
  <c r="GV223" i="1"/>
  <c r="HE223" i="1"/>
  <c r="HF223" i="1"/>
  <c r="HO223" i="1"/>
  <c r="HP223" i="1"/>
  <c r="HY223" i="1"/>
  <c r="HZ223" i="1"/>
  <c r="II223" i="1"/>
  <c r="IJ223" i="1"/>
  <c r="IS223" i="1"/>
  <c r="IT223" i="1"/>
  <c r="M224" i="1"/>
  <c r="N224" i="1"/>
  <c r="W224" i="1"/>
  <c r="X224" i="1"/>
  <c r="AG224" i="1"/>
  <c r="AH224" i="1"/>
  <c r="AQ224" i="1"/>
  <c r="AR224" i="1"/>
  <c r="BA224" i="1"/>
  <c r="BB224" i="1"/>
  <c r="BK224" i="1"/>
  <c r="BL224" i="1"/>
  <c r="BU224" i="1"/>
  <c r="BV224" i="1"/>
  <c r="CE224" i="1"/>
  <c r="CF224" i="1"/>
  <c r="CO224" i="1"/>
  <c r="CP224" i="1"/>
  <c r="CY224" i="1"/>
  <c r="CZ224" i="1"/>
  <c r="DI224" i="1"/>
  <c r="DJ224" i="1"/>
  <c r="DS224" i="1"/>
  <c r="DT224" i="1"/>
  <c r="EC224" i="1"/>
  <c r="ED224" i="1"/>
  <c r="EM224" i="1"/>
  <c r="EN224" i="1"/>
  <c r="EW224" i="1"/>
  <c r="EX224" i="1"/>
  <c r="FG224" i="1"/>
  <c r="FH224" i="1"/>
  <c r="FQ224" i="1"/>
  <c r="FR224" i="1"/>
  <c r="GA224" i="1"/>
  <c r="GB224" i="1"/>
  <c r="GK224" i="1"/>
  <c r="GL224" i="1"/>
  <c r="GU224" i="1"/>
  <c r="GV224" i="1"/>
  <c r="HE224" i="1"/>
  <c r="HF224" i="1"/>
  <c r="HO224" i="1"/>
  <c r="HP224" i="1"/>
  <c r="HY224" i="1"/>
  <c r="HZ224" i="1"/>
  <c r="II224" i="1"/>
  <c r="IJ224" i="1"/>
  <c r="IS224" i="1"/>
  <c r="IT224" i="1"/>
  <c r="M225" i="1"/>
  <c r="N225" i="1"/>
  <c r="W225" i="1"/>
  <c r="X225" i="1"/>
  <c r="AG225" i="1"/>
  <c r="AH225" i="1"/>
  <c r="AQ225" i="1"/>
  <c r="AR225" i="1"/>
  <c r="BA225" i="1"/>
  <c r="BB225" i="1"/>
  <c r="BK225" i="1"/>
  <c r="BL225" i="1"/>
  <c r="BU225" i="1"/>
  <c r="BV225" i="1"/>
  <c r="CE225" i="1"/>
  <c r="CF225" i="1"/>
  <c r="CO225" i="1"/>
  <c r="CP225" i="1"/>
  <c r="CY225" i="1"/>
  <c r="CZ225" i="1"/>
  <c r="DI225" i="1"/>
  <c r="DJ225" i="1"/>
  <c r="DS225" i="1"/>
  <c r="DT225" i="1"/>
  <c r="EC225" i="1"/>
  <c r="ED225" i="1"/>
  <c r="EM225" i="1"/>
  <c r="EN225" i="1"/>
  <c r="EW225" i="1"/>
  <c r="EX225" i="1"/>
  <c r="FG225" i="1"/>
  <c r="FH225" i="1"/>
  <c r="FQ225" i="1"/>
  <c r="FR225" i="1"/>
  <c r="GA225" i="1"/>
  <c r="GB225" i="1"/>
  <c r="GK225" i="1"/>
  <c r="GL225" i="1"/>
  <c r="GU225" i="1"/>
  <c r="GV225" i="1"/>
  <c r="HE225" i="1"/>
  <c r="HF225" i="1"/>
  <c r="HO225" i="1"/>
  <c r="HP225" i="1"/>
  <c r="HY225" i="1"/>
  <c r="HZ225" i="1"/>
  <c r="II225" i="1"/>
  <c r="IJ225" i="1"/>
  <c r="IS225" i="1"/>
  <c r="IT225" i="1"/>
  <c r="M226" i="1"/>
  <c r="N226" i="1"/>
  <c r="W226" i="1"/>
  <c r="X226" i="1"/>
  <c r="AG226" i="1"/>
  <c r="AH226" i="1"/>
  <c r="AQ226" i="1"/>
  <c r="AR226" i="1"/>
  <c r="BA226" i="1"/>
  <c r="BB226" i="1"/>
  <c r="BK226" i="1"/>
  <c r="BL226" i="1"/>
  <c r="BU226" i="1"/>
  <c r="BV226" i="1"/>
  <c r="CE226" i="1"/>
  <c r="CF226" i="1"/>
  <c r="CO226" i="1"/>
  <c r="CP226" i="1"/>
  <c r="CY226" i="1"/>
  <c r="CZ226" i="1"/>
  <c r="DI226" i="1"/>
  <c r="DJ226" i="1"/>
  <c r="DS226" i="1"/>
  <c r="DT226" i="1"/>
  <c r="EC226" i="1"/>
  <c r="ED226" i="1"/>
  <c r="EM226" i="1"/>
  <c r="EN226" i="1"/>
  <c r="EW226" i="1"/>
  <c r="EX226" i="1"/>
  <c r="FG226" i="1"/>
  <c r="FH226" i="1"/>
  <c r="FQ226" i="1"/>
  <c r="FR226" i="1"/>
  <c r="GA226" i="1"/>
  <c r="GB226" i="1"/>
  <c r="GK226" i="1"/>
  <c r="GL226" i="1"/>
  <c r="GU226" i="1"/>
  <c r="GV226" i="1"/>
  <c r="HE226" i="1"/>
  <c r="HF226" i="1"/>
  <c r="HO226" i="1"/>
  <c r="HP226" i="1"/>
  <c r="HY226" i="1"/>
  <c r="HZ226" i="1"/>
  <c r="II226" i="1"/>
  <c r="IJ226" i="1"/>
  <c r="IS226" i="1"/>
  <c r="IT226" i="1"/>
  <c r="M227" i="1"/>
  <c r="N227" i="1"/>
  <c r="W227" i="1"/>
  <c r="X227" i="1"/>
  <c r="AG227" i="1"/>
  <c r="AH227" i="1"/>
  <c r="AQ227" i="1"/>
  <c r="AR227" i="1"/>
  <c r="BA227" i="1"/>
  <c r="BB227" i="1"/>
  <c r="BK227" i="1"/>
  <c r="BL227" i="1"/>
  <c r="BU227" i="1"/>
  <c r="BV227" i="1"/>
  <c r="CE227" i="1"/>
  <c r="CF227" i="1"/>
  <c r="CO227" i="1"/>
  <c r="CP227" i="1"/>
  <c r="CY227" i="1"/>
  <c r="CZ227" i="1"/>
  <c r="DI227" i="1"/>
  <c r="DJ227" i="1"/>
  <c r="DS227" i="1"/>
  <c r="DT227" i="1"/>
  <c r="EC227" i="1"/>
  <c r="ED227" i="1"/>
  <c r="EM227" i="1"/>
  <c r="EN227" i="1"/>
  <c r="EW227" i="1"/>
  <c r="EX227" i="1"/>
  <c r="FG227" i="1"/>
  <c r="FH227" i="1"/>
  <c r="FQ227" i="1"/>
  <c r="FR227" i="1"/>
  <c r="GA227" i="1"/>
  <c r="GB227" i="1"/>
  <c r="GK227" i="1"/>
  <c r="GL227" i="1"/>
  <c r="GU227" i="1"/>
  <c r="GV227" i="1"/>
  <c r="HE227" i="1"/>
  <c r="HF227" i="1"/>
  <c r="HO227" i="1"/>
  <c r="HP227" i="1"/>
  <c r="HY227" i="1"/>
  <c r="HZ227" i="1"/>
  <c r="II227" i="1"/>
  <c r="IJ227" i="1"/>
  <c r="IS227" i="1"/>
  <c r="IT227" i="1"/>
  <c r="M228" i="1"/>
  <c r="N228" i="1"/>
  <c r="W228" i="1"/>
  <c r="X228" i="1"/>
  <c r="AG228" i="1"/>
  <c r="AH228" i="1"/>
  <c r="AQ228" i="1"/>
  <c r="AR228" i="1"/>
  <c r="BA228" i="1"/>
  <c r="BB228" i="1"/>
  <c r="BK228" i="1"/>
  <c r="BL228" i="1"/>
  <c r="BU228" i="1"/>
  <c r="BV228" i="1"/>
  <c r="CE228" i="1"/>
  <c r="CF228" i="1"/>
  <c r="CO228" i="1"/>
  <c r="CP228" i="1"/>
  <c r="CY228" i="1"/>
  <c r="CZ228" i="1"/>
  <c r="DI228" i="1"/>
  <c r="DJ228" i="1"/>
  <c r="DS228" i="1"/>
  <c r="DT228" i="1"/>
  <c r="EC228" i="1"/>
  <c r="ED228" i="1"/>
  <c r="EM228" i="1"/>
  <c r="EN228" i="1"/>
  <c r="EW228" i="1"/>
  <c r="EX228" i="1"/>
  <c r="FG228" i="1"/>
  <c r="FH228" i="1"/>
  <c r="FQ228" i="1"/>
  <c r="FR228" i="1"/>
  <c r="GA228" i="1"/>
  <c r="GB228" i="1"/>
  <c r="GK228" i="1"/>
  <c r="GL228" i="1"/>
  <c r="GU228" i="1"/>
  <c r="GV228" i="1"/>
  <c r="HE228" i="1"/>
  <c r="HF228" i="1"/>
  <c r="HO228" i="1"/>
  <c r="HP228" i="1"/>
  <c r="HY228" i="1"/>
  <c r="HZ228" i="1"/>
  <c r="II228" i="1"/>
  <c r="IJ228" i="1"/>
  <c r="IS228" i="1"/>
  <c r="IT228" i="1"/>
  <c r="M229" i="1"/>
  <c r="N229" i="1"/>
  <c r="W229" i="1"/>
  <c r="X229" i="1"/>
  <c r="AG229" i="1"/>
  <c r="AH229" i="1"/>
  <c r="AQ229" i="1"/>
  <c r="AR229" i="1"/>
  <c r="BA229" i="1"/>
  <c r="BB229" i="1"/>
  <c r="BK229" i="1"/>
  <c r="BL229" i="1"/>
  <c r="BU229" i="1"/>
  <c r="BV229" i="1"/>
  <c r="CE229" i="1"/>
  <c r="CF229" i="1"/>
  <c r="CO229" i="1"/>
  <c r="CP229" i="1"/>
  <c r="CY229" i="1"/>
  <c r="CZ229" i="1"/>
  <c r="DI229" i="1"/>
  <c r="DJ229" i="1"/>
  <c r="DS229" i="1"/>
  <c r="DT229" i="1"/>
  <c r="EC229" i="1"/>
  <c r="ED229" i="1"/>
  <c r="EM229" i="1"/>
  <c r="EN229" i="1"/>
  <c r="EW229" i="1"/>
  <c r="EX229" i="1"/>
  <c r="FG229" i="1"/>
  <c r="FH229" i="1"/>
  <c r="FQ229" i="1"/>
  <c r="FR229" i="1"/>
  <c r="GA229" i="1"/>
  <c r="GB229" i="1"/>
  <c r="GK229" i="1"/>
  <c r="GL229" i="1"/>
  <c r="GU229" i="1"/>
  <c r="GV229" i="1"/>
  <c r="HE229" i="1"/>
  <c r="HF229" i="1"/>
  <c r="HO229" i="1"/>
  <c r="HP229" i="1"/>
  <c r="HY229" i="1"/>
  <c r="HZ229" i="1"/>
  <c r="II229" i="1"/>
  <c r="IJ229" i="1"/>
  <c r="IS229" i="1"/>
  <c r="IT229" i="1"/>
  <c r="M230" i="1"/>
  <c r="N230" i="1"/>
  <c r="W230" i="1"/>
  <c r="X230" i="1"/>
  <c r="AG230" i="1"/>
  <c r="AH230" i="1"/>
  <c r="AQ230" i="1"/>
  <c r="AR230" i="1"/>
  <c r="BA230" i="1"/>
  <c r="BB230" i="1"/>
  <c r="BK230" i="1"/>
  <c r="BL230" i="1"/>
  <c r="BU230" i="1"/>
  <c r="BV230" i="1"/>
  <c r="CE230" i="1"/>
  <c r="CF230" i="1"/>
  <c r="CO230" i="1"/>
  <c r="CP230" i="1"/>
  <c r="CY230" i="1"/>
  <c r="CZ230" i="1"/>
  <c r="DI230" i="1"/>
  <c r="DJ230" i="1"/>
  <c r="DS230" i="1"/>
  <c r="DT230" i="1"/>
  <c r="EC230" i="1"/>
  <c r="ED230" i="1"/>
  <c r="EM230" i="1"/>
  <c r="EN230" i="1"/>
  <c r="EW230" i="1"/>
  <c r="EX230" i="1"/>
  <c r="FG230" i="1"/>
  <c r="FH230" i="1"/>
  <c r="FQ230" i="1"/>
  <c r="FR230" i="1"/>
  <c r="GA230" i="1"/>
  <c r="GB230" i="1"/>
  <c r="GK230" i="1"/>
  <c r="GL230" i="1"/>
  <c r="GU230" i="1"/>
  <c r="GV230" i="1"/>
  <c r="HE230" i="1"/>
  <c r="HF230" i="1"/>
  <c r="HO230" i="1"/>
  <c r="HP230" i="1"/>
  <c r="HY230" i="1"/>
  <c r="HZ230" i="1"/>
  <c r="II230" i="1"/>
  <c r="IJ230" i="1"/>
  <c r="IS230" i="1"/>
  <c r="IT230" i="1"/>
  <c r="M231" i="1"/>
  <c r="N231" i="1"/>
  <c r="W231" i="1"/>
  <c r="X231" i="1"/>
  <c r="AG231" i="1"/>
  <c r="AH231" i="1"/>
  <c r="AQ231" i="1"/>
  <c r="AR231" i="1"/>
  <c r="BA231" i="1"/>
  <c r="BB231" i="1"/>
  <c r="BK231" i="1"/>
  <c r="BL231" i="1"/>
  <c r="BU231" i="1"/>
  <c r="BV231" i="1"/>
  <c r="CE231" i="1"/>
  <c r="CF231" i="1"/>
  <c r="CO231" i="1"/>
  <c r="CP231" i="1"/>
  <c r="CY231" i="1"/>
  <c r="CZ231" i="1"/>
  <c r="DI231" i="1"/>
  <c r="DJ231" i="1"/>
  <c r="DS231" i="1"/>
  <c r="DT231" i="1"/>
  <c r="EC231" i="1"/>
  <c r="ED231" i="1"/>
  <c r="EM231" i="1"/>
  <c r="EN231" i="1"/>
  <c r="EW231" i="1"/>
  <c r="EX231" i="1"/>
  <c r="FG231" i="1"/>
  <c r="FH231" i="1"/>
  <c r="FQ231" i="1"/>
  <c r="FR231" i="1"/>
  <c r="GA231" i="1"/>
  <c r="GB231" i="1"/>
  <c r="GK231" i="1"/>
  <c r="GL231" i="1"/>
  <c r="GU231" i="1"/>
  <c r="GV231" i="1"/>
  <c r="HE231" i="1"/>
  <c r="HF231" i="1"/>
  <c r="HO231" i="1"/>
  <c r="HP231" i="1"/>
  <c r="HY231" i="1"/>
  <c r="HZ231" i="1"/>
  <c r="II231" i="1"/>
  <c r="IJ231" i="1"/>
  <c r="IS231" i="1"/>
  <c r="IT231" i="1"/>
  <c r="M232" i="1"/>
  <c r="N232" i="1"/>
  <c r="W232" i="1"/>
  <c r="X232" i="1"/>
  <c r="AG232" i="1"/>
  <c r="AH232" i="1"/>
  <c r="AQ232" i="1"/>
  <c r="AR232" i="1"/>
  <c r="BA232" i="1"/>
  <c r="BB232" i="1"/>
  <c r="BK232" i="1"/>
  <c r="BL232" i="1"/>
  <c r="BU232" i="1"/>
  <c r="BV232" i="1"/>
  <c r="CE232" i="1"/>
  <c r="CF232" i="1"/>
  <c r="CO232" i="1"/>
  <c r="CP232" i="1"/>
  <c r="CY232" i="1"/>
  <c r="CZ232" i="1"/>
  <c r="DI232" i="1"/>
  <c r="DJ232" i="1"/>
  <c r="DS232" i="1"/>
  <c r="DT232" i="1"/>
  <c r="EC232" i="1"/>
  <c r="ED232" i="1"/>
  <c r="EM232" i="1"/>
  <c r="EN232" i="1"/>
  <c r="EW232" i="1"/>
  <c r="EX232" i="1"/>
  <c r="FG232" i="1"/>
  <c r="FH232" i="1"/>
  <c r="FQ232" i="1"/>
  <c r="FR232" i="1"/>
  <c r="GA232" i="1"/>
  <c r="GB232" i="1"/>
  <c r="GK232" i="1"/>
  <c r="GL232" i="1"/>
  <c r="GU232" i="1"/>
  <c r="GV232" i="1"/>
  <c r="HE232" i="1"/>
  <c r="HF232" i="1"/>
  <c r="HO232" i="1"/>
  <c r="HP232" i="1"/>
  <c r="HY232" i="1"/>
  <c r="HZ232" i="1"/>
  <c r="II232" i="1"/>
  <c r="IJ232" i="1"/>
  <c r="IS232" i="1"/>
  <c r="IT232" i="1"/>
  <c r="M233" i="1"/>
  <c r="N233" i="1"/>
  <c r="W233" i="1"/>
  <c r="X233" i="1"/>
  <c r="AG233" i="1"/>
  <c r="AH233" i="1"/>
  <c r="AQ233" i="1"/>
  <c r="AR233" i="1"/>
  <c r="BA233" i="1"/>
  <c r="BB233" i="1"/>
  <c r="BK233" i="1"/>
  <c r="BL233" i="1"/>
  <c r="BU233" i="1"/>
  <c r="BV233" i="1"/>
  <c r="CE233" i="1"/>
  <c r="CF233" i="1"/>
  <c r="CO233" i="1"/>
  <c r="CP233" i="1"/>
  <c r="CY233" i="1"/>
  <c r="CZ233" i="1"/>
  <c r="DI233" i="1"/>
  <c r="DJ233" i="1"/>
  <c r="DS233" i="1"/>
  <c r="DT233" i="1"/>
  <c r="EC233" i="1"/>
  <c r="ED233" i="1"/>
  <c r="EM233" i="1"/>
  <c r="EN233" i="1"/>
  <c r="EW233" i="1"/>
  <c r="EX233" i="1"/>
  <c r="FG233" i="1"/>
  <c r="FH233" i="1"/>
  <c r="FQ233" i="1"/>
  <c r="FR233" i="1"/>
  <c r="GA233" i="1"/>
  <c r="GB233" i="1"/>
  <c r="GK233" i="1"/>
  <c r="GL233" i="1"/>
  <c r="GU233" i="1"/>
  <c r="GV233" i="1"/>
  <c r="HE233" i="1"/>
  <c r="HF233" i="1"/>
  <c r="HO233" i="1"/>
  <c r="HP233" i="1"/>
  <c r="HY233" i="1"/>
  <c r="HZ233" i="1"/>
  <c r="II233" i="1"/>
  <c r="IJ233" i="1"/>
  <c r="IS233" i="1"/>
  <c r="IT233" i="1"/>
  <c r="M234" i="1"/>
  <c r="N234" i="1"/>
  <c r="W234" i="1"/>
  <c r="X234" i="1"/>
  <c r="AG234" i="1"/>
  <c r="AH234" i="1"/>
  <c r="AQ234" i="1"/>
  <c r="AR234" i="1"/>
  <c r="BA234" i="1"/>
  <c r="BB234" i="1"/>
  <c r="BK234" i="1"/>
  <c r="BL234" i="1"/>
  <c r="BU234" i="1"/>
  <c r="BV234" i="1"/>
  <c r="CE234" i="1"/>
  <c r="CF234" i="1"/>
  <c r="CO234" i="1"/>
  <c r="CP234" i="1"/>
  <c r="CY234" i="1"/>
  <c r="CZ234" i="1"/>
  <c r="DI234" i="1"/>
  <c r="DJ234" i="1"/>
  <c r="DS234" i="1"/>
  <c r="DT234" i="1"/>
  <c r="EC234" i="1"/>
  <c r="ED234" i="1"/>
  <c r="EM234" i="1"/>
  <c r="EN234" i="1"/>
  <c r="EW234" i="1"/>
  <c r="EX234" i="1"/>
  <c r="FG234" i="1"/>
  <c r="FH234" i="1"/>
  <c r="FQ234" i="1"/>
  <c r="FR234" i="1"/>
  <c r="GA234" i="1"/>
  <c r="GB234" i="1"/>
  <c r="GK234" i="1"/>
  <c r="GL234" i="1"/>
  <c r="GU234" i="1"/>
  <c r="GV234" i="1"/>
  <c r="HE234" i="1"/>
  <c r="HF234" i="1"/>
  <c r="HO234" i="1"/>
  <c r="HP234" i="1"/>
  <c r="HY234" i="1"/>
  <c r="HZ234" i="1"/>
  <c r="II234" i="1"/>
  <c r="IJ234" i="1"/>
  <c r="IS234" i="1"/>
  <c r="IT234" i="1"/>
  <c r="M235" i="1"/>
  <c r="N235" i="1"/>
  <c r="W235" i="1"/>
  <c r="X235" i="1"/>
  <c r="AG235" i="1"/>
  <c r="AH235" i="1"/>
  <c r="AQ235" i="1"/>
  <c r="AR235" i="1"/>
  <c r="BA235" i="1"/>
  <c r="BB235" i="1"/>
  <c r="BK235" i="1"/>
  <c r="BL235" i="1"/>
  <c r="BU235" i="1"/>
  <c r="BV235" i="1"/>
  <c r="CE235" i="1"/>
  <c r="CF235" i="1"/>
  <c r="CO235" i="1"/>
  <c r="CP235" i="1"/>
  <c r="CY235" i="1"/>
  <c r="CZ235" i="1"/>
  <c r="DI235" i="1"/>
  <c r="DJ235" i="1"/>
  <c r="DS235" i="1"/>
  <c r="DT235" i="1"/>
  <c r="EC235" i="1"/>
  <c r="ED235" i="1"/>
  <c r="EM235" i="1"/>
  <c r="EN235" i="1"/>
  <c r="EW235" i="1"/>
  <c r="EX235" i="1"/>
  <c r="FG235" i="1"/>
  <c r="FH235" i="1"/>
  <c r="FQ235" i="1"/>
  <c r="FR235" i="1"/>
  <c r="GA235" i="1"/>
  <c r="GB235" i="1"/>
  <c r="GK235" i="1"/>
  <c r="GL235" i="1"/>
  <c r="GU235" i="1"/>
  <c r="GV235" i="1"/>
  <c r="HE235" i="1"/>
  <c r="HF235" i="1"/>
  <c r="HO235" i="1"/>
  <c r="HP235" i="1"/>
  <c r="HY235" i="1"/>
  <c r="HZ235" i="1"/>
  <c r="II235" i="1"/>
  <c r="IJ235" i="1"/>
  <c r="IS235" i="1"/>
  <c r="IT235" i="1"/>
  <c r="M236" i="1"/>
  <c r="N236" i="1"/>
  <c r="W236" i="1"/>
  <c r="X236" i="1"/>
  <c r="AG236" i="1"/>
  <c r="AH236" i="1"/>
  <c r="AQ236" i="1"/>
  <c r="AR236" i="1"/>
  <c r="BA236" i="1"/>
  <c r="BB236" i="1"/>
  <c r="BK236" i="1"/>
  <c r="BL236" i="1"/>
  <c r="BU236" i="1"/>
  <c r="BV236" i="1"/>
  <c r="CE236" i="1"/>
  <c r="CF236" i="1"/>
  <c r="CO236" i="1"/>
  <c r="CP236" i="1"/>
  <c r="CY236" i="1"/>
  <c r="CZ236" i="1"/>
  <c r="DI236" i="1"/>
  <c r="DJ236" i="1"/>
  <c r="DS236" i="1"/>
  <c r="DT236" i="1"/>
  <c r="EC236" i="1"/>
  <c r="ED236" i="1"/>
  <c r="EM236" i="1"/>
  <c r="EN236" i="1"/>
  <c r="EW236" i="1"/>
  <c r="EX236" i="1"/>
  <c r="FG236" i="1"/>
  <c r="FH236" i="1"/>
  <c r="FQ236" i="1"/>
  <c r="FR236" i="1"/>
  <c r="GA236" i="1"/>
  <c r="GB236" i="1"/>
  <c r="GK236" i="1"/>
  <c r="GL236" i="1"/>
  <c r="GU236" i="1"/>
  <c r="GV236" i="1"/>
  <c r="HE236" i="1"/>
  <c r="HF236" i="1"/>
  <c r="HO236" i="1"/>
  <c r="HP236" i="1"/>
  <c r="HY236" i="1"/>
  <c r="HZ236" i="1"/>
  <c r="II236" i="1"/>
  <c r="IJ236" i="1"/>
  <c r="IS236" i="1"/>
  <c r="IT236" i="1"/>
  <c r="M237" i="1"/>
  <c r="N237" i="1"/>
  <c r="W237" i="1"/>
  <c r="X237" i="1"/>
  <c r="AG237" i="1"/>
  <c r="AH237" i="1"/>
  <c r="AQ237" i="1"/>
  <c r="AR237" i="1"/>
  <c r="BA237" i="1"/>
  <c r="BB237" i="1"/>
  <c r="BK237" i="1"/>
  <c r="BL237" i="1"/>
  <c r="BU237" i="1"/>
  <c r="BV237" i="1"/>
  <c r="CE237" i="1"/>
  <c r="CF237" i="1"/>
  <c r="CO237" i="1"/>
  <c r="CP237" i="1"/>
  <c r="CY237" i="1"/>
  <c r="CZ237" i="1"/>
  <c r="DI237" i="1"/>
  <c r="DJ237" i="1"/>
  <c r="DS237" i="1"/>
  <c r="DT237" i="1"/>
  <c r="EC237" i="1"/>
  <c r="ED237" i="1"/>
  <c r="EM237" i="1"/>
  <c r="EN237" i="1"/>
  <c r="EW237" i="1"/>
  <c r="EX237" i="1"/>
  <c r="FG237" i="1"/>
  <c r="FH237" i="1"/>
  <c r="FQ237" i="1"/>
  <c r="FR237" i="1"/>
  <c r="GA237" i="1"/>
  <c r="GB237" i="1"/>
  <c r="GK237" i="1"/>
  <c r="GL237" i="1"/>
  <c r="GU237" i="1"/>
  <c r="GV237" i="1"/>
  <c r="HE237" i="1"/>
  <c r="HF237" i="1"/>
  <c r="HO237" i="1"/>
  <c r="HP237" i="1"/>
  <c r="HY237" i="1"/>
  <c r="HZ237" i="1"/>
  <c r="II237" i="1"/>
  <c r="IJ237" i="1"/>
  <c r="IS237" i="1"/>
  <c r="IT237" i="1"/>
  <c r="M238" i="1"/>
  <c r="N238" i="1"/>
  <c r="W238" i="1"/>
  <c r="X238" i="1"/>
  <c r="AG238" i="1"/>
  <c r="AH238" i="1"/>
  <c r="AQ238" i="1"/>
  <c r="AR238" i="1"/>
  <c r="BA238" i="1"/>
  <c r="BB238" i="1"/>
  <c r="BK238" i="1"/>
  <c r="BL238" i="1"/>
  <c r="BU238" i="1"/>
  <c r="BV238" i="1"/>
  <c r="CE238" i="1"/>
  <c r="CF238" i="1"/>
  <c r="CO238" i="1"/>
  <c r="CP238" i="1"/>
  <c r="CY238" i="1"/>
  <c r="CZ238" i="1"/>
  <c r="DI238" i="1"/>
  <c r="DJ238" i="1"/>
  <c r="DS238" i="1"/>
  <c r="DT238" i="1"/>
  <c r="EC238" i="1"/>
  <c r="ED238" i="1"/>
  <c r="EM238" i="1"/>
  <c r="EN238" i="1"/>
  <c r="EW238" i="1"/>
  <c r="EX238" i="1"/>
  <c r="FG238" i="1"/>
  <c r="FH238" i="1"/>
  <c r="FQ238" i="1"/>
  <c r="FR238" i="1"/>
  <c r="GA238" i="1"/>
  <c r="GB238" i="1"/>
  <c r="GK238" i="1"/>
  <c r="GL238" i="1"/>
  <c r="GU238" i="1"/>
  <c r="GV238" i="1"/>
  <c r="HE238" i="1"/>
  <c r="HF238" i="1"/>
  <c r="HO238" i="1"/>
  <c r="HP238" i="1"/>
  <c r="HY238" i="1"/>
  <c r="HZ238" i="1"/>
  <c r="II238" i="1"/>
  <c r="IJ238" i="1"/>
  <c r="IS238" i="1"/>
  <c r="IT238" i="1"/>
  <c r="M239" i="1"/>
  <c r="N239" i="1"/>
  <c r="W239" i="1"/>
  <c r="X239" i="1"/>
  <c r="AG239" i="1"/>
  <c r="AH239" i="1"/>
  <c r="AQ239" i="1"/>
  <c r="AR239" i="1"/>
  <c r="BA239" i="1"/>
  <c r="BB239" i="1"/>
  <c r="BK239" i="1"/>
  <c r="BL239" i="1"/>
  <c r="BU239" i="1"/>
  <c r="BV239" i="1"/>
  <c r="CE239" i="1"/>
  <c r="CF239" i="1"/>
  <c r="CO239" i="1"/>
  <c r="CP239" i="1"/>
  <c r="CY239" i="1"/>
  <c r="CZ239" i="1"/>
  <c r="DI239" i="1"/>
  <c r="DJ239" i="1"/>
  <c r="DS239" i="1"/>
  <c r="DT239" i="1"/>
  <c r="EC239" i="1"/>
  <c r="ED239" i="1"/>
  <c r="EM239" i="1"/>
  <c r="EN239" i="1"/>
  <c r="EW239" i="1"/>
  <c r="EX239" i="1"/>
  <c r="FG239" i="1"/>
  <c r="FH239" i="1"/>
  <c r="FQ239" i="1"/>
  <c r="FR239" i="1"/>
  <c r="GA239" i="1"/>
  <c r="GB239" i="1"/>
  <c r="GK239" i="1"/>
  <c r="GL239" i="1"/>
  <c r="GU239" i="1"/>
  <c r="GV239" i="1"/>
  <c r="HE239" i="1"/>
  <c r="HF239" i="1"/>
  <c r="HO239" i="1"/>
  <c r="HP239" i="1"/>
  <c r="HY239" i="1"/>
  <c r="HZ239" i="1"/>
  <c r="II239" i="1"/>
  <c r="IJ239" i="1"/>
  <c r="IS239" i="1"/>
  <c r="IT239" i="1"/>
  <c r="M240" i="1"/>
  <c r="N240" i="1"/>
  <c r="W240" i="1"/>
  <c r="X240" i="1"/>
  <c r="AG240" i="1"/>
  <c r="AH240" i="1"/>
  <c r="AQ240" i="1"/>
  <c r="AR240" i="1"/>
  <c r="BA240" i="1"/>
  <c r="BB240" i="1"/>
  <c r="BK240" i="1"/>
  <c r="BL240" i="1"/>
  <c r="BU240" i="1"/>
  <c r="BV240" i="1"/>
  <c r="CE240" i="1"/>
  <c r="CF240" i="1"/>
  <c r="CO240" i="1"/>
  <c r="CP240" i="1"/>
  <c r="CY240" i="1"/>
  <c r="CZ240" i="1"/>
  <c r="DI240" i="1"/>
  <c r="DJ240" i="1"/>
  <c r="DS240" i="1"/>
  <c r="DT240" i="1"/>
  <c r="EC240" i="1"/>
  <c r="ED240" i="1"/>
  <c r="EM240" i="1"/>
  <c r="EN240" i="1"/>
  <c r="EW240" i="1"/>
  <c r="EX240" i="1"/>
  <c r="FG240" i="1"/>
  <c r="FH240" i="1"/>
  <c r="FQ240" i="1"/>
  <c r="FR240" i="1"/>
  <c r="GA240" i="1"/>
  <c r="GB240" i="1"/>
  <c r="GK240" i="1"/>
  <c r="GL240" i="1"/>
  <c r="GU240" i="1"/>
  <c r="GV240" i="1"/>
  <c r="HE240" i="1"/>
  <c r="HF240" i="1"/>
  <c r="HO240" i="1"/>
  <c r="HP240" i="1"/>
  <c r="HY240" i="1"/>
  <c r="HZ240" i="1"/>
  <c r="II240" i="1"/>
  <c r="IJ240" i="1"/>
  <c r="IS240" i="1"/>
  <c r="IT240" i="1"/>
  <c r="M241" i="1"/>
  <c r="N241" i="1"/>
  <c r="W241" i="1"/>
  <c r="X241" i="1"/>
  <c r="AG241" i="1"/>
  <c r="AH241" i="1"/>
  <c r="AQ241" i="1"/>
  <c r="AR241" i="1"/>
  <c r="BA241" i="1"/>
  <c r="BB241" i="1"/>
  <c r="BK241" i="1"/>
  <c r="BL241" i="1"/>
  <c r="BU241" i="1"/>
  <c r="BV241" i="1"/>
  <c r="CE241" i="1"/>
  <c r="CF241" i="1"/>
  <c r="CO241" i="1"/>
  <c r="CP241" i="1"/>
  <c r="CY241" i="1"/>
  <c r="CZ241" i="1"/>
  <c r="DI241" i="1"/>
  <c r="DJ241" i="1"/>
  <c r="DS241" i="1"/>
  <c r="DT241" i="1"/>
  <c r="EC241" i="1"/>
  <c r="ED241" i="1"/>
  <c r="EM241" i="1"/>
  <c r="EN241" i="1"/>
  <c r="EW241" i="1"/>
  <c r="EX241" i="1"/>
  <c r="FG241" i="1"/>
  <c r="FH241" i="1"/>
  <c r="FQ241" i="1"/>
  <c r="FR241" i="1"/>
  <c r="GA241" i="1"/>
  <c r="GB241" i="1"/>
  <c r="GK241" i="1"/>
  <c r="GL241" i="1"/>
  <c r="GU241" i="1"/>
  <c r="GV241" i="1"/>
  <c r="HE241" i="1"/>
  <c r="HF241" i="1"/>
  <c r="HO241" i="1"/>
  <c r="HP241" i="1"/>
  <c r="HY241" i="1"/>
  <c r="HZ241" i="1"/>
  <c r="II241" i="1"/>
  <c r="IJ241" i="1"/>
  <c r="IS241" i="1"/>
  <c r="IT241" i="1"/>
  <c r="M242" i="1"/>
  <c r="N242" i="1"/>
  <c r="W242" i="1"/>
  <c r="X242" i="1"/>
  <c r="AG242" i="1"/>
  <c r="AH242" i="1"/>
  <c r="AQ242" i="1"/>
  <c r="AR242" i="1"/>
  <c r="BA242" i="1"/>
  <c r="BB242" i="1"/>
  <c r="BK242" i="1"/>
  <c r="BL242" i="1"/>
  <c r="BU242" i="1"/>
  <c r="BV242" i="1"/>
  <c r="CE242" i="1"/>
  <c r="CF242" i="1"/>
  <c r="CO242" i="1"/>
  <c r="CP242" i="1"/>
  <c r="CY242" i="1"/>
  <c r="CZ242" i="1"/>
  <c r="DI242" i="1"/>
  <c r="DJ242" i="1"/>
  <c r="DS242" i="1"/>
  <c r="DT242" i="1"/>
  <c r="EC242" i="1"/>
  <c r="ED242" i="1"/>
  <c r="EM242" i="1"/>
  <c r="EN242" i="1"/>
  <c r="EW242" i="1"/>
  <c r="EX242" i="1"/>
  <c r="FG242" i="1"/>
  <c r="FH242" i="1"/>
  <c r="FQ242" i="1"/>
  <c r="FR242" i="1"/>
  <c r="GA242" i="1"/>
  <c r="GB242" i="1"/>
  <c r="GK242" i="1"/>
  <c r="GL242" i="1"/>
  <c r="GU242" i="1"/>
  <c r="GV242" i="1"/>
  <c r="HE242" i="1"/>
  <c r="HF242" i="1"/>
  <c r="HO242" i="1"/>
  <c r="HP242" i="1"/>
  <c r="HY242" i="1"/>
  <c r="HZ242" i="1"/>
  <c r="II242" i="1"/>
  <c r="IJ242" i="1"/>
  <c r="IS242" i="1"/>
  <c r="IT242" i="1"/>
  <c r="M243" i="1"/>
  <c r="N243" i="1"/>
  <c r="W243" i="1"/>
  <c r="X243" i="1"/>
  <c r="AG243" i="1"/>
  <c r="AH243" i="1"/>
  <c r="AQ243" i="1"/>
  <c r="AR243" i="1"/>
  <c r="BA243" i="1"/>
  <c r="BB243" i="1"/>
  <c r="BK243" i="1"/>
  <c r="BL243" i="1"/>
  <c r="BU243" i="1"/>
  <c r="BV243" i="1"/>
  <c r="CE243" i="1"/>
  <c r="CF243" i="1"/>
  <c r="CO243" i="1"/>
  <c r="CP243" i="1"/>
  <c r="CY243" i="1"/>
  <c r="CZ243" i="1"/>
  <c r="DI243" i="1"/>
  <c r="DJ243" i="1"/>
  <c r="DS243" i="1"/>
  <c r="DT243" i="1"/>
  <c r="EC243" i="1"/>
  <c r="ED243" i="1"/>
  <c r="EM243" i="1"/>
  <c r="EN243" i="1"/>
  <c r="EW243" i="1"/>
  <c r="EX243" i="1"/>
  <c r="FG243" i="1"/>
  <c r="FH243" i="1"/>
  <c r="FQ243" i="1"/>
  <c r="FR243" i="1"/>
  <c r="GA243" i="1"/>
  <c r="GB243" i="1"/>
  <c r="GK243" i="1"/>
  <c r="GL243" i="1"/>
  <c r="GU243" i="1"/>
  <c r="GV243" i="1"/>
  <c r="HE243" i="1"/>
  <c r="HF243" i="1"/>
  <c r="HO243" i="1"/>
  <c r="HP243" i="1"/>
  <c r="HY243" i="1"/>
  <c r="HZ243" i="1"/>
  <c r="II243" i="1"/>
  <c r="IJ243" i="1"/>
  <c r="IS243" i="1"/>
  <c r="IT243" i="1"/>
  <c r="M244" i="1"/>
  <c r="N244" i="1"/>
  <c r="W244" i="1"/>
  <c r="X244" i="1"/>
  <c r="AG244" i="1"/>
  <c r="AH244" i="1"/>
  <c r="AQ244" i="1"/>
  <c r="AR244" i="1"/>
  <c r="BA244" i="1"/>
  <c r="BB244" i="1"/>
  <c r="BK244" i="1"/>
  <c r="BL244" i="1"/>
  <c r="BU244" i="1"/>
  <c r="BV244" i="1"/>
  <c r="CE244" i="1"/>
  <c r="CF244" i="1"/>
  <c r="CO244" i="1"/>
  <c r="CP244" i="1"/>
  <c r="CY244" i="1"/>
  <c r="CZ244" i="1"/>
  <c r="DI244" i="1"/>
  <c r="DJ244" i="1"/>
  <c r="DS244" i="1"/>
  <c r="DT244" i="1"/>
  <c r="EC244" i="1"/>
  <c r="ED244" i="1"/>
  <c r="EM244" i="1"/>
  <c r="EN244" i="1"/>
  <c r="EW244" i="1"/>
  <c r="EX244" i="1"/>
  <c r="FG244" i="1"/>
  <c r="FH244" i="1"/>
  <c r="FQ244" i="1"/>
  <c r="FR244" i="1"/>
  <c r="GA244" i="1"/>
  <c r="GB244" i="1"/>
  <c r="GK244" i="1"/>
  <c r="GL244" i="1"/>
  <c r="GU244" i="1"/>
  <c r="GV244" i="1"/>
  <c r="HE244" i="1"/>
  <c r="HF244" i="1"/>
  <c r="HO244" i="1"/>
  <c r="HP244" i="1"/>
  <c r="HY244" i="1"/>
  <c r="HZ244" i="1"/>
  <c r="II244" i="1"/>
  <c r="IJ244" i="1"/>
  <c r="IS244" i="1"/>
  <c r="IT244" i="1"/>
  <c r="M245" i="1"/>
  <c r="N245" i="1"/>
  <c r="W245" i="1"/>
  <c r="X245" i="1"/>
  <c r="AG245" i="1"/>
  <c r="AH245" i="1"/>
  <c r="AQ245" i="1"/>
  <c r="AR245" i="1"/>
  <c r="BA245" i="1"/>
  <c r="BB245" i="1"/>
  <c r="BK245" i="1"/>
  <c r="BL245" i="1"/>
  <c r="BU245" i="1"/>
  <c r="BV245" i="1"/>
  <c r="CE245" i="1"/>
  <c r="CF245" i="1"/>
  <c r="CO245" i="1"/>
  <c r="CP245" i="1"/>
  <c r="CY245" i="1"/>
  <c r="CZ245" i="1"/>
  <c r="DI245" i="1"/>
  <c r="DJ245" i="1"/>
  <c r="DS245" i="1"/>
  <c r="DT245" i="1"/>
  <c r="EC245" i="1"/>
  <c r="ED245" i="1"/>
  <c r="EM245" i="1"/>
  <c r="EN245" i="1"/>
  <c r="EW245" i="1"/>
  <c r="EX245" i="1"/>
  <c r="FG245" i="1"/>
  <c r="FH245" i="1"/>
  <c r="FQ245" i="1"/>
  <c r="FR245" i="1"/>
  <c r="GA245" i="1"/>
  <c r="GB245" i="1"/>
  <c r="GK245" i="1"/>
  <c r="GL245" i="1"/>
  <c r="GU245" i="1"/>
  <c r="GV245" i="1"/>
  <c r="HE245" i="1"/>
  <c r="HF245" i="1"/>
  <c r="HO245" i="1"/>
  <c r="HP245" i="1"/>
  <c r="HY245" i="1"/>
  <c r="HZ245" i="1"/>
  <c r="II245" i="1"/>
  <c r="IJ245" i="1"/>
  <c r="IS245" i="1"/>
  <c r="IT245" i="1"/>
  <c r="M246" i="1"/>
  <c r="N246" i="1"/>
  <c r="W246" i="1"/>
  <c r="X246" i="1"/>
  <c r="AG246" i="1"/>
  <c r="AH246" i="1"/>
  <c r="AQ246" i="1"/>
  <c r="AR246" i="1"/>
  <c r="BA246" i="1"/>
  <c r="BB246" i="1"/>
  <c r="BK246" i="1"/>
  <c r="BL246" i="1"/>
  <c r="BU246" i="1"/>
  <c r="BV246" i="1"/>
  <c r="CE246" i="1"/>
  <c r="CF246" i="1"/>
  <c r="CO246" i="1"/>
  <c r="CP246" i="1"/>
  <c r="CY246" i="1"/>
  <c r="CZ246" i="1"/>
  <c r="DI246" i="1"/>
  <c r="DJ246" i="1"/>
  <c r="DS246" i="1"/>
  <c r="DT246" i="1"/>
  <c r="EC246" i="1"/>
  <c r="ED246" i="1"/>
  <c r="EM246" i="1"/>
  <c r="EN246" i="1"/>
  <c r="EW246" i="1"/>
  <c r="EX246" i="1"/>
  <c r="FG246" i="1"/>
  <c r="FH246" i="1"/>
  <c r="FQ246" i="1"/>
  <c r="FR246" i="1"/>
  <c r="GA246" i="1"/>
  <c r="GB246" i="1"/>
  <c r="GK246" i="1"/>
  <c r="GL246" i="1"/>
  <c r="GU246" i="1"/>
  <c r="GV246" i="1"/>
  <c r="HE246" i="1"/>
  <c r="HF246" i="1"/>
  <c r="HO246" i="1"/>
  <c r="HP246" i="1"/>
  <c r="HY246" i="1"/>
  <c r="HZ246" i="1"/>
  <c r="II246" i="1"/>
  <c r="IJ246" i="1"/>
  <c r="IS246" i="1"/>
  <c r="IT246" i="1"/>
  <c r="M247" i="1"/>
  <c r="N247" i="1"/>
  <c r="W247" i="1"/>
  <c r="X247" i="1"/>
  <c r="AG247" i="1"/>
  <c r="AH247" i="1"/>
  <c r="AQ247" i="1"/>
  <c r="AR247" i="1"/>
  <c r="BA247" i="1"/>
  <c r="BB247" i="1"/>
  <c r="BK247" i="1"/>
  <c r="BL247" i="1"/>
  <c r="BU247" i="1"/>
  <c r="BV247" i="1"/>
  <c r="CE247" i="1"/>
  <c r="CF247" i="1"/>
  <c r="CO247" i="1"/>
  <c r="CP247" i="1"/>
  <c r="CY247" i="1"/>
  <c r="CZ247" i="1"/>
  <c r="DI247" i="1"/>
  <c r="DJ247" i="1"/>
  <c r="DS247" i="1"/>
  <c r="DT247" i="1"/>
  <c r="EC247" i="1"/>
  <c r="ED247" i="1"/>
  <c r="EM247" i="1"/>
  <c r="EN247" i="1"/>
  <c r="EW247" i="1"/>
  <c r="EX247" i="1"/>
  <c r="FG247" i="1"/>
  <c r="FH247" i="1"/>
  <c r="FQ247" i="1"/>
  <c r="FR247" i="1"/>
  <c r="GA247" i="1"/>
  <c r="GB247" i="1"/>
  <c r="GK247" i="1"/>
  <c r="GL247" i="1"/>
  <c r="GU247" i="1"/>
  <c r="GV247" i="1"/>
  <c r="HE247" i="1"/>
  <c r="HF247" i="1"/>
  <c r="HO247" i="1"/>
  <c r="HP247" i="1"/>
  <c r="HY247" i="1"/>
  <c r="HZ247" i="1"/>
  <c r="II247" i="1"/>
  <c r="IJ247" i="1"/>
  <c r="IS247" i="1"/>
  <c r="IT247" i="1"/>
  <c r="M248" i="1"/>
  <c r="N248" i="1"/>
  <c r="W248" i="1"/>
  <c r="X248" i="1"/>
  <c r="AG248" i="1"/>
  <c r="AH248" i="1"/>
  <c r="AQ248" i="1"/>
  <c r="AR248" i="1"/>
  <c r="BA248" i="1"/>
  <c r="BB248" i="1"/>
  <c r="BK248" i="1"/>
  <c r="BL248" i="1"/>
  <c r="BU248" i="1"/>
  <c r="BV248" i="1"/>
  <c r="CE248" i="1"/>
  <c r="CF248" i="1"/>
  <c r="CO248" i="1"/>
  <c r="CP248" i="1"/>
  <c r="CY248" i="1"/>
  <c r="CZ248" i="1"/>
  <c r="DI248" i="1"/>
  <c r="DJ248" i="1"/>
  <c r="DS248" i="1"/>
  <c r="DT248" i="1"/>
  <c r="EC248" i="1"/>
  <c r="ED248" i="1"/>
  <c r="EM248" i="1"/>
  <c r="EN248" i="1"/>
  <c r="EW248" i="1"/>
  <c r="EX248" i="1"/>
  <c r="FG248" i="1"/>
  <c r="FH248" i="1"/>
  <c r="FQ248" i="1"/>
  <c r="FR248" i="1"/>
  <c r="GA248" i="1"/>
  <c r="GB248" i="1"/>
  <c r="GK248" i="1"/>
  <c r="GL248" i="1"/>
  <c r="GU248" i="1"/>
  <c r="GV248" i="1"/>
  <c r="HE248" i="1"/>
  <c r="HF248" i="1"/>
  <c r="HO248" i="1"/>
  <c r="HP248" i="1"/>
  <c r="HY248" i="1"/>
  <c r="HZ248" i="1"/>
  <c r="II248" i="1"/>
  <c r="IJ248" i="1"/>
  <c r="IS248" i="1"/>
  <c r="IT248" i="1"/>
  <c r="M249" i="1"/>
  <c r="N249" i="1"/>
  <c r="W249" i="1"/>
  <c r="X249" i="1"/>
  <c r="AG249" i="1"/>
  <c r="AH249" i="1"/>
  <c r="AQ249" i="1"/>
  <c r="AR249" i="1"/>
  <c r="BA249" i="1"/>
  <c r="BB249" i="1"/>
  <c r="BK249" i="1"/>
  <c r="BL249" i="1"/>
  <c r="BU249" i="1"/>
  <c r="BV249" i="1"/>
  <c r="CE249" i="1"/>
  <c r="CF249" i="1"/>
  <c r="CO249" i="1"/>
  <c r="CP249" i="1"/>
  <c r="CY249" i="1"/>
  <c r="CZ249" i="1"/>
  <c r="DI249" i="1"/>
  <c r="DJ249" i="1"/>
  <c r="DS249" i="1"/>
  <c r="DT249" i="1"/>
  <c r="EC249" i="1"/>
  <c r="ED249" i="1"/>
  <c r="EM249" i="1"/>
  <c r="EN249" i="1"/>
  <c r="EW249" i="1"/>
  <c r="EX249" i="1"/>
  <c r="FG249" i="1"/>
  <c r="FH249" i="1"/>
  <c r="FQ249" i="1"/>
  <c r="FR249" i="1"/>
  <c r="GA249" i="1"/>
  <c r="GB249" i="1"/>
  <c r="GK249" i="1"/>
  <c r="GL249" i="1"/>
  <c r="GU249" i="1"/>
  <c r="GV249" i="1"/>
  <c r="HE249" i="1"/>
  <c r="HF249" i="1"/>
  <c r="HO249" i="1"/>
  <c r="HP249" i="1"/>
  <c r="HY249" i="1"/>
  <c r="HZ249" i="1"/>
  <c r="II249" i="1"/>
  <c r="IJ249" i="1"/>
  <c r="IS249" i="1"/>
  <c r="IT249" i="1"/>
  <c r="M250" i="1"/>
  <c r="N250" i="1"/>
  <c r="W250" i="1"/>
  <c r="X250" i="1"/>
  <c r="AG250" i="1"/>
  <c r="AH250" i="1"/>
  <c r="AQ250" i="1"/>
  <c r="AR250" i="1"/>
  <c r="BA250" i="1"/>
  <c r="BB250" i="1"/>
  <c r="BK250" i="1"/>
  <c r="BL250" i="1"/>
  <c r="BU250" i="1"/>
  <c r="BV250" i="1"/>
  <c r="CE250" i="1"/>
  <c r="CF250" i="1"/>
  <c r="CO250" i="1"/>
  <c r="CP250" i="1"/>
  <c r="CY250" i="1"/>
  <c r="CZ250" i="1"/>
  <c r="DI250" i="1"/>
  <c r="DJ250" i="1"/>
  <c r="DS250" i="1"/>
  <c r="DT250" i="1"/>
  <c r="EC250" i="1"/>
  <c r="ED250" i="1"/>
  <c r="EM250" i="1"/>
  <c r="EN250" i="1"/>
  <c r="EW250" i="1"/>
  <c r="EX250" i="1"/>
  <c r="FG250" i="1"/>
  <c r="FH250" i="1"/>
  <c r="FQ250" i="1"/>
  <c r="FR250" i="1"/>
  <c r="GA250" i="1"/>
  <c r="GB250" i="1"/>
  <c r="GK250" i="1"/>
  <c r="GL250" i="1"/>
  <c r="GU250" i="1"/>
  <c r="GV250" i="1"/>
  <c r="HE250" i="1"/>
  <c r="HF250" i="1"/>
  <c r="HO250" i="1"/>
  <c r="HP250" i="1"/>
  <c r="HY250" i="1"/>
  <c r="HZ250" i="1"/>
  <c r="II250" i="1"/>
  <c r="IJ250" i="1"/>
  <c r="IS250" i="1"/>
  <c r="IT250" i="1"/>
  <c r="M251" i="1"/>
  <c r="N251" i="1"/>
  <c r="W251" i="1"/>
  <c r="X251" i="1"/>
  <c r="AG251" i="1"/>
  <c r="AH251" i="1"/>
  <c r="AQ251" i="1"/>
  <c r="AR251" i="1"/>
  <c r="BA251" i="1"/>
  <c r="BB251" i="1"/>
  <c r="BK251" i="1"/>
  <c r="BL251" i="1"/>
  <c r="BU251" i="1"/>
  <c r="BV251" i="1"/>
  <c r="CE251" i="1"/>
  <c r="CF251" i="1"/>
  <c r="CO251" i="1"/>
  <c r="CP251" i="1"/>
  <c r="CY251" i="1"/>
  <c r="CZ251" i="1"/>
  <c r="DI251" i="1"/>
  <c r="DJ251" i="1"/>
  <c r="DS251" i="1"/>
  <c r="DT251" i="1"/>
  <c r="EC251" i="1"/>
  <c r="ED251" i="1"/>
  <c r="EM251" i="1"/>
  <c r="EN251" i="1"/>
  <c r="EW251" i="1"/>
  <c r="EX251" i="1"/>
  <c r="FG251" i="1"/>
  <c r="FH251" i="1"/>
  <c r="FQ251" i="1"/>
  <c r="FR251" i="1"/>
  <c r="GA251" i="1"/>
  <c r="GB251" i="1"/>
  <c r="GK251" i="1"/>
  <c r="GL251" i="1"/>
  <c r="GU251" i="1"/>
  <c r="GV251" i="1"/>
  <c r="HE251" i="1"/>
  <c r="HF251" i="1"/>
  <c r="HO251" i="1"/>
  <c r="HP251" i="1"/>
  <c r="HY251" i="1"/>
  <c r="HZ251" i="1"/>
  <c r="II251" i="1"/>
  <c r="IJ251" i="1"/>
  <c r="IS251" i="1"/>
  <c r="IT251" i="1"/>
  <c r="M252" i="1"/>
  <c r="N252" i="1"/>
  <c r="W252" i="1"/>
  <c r="X252" i="1"/>
  <c r="AG252" i="1"/>
  <c r="AH252" i="1"/>
  <c r="AQ252" i="1"/>
  <c r="AR252" i="1"/>
  <c r="BA252" i="1"/>
  <c r="BB252" i="1"/>
  <c r="BK252" i="1"/>
  <c r="BL252" i="1"/>
  <c r="BU252" i="1"/>
  <c r="BV252" i="1"/>
  <c r="CE252" i="1"/>
  <c r="CF252" i="1"/>
  <c r="CO252" i="1"/>
  <c r="CP252" i="1"/>
  <c r="CY252" i="1"/>
  <c r="CZ252" i="1"/>
  <c r="DI252" i="1"/>
  <c r="DJ252" i="1"/>
  <c r="DS252" i="1"/>
  <c r="DT252" i="1"/>
  <c r="EC252" i="1"/>
  <c r="ED252" i="1"/>
  <c r="EM252" i="1"/>
  <c r="EN252" i="1"/>
  <c r="EW252" i="1"/>
  <c r="EX252" i="1"/>
  <c r="FG252" i="1"/>
  <c r="FH252" i="1"/>
  <c r="FQ252" i="1"/>
  <c r="FR252" i="1"/>
  <c r="GA252" i="1"/>
  <c r="GB252" i="1"/>
  <c r="GK252" i="1"/>
  <c r="GL252" i="1"/>
  <c r="GU252" i="1"/>
  <c r="GV252" i="1"/>
  <c r="HE252" i="1"/>
  <c r="HF252" i="1"/>
  <c r="HO252" i="1"/>
  <c r="HP252" i="1"/>
  <c r="HY252" i="1"/>
  <c r="HZ252" i="1"/>
  <c r="II252" i="1"/>
  <c r="IJ252" i="1"/>
  <c r="IS252" i="1"/>
  <c r="IT252" i="1"/>
  <c r="M253" i="1"/>
  <c r="N253" i="1"/>
  <c r="W253" i="1"/>
  <c r="X253" i="1"/>
  <c r="AG253" i="1"/>
  <c r="AH253" i="1"/>
  <c r="AQ253" i="1"/>
  <c r="AR253" i="1"/>
  <c r="BA253" i="1"/>
  <c r="BB253" i="1"/>
  <c r="BK253" i="1"/>
  <c r="BL253" i="1"/>
  <c r="BU253" i="1"/>
  <c r="BV253" i="1"/>
  <c r="CE253" i="1"/>
  <c r="CF253" i="1"/>
  <c r="CO253" i="1"/>
  <c r="CP253" i="1"/>
  <c r="CY253" i="1"/>
  <c r="CZ253" i="1"/>
  <c r="DI253" i="1"/>
  <c r="DJ253" i="1"/>
  <c r="DS253" i="1"/>
  <c r="DT253" i="1"/>
  <c r="EC253" i="1"/>
  <c r="ED253" i="1"/>
  <c r="EM253" i="1"/>
  <c r="EN253" i="1"/>
  <c r="EW253" i="1"/>
  <c r="EX253" i="1"/>
  <c r="FG253" i="1"/>
  <c r="FH253" i="1"/>
  <c r="FQ253" i="1"/>
  <c r="FR253" i="1"/>
  <c r="GA253" i="1"/>
  <c r="GB253" i="1"/>
  <c r="GK253" i="1"/>
  <c r="GL253" i="1"/>
  <c r="GU253" i="1"/>
  <c r="GV253" i="1"/>
  <c r="HE253" i="1"/>
  <c r="HF253" i="1"/>
  <c r="HO253" i="1"/>
  <c r="HP253" i="1"/>
  <c r="HY253" i="1"/>
  <c r="HZ253" i="1"/>
  <c r="II253" i="1"/>
  <c r="IJ253" i="1"/>
  <c r="IS253" i="1"/>
  <c r="IT253" i="1"/>
  <c r="M254" i="1"/>
  <c r="N254" i="1"/>
  <c r="W254" i="1"/>
  <c r="X254" i="1"/>
  <c r="AG254" i="1"/>
  <c r="AH254" i="1"/>
  <c r="AQ254" i="1"/>
  <c r="AR254" i="1"/>
  <c r="BA254" i="1"/>
  <c r="BB254" i="1"/>
  <c r="BK254" i="1"/>
  <c r="BL254" i="1"/>
  <c r="BU254" i="1"/>
  <c r="BV254" i="1"/>
  <c r="CE254" i="1"/>
  <c r="CF254" i="1"/>
  <c r="CO254" i="1"/>
  <c r="CP254" i="1"/>
  <c r="CY254" i="1"/>
  <c r="CZ254" i="1"/>
  <c r="DI254" i="1"/>
  <c r="DJ254" i="1"/>
  <c r="DS254" i="1"/>
  <c r="DT254" i="1"/>
  <c r="EC254" i="1"/>
  <c r="ED254" i="1"/>
  <c r="EM254" i="1"/>
  <c r="EN254" i="1"/>
  <c r="EW254" i="1"/>
  <c r="EX254" i="1"/>
  <c r="FG254" i="1"/>
  <c r="FH254" i="1"/>
  <c r="FQ254" i="1"/>
  <c r="FR254" i="1"/>
  <c r="GA254" i="1"/>
  <c r="GB254" i="1"/>
  <c r="GK254" i="1"/>
  <c r="GL254" i="1"/>
  <c r="GU254" i="1"/>
  <c r="GV254" i="1"/>
  <c r="HE254" i="1"/>
  <c r="HF254" i="1"/>
  <c r="HO254" i="1"/>
  <c r="HP254" i="1"/>
  <c r="HY254" i="1"/>
  <c r="HZ254" i="1"/>
  <c r="II254" i="1"/>
  <c r="IJ254" i="1"/>
  <c r="IS254" i="1"/>
  <c r="IT254" i="1"/>
  <c r="M255" i="1"/>
  <c r="N255" i="1"/>
  <c r="W255" i="1"/>
  <c r="X255" i="1"/>
  <c r="AG255" i="1"/>
  <c r="AH255" i="1"/>
  <c r="AQ255" i="1"/>
  <c r="AR255" i="1"/>
  <c r="BA255" i="1"/>
  <c r="BB255" i="1"/>
  <c r="BK255" i="1"/>
  <c r="BL255" i="1"/>
  <c r="BU255" i="1"/>
  <c r="BV255" i="1"/>
  <c r="CE255" i="1"/>
  <c r="CF255" i="1"/>
  <c r="CO255" i="1"/>
  <c r="CP255" i="1"/>
  <c r="CY255" i="1"/>
  <c r="CZ255" i="1"/>
  <c r="DI255" i="1"/>
  <c r="DJ255" i="1"/>
  <c r="DS255" i="1"/>
  <c r="DT255" i="1"/>
  <c r="EC255" i="1"/>
  <c r="ED255" i="1"/>
  <c r="EM255" i="1"/>
  <c r="EN255" i="1"/>
  <c r="EW255" i="1"/>
  <c r="EX255" i="1"/>
  <c r="FG255" i="1"/>
  <c r="FH255" i="1"/>
  <c r="FQ255" i="1"/>
  <c r="FR255" i="1"/>
  <c r="GA255" i="1"/>
  <c r="GB255" i="1"/>
  <c r="GK255" i="1"/>
  <c r="GL255" i="1"/>
  <c r="GU255" i="1"/>
  <c r="GV255" i="1"/>
  <c r="HE255" i="1"/>
  <c r="HF255" i="1"/>
  <c r="HO255" i="1"/>
  <c r="HP255" i="1"/>
  <c r="HY255" i="1"/>
  <c r="HZ255" i="1"/>
  <c r="II255" i="1"/>
  <c r="IJ255" i="1"/>
  <c r="IS255" i="1"/>
  <c r="IT255" i="1"/>
  <c r="M256" i="1"/>
  <c r="N256" i="1"/>
  <c r="W256" i="1"/>
  <c r="X256" i="1"/>
  <c r="AG256" i="1"/>
  <c r="AH256" i="1"/>
  <c r="AQ256" i="1"/>
  <c r="AR256" i="1"/>
  <c r="BA256" i="1"/>
  <c r="BB256" i="1"/>
  <c r="BK256" i="1"/>
  <c r="BL256" i="1"/>
  <c r="BU256" i="1"/>
  <c r="BV256" i="1"/>
  <c r="CE256" i="1"/>
  <c r="CF256" i="1"/>
  <c r="CO256" i="1"/>
  <c r="CP256" i="1"/>
  <c r="CY256" i="1"/>
  <c r="CZ256" i="1"/>
  <c r="DI256" i="1"/>
  <c r="DJ256" i="1"/>
  <c r="DS256" i="1"/>
  <c r="DT256" i="1"/>
  <c r="EC256" i="1"/>
  <c r="ED256" i="1"/>
  <c r="EM256" i="1"/>
  <c r="EN256" i="1"/>
  <c r="EW256" i="1"/>
  <c r="EX256" i="1"/>
  <c r="FG256" i="1"/>
  <c r="FH256" i="1"/>
  <c r="FQ256" i="1"/>
  <c r="FR256" i="1"/>
  <c r="GA256" i="1"/>
  <c r="GB256" i="1"/>
  <c r="GK256" i="1"/>
  <c r="GL256" i="1"/>
  <c r="GU256" i="1"/>
  <c r="GV256" i="1"/>
  <c r="HE256" i="1"/>
  <c r="HF256" i="1"/>
  <c r="HO256" i="1"/>
  <c r="HP256" i="1"/>
  <c r="HY256" i="1"/>
  <c r="HZ256" i="1"/>
  <c r="II256" i="1"/>
  <c r="IJ256" i="1"/>
  <c r="IS256" i="1"/>
  <c r="IT256" i="1"/>
  <c r="M257" i="1"/>
  <c r="N257" i="1"/>
  <c r="W257" i="1"/>
  <c r="X257" i="1"/>
  <c r="AG257" i="1"/>
  <c r="AH257" i="1"/>
  <c r="AQ257" i="1"/>
  <c r="AR257" i="1"/>
  <c r="BA257" i="1"/>
  <c r="BB257" i="1"/>
  <c r="BK257" i="1"/>
  <c r="BL257" i="1"/>
  <c r="BU257" i="1"/>
  <c r="BV257" i="1"/>
  <c r="CE257" i="1"/>
  <c r="CF257" i="1"/>
  <c r="CO257" i="1"/>
  <c r="CP257" i="1"/>
  <c r="CY257" i="1"/>
  <c r="CZ257" i="1"/>
  <c r="DI257" i="1"/>
  <c r="DJ257" i="1"/>
  <c r="DS257" i="1"/>
  <c r="DT257" i="1"/>
  <c r="EC257" i="1"/>
  <c r="ED257" i="1"/>
  <c r="EM257" i="1"/>
  <c r="EN257" i="1"/>
  <c r="EW257" i="1"/>
  <c r="EX257" i="1"/>
  <c r="FG257" i="1"/>
  <c r="FH257" i="1"/>
  <c r="FQ257" i="1"/>
  <c r="FR257" i="1"/>
  <c r="GA257" i="1"/>
  <c r="GB257" i="1"/>
  <c r="GK257" i="1"/>
  <c r="GL257" i="1"/>
  <c r="GU257" i="1"/>
  <c r="GV257" i="1"/>
  <c r="HE257" i="1"/>
  <c r="HF257" i="1"/>
  <c r="HO257" i="1"/>
  <c r="HP257" i="1"/>
  <c r="HY257" i="1"/>
  <c r="HZ257" i="1"/>
  <c r="II257" i="1"/>
  <c r="IJ257" i="1"/>
  <c r="IS257" i="1"/>
  <c r="IT257" i="1"/>
  <c r="M258" i="1"/>
  <c r="N258" i="1"/>
  <c r="W258" i="1"/>
  <c r="X258" i="1"/>
  <c r="AG258" i="1"/>
  <c r="AH258" i="1"/>
  <c r="AQ258" i="1"/>
  <c r="AR258" i="1"/>
  <c r="BA258" i="1"/>
  <c r="BB258" i="1"/>
  <c r="BK258" i="1"/>
  <c r="BL258" i="1"/>
  <c r="BU258" i="1"/>
  <c r="BV258" i="1"/>
  <c r="CE258" i="1"/>
  <c r="CF258" i="1"/>
  <c r="CO258" i="1"/>
  <c r="CP258" i="1"/>
  <c r="CY258" i="1"/>
  <c r="CZ258" i="1"/>
  <c r="DI258" i="1"/>
  <c r="DJ258" i="1"/>
  <c r="DS258" i="1"/>
  <c r="DT258" i="1"/>
  <c r="EC258" i="1"/>
  <c r="ED258" i="1"/>
  <c r="EM258" i="1"/>
  <c r="EN258" i="1"/>
  <c r="EW258" i="1"/>
  <c r="EX258" i="1"/>
  <c r="FG258" i="1"/>
  <c r="FH258" i="1"/>
  <c r="FQ258" i="1"/>
  <c r="FR258" i="1"/>
  <c r="GA258" i="1"/>
  <c r="GB258" i="1"/>
  <c r="GK258" i="1"/>
  <c r="GL258" i="1"/>
  <c r="GU258" i="1"/>
  <c r="GV258" i="1"/>
  <c r="HE258" i="1"/>
  <c r="HF258" i="1"/>
  <c r="HO258" i="1"/>
  <c r="HP258" i="1"/>
  <c r="HY258" i="1"/>
  <c r="HZ258" i="1"/>
  <c r="II258" i="1"/>
  <c r="IJ258" i="1"/>
  <c r="IS258" i="1"/>
  <c r="IT258" i="1"/>
  <c r="M259" i="1"/>
  <c r="N259" i="1"/>
  <c r="W259" i="1"/>
  <c r="X259" i="1"/>
  <c r="AG259" i="1"/>
  <c r="AH259" i="1"/>
  <c r="AQ259" i="1"/>
  <c r="AR259" i="1"/>
  <c r="BA259" i="1"/>
  <c r="BB259" i="1"/>
  <c r="BK259" i="1"/>
  <c r="BL259" i="1"/>
  <c r="BU259" i="1"/>
  <c r="BV259" i="1"/>
  <c r="CE259" i="1"/>
  <c r="CF259" i="1"/>
  <c r="CO259" i="1"/>
  <c r="CP259" i="1"/>
  <c r="CY259" i="1"/>
  <c r="CZ259" i="1"/>
  <c r="DI259" i="1"/>
  <c r="DJ259" i="1"/>
  <c r="DS259" i="1"/>
  <c r="DT259" i="1"/>
  <c r="EC259" i="1"/>
  <c r="ED259" i="1"/>
  <c r="EM259" i="1"/>
  <c r="EN259" i="1"/>
  <c r="EW259" i="1"/>
  <c r="EX259" i="1"/>
  <c r="FG259" i="1"/>
  <c r="FH259" i="1"/>
  <c r="FQ259" i="1"/>
  <c r="FR259" i="1"/>
  <c r="GA259" i="1"/>
  <c r="GB259" i="1"/>
  <c r="GK259" i="1"/>
  <c r="GL259" i="1"/>
  <c r="GU259" i="1"/>
  <c r="GV259" i="1"/>
  <c r="HE259" i="1"/>
  <c r="HF259" i="1"/>
  <c r="HO259" i="1"/>
  <c r="HP259" i="1"/>
  <c r="HY259" i="1"/>
  <c r="HZ259" i="1"/>
  <c r="II259" i="1"/>
  <c r="IJ259" i="1"/>
  <c r="IS259" i="1"/>
  <c r="IT259" i="1"/>
  <c r="M260" i="1"/>
  <c r="N260" i="1"/>
  <c r="W260" i="1"/>
  <c r="X260" i="1"/>
  <c r="AG260" i="1"/>
  <c r="AH260" i="1"/>
  <c r="AQ260" i="1"/>
  <c r="AR260" i="1"/>
  <c r="BA260" i="1"/>
  <c r="BB260" i="1"/>
  <c r="BK260" i="1"/>
  <c r="BL260" i="1"/>
  <c r="BU260" i="1"/>
  <c r="BV260" i="1"/>
  <c r="CE260" i="1"/>
  <c r="CF260" i="1"/>
  <c r="CO260" i="1"/>
  <c r="CP260" i="1"/>
  <c r="CY260" i="1"/>
  <c r="CZ260" i="1"/>
  <c r="DI260" i="1"/>
  <c r="DJ260" i="1"/>
  <c r="DS260" i="1"/>
  <c r="DT260" i="1"/>
  <c r="EC260" i="1"/>
  <c r="ED260" i="1"/>
  <c r="EM260" i="1"/>
  <c r="EN260" i="1"/>
  <c r="EW260" i="1"/>
  <c r="EX260" i="1"/>
  <c r="FG260" i="1"/>
  <c r="FH260" i="1"/>
  <c r="FQ260" i="1"/>
  <c r="FR260" i="1"/>
  <c r="GA260" i="1"/>
  <c r="GB260" i="1"/>
  <c r="GK260" i="1"/>
  <c r="GL260" i="1"/>
  <c r="GU260" i="1"/>
  <c r="GV260" i="1"/>
  <c r="HE260" i="1"/>
  <c r="HF260" i="1"/>
  <c r="HO260" i="1"/>
  <c r="HP260" i="1"/>
  <c r="HY260" i="1"/>
  <c r="HZ260" i="1"/>
  <c r="II260" i="1"/>
  <c r="IJ260" i="1"/>
  <c r="IS260" i="1"/>
  <c r="IT260" i="1"/>
  <c r="M261" i="1"/>
  <c r="N261" i="1"/>
  <c r="W261" i="1"/>
  <c r="X261" i="1"/>
  <c r="AG261" i="1"/>
  <c r="AH261" i="1"/>
  <c r="AQ261" i="1"/>
  <c r="AR261" i="1"/>
  <c r="BA261" i="1"/>
  <c r="BB261" i="1"/>
  <c r="BK261" i="1"/>
  <c r="BL261" i="1"/>
  <c r="BU261" i="1"/>
  <c r="BV261" i="1"/>
  <c r="CE261" i="1"/>
  <c r="CF261" i="1"/>
  <c r="CO261" i="1"/>
  <c r="CP261" i="1"/>
  <c r="CY261" i="1"/>
  <c r="CZ261" i="1"/>
  <c r="DI261" i="1"/>
  <c r="DJ261" i="1"/>
  <c r="DS261" i="1"/>
  <c r="DT261" i="1"/>
  <c r="EC261" i="1"/>
  <c r="ED261" i="1"/>
  <c r="EM261" i="1"/>
  <c r="EN261" i="1"/>
  <c r="EW261" i="1"/>
  <c r="EX261" i="1"/>
  <c r="FG261" i="1"/>
  <c r="FH261" i="1"/>
  <c r="FQ261" i="1"/>
  <c r="FR261" i="1"/>
  <c r="GA261" i="1"/>
  <c r="GB261" i="1"/>
  <c r="GK261" i="1"/>
  <c r="GL261" i="1"/>
  <c r="GU261" i="1"/>
  <c r="GV261" i="1"/>
  <c r="HE261" i="1"/>
  <c r="HF261" i="1"/>
  <c r="HO261" i="1"/>
  <c r="HP261" i="1"/>
  <c r="HY261" i="1"/>
  <c r="HZ261" i="1"/>
  <c r="II261" i="1"/>
  <c r="IJ261" i="1"/>
  <c r="IS261" i="1"/>
  <c r="IT261" i="1"/>
  <c r="M262" i="1"/>
  <c r="N262" i="1"/>
  <c r="W262" i="1"/>
  <c r="X262" i="1"/>
  <c r="AG262" i="1"/>
  <c r="AH262" i="1"/>
  <c r="AQ262" i="1"/>
  <c r="AR262" i="1"/>
  <c r="BA262" i="1"/>
  <c r="BB262" i="1"/>
  <c r="BK262" i="1"/>
  <c r="BL262" i="1"/>
  <c r="BU262" i="1"/>
  <c r="BV262" i="1"/>
  <c r="CE262" i="1"/>
  <c r="CF262" i="1"/>
  <c r="CO262" i="1"/>
  <c r="CP262" i="1"/>
  <c r="CY262" i="1"/>
  <c r="CZ262" i="1"/>
  <c r="DI262" i="1"/>
  <c r="DJ262" i="1"/>
  <c r="DS262" i="1"/>
  <c r="DT262" i="1"/>
  <c r="EC262" i="1"/>
  <c r="ED262" i="1"/>
  <c r="EM262" i="1"/>
  <c r="EN262" i="1"/>
  <c r="EW262" i="1"/>
  <c r="EX262" i="1"/>
  <c r="FG262" i="1"/>
  <c r="FH262" i="1"/>
  <c r="FQ262" i="1"/>
  <c r="FR262" i="1"/>
  <c r="GA262" i="1"/>
  <c r="GB262" i="1"/>
  <c r="GK262" i="1"/>
  <c r="GL262" i="1"/>
  <c r="GU262" i="1"/>
  <c r="GV262" i="1"/>
  <c r="HE262" i="1"/>
  <c r="HF262" i="1"/>
  <c r="HO262" i="1"/>
  <c r="HP262" i="1"/>
  <c r="HY262" i="1"/>
  <c r="HZ262" i="1"/>
  <c r="II262" i="1"/>
  <c r="IJ262" i="1"/>
  <c r="IS262" i="1"/>
  <c r="IT262" i="1"/>
  <c r="M263" i="1"/>
  <c r="N263" i="1"/>
  <c r="W263" i="1"/>
  <c r="X263" i="1"/>
  <c r="AG263" i="1"/>
  <c r="AH263" i="1"/>
  <c r="AQ263" i="1"/>
  <c r="AR263" i="1"/>
  <c r="BA263" i="1"/>
  <c r="BB263" i="1"/>
  <c r="BK263" i="1"/>
  <c r="BL263" i="1"/>
  <c r="BU263" i="1"/>
  <c r="BV263" i="1"/>
  <c r="CE263" i="1"/>
  <c r="CF263" i="1"/>
  <c r="CO263" i="1"/>
  <c r="CP263" i="1"/>
  <c r="CY263" i="1"/>
  <c r="CZ263" i="1"/>
  <c r="DI263" i="1"/>
  <c r="DJ263" i="1"/>
  <c r="DS263" i="1"/>
  <c r="DT263" i="1"/>
  <c r="EC263" i="1"/>
  <c r="ED263" i="1"/>
  <c r="EM263" i="1"/>
  <c r="EN263" i="1"/>
  <c r="EW263" i="1"/>
  <c r="EX263" i="1"/>
  <c r="FG263" i="1"/>
  <c r="FH263" i="1"/>
  <c r="FQ263" i="1"/>
  <c r="FR263" i="1"/>
  <c r="GA263" i="1"/>
  <c r="GB263" i="1"/>
  <c r="GK263" i="1"/>
  <c r="GL263" i="1"/>
  <c r="GU263" i="1"/>
  <c r="GV263" i="1"/>
  <c r="HE263" i="1"/>
  <c r="HF263" i="1"/>
  <c r="HO263" i="1"/>
  <c r="HP263" i="1"/>
  <c r="HY263" i="1"/>
  <c r="HZ263" i="1"/>
  <c r="II263" i="1"/>
  <c r="IJ263" i="1"/>
  <c r="IS263" i="1"/>
  <c r="IT263" i="1"/>
  <c r="M264" i="1"/>
  <c r="N264" i="1"/>
  <c r="W264" i="1"/>
  <c r="X264" i="1"/>
  <c r="AG264" i="1"/>
  <c r="AH264" i="1"/>
  <c r="AQ264" i="1"/>
  <c r="AR264" i="1"/>
  <c r="BA264" i="1"/>
  <c r="BB264" i="1"/>
  <c r="BK264" i="1"/>
  <c r="BL264" i="1"/>
  <c r="BU264" i="1"/>
  <c r="BV264" i="1"/>
  <c r="CE264" i="1"/>
  <c r="CF264" i="1"/>
  <c r="CO264" i="1"/>
  <c r="CP264" i="1"/>
  <c r="CY264" i="1"/>
  <c r="CZ264" i="1"/>
  <c r="DI264" i="1"/>
  <c r="DJ264" i="1"/>
  <c r="DS264" i="1"/>
  <c r="DT264" i="1"/>
  <c r="EC264" i="1"/>
  <c r="ED264" i="1"/>
  <c r="EM264" i="1"/>
  <c r="EN264" i="1"/>
  <c r="EW264" i="1"/>
  <c r="EX264" i="1"/>
  <c r="FG264" i="1"/>
  <c r="FH264" i="1"/>
  <c r="FQ264" i="1"/>
  <c r="FR264" i="1"/>
  <c r="GA264" i="1"/>
  <c r="GB264" i="1"/>
  <c r="GK264" i="1"/>
  <c r="GL264" i="1"/>
  <c r="GU264" i="1"/>
  <c r="GV264" i="1"/>
  <c r="HE264" i="1"/>
  <c r="HF264" i="1"/>
  <c r="HO264" i="1"/>
  <c r="HP264" i="1"/>
  <c r="HY264" i="1"/>
  <c r="HZ264" i="1"/>
  <c r="II264" i="1"/>
  <c r="IJ264" i="1"/>
  <c r="IS264" i="1"/>
  <c r="IT264" i="1"/>
  <c r="M265" i="1"/>
  <c r="N265" i="1"/>
  <c r="W265" i="1"/>
  <c r="X265" i="1"/>
  <c r="AG265" i="1"/>
  <c r="AH265" i="1"/>
  <c r="AQ265" i="1"/>
  <c r="AR265" i="1"/>
  <c r="BA265" i="1"/>
  <c r="BB265" i="1"/>
  <c r="BK265" i="1"/>
  <c r="BL265" i="1"/>
  <c r="BU265" i="1"/>
  <c r="BV265" i="1"/>
  <c r="CE265" i="1"/>
  <c r="CF265" i="1"/>
  <c r="CO265" i="1"/>
  <c r="CP265" i="1"/>
  <c r="CY265" i="1"/>
  <c r="CZ265" i="1"/>
  <c r="DI265" i="1"/>
  <c r="DJ265" i="1"/>
  <c r="DS265" i="1"/>
  <c r="DT265" i="1"/>
  <c r="EC265" i="1"/>
  <c r="ED265" i="1"/>
  <c r="EM265" i="1"/>
  <c r="EN265" i="1"/>
  <c r="EW265" i="1"/>
  <c r="EX265" i="1"/>
  <c r="FG265" i="1"/>
  <c r="FH265" i="1"/>
  <c r="FQ265" i="1"/>
  <c r="FR265" i="1"/>
  <c r="GA265" i="1"/>
  <c r="GB265" i="1"/>
  <c r="GK265" i="1"/>
  <c r="GL265" i="1"/>
  <c r="GU265" i="1"/>
  <c r="GV265" i="1"/>
  <c r="HE265" i="1"/>
  <c r="HF265" i="1"/>
  <c r="HO265" i="1"/>
  <c r="HP265" i="1"/>
  <c r="HY265" i="1"/>
  <c r="HZ265" i="1"/>
  <c r="II265" i="1"/>
  <c r="IJ265" i="1"/>
  <c r="IS265" i="1"/>
  <c r="IT265" i="1"/>
  <c r="M266" i="1"/>
  <c r="N266" i="1"/>
  <c r="W266" i="1"/>
  <c r="X266" i="1"/>
  <c r="AG266" i="1"/>
  <c r="AH266" i="1"/>
  <c r="AQ266" i="1"/>
  <c r="AR266" i="1"/>
  <c r="BA266" i="1"/>
  <c r="BB266" i="1"/>
  <c r="BK266" i="1"/>
  <c r="BL266" i="1"/>
  <c r="BU266" i="1"/>
  <c r="BV266" i="1"/>
  <c r="CE266" i="1"/>
  <c r="CF266" i="1"/>
  <c r="CO266" i="1"/>
  <c r="CP266" i="1"/>
  <c r="CY266" i="1"/>
  <c r="CZ266" i="1"/>
  <c r="DI266" i="1"/>
  <c r="DJ266" i="1"/>
  <c r="DS266" i="1"/>
  <c r="DT266" i="1"/>
  <c r="EC266" i="1"/>
  <c r="ED266" i="1"/>
  <c r="EM266" i="1"/>
  <c r="EN266" i="1"/>
  <c r="EW266" i="1"/>
  <c r="EX266" i="1"/>
  <c r="FG266" i="1"/>
  <c r="FH266" i="1"/>
  <c r="FQ266" i="1"/>
  <c r="FR266" i="1"/>
  <c r="GA266" i="1"/>
  <c r="GB266" i="1"/>
  <c r="GK266" i="1"/>
  <c r="GL266" i="1"/>
  <c r="GU266" i="1"/>
  <c r="GV266" i="1"/>
  <c r="HE266" i="1"/>
  <c r="HF266" i="1"/>
  <c r="HO266" i="1"/>
  <c r="HP266" i="1"/>
  <c r="HY266" i="1"/>
  <c r="HZ266" i="1"/>
  <c r="II266" i="1"/>
  <c r="IJ266" i="1"/>
  <c r="IS266" i="1"/>
  <c r="IT266" i="1"/>
  <c r="M267" i="1"/>
  <c r="N267" i="1"/>
  <c r="W267" i="1"/>
  <c r="X267" i="1"/>
  <c r="AG267" i="1"/>
  <c r="AH267" i="1"/>
  <c r="AQ267" i="1"/>
  <c r="AR267" i="1"/>
  <c r="BA267" i="1"/>
  <c r="BB267" i="1"/>
  <c r="BK267" i="1"/>
  <c r="BL267" i="1"/>
  <c r="BU267" i="1"/>
  <c r="BV267" i="1"/>
  <c r="CE267" i="1"/>
  <c r="CF267" i="1"/>
  <c r="CO267" i="1"/>
  <c r="CP267" i="1"/>
  <c r="CY267" i="1"/>
  <c r="CZ267" i="1"/>
  <c r="DI267" i="1"/>
  <c r="DJ267" i="1"/>
  <c r="DS267" i="1"/>
  <c r="DT267" i="1"/>
  <c r="EC267" i="1"/>
  <c r="ED267" i="1"/>
  <c r="EM267" i="1"/>
  <c r="EN267" i="1"/>
  <c r="EW267" i="1"/>
  <c r="EX267" i="1"/>
  <c r="FG267" i="1"/>
  <c r="FH267" i="1"/>
  <c r="FQ267" i="1"/>
  <c r="FR267" i="1"/>
  <c r="GA267" i="1"/>
  <c r="GB267" i="1"/>
  <c r="GK267" i="1"/>
  <c r="GL267" i="1"/>
  <c r="GU267" i="1"/>
  <c r="GV267" i="1"/>
  <c r="HE267" i="1"/>
  <c r="HF267" i="1"/>
  <c r="HO267" i="1"/>
  <c r="HP267" i="1"/>
  <c r="HY267" i="1"/>
  <c r="HZ267" i="1"/>
  <c r="II267" i="1"/>
  <c r="IJ267" i="1"/>
  <c r="IS267" i="1"/>
  <c r="IT267" i="1"/>
  <c r="M268" i="1"/>
  <c r="N268" i="1"/>
  <c r="W268" i="1"/>
  <c r="X268" i="1"/>
  <c r="AG268" i="1"/>
  <c r="AH268" i="1"/>
  <c r="AQ268" i="1"/>
  <c r="AR268" i="1"/>
  <c r="BA268" i="1"/>
  <c r="BB268" i="1"/>
  <c r="BK268" i="1"/>
  <c r="BL268" i="1"/>
  <c r="BU268" i="1"/>
  <c r="BV268" i="1"/>
  <c r="CE268" i="1"/>
  <c r="CF268" i="1"/>
  <c r="CO268" i="1"/>
  <c r="CP268" i="1"/>
  <c r="CY268" i="1"/>
  <c r="CZ268" i="1"/>
  <c r="DI268" i="1"/>
  <c r="DJ268" i="1"/>
  <c r="DS268" i="1"/>
  <c r="DT268" i="1"/>
  <c r="EC268" i="1"/>
  <c r="ED268" i="1"/>
  <c r="EM268" i="1"/>
  <c r="EN268" i="1"/>
  <c r="EW268" i="1"/>
  <c r="EX268" i="1"/>
  <c r="FG268" i="1"/>
  <c r="FH268" i="1"/>
  <c r="FQ268" i="1"/>
  <c r="FR268" i="1"/>
  <c r="GA268" i="1"/>
  <c r="GB268" i="1"/>
  <c r="GK268" i="1"/>
  <c r="GL268" i="1"/>
  <c r="GU268" i="1"/>
  <c r="GV268" i="1"/>
  <c r="HE268" i="1"/>
  <c r="HF268" i="1"/>
  <c r="HO268" i="1"/>
  <c r="HP268" i="1"/>
  <c r="HY268" i="1"/>
  <c r="HZ268" i="1"/>
  <c r="II268" i="1"/>
  <c r="IJ268" i="1"/>
  <c r="IS268" i="1"/>
  <c r="IT268" i="1"/>
  <c r="M269" i="1"/>
  <c r="N269" i="1"/>
  <c r="W269" i="1"/>
  <c r="X269" i="1"/>
  <c r="AG269" i="1"/>
  <c r="AH269" i="1"/>
  <c r="AQ269" i="1"/>
  <c r="AR269" i="1"/>
  <c r="BA269" i="1"/>
  <c r="BB269" i="1"/>
  <c r="BK269" i="1"/>
  <c r="BL269" i="1"/>
  <c r="BU269" i="1"/>
  <c r="BV269" i="1"/>
  <c r="CE269" i="1"/>
  <c r="CF269" i="1"/>
  <c r="CO269" i="1"/>
  <c r="CP269" i="1"/>
  <c r="CY269" i="1"/>
  <c r="CZ269" i="1"/>
  <c r="DI269" i="1"/>
  <c r="DJ269" i="1"/>
  <c r="DS269" i="1"/>
  <c r="DT269" i="1"/>
  <c r="EC269" i="1"/>
  <c r="ED269" i="1"/>
  <c r="EM269" i="1"/>
  <c r="EN269" i="1"/>
  <c r="EW269" i="1"/>
  <c r="EX269" i="1"/>
  <c r="FG269" i="1"/>
  <c r="FH269" i="1"/>
  <c r="FQ269" i="1"/>
  <c r="FR269" i="1"/>
  <c r="GA269" i="1"/>
  <c r="GB269" i="1"/>
  <c r="GK269" i="1"/>
  <c r="GL269" i="1"/>
  <c r="GU269" i="1"/>
  <c r="GV269" i="1"/>
  <c r="HE269" i="1"/>
  <c r="HF269" i="1"/>
  <c r="HO269" i="1"/>
  <c r="HP269" i="1"/>
  <c r="HY269" i="1"/>
  <c r="HZ269" i="1"/>
  <c r="II269" i="1"/>
  <c r="IJ269" i="1"/>
  <c r="IS269" i="1"/>
  <c r="IT269" i="1"/>
  <c r="M270" i="1"/>
  <c r="N270" i="1"/>
  <c r="W270" i="1"/>
  <c r="X270" i="1"/>
  <c r="AG270" i="1"/>
  <c r="AH270" i="1"/>
  <c r="AQ270" i="1"/>
  <c r="AR270" i="1"/>
  <c r="BA270" i="1"/>
  <c r="BB270" i="1"/>
  <c r="BK270" i="1"/>
  <c r="BL270" i="1"/>
  <c r="BU270" i="1"/>
  <c r="BV270" i="1"/>
  <c r="CE270" i="1"/>
  <c r="CF270" i="1"/>
  <c r="CO270" i="1"/>
  <c r="CP270" i="1"/>
  <c r="CY270" i="1"/>
  <c r="CZ270" i="1"/>
  <c r="DI270" i="1"/>
  <c r="DJ270" i="1"/>
  <c r="DS270" i="1"/>
  <c r="DT270" i="1"/>
  <c r="EC270" i="1"/>
  <c r="ED270" i="1"/>
  <c r="EM270" i="1"/>
  <c r="EN270" i="1"/>
  <c r="EW270" i="1"/>
  <c r="EX270" i="1"/>
  <c r="FG270" i="1"/>
  <c r="FH270" i="1"/>
  <c r="FQ270" i="1"/>
  <c r="FR270" i="1"/>
  <c r="GA270" i="1"/>
  <c r="GB270" i="1"/>
  <c r="GK270" i="1"/>
  <c r="GL270" i="1"/>
  <c r="GU270" i="1"/>
  <c r="GV270" i="1"/>
  <c r="HE270" i="1"/>
  <c r="HF270" i="1"/>
  <c r="HO270" i="1"/>
  <c r="HP270" i="1"/>
  <c r="HY270" i="1"/>
  <c r="HZ270" i="1"/>
  <c r="II270" i="1"/>
  <c r="IJ270" i="1"/>
  <c r="IS270" i="1"/>
  <c r="IT270" i="1"/>
  <c r="M271" i="1"/>
  <c r="N271" i="1"/>
  <c r="W271" i="1"/>
  <c r="X271" i="1"/>
  <c r="AG271" i="1"/>
  <c r="AH271" i="1"/>
  <c r="AQ271" i="1"/>
  <c r="AR271" i="1"/>
  <c r="BA271" i="1"/>
  <c r="BB271" i="1"/>
  <c r="BK271" i="1"/>
  <c r="BL271" i="1"/>
  <c r="BU271" i="1"/>
  <c r="BV271" i="1"/>
  <c r="CE271" i="1"/>
  <c r="CF271" i="1"/>
  <c r="CO271" i="1"/>
  <c r="CP271" i="1"/>
  <c r="CY271" i="1"/>
  <c r="CZ271" i="1"/>
  <c r="DI271" i="1"/>
  <c r="DJ271" i="1"/>
  <c r="DS271" i="1"/>
  <c r="DT271" i="1"/>
  <c r="EC271" i="1"/>
  <c r="ED271" i="1"/>
  <c r="EM271" i="1"/>
  <c r="EN271" i="1"/>
  <c r="EW271" i="1"/>
  <c r="EX271" i="1"/>
  <c r="FG271" i="1"/>
  <c r="FH271" i="1"/>
  <c r="FQ271" i="1"/>
  <c r="FR271" i="1"/>
  <c r="GA271" i="1"/>
  <c r="GB271" i="1"/>
  <c r="GK271" i="1"/>
  <c r="GL271" i="1"/>
  <c r="GU271" i="1"/>
  <c r="GV271" i="1"/>
  <c r="HE271" i="1"/>
  <c r="HF271" i="1"/>
  <c r="HO271" i="1"/>
  <c r="HP271" i="1"/>
  <c r="HY271" i="1"/>
  <c r="HZ271" i="1"/>
  <c r="II271" i="1"/>
  <c r="IJ271" i="1"/>
  <c r="IS271" i="1"/>
  <c r="IT271" i="1"/>
  <c r="M272" i="1"/>
  <c r="N272" i="1"/>
  <c r="W272" i="1"/>
  <c r="X272" i="1"/>
  <c r="AG272" i="1"/>
  <c r="AH272" i="1"/>
  <c r="AQ272" i="1"/>
  <c r="AR272" i="1"/>
  <c r="BA272" i="1"/>
  <c r="BB272" i="1"/>
  <c r="BK272" i="1"/>
  <c r="BL272" i="1"/>
  <c r="BU272" i="1"/>
  <c r="BV272" i="1"/>
  <c r="CE272" i="1"/>
  <c r="CF272" i="1"/>
  <c r="CO272" i="1"/>
  <c r="CP272" i="1"/>
  <c r="CY272" i="1"/>
  <c r="CZ272" i="1"/>
  <c r="DI272" i="1"/>
  <c r="DJ272" i="1"/>
  <c r="DS272" i="1"/>
  <c r="DT272" i="1"/>
  <c r="EC272" i="1"/>
  <c r="ED272" i="1"/>
  <c r="EM272" i="1"/>
  <c r="EN272" i="1"/>
  <c r="EW272" i="1"/>
  <c r="EX272" i="1"/>
  <c r="FG272" i="1"/>
  <c r="FH272" i="1"/>
  <c r="FQ272" i="1"/>
  <c r="FR272" i="1"/>
  <c r="GA272" i="1"/>
  <c r="GB272" i="1"/>
  <c r="GK272" i="1"/>
  <c r="GL272" i="1"/>
  <c r="GU272" i="1"/>
  <c r="GV272" i="1"/>
  <c r="HE272" i="1"/>
  <c r="HF272" i="1"/>
  <c r="HO272" i="1"/>
  <c r="HP272" i="1"/>
  <c r="HY272" i="1"/>
  <c r="HZ272" i="1"/>
  <c r="II272" i="1"/>
  <c r="IJ272" i="1"/>
  <c r="IS272" i="1"/>
  <c r="IT272" i="1"/>
  <c r="M273" i="1"/>
  <c r="N273" i="1"/>
  <c r="W273" i="1"/>
  <c r="X273" i="1"/>
  <c r="AG273" i="1"/>
  <c r="AH273" i="1"/>
  <c r="AQ273" i="1"/>
  <c r="AR273" i="1"/>
  <c r="BA273" i="1"/>
  <c r="BB273" i="1"/>
  <c r="BK273" i="1"/>
  <c r="BL273" i="1"/>
  <c r="BU273" i="1"/>
  <c r="BV273" i="1"/>
  <c r="CE273" i="1"/>
  <c r="CF273" i="1"/>
  <c r="CO273" i="1"/>
  <c r="CP273" i="1"/>
  <c r="CY273" i="1"/>
  <c r="CZ273" i="1"/>
  <c r="DI273" i="1"/>
  <c r="DJ273" i="1"/>
  <c r="DS273" i="1"/>
  <c r="DT273" i="1"/>
  <c r="EC273" i="1"/>
  <c r="ED273" i="1"/>
  <c r="EM273" i="1"/>
  <c r="EN273" i="1"/>
  <c r="EW273" i="1"/>
  <c r="EX273" i="1"/>
  <c r="FG273" i="1"/>
  <c r="FH273" i="1"/>
  <c r="FQ273" i="1"/>
  <c r="FR273" i="1"/>
  <c r="GA273" i="1"/>
  <c r="GB273" i="1"/>
  <c r="GK273" i="1"/>
  <c r="GL273" i="1"/>
  <c r="GU273" i="1"/>
  <c r="GV273" i="1"/>
  <c r="HE273" i="1"/>
  <c r="HF273" i="1"/>
  <c r="HO273" i="1"/>
  <c r="HP273" i="1"/>
  <c r="HY273" i="1"/>
  <c r="HZ273" i="1"/>
  <c r="II273" i="1"/>
  <c r="IJ273" i="1"/>
  <c r="IS273" i="1"/>
  <c r="IT273" i="1"/>
  <c r="M274" i="1"/>
  <c r="N274" i="1"/>
  <c r="W274" i="1"/>
  <c r="X274" i="1"/>
  <c r="AG274" i="1"/>
  <c r="AH274" i="1"/>
  <c r="AQ274" i="1"/>
  <c r="AR274" i="1"/>
  <c r="BA274" i="1"/>
  <c r="BB274" i="1"/>
  <c r="BK274" i="1"/>
  <c r="BL274" i="1"/>
  <c r="BU274" i="1"/>
  <c r="BV274" i="1"/>
  <c r="CE274" i="1"/>
  <c r="CF274" i="1"/>
  <c r="CO274" i="1"/>
  <c r="CP274" i="1"/>
  <c r="CY274" i="1"/>
  <c r="CZ274" i="1"/>
  <c r="DI274" i="1"/>
  <c r="DJ274" i="1"/>
  <c r="DS274" i="1"/>
  <c r="DT274" i="1"/>
  <c r="EC274" i="1"/>
  <c r="ED274" i="1"/>
  <c r="EM274" i="1"/>
  <c r="EN274" i="1"/>
  <c r="EW274" i="1"/>
  <c r="EX274" i="1"/>
  <c r="FG274" i="1"/>
  <c r="FH274" i="1"/>
  <c r="FQ274" i="1"/>
  <c r="FR274" i="1"/>
  <c r="GA274" i="1"/>
  <c r="GB274" i="1"/>
  <c r="GK274" i="1"/>
  <c r="GL274" i="1"/>
  <c r="GU274" i="1"/>
  <c r="GV274" i="1"/>
  <c r="HE274" i="1"/>
  <c r="HF274" i="1"/>
  <c r="HO274" i="1"/>
  <c r="HP274" i="1"/>
  <c r="HY274" i="1"/>
  <c r="HZ274" i="1"/>
  <c r="II274" i="1"/>
  <c r="IJ274" i="1"/>
  <c r="IS274" i="1"/>
  <c r="IT274" i="1"/>
  <c r="M275" i="1"/>
  <c r="N275" i="1"/>
  <c r="W275" i="1"/>
  <c r="X275" i="1"/>
  <c r="AG275" i="1"/>
  <c r="AH275" i="1"/>
  <c r="AQ275" i="1"/>
  <c r="AR275" i="1"/>
  <c r="BA275" i="1"/>
  <c r="BB275" i="1"/>
  <c r="BK275" i="1"/>
  <c r="BL275" i="1"/>
  <c r="BU275" i="1"/>
  <c r="BV275" i="1"/>
  <c r="CE275" i="1"/>
  <c r="CF275" i="1"/>
  <c r="CO275" i="1"/>
  <c r="CP275" i="1"/>
  <c r="CY275" i="1"/>
  <c r="CZ275" i="1"/>
  <c r="DI275" i="1"/>
  <c r="DJ275" i="1"/>
  <c r="DS275" i="1"/>
  <c r="DT275" i="1"/>
  <c r="EC275" i="1"/>
  <c r="ED275" i="1"/>
  <c r="EM275" i="1"/>
  <c r="EN275" i="1"/>
  <c r="EW275" i="1"/>
  <c r="EX275" i="1"/>
  <c r="FG275" i="1"/>
  <c r="FH275" i="1"/>
  <c r="FQ275" i="1"/>
  <c r="FR275" i="1"/>
  <c r="GA275" i="1"/>
  <c r="GB275" i="1"/>
  <c r="GK275" i="1"/>
  <c r="GL275" i="1"/>
  <c r="GU275" i="1"/>
  <c r="GV275" i="1"/>
  <c r="HE275" i="1"/>
  <c r="HF275" i="1"/>
  <c r="HO275" i="1"/>
  <c r="HP275" i="1"/>
  <c r="HY275" i="1"/>
  <c r="HZ275" i="1"/>
  <c r="II275" i="1"/>
  <c r="IJ275" i="1"/>
  <c r="IS275" i="1"/>
  <c r="IT275" i="1"/>
  <c r="M276" i="1"/>
  <c r="N276" i="1"/>
  <c r="W276" i="1"/>
  <c r="X276" i="1"/>
  <c r="AG276" i="1"/>
  <c r="AH276" i="1"/>
  <c r="AQ276" i="1"/>
  <c r="AR276" i="1"/>
  <c r="BA276" i="1"/>
  <c r="BB276" i="1"/>
  <c r="BK276" i="1"/>
  <c r="BL276" i="1"/>
  <c r="BU276" i="1"/>
  <c r="BV276" i="1"/>
  <c r="CE276" i="1"/>
  <c r="CF276" i="1"/>
  <c r="CO276" i="1"/>
  <c r="CP276" i="1"/>
  <c r="CY276" i="1"/>
  <c r="CZ276" i="1"/>
  <c r="DI276" i="1"/>
  <c r="DJ276" i="1"/>
  <c r="DS276" i="1"/>
  <c r="DT276" i="1"/>
  <c r="EC276" i="1"/>
  <c r="ED276" i="1"/>
  <c r="EM276" i="1"/>
  <c r="EN276" i="1"/>
  <c r="EW276" i="1"/>
  <c r="EX276" i="1"/>
  <c r="FG276" i="1"/>
  <c r="FH276" i="1"/>
  <c r="FQ276" i="1"/>
  <c r="FR276" i="1"/>
  <c r="GA276" i="1"/>
  <c r="GB276" i="1"/>
  <c r="GK276" i="1"/>
  <c r="GL276" i="1"/>
  <c r="GU276" i="1"/>
  <c r="GV276" i="1"/>
  <c r="HE276" i="1"/>
  <c r="HF276" i="1"/>
  <c r="HO276" i="1"/>
  <c r="HP276" i="1"/>
  <c r="HY276" i="1"/>
  <c r="HZ276" i="1"/>
  <c r="II276" i="1"/>
  <c r="IJ276" i="1"/>
  <c r="IS276" i="1"/>
  <c r="IT276" i="1"/>
  <c r="M277" i="1"/>
  <c r="N277" i="1"/>
  <c r="W277" i="1"/>
  <c r="X277" i="1"/>
  <c r="AG277" i="1"/>
  <c r="AH277" i="1"/>
  <c r="AQ277" i="1"/>
  <c r="AR277" i="1"/>
  <c r="BA277" i="1"/>
  <c r="BB277" i="1"/>
  <c r="BK277" i="1"/>
  <c r="BL277" i="1"/>
  <c r="BU277" i="1"/>
  <c r="BV277" i="1"/>
  <c r="CE277" i="1"/>
  <c r="CF277" i="1"/>
  <c r="CO277" i="1"/>
  <c r="CP277" i="1"/>
  <c r="CY277" i="1"/>
  <c r="CZ277" i="1"/>
  <c r="DI277" i="1"/>
  <c r="DJ277" i="1"/>
  <c r="DS277" i="1"/>
  <c r="DT277" i="1"/>
  <c r="EC277" i="1"/>
  <c r="ED277" i="1"/>
  <c r="EM277" i="1"/>
  <c r="EN277" i="1"/>
  <c r="EW277" i="1"/>
  <c r="EX277" i="1"/>
  <c r="FG277" i="1"/>
  <c r="FH277" i="1"/>
  <c r="FQ277" i="1"/>
  <c r="FR277" i="1"/>
  <c r="GA277" i="1"/>
  <c r="GB277" i="1"/>
  <c r="GK277" i="1"/>
  <c r="GL277" i="1"/>
  <c r="GU277" i="1"/>
  <c r="GV277" i="1"/>
  <c r="HE277" i="1"/>
  <c r="HF277" i="1"/>
  <c r="HO277" i="1"/>
  <c r="HP277" i="1"/>
  <c r="HY277" i="1"/>
  <c r="HZ277" i="1"/>
  <c r="II277" i="1"/>
  <c r="IJ277" i="1"/>
  <c r="IS277" i="1"/>
  <c r="IT277" i="1"/>
  <c r="M278" i="1"/>
  <c r="N278" i="1"/>
  <c r="W278" i="1"/>
  <c r="X278" i="1"/>
  <c r="AG278" i="1"/>
  <c r="AH278" i="1"/>
  <c r="AQ278" i="1"/>
  <c r="AR278" i="1"/>
  <c r="BA278" i="1"/>
  <c r="BB278" i="1"/>
  <c r="BK278" i="1"/>
  <c r="BL278" i="1"/>
  <c r="BU278" i="1"/>
  <c r="BV278" i="1"/>
  <c r="CE278" i="1"/>
  <c r="CF278" i="1"/>
  <c r="CO278" i="1"/>
  <c r="CP278" i="1"/>
  <c r="CY278" i="1"/>
  <c r="CZ278" i="1"/>
  <c r="DI278" i="1"/>
  <c r="DJ278" i="1"/>
  <c r="DS278" i="1"/>
  <c r="DT278" i="1"/>
  <c r="EC278" i="1"/>
  <c r="ED278" i="1"/>
  <c r="EM278" i="1"/>
  <c r="EN278" i="1"/>
  <c r="EW278" i="1"/>
  <c r="EX278" i="1"/>
  <c r="FG278" i="1"/>
  <c r="FH278" i="1"/>
  <c r="FQ278" i="1"/>
  <c r="FR278" i="1"/>
  <c r="GA278" i="1"/>
  <c r="GB278" i="1"/>
  <c r="GK278" i="1"/>
  <c r="GL278" i="1"/>
  <c r="GU278" i="1"/>
  <c r="GV278" i="1"/>
  <c r="HE278" i="1"/>
  <c r="HF278" i="1"/>
  <c r="HO278" i="1"/>
  <c r="HP278" i="1"/>
  <c r="HY278" i="1"/>
  <c r="HZ278" i="1"/>
  <c r="II278" i="1"/>
  <c r="IJ278" i="1"/>
  <c r="IS278" i="1"/>
  <c r="IT278" i="1"/>
  <c r="M279" i="1"/>
  <c r="N279" i="1"/>
  <c r="W279" i="1"/>
  <c r="X279" i="1"/>
  <c r="AG279" i="1"/>
  <c r="AH279" i="1"/>
  <c r="AQ279" i="1"/>
  <c r="AR279" i="1"/>
  <c r="BA279" i="1"/>
  <c r="BB279" i="1"/>
  <c r="BK279" i="1"/>
  <c r="BL279" i="1"/>
  <c r="BU279" i="1"/>
  <c r="BV279" i="1"/>
  <c r="CE279" i="1"/>
  <c r="CF279" i="1"/>
  <c r="CO279" i="1"/>
  <c r="CP279" i="1"/>
  <c r="CY279" i="1"/>
  <c r="CZ279" i="1"/>
  <c r="DI279" i="1"/>
  <c r="DJ279" i="1"/>
  <c r="DS279" i="1"/>
  <c r="DT279" i="1"/>
  <c r="EC279" i="1"/>
  <c r="ED279" i="1"/>
  <c r="EM279" i="1"/>
  <c r="EN279" i="1"/>
  <c r="EW279" i="1"/>
  <c r="EX279" i="1"/>
  <c r="FG279" i="1"/>
  <c r="FH279" i="1"/>
  <c r="FQ279" i="1"/>
  <c r="FR279" i="1"/>
  <c r="GA279" i="1"/>
  <c r="GB279" i="1"/>
  <c r="GK279" i="1"/>
  <c r="GL279" i="1"/>
  <c r="GU279" i="1"/>
  <c r="GV279" i="1"/>
  <c r="HE279" i="1"/>
  <c r="HF279" i="1"/>
  <c r="HO279" i="1"/>
  <c r="HP279" i="1"/>
  <c r="HY279" i="1"/>
  <c r="HZ279" i="1"/>
  <c r="II279" i="1"/>
  <c r="IJ279" i="1"/>
  <c r="IS279" i="1"/>
  <c r="IT279" i="1"/>
  <c r="M280" i="1"/>
  <c r="N280" i="1"/>
  <c r="W280" i="1"/>
  <c r="X280" i="1"/>
  <c r="AG280" i="1"/>
  <c r="AH280" i="1"/>
  <c r="AQ280" i="1"/>
  <c r="AR280" i="1"/>
  <c r="BA280" i="1"/>
  <c r="BB280" i="1"/>
  <c r="BK280" i="1"/>
  <c r="BL280" i="1"/>
  <c r="BU280" i="1"/>
  <c r="BV280" i="1"/>
  <c r="CE280" i="1"/>
  <c r="CF280" i="1"/>
  <c r="CO280" i="1"/>
  <c r="CP280" i="1"/>
  <c r="CY280" i="1"/>
  <c r="CZ280" i="1"/>
  <c r="DI280" i="1"/>
  <c r="DJ280" i="1"/>
  <c r="DS280" i="1"/>
  <c r="DT280" i="1"/>
  <c r="EC280" i="1"/>
  <c r="ED280" i="1"/>
  <c r="EM280" i="1"/>
  <c r="EN280" i="1"/>
  <c r="EW280" i="1"/>
  <c r="EX280" i="1"/>
  <c r="FG280" i="1"/>
  <c r="FH280" i="1"/>
  <c r="FQ280" i="1"/>
  <c r="FR280" i="1"/>
  <c r="GA280" i="1"/>
  <c r="GB280" i="1"/>
  <c r="GK280" i="1"/>
  <c r="GL280" i="1"/>
  <c r="GU280" i="1"/>
  <c r="GV280" i="1"/>
  <c r="HE280" i="1"/>
  <c r="HF280" i="1"/>
  <c r="HO280" i="1"/>
  <c r="HP280" i="1"/>
  <c r="HY280" i="1"/>
  <c r="HZ280" i="1"/>
  <c r="II280" i="1"/>
  <c r="IJ280" i="1"/>
  <c r="IS280" i="1"/>
  <c r="IT280" i="1"/>
  <c r="M281" i="1"/>
  <c r="N281" i="1"/>
  <c r="W281" i="1"/>
  <c r="X281" i="1"/>
  <c r="AG281" i="1"/>
  <c r="AH281" i="1"/>
  <c r="AQ281" i="1"/>
  <c r="AR281" i="1"/>
  <c r="BA281" i="1"/>
  <c r="BB281" i="1"/>
  <c r="BK281" i="1"/>
  <c r="BL281" i="1"/>
  <c r="BU281" i="1"/>
  <c r="BV281" i="1"/>
  <c r="CE281" i="1"/>
  <c r="CF281" i="1"/>
  <c r="CO281" i="1"/>
  <c r="CP281" i="1"/>
  <c r="CY281" i="1"/>
  <c r="CZ281" i="1"/>
  <c r="DI281" i="1"/>
  <c r="DJ281" i="1"/>
  <c r="DS281" i="1"/>
  <c r="DT281" i="1"/>
  <c r="EC281" i="1"/>
  <c r="ED281" i="1"/>
  <c r="EM281" i="1"/>
  <c r="EN281" i="1"/>
  <c r="EW281" i="1"/>
  <c r="EX281" i="1"/>
  <c r="FG281" i="1"/>
  <c r="FH281" i="1"/>
  <c r="FQ281" i="1"/>
  <c r="FR281" i="1"/>
  <c r="GA281" i="1"/>
  <c r="GB281" i="1"/>
  <c r="GK281" i="1"/>
  <c r="GL281" i="1"/>
  <c r="GU281" i="1"/>
  <c r="GV281" i="1"/>
  <c r="HE281" i="1"/>
  <c r="HF281" i="1"/>
  <c r="HO281" i="1"/>
  <c r="HP281" i="1"/>
  <c r="HY281" i="1"/>
  <c r="HZ281" i="1"/>
  <c r="II281" i="1"/>
  <c r="IJ281" i="1"/>
  <c r="IS281" i="1"/>
  <c r="IT281" i="1"/>
  <c r="M282" i="1"/>
  <c r="N282" i="1"/>
  <c r="W282" i="1"/>
  <c r="X282" i="1"/>
  <c r="AG282" i="1"/>
  <c r="AH282" i="1"/>
  <c r="AQ282" i="1"/>
  <c r="AR282" i="1"/>
  <c r="BA282" i="1"/>
  <c r="BB282" i="1"/>
  <c r="BK282" i="1"/>
  <c r="BL282" i="1"/>
  <c r="BU282" i="1"/>
  <c r="BV282" i="1"/>
  <c r="CE282" i="1"/>
  <c r="CF282" i="1"/>
  <c r="CO282" i="1"/>
  <c r="CP282" i="1"/>
  <c r="CY282" i="1"/>
  <c r="CZ282" i="1"/>
  <c r="DI282" i="1"/>
  <c r="DJ282" i="1"/>
  <c r="DS282" i="1"/>
  <c r="DT282" i="1"/>
  <c r="EC282" i="1"/>
  <c r="ED282" i="1"/>
  <c r="EM282" i="1"/>
  <c r="EN282" i="1"/>
  <c r="EW282" i="1"/>
  <c r="EX282" i="1"/>
  <c r="FG282" i="1"/>
  <c r="FH282" i="1"/>
  <c r="FQ282" i="1"/>
  <c r="FR282" i="1"/>
  <c r="GA282" i="1"/>
  <c r="GB282" i="1"/>
  <c r="GK282" i="1"/>
  <c r="GL282" i="1"/>
  <c r="GU282" i="1"/>
  <c r="GV282" i="1"/>
  <c r="HE282" i="1"/>
  <c r="HF282" i="1"/>
  <c r="HO282" i="1"/>
  <c r="HP282" i="1"/>
  <c r="HY282" i="1"/>
  <c r="HZ282" i="1"/>
  <c r="II282" i="1"/>
  <c r="IJ282" i="1"/>
  <c r="IS282" i="1"/>
  <c r="IT282" i="1"/>
  <c r="M283" i="1"/>
  <c r="N283" i="1"/>
  <c r="W283" i="1"/>
  <c r="X283" i="1"/>
  <c r="AG283" i="1"/>
  <c r="AH283" i="1"/>
  <c r="AQ283" i="1"/>
  <c r="AR283" i="1"/>
  <c r="BA283" i="1"/>
  <c r="BB283" i="1"/>
  <c r="BK283" i="1"/>
  <c r="BL283" i="1"/>
  <c r="BU283" i="1"/>
  <c r="BV283" i="1"/>
  <c r="CE283" i="1"/>
  <c r="CF283" i="1"/>
  <c r="CO283" i="1"/>
  <c r="CP283" i="1"/>
  <c r="CY283" i="1"/>
  <c r="CZ283" i="1"/>
  <c r="DI283" i="1"/>
  <c r="DJ283" i="1"/>
  <c r="DS283" i="1"/>
  <c r="DT283" i="1"/>
  <c r="EC283" i="1"/>
  <c r="ED283" i="1"/>
  <c r="EM283" i="1"/>
  <c r="EN283" i="1"/>
  <c r="EW283" i="1"/>
  <c r="EX283" i="1"/>
  <c r="FG283" i="1"/>
  <c r="FH283" i="1"/>
  <c r="FQ283" i="1"/>
  <c r="FR283" i="1"/>
  <c r="GA283" i="1"/>
  <c r="GB283" i="1"/>
  <c r="GK283" i="1"/>
  <c r="GL283" i="1"/>
  <c r="GU283" i="1"/>
  <c r="GV283" i="1"/>
  <c r="HE283" i="1"/>
  <c r="HF283" i="1"/>
  <c r="HO283" i="1"/>
  <c r="HP283" i="1"/>
  <c r="HY283" i="1"/>
  <c r="HZ283" i="1"/>
  <c r="II283" i="1"/>
  <c r="IJ283" i="1"/>
  <c r="IS283" i="1"/>
  <c r="IT283" i="1"/>
  <c r="M284" i="1"/>
  <c r="N284" i="1"/>
  <c r="W284" i="1"/>
  <c r="X284" i="1"/>
  <c r="AG284" i="1"/>
  <c r="AH284" i="1"/>
  <c r="AQ284" i="1"/>
  <c r="AR284" i="1"/>
  <c r="BA284" i="1"/>
  <c r="BB284" i="1"/>
  <c r="BK284" i="1"/>
  <c r="BL284" i="1"/>
  <c r="BU284" i="1"/>
  <c r="BV284" i="1"/>
  <c r="CE284" i="1"/>
  <c r="CF284" i="1"/>
  <c r="CO284" i="1"/>
  <c r="CP284" i="1"/>
  <c r="CY284" i="1"/>
  <c r="CZ284" i="1"/>
  <c r="DI284" i="1"/>
  <c r="DJ284" i="1"/>
  <c r="DS284" i="1"/>
  <c r="DT284" i="1"/>
  <c r="EC284" i="1"/>
  <c r="ED284" i="1"/>
  <c r="EM284" i="1"/>
  <c r="EN284" i="1"/>
  <c r="EW284" i="1"/>
  <c r="EX284" i="1"/>
  <c r="FG284" i="1"/>
  <c r="FH284" i="1"/>
  <c r="FQ284" i="1"/>
  <c r="FR284" i="1"/>
  <c r="GA284" i="1"/>
  <c r="GB284" i="1"/>
  <c r="GK284" i="1"/>
  <c r="GL284" i="1"/>
  <c r="GU284" i="1"/>
  <c r="GV284" i="1"/>
  <c r="HE284" i="1"/>
  <c r="HF284" i="1"/>
  <c r="HO284" i="1"/>
  <c r="HP284" i="1"/>
  <c r="HY284" i="1"/>
  <c r="HZ284" i="1"/>
  <c r="II284" i="1"/>
  <c r="IJ284" i="1"/>
  <c r="IS284" i="1"/>
  <c r="IT284" i="1"/>
  <c r="M285" i="1"/>
  <c r="N285" i="1"/>
  <c r="W285" i="1"/>
  <c r="X285" i="1"/>
  <c r="AG285" i="1"/>
  <c r="AH285" i="1"/>
  <c r="AQ285" i="1"/>
  <c r="AR285" i="1"/>
  <c r="BA285" i="1"/>
  <c r="BB285" i="1"/>
  <c r="BK285" i="1"/>
  <c r="BL285" i="1"/>
  <c r="BU285" i="1"/>
  <c r="BV285" i="1"/>
  <c r="CE285" i="1"/>
  <c r="CF285" i="1"/>
  <c r="CO285" i="1"/>
  <c r="CP285" i="1"/>
  <c r="CY285" i="1"/>
  <c r="CZ285" i="1"/>
  <c r="DI285" i="1"/>
  <c r="DJ285" i="1"/>
  <c r="DS285" i="1"/>
  <c r="DT285" i="1"/>
  <c r="EC285" i="1"/>
  <c r="ED285" i="1"/>
  <c r="EM285" i="1"/>
  <c r="EN285" i="1"/>
  <c r="EW285" i="1"/>
  <c r="EX285" i="1"/>
  <c r="FG285" i="1"/>
  <c r="FH285" i="1"/>
  <c r="FQ285" i="1"/>
  <c r="FR285" i="1"/>
  <c r="GA285" i="1"/>
  <c r="GB285" i="1"/>
  <c r="GK285" i="1"/>
  <c r="GL285" i="1"/>
  <c r="GU285" i="1"/>
  <c r="GV285" i="1"/>
  <c r="HE285" i="1"/>
  <c r="HF285" i="1"/>
  <c r="HO285" i="1"/>
  <c r="HP285" i="1"/>
  <c r="HY285" i="1"/>
  <c r="HZ285" i="1"/>
  <c r="II285" i="1"/>
  <c r="IJ285" i="1"/>
  <c r="IS285" i="1"/>
  <c r="IT285" i="1"/>
  <c r="M286" i="1"/>
  <c r="N286" i="1"/>
  <c r="W286" i="1"/>
  <c r="X286" i="1"/>
  <c r="AG286" i="1"/>
  <c r="AH286" i="1"/>
  <c r="AQ286" i="1"/>
  <c r="AR286" i="1"/>
  <c r="BA286" i="1"/>
  <c r="BB286" i="1"/>
  <c r="BK286" i="1"/>
  <c r="BL286" i="1"/>
  <c r="BU286" i="1"/>
  <c r="BV286" i="1"/>
  <c r="CE286" i="1"/>
  <c r="CF286" i="1"/>
  <c r="CO286" i="1"/>
  <c r="CP286" i="1"/>
  <c r="CY286" i="1"/>
  <c r="CZ286" i="1"/>
  <c r="DI286" i="1"/>
  <c r="DJ286" i="1"/>
  <c r="DS286" i="1"/>
  <c r="DT286" i="1"/>
  <c r="EC286" i="1"/>
  <c r="ED286" i="1"/>
  <c r="EM286" i="1"/>
  <c r="EN286" i="1"/>
  <c r="EW286" i="1"/>
  <c r="EX286" i="1"/>
  <c r="FG286" i="1"/>
  <c r="FH286" i="1"/>
  <c r="FQ286" i="1"/>
  <c r="FR286" i="1"/>
  <c r="GA286" i="1"/>
  <c r="GB286" i="1"/>
  <c r="GK286" i="1"/>
  <c r="GL286" i="1"/>
  <c r="GU286" i="1"/>
  <c r="GV286" i="1"/>
  <c r="HE286" i="1"/>
  <c r="HF286" i="1"/>
  <c r="HO286" i="1"/>
  <c r="HP286" i="1"/>
  <c r="HY286" i="1"/>
  <c r="HZ286" i="1"/>
  <c r="II286" i="1"/>
  <c r="IJ286" i="1"/>
  <c r="IS286" i="1"/>
  <c r="IT286" i="1"/>
  <c r="M287" i="1"/>
  <c r="N287" i="1"/>
  <c r="W287" i="1"/>
  <c r="X287" i="1"/>
  <c r="AG287" i="1"/>
  <c r="AH287" i="1"/>
  <c r="AQ287" i="1"/>
  <c r="AR287" i="1"/>
  <c r="BA287" i="1"/>
  <c r="BB287" i="1"/>
  <c r="BK287" i="1"/>
  <c r="BL287" i="1"/>
  <c r="BU287" i="1"/>
  <c r="BV287" i="1"/>
  <c r="CE287" i="1"/>
  <c r="CF287" i="1"/>
  <c r="CO287" i="1"/>
  <c r="CP287" i="1"/>
  <c r="CY287" i="1"/>
  <c r="CZ287" i="1"/>
  <c r="DI287" i="1"/>
  <c r="DJ287" i="1"/>
  <c r="DS287" i="1"/>
  <c r="DT287" i="1"/>
  <c r="EC287" i="1"/>
  <c r="ED287" i="1"/>
  <c r="EM287" i="1"/>
  <c r="EN287" i="1"/>
  <c r="EW287" i="1"/>
  <c r="EX287" i="1"/>
  <c r="FG287" i="1"/>
  <c r="FH287" i="1"/>
  <c r="FQ287" i="1"/>
  <c r="FR287" i="1"/>
  <c r="GA287" i="1"/>
  <c r="GB287" i="1"/>
  <c r="GK287" i="1"/>
  <c r="GL287" i="1"/>
  <c r="GU287" i="1"/>
  <c r="GV287" i="1"/>
  <c r="HE287" i="1"/>
  <c r="HF287" i="1"/>
  <c r="HO287" i="1"/>
  <c r="HP287" i="1"/>
  <c r="HY287" i="1"/>
  <c r="HZ287" i="1"/>
  <c r="II287" i="1"/>
  <c r="IJ287" i="1"/>
  <c r="IS287" i="1"/>
  <c r="IT287" i="1"/>
  <c r="M288" i="1"/>
  <c r="N288" i="1"/>
  <c r="W288" i="1"/>
  <c r="X288" i="1"/>
  <c r="AG288" i="1"/>
  <c r="AH288" i="1"/>
  <c r="AQ288" i="1"/>
  <c r="AR288" i="1"/>
  <c r="BA288" i="1"/>
  <c r="BB288" i="1"/>
  <c r="BK288" i="1"/>
  <c r="BL288" i="1"/>
  <c r="BU288" i="1"/>
  <c r="BV288" i="1"/>
  <c r="CE288" i="1"/>
  <c r="CF288" i="1"/>
  <c r="CO288" i="1"/>
  <c r="CP288" i="1"/>
  <c r="CY288" i="1"/>
  <c r="CZ288" i="1"/>
  <c r="DI288" i="1"/>
  <c r="DJ288" i="1"/>
  <c r="DS288" i="1"/>
  <c r="DT288" i="1"/>
  <c r="EC288" i="1"/>
  <c r="ED288" i="1"/>
  <c r="EM288" i="1"/>
  <c r="EN288" i="1"/>
  <c r="EW288" i="1"/>
  <c r="EX288" i="1"/>
  <c r="FG288" i="1"/>
  <c r="FH288" i="1"/>
  <c r="FQ288" i="1"/>
  <c r="FR288" i="1"/>
  <c r="GA288" i="1"/>
  <c r="GB288" i="1"/>
  <c r="GK288" i="1"/>
  <c r="GL288" i="1"/>
  <c r="GU288" i="1"/>
  <c r="GV288" i="1"/>
  <c r="HE288" i="1"/>
  <c r="HF288" i="1"/>
  <c r="HO288" i="1"/>
  <c r="HP288" i="1"/>
  <c r="HY288" i="1"/>
  <c r="HZ288" i="1"/>
  <c r="II288" i="1"/>
  <c r="IJ288" i="1"/>
  <c r="IS288" i="1"/>
  <c r="IT288" i="1"/>
  <c r="M289" i="1"/>
  <c r="N289" i="1"/>
  <c r="W289" i="1"/>
  <c r="X289" i="1"/>
  <c r="AG289" i="1"/>
  <c r="AH289" i="1"/>
  <c r="AQ289" i="1"/>
  <c r="AR289" i="1"/>
  <c r="BA289" i="1"/>
  <c r="BB289" i="1"/>
  <c r="BK289" i="1"/>
  <c r="BL289" i="1"/>
  <c r="BU289" i="1"/>
  <c r="BV289" i="1"/>
  <c r="CE289" i="1"/>
  <c r="CF289" i="1"/>
  <c r="CO289" i="1"/>
  <c r="CP289" i="1"/>
  <c r="CY289" i="1"/>
  <c r="CZ289" i="1"/>
  <c r="DI289" i="1"/>
  <c r="DJ289" i="1"/>
  <c r="DS289" i="1"/>
  <c r="DT289" i="1"/>
  <c r="EC289" i="1"/>
  <c r="ED289" i="1"/>
  <c r="EM289" i="1"/>
  <c r="EN289" i="1"/>
  <c r="EW289" i="1"/>
  <c r="EX289" i="1"/>
  <c r="FG289" i="1"/>
  <c r="FH289" i="1"/>
  <c r="FQ289" i="1"/>
  <c r="FR289" i="1"/>
  <c r="GA289" i="1"/>
  <c r="GB289" i="1"/>
  <c r="GK289" i="1"/>
  <c r="GL289" i="1"/>
  <c r="GU289" i="1"/>
  <c r="GV289" i="1"/>
  <c r="HE289" i="1"/>
  <c r="HF289" i="1"/>
  <c r="HO289" i="1"/>
  <c r="HP289" i="1"/>
  <c r="HY289" i="1"/>
  <c r="HZ289" i="1"/>
  <c r="II289" i="1"/>
  <c r="IJ289" i="1"/>
  <c r="IS289" i="1"/>
  <c r="IT289" i="1"/>
  <c r="M290" i="1"/>
  <c r="N290" i="1"/>
  <c r="W290" i="1"/>
  <c r="X290" i="1"/>
  <c r="AG290" i="1"/>
  <c r="AH290" i="1"/>
  <c r="AQ290" i="1"/>
  <c r="AR290" i="1"/>
  <c r="BA290" i="1"/>
  <c r="BB290" i="1"/>
  <c r="BK290" i="1"/>
  <c r="BL290" i="1"/>
  <c r="BU290" i="1"/>
  <c r="BV290" i="1"/>
  <c r="CE290" i="1"/>
  <c r="CF290" i="1"/>
  <c r="CO290" i="1"/>
  <c r="CP290" i="1"/>
  <c r="CY290" i="1"/>
  <c r="CZ290" i="1"/>
  <c r="DI290" i="1"/>
  <c r="DJ290" i="1"/>
  <c r="DS290" i="1"/>
  <c r="DT290" i="1"/>
  <c r="EC290" i="1"/>
  <c r="ED290" i="1"/>
  <c r="EM290" i="1"/>
  <c r="EN290" i="1"/>
  <c r="EW290" i="1"/>
  <c r="EX290" i="1"/>
  <c r="FG290" i="1"/>
  <c r="FH290" i="1"/>
  <c r="FQ290" i="1"/>
  <c r="FR290" i="1"/>
  <c r="GA290" i="1"/>
  <c r="GB290" i="1"/>
  <c r="GK290" i="1"/>
  <c r="GL290" i="1"/>
  <c r="GU290" i="1"/>
  <c r="GV290" i="1"/>
  <c r="HE290" i="1"/>
  <c r="HF290" i="1"/>
  <c r="HO290" i="1"/>
  <c r="HP290" i="1"/>
  <c r="HY290" i="1"/>
  <c r="HZ290" i="1"/>
  <c r="II290" i="1"/>
  <c r="IJ290" i="1"/>
  <c r="IS290" i="1"/>
  <c r="IT290" i="1"/>
  <c r="M291" i="1"/>
  <c r="N291" i="1"/>
  <c r="W291" i="1"/>
  <c r="X291" i="1"/>
  <c r="AG291" i="1"/>
  <c r="AH291" i="1"/>
  <c r="AQ291" i="1"/>
  <c r="AR291" i="1"/>
  <c r="BA291" i="1"/>
  <c r="BB291" i="1"/>
  <c r="BK291" i="1"/>
  <c r="BL291" i="1"/>
  <c r="BU291" i="1"/>
  <c r="BV291" i="1"/>
  <c r="CE291" i="1"/>
  <c r="CF291" i="1"/>
  <c r="CO291" i="1"/>
  <c r="CP291" i="1"/>
  <c r="CY291" i="1"/>
  <c r="CZ291" i="1"/>
  <c r="DI291" i="1"/>
  <c r="DJ291" i="1"/>
  <c r="DS291" i="1"/>
  <c r="DT291" i="1"/>
  <c r="EC291" i="1"/>
  <c r="ED291" i="1"/>
  <c r="EM291" i="1"/>
  <c r="EN291" i="1"/>
  <c r="EW291" i="1"/>
  <c r="EX291" i="1"/>
  <c r="FG291" i="1"/>
  <c r="FH291" i="1"/>
  <c r="FQ291" i="1"/>
  <c r="FR291" i="1"/>
  <c r="GA291" i="1"/>
  <c r="GB291" i="1"/>
  <c r="GK291" i="1"/>
  <c r="GL291" i="1"/>
  <c r="GU291" i="1"/>
  <c r="GV291" i="1"/>
  <c r="HE291" i="1"/>
  <c r="HF291" i="1"/>
  <c r="HO291" i="1"/>
  <c r="HP291" i="1"/>
  <c r="HY291" i="1"/>
  <c r="HZ291" i="1"/>
  <c r="II291" i="1"/>
  <c r="IJ291" i="1"/>
  <c r="IS291" i="1"/>
  <c r="IT291" i="1"/>
  <c r="M292" i="1"/>
  <c r="N292" i="1"/>
  <c r="W292" i="1"/>
  <c r="X292" i="1"/>
  <c r="AG292" i="1"/>
  <c r="AH292" i="1"/>
  <c r="AQ292" i="1"/>
  <c r="AR292" i="1"/>
  <c r="BA292" i="1"/>
  <c r="BB292" i="1"/>
  <c r="BK292" i="1"/>
  <c r="BL292" i="1"/>
  <c r="BU292" i="1"/>
  <c r="BV292" i="1"/>
  <c r="CE292" i="1"/>
  <c r="CF292" i="1"/>
  <c r="CO292" i="1"/>
  <c r="CP292" i="1"/>
  <c r="CY292" i="1"/>
  <c r="CZ292" i="1"/>
  <c r="DI292" i="1"/>
  <c r="DJ292" i="1"/>
  <c r="DS292" i="1"/>
  <c r="DT292" i="1"/>
  <c r="EC292" i="1"/>
  <c r="ED292" i="1"/>
  <c r="EM292" i="1"/>
  <c r="EN292" i="1"/>
  <c r="EW292" i="1"/>
  <c r="EX292" i="1"/>
  <c r="FG292" i="1"/>
  <c r="FH292" i="1"/>
  <c r="FQ292" i="1"/>
  <c r="FR292" i="1"/>
  <c r="GA292" i="1"/>
  <c r="GB292" i="1"/>
  <c r="GK292" i="1"/>
  <c r="GL292" i="1"/>
  <c r="GU292" i="1"/>
  <c r="GV292" i="1"/>
  <c r="HE292" i="1"/>
  <c r="HF292" i="1"/>
  <c r="HO292" i="1"/>
  <c r="HP292" i="1"/>
  <c r="HY292" i="1"/>
  <c r="HZ292" i="1"/>
  <c r="II292" i="1"/>
  <c r="IJ292" i="1"/>
  <c r="IS292" i="1"/>
  <c r="IT292" i="1"/>
  <c r="M293" i="1"/>
  <c r="N293" i="1"/>
  <c r="W293" i="1"/>
  <c r="X293" i="1"/>
  <c r="AG293" i="1"/>
  <c r="AH293" i="1"/>
  <c r="AQ293" i="1"/>
  <c r="AR293" i="1"/>
  <c r="BA293" i="1"/>
  <c r="BB293" i="1"/>
  <c r="BK293" i="1"/>
  <c r="BL293" i="1"/>
  <c r="BU293" i="1"/>
  <c r="BV293" i="1"/>
  <c r="CE293" i="1"/>
  <c r="CF293" i="1"/>
  <c r="CO293" i="1"/>
  <c r="CP293" i="1"/>
  <c r="CY293" i="1"/>
  <c r="CZ293" i="1"/>
  <c r="DI293" i="1"/>
  <c r="DJ293" i="1"/>
  <c r="DS293" i="1"/>
  <c r="DT293" i="1"/>
  <c r="EC293" i="1"/>
  <c r="ED293" i="1"/>
  <c r="EM293" i="1"/>
  <c r="EN293" i="1"/>
  <c r="EW293" i="1"/>
  <c r="EX293" i="1"/>
  <c r="FG293" i="1"/>
  <c r="FH293" i="1"/>
  <c r="FQ293" i="1"/>
  <c r="FR293" i="1"/>
  <c r="GA293" i="1"/>
  <c r="GB293" i="1"/>
  <c r="GK293" i="1"/>
  <c r="GL293" i="1"/>
  <c r="GU293" i="1"/>
  <c r="GV293" i="1"/>
  <c r="HE293" i="1"/>
  <c r="HF293" i="1"/>
  <c r="HO293" i="1"/>
  <c r="HP293" i="1"/>
  <c r="HY293" i="1"/>
  <c r="HZ293" i="1"/>
  <c r="II293" i="1"/>
  <c r="IJ293" i="1"/>
  <c r="IS293" i="1"/>
  <c r="IT293" i="1"/>
  <c r="M294" i="1"/>
  <c r="N294" i="1"/>
  <c r="W294" i="1"/>
  <c r="X294" i="1"/>
  <c r="AG294" i="1"/>
  <c r="AH294" i="1"/>
  <c r="AQ294" i="1"/>
  <c r="AR294" i="1"/>
  <c r="BA294" i="1"/>
  <c r="BB294" i="1"/>
  <c r="BK294" i="1"/>
  <c r="BL294" i="1"/>
  <c r="BU294" i="1"/>
  <c r="BV294" i="1"/>
  <c r="CE294" i="1"/>
  <c r="CF294" i="1"/>
  <c r="CO294" i="1"/>
  <c r="CP294" i="1"/>
  <c r="CY294" i="1"/>
  <c r="CZ294" i="1"/>
  <c r="DI294" i="1"/>
  <c r="DJ294" i="1"/>
  <c r="DS294" i="1"/>
  <c r="DT294" i="1"/>
  <c r="EC294" i="1"/>
  <c r="ED294" i="1"/>
  <c r="EM294" i="1"/>
  <c r="EN294" i="1"/>
  <c r="EW294" i="1"/>
  <c r="EX294" i="1"/>
  <c r="FG294" i="1"/>
  <c r="FH294" i="1"/>
  <c r="FQ294" i="1"/>
  <c r="FR294" i="1"/>
  <c r="GA294" i="1"/>
  <c r="GB294" i="1"/>
  <c r="GK294" i="1"/>
  <c r="GL294" i="1"/>
  <c r="GU294" i="1"/>
  <c r="GV294" i="1"/>
  <c r="HE294" i="1"/>
  <c r="HF294" i="1"/>
  <c r="HO294" i="1"/>
  <c r="HP294" i="1"/>
  <c r="HY294" i="1"/>
  <c r="HZ294" i="1"/>
  <c r="II294" i="1"/>
  <c r="IJ294" i="1"/>
  <c r="IS294" i="1"/>
  <c r="IT294" i="1"/>
  <c r="M295" i="1"/>
  <c r="N295" i="1"/>
  <c r="W295" i="1"/>
  <c r="X295" i="1"/>
  <c r="AG295" i="1"/>
  <c r="AH295" i="1"/>
  <c r="AQ295" i="1"/>
  <c r="AR295" i="1"/>
  <c r="BA295" i="1"/>
  <c r="BB295" i="1"/>
  <c r="BK295" i="1"/>
  <c r="BL295" i="1"/>
  <c r="BU295" i="1"/>
  <c r="BV295" i="1"/>
  <c r="CE295" i="1"/>
  <c r="CF295" i="1"/>
  <c r="CO295" i="1"/>
  <c r="CP295" i="1"/>
  <c r="CY295" i="1"/>
  <c r="CZ295" i="1"/>
  <c r="DI295" i="1"/>
  <c r="DJ295" i="1"/>
  <c r="DS295" i="1"/>
  <c r="DT295" i="1"/>
  <c r="EC295" i="1"/>
  <c r="ED295" i="1"/>
  <c r="EM295" i="1"/>
  <c r="EN295" i="1"/>
  <c r="EW295" i="1"/>
  <c r="EX295" i="1"/>
  <c r="FG295" i="1"/>
  <c r="FH295" i="1"/>
  <c r="FQ295" i="1"/>
  <c r="FR295" i="1"/>
  <c r="GA295" i="1"/>
  <c r="GB295" i="1"/>
  <c r="GK295" i="1"/>
  <c r="GL295" i="1"/>
  <c r="GU295" i="1"/>
  <c r="GV295" i="1"/>
  <c r="HE295" i="1"/>
  <c r="HF295" i="1"/>
  <c r="HO295" i="1"/>
  <c r="HP295" i="1"/>
  <c r="HY295" i="1"/>
  <c r="HZ295" i="1"/>
  <c r="II295" i="1"/>
  <c r="IJ295" i="1"/>
  <c r="IS295" i="1"/>
  <c r="IT295" i="1"/>
  <c r="M296" i="1"/>
  <c r="N296" i="1"/>
  <c r="W296" i="1"/>
  <c r="X296" i="1"/>
  <c r="AG296" i="1"/>
  <c r="AH296" i="1"/>
  <c r="AQ296" i="1"/>
  <c r="AR296" i="1"/>
  <c r="BA296" i="1"/>
  <c r="BB296" i="1"/>
  <c r="BK296" i="1"/>
  <c r="BL296" i="1"/>
  <c r="BU296" i="1"/>
  <c r="BV296" i="1"/>
  <c r="CE296" i="1"/>
  <c r="CF296" i="1"/>
  <c r="CO296" i="1"/>
  <c r="CP296" i="1"/>
  <c r="CY296" i="1"/>
  <c r="CZ296" i="1"/>
  <c r="DI296" i="1"/>
  <c r="DJ296" i="1"/>
  <c r="DS296" i="1"/>
  <c r="DT296" i="1"/>
  <c r="EC296" i="1"/>
  <c r="ED296" i="1"/>
  <c r="EM296" i="1"/>
  <c r="EN296" i="1"/>
  <c r="EW296" i="1"/>
  <c r="EX296" i="1"/>
  <c r="FG296" i="1"/>
  <c r="FH296" i="1"/>
  <c r="FQ296" i="1"/>
  <c r="FR296" i="1"/>
  <c r="GA296" i="1"/>
  <c r="GB296" i="1"/>
  <c r="GK296" i="1"/>
  <c r="GL296" i="1"/>
  <c r="GU296" i="1"/>
  <c r="GV296" i="1"/>
  <c r="HE296" i="1"/>
  <c r="HF296" i="1"/>
  <c r="HO296" i="1"/>
  <c r="HP296" i="1"/>
  <c r="HY296" i="1"/>
  <c r="HZ296" i="1"/>
  <c r="II296" i="1"/>
  <c r="IJ296" i="1"/>
  <c r="IS296" i="1"/>
  <c r="IT296" i="1"/>
  <c r="M297" i="1"/>
  <c r="N297" i="1"/>
  <c r="W297" i="1"/>
  <c r="X297" i="1"/>
  <c r="AG297" i="1"/>
  <c r="AH297" i="1"/>
  <c r="AQ297" i="1"/>
  <c r="AR297" i="1"/>
  <c r="BA297" i="1"/>
  <c r="BB297" i="1"/>
  <c r="BK297" i="1"/>
  <c r="BL297" i="1"/>
  <c r="BU297" i="1"/>
  <c r="BV297" i="1"/>
  <c r="CE297" i="1"/>
  <c r="CF297" i="1"/>
  <c r="CO297" i="1"/>
  <c r="CP297" i="1"/>
  <c r="CY297" i="1"/>
  <c r="CZ297" i="1"/>
  <c r="DI297" i="1"/>
  <c r="DJ297" i="1"/>
  <c r="DS297" i="1"/>
  <c r="DT297" i="1"/>
  <c r="EC297" i="1"/>
  <c r="ED297" i="1"/>
  <c r="EM297" i="1"/>
  <c r="EN297" i="1"/>
  <c r="EW297" i="1"/>
  <c r="EX297" i="1"/>
  <c r="FG297" i="1"/>
  <c r="FH297" i="1"/>
  <c r="FQ297" i="1"/>
  <c r="FR297" i="1"/>
  <c r="GA297" i="1"/>
  <c r="GB297" i="1"/>
  <c r="GK297" i="1"/>
  <c r="GL297" i="1"/>
  <c r="GU297" i="1"/>
  <c r="GV297" i="1"/>
  <c r="HE297" i="1"/>
  <c r="HF297" i="1"/>
  <c r="HO297" i="1"/>
  <c r="HP297" i="1"/>
  <c r="HY297" i="1"/>
  <c r="HZ297" i="1"/>
  <c r="II297" i="1"/>
  <c r="IJ297" i="1"/>
  <c r="IS297" i="1"/>
  <c r="IT297" i="1"/>
  <c r="M298" i="1"/>
  <c r="N298" i="1"/>
  <c r="W298" i="1"/>
  <c r="X298" i="1"/>
  <c r="AG298" i="1"/>
  <c r="AH298" i="1"/>
  <c r="AQ298" i="1"/>
  <c r="AR298" i="1"/>
  <c r="BA298" i="1"/>
  <c r="BB298" i="1"/>
  <c r="BK298" i="1"/>
  <c r="BL298" i="1"/>
  <c r="BU298" i="1"/>
  <c r="BV298" i="1"/>
  <c r="CE298" i="1"/>
  <c r="CF298" i="1"/>
  <c r="CO298" i="1"/>
  <c r="CP298" i="1"/>
  <c r="CY298" i="1"/>
  <c r="CZ298" i="1"/>
  <c r="DI298" i="1"/>
  <c r="DJ298" i="1"/>
  <c r="DS298" i="1"/>
  <c r="DT298" i="1"/>
  <c r="EC298" i="1"/>
  <c r="ED298" i="1"/>
  <c r="EM298" i="1"/>
  <c r="EN298" i="1"/>
  <c r="EW298" i="1"/>
  <c r="EX298" i="1"/>
  <c r="FG298" i="1"/>
  <c r="FH298" i="1"/>
  <c r="FQ298" i="1"/>
  <c r="FR298" i="1"/>
  <c r="GA298" i="1"/>
  <c r="GB298" i="1"/>
  <c r="GK298" i="1"/>
  <c r="GL298" i="1"/>
  <c r="GU298" i="1"/>
  <c r="GV298" i="1"/>
  <c r="HE298" i="1"/>
  <c r="HF298" i="1"/>
  <c r="HO298" i="1"/>
  <c r="HP298" i="1"/>
  <c r="HY298" i="1"/>
  <c r="HZ298" i="1"/>
  <c r="II298" i="1"/>
  <c r="IJ298" i="1"/>
  <c r="IS298" i="1"/>
  <c r="IT298" i="1"/>
  <c r="M299" i="1"/>
  <c r="N299" i="1"/>
  <c r="W299" i="1"/>
  <c r="X299" i="1"/>
  <c r="AG299" i="1"/>
  <c r="AH299" i="1"/>
  <c r="AQ299" i="1"/>
  <c r="AR299" i="1"/>
  <c r="BA299" i="1"/>
  <c r="BB299" i="1"/>
  <c r="BK299" i="1"/>
  <c r="BL299" i="1"/>
  <c r="BU299" i="1"/>
  <c r="BV299" i="1"/>
  <c r="CE299" i="1"/>
  <c r="CF299" i="1"/>
  <c r="CO299" i="1"/>
  <c r="CP299" i="1"/>
  <c r="CY299" i="1"/>
  <c r="CZ299" i="1"/>
  <c r="DI299" i="1"/>
  <c r="DJ299" i="1"/>
  <c r="DS299" i="1"/>
  <c r="DT299" i="1"/>
  <c r="EC299" i="1"/>
  <c r="ED299" i="1"/>
  <c r="EM299" i="1"/>
  <c r="EN299" i="1"/>
  <c r="EW299" i="1"/>
  <c r="EX299" i="1"/>
  <c r="FG299" i="1"/>
  <c r="FH299" i="1"/>
  <c r="FQ299" i="1"/>
  <c r="FR299" i="1"/>
  <c r="GA299" i="1"/>
  <c r="GB299" i="1"/>
  <c r="GK299" i="1"/>
  <c r="GL299" i="1"/>
  <c r="GU299" i="1"/>
  <c r="GV299" i="1"/>
  <c r="HE299" i="1"/>
  <c r="HF299" i="1"/>
  <c r="HO299" i="1"/>
  <c r="HP299" i="1"/>
  <c r="HY299" i="1"/>
  <c r="HZ299" i="1"/>
  <c r="II299" i="1"/>
  <c r="IJ299" i="1"/>
  <c r="IS299" i="1"/>
  <c r="IT299" i="1"/>
  <c r="M300" i="1"/>
  <c r="N300" i="1"/>
  <c r="W300" i="1"/>
  <c r="X300" i="1"/>
  <c r="AG300" i="1"/>
  <c r="AH300" i="1"/>
  <c r="AQ300" i="1"/>
  <c r="AR300" i="1"/>
  <c r="BA300" i="1"/>
  <c r="BB300" i="1"/>
  <c r="BK300" i="1"/>
  <c r="BL300" i="1"/>
  <c r="BU300" i="1"/>
  <c r="BV300" i="1"/>
  <c r="CE300" i="1"/>
  <c r="CF300" i="1"/>
  <c r="CO300" i="1"/>
  <c r="CP300" i="1"/>
  <c r="CY300" i="1"/>
  <c r="CZ300" i="1"/>
  <c r="DI300" i="1"/>
  <c r="DJ300" i="1"/>
  <c r="DS300" i="1"/>
  <c r="DT300" i="1"/>
  <c r="EC300" i="1"/>
  <c r="ED300" i="1"/>
  <c r="EM300" i="1"/>
  <c r="EN300" i="1"/>
  <c r="EW300" i="1"/>
  <c r="EX300" i="1"/>
  <c r="FG300" i="1"/>
  <c r="FH300" i="1"/>
  <c r="FQ300" i="1"/>
  <c r="FR300" i="1"/>
  <c r="GA300" i="1"/>
  <c r="GB300" i="1"/>
  <c r="GK300" i="1"/>
  <c r="GL300" i="1"/>
  <c r="GU300" i="1"/>
  <c r="GV300" i="1"/>
  <c r="HE300" i="1"/>
  <c r="HF300" i="1"/>
  <c r="HO300" i="1"/>
  <c r="HP300" i="1"/>
  <c r="HY300" i="1"/>
  <c r="HZ300" i="1"/>
  <c r="II300" i="1"/>
  <c r="IJ300" i="1"/>
  <c r="IS300" i="1"/>
  <c r="IT300" i="1"/>
  <c r="M301" i="1"/>
  <c r="N301" i="1"/>
  <c r="W301" i="1"/>
  <c r="X301" i="1"/>
  <c r="AG301" i="1"/>
  <c r="AH301" i="1"/>
  <c r="AQ301" i="1"/>
  <c r="AR301" i="1"/>
  <c r="BA301" i="1"/>
  <c r="BB301" i="1"/>
  <c r="BK301" i="1"/>
  <c r="BL301" i="1"/>
  <c r="BU301" i="1"/>
  <c r="BV301" i="1"/>
  <c r="CE301" i="1"/>
  <c r="CF301" i="1"/>
  <c r="CO301" i="1"/>
  <c r="CP301" i="1"/>
  <c r="CY301" i="1"/>
  <c r="CZ301" i="1"/>
  <c r="DI301" i="1"/>
  <c r="DJ301" i="1"/>
  <c r="DS301" i="1"/>
  <c r="DT301" i="1"/>
  <c r="EC301" i="1"/>
  <c r="ED301" i="1"/>
  <c r="EM301" i="1"/>
  <c r="EN301" i="1"/>
  <c r="EW301" i="1"/>
  <c r="EX301" i="1"/>
  <c r="FG301" i="1"/>
  <c r="FH301" i="1"/>
  <c r="FQ301" i="1"/>
  <c r="FR301" i="1"/>
  <c r="GA301" i="1"/>
  <c r="GB301" i="1"/>
  <c r="GK301" i="1"/>
  <c r="GL301" i="1"/>
  <c r="GU301" i="1"/>
  <c r="GV301" i="1"/>
  <c r="HE301" i="1"/>
  <c r="HF301" i="1"/>
  <c r="HO301" i="1"/>
  <c r="HP301" i="1"/>
  <c r="HY301" i="1"/>
  <c r="HZ301" i="1"/>
  <c r="II301" i="1"/>
  <c r="IJ301" i="1"/>
  <c r="IS301" i="1"/>
  <c r="IT301" i="1"/>
  <c r="M302" i="1"/>
  <c r="N302" i="1"/>
  <c r="W302" i="1"/>
  <c r="X302" i="1"/>
  <c r="AG302" i="1"/>
  <c r="AH302" i="1"/>
  <c r="AQ302" i="1"/>
  <c r="AR302" i="1"/>
  <c r="BA302" i="1"/>
  <c r="BB302" i="1"/>
  <c r="BK302" i="1"/>
  <c r="BL302" i="1"/>
  <c r="BU302" i="1"/>
  <c r="BV302" i="1"/>
  <c r="CE302" i="1"/>
  <c r="CF302" i="1"/>
  <c r="CO302" i="1"/>
  <c r="CP302" i="1"/>
  <c r="CY302" i="1"/>
  <c r="CZ302" i="1"/>
  <c r="DI302" i="1"/>
  <c r="DJ302" i="1"/>
  <c r="DS302" i="1"/>
  <c r="DT302" i="1"/>
  <c r="EC302" i="1"/>
  <c r="ED302" i="1"/>
  <c r="EM302" i="1"/>
  <c r="EN302" i="1"/>
  <c r="EW302" i="1"/>
  <c r="EX302" i="1"/>
  <c r="FG302" i="1"/>
  <c r="FH302" i="1"/>
  <c r="FQ302" i="1"/>
  <c r="FR302" i="1"/>
  <c r="GA302" i="1"/>
  <c r="GB302" i="1"/>
  <c r="GK302" i="1"/>
  <c r="GL302" i="1"/>
  <c r="GU302" i="1"/>
  <c r="GV302" i="1"/>
  <c r="HE302" i="1"/>
  <c r="HF302" i="1"/>
  <c r="HO302" i="1"/>
  <c r="HP302" i="1"/>
  <c r="HY302" i="1"/>
  <c r="HZ302" i="1"/>
  <c r="II302" i="1"/>
  <c r="IJ302" i="1"/>
  <c r="IS302" i="1"/>
  <c r="IT302" i="1"/>
  <c r="M303" i="1"/>
  <c r="N303" i="1"/>
  <c r="W303" i="1"/>
  <c r="X303" i="1"/>
  <c r="AG303" i="1"/>
  <c r="AH303" i="1"/>
  <c r="AQ303" i="1"/>
  <c r="AR303" i="1"/>
  <c r="BA303" i="1"/>
  <c r="BB303" i="1"/>
  <c r="BK303" i="1"/>
  <c r="BL303" i="1"/>
  <c r="BU303" i="1"/>
  <c r="BV303" i="1"/>
  <c r="CE303" i="1"/>
  <c r="CF303" i="1"/>
  <c r="CO303" i="1"/>
  <c r="CP303" i="1"/>
  <c r="CY303" i="1"/>
  <c r="CZ303" i="1"/>
  <c r="DI303" i="1"/>
  <c r="DJ303" i="1"/>
  <c r="DS303" i="1"/>
  <c r="DT303" i="1"/>
  <c r="EC303" i="1"/>
  <c r="ED303" i="1"/>
  <c r="EM303" i="1"/>
  <c r="EN303" i="1"/>
  <c r="EW303" i="1"/>
  <c r="EX303" i="1"/>
  <c r="FG303" i="1"/>
  <c r="FH303" i="1"/>
  <c r="FQ303" i="1"/>
  <c r="FR303" i="1"/>
  <c r="GA303" i="1"/>
  <c r="GB303" i="1"/>
  <c r="GK303" i="1"/>
  <c r="GL303" i="1"/>
  <c r="GU303" i="1"/>
  <c r="GV303" i="1"/>
  <c r="HE303" i="1"/>
  <c r="HF303" i="1"/>
  <c r="HO303" i="1"/>
  <c r="HP303" i="1"/>
  <c r="HY303" i="1"/>
  <c r="HZ303" i="1"/>
  <c r="II303" i="1"/>
  <c r="IJ303" i="1"/>
  <c r="IS303" i="1"/>
  <c r="IT303" i="1"/>
  <c r="CY46" i="1" l="1"/>
  <c r="CZ46" i="1"/>
  <c r="CY47" i="1"/>
  <c r="CZ47" i="1"/>
  <c r="CP46" i="1"/>
  <c r="CP47" i="1"/>
  <c r="CE45" i="1"/>
  <c r="CF45" i="1"/>
  <c r="CE46" i="1"/>
  <c r="CF46" i="1"/>
  <c r="CE47" i="1"/>
  <c r="CF47" i="1"/>
  <c r="BU45" i="1"/>
  <c r="BV45" i="1"/>
  <c r="BU46" i="1"/>
  <c r="BV46" i="1"/>
  <c r="BU47" i="1"/>
  <c r="BV47" i="1"/>
  <c r="BU48" i="1"/>
  <c r="BV48" i="1"/>
  <c r="BK45" i="1"/>
  <c r="BL45" i="1"/>
  <c r="BK46" i="1"/>
  <c r="BL46" i="1"/>
  <c r="BK47" i="1"/>
  <c r="BL47" i="1"/>
  <c r="BA45" i="1"/>
  <c r="BB45" i="1"/>
  <c r="BA46" i="1"/>
  <c r="BB46" i="1"/>
  <c r="BA47" i="1"/>
  <c r="BB47" i="1"/>
  <c r="BA48" i="1"/>
  <c r="BB48" i="1"/>
  <c r="BA49" i="1"/>
  <c r="BB49" i="1"/>
  <c r="AQ46" i="1"/>
  <c r="AR46" i="1"/>
  <c r="AQ47" i="1"/>
  <c r="AR47" i="1"/>
  <c r="AQ48" i="1"/>
  <c r="AR48" i="1"/>
  <c r="AQ49" i="1"/>
  <c r="AR49" i="1"/>
  <c r="AG45" i="1"/>
  <c r="AH45" i="1"/>
  <c r="AG46" i="1"/>
  <c r="AH46" i="1"/>
  <c r="AG47" i="1"/>
  <c r="AH47" i="1"/>
  <c r="AG48" i="1"/>
  <c r="AH48" i="1"/>
  <c r="W46" i="1"/>
  <c r="X46" i="1"/>
  <c r="W47" i="1"/>
  <c r="X47" i="1"/>
  <c r="W48" i="1"/>
  <c r="X48" i="1"/>
  <c r="M46" i="1"/>
  <c r="N46" i="1"/>
  <c r="M47" i="1"/>
  <c r="N47" i="1"/>
  <c r="M48" i="1"/>
  <c r="N48" i="1"/>
  <c r="CO46" i="1"/>
  <c r="CZ45" i="1"/>
  <c r="CY45" i="1"/>
  <c r="CP45" i="1"/>
  <c r="CO45" i="1"/>
  <c r="AR45" i="1"/>
  <c r="AQ45" i="1"/>
  <c r="X45" i="1"/>
  <c r="W45" i="1"/>
  <c r="N45" i="1"/>
  <c r="M45" i="1"/>
  <c r="CZ44" i="1"/>
  <c r="CY44" i="1"/>
  <c r="CP44" i="1"/>
  <c r="CO44" i="1"/>
  <c r="CF44" i="1"/>
  <c r="CE44" i="1"/>
  <c r="BV44" i="1"/>
  <c r="BU44" i="1"/>
  <c r="BL44" i="1"/>
  <c r="BK44" i="1"/>
  <c r="BB44" i="1"/>
  <c r="BA44" i="1"/>
  <c r="AR44" i="1"/>
  <c r="AQ44" i="1"/>
  <c r="AH44" i="1"/>
  <c r="AG44" i="1"/>
  <c r="X44" i="1"/>
  <c r="W44" i="1"/>
  <c r="N44" i="1"/>
  <c r="M44" i="1"/>
  <c r="CZ43" i="1"/>
  <c r="CY43" i="1"/>
  <c r="CP43" i="1"/>
  <c r="CO43" i="1"/>
  <c r="CF43" i="1"/>
  <c r="CE43" i="1"/>
  <c r="BV43" i="1"/>
  <c r="BU43" i="1"/>
  <c r="BL43" i="1"/>
  <c r="BK43" i="1"/>
  <c r="BB43" i="1"/>
  <c r="BA43" i="1"/>
  <c r="AR43" i="1"/>
  <c r="AQ43" i="1"/>
  <c r="AH43" i="1"/>
  <c r="AG43" i="1"/>
  <c r="X43" i="1"/>
  <c r="W43" i="1"/>
  <c r="N43" i="1"/>
  <c r="M43" i="1"/>
  <c r="CZ42" i="1"/>
  <c r="CY42" i="1"/>
  <c r="CP42" i="1"/>
  <c r="CO42" i="1"/>
  <c r="CF42" i="1"/>
  <c r="CE42" i="1"/>
  <c r="BV42" i="1"/>
  <c r="BU42" i="1"/>
  <c r="BL42" i="1"/>
  <c r="BK42" i="1"/>
  <c r="BB42" i="1"/>
  <c r="BA42" i="1"/>
  <c r="AR42" i="1"/>
  <c r="AQ42" i="1"/>
  <c r="AH42" i="1"/>
  <c r="AG42" i="1"/>
  <c r="X42" i="1"/>
  <c r="W42" i="1"/>
  <c r="N42" i="1"/>
  <c r="M42" i="1"/>
  <c r="CZ41" i="1"/>
  <c r="CY41" i="1"/>
  <c r="CP41" i="1"/>
  <c r="CO41" i="1"/>
  <c r="CF41" i="1"/>
  <c r="CE41" i="1"/>
  <c r="BV41" i="1"/>
  <c r="BU41" i="1"/>
  <c r="BL41" i="1"/>
  <c r="BK41" i="1"/>
  <c r="BB41" i="1"/>
  <c r="BA41" i="1"/>
  <c r="AR41" i="1"/>
  <c r="AQ41" i="1"/>
  <c r="AH41" i="1"/>
  <c r="AG41" i="1"/>
  <c r="X41" i="1"/>
  <c r="W41" i="1"/>
  <c r="N41" i="1"/>
  <c r="M41" i="1"/>
  <c r="CZ40" i="1"/>
  <c r="CY40" i="1"/>
  <c r="CP40" i="1"/>
  <c r="CO40" i="1"/>
  <c r="CF40" i="1"/>
  <c r="CE40" i="1"/>
  <c r="BV40" i="1"/>
  <c r="BU40" i="1"/>
  <c r="BL40" i="1"/>
  <c r="BK40" i="1"/>
  <c r="BB40" i="1"/>
  <c r="BA40" i="1"/>
  <c r="AR40" i="1"/>
  <c r="AQ40" i="1"/>
  <c r="AH40" i="1"/>
  <c r="AG40" i="1"/>
  <c r="X40" i="1"/>
  <c r="W40" i="1"/>
  <c r="N40" i="1"/>
  <c r="M40" i="1"/>
  <c r="CZ39" i="1"/>
  <c r="CY39" i="1"/>
  <c r="CP39" i="1"/>
  <c r="CO39" i="1"/>
  <c r="CF39" i="1"/>
  <c r="CE39" i="1"/>
  <c r="BV39" i="1"/>
  <c r="BU39" i="1"/>
  <c r="BL39" i="1"/>
  <c r="BK39" i="1"/>
  <c r="BB39" i="1"/>
  <c r="BA39" i="1"/>
  <c r="AR39" i="1"/>
  <c r="AQ39" i="1"/>
  <c r="AH39" i="1"/>
  <c r="AG39" i="1"/>
  <c r="X39" i="1"/>
  <c r="W39" i="1"/>
  <c r="N39" i="1"/>
  <c r="M39" i="1"/>
  <c r="CZ38" i="1"/>
  <c r="CY38" i="1"/>
  <c r="CP38" i="1"/>
  <c r="CO38" i="1"/>
  <c r="CF38" i="1"/>
  <c r="CE38" i="1"/>
  <c r="BV38" i="1"/>
  <c r="BU38" i="1"/>
  <c r="BL38" i="1"/>
  <c r="BK38" i="1"/>
  <c r="BB38" i="1"/>
  <c r="BA38" i="1"/>
  <c r="AR38" i="1"/>
  <c r="AQ38" i="1"/>
  <c r="AH38" i="1"/>
  <c r="AG38" i="1"/>
  <c r="X38" i="1"/>
  <c r="W38" i="1"/>
  <c r="N38" i="1"/>
  <c r="M38" i="1"/>
  <c r="CZ37" i="1"/>
  <c r="CY37" i="1"/>
  <c r="CP37" i="1"/>
  <c r="CO37" i="1"/>
  <c r="CF37" i="1"/>
  <c r="CE37" i="1"/>
  <c r="BV37" i="1"/>
  <c r="BU37" i="1"/>
  <c r="BL37" i="1"/>
  <c r="BK37" i="1"/>
  <c r="BB37" i="1"/>
  <c r="BA37" i="1"/>
  <c r="AR37" i="1"/>
  <c r="AQ37" i="1"/>
  <c r="AH37" i="1"/>
  <c r="AG37" i="1"/>
  <c r="X37" i="1"/>
  <c r="W37" i="1"/>
  <c r="N37" i="1"/>
  <c r="M37" i="1"/>
  <c r="CZ36" i="1"/>
  <c r="CY36" i="1"/>
  <c r="CP36" i="1"/>
  <c r="CO36" i="1"/>
  <c r="CF36" i="1"/>
  <c r="CE36" i="1"/>
  <c r="BV36" i="1"/>
  <c r="BU36" i="1"/>
  <c r="BL36" i="1"/>
  <c r="BK36" i="1"/>
  <c r="BB36" i="1"/>
  <c r="BA36" i="1"/>
  <c r="AR36" i="1"/>
  <c r="AQ36" i="1"/>
  <c r="AH36" i="1"/>
  <c r="AG36" i="1"/>
  <c r="X36" i="1"/>
  <c r="W36" i="1"/>
  <c r="N36" i="1"/>
  <c r="M36" i="1"/>
  <c r="CZ35" i="1"/>
  <c r="CY35" i="1"/>
  <c r="CP35" i="1"/>
  <c r="CO35" i="1"/>
  <c r="CF35" i="1"/>
  <c r="CE35" i="1"/>
  <c r="BV35" i="1"/>
  <c r="BU35" i="1"/>
  <c r="BL35" i="1"/>
  <c r="BK35" i="1"/>
  <c r="BB35" i="1"/>
  <c r="BA35" i="1"/>
  <c r="AR35" i="1"/>
  <c r="AQ35" i="1"/>
  <c r="AH35" i="1"/>
  <c r="AG35" i="1"/>
  <c r="X35" i="1"/>
  <c r="W35" i="1"/>
  <c r="N35" i="1"/>
  <c r="M35" i="1"/>
  <c r="CZ34" i="1"/>
  <c r="CY34" i="1"/>
  <c r="CP34" i="1"/>
  <c r="CO34" i="1"/>
  <c r="CF34" i="1"/>
  <c r="CE34" i="1"/>
  <c r="BV34" i="1"/>
  <c r="BU34" i="1"/>
  <c r="BL34" i="1"/>
  <c r="BK34" i="1"/>
  <c r="BB34" i="1"/>
  <c r="BA34" i="1"/>
  <c r="AR34" i="1"/>
  <c r="AQ34" i="1"/>
  <c r="AH34" i="1"/>
  <c r="AG34" i="1"/>
  <c r="X34" i="1"/>
  <c r="W34" i="1"/>
  <c r="N34" i="1"/>
  <c r="M34" i="1"/>
  <c r="CZ33" i="1"/>
  <c r="CY33" i="1"/>
  <c r="CP33" i="1"/>
  <c r="CO33" i="1"/>
  <c r="CF33" i="1"/>
  <c r="CE33" i="1"/>
  <c r="BV33" i="1"/>
  <c r="BU33" i="1"/>
  <c r="BL33" i="1"/>
  <c r="BK33" i="1"/>
  <c r="BB33" i="1"/>
  <c r="BA33" i="1"/>
  <c r="AR33" i="1"/>
  <c r="AQ33" i="1"/>
  <c r="AH33" i="1"/>
  <c r="AG33" i="1"/>
  <c r="X33" i="1"/>
  <c r="W33" i="1"/>
  <c r="N33" i="1"/>
  <c r="M33" i="1"/>
  <c r="CZ32" i="1"/>
  <c r="CY32" i="1"/>
  <c r="CP32" i="1"/>
  <c r="CO32" i="1"/>
  <c r="CF32" i="1"/>
  <c r="CE32" i="1"/>
  <c r="BV32" i="1"/>
  <c r="BU32" i="1"/>
  <c r="BL32" i="1"/>
  <c r="BK32" i="1"/>
  <c r="BB32" i="1"/>
  <c r="BA32" i="1"/>
  <c r="AR32" i="1"/>
  <c r="AQ32" i="1"/>
  <c r="AH32" i="1"/>
  <c r="AG32" i="1"/>
  <c r="X32" i="1"/>
  <c r="W32" i="1"/>
  <c r="N32" i="1"/>
  <c r="M32" i="1"/>
  <c r="CZ31" i="1"/>
  <c r="CY31" i="1"/>
  <c r="CP31" i="1"/>
  <c r="CO31" i="1"/>
  <c r="CF31" i="1"/>
  <c r="CE31" i="1"/>
  <c r="BV31" i="1"/>
  <c r="BU31" i="1"/>
  <c r="BL31" i="1"/>
  <c r="BK31" i="1"/>
  <c r="BB31" i="1"/>
  <c r="BA31" i="1"/>
  <c r="AR31" i="1"/>
  <c r="AQ31" i="1"/>
  <c r="AH31" i="1"/>
  <c r="AG31" i="1"/>
  <c r="X31" i="1"/>
  <c r="W31" i="1"/>
  <c r="N31" i="1"/>
  <c r="M31" i="1"/>
  <c r="CZ30" i="1"/>
  <c r="CY30" i="1"/>
  <c r="CP30" i="1"/>
  <c r="CO30" i="1"/>
  <c r="CF30" i="1"/>
  <c r="CE30" i="1"/>
  <c r="BV30" i="1"/>
  <c r="BU30" i="1"/>
  <c r="BL30" i="1"/>
  <c r="BK30" i="1"/>
  <c r="BB30" i="1"/>
  <c r="BA30" i="1"/>
  <c r="AR30" i="1"/>
  <c r="AQ30" i="1"/>
  <c r="AH30" i="1"/>
  <c r="AG30" i="1"/>
  <c r="X30" i="1"/>
  <c r="W30" i="1"/>
  <c r="N30" i="1"/>
  <c r="M30" i="1"/>
  <c r="CZ29" i="1"/>
  <c r="CY29" i="1"/>
  <c r="CP29" i="1"/>
  <c r="CO29" i="1"/>
  <c r="CF29" i="1"/>
  <c r="CE29" i="1"/>
  <c r="BV29" i="1"/>
  <c r="BU29" i="1"/>
  <c r="BL29" i="1"/>
  <c r="BK29" i="1"/>
  <c r="BB29" i="1"/>
  <c r="BA29" i="1"/>
  <c r="AR29" i="1"/>
  <c r="AQ29" i="1"/>
  <c r="AH29" i="1"/>
  <c r="AG29" i="1"/>
  <c r="X29" i="1"/>
  <c r="W29" i="1"/>
  <c r="N29" i="1"/>
  <c r="M29" i="1"/>
  <c r="CZ28" i="1"/>
  <c r="CY28" i="1"/>
  <c r="CP28" i="1"/>
  <c r="CO28" i="1"/>
  <c r="CF28" i="1"/>
  <c r="CE28" i="1"/>
  <c r="BV28" i="1"/>
  <c r="BU28" i="1"/>
  <c r="BL28" i="1"/>
  <c r="BK28" i="1"/>
  <c r="BB28" i="1"/>
  <c r="BA28" i="1"/>
  <c r="AR28" i="1"/>
  <c r="AQ28" i="1"/>
  <c r="AH28" i="1"/>
  <c r="AG28" i="1"/>
  <c r="X28" i="1"/>
  <c r="W28" i="1"/>
  <c r="N28" i="1"/>
  <c r="M28" i="1"/>
  <c r="CZ27" i="1"/>
  <c r="CY27" i="1"/>
  <c r="CP27" i="1"/>
  <c r="CO27" i="1"/>
  <c r="CF27" i="1"/>
  <c r="CE27" i="1"/>
  <c r="BV27" i="1"/>
  <c r="BU27" i="1"/>
  <c r="BL27" i="1"/>
  <c r="BK27" i="1"/>
  <c r="BB27" i="1"/>
  <c r="BA27" i="1"/>
  <c r="AR27" i="1"/>
  <c r="AQ27" i="1"/>
  <c r="AH27" i="1"/>
  <c r="AG27" i="1"/>
  <c r="X27" i="1"/>
  <c r="W27" i="1"/>
  <c r="N27" i="1"/>
  <c r="M27" i="1"/>
  <c r="CZ26" i="1"/>
  <c r="CY26" i="1"/>
  <c r="CP26" i="1"/>
  <c r="CO26" i="1"/>
  <c r="CF26" i="1"/>
  <c r="CE26" i="1"/>
  <c r="BV26" i="1"/>
  <c r="BU26" i="1"/>
  <c r="BL26" i="1"/>
  <c r="BK26" i="1"/>
  <c r="BB26" i="1"/>
  <c r="BA26" i="1"/>
  <c r="AR26" i="1"/>
  <c r="AQ26" i="1"/>
  <c r="AH26" i="1"/>
  <c r="AG26" i="1"/>
  <c r="X26" i="1"/>
  <c r="W26" i="1"/>
  <c r="N26" i="1"/>
  <c r="M26" i="1"/>
  <c r="CZ25" i="1"/>
  <c r="CY25" i="1"/>
  <c r="CP25" i="1"/>
  <c r="CO25" i="1"/>
  <c r="CF25" i="1"/>
  <c r="CE25" i="1"/>
  <c r="BV25" i="1"/>
  <c r="BU25" i="1"/>
  <c r="BL25" i="1"/>
  <c r="BK25" i="1"/>
  <c r="BB25" i="1"/>
  <c r="BA25" i="1"/>
  <c r="AR25" i="1"/>
  <c r="AQ25" i="1"/>
  <c r="AH25" i="1"/>
  <c r="AG25" i="1"/>
  <c r="X25" i="1"/>
  <c r="W25" i="1"/>
  <c r="N25" i="1"/>
  <c r="M25" i="1"/>
  <c r="CZ24" i="1"/>
  <c r="CY24" i="1"/>
  <c r="CP24" i="1"/>
  <c r="CO24" i="1"/>
  <c r="CF24" i="1"/>
  <c r="CE24" i="1"/>
  <c r="BV24" i="1"/>
  <c r="BU24" i="1"/>
  <c r="BL24" i="1"/>
  <c r="BK24" i="1"/>
  <c r="BB24" i="1"/>
  <c r="BA24" i="1"/>
  <c r="AR24" i="1"/>
  <c r="AQ24" i="1"/>
  <c r="AH24" i="1"/>
  <c r="AG24" i="1"/>
  <c r="X24" i="1"/>
  <c r="W24" i="1"/>
  <c r="N24" i="1"/>
  <c r="M24" i="1"/>
  <c r="CZ23" i="1"/>
  <c r="CY23" i="1"/>
  <c r="CP23" i="1"/>
  <c r="CO23" i="1"/>
  <c r="CF23" i="1"/>
  <c r="CE23" i="1"/>
  <c r="BV23" i="1"/>
  <c r="BU23" i="1"/>
  <c r="BL23" i="1"/>
  <c r="BK23" i="1"/>
  <c r="BB23" i="1"/>
  <c r="BA23" i="1"/>
  <c r="AR23" i="1"/>
  <c r="AQ23" i="1"/>
  <c r="AH23" i="1"/>
  <c r="AG23" i="1"/>
  <c r="X23" i="1"/>
  <c r="W23" i="1"/>
  <c r="N23" i="1"/>
  <c r="M23" i="1"/>
  <c r="CZ22" i="1"/>
  <c r="CY22" i="1"/>
  <c r="CP22" i="1"/>
  <c r="CO22" i="1"/>
  <c r="CF22" i="1"/>
  <c r="CE22" i="1"/>
  <c r="BV22" i="1"/>
  <c r="BU22" i="1"/>
  <c r="BL22" i="1"/>
  <c r="BK22" i="1"/>
  <c r="BB22" i="1"/>
  <c r="BA22" i="1"/>
  <c r="AR22" i="1"/>
  <c r="AQ22" i="1"/>
  <c r="AH22" i="1"/>
  <c r="AG22" i="1"/>
  <c r="X22" i="1"/>
  <c r="W22" i="1"/>
  <c r="N22" i="1"/>
  <c r="M22" i="1"/>
  <c r="CZ21" i="1"/>
  <c r="CY21" i="1"/>
  <c r="CP21" i="1"/>
  <c r="CO21" i="1"/>
  <c r="CF21" i="1"/>
  <c r="CE21" i="1"/>
  <c r="BV21" i="1"/>
  <c r="BU21" i="1"/>
  <c r="BL21" i="1"/>
  <c r="BK21" i="1"/>
  <c r="BB21" i="1"/>
  <c r="BA21" i="1"/>
  <c r="AR21" i="1"/>
  <c r="AQ21" i="1"/>
  <c r="AH21" i="1"/>
  <c r="AG21" i="1"/>
  <c r="X21" i="1"/>
  <c r="W21" i="1"/>
  <c r="N21" i="1"/>
  <c r="M21" i="1"/>
  <c r="CZ20" i="1"/>
  <c r="CY20" i="1"/>
  <c r="CP20" i="1"/>
  <c r="CO20" i="1"/>
  <c r="CF20" i="1"/>
  <c r="CE20" i="1"/>
  <c r="BV20" i="1"/>
  <c r="BU20" i="1"/>
  <c r="BL20" i="1"/>
  <c r="BK20" i="1"/>
  <c r="BB20" i="1"/>
  <c r="BA20" i="1"/>
  <c r="AR20" i="1"/>
  <c r="AQ20" i="1"/>
  <c r="AH20" i="1"/>
  <c r="AG20" i="1"/>
  <c r="X20" i="1"/>
  <c r="W20" i="1"/>
  <c r="N20" i="1"/>
  <c r="M20" i="1"/>
  <c r="CZ19" i="1"/>
  <c r="CY19" i="1"/>
  <c r="CP19" i="1"/>
  <c r="CO19" i="1"/>
  <c r="CF19" i="1"/>
  <c r="CE19" i="1"/>
  <c r="BV19" i="1"/>
  <c r="BU19" i="1"/>
  <c r="BL19" i="1"/>
  <c r="BK19" i="1"/>
  <c r="BB19" i="1"/>
  <c r="BA19" i="1"/>
  <c r="AR19" i="1"/>
  <c r="AQ19" i="1"/>
  <c r="AH19" i="1"/>
  <c r="AG19" i="1"/>
  <c r="X19" i="1"/>
  <c r="W19" i="1"/>
  <c r="N19" i="1"/>
  <c r="M19" i="1"/>
  <c r="CZ18" i="1"/>
  <c r="CY18" i="1"/>
  <c r="CP18" i="1"/>
  <c r="CO18" i="1"/>
  <c r="CF18" i="1"/>
  <c r="CE18" i="1"/>
  <c r="BV18" i="1"/>
  <c r="BU18" i="1"/>
  <c r="BL18" i="1"/>
  <c r="BK18" i="1"/>
  <c r="BB18" i="1"/>
  <c r="BA18" i="1"/>
  <c r="AR18" i="1"/>
  <c r="AQ18" i="1"/>
  <c r="AH18" i="1"/>
  <c r="AG18" i="1"/>
  <c r="X18" i="1"/>
  <c r="W18" i="1"/>
  <c r="N18" i="1"/>
  <c r="M18" i="1"/>
  <c r="CZ17" i="1"/>
  <c r="CY17" i="1"/>
  <c r="CP17" i="1"/>
  <c r="CO17" i="1"/>
  <c r="CF17" i="1"/>
  <c r="CE17" i="1"/>
  <c r="BV17" i="1"/>
  <c r="BU17" i="1"/>
  <c r="BL17" i="1"/>
  <c r="BK17" i="1"/>
  <c r="BB17" i="1"/>
  <c r="BA17" i="1"/>
  <c r="AR17" i="1"/>
  <c r="AQ17" i="1"/>
  <c r="AH17" i="1"/>
  <c r="AG17" i="1"/>
  <c r="X17" i="1"/>
  <c r="W17" i="1"/>
  <c r="N17" i="1"/>
  <c r="M17" i="1"/>
  <c r="CZ16" i="1"/>
  <c r="CY16" i="1"/>
  <c r="CP16" i="1"/>
  <c r="CO16" i="1"/>
  <c r="CF16" i="1"/>
  <c r="CE16" i="1"/>
  <c r="BV16" i="1"/>
  <c r="BU16" i="1"/>
  <c r="BL16" i="1"/>
  <c r="BK16" i="1"/>
  <c r="BB16" i="1"/>
  <c r="BA16" i="1"/>
  <c r="AR16" i="1"/>
  <c r="AQ16" i="1"/>
  <c r="AH16" i="1"/>
  <c r="AG16" i="1"/>
  <c r="X16" i="1"/>
  <c r="W16" i="1"/>
  <c r="N16" i="1"/>
  <c r="M16" i="1"/>
  <c r="CZ15" i="1"/>
  <c r="CY15" i="1"/>
  <c r="CP15" i="1"/>
  <c r="CO15" i="1"/>
  <c r="CF15" i="1"/>
  <c r="CE15" i="1"/>
  <c r="BV15" i="1"/>
  <c r="BU15" i="1"/>
  <c r="BL15" i="1"/>
  <c r="BK15" i="1"/>
  <c r="BB15" i="1"/>
  <c r="BA15" i="1"/>
  <c r="AR15" i="1"/>
  <c r="AQ15" i="1"/>
  <c r="AH15" i="1"/>
  <c r="AG15" i="1"/>
  <c r="X15" i="1"/>
  <c r="W15" i="1"/>
  <c r="N15" i="1"/>
  <c r="M15" i="1"/>
  <c r="CZ14" i="1"/>
  <c r="CY14" i="1"/>
  <c r="CP14" i="1"/>
  <c r="CO14" i="1"/>
  <c r="CF14" i="1"/>
  <c r="CE14" i="1"/>
  <c r="BV14" i="1"/>
  <c r="BU14" i="1"/>
  <c r="BL14" i="1"/>
  <c r="BK14" i="1"/>
  <c r="BB14" i="1"/>
  <c r="BA14" i="1"/>
  <c r="AR14" i="1"/>
  <c r="AQ14" i="1"/>
  <c r="AH14" i="1"/>
  <c r="AG14" i="1"/>
  <c r="X14" i="1"/>
  <c r="W14" i="1"/>
  <c r="N14" i="1"/>
  <c r="M14" i="1"/>
  <c r="CZ13" i="1"/>
  <c r="CY13" i="1"/>
  <c r="CP13" i="1"/>
  <c r="CO13" i="1"/>
  <c r="CF13" i="1"/>
  <c r="CE13" i="1"/>
  <c r="BV13" i="1"/>
  <c r="BU13" i="1"/>
  <c r="BL13" i="1"/>
  <c r="BK13" i="1"/>
  <c r="BB13" i="1"/>
  <c r="BA13" i="1"/>
  <c r="AR13" i="1"/>
  <c r="AQ13" i="1"/>
  <c r="AH13" i="1"/>
  <c r="AG13" i="1"/>
  <c r="X13" i="1"/>
  <c r="W13" i="1"/>
  <c r="N13" i="1"/>
  <c r="M13" i="1"/>
  <c r="CZ12" i="1"/>
  <c r="CY12" i="1"/>
  <c r="CP12" i="1"/>
  <c r="CO12" i="1"/>
  <c r="CF12" i="1"/>
  <c r="CE12" i="1"/>
  <c r="BV12" i="1"/>
  <c r="BU12" i="1"/>
  <c r="BL12" i="1"/>
  <c r="BK12" i="1"/>
  <c r="BB12" i="1"/>
  <c r="BA12" i="1"/>
  <c r="AR12" i="1"/>
  <c r="AQ12" i="1"/>
  <c r="AH12" i="1"/>
  <c r="AG12" i="1"/>
  <c r="X12" i="1"/>
  <c r="W12" i="1"/>
  <c r="N12" i="1"/>
  <c r="M12" i="1"/>
  <c r="CZ11" i="1"/>
  <c r="CY11" i="1"/>
  <c r="CP11" i="1"/>
  <c r="CO11" i="1"/>
  <c r="CF11" i="1"/>
  <c r="CE11" i="1"/>
  <c r="BV11" i="1"/>
  <c r="BU11" i="1"/>
  <c r="BL11" i="1"/>
  <c r="BK11" i="1"/>
  <c r="BB11" i="1"/>
  <c r="BA11" i="1"/>
  <c r="AR11" i="1"/>
  <c r="AQ11" i="1"/>
  <c r="AH11" i="1"/>
  <c r="AG11" i="1"/>
  <c r="X11" i="1"/>
  <c r="W11" i="1"/>
  <c r="N11" i="1"/>
  <c r="M11" i="1"/>
  <c r="CZ10" i="1"/>
  <c r="CY10" i="1"/>
  <c r="CP10" i="1"/>
  <c r="CO10" i="1"/>
  <c r="CF10" i="1"/>
  <c r="CE10" i="1"/>
  <c r="BV10" i="1"/>
  <c r="BU10" i="1"/>
  <c r="BL10" i="1"/>
  <c r="BK10" i="1"/>
  <c r="BB10" i="1"/>
  <c r="BA10" i="1"/>
  <c r="AR10" i="1"/>
  <c r="AQ10" i="1"/>
  <c r="AH10" i="1"/>
  <c r="AG10" i="1"/>
  <c r="X10" i="1"/>
  <c r="W10" i="1"/>
  <c r="N10" i="1"/>
  <c r="M10" i="1"/>
  <c r="CZ9" i="1"/>
  <c r="CY9" i="1"/>
  <c r="CP9" i="1"/>
  <c r="CO9" i="1"/>
  <c r="CF9" i="1"/>
  <c r="CE9" i="1"/>
  <c r="BV9" i="1"/>
  <c r="BU9" i="1"/>
  <c r="BL9" i="1"/>
  <c r="BK9" i="1"/>
  <c r="BB9" i="1"/>
  <c r="BA9" i="1"/>
  <c r="AR9" i="1"/>
  <c r="AQ9" i="1"/>
  <c r="AH9" i="1"/>
  <c r="AG9" i="1"/>
  <c r="X9" i="1"/>
  <c r="W9" i="1"/>
  <c r="N9" i="1"/>
  <c r="M9" i="1"/>
  <c r="CZ8" i="1"/>
  <c r="CY8" i="1"/>
  <c r="CP8" i="1"/>
  <c r="CO8" i="1"/>
  <c r="CF8" i="1"/>
  <c r="CE8" i="1"/>
  <c r="BV8" i="1"/>
  <c r="BU8" i="1"/>
  <c r="BL8" i="1"/>
  <c r="BK8" i="1"/>
  <c r="BB8" i="1"/>
  <c r="BA8" i="1"/>
  <c r="AR8" i="1"/>
  <c r="AQ8" i="1"/>
  <c r="AH8" i="1"/>
  <c r="AG8" i="1"/>
  <c r="X8" i="1"/>
  <c r="W8" i="1"/>
  <c r="N8" i="1"/>
  <c r="M8" i="1"/>
  <c r="CZ7" i="1"/>
  <c r="CY7" i="1"/>
  <c r="CP7" i="1"/>
  <c r="CO7" i="1"/>
  <c r="CF7" i="1"/>
  <c r="CE7" i="1"/>
  <c r="BV7" i="1"/>
  <c r="BU7" i="1"/>
  <c r="BL7" i="1"/>
  <c r="BK7" i="1"/>
  <c r="BB7" i="1"/>
  <c r="BA7" i="1"/>
  <c r="AR7" i="1"/>
  <c r="AQ7" i="1"/>
  <c r="AH7" i="1"/>
  <c r="AG7" i="1"/>
  <c r="X7" i="1"/>
  <c r="W7" i="1"/>
  <c r="N7" i="1"/>
  <c r="M7" i="1"/>
  <c r="CZ6" i="1"/>
  <c r="CY6" i="1"/>
  <c r="CP6" i="1"/>
  <c r="CO6" i="1"/>
  <c r="CF6" i="1"/>
  <c r="CE6" i="1"/>
  <c r="BV6" i="1"/>
  <c r="BU6" i="1"/>
  <c r="BL6" i="1"/>
  <c r="BK6" i="1"/>
  <c r="BB6" i="1"/>
  <c r="BA6" i="1"/>
  <c r="AR6" i="1"/>
  <c r="AQ6" i="1"/>
  <c r="AH6" i="1"/>
  <c r="AG6" i="1"/>
  <c r="X6" i="1"/>
  <c r="W6" i="1"/>
  <c r="N6" i="1"/>
  <c r="M6" i="1"/>
  <c r="CZ5" i="1"/>
  <c r="CY5" i="1"/>
  <c r="CP5" i="1"/>
  <c r="CO5" i="1"/>
  <c r="CF5" i="1"/>
  <c r="CE5" i="1"/>
  <c r="BV5" i="1"/>
  <c r="BU5" i="1"/>
  <c r="BL5" i="1"/>
  <c r="BK5" i="1"/>
  <c r="BB5" i="1"/>
  <c r="BA5" i="1"/>
  <c r="AR5" i="1"/>
  <c r="AQ5" i="1"/>
  <c r="AH5" i="1"/>
  <c r="AG5" i="1"/>
  <c r="X5" i="1"/>
  <c r="W5" i="1"/>
  <c r="N5" i="1"/>
  <c r="M5" i="1"/>
  <c r="CZ4" i="1"/>
  <c r="CY4" i="1"/>
  <c r="CP4" i="1"/>
  <c r="CO4" i="1"/>
  <c r="CF4" i="1"/>
  <c r="CE4" i="1"/>
  <c r="BV4" i="1"/>
  <c r="BU4" i="1"/>
  <c r="BL4" i="1"/>
  <c r="BK4" i="1"/>
  <c r="BB4" i="1"/>
  <c r="BA4" i="1"/>
  <c r="AR4" i="1"/>
  <c r="AQ4" i="1"/>
  <c r="AH4" i="1"/>
  <c r="AG4" i="1"/>
  <c r="X4" i="1"/>
  <c r="W4" i="1"/>
  <c r="N4" i="1"/>
  <c r="M4" i="1"/>
  <c r="CZ3" i="1"/>
  <c r="DB3" i="1" s="1"/>
  <c r="CY3" i="1"/>
  <c r="DA3" i="1" s="1"/>
  <c r="CP3" i="1"/>
  <c r="CO3" i="1"/>
  <c r="CQ3" i="1" s="1"/>
  <c r="CF3" i="1"/>
  <c r="CE3" i="1"/>
  <c r="BV3" i="1"/>
  <c r="BU3" i="1"/>
  <c r="BL3" i="1"/>
  <c r="BK3" i="1"/>
  <c r="BB3" i="1"/>
  <c r="BA3" i="1"/>
  <c r="AR3" i="1"/>
  <c r="AQ3" i="1"/>
  <c r="AH3" i="1"/>
  <c r="AG3" i="1"/>
  <c r="X3" i="1"/>
  <c r="W3" i="1"/>
  <c r="N3" i="1"/>
  <c r="M3" i="1"/>
  <c r="DA4" i="1" l="1"/>
  <c r="DB4" i="1"/>
  <c r="DB5" i="1" s="1"/>
  <c r="DB6" i="1" s="1"/>
  <c r="DB7" i="1" s="1"/>
  <c r="DB8" i="1" s="1"/>
  <c r="DB9" i="1" s="1"/>
  <c r="DB10" i="1" s="1"/>
  <c r="DB11" i="1" s="1"/>
  <c r="DB12" i="1" s="1"/>
  <c r="DB13" i="1" s="1"/>
  <c r="DB14" i="1" s="1"/>
  <c r="DB15" i="1" s="1"/>
  <c r="DB16" i="1" s="1"/>
  <c r="DB17" i="1" s="1"/>
  <c r="DB18" i="1" s="1"/>
  <c r="DB19" i="1" s="1"/>
  <c r="DB20" i="1" s="1"/>
  <c r="DB21" i="1" s="1"/>
  <c r="DB22" i="1" s="1"/>
  <c r="DB23" i="1" s="1"/>
  <c r="DB24" i="1" s="1"/>
  <c r="DB25" i="1" s="1"/>
  <c r="DB26" i="1" s="1"/>
  <c r="DB27" i="1" s="1"/>
  <c r="DB28" i="1" s="1"/>
  <c r="DB29" i="1" s="1"/>
  <c r="DB30" i="1" s="1"/>
  <c r="DB31" i="1" s="1"/>
  <c r="DB32" i="1" s="1"/>
  <c r="DB33" i="1" s="1"/>
  <c r="DB34" i="1" s="1"/>
  <c r="DB35" i="1" s="1"/>
  <c r="DB36" i="1" s="1"/>
  <c r="DB37" i="1" s="1"/>
  <c r="DB38" i="1" s="1"/>
  <c r="DB39" i="1" s="1"/>
  <c r="DB40" i="1" s="1"/>
  <c r="DB41" i="1" s="1"/>
  <c r="DB42" i="1" s="1"/>
  <c r="DB43" i="1" s="1"/>
  <c r="DB44" i="1" s="1"/>
  <c r="DB45" i="1" s="1"/>
  <c r="DB46" i="1" s="1"/>
  <c r="CQ4" i="1"/>
  <c r="CR4" i="1"/>
  <c r="CR5" i="1" s="1"/>
  <c r="CR6" i="1" s="1"/>
  <c r="CR7" i="1" s="1"/>
  <c r="CR8" i="1" s="1"/>
  <c r="CR9" i="1" s="1"/>
  <c r="CR10" i="1" s="1"/>
  <c r="CR11" i="1" s="1"/>
  <c r="CR12" i="1" s="1"/>
  <c r="CR13" i="1" s="1"/>
  <c r="CR14" i="1" s="1"/>
  <c r="CR15" i="1" s="1"/>
  <c r="CR16" i="1" s="1"/>
  <c r="CR17" i="1" s="1"/>
  <c r="CR18" i="1" s="1"/>
  <c r="CR19" i="1" s="1"/>
  <c r="CR20" i="1" s="1"/>
  <c r="CR21" i="1" s="1"/>
  <c r="CR22" i="1" s="1"/>
  <c r="CR23" i="1" s="1"/>
  <c r="CR24" i="1" s="1"/>
  <c r="CR25" i="1" s="1"/>
  <c r="CR26" i="1" s="1"/>
  <c r="CR27" i="1" s="1"/>
  <c r="CR28" i="1" s="1"/>
  <c r="CR29" i="1" s="1"/>
  <c r="CR30" i="1" s="1"/>
  <c r="CR31" i="1" s="1"/>
  <c r="CR32" i="1" s="1"/>
  <c r="CR33" i="1" s="1"/>
  <c r="CR34" i="1" s="1"/>
  <c r="CR35" i="1" s="1"/>
  <c r="CR36" i="1" s="1"/>
  <c r="CR37" i="1" s="1"/>
  <c r="CR38" i="1" s="1"/>
  <c r="CR39" i="1" s="1"/>
  <c r="CR40" i="1" s="1"/>
  <c r="CR41" i="1" s="1"/>
  <c r="CR42" i="1" s="1"/>
  <c r="CR43" i="1" s="1"/>
  <c r="CR44" i="1" s="1"/>
  <c r="CR45" i="1" s="1"/>
  <c r="CR46" i="1" s="1"/>
  <c r="CT3" i="1"/>
  <c r="CR3" i="1"/>
  <c r="CG3" i="1"/>
  <c r="CJ3" i="1" s="1"/>
  <c r="BX3" i="1"/>
  <c r="BX4" i="1" s="1"/>
  <c r="BX5" i="1" s="1"/>
  <c r="BX6" i="1" s="1"/>
  <c r="BX7" i="1" s="1"/>
  <c r="BX8" i="1" s="1"/>
  <c r="BX9" i="1" s="1"/>
  <c r="BX10" i="1" s="1"/>
  <c r="BX11" i="1" s="1"/>
  <c r="BX12" i="1" s="1"/>
  <c r="BX13" i="1" s="1"/>
  <c r="BX14" i="1" s="1"/>
  <c r="BX15" i="1" s="1"/>
  <c r="BX16" i="1" s="1"/>
  <c r="BX17" i="1" s="1"/>
  <c r="BX18" i="1" s="1"/>
  <c r="BX19" i="1" s="1"/>
  <c r="BX20" i="1" s="1"/>
  <c r="BX21" i="1" s="1"/>
  <c r="BX22" i="1" s="1"/>
  <c r="BX23" i="1" s="1"/>
  <c r="BX24" i="1" s="1"/>
  <c r="BX25" i="1" s="1"/>
  <c r="BX26" i="1" s="1"/>
  <c r="BX27" i="1" s="1"/>
  <c r="BX28" i="1" s="1"/>
  <c r="BX29" i="1" s="1"/>
  <c r="BX30" i="1" s="1"/>
  <c r="BX31" i="1" s="1"/>
  <c r="BX32" i="1" s="1"/>
  <c r="BX33" i="1" s="1"/>
  <c r="BX34" i="1" s="1"/>
  <c r="BX35" i="1" s="1"/>
  <c r="BX36" i="1" s="1"/>
  <c r="BX37" i="1" s="1"/>
  <c r="BX38" i="1" s="1"/>
  <c r="BX39" i="1" s="1"/>
  <c r="BX40" i="1" s="1"/>
  <c r="BX41" i="1" s="1"/>
  <c r="BX42" i="1" s="1"/>
  <c r="BX43" i="1" s="1"/>
  <c r="BX44" i="1" s="1"/>
  <c r="BX45" i="1" s="1"/>
  <c r="BX46" i="1" s="1"/>
  <c r="BX47" i="1" s="1"/>
  <c r="BM3" i="1"/>
  <c r="BN3" i="1"/>
  <c r="BW3" i="1"/>
  <c r="AS3" i="1"/>
  <c r="AS4" i="1" s="1"/>
  <c r="AS5" i="1" s="1"/>
  <c r="AS6" i="1" s="1"/>
  <c r="AS7" i="1" s="1"/>
  <c r="AS8" i="1" s="1"/>
  <c r="Y3" i="1"/>
  <c r="Y4" i="1" s="1"/>
  <c r="Y5" i="1" s="1"/>
  <c r="Y6" i="1" s="1"/>
  <c r="Y7" i="1" s="1"/>
  <c r="AT3" i="1"/>
  <c r="AT4" i="1" s="1"/>
  <c r="AT5" i="1" s="1"/>
  <c r="AT6" i="1" s="1"/>
  <c r="AT7" i="1" s="1"/>
  <c r="AT8" i="1" s="1"/>
  <c r="AT9" i="1" s="1"/>
  <c r="AT10" i="1" s="1"/>
  <c r="AT11" i="1" s="1"/>
  <c r="AT12" i="1" s="1"/>
  <c r="AT13" i="1" s="1"/>
  <c r="AT14" i="1" s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T31" i="1" s="1"/>
  <c r="AT32" i="1" s="1"/>
  <c r="AT33" i="1" s="1"/>
  <c r="AT34" i="1" s="1"/>
  <c r="AT35" i="1" s="1"/>
  <c r="AT36" i="1" s="1"/>
  <c r="AT37" i="1" s="1"/>
  <c r="AT38" i="1" s="1"/>
  <c r="AT39" i="1" s="1"/>
  <c r="AT40" i="1" s="1"/>
  <c r="AT41" i="1" s="1"/>
  <c r="AT42" i="1" s="1"/>
  <c r="AT43" i="1" s="1"/>
  <c r="AT44" i="1" s="1"/>
  <c r="AT45" i="1" s="1"/>
  <c r="AT46" i="1" s="1"/>
  <c r="AT47" i="1" s="1"/>
  <c r="AT48" i="1" s="1"/>
  <c r="AI3" i="1"/>
  <c r="AI4" i="1" s="1"/>
  <c r="AI5" i="1" s="1"/>
  <c r="BD3" i="1"/>
  <c r="BD4" i="1" s="1"/>
  <c r="BD5" i="1" s="1"/>
  <c r="BD6" i="1" s="1"/>
  <c r="BD7" i="1" s="1"/>
  <c r="BD8" i="1" s="1"/>
  <c r="BD9" i="1" s="1"/>
  <c r="BD10" i="1" s="1"/>
  <c r="BD11" i="1" s="1"/>
  <c r="BD12" i="1" s="1"/>
  <c r="BD13" i="1" s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AJ3" i="1"/>
  <c r="P3" i="1"/>
  <c r="P4" i="1" s="1"/>
  <c r="P5" i="1" s="1"/>
  <c r="P6" i="1" s="1"/>
  <c r="P7" i="1" s="1"/>
  <c r="P8" i="1" s="1"/>
  <c r="P9" i="1" s="1"/>
  <c r="P10" i="1" s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Z3" i="1"/>
  <c r="Z4" i="1" s="1"/>
  <c r="Z5" i="1" s="1"/>
  <c r="Z6" i="1" s="1"/>
  <c r="Z7" i="1" s="1"/>
  <c r="Z8" i="1" s="1"/>
  <c r="Z9" i="1" s="1"/>
  <c r="Z10" i="1" s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O3" i="1"/>
  <c r="CH3" i="1"/>
  <c r="CH4" i="1" s="1"/>
  <c r="CH5" i="1" s="1"/>
  <c r="CH6" i="1" s="1"/>
  <c r="CH7" i="1" s="1"/>
  <c r="CH8" i="1" s="1"/>
  <c r="CH9" i="1" s="1"/>
  <c r="CH10" i="1" s="1"/>
  <c r="CH11" i="1" s="1"/>
  <c r="CH12" i="1" s="1"/>
  <c r="CH13" i="1" s="1"/>
  <c r="CH14" i="1" s="1"/>
  <c r="CH15" i="1" s="1"/>
  <c r="CH16" i="1" s="1"/>
  <c r="CH17" i="1" s="1"/>
  <c r="CH18" i="1" s="1"/>
  <c r="CH19" i="1" s="1"/>
  <c r="CH20" i="1" s="1"/>
  <c r="CH21" i="1" s="1"/>
  <c r="CH22" i="1" s="1"/>
  <c r="CH23" i="1" s="1"/>
  <c r="CH24" i="1" s="1"/>
  <c r="CH25" i="1" s="1"/>
  <c r="CH26" i="1" s="1"/>
  <c r="CH27" i="1" s="1"/>
  <c r="CH28" i="1" s="1"/>
  <c r="BN4" i="1"/>
  <c r="BN5" i="1" s="1"/>
  <c r="BN6" i="1" s="1"/>
  <c r="BN7" i="1" s="1"/>
  <c r="BN8" i="1" s="1"/>
  <c r="BN9" i="1" s="1"/>
  <c r="BN10" i="1" s="1"/>
  <c r="BN11" i="1" s="1"/>
  <c r="BN12" i="1" s="1"/>
  <c r="BN13" i="1" s="1"/>
  <c r="BN14" i="1" s="1"/>
  <c r="BN15" i="1" s="1"/>
  <c r="BN16" i="1" s="1"/>
  <c r="BN17" i="1" s="1"/>
  <c r="BN18" i="1" s="1"/>
  <c r="BN19" i="1" s="1"/>
  <c r="BN20" i="1" s="1"/>
  <c r="BN21" i="1" s="1"/>
  <c r="BN22" i="1" s="1"/>
  <c r="BN23" i="1" s="1"/>
  <c r="BN24" i="1" s="1"/>
  <c r="BN25" i="1" s="1"/>
  <c r="BN26" i="1" s="1"/>
  <c r="BN27" i="1" s="1"/>
  <c r="BN28" i="1" s="1"/>
  <c r="BN29" i="1" s="1"/>
  <c r="BN30" i="1" s="1"/>
  <c r="BN31" i="1" s="1"/>
  <c r="BN32" i="1" s="1"/>
  <c r="BN33" i="1" s="1"/>
  <c r="BN34" i="1" s="1"/>
  <c r="BN35" i="1" s="1"/>
  <c r="BN36" i="1" s="1"/>
  <c r="BN37" i="1" s="1"/>
  <c r="BN38" i="1" s="1"/>
  <c r="BN39" i="1" s="1"/>
  <c r="BN40" i="1" s="1"/>
  <c r="BN41" i="1" s="1"/>
  <c r="BN42" i="1" s="1"/>
  <c r="BN43" i="1" s="1"/>
  <c r="BN44" i="1" s="1"/>
  <c r="BN45" i="1" s="1"/>
  <c r="BN46" i="1" s="1"/>
  <c r="DA5" i="1"/>
  <c r="DD3" i="1"/>
  <c r="DC3" i="1"/>
  <c r="BC3" i="1"/>
  <c r="BC4" i="1" s="1"/>
  <c r="BC5" i="1" s="1"/>
  <c r="CS3" i="1"/>
  <c r="CQ5" i="1"/>
  <c r="CQ6" i="1" s="1"/>
  <c r="CQ7" i="1" s="1"/>
  <c r="CQ8" i="1" s="1"/>
  <c r="BM4" i="1"/>
  <c r="BM5" i="1" s="1"/>
  <c r="BM6" i="1" s="1"/>
  <c r="DA6" i="1"/>
  <c r="DA7" i="1" s="1"/>
  <c r="CH29" i="1"/>
  <c r="CH30" i="1" s="1"/>
  <c r="CH31" i="1" s="1"/>
  <c r="CH32" i="1" s="1"/>
  <c r="CH33" i="1" s="1"/>
  <c r="CH34" i="1" s="1"/>
  <c r="CH35" i="1" s="1"/>
  <c r="CH36" i="1" s="1"/>
  <c r="CH37" i="1" s="1"/>
  <c r="CH38" i="1" s="1"/>
  <c r="CH39" i="1" s="1"/>
  <c r="CH40" i="1" s="1"/>
  <c r="CH41" i="1" s="1"/>
  <c r="CH42" i="1" s="1"/>
  <c r="CH43" i="1" s="1"/>
  <c r="CH44" i="1" s="1"/>
  <c r="CH45" i="1" s="1"/>
  <c r="CH46" i="1" s="1"/>
  <c r="AM643" i="5"/>
  <c r="AM642" i="5"/>
  <c r="AL643" i="5"/>
  <c r="AL642" i="5"/>
  <c r="BU643" i="5"/>
  <c r="BU642" i="5"/>
  <c r="BT643" i="5"/>
  <c r="BT642" i="5"/>
  <c r="DI3" i="1"/>
  <c r="DJ3" i="1"/>
  <c r="DS3" i="1"/>
  <c r="DT3" i="1"/>
  <c r="EC3" i="1"/>
  <c r="ED3" i="1"/>
  <c r="EM3" i="1"/>
  <c r="EN3" i="1"/>
  <c r="EW3" i="1"/>
  <c r="EX3" i="1"/>
  <c r="FG3" i="1"/>
  <c r="FH3" i="1"/>
  <c r="FQ3" i="1"/>
  <c r="FR3" i="1"/>
  <c r="GA3" i="1"/>
  <c r="GB3" i="1"/>
  <c r="GK3" i="1"/>
  <c r="GL3" i="1"/>
  <c r="GU3" i="1"/>
  <c r="GV3" i="1"/>
  <c r="HE3" i="1"/>
  <c r="HF3" i="1"/>
  <c r="HO3" i="1"/>
  <c r="HP3" i="1"/>
  <c r="HY3" i="1"/>
  <c r="HZ3" i="1"/>
  <c r="II3" i="1"/>
  <c r="IJ3" i="1"/>
  <c r="IS3" i="1"/>
  <c r="IT3" i="1"/>
  <c r="DI4" i="1"/>
  <c r="DJ4" i="1"/>
  <c r="DS4" i="1"/>
  <c r="DT4" i="1"/>
  <c r="EC4" i="1"/>
  <c r="ED4" i="1"/>
  <c r="EM4" i="1"/>
  <c r="EN4" i="1"/>
  <c r="EW4" i="1"/>
  <c r="EX4" i="1"/>
  <c r="FG4" i="1"/>
  <c r="FH4" i="1"/>
  <c r="FQ4" i="1"/>
  <c r="FR4" i="1"/>
  <c r="GA4" i="1"/>
  <c r="GB4" i="1"/>
  <c r="GK4" i="1"/>
  <c r="GL4" i="1"/>
  <c r="GU4" i="1"/>
  <c r="GV4" i="1"/>
  <c r="HE4" i="1"/>
  <c r="HF4" i="1"/>
  <c r="HO4" i="1"/>
  <c r="HP4" i="1"/>
  <c r="HY4" i="1"/>
  <c r="HZ4" i="1"/>
  <c r="II4" i="1"/>
  <c r="IJ4" i="1"/>
  <c r="IS4" i="1"/>
  <c r="IT4" i="1"/>
  <c r="DI5" i="1"/>
  <c r="DJ5" i="1"/>
  <c r="DS5" i="1"/>
  <c r="DT5" i="1"/>
  <c r="EC5" i="1"/>
  <c r="ED5" i="1"/>
  <c r="EM5" i="1"/>
  <c r="EN5" i="1"/>
  <c r="EW5" i="1"/>
  <c r="EX5" i="1"/>
  <c r="FG5" i="1"/>
  <c r="FH5" i="1"/>
  <c r="FQ5" i="1"/>
  <c r="FR5" i="1"/>
  <c r="GA5" i="1"/>
  <c r="GB5" i="1"/>
  <c r="GK5" i="1"/>
  <c r="GL5" i="1"/>
  <c r="GU5" i="1"/>
  <c r="GV5" i="1"/>
  <c r="HE5" i="1"/>
  <c r="HF5" i="1"/>
  <c r="HO5" i="1"/>
  <c r="HP5" i="1"/>
  <c r="HY5" i="1"/>
  <c r="HZ5" i="1"/>
  <c r="II5" i="1"/>
  <c r="IJ5" i="1"/>
  <c r="IS5" i="1"/>
  <c r="IT5" i="1"/>
  <c r="DI6" i="1"/>
  <c r="DJ6" i="1"/>
  <c r="DS6" i="1"/>
  <c r="DT6" i="1"/>
  <c r="EC6" i="1"/>
  <c r="ED6" i="1"/>
  <c r="EM6" i="1"/>
  <c r="EN6" i="1"/>
  <c r="EW6" i="1"/>
  <c r="EX6" i="1"/>
  <c r="FG6" i="1"/>
  <c r="FH6" i="1"/>
  <c r="FQ6" i="1"/>
  <c r="FR6" i="1"/>
  <c r="GA6" i="1"/>
  <c r="GB6" i="1"/>
  <c r="GK6" i="1"/>
  <c r="GL6" i="1"/>
  <c r="GU6" i="1"/>
  <c r="GV6" i="1"/>
  <c r="HE6" i="1"/>
  <c r="HF6" i="1"/>
  <c r="HO6" i="1"/>
  <c r="HP6" i="1"/>
  <c r="HY6" i="1"/>
  <c r="HZ6" i="1"/>
  <c r="II6" i="1"/>
  <c r="IJ6" i="1"/>
  <c r="IS6" i="1"/>
  <c r="IT6" i="1"/>
  <c r="DI7" i="1"/>
  <c r="DJ7" i="1"/>
  <c r="DS7" i="1"/>
  <c r="DT7" i="1"/>
  <c r="EC7" i="1"/>
  <c r="ED7" i="1"/>
  <c r="EM7" i="1"/>
  <c r="EN7" i="1"/>
  <c r="EW7" i="1"/>
  <c r="EX7" i="1"/>
  <c r="FG7" i="1"/>
  <c r="FH7" i="1"/>
  <c r="FQ7" i="1"/>
  <c r="FR7" i="1"/>
  <c r="GA7" i="1"/>
  <c r="GB7" i="1"/>
  <c r="GK7" i="1"/>
  <c r="GL7" i="1"/>
  <c r="GU7" i="1"/>
  <c r="GV7" i="1"/>
  <c r="HE7" i="1"/>
  <c r="HF7" i="1"/>
  <c r="HO7" i="1"/>
  <c r="HP7" i="1"/>
  <c r="HY7" i="1"/>
  <c r="HZ7" i="1"/>
  <c r="II7" i="1"/>
  <c r="IJ7" i="1"/>
  <c r="IS7" i="1"/>
  <c r="IT7" i="1"/>
  <c r="DI8" i="1"/>
  <c r="DJ8" i="1"/>
  <c r="DS8" i="1"/>
  <c r="DT8" i="1"/>
  <c r="EC8" i="1"/>
  <c r="ED8" i="1"/>
  <c r="EM8" i="1"/>
  <c r="EN8" i="1"/>
  <c r="EW8" i="1"/>
  <c r="EX8" i="1"/>
  <c r="FG8" i="1"/>
  <c r="FH8" i="1"/>
  <c r="FQ8" i="1"/>
  <c r="FR8" i="1"/>
  <c r="GA8" i="1"/>
  <c r="GB8" i="1"/>
  <c r="GK8" i="1"/>
  <c r="GL8" i="1"/>
  <c r="GU8" i="1"/>
  <c r="GV8" i="1"/>
  <c r="HE8" i="1"/>
  <c r="HF8" i="1"/>
  <c r="HO8" i="1"/>
  <c r="HP8" i="1"/>
  <c r="HY8" i="1"/>
  <c r="HZ8" i="1"/>
  <c r="II8" i="1"/>
  <c r="IJ8" i="1"/>
  <c r="IS8" i="1"/>
  <c r="IT8" i="1"/>
  <c r="DI9" i="1"/>
  <c r="DJ9" i="1"/>
  <c r="DS9" i="1"/>
  <c r="DT9" i="1"/>
  <c r="EC9" i="1"/>
  <c r="ED9" i="1"/>
  <c r="EM9" i="1"/>
  <c r="EN9" i="1"/>
  <c r="EW9" i="1"/>
  <c r="EX9" i="1"/>
  <c r="FG9" i="1"/>
  <c r="FH9" i="1"/>
  <c r="FQ9" i="1"/>
  <c r="FR9" i="1"/>
  <c r="GA9" i="1"/>
  <c r="GB9" i="1"/>
  <c r="GK9" i="1"/>
  <c r="GL9" i="1"/>
  <c r="GU9" i="1"/>
  <c r="GV9" i="1"/>
  <c r="HE9" i="1"/>
  <c r="HF9" i="1"/>
  <c r="HO9" i="1"/>
  <c r="HP9" i="1"/>
  <c r="HY9" i="1"/>
  <c r="HZ9" i="1"/>
  <c r="II9" i="1"/>
  <c r="IJ9" i="1"/>
  <c r="IS9" i="1"/>
  <c r="IT9" i="1"/>
  <c r="DI10" i="1"/>
  <c r="DJ10" i="1"/>
  <c r="DS10" i="1"/>
  <c r="DT10" i="1"/>
  <c r="EC10" i="1"/>
  <c r="ED10" i="1"/>
  <c r="EM10" i="1"/>
  <c r="EN10" i="1"/>
  <c r="EW10" i="1"/>
  <c r="EX10" i="1"/>
  <c r="FG10" i="1"/>
  <c r="FH10" i="1"/>
  <c r="FQ10" i="1"/>
  <c r="FR10" i="1"/>
  <c r="GA10" i="1"/>
  <c r="GB10" i="1"/>
  <c r="GK10" i="1"/>
  <c r="GL10" i="1"/>
  <c r="GU10" i="1"/>
  <c r="GV10" i="1"/>
  <c r="HE10" i="1"/>
  <c r="HF10" i="1"/>
  <c r="HO10" i="1"/>
  <c r="HP10" i="1"/>
  <c r="HY10" i="1"/>
  <c r="HZ10" i="1"/>
  <c r="II10" i="1"/>
  <c r="IJ10" i="1"/>
  <c r="IS10" i="1"/>
  <c r="IT10" i="1"/>
  <c r="DI11" i="1"/>
  <c r="DJ11" i="1"/>
  <c r="DS11" i="1"/>
  <c r="DT11" i="1"/>
  <c r="EC11" i="1"/>
  <c r="ED11" i="1"/>
  <c r="EM11" i="1"/>
  <c r="EN11" i="1"/>
  <c r="EW11" i="1"/>
  <c r="EX11" i="1"/>
  <c r="FG11" i="1"/>
  <c r="FH11" i="1"/>
  <c r="FQ11" i="1"/>
  <c r="FR11" i="1"/>
  <c r="GA11" i="1"/>
  <c r="GB11" i="1"/>
  <c r="GK11" i="1"/>
  <c r="GL11" i="1"/>
  <c r="GU11" i="1"/>
  <c r="GV11" i="1"/>
  <c r="HE11" i="1"/>
  <c r="HF11" i="1"/>
  <c r="HO11" i="1"/>
  <c r="HP11" i="1"/>
  <c r="HY11" i="1"/>
  <c r="HZ11" i="1"/>
  <c r="II11" i="1"/>
  <c r="IJ11" i="1"/>
  <c r="IS11" i="1"/>
  <c r="IT11" i="1"/>
  <c r="DI12" i="1"/>
  <c r="DJ12" i="1"/>
  <c r="DS12" i="1"/>
  <c r="DT12" i="1"/>
  <c r="EC12" i="1"/>
  <c r="ED12" i="1"/>
  <c r="EM12" i="1"/>
  <c r="EN12" i="1"/>
  <c r="EW12" i="1"/>
  <c r="EX12" i="1"/>
  <c r="FG12" i="1"/>
  <c r="FH12" i="1"/>
  <c r="FQ12" i="1"/>
  <c r="FR12" i="1"/>
  <c r="GA12" i="1"/>
  <c r="GB12" i="1"/>
  <c r="GK12" i="1"/>
  <c r="GL12" i="1"/>
  <c r="GU12" i="1"/>
  <c r="GV12" i="1"/>
  <c r="HE12" i="1"/>
  <c r="HF12" i="1"/>
  <c r="HO12" i="1"/>
  <c r="HP12" i="1"/>
  <c r="HY12" i="1"/>
  <c r="HZ12" i="1"/>
  <c r="II12" i="1"/>
  <c r="IJ12" i="1"/>
  <c r="IS12" i="1"/>
  <c r="IT12" i="1"/>
  <c r="DI13" i="1"/>
  <c r="DJ13" i="1"/>
  <c r="DS13" i="1"/>
  <c r="DT13" i="1"/>
  <c r="EC13" i="1"/>
  <c r="ED13" i="1"/>
  <c r="EM13" i="1"/>
  <c r="EN13" i="1"/>
  <c r="EW13" i="1"/>
  <c r="EX13" i="1"/>
  <c r="FG13" i="1"/>
  <c r="FH13" i="1"/>
  <c r="FQ13" i="1"/>
  <c r="FR13" i="1"/>
  <c r="GA13" i="1"/>
  <c r="GB13" i="1"/>
  <c r="GK13" i="1"/>
  <c r="GL13" i="1"/>
  <c r="GU13" i="1"/>
  <c r="GV13" i="1"/>
  <c r="HE13" i="1"/>
  <c r="HF13" i="1"/>
  <c r="HO13" i="1"/>
  <c r="HP13" i="1"/>
  <c r="HY13" i="1"/>
  <c r="HZ13" i="1"/>
  <c r="II13" i="1"/>
  <c r="IJ13" i="1"/>
  <c r="IS13" i="1"/>
  <c r="IT13" i="1"/>
  <c r="DI14" i="1"/>
  <c r="DJ14" i="1"/>
  <c r="DS14" i="1"/>
  <c r="DT14" i="1"/>
  <c r="EC14" i="1"/>
  <c r="ED14" i="1"/>
  <c r="EM14" i="1"/>
  <c r="EN14" i="1"/>
  <c r="EW14" i="1"/>
  <c r="EX14" i="1"/>
  <c r="FG14" i="1"/>
  <c r="FH14" i="1"/>
  <c r="FQ14" i="1"/>
  <c r="FR14" i="1"/>
  <c r="GA14" i="1"/>
  <c r="GB14" i="1"/>
  <c r="GK14" i="1"/>
  <c r="GL14" i="1"/>
  <c r="GU14" i="1"/>
  <c r="GV14" i="1"/>
  <c r="HE14" i="1"/>
  <c r="HF14" i="1"/>
  <c r="HO14" i="1"/>
  <c r="HP14" i="1"/>
  <c r="HY14" i="1"/>
  <c r="HZ14" i="1"/>
  <c r="II14" i="1"/>
  <c r="IJ14" i="1"/>
  <c r="IS14" i="1"/>
  <c r="IT14" i="1"/>
  <c r="DI15" i="1"/>
  <c r="DJ15" i="1"/>
  <c r="DS15" i="1"/>
  <c r="DT15" i="1"/>
  <c r="EC15" i="1"/>
  <c r="ED15" i="1"/>
  <c r="EM15" i="1"/>
  <c r="EN15" i="1"/>
  <c r="EW15" i="1"/>
  <c r="EX15" i="1"/>
  <c r="FG15" i="1"/>
  <c r="FH15" i="1"/>
  <c r="FQ15" i="1"/>
  <c r="FR15" i="1"/>
  <c r="GA15" i="1"/>
  <c r="GB15" i="1"/>
  <c r="GK15" i="1"/>
  <c r="GL15" i="1"/>
  <c r="GU15" i="1"/>
  <c r="GV15" i="1"/>
  <c r="HE15" i="1"/>
  <c r="HF15" i="1"/>
  <c r="HO15" i="1"/>
  <c r="HP15" i="1"/>
  <c r="HY15" i="1"/>
  <c r="HZ15" i="1"/>
  <c r="II15" i="1"/>
  <c r="IJ15" i="1"/>
  <c r="IS15" i="1"/>
  <c r="IT15" i="1"/>
  <c r="DI16" i="1"/>
  <c r="DJ16" i="1"/>
  <c r="DS16" i="1"/>
  <c r="DT16" i="1"/>
  <c r="EC16" i="1"/>
  <c r="ED16" i="1"/>
  <c r="EM16" i="1"/>
  <c r="EN16" i="1"/>
  <c r="EW16" i="1"/>
  <c r="EX16" i="1"/>
  <c r="FG16" i="1"/>
  <c r="FH16" i="1"/>
  <c r="FQ16" i="1"/>
  <c r="FR16" i="1"/>
  <c r="GA16" i="1"/>
  <c r="GB16" i="1"/>
  <c r="GK16" i="1"/>
  <c r="GL16" i="1"/>
  <c r="GU16" i="1"/>
  <c r="GV16" i="1"/>
  <c r="HE16" i="1"/>
  <c r="HF16" i="1"/>
  <c r="HO16" i="1"/>
  <c r="HP16" i="1"/>
  <c r="HY16" i="1"/>
  <c r="HZ16" i="1"/>
  <c r="II16" i="1"/>
  <c r="IJ16" i="1"/>
  <c r="IS16" i="1"/>
  <c r="IT16" i="1"/>
  <c r="DI17" i="1"/>
  <c r="DJ17" i="1"/>
  <c r="DS17" i="1"/>
  <c r="DT17" i="1"/>
  <c r="EC17" i="1"/>
  <c r="ED17" i="1"/>
  <c r="EM17" i="1"/>
  <c r="EN17" i="1"/>
  <c r="EW17" i="1"/>
  <c r="EX17" i="1"/>
  <c r="FG17" i="1"/>
  <c r="FH17" i="1"/>
  <c r="FQ17" i="1"/>
  <c r="FR17" i="1"/>
  <c r="GA17" i="1"/>
  <c r="GB17" i="1"/>
  <c r="GK17" i="1"/>
  <c r="GL17" i="1"/>
  <c r="GU17" i="1"/>
  <c r="GV17" i="1"/>
  <c r="HE17" i="1"/>
  <c r="HF17" i="1"/>
  <c r="HO17" i="1"/>
  <c r="HP17" i="1"/>
  <c r="HY17" i="1"/>
  <c r="HZ17" i="1"/>
  <c r="II17" i="1"/>
  <c r="IJ17" i="1"/>
  <c r="IS17" i="1"/>
  <c r="IT17" i="1"/>
  <c r="DI18" i="1"/>
  <c r="DJ18" i="1"/>
  <c r="DS18" i="1"/>
  <c r="DT18" i="1"/>
  <c r="EC18" i="1"/>
  <c r="ED18" i="1"/>
  <c r="EM18" i="1"/>
  <c r="EN18" i="1"/>
  <c r="EW18" i="1"/>
  <c r="EX18" i="1"/>
  <c r="FG18" i="1"/>
  <c r="FH18" i="1"/>
  <c r="FQ18" i="1"/>
  <c r="FR18" i="1"/>
  <c r="GA18" i="1"/>
  <c r="GB18" i="1"/>
  <c r="GK18" i="1"/>
  <c r="GL18" i="1"/>
  <c r="GU18" i="1"/>
  <c r="GV18" i="1"/>
  <c r="HE18" i="1"/>
  <c r="HF18" i="1"/>
  <c r="HO18" i="1"/>
  <c r="HP18" i="1"/>
  <c r="HY18" i="1"/>
  <c r="HZ18" i="1"/>
  <c r="II18" i="1"/>
  <c r="IJ18" i="1"/>
  <c r="IS18" i="1"/>
  <c r="IT18" i="1"/>
  <c r="DI19" i="1"/>
  <c r="DJ19" i="1"/>
  <c r="DS19" i="1"/>
  <c r="DT19" i="1"/>
  <c r="EC19" i="1"/>
  <c r="ED19" i="1"/>
  <c r="EM19" i="1"/>
  <c r="EN19" i="1"/>
  <c r="EW19" i="1"/>
  <c r="EX19" i="1"/>
  <c r="FG19" i="1"/>
  <c r="FH19" i="1"/>
  <c r="FQ19" i="1"/>
  <c r="FR19" i="1"/>
  <c r="GA19" i="1"/>
  <c r="GB19" i="1"/>
  <c r="GK19" i="1"/>
  <c r="GL19" i="1"/>
  <c r="GU19" i="1"/>
  <c r="GV19" i="1"/>
  <c r="HE19" i="1"/>
  <c r="HF19" i="1"/>
  <c r="HO19" i="1"/>
  <c r="HP19" i="1"/>
  <c r="HY19" i="1"/>
  <c r="HZ19" i="1"/>
  <c r="II19" i="1"/>
  <c r="IJ19" i="1"/>
  <c r="IS19" i="1"/>
  <c r="IT19" i="1"/>
  <c r="DI20" i="1"/>
  <c r="DJ20" i="1"/>
  <c r="DS20" i="1"/>
  <c r="DT20" i="1"/>
  <c r="EC20" i="1"/>
  <c r="ED20" i="1"/>
  <c r="EM20" i="1"/>
  <c r="EN20" i="1"/>
  <c r="EW20" i="1"/>
  <c r="EX20" i="1"/>
  <c r="FG20" i="1"/>
  <c r="FH20" i="1"/>
  <c r="FQ20" i="1"/>
  <c r="FR20" i="1"/>
  <c r="GA20" i="1"/>
  <c r="GB20" i="1"/>
  <c r="GK20" i="1"/>
  <c r="GL20" i="1"/>
  <c r="GU20" i="1"/>
  <c r="GV20" i="1"/>
  <c r="HE20" i="1"/>
  <c r="HF20" i="1"/>
  <c r="HO20" i="1"/>
  <c r="HP20" i="1"/>
  <c r="HY20" i="1"/>
  <c r="HZ20" i="1"/>
  <c r="II20" i="1"/>
  <c r="IJ20" i="1"/>
  <c r="IS20" i="1"/>
  <c r="IT20" i="1"/>
  <c r="DI21" i="1"/>
  <c r="DJ21" i="1"/>
  <c r="DS21" i="1"/>
  <c r="DT21" i="1"/>
  <c r="EC21" i="1"/>
  <c r="ED21" i="1"/>
  <c r="EM21" i="1"/>
  <c r="EN21" i="1"/>
  <c r="EW21" i="1"/>
  <c r="EX21" i="1"/>
  <c r="FG21" i="1"/>
  <c r="FH21" i="1"/>
  <c r="FQ21" i="1"/>
  <c r="FR21" i="1"/>
  <c r="GA21" i="1"/>
  <c r="GB21" i="1"/>
  <c r="GK21" i="1"/>
  <c r="GL21" i="1"/>
  <c r="GU21" i="1"/>
  <c r="GV21" i="1"/>
  <c r="HE21" i="1"/>
  <c r="HF21" i="1"/>
  <c r="HO21" i="1"/>
  <c r="HP21" i="1"/>
  <c r="HY21" i="1"/>
  <c r="HZ21" i="1"/>
  <c r="II21" i="1"/>
  <c r="IJ21" i="1"/>
  <c r="IS21" i="1"/>
  <c r="IT21" i="1"/>
  <c r="DI22" i="1"/>
  <c r="DJ22" i="1"/>
  <c r="DS22" i="1"/>
  <c r="DT22" i="1"/>
  <c r="EC22" i="1"/>
  <c r="ED22" i="1"/>
  <c r="EM22" i="1"/>
  <c r="EN22" i="1"/>
  <c r="EW22" i="1"/>
  <c r="EX22" i="1"/>
  <c r="FG22" i="1"/>
  <c r="FH22" i="1"/>
  <c r="FQ22" i="1"/>
  <c r="FR22" i="1"/>
  <c r="GA22" i="1"/>
  <c r="GB22" i="1"/>
  <c r="GK22" i="1"/>
  <c r="GL22" i="1"/>
  <c r="GU22" i="1"/>
  <c r="GV22" i="1"/>
  <c r="HE22" i="1"/>
  <c r="HF22" i="1"/>
  <c r="HO22" i="1"/>
  <c r="HP22" i="1"/>
  <c r="HY22" i="1"/>
  <c r="HZ22" i="1"/>
  <c r="II22" i="1"/>
  <c r="IJ22" i="1"/>
  <c r="IS22" i="1"/>
  <c r="IT22" i="1"/>
  <c r="DI23" i="1"/>
  <c r="DJ23" i="1"/>
  <c r="DS23" i="1"/>
  <c r="DT23" i="1"/>
  <c r="EC23" i="1"/>
  <c r="ED23" i="1"/>
  <c r="EM23" i="1"/>
  <c r="EN23" i="1"/>
  <c r="EW23" i="1"/>
  <c r="EX23" i="1"/>
  <c r="FG23" i="1"/>
  <c r="FH23" i="1"/>
  <c r="FQ23" i="1"/>
  <c r="FR23" i="1"/>
  <c r="GA23" i="1"/>
  <c r="GB23" i="1"/>
  <c r="GK23" i="1"/>
  <c r="GL23" i="1"/>
  <c r="GU23" i="1"/>
  <c r="GV23" i="1"/>
  <c r="HE23" i="1"/>
  <c r="HF23" i="1"/>
  <c r="HO23" i="1"/>
  <c r="HP23" i="1"/>
  <c r="HY23" i="1"/>
  <c r="HZ23" i="1"/>
  <c r="II23" i="1"/>
  <c r="IJ23" i="1"/>
  <c r="IS23" i="1"/>
  <c r="IT23" i="1"/>
  <c r="DI24" i="1"/>
  <c r="DJ24" i="1"/>
  <c r="DS24" i="1"/>
  <c r="DT24" i="1"/>
  <c r="EC24" i="1"/>
  <c r="ED24" i="1"/>
  <c r="EM24" i="1"/>
  <c r="EN24" i="1"/>
  <c r="EW24" i="1"/>
  <c r="EX24" i="1"/>
  <c r="FG24" i="1"/>
  <c r="FH24" i="1"/>
  <c r="FQ24" i="1"/>
  <c r="FR24" i="1"/>
  <c r="GA24" i="1"/>
  <c r="GB24" i="1"/>
  <c r="GK24" i="1"/>
  <c r="GL24" i="1"/>
  <c r="GU24" i="1"/>
  <c r="GV24" i="1"/>
  <c r="HE24" i="1"/>
  <c r="HF24" i="1"/>
  <c r="HO24" i="1"/>
  <c r="HP24" i="1"/>
  <c r="HY24" i="1"/>
  <c r="HZ24" i="1"/>
  <c r="II24" i="1"/>
  <c r="IJ24" i="1"/>
  <c r="IS24" i="1"/>
  <c r="IT24" i="1"/>
  <c r="DI25" i="1"/>
  <c r="DJ25" i="1"/>
  <c r="DS25" i="1"/>
  <c r="DT25" i="1"/>
  <c r="EC25" i="1"/>
  <c r="ED25" i="1"/>
  <c r="EM25" i="1"/>
  <c r="EN25" i="1"/>
  <c r="EW25" i="1"/>
  <c r="EX25" i="1"/>
  <c r="FG25" i="1"/>
  <c r="FH25" i="1"/>
  <c r="FQ25" i="1"/>
  <c r="FR25" i="1"/>
  <c r="GA25" i="1"/>
  <c r="GB25" i="1"/>
  <c r="GK25" i="1"/>
  <c r="GL25" i="1"/>
  <c r="GU25" i="1"/>
  <c r="GV25" i="1"/>
  <c r="HE25" i="1"/>
  <c r="HF25" i="1"/>
  <c r="HO25" i="1"/>
  <c r="HP25" i="1"/>
  <c r="HY25" i="1"/>
  <c r="HZ25" i="1"/>
  <c r="II25" i="1"/>
  <c r="IJ25" i="1"/>
  <c r="IS25" i="1"/>
  <c r="IT25" i="1"/>
  <c r="DI26" i="1"/>
  <c r="DJ26" i="1"/>
  <c r="DS26" i="1"/>
  <c r="DT26" i="1"/>
  <c r="EC26" i="1"/>
  <c r="ED26" i="1"/>
  <c r="EM26" i="1"/>
  <c r="EN26" i="1"/>
  <c r="EW26" i="1"/>
  <c r="EX26" i="1"/>
  <c r="FG26" i="1"/>
  <c r="FH26" i="1"/>
  <c r="FQ26" i="1"/>
  <c r="FR26" i="1"/>
  <c r="GA26" i="1"/>
  <c r="GB26" i="1"/>
  <c r="GK26" i="1"/>
  <c r="GL26" i="1"/>
  <c r="GU26" i="1"/>
  <c r="GV26" i="1"/>
  <c r="HE26" i="1"/>
  <c r="HF26" i="1"/>
  <c r="HO26" i="1"/>
  <c r="HP26" i="1"/>
  <c r="HY26" i="1"/>
  <c r="HZ26" i="1"/>
  <c r="II26" i="1"/>
  <c r="IJ26" i="1"/>
  <c r="IS26" i="1"/>
  <c r="IT26" i="1"/>
  <c r="DI27" i="1"/>
  <c r="DJ27" i="1"/>
  <c r="DS27" i="1"/>
  <c r="DT27" i="1"/>
  <c r="EC27" i="1"/>
  <c r="ED27" i="1"/>
  <c r="EM27" i="1"/>
  <c r="EN27" i="1"/>
  <c r="EW27" i="1"/>
  <c r="EX27" i="1"/>
  <c r="FG27" i="1"/>
  <c r="FH27" i="1"/>
  <c r="FQ27" i="1"/>
  <c r="FR27" i="1"/>
  <c r="GA27" i="1"/>
  <c r="GB27" i="1"/>
  <c r="GK27" i="1"/>
  <c r="GL27" i="1"/>
  <c r="GU27" i="1"/>
  <c r="GV27" i="1"/>
  <c r="HE27" i="1"/>
  <c r="HF27" i="1"/>
  <c r="HO27" i="1"/>
  <c r="HP27" i="1"/>
  <c r="HY27" i="1"/>
  <c r="HZ27" i="1"/>
  <c r="II27" i="1"/>
  <c r="IJ27" i="1"/>
  <c r="IS27" i="1"/>
  <c r="IT27" i="1"/>
  <c r="DI28" i="1"/>
  <c r="DJ28" i="1"/>
  <c r="DS28" i="1"/>
  <c r="DT28" i="1"/>
  <c r="EC28" i="1"/>
  <c r="ED28" i="1"/>
  <c r="EM28" i="1"/>
  <c r="EN28" i="1"/>
  <c r="EW28" i="1"/>
  <c r="EX28" i="1"/>
  <c r="FG28" i="1"/>
  <c r="FH28" i="1"/>
  <c r="FQ28" i="1"/>
  <c r="FR28" i="1"/>
  <c r="GA28" i="1"/>
  <c r="GB28" i="1"/>
  <c r="GK28" i="1"/>
  <c r="GL28" i="1"/>
  <c r="GU28" i="1"/>
  <c r="GV28" i="1"/>
  <c r="HE28" i="1"/>
  <c r="HF28" i="1"/>
  <c r="HO28" i="1"/>
  <c r="HP28" i="1"/>
  <c r="HY28" i="1"/>
  <c r="HZ28" i="1"/>
  <c r="II28" i="1"/>
  <c r="IJ28" i="1"/>
  <c r="IS28" i="1"/>
  <c r="IT28" i="1"/>
  <c r="DI29" i="1"/>
  <c r="DJ29" i="1"/>
  <c r="DS29" i="1"/>
  <c r="DT29" i="1"/>
  <c r="EC29" i="1"/>
  <c r="ED29" i="1"/>
  <c r="EM29" i="1"/>
  <c r="EN29" i="1"/>
  <c r="EW29" i="1"/>
  <c r="EX29" i="1"/>
  <c r="FG29" i="1"/>
  <c r="FH29" i="1"/>
  <c r="FQ29" i="1"/>
  <c r="FR29" i="1"/>
  <c r="GA29" i="1"/>
  <c r="GB29" i="1"/>
  <c r="GK29" i="1"/>
  <c r="GL29" i="1"/>
  <c r="GU29" i="1"/>
  <c r="GV29" i="1"/>
  <c r="HE29" i="1"/>
  <c r="HF29" i="1"/>
  <c r="HO29" i="1"/>
  <c r="HP29" i="1"/>
  <c r="HY29" i="1"/>
  <c r="HZ29" i="1"/>
  <c r="II29" i="1"/>
  <c r="IJ29" i="1"/>
  <c r="IS29" i="1"/>
  <c r="IT29" i="1"/>
  <c r="DI30" i="1"/>
  <c r="DJ30" i="1"/>
  <c r="DS30" i="1"/>
  <c r="DT30" i="1"/>
  <c r="EC30" i="1"/>
  <c r="ED30" i="1"/>
  <c r="EM30" i="1"/>
  <c r="EN30" i="1"/>
  <c r="EW30" i="1"/>
  <c r="EX30" i="1"/>
  <c r="FG30" i="1"/>
  <c r="FH30" i="1"/>
  <c r="FQ30" i="1"/>
  <c r="FR30" i="1"/>
  <c r="GA30" i="1"/>
  <c r="GB30" i="1"/>
  <c r="GK30" i="1"/>
  <c r="GL30" i="1"/>
  <c r="GU30" i="1"/>
  <c r="GV30" i="1"/>
  <c r="HE30" i="1"/>
  <c r="HF30" i="1"/>
  <c r="HO30" i="1"/>
  <c r="HP30" i="1"/>
  <c r="HY30" i="1"/>
  <c r="HZ30" i="1"/>
  <c r="II30" i="1"/>
  <c r="IJ30" i="1"/>
  <c r="IS30" i="1"/>
  <c r="IT30" i="1"/>
  <c r="DI31" i="1"/>
  <c r="DJ31" i="1"/>
  <c r="DS31" i="1"/>
  <c r="DT31" i="1"/>
  <c r="EC31" i="1"/>
  <c r="ED31" i="1"/>
  <c r="EM31" i="1"/>
  <c r="EN31" i="1"/>
  <c r="EW31" i="1"/>
  <c r="EX31" i="1"/>
  <c r="FG31" i="1"/>
  <c r="FH31" i="1"/>
  <c r="FQ31" i="1"/>
  <c r="FR31" i="1"/>
  <c r="GA31" i="1"/>
  <c r="GB31" i="1"/>
  <c r="GK31" i="1"/>
  <c r="GL31" i="1"/>
  <c r="GU31" i="1"/>
  <c r="GV31" i="1"/>
  <c r="HE31" i="1"/>
  <c r="HF31" i="1"/>
  <c r="HO31" i="1"/>
  <c r="HP31" i="1"/>
  <c r="HY31" i="1"/>
  <c r="HZ31" i="1"/>
  <c r="II31" i="1"/>
  <c r="IJ31" i="1"/>
  <c r="IS31" i="1"/>
  <c r="IT31" i="1"/>
  <c r="DI32" i="1"/>
  <c r="DJ32" i="1"/>
  <c r="DS32" i="1"/>
  <c r="DT32" i="1"/>
  <c r="EC32" i="1"/>
  <c r="ED32" i="1"/>
  <c r="EM32" i="1"/>
  <c r="EN32" i="1"/>
  <c r="EW32" i="1"/>
  <c r="EX32" i="1"/>
  <c r="FG32" i="1"/>
  <c r="FH32" i="1"/>
  <c r="FQ32" i="1"/>
  <c r="FR32" i="1"/>
  <c r="GA32" i="1"/>
  <c r="GB32" i="1"/>
  <c r="GK32" i="1"/>
  <c r="GL32" i="1"/>
  <c r="GU32" i="1"/>
  <c r="GV32" i="1"/>
  <c r="HE32" i="1"/>
  <c r="HF32" i="1"/>
  <c r="HO32" i="1"/>
  <c r="HP32" i="1"/>
  <c r="HY32" i="1"/>
  <c r="HZ32" i="1"/>
  <c r="II32" i="1"/>
  <c r="IJ32" i="1"/>
  <c r="IS32" i="1"/>
  <c r="IT32" i="1"/>
  <c r="DI33" i="1"/>
  <c r="DJ33" i="1"/>
  <c r="DS33" i="1"/>
  <c r="DT33" i="1"/>
  <c r="EC33" i="1"/>
  <c r="ED33" i="1"/>
  <c r="EM33" i="1"/>
  <c r="EN33" i="1"/>
  <c r="EW33" i="1"/>
  <c r="EX33" i="1"/>
  <c r="FG33" i="1"/>
  <c r="FH33" i="1"/>
  <c r="FQ33" i="1"/>
  <c r="FR33" i="1"/>
  <c r="GA33" i="1"/>
  <c r="GB33" i="1"/>
  <c r="GK33" i="1"/>
  <c r="GL33" i="1"/>
  <c r="GU33" i="1"/>
  <c r="GV33" i="1"/>
  <c r="HE33" i="1"/>
  <c r="HF33" i="1"/>
  <c r="HO33" i="1"/>
  <c r="HP33" i="1"/>
  <c r="HY33" i="1"/>
  <c r="HZ33" i="1"/>
  <c r="II33" i="1"/>
  <c r="IJ33" i="1"/>
  <c r="IS33" i="1"/>
  <c r="IT33" i="1"/>
  <c r="DI34" i="1"/>
  <c r="DJ34" i="1"/>
  <c r="DS34" i="1"/>
  <c r="DT34" i="1"/>
  <c r="EC34" i="1"/>
  <c r="ED34" i="1"/>
  <c r="EM34" i="1"/>
  <c r="EN34" i="1"/>
  <c r="EW34" i="1"/>
  <c r="EX34" i="1"/>
  <c r="FG34" i="1"/>
  <c r="FH34" i="1"/>
  <c r="FQ34" i="1"/>
  <c r="FR34" i="1"/>
  <c r="GA34" i="1"/>
  <c r="GB34" i="1"/>
  <c r="GK34" i="1"/>
  <c r="GL34" i="1"/>
  <c r="GU34" i="1"/>
  <c r="GV34" i="1"/>
  <c r="HE34" i="1"/>
  <c r="HF34" i="1"/>
  <c r="HO34" i="1"/>
  <c r="HP34" i="1"/>
  <c r="HY34" i="1"/>
  <c r="HZ34" i="1"/>
  <c r="II34" i="1"/>
  <c r="IJ34" i="1"/>
  <c r="IS34" i="1"/>
  <c r="IT34" i="1"/>
  <c r="DI35" i="1"/>
  <c r="DJ35" i="1"/>
  <c r="DS35" i="1"/>
  <c r="DT35" i="1"/>
  <c r="EC35" i="1"/>
  <c r="ED35" i="1"/>
  <c r="EM35" i="1"/>
  <c r="EN35" i="1"/>
  <c r="EW35" i="1"/>
  <c r="EX35" i="1"/>
  <c r="FG35" i="1"/>
  <c r="FH35" i="1"/>
  <c r="FQ35" i="1"/>
  <c r="FR35" i="1"/>
  <c r="GA35" i="1"/>
  <c r="GB35" i="1"/>
  <c r="GK35" i="1"/>
  <c r="GL35" i="1"/>
  <c r="GU35" i="1"/>
  <c r="GV35" i="1"/>
  <c r="HE35" i="1"/>
  <c r="HF35" i="1"/>
  <c r="HO35" i="1"/>
  <c r="HP35" i="1"/>
  <c r="HY35" i="1"/>
  <c r="HZ35" i="1"/>
  <c r="II35" i="1"/>
  <c r="IJ35" i="1"/>
  <c r="IS35" i="1"/>
  <c r="IT35" i="1"/>
  <c r="DI36" i="1"/>
  <c r="DJ36" i="1"/>
  <c r="DS36" i="1"/>
  <c r="DT36" i="1"/>
  <c r="EC36" i="1"/>
  <c r="ED36" i="1"/>
  <c r="EM36" i="1"/>
  <c r="EN36" i="1"/>
  <c r="EW36" i="1"/>
  <c r="EX36" i="1"/>
  <c r="FG36" i="1"/>
  <c r="FH36" i="1"/>
  <c r="FQ36" i="1"/>
  <c r="FR36" i="1"/>
  <c r="GA36" i="1"/>
  <c r="GB36" i="1"/>
  <c r="GK36" i="1"/>
  <c r="GL36" i="1"/>
  <c r="GU36" i="1"/>
  <c r="GV36" i="1"/>
  <c r="HE36" i="1"/>
  <c r="HF36" i="1"/>
  <c r="HO36" i="1"/>
  <c r="HP36" i="1"/>
  <c r="HY36" i="1"/>
  <c r="HZ36" i="1"/>
  <c r="II36" i="1"/>
  <c r="IJ36" i="1"/>
  <c r="IS36" i="1"/>
  <c r="IT36" i="1"/>
  <c r="DI37" i="1"/>
  <c r="DJ37" i="1"/>
  <c r="DS37" i="1"/>
  <c r="DT37" i="1"/>
  <c r="EC37" i="1"/>
  <c r="ED37" i="1"/>
  <c r="EM37" i="1"/>
  <c r="EN37" i="1"/>
  <c r="EW37" i="1"/>
  <c r="EX37" i="1"/>
  <c r="FG37" i="1"/>
  <c r="FH37" i="1"/>
  <c r="FQ37" i="1"/>
  <c r="FR37" i="1"/>
  <c r="GA37" i="1"/>
  <c r="GB37" i="1"/>
  <c r="GK37" i="1"/>
  <c r="GL37" i="1"/>
  <c r="GU37" i="1"/>
  <c r="GV37" i="1"/>
  <c r="HE37" i="1"/>
  <c r="HF37" i="1"/>
  <c r="HO37" i="1"/>
  <c r="HP37" i="1"/>
  <c r="HY37" i="1"/>
  <c r="HZ37" i="1"/>
  <c r="II37" i="1"/>
  <c r="IJ37" i="1"/>
  <c r="IS37" i="1"/>
  <c r="IT37" i="1"/>
  <c r="DI38" i="1"/>
  <c r="DJ38" i="1"/>
  <c r="DS38" i="1"/>
  <c r="DT38" i="1"/>
  <c r="EC38" i="1"/>
  <c r="ED38" i="1"/>
  <c r="EM38" i="1"/>
  <c r="EN38" i="1"/>
  <c r="EW38" i="1"/>
  <c r="EX38" i="1"/>
  <c r="FG38" i="1"/>
  <c r="FH38" i="1"/>
  <c r="FQ38" i="1"/>
  <c r="FR38" i="1"/>
  <c r="GA38" i="1"/>
  <c r="GB38" i="1"/>
  <c r="GK38" i="1"/>
  <c r="GL38" i="1"/>
  <c r="GU38" i="1"/>
  <c r="GV38" i="1"/>
  <c r="HE38" i="1"/>
  <c r="HF38" i="1"/>
  <c r="HO38" i="1"/>
  <c r="HP38" i="1"/>
  <c r="HY38" i="1"/>
  <c r="HZ38" i="1"/>
  <c r="II38" i="1"/>
  <c r="IJ38" i="1"/>
  <c r="IS38" i="1"/>
  <c r="IT38" i="1"/>
  <c r="DI39" i="1"/>
  <c r="DJ39" i="1"/>
  <c r="DS39" i="1"/>
  <c r="DT39" i="1"/>
  <c r="EC39" i="1"/>
  <c r="ED39" i="1"/>
  <c r="EM39" i="1"/>
  <c r="EN39" i="1"/>
  <c r="EW39" i="1"/>
  <c r="EX39" i="1"/>
  <c r="FG39" i="1"/>
  <c r="FH39" i="1"/>
  <c r="FQ39" i="1"/>
  <c r="FR39" i="1"/>
  <c r="GA39" i="1"/>
  <c r="GB39" i="1"/>
  <c r="GK39" i="1"/>
  <c r="GL39" i="1"/>
  <c r="GU39" i="1"/>
  <c r="GV39" i="1"/>
  <c r="HE39" i="1"/>
  <c r="HF39" i="1"/>
  <c r="HO39" i="1"/>
  <c r="HP39" i="1"/>
  <c r="HY39" i="1"/>
  <c r="HZ39" i="1"/>
  <c r="II39" i="1"/>
  <c r="IJ39" i="1"/>
  <c r="IS39" i="1"/>
  <c r="IT39" i="1"/>
  <c r="DI40" i="1"/>
  <c r="DJ40" i="1"/>
  <c r="DS40" i="1"/>
  <c r="DT40" i="1"/>
  <c r="EC40" i="1"/>
  <c r="ED40" i="1"/>
  <c r="EM40" i="1"/>
  <c r="EN40" i="1"/>
  <c r="EW40" i="1"/>
  <c r="EX40" i="1"/>
  <c r="FG40" i="1"/>
  <c r="FH40" i="1"/>
  <c r="FQ40" i="1"/>
  <c r="FR40" i="1"/>
  <c r="GA40" i="1"/>
  <c r="GB40" i="1"/>
  <c r="GK40" i="1"/>
  <c r="GL40" i="1"/>
  <c r="GU40" i="1"/>
  <c r="GV40" i="1"/>
  <c r="HE40" i="1"/>
  <c r="HF40" i="1"/>
  <c r="HO40" i="1"/>
  <c r="HP40" i="1"/>
  <c r="HY40" i="1"/>
  <c r="HZ40" i="1"/>
  <c r="II40" i="1"/>
  <c r="IJ40" i="1"/>
  <c r="IS40" i="1"/>
  <c r="IT40" i="1"/>
  <c r="DI41" i="1"/>
  <c r="DJ41" i="1"/>
  <c r="DS41" i="1"/>
  <c r="DT41" i="1"/>
  <c r="EC41" i="1"/>
  <c r="ED41" i="1"/>
  <c r="EM41" i="1"/>
  <c r="EN41" i="1"/>
  <c r="EW41" i="1"/>
  <c r="EX41" i="1"/>
  <c r="FG41" i="1"/>
  <c r="FH41" i="1"/>
  <c r="FQ41" i="1"/>
  <c r="FR41" i="1"/>
  <c r="GA41" i="1"/>
  <c r="GB41" i="1"/>
  <c r="GK41" i="1"/>
  <c r="GL41" i="1"/>
  <c r="GU41" i="1"/>
  <c r="GV41" i="1"/>
  <c r="HE41" i="1"/>
  <c r="HF41" i="1"/>
  <c r="HO41" i="1"/>
  <c r="HP41" i="1"/>
  <c r="HY41" i="1"/>
  <c r="HZ41" i="1"/>
  <c r="II41" i="1"/>
  <c r="IJ41" i="1"/>
  <c r="IS41" i="1"/>
  <c r="IT41" i="1"/>
  <c r="DI42" i="1"/>
  <c r="DJ42" i="1"/>
  <c r="DS42" i="1"/>
  <c r="DT42" i="1"/>
  <c r="EC42" i="1"/>
  <c r="ED42" i="1"/>
  <c r="EM42" i="1"/>
  <c r="EN42" i="1"/>
  <c r="EW42" i="1"/>
  <c r="EX42" i="1"/>
  <c r="FG42" i="1"/>
  <c r="FH42" i="1"/>
  <c r="FQ42" i="1"/>
  <c r="FR42" i="1"/>
  <c r="GA42" i="1"/>
  <c r="GB42" i="1"/>
  <c r="GK42" i="1"/>
  <c r="GL42" i="1"/>
  <c r="GU42" i="1"/>
  <c r="GV42" i="1"/>
  <c r="HE42" i="1"/>
  <c r="HF42" i="1"/>
  <c r="HO42" i="1"/>
  <c r="HP42" i="1"/>
  <c r="HY42" i="1"/>
  <c r="HZ42" i="1"/>
  <c r="II42" i="1"/>
  <c r="IJ42" i="1"/>
  <c r="IS42" i="1"/>
  <c r="IT42" i="1"/>
  <c r="DI43" i="1"/>
  <c r="DJ43" i="1"/>
  <c r="DS43" i="1"/>
  <c r="DT43" i="1"/>
  <c r="EC43" i="1"/>
  <c r="ED43" i="1"/>
  <c r="EM43" i="1"/>
  <c r="EN43" i="1"/>
  <c r="EW43" i="1"/>
  <c r="EX43" i="1"/>
  <c r="FG43" i="1"/>
  <c r="FH43" i="1"/>
  <c r="FQ43" i="1"/>
  <c r="FR43" i="1"/>
  <c r="GA43" i="1"/>
  <c r="GB43" i="1"/>
  <c r="GK43" i="1"/>
  <c r="GL43" i="1"/>
  <c r="GU43" i="1"/>
  <c r="GV43" i="1"/>
  <c r="HE43" i="1"/>
  <c r="HF43" i="1"/>
  <c r="HO43" i="1"/>
  <c r="HP43" i="1"/>
  <c r="HY43" i="1"/>
  <c r="HZ43" i="1"/>
  <c r="II43" i="1"/>
  <c r="IJ43" i="1"/>
  <c r="IS43" i="1"/>
  <c r="IT43" i="1"/>
  <c r="DI44" i="1"/>
  <c r="DJ44" i="1"/>
  <c r="DS44" i="1"/>
  <c r="DT44" i="1"/>
  <c r="EC44" i="1"/>
  <c r="ED44" i="1"/>
  <c r="EM44" i="1"/>
  <c r="EN44" i="1"/>
  <c r="EW44" i="1"/>
  <c r="EX44" i="1"/>
  <c r="FG44" i="1"/>
  <c r="FH44" i="1"/>
  <c r="FQ44" i="1"/>
  <c r="FR44" i="1"/>
  <c r="GA44" i="1"/>
  <c r="GB44" i="1"/>
  <c r="GK44" i="1"/>
  <c r="GL44" i="1"/>
  <c r="GU44" i="1"/>
  <c r="GV44" i="1"/>
  <c r="HE44" i="1"/>
  <c r="HF44" i="1"/>
  <c r="HO44" i="1"/>
  <c r="HP44" i="1"/>
  <c r="HY44" i="1"/>
  <c r="HZ44" i="1"/>
  <c r="II44" i="1"/>
  <c r="IJ44" i="1"/>
  <c r="IS44" i="1"/>
  <c r="IT44" i="1"/>
  <c r="DI45" i="1"/>
  <c r="DJ45" i="1"/>
  <c r="DS45" i="1"/>
  <c r="DT45" i="1"/>
  <c r="EC45" i="1"/>
  <c r="ED45" i="1"/>
  <c r="EM45" i="1"/>
  <c r="EN45" i="1"/>
  <c r="EW45" i="1"/>
  <c r="EX45" i="1"/>
  <c r="FG45" i="1"/>
  <c r="FH45" i="1"/>
  <c r="FQ45" i="1"/>
  <c r="FR45" i="1"/>
  <c r="GA45" i="1"/>
  <c r="GB45" i="1"/>
  <c r="GK45" i="1"/>
  <c r="GL45" i="1"/>
  <c r="GU45" i="1"/>
  <c r="GV45" i="1"/>
  <c r="HE45" i="1"/>
  <c r="HF45" i="1"/>
  <c r="HO45" i="1"/>
  <c r="HP45" i="1"/>
  <c r="HY45" i="1"/>
  <c r="HZ45" i="1"/>
  <c r="II45" i="1"/>
  <c r="IJ45" i="1"/>
  <c r="IS45" i="1"/>
  <c r="IT45" i="1"/>
  <c r="DI46" i="1"/>
  <c r="DJ46" i="1"/>
  <c r="DS46" i="1"/>
  <c r="DT46" i="1"/>
  <c r="EC46" i="1"/>
  <c r="ED46" i="1"/>
  <c r="EM46" i="1"/>
  <c r="EN46" i="1"/>
  <c r="EW46" i="1"/>
  <c r="EX46" i="1"/>
  <c r="FG46" i="1"/>
  <c r="FH46" i="1"/>
  <c r="FQ46" i="1"/>
  <c r="FR46" i="1"/>
  <c r="GA46" i="1"/>
  <c r="GB46" i="1"/>
  <c r="GK46" i="1"/>
  <c r="GL46" i="1"/>
  <c r="GU46" i="1"/>
  <c r="GV46" i="1"/>
  <c r="HE46" i="1"/>
  <c r="HF46" i="1"/>
  <c r="HO46" i="1"/>
  <c r="HP46" i="1"/>
  <c r="HY46" i="1"/>
  <c r="HZ46" i="1"/>
  <c r="II46" i="1"/>
  <c r="IJ46" i="1"/>
  <c r="IS46" i="1"/>
  <c r="IT46" i="1"/>
  <c r="CO47" i="1"/>
  <c r="DI47" i="1"/>
  <c r="DJ47" i="1"/>
  <c r="DS47" i="1"/>
  <c r="DT47" i="1"/>
  <c r="EC47" i="1"/>
  <c r="ED47" i="1"/>
  <c r="EM47" i="1"/>
  <c r="EN47" i="1"/>
  <c r="EW47" i="1"/>
  <c r="EX47" i="1"/>
  <c r="FG47" i="1"/>
  <c r="FH47" i="1"/>
  <c r="FQ47" i="1"/>
  <c r="FR47" i="1"/>
  <c r="GA47" i="1"/>
  <c r="GB47" i="1"/>
  <c r="GK47" i="1"/>
  <c r="GL47" i="1"/>
  <c r="GU47" i="1"/>
  <c r="GV47" i="1"/>
  <c r="HE47" i="1"/>
  <c r="HF47" i="1"/>
  <c r="HO47" i="1"/>
  <c r="HP47" i="1"/>
  <c r="HY47" i="1"/>
  <c r="HZ47" i="1"/>
  <c r="II47" i="1"/>
  <c r="IJ47" i="1"/>
  <c r="IS47" i="1"/>
  <c r="IT47" i="1"/>
  <c r="BK48" i="1"/>
  <c r="BL48" i="1"/>
  <c r="CE48" i="1"/>
  <c r="CF48" i="1"/>
  <c r="CH47" i="1" s="1"/>
  <c r="CO48" i="1"/>
  <c r="CP48" i="1"/>
  <c r="CY48" i="1"/>
  <c r="CZ48" i="1"/>
  <c r="DI48" i="1"/>
  <c r="DJ48" i="1"/>
  <c r="DS48" i="1"/>
  <c r="DT48" i="1"/>
  <c r="EC48" i="1"/>
  <c r="ED48" i="1"/>
  <c r="EM48" i="1"/>
  <c r="EN48" i="1"/>
  <c r="EW48" i="1"/>
  <c r="EX48" i="1"/>
  <c r="FG48" i="1"/>
  <c r="FH48" i="1"/>
  <c r="FQ48" i="1"/>
  <c r="FR48" i="1"/>
  <c r="GA48" i="1"/>
  <c r="GB48" i="1"/>
  <c r="GK48" i="1"/>
  <c r="GL48" i="1"/>
  <c r="GU48" i="1"/>
  <c r="GV48" i="1"/>
  <c r="HE48" i="1"/>
  <c r="HF48" i="1"/>
  <c r="HO48" i="1"/>
  <c r="HP48" i="1"/>
  <c r="HY48" i="1"/>
  <c r="HZ48" i="1"/>
  <c r="II48" i="1"/>
  <c r="IJ48" i="1"/>
  <c r="IS48" i="1"/>
  <c r="IT48" i="1"/>
  <c r="M49" i="1"/>
  <c r="N49" i="1"/>
  <c r="W49" i="1"/>
  <c r="X49" i="1"/>
  <c r="AG49" i="1"/>
  <c r="AH49" i="1"/>
  <c r="BK49" i="1"/>
  <c r="BL49" i="1"/>
  <c r="BU49" i="1"/>
  <c r="BV49" i="1"/>
  <c r="CE49" i="1"/>
  <c r="CF49" i="1"/>
  <c r="CO49" i="1"/>
  <c r="CP49" i="1"/>
  <c r="CY49" i="1"/>
  <c r="CZ49" i="1"/>
  <c r="DI49" i="1"/>
  <c r="DJ49" i="1"/>
  <c r="DS49" i="1"/>
  <c r="DT49" i="1"/>
  <c r="EC49" i="1"/>
  <c r="ED49" i="1"/>
  <c r="EM49" i="1"/>
  <c r="EN49" i="1"/>
  <c r="EW49" i="1"/>
  <c r="EX49" i="1"/>
  <c r="FG49" i="1"/>
  <c r="FH49" i="1"/>
  <c r="FQ49" i="1"/>
  <c r="FR49" i="1"/>
  <c r="GA49" i="1"/>
  <c r="GB49" i="1"/>
  <c r="GK49" i="1"/>
  <c r="GL49" i="1"/>
  <c r="GU49" i="1"/>
  <c r="GV49" i="1"/>
  <c r="HE49" i="1"/>
  <c r="HF49" i="1"/>
  <c r="HO49" i="1"/>
  <c r="HP49" i="1"/>
  <c r="HY49" i="1"/>
  <c r="HZ49" i="1"/>
  <c r="II49" i="1"/>
  <c r="IJ49" i="1"/>
  <c r="IS49" i="1"/>
  <c r="IT49" i="1"/>
  <c r="M50" i="1"/>
  <c r="N50" i="1"/>
  <c r="W50" i="1"/>
  <c r="X50" i="1"/>
  <c r="AG50" i="1"/>
  <c r="AH50" i="1"/>
  <c r="AQ50" i="1"/>
  <c r="AR50" i="1"/>
  <c r="BA50" i="1"/>
  <c r="BB50" i="1"/>
  <c r="BK50" i="1"/>
  <c r="BL50" i="1"/>
  <c r="BU50" i="1"/>
  <c r="BV50" i="1"/>
  <c r="CE50" i="1"/>
  <c r="CF50" i="1"/>
  <c r="CO50" i="1"/>
  <c r="CP50" i="1"/>
  <c r="CY50" i="1"/>
  <c r="CZ50" i="1"/>
  <c r="DI50" i="1"/>
  <c r="DJ50" i="1"/>
  <c r="DS50" i="1"/>
  <c r="DT50" i="1"/>
  <c r="EC50" i="1"/>
  <c r="ED50" i="1"/>
  <c r="EM50" i="1"/>
  <c r="EN50" i="1"/>
  <c r="EW50" i="1"/>
  <c r="EX50" i="1"/>
  <c r="FG50" i="1"/>
  <c r="FH50" i="1"/>
  <c r="FQ50" i="1"/>
  <c r="FR50" i="1"/>
  <c r="GA50" i="1"/>
  <c r="GB50" i="1"/>
  <c r="GK50" i="1"/>
  <c r="GL50" i="1"/>
  <c r="GU50" i="1"/>
  <c r="GV50" i="1"/>
  <c r="HE50" i="1"/>
  <c r="HF50" i="1"/>
  <c r="HO50" i="1"/>
  <c r="HP50" i="1"/>
  <c r="HY50" i="1"/>
  <c r="HZ50" i="1"/>
  <c r="II50" i="1"/>
  <c r="IJ50" i="1"/>
  <c r="IS50" i="1"/>
  <c r="IT50" i="1"/>
  <c r="M51" i="1"/>
  <c r="N51" i="1"/>
  <c r="W51" i="1"/>
  <c r="X51" i="1"/>
  <c r="AG51" i="1"/>
  <c r="AH51" i="1"/>
  <c r="AQ51" i="1"/>
  <c r="AR51" i="1"/>
  <c r="BA51" i="1"/>
  <c r="BB51" i="1"/>
  <c r="BK51" i="1"/>
  <c r="BL51" i="1"/>
  <c r="BU51" i="1"/>
  <c r="BV51" i="1"/>
  <c r="CE51" i="1"/>
  <c r="CF51" i="1"/>
  <c r="CO51" i="1"/>
  <c r="CP51" i="1"/>
  <c r="CY51" i="1"/>
  <c r="CZ51" i="1"/>
  <c r="DI51" i="1"/>
  <c r="DJ51" i="1"/>
  <c r="DS51" i="1"/>
  <c r="DT51" i="1"/>
  <c r="EC51" i="1"/>
  <c r="ED51" i="1"/>
  <c r="EM51" i="1"/>
  <c r="EN51" i="1"/>
  <c r="EW51" i="1"/>
  <c r="EX51" i="1"/>
  <c r="FG51" i="1"/>
  <c r="FH51" i="1"/>
  <c r="FQ51" i="1"/>
  <c r="FR51" i="1"/>
  <c r="GA51" i="1"/>
  <c r="GB51" i="1"/>
  <c r="GK51" i="1"/>
  <c r="GL51" i="1"/>
  <c r="GU51" i="1"/>
  <c r="GV51" i="1"/>
  <c r="HE51" i="1"/>
  <c r="HF51" i="1"/>
  <c r="HO51" i="1"/>
  <c r="HP51" i="1"/>
  <c r="HY51" i="1"/>
  <c r="HZ51" i="1"/>
  <c r="II51" i="1"/>
  <c r="IJ51" i="1"/>
  <c r="IS51" i="1"/>
  <c r="IT51" i="1"/>
  <c r="M52" i="1"/>
  <c r="N52" i="1"/>
  <c r="W52" i="1"/>
  <c r="X52" i="1"/>
  <c r="AG52" i="1"/>
  <c r="AH52" i="1"/>
  <c r="AQ52" i="1"/>
  <c r="AR52" i="1"/>
  <c r="BA52" i="1"/>
  <c r="BB52" i="1"/>
  <c r="BK52" i="1"/>
  <c r="BL52" i="1"/>
  <c r="BU52" i="1"/>
  <c r="BV52" i="1"/>
  <c r="CE52" i="1"/>
  <c r="CF52" i="1"/>
  <c r="CO52" i="1"/>
  <c r="CP52" i="1"/>
  <c r="CY52" i="1"/>
  <c r="CZ52" i="1"/>
  <c r="DI52" i="1"/>
  <c r="DJ52" i="1"/>
  <c r="DS52" i="1"/>
  <c r="DT52" i="1"/>
  <c r="EC52" i="1"/>
  <c r="ED52" i="1"/>
  <c r="EM52" i="1"/>
  <c r="EN52" i="1"/>
  <c r="EW52" i="1"/>
  <c r="EX52" i="1"/>
  <c r="FG52" i="1"/>
  <c r="FH52" i="1"/>
  <c r="FQ52" i="1"/>
  <c r="FR52" i="1"/>
  <c r="GA52" i="1"/>
  <c r="GB52" i="1"/>
  <c r="GK52" i="1"/>
  <c r="GL52" i="1"/>
  <c r="GU52" i="1"/>
  <c r="GV52" i="1"/>
  <c r="HE52" i="1"/>
  <c r="HF52" i="1"/>
  <c r="HO52" i="1"/>
  <c r="HP52" i="1"/>
  <c r="HY52" i="1"/>
  <c r="HZ52" i="1"/>
  <c r="II52" i="1"/>
  <c r="IJ52" i="1"/>
  <c r="IS52" i="1"/>
  <c r="IT52" i="1"/>
  <c r="M53" i="1"/>
  <c r="N53" i="1"/>
  <c r="W53" i="1"/>
  <c r="X53" i="1"/>
  <c r="AG53" i="1"/>
  <c r="AH53" i="1"/>
  <c r="AQ53" i="1"/>
  <c r="AR53" i="1"/>
  <c r="BA53" i="1"/>
  <c r="BB53" i="1"/>
  <c r="BK53" i="1"/>
  <c r="BL53" i="1"/>
  <c r="BU53" i="1"/>
  <c r="BV53" i="1"/>
  <c r="CE53" i="1"/>
  <c r="CF53" i="1"/>
  <c r="CO53" i="1"/>
  <c r="CP53" i="1"/>
  <c r="CY53" i="1"/>
  <c r="CZ53" i="1"/>
  <c r="DI53" i="1"/>
  <c r="DJ53" i="1"/>
  <c r="DS53" i="1"/>
  <c r="DT53" i="1"/>
  <c r="EC53" i="1"/>
  <c r="ED53" i="1"/>
  <c r="EM53" i="1"/>
  <c r="EN53" i="1"/>
  <c r="EW53" i="1"/>
  <c r="EX53" i="1"/>
  <c r="FG53" i="1"/>
  <c r="FH53" i="1"/>
  <c r="FQ53" i="1"/>
  <c r="FR53" i="1"/>
  <c r="GA53" i="1"/>
  <c r="GB53" i="1"/>
  <c r="GK53" i="1"/>
  <c r="GL53" i="1"/>
  <c r="GU53" i="1"/>
  <c r="GV53" i="1"/>
  <c r="HE53" i="1"/>
  <c r="HF53" i="1"/>
  <c r="HO53" i="1"/>
  <c r="HP53" i="1"/>
  <c r="HY53" i="1"/>
  <c r="HZ53" i="1"/>
  <c r="II53" i="1"/>
  <c r="IJ53" i="1"/>
  <c r="IS53" i="1"/>
  <c r="IT53" i="1"/>
  <c r="M54" i="1"/>
  <c r="N54" i="1"/>
  <c r="W54" i="1"/>
  <c r="X54" i="1"/>
  <c r="AG54" i="1"/>
  <c r="AH54" i="1"/>
  <c r="AQ54" i="1"/>
  <c r="AR54" i="1"/>
  <c r="BA54" i="1"/>
  <c r="BB54" i="1"/>
  <c r="BK54" i="1"/>
  <c r="BL54" i="1"/>
  <c r="BU54" i="1"/>
  <c r="BV54" i="1"/>
  <c r="CE54" i="1"/>
  <c r="CF54" i="1"/>
  <c r="CO54" i="1"/>
  <c r="CP54" i="1"/>
  <c r="CY54" i="1"/>
  <c r="CZ54" i="1"/>
  <c r="DI54" i="1"/>
  <c r="DJ54" i="1"/>
  <c r="DS54" i="1"/>
  <c r="DT54" i="1"/>
  <c r="EC54" i="1"/>
  <c r="ED54" i="1"/>
  <c r="EM54" i="1"/>
  <c r="EN54" i="1"/>
  <c r="EW54" i="1"/>
  <c r="EX54" i="1"/>
  <c r="FG54" i="1"/>
  <c r="FH54" i="1"/>
  <c r="FQ54" i="1"/>
  <c r="FR54" i="1"/>
  <c r="GA54" i="1"/>
  <c r="GB54" i="1"/>
  <c r="GK54" i="1"/>
  <c r="GL54" i="1"/>
  <c r="GU54" i="1"/>
  <c r="GV54" i="1"/>
  <c r="HE54" i="1"/>
  <c r="HF54" i="1"/>
  <c r="HO54" i="1"/>
  <c r="HP54" i="1"/>
  <c r="HY54" i="1"/>
  <c r="HZ54" i="1"/>
  <c r="II54" i="1"/>
  <c r="IJ54" i="1"/>
  <c r="IS54" i="1"/>
  <c r="IT54" i="1"/>
  <c r="M55" i="1"/>
  <c r="N55" i="1"/>
  <c r="W55" i="1"/>
  <c r="X55" i="1"/>
  <c r="AG55" i="1"/>
  <c r="AH55" i="1"/>
  <c r="AQ55" i="1"/>
  <c r="AR55" i="1"/>
  <c r="BA55" i="1"/>
  <c r="BB55" i="1"/>
  <c r="BK55" i="1"/>
  <c r="BL55" i="1"/>
  <c r="BU55" i="1"/>
  <c r="BV55" i="1"/>
  <c r="CE55" i="1"/>
  <c r="CF55" i="1"/>
  <c r="CO55" i="1"/>
  <c r="CP55" i="1"/>
  <c r="CY55" i="1"/>
  <c r="CZ55" i="1"/>
  <c r="DI55" i="1"/>
  <c r="DJ55" i="1"/>
  <c r="DS55" i="1"/>
  <c r="DT55" i="1"/>
  <c r="EC55" i="1"/>
  <c r="ED55" i="1"/>
  <c r="EM55" i="1"/>
  <c r="EN55" i="1"/>
  <c r="EW55" i="1"/>
  <c r="EX55" i="1"/>
  <c r="FG55" i="1"/>
  <c r="FH55" i="1"/>
  <c r="FQ55" i="1"/>
  <c r="FR55" i="1"/>
  <c r="GA55" i="1"/>
  <c r="GB55" i="1"/>
  <c r="GK55" i="1"/>
  <c r="GL55" i="1"/>
  <c r="GU55" i="1"/>
  <c r="GV55" i="1"/>
  <c r="HE55" i="1"/>
  <c r="HF55" i="1"/>
  <c r="HO55" i="1"/>
  <c r="HP55" i="1"/>
  <c r="HY55" i="1"/>
  <c r="HZ55" i="1"/>
  <c r="II55" i="1"/>
  <c r="IJ55" i="1"/>
  <c r="IS55" i="1"/>
  <c r="IT55" i="1"/>
  <c r="M56" i="1"/>
  <c r="N56" i="1"/>
  <c r="W56" i="1"/>
  <c r="X56" i="1"/>
  <c r="AG56" i="1"/>
  <c r="AH56" i="1"/>
  <c r="AQ56" i="1"/>
  <c r="AR56" i="1"/>
  <c r="BA56" i="1"/>
  <c r="BB56" i="1"/>
  <c r="BK56" i="1"/>
  <c r="BL56" i="1"/>
  <c r="BU56" i="1"/>
  <c r="BV56" i="1"/>
  <c r="CE56" i="1"/>
  <c r="CF56" i="1"/>
  <c r="CO56" i="1"/>
  <c r="CP56" i="1"/>
  <c r="CY56" i="1"/>
  <c r="CZ56" i="1"/>
  <c r="DI56" i="1"/>
  <c r="DJ56" i="1"/>
  <c r="DS56" i="1"/>
  <c r="DT56" i="1"/>
  <c r="EC56" i="1"/>
  <c r="ED56" i="1"/>
  <c r="EM56" i="1"/>
  <c r="EN56" i="1"/>
  <c r="EW56" i="1"/>
  <c r="EX56" i="1"/>
  <c r="FG56" i="1"/>
  <c r="FH56" i="1"/>
  <c r="FQ56" i="1"/>
  <c r="FR56" i="1"/>
  <c r="GA56" i="1"/>
  <c r="GB56" i="1"/>
  <c r="GK56" i="1"/>
  <c r="GL56" i="1"/>
  <c r="GU56" i="1"/>
  <c r="GV56" i="1"/>
  <c r="HE56" i="1"/>
  <c r="HF56" i="1"/>
  <c r="HO56" i="1"/>
  <c r="HP56" i="1"/>
  <c r="HY56" i="1"/>
  <c r="HZ56" i="1"/>
  <c r="II56" i="1"/>
  <c r="IJ56" i="1"/>
  <c r="IS56" i="1"/>
  <c r="IT56" i="1"/>
  <c r="M57" i="1"/>
  <c r="N57" i="1"/>
  <c r="W57" i="1"/>
  <c r="X57" i="1"/>
  <c r="AG57" i="1"/>
  <c r="AH57" i="1"/>
  <c r="AQ57" i="1"/>
  <c r="AR57" i="1"/>
  <c r="BA57" i="1"/>
  <c r="BB57" i="1"/>
  <c r="BK57" i="1"/>
  <c r="BL57" i="1"/>
  <c r="BU57" i="1"/>
  <c r="BV57" i="1"/>
  <c r="CE57" i="1"/>
  <c r="CF57" i="1"/>
  <c r="CO57" i="1"/>
  <c r="CP57" i="1"/>
  <c r="CY57" i="1"/>
  <c r="CZ57" i="1"/>
  <c r="DI57" i="1"/>
  <c r="DJ57" i="1"/>
  <c r="DS57" i="1"/>
  <c r="DT57" i="1"/>
  <c r="EC57" i="1"/>
  <c r="ED57" i="1"/>
  <c r="EM57" i="1"/>
  <c r="EN57" i="1"/>
  <c r="EW57" i="1"/>
  <c r="EX57" i="1"/>
  <c r="FG57" i="1"/>
  <c r="FH57" i="1"/>
  <c r="FQ57" i="1"/>
  <c r="FR57" i="1"/>
  <c r="GA57" i="1"/>
  <c r="GB57" i="1"/>
  <c r="GK57" i="1"/>
  <c r="GL57" i="1"/>
  <c r="GU57" i="1"/>
  <c r="GV57" i="1"/>
  <c r="HE57" i="1"/>
  <c r="HF57" i="1"/>
  <c r="HO57" i="1"/>
  <c r="HP57" i="1"/>
  <c r="HY57" i="1"/>
  <c r="HZ57" i="1"/>
  <c r="II57" i="1"/>
  <c r="IJ57" i="1"/>
  <c r="IS57" i="1"/>
  <c r="IT57" i="1"/>
  <c r="M58" i="1"/>
  <c r="N58" i="1"/>
  <c r="W58" i="1"/>
  <c r="X58" i="1"/>
  <c r="AG58" i="1"/>
  <c r="AH58" i="1"/>
  <c r="AQ58" i="1"/>
  <c r="AR58" i="1"/>
  <c r="BA58" i="1"/>
  <c r="BB58" i="1"/>
  <c r="BK58" i="1"/>
  <c r="BL58" i="1"/>
  <c r="BU58" i="1"/>
  <c r="BV58" i="1"/>
  <c r="CE58" i="1"/>
  <c r="CF58" i="1"/>
  <c r="CO58" i="1"/>
  <c r="CP58" i="1"/>
  <c r="CY58" i="1"/>
  <c r="CZ58" i="1"/>
  <c r="DI58" i="1"/>
  <c r="DJ58" i="1"/>
  <c r="DS58" i="1"/>
  <c r="DT58" i="1"/>
  <c r="EC58" i="1"/>
  <c r="ED58" i="1"/>
  <c r="EM58" i="1"/>
  <c r="EN58" i="1"/>
  <c r="EW58" i="1"/>
  <c r="EX58" i="1"/>
  <c r="FG58" i="1"/>
  <c r="FH58" i="1"/>
  <c r="FQ58" i="1"/>
  <c r="FR58" i="1"/>
  <c r="GA58" i="1"/>
  <c r="GB58" i="1"/>
  <c r="GK58" i="1"/>
  <c r="GL58" i="1"/>
  <c r="GU58" i="1"/>
  <c r="GV58" i="1"/>
  <c r="HE58" i="1"/>
  <c r="HF58" i="1"/>
  <c r="HO58" i="1"/>
  <c r="HP58" i="1"/>
  <c r="HY58" i="1"/>
  <c r="HZ58" i="1"/>
  <c r="II58" i="1"/>
  <c r="IJ58" i="1"/>
  <c r="IS58" i="1"/>
  <c r="IT58" i="1"/>
  <c r="A25" i="5"/>
  <c r="A24" i="5"/>
  <c r="A23" i="5"/>
  <c r="A22" i="5"/>
  <c r="A21" i="5"/>
  <c r="W59" i="1"/>
  <c r="X59" i="1"/>
  <c r="W60" i="1"/>
  <c r="X60" i="1"/>
  <c r="W61" i="1"/>
  <c r="X61" i="1"/>
  <c r="W62" i="1"/>
  <c r="X62" i="1"/>
  <c r="W63" i="1"/>
  <c r="X63" i="1"/>
  <c r="W64" i="1"/>
  <c r="X64" i="1"/>
  <c r="W65" i="1"/>
  <c r="X65" i="1"/>
  <c r="W66" i="1"/>
  <c r="X66" i="1"/>
  <c r="W67" i="1"/>
  <c r="X67" i="1"/>
  <c r="W68" i="1"/>
  <c r="X68" i="1"/>
  <c r="W69" i="1"/>
  <c r="X69" i="1"/>
  <c r="W70" i="1"/>
  <c r="X70" i="1"/>
  <c r="W71" i="1"/>
  <c r="X71" i="1"/>
  <c r="W72" i="1"/>
  <c r="X72" i="1"/>
  <c r="W73" i="1"/>
  <c r="X73" i="1"/>
  <c r="W74" i="1"/>
  <c r="X74" i="1"/>
  <c r="W75" i="1"/>
  <c r="X75" i="1"/>
  <c r="W76" i="1"/>
  <c r="X76" i="1"/>
  <c r="W77" i="1"/>
  <c r="X77" i="1"/>
  <c r="W78" i="1"/>
  <c r="X78" i="1"/>
  <c r="W79" i="1"/>
  <c r="X79" i="1"/>
  <c r="W80" i="1"/>
  <c r="X80" i="1"/>
  <c r="W81" i="1"/>
  <c r="X81" i="1"/>
  <c r="W82" i="1"/>
  <c r="X82" i="1"/>
  <c r="W83" i="1"/>
  <c r="X83" i="1"/>
  <c r="W84" i="1"/>
  <c r="X84" i="1"/>
  <c r="W85" i="1"/>
  <c r="X85" i="1"/>
  <c r="W86" i="1"/>
  <c r="X86" i="1"/>
  <c r="W87" i="1"/>
  <c r="X87" i="1"/>
  <c r="W88" i="1"/>
  <c r="X88" i="1"/>
  <c r="W89" i="1"/>
  <c r="X89" i="1"/>
  <c r="W90" i="1"/>
  <c r="X90" i="1"/>
  <c r="W91" i="1"/>
  <c r="X91" i="1"/>
  <c r="W92" i="1"/>
  <c r="X92" i="1"/>
  <c r="W93" i="1"/>
  <c r="X93" i="1"/>
  <c r="W94" i="1"/>
  <c r="X94" i="1"/>
  <c r="W95" i="1"/>
  <c r="X95" i="1"/>
  <c r="W96" i="1"/>
  <c r="X96" i="1"/>
  <c r="W97" i="1"/>
  <c r="X97" i="1"/>
  <c r="DB47" i="1" l="1"/>
  <c r="CR47" i="1"/>
  <c r="AM439" i="5"/>
  <c r="AM443" i="5"/>
  <c r="AM447" i="5"/>
  <c r="AM438" i="5"/>
  <c r="AM442" i="5"/>
  <c r="AM446" i="5"/>
  <c r="AM436" i="5"/>
  <c r="AM440" i="5"/>
  <c r="AM444" i="5"/>
  <c r="AM437" i="5"/>
  <c r="AM448" i="5"/>
  <c r="AM452" i="5"/>
  <c r="AM457" i="5"/>
  <c r="AM472" i="5"/>
  <c r="AM476" i="5"/>
  <c r="AM480" i="5"/>
  <c r="AM484" i="5"/>
  <c r="AM488" i="5"/>
  <c r="AM492" i="5"/>
  <c r="AM496" i="5"/>
  <c r="AM498" i="5"/>
  <c r="AM502" i="5"/>
  <c r="AM455" i="5"/>
  <c r="AM459" i="5"/>
  <c r="AM475" i="5"/>
  <c r="AM479" i="5"/>
  <c r="AM483" i="5"/>
  <c r="AM487" i="5"/>
  <c r="AM491" i="5"/>
  <c r="AM495" i="5"/>
  <c r="AM445" i="5"/>
  <c r="AM453" i="5"/>
  <c r="AM456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4" i="5"/>
  <c r="AM441" i="5"/>
  <c r="AM449" i="5"/>
  <c r="AM450" i="5"/>
  <c r="AM451" i="5"/>
  <c r="AM454" i="5"/>
  <c r="AM458" i="5"/>
  <c r="AM473" i="5"/>
  <c r="AM477" i="5"/>
  <c r="AM481" i="5"/>
  <c r="AM485" i="5"/>
  <c r="AM489" i="5"/>
  <c r="AM493" i="5"/>
  <c r="AM486" i="5"/>
  <c r="AM504" i="5"/>
  <c r="AM508" i="5"/>
  <c r="AM512" i="5"/>
  <c r="AM516" i="5"/>
  <c r="AM519" i="5"/>
  <c r="AM523" i="5"/>
  <c r="AM527" i="5"/>
  <c r="AM531" i="5"/>
  <c r="AM535" i="5"/>
  <c r="AM539" i="5"/>
  <c r="AM543" i="5"/>
  <c r="AM547" i="5"/>
  <c r="AM551" i="5"/>
  <c r="AM482" i="5"/>
  <c r="AM507" i="5"/>
  <c r="AM511" i="5"/>
  <c r="AM515" i="5"/>
  <c r="AM534" i="5"/>
  <c r="AM538" i="5"/>
  <c r="AM542" i="5"/>
  <c r="AM478" i="5"/>
  <c r="AM494" i="5"/>
  <c r="AM499" i="5"/>
  <c r="AM500" i="5"/>
  <c r="AM501" i="5"/>
  <c r="AM506" i="5"/>
  <c r="AM510" i="5"/>
  <c r="AM514" i="5"/>
  <c r="AM518" i="5"/>
  <c r="AM520" i="5"/>
  <c r="AM521" i="5"/>
  <c r="AM522" i="5"/>
  <c r="AM524" i="5"/>
  <c r="AM525" i="5"/>
  <c r="AM526" i="5"/>
  <c r="AM490" i="5"/>
  <c r="AM497" i="5"/>
  <c r="AM503" i="5"/>
  <c r="AM505" i="5"/>
  <c r="AM509" i="5"/>
  <c r="AM513" i="5"/>
  <c r="AM517" i="5"/>
  <c r="AM536" i="5"/>
  <c r="AM540" i="5"/>
  <c r="AM529" i="5"/>
  <c r="AM532" i="5"/>
  <c r="AM544" i="5"/>
  <c r="AM552" i="5"/>
  <c r="AM553" i="5"/>
  <c r="AM554" i="5"/>
  <c r="AM557" i="5"/>
  <c r="AM561" i="5"/>
  <c r="AM565" i="5"/>
  <c r="AM567" i="5"/>
  <c r="AM569" i="5"/>
  <c r="AM571" i="5"/>
  <c r="AM573" i="5"/>
  <c r="AM575" i="5"/>
  <c r="AM576" i="5"/>
  <c r="AM577" i="5"/>
  <c r="AM579" i="5"/>
  <c r="AM580" i="5"/>
  <c r="AM581" i="5"/>
  <c r="AM583" i="5"/>
  <c r="AM584" i="5"/>
  <c r="AM587" i="5"/>
  <c r="AM604" i="5"/>
  <c r="AM608" i="5"/>
  <c r="AM612" i="5"/>
  <c r="AM616" i="5"/>
  <c r="AM620" i="5"/>
  <c r="AM622" i="5"/>
  <c r="AM626" i="5"/>
  <c r="AM528" i="5"/>
  <c r="AM541" i="5"/>
  <c r="AM556" i="5"/>
  <c r="AM560" i="5"/>
  <c r="AM564" i="5"/>
  <c r="AM586" i="5"/>
  <c r="AM603" i="5"/>
  <c r="AM607" i="5"/>
  <c r="AM611" i="5"/>
  <c r="AM615" i="5"/>
  <c r="AM537" i="5"/>
  <c r="AM545" i="5"/>
  <c r="AM546" i="5"/>
  <c r="AM555" i="5"/>
  <c r="AM559" i="5"/>
  <c r="AM563" i="5"/>
  <c r="AM566" i="5"/>
  <c r="AM568" i="5"/>
  <c r="AM570" i="5"/>
  <c r="AM572" i="5"/>
  <c r="AM574" i="5"/>
  <c r="AM578" i="5"/>
  <c r="AM582" i="5"/>
  <c r="AM585" i="5"/>
  <c r="AM530" i="5"/>
  <c r="AM533" i="5"/>
  <c r="AM548" i="5"/>
  <c r="AM549" i="5"/>
  <c r="AM550" i="5"/>
  <c r="AM558" i="5"/>
  <c r="AM562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5" i="5"/>
  <c r="AM609" i="5"/>
  <c r="AM613" i="5"/>
  <c r="AM610" i="5"/>
  <c r="AM624" i="5"/>
  <c r="AM628" i="5"/>
  <c r="AM632" i="5"/>
  <c r="AM636" i="5"/>
  <c r="AM640" i="5"/>
  <c r="AM633" i="5"/>
  <c r="AM606" i="5"/>
  <c r="AM629" i="5"/>
  <c r="AM618" i="5"/>
  <c r="AM619" i="5"/>
  <c r="AM623" i="5"/>
  <c r="AM625" i="5"/>
  <c r="AM630" i="5"/>
  <c r="AM634" i="5"/>
  <c r="AM638" i="5"/>
  <c r="AM637" i="5"/>
  <c r="AM641" i="5"/>
  <c r="AM614" i="5"/>
  <c r="AM617" i="5"/>
  <c r="AM621" i="5"/>
  <c r="AM627" i="5"/>
  <c r="AM631" i="5"/>
  <c r="AM635" i="5"/>
  <c r="AM639" i="5"/>
  <c r="AL438" i="5"/>
  <c r="AL442" i="5"/>
  <c r="AL446" i="5"/>
  <c r="AL450" i="5"/>
  <c r="AL437" i="5"/>
  <c r="AL441" i="5"/>
  <c r="AL445" i="5"/>
  <c r="AL439" i="5"/>
  <c r="AL443" i="5"/>
  <c r="AL447" i="5"/>
  <c r="AL440" i="5"/>
  <c r="AL455" i="5"/>
  <c r="AL459" i="5"/>
  <c r="AL475" i="5"/>
  <c r="AL479" i="5"/>
  <c r="AL483" i="5"/>
  <c r="AL487" i="5"/>
  <c r="AL491" i="5"/>
  <c r="AL495" i="5"/>
  <c r="AL501" i="5"/>
  <c r="AL436" i="5"/>
  <c r="AL453" i="5"/>
  <c r="AL456" i="5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4" i="5"/>
  <c r="AL478" i="5"/>
  <c r="AL482" i="5"/>
  <c r="AL486" i="5"/>
  <c r="AL490" i="5"/>
  <c r="AL494" i="5"/>
  <c r="AL449" i="5"/>
  <c r="AL451" i="5"/>
  <c r="AL454" i="5"/>
  <c r="AL458" i="5"/>
  <c r="AL473" i="5"/>
  <c r="AL444" i="5"/>
  <c r="AL448" i="5"/>
  <c r="AL452" i="5"/>
  <c r="AL457" i="5"/>
  <c r="AL472" i="5"/>
  <c r="AL476" i="5"/>
  <c r="AL480" i="5"/>
  <c r="AL484" i="5"/>
  <c r="AL488" i="5"/>
  <c r="AL492" i="5"/>
  <c r="AL489" i="5"/>
  <c r="AL507" i="5"/>
  <c r="AL511" i="5"/>
  <c r="AL515" i="5"/>
  <c r="AL534" i="5"/>
  <c r="AL538" i="5"/>
  <c r="AL542" i="5"/>
  <c r="AL546" i="5"/>
  <c r="AL550" i="5"/>
  <c r="AL554" i="5"/>
  <c r="AL485" i="5"/>
  <c r="AL498" i="5"/>
  <c r="AL499" i="5"/>
  <c r="AL500" i="5"/>
  <c r="AL506" i="5"/>
  <c r="AL510" i="5"/>
  <c r="AL514" i="5"/>
  <c r="AL518" i="5"/>
  <c r="AL520" i="5"/>
  <c r="AL521" i="5"/>
  <c r="AL522" i="5"/>
  <c r="AL524" i="5"/>
  <c r="AL525" i="5"/>
  <c r="AL526" i="5"/>
  <c r="AL528" i="5"/>
  <c r="AL529" i="5"/>
  <c r="AL530" i="5"/>
  <c r="AL532" i="5"/>
  <c r="AL533" i="5"/>
  <c r="AL537" i="5"/>
  <c r="AL541" i="5"/>
  <c r="AL481" i="5"/>
  <c r="AL496" i="5"/>
  <c r="AL497" i="5"/>
  <c r="AL502" i="5"/>
  <c r="AL503" i="5"/>
  <c r="AL505" i="5"/>
  <c r="AL509" i="5"/>
  <c r="AL513" i="5"/>
  <c r="AL517" i="5"/>
  <c r="AL477" i="5"/>
  <c r="AL493" i="5"/>
  <c r="AL504" i="5"/>
  <c r="AL508" i="5"/>
  <c r="AL512" i="5"/>
  <c r="AL516" i="5"/>
  <c r="AL519" i="5"/>
  <c r="AL523" i="5"/>
  <c r="AL527" i="5"/>
  <c r="AL531" i="5"/>
  <c r="AL535" i="5"/>
  <c r="AL539" i="5"/>
  <c r="AL543" i="5"/>
  <c r="AL556" i="5"/>
  <c r="AL560" i="5"/>
  <c r="AL564" i="5"/>
  <c r="AL586" i="5"/>
  <c r="AL603" i="5"/>
  <c r="AL607" i="5"/>
  <c r="AL611" i="5"/>
  <c r="AL615" i="5"/>
  <c r="AL619" i="5"/>
  <c r="AL623" i="5"/>
  <c r="AL545" i="5"/>
  <c r="AL555" i="5"/>
  <c r="AL559" i="5"/>
  <c r="AL563" i="5"/>
  <c r="AL566" i="5"/>
  <c r="AL568" i="5"/>
  <c r="AL570" i="5"/>
  <c r="AL572" i="5"/>
  <c r="AL574" i="5"/>
  <c r="AL578" i="5"/>
  <c r="AL582" i="5"/>
  <c r="AL585" i="5"/>
  <c r="AL606" i="5"/>
  <c r="AL610" i="5"/>
  <c r="AL614" i="5"/>
  <c r="AL540" i="5"/>
  <c r="AL547" i="5"/>
  <c r="AL548" i="5"/>
  <c r="AL549" i="5"/>
  <c r="AL558" i="5"/>
  <c r="AL562" i="5"/>
  <c r="AL588" i="5"/>
  <c r="AL589" i="5"/>
  <c r="AL590" i="5"/>
  <c r="AL591" i="5"/>
  <c r="AL592" i="5"/>
  <c r="AL593" i="5"/>
  <c r="AL594" i="5"/>
  <c r="AL536" i="5"/>
  <c r="AL544" i="5"/>
  <c r="AL551" i="5"/>
  <c r="AL552" i="5"/>
  <c r="AL553" i="5"/>
  <c r="AL557" i="5"/>
  <c r="AL561" i="5"/>
  <c r="AL565" i="5"/>
  <c r="AL567" i="5"/>
  <c r="AL569" i="5"/>
  <c r="AL571" i="5"/>
  <c r="AL573" i="5"/>
  <c r="AL575" i="5"/>
  <c r="AL576" i="5"/>
  <c r="AL577" i="5"/>
  <c r="AL579" i="5"/>
  <c r="AL580" i="5"/>
  <c r="AL581" i="5"/>
  <c r="AL583" i="5"/>
  <c r="AL584" i="5"/>
  <c r="AL587" i="5"/>
  <c r="AL604" i="5"/>
  <c r="AL608" i="5"/>
  <c r="AL612" i="5"/>
  <c r="AL595" i="5"/>
  <c r="AL597" i="5"/>
  <c r="AL599" i="5"/>
  <c r="AL601" i="5"/>
  <c r="AL613" i="5"/>
  <c r="AL622" i="5"/>
  <c r="AL629" i="5"/>
  <c r="AL633" i="5"/>
  <c r="AL637" i="5"/>
  <c r="AL641" i="5"/>
  <c r="AL634" i="5"/>
  <c r="AL609" i="5"/>
  <c r="AL616" i="5"/>
  <c r="AL618" i="5"/>
  <c r="AL625" i="5"/>
  <c r="AL630" i="5"/>
  <c r="AL596" i="5"/>
  <c r="AL598" i="5"/>
  <c r="AL600" i="5"/>
  <c r="AL602" i="5"/>
  <c r="AL605" i="5"/>
  <c r="AL617" i="5"/>
  <c r="AL620" i="5"/>
  <c r="AL621" i="5"/>
  <c r="AL627" i="5"/>
  <c r="AL631" i="5"/>
  <c r="AL635" i="5"/>
  <c r="AL639" i="5"/>
  <c r="AL624" i="5"/>
  <c r="AL626" i="5"/>
  <c r="AL628" i="5"/>
  <c r="AL632" i="5"/>
  <c r="AL636" i="5"/>
  <c r="AL640" i="5"/>
  <c r="AL638" i="5"/>
  <c r="BX48" i="1"/>
  <c r="BN47" i="1"/>
  <c r="BN48" i="1" s="1"/>
  <c r="BN49" i="1" s="1"/>
  <c r="BN50" i="1" s="1"/>
  <c r="BN51" i="1" s="1"/>
  <c r="BN52" i="1" s="1"/>
  <c r="BN53" i="1" s="1"/>
  <c r="BN54" i="1" s="1"/>
  <c r="BN55" i="1" s="1"/>
  <c r="BN56" i="1" s="1"/>
  <c r="BN57" i="1" s="1"/>
  <c r="CG4" i="1"/>
  <c r="CI3" i="1"/>
  <c r="BW4" i="1"/>
  <c r="BW5" i="1" s="1"/>
  <c r="BW6" i="1" s="1"/>
  <c r="BW7" i="1" s="1"/>
  <c r="BX49" i="1"/>
  <c r="DB48" i="1"/>
  <c r="CH48" i="1"/>
  <c r="IK3" i="1"/>
  <c r="HQ3" i="1"/>
  <c r="GW3" i="1"/>
  <c r="GC3" i="1"/>
  <c r="FI3" i="1"/>
  <c r="FK3" i="1" s="1"/>
  <c r="EO3" i="1"/>
  <c r="EQ3" i="1" s="1"/>
  <c r="DU3" i="1"/>
  <c r="AJ4" i="1"/>
  <c r="AJ5" i="1" s="1"/>
  <c r="AJ6" i="1" s="1"/>
  <c r="AJ7" i="1" s="1"/>
  <c r="AJ8" i="1" s="1"/>
  <c r="AJ9" i="1" s="1"/>
  <c r="AJ10" i="1" s="1"/>
  <c r="AJ11" i="1" s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BD49" i="1"/>
  <c r="BD50" i="1" s="1"/>
  <c r="BD51" i="1" s="1"/>
  <c r="BD52" i="1" s="1"/>
  <c r="BD53" i="1" s="1"/>
  <c r="BD54" i="1" s="1"/>
  <c r="BD55" i="1" s="1"/>
  <c r="BD56" i="1" s="1"/>
  <c r="BD57" i="1" s="1"/>
  <c r="AT49" i="1"/>
  <c r="AT50" i="1" s="1"/>
  <c r="AT51" i="1" s="1"/>
  <c r="AT52" i="1" s="1"/>
  <c r="AT53" i="1" s="1"/>
  <c r="AT54" i="1" s="1"/>
  <c r="AT55" i="1" s="1"/>
  <c r="AT56" i="1" s="1"/>
  <c r="AT57" i="1" s="1"/>
  <c r="Z48" i="1"/>
  <c r="P48" i="1"/>
  <c r="P49" i="1" s="1"/>
  <c r="P50" i="1" s="1"/>
  <c r="P51" i="1" s="1"/>
  <c r="P52" i="1" s="1"/>
  <c r="P53" i="1" s="1"/>
  <c r="P54" i="1" s="1"/>
  <c r="P55" i="1" s="1"/>
  <c r="P56" i="1" s="1"/>
  <c r="P57" i="1" s="1"/>
  <c r="O4" i="1"/>
  <c r="O5" i="1" s="1"/>
  <c r="O6" i="1" s="1"/>
  <c r="O7" i="1" s="1"/>
  <c r="O8" i="1" s="1"/>
  <c r="IV3" i="1"/>
  <c r="IB3" i="1"/>
  <c r="HH3" i="1"/>
  <c r="GN3" i="1"/>
  <c r="FT3" i="1"/>
  <c r="EZ3" i="1"/>
  <c r="EF3" i="1"/>
  <c r="DL3" i="1"/>
  <c r="CG5" i="1"/>
  <c r="CQ9" i="1"/>
  <c r="AI6" i="1"/>
  <c r="BW8" i="1"/>
  <c r="Y8" i="1"/>
  <c r="AS9" i="1"/>
  <c r="BC6" i="1"/>
  <c r="DA8" i="1"/>
  <c r="BM7" i="1"/>
  <c r="BX50" i="1"/>
  <c r="BX51" i="1" s="1"/>
  <c r="BX52" i="1" s="1"/>
  <c r="BX53" i="1" s="1"/>
  <c r="BX54" i="1" s="1"/>
  <c r="BX55" i="1" s="1"/>
  <c r="BX56" i="1" s="1"/>
  <c r="BX57" i="1" s="1"/>
  <c r="DB49" i="1"/>
  <c r="DB50" i="1" s="1"/>
  <c r="DB51" i="1" s="1"/>
  <c r="DB52" i="1" s="1"/>
  <c r="DB53" i="1" s="1"/>
  <c r="DB54" i="1" s="1"/>
  <c r="DB55" i="1" s="1"/>
  <c r="DB56" i="1" s="1"/>
  <c r="DB57" i="1" s="1"/>
  <c r="CH49" i="1"/>
  <c r="CH50" i="1" s="1"/>
  <c r="CH51" i="1" s="1"/>
  <c r="CH52" i="1" s="1"/>
  <c r="CH53" i="1" s="1"/>
  <c r="CH54" i="1" s="1"/>
  <c r="CH55" i="1" s="1"/>
  <c r="CH56" i="1" s="1"/>
  <c r="CH57" i="1" s="1"/>
  <c r="Z49" i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CR48" i="1"/>
  <c r="CR49" i="1" s="1"/>
  <c r="CR50" i="1" s="1"/>
  <c r="CR51" i="1" s="1"/>
  <c r="CR52" i="1" s="1"/>
  <c r="CR53" i="1" s="1"/>
  <c r="CR54" i="1" s="1"/>
  <c r="CR55" i="1" s="1"/>
  <c r="CR56" i="1" s="1"/>
  <c r="CR57" i="1" s="1"/>
  <c r="AL365" i="5"/>
  <c r="IV4" i="1"/>
  <c r="IV5" i="1" s="1"/>
  <c r="IV6" i="1" s="1"/>
  <c r="IV7" i="1" s="1"/>
  <c r="IV8" i="1" s="1"/>
  <c r="IV9" i="1" s="1"/>
  <c r="IV10" i="1" s="1"/>
  <c r="IV11" i="1" s="1"/>
  <c r="IV12" i="1" s="1"/>
  <c r="IV13" i="1" s="1"/>
  <c r="IV14" i="1" s="1"/>
  <c r="IV15" i="1" s="1"/>
  <c r="IV16" i="1" s="1"/>
  <c r="IV17" i="1" s="1"/>
  <c r="IV18" i="1" s="1"/>
  <c r="IV19" i="1" s="1"/>
  <c r="IV20" i="1" s="1"/>
  <c r="IV21" i="1" s="1"/>
  <c r="IV22" i="1" s="1"/>
  <c r="IV23" i="1" s="1"/>
  <c r="IV24" i="1" s="1"/>
  <c r="IV25" i="1" s="1"/>
  <c r="IV26" i="1" s="1"/>
  <c r="IV27" i="1" s="1"/>
  <c r="IV28" i="1" s="1"/>
  <c r="IV29" i="1" s="1"/>
  <c r="IV30" i="1" s="1"/>
  <c r="IV31" i="1" s="1"/>
  <c r="IV32" i="1" s="1"/>
  <c r="IV33" i="1" s="1"/>
  <c r="IV34" i="1" s="1"/>
  <c r="IV35" i="1" s="1"/>
  <c r="IV36" i="1" s="1"/>
  <c r="IV37" i="1" s="1"/>
  <c r="IV38" i="1" s="1"/>
  <c r="IV39" i="1" s="1"/>
  <c r="IV40" i="1" s="1"/>
  <c r="IV41" i="1" s="1"/>
  <c r="IV42" i="1" s="1"/>
  <c r="IV43" i="1" s="1"/>
  <c r="IV44" i="1" s="1"/>
  <c r="IV45" i="1" s="1"/>
  <c r="IV46" i="1" s="1"/>
  <c r="IV47" i="1" s="1"/>
  <c r="IV48" i="1" s="1"/>
  <c r="IV49" i="1" s="1"/>
  <c r="IV50" i="1" s="1"/>
  <c r="IV51" i="1" s="1"/>
  <c r="IV52" i="1" s="1"/>
  <c r="IV53" i="1" s="1"/>
  <c r="IV54" i="1" s="1"/>
  <c r="IV55" i="1" s="1"/>
  <c r="IV56" i="1" s="1"/>
  <c r="IV57" i="1" s="1"/>
  <c r="IB4" i="1"/>
  <c r="IB5" i="1" s="1"/>
  <c r="IB6" i="1" s="1"/>
  <c r="IB7" i="1" s="1"/>
  <c r="IB8" i="1" s="1"/>
  <c r="IB9" i="1" s="1"/>
  <c r="IB10" i="1" s="1"/>
  <c r="IB11" i="1" s="1"/>
  <c r="IB12" i="1" s="1"/>
  <c r="IB13" i="1" s="1"/>
  <c r="IB14" i="1" s="1"/>
  <c r="IB15" i="1" s="1"/>
  <c r="IB16" i="1" s="1"/>
  <c r="IB17" i="1" s="1"/>
  <c r="IB18" i="1" s="1"/>
  <c r="IB19" i="1" s="1"/>
  <c r="IB20" i="1" s="1"/>
  <c r="IB21" i="1" s="1"/>
  <c r="IB22" i="1" s="1"/>
  <c r="IB23" i="1" s="1"/>
  <c r="IB24" i="1" s="1"/>
  <c r="IB25" i="1" s="1"/>
  <c r="IB26" i="1" s="1"/>
  <c r="IB27" i="1" s="1"/>
  <c r="IB28" i="1" s="1"/>
  <c r="IB29" i="1" s="1"/>
  <c r="IB30" i="1" s="1"/>
  <c r="IB31" i="1" s="1"/>
  <c r="IB32" i="1" s="1"/>
  <c r="IB33" i="1" s="1"/>
  <c r="IB34" i="1" s="1"/>
  <c r="IB35" i="1" s="1"/>
  <c r="IB36" i="1" s="1"/>
  <c r="IB37" i="1" s="1"/>
  <c r="IB38" i="1" s="1"/>
  <c r="IB39" i="1" s="1"/>
  <c r="IB40" i="1" s="1"/>
  <c r="IB41" i="1" s="1"/>
  <c r="IB42" i="1" s="1"/>
  <c r="IB43" i="1" s="1"/>
  <c r="IB44" i="1" s="1"/>
  <c r="IB45" i="1" s="1"/>
  <c r="IB46" i="1" s="1"/>
  <c r="IB47" i="1" s="1"/>
  <c r="IB48" i="1" s="1"/>
  <c r="IB49" i="1" s="1"/>
  <c r="IB50" i="1" s="1"/>
  <c r="IB51" i="1" s="1"/>
  <c r="IB52" i="1" s="1"/>
  <c r="IB53" i="1" s="1"/>
  <c r="IB54" i="1" s="1"/>
  <c r="IB55" i="1" s="1"/>
  <c r="IB56" i="1" s="1"/>
  <c r="IB57" i="1" s="1"/>
  <c r="HH4" i="1"/>
  <c r="HH5" i="1" s="1"/>
  <c r="HH6" i="1" s="1"/>
  <c r="HH7" i="1" s="1"/>
  <c r="HH8" i="1" s="1"/>
  <c r="HH9" i="1" s="1"/>
  <c r="HH10" i="1" s="1"/>
  <c r="HH11" i="1" s="1"/>
  <c r="HH12" i="1" s="1"/>
  <c r="HH13" i="1" s="1"/>
  <c r="HH14" i="1" s="1"/>
  <c r="HH15" i="1" s="1"/>
  <c r="HH16" i="1" s="1"/>
  <c r="HH17" i="1" s="1"/>
  <c r="HH18" i="1" s="1"/>
  <c r="HH19" i="1" s="1"/>
  <c r="HH20" i="1" s="1"/>
  <c r="HH21" i="1" s="1"/>
  <c r="HH22" i="1" s="1"/>
  <c r="HH23" i="1" s="1"/>
  <c r="HH24" i="1" s="1"/>
  <c r="HH25" i="1" s="1"/>
  <c r="HH26" i="1" s="1"/>
  <c r="HH27" i="1" s="1"/>
  <c r="HH28" i="1" s="1"/>
  <c r="HH29" i="1" s="1"/>
  <c r="HH30" i="1" s="1"/>
  <c r="HH31" i="1" s="1"/>
  <c r="HH32" i="1" s="1"/>
  <c r="HH33" i="1" s="1"/>
  <c r="HH34" i="1" s="1"/>
  <c r="HH35" i="1" s="1"/>
  <c r="HH36" i="1" s="1"/>
  <c r="HH37" i="1" s="1"/>
  <c r="HH38" i="1" s="1"/>
  <c r="HH39" i="1" s="1"/>
  <c r="HH40" i="1" s="1"/>
  <c r="HH41" i="1" s="1"/>
  <c r="HH42" i="1" s="1"/>
  <c r="HH43" i="1" s="1"/>
  <c r="HH44" i="1" s="1"/>
  <c r="HH45" i="1" s="1"/>
  <c r="HH46" i="1" s="1"/>
  <c r="HH47" i="1" s="1"/>
  <c r="HH48" i="1" s="1"/>
  <c r="HH49" i="1" s="1"/>
  <c r="HH50" i="1" s="1"/>
  <c r="HH51" i="1" s="1"/>
  <c r="HH52" i="1" s="1"/>
  <c r="HH53" i="1" s="1"/>
  <c r="HH54" i="1" s="1"/>
  <c r="HH55" i="1" s="1"/>
  <c r="HH56" i="1" s="1"/>
  <c r="HH57" i="1" s="1"/>
  <c r="GN4" i="1"/>
  <c r="GN5" i="1" s="1"/>
  <c r="GN6" i="1" s="1"/>
  <c r="GN7" i="1" s="1"/>
  <c r="GN8" i="1" s="1"/>
  <c r="GN9" i="1" s="1"/>
  <c r="GN10" i="1" s="1"/>
  <c r="GN11" i="1" s="1"/>
  <c r="GN12" i="1" s="1"/>
  <c r="GN13" i="1" s="1"/>
  <c r="GN14" i="1" s="1"/>
  <c r="GN15" i="1" s="1"/>
  <c r="GN16" i="1" s="1"/>
  <c r="GN17" i="1" s="1"/>
  <c r="GN18" i="1" s="1"/>
  <c r="GN19" i="1" s="1"/>
  <c r="GN20" i="1" s="1"/>
  <c r="GN21" i="1" s="1"/>
  <c r="GN22" i="1" s="1"/>
  <c r="GN23" i="1" s="1"/>
  <c r="GN24" i="1" s="1"/>
  <c r="GN25" i="1" s="1"/>
  <c r="GN26" i="1" s="1"/>
  <c r="GN27" i="1" s="1"/>
  <c r="GN28" i="1" s="1"/>
  <c r="GN29" i="1" s="1"/>
  <c r="GN30" i="1" s="1"/>
  <c r="GN31" i="1" s="1"/>
  <c r="GN32" i="1" s="1"/>
  <c r="GN33" i="1" s="1"/>
  <c r="GN34" i="1" s="1"/>
  <c r="GN35" i="1" s="1"/>
  <c r="GN36" i="1" s="1"/>
  <c r="GN37" i="1" s="1"/>
  <c r="GN38" i="1" s="1"/>
  <c r="GN39" i="1" s="1"/>
  <c r="GN40" i="1" s="1"/>
  <c r="GN41" i="1" s="1"/>
  <c r="GN42" i="1" s="1"/>
  <c r="GN43" i="1" s="1"/>
  <c r="GN44" i="1" s="1"/>
  <c r="GN45" i="1" s="1"/>
  <c r="GN46" i="1" s="1"/>
  <c r="GN47" i="1" s="1"/>
  <c r="GN48" i="1" s="1"/>
  <c r="GN49" i="1" s="1"/>
  <c r="GN50" i="1" s="1"/>
  <c r="GN51" i="1" s="1"/>
  <c r="GN52" i="1" s="1"/>
  <c r="GN53" i="1" s="1"/>
  <c r="GN54" i="1" s="1"/>
  <c r="GN55" i="1" s="1"/>
  <c r="GN56" i="1" s="1"/>
  <c r="GN57" i="1" s="1"/>
  <c r="FT4" i="1"/>
  <c r="FT5" i="1" s="1"/>
  <c r="FT6" i="1" s="1"/>
  <c r="FT7" i="1" s="1"/>
  <c r="FT8" i="1" s="1"/>
  <c r="FT9" i="1" s="1"/>
  <c r="FT10" i="1" s="1"/>
  <c r="FT11" i="1" s="1"/>
  <c r="FT12" i="1" s="1"/>
  <c r="FT13" i="1" s="1"/>
  <c r="FT14" i="1" s="1"/>
  <c r="FT15" i="1" s="1"/>
  <c r="FT16" i="1" s="1"/>
  <c r="FT17" i="1" s="1"/>
  <c r="FT18" i="1" s="1"/>
  <c r="FT19" i="1" s="1"/>
  <c r="FT20" i="1" s="1"/>
  <c r="FT21" i="1" s="1"/>
  <c r="FT22" i="1" s="1"/>
  <c r="FT23" i="1" s="1"/>
  <c r="FT24" i="1" s="1"/>
  <c r="FT25" i="1" s="1"/>
  <c r="FT26" i="1" s="1"/>
  <c r="FT27" i="1" s="1"/>
  <c r="FT28" i="1" s="1"/>
  <c r="FT29" i="1" s="1"/>
  <c r="FT30" i="1" s="1"/>
  <c r="FT31" i="1" s="1"/>
  <c r="FT32" i="1" s="1"/>
  <c r="FT33" i="1" s="1"/>
  <c r="FT34" i="1" s="1"/>
  <c r="FT35" i="1" s="1"/>
  <c r="FT36" i="1" s="1"/>
  <c r="FT37" i="1" s="1"/>
  <c r="FT38" i="1" s="1"/>
  <c r="FT39" i="1" s="1"/>
  <c r="FT40" i="1" s="1"/>
  <c r="FT41" i="1" s="1"/>
  <c r="FT42" i="1" s="1"/>
  <c r="FT43" i="1" s="1"/>
  <c r="FT44" i="1" s="1"/>
  <c r="FT45" i="1" s="1"/>
  <c r="FT46" i="1" s="1"/>
  <c r="FT47" i="1" s="1"/>
  <c r="FT48" i="1" s="1"/>
  <c r="FT49" i="1" s="1"/>
  <c r="FT50" i="1" s="1"/>
  <c r="FT51" i="1" s="1"/>
  <c r="FT52" i="1" s="1"/>
  <c r="FT53" i="1" s="1"/>
  <c r="FT54" i="1" s="1"/>
  <c r="FT55" i="1" s="1"/>
  <c r="FT56" i="1" s="1"/>
  <c r="FT57" i="1" s="1"/>
  <c r="EZ4" i="1"/>
  <c r="EZ5" i="1" s="1"/>
  <c r="EZ6" i="1" s="1"/>
  <c r="EZ7" i="1" s="1"/>
  <c r="EZ8" i="1" s="1"/>
  <c r="EZ9" i="1" s="1"/>
  <c r="EZ10" i="1" s="1"/>
  <c r="EZ11" i="1" s="1"/>
  <c r="EZ12" i="1" s="1"/>
  <c r="EZ13" i="1" s="1"/>
  <c r="EZ14" i="1" s="1"/>
  <c r="EZ15" i="1" s="1"/>
  <c r="EZ16" i="1" s="1"/>
  <c r="EZ17" i="1" s="1"/>
  <c r="EZ18" i="1" s="1"/>
  <c r="EZ19" i="1" s="1"/>
  <c r="EZ20" i="1" s="1"/>
  <c r="EZ21" i="1" s="1"/>
  <c r="EZ22" i="1" s="1"/>
  <c r="EZ23" i="1" s="1"/>
  <c r="EZ24" i="1" s="1"/>
  <c r="EZ25" i="1" s="1"/>
  <c r="EZ26" i="1" s="1"/>
  <c r="EZ27" i="1" s="1"/>
  <c r="EZ28" i="1" s="1"/>
  <c r="EZ29" i="1" s="1"/>
  <c r="EZ30" i="1" s="1"/>
  <c r="EZ31" i="1" s="1"/>
  <c r="EZ32" i="1" s="1"/>
  <c r="EZ33" i="1" s="1"/>
  <c r="EZ34" i="1" s="1"/>
  <c r="EZ35" i="1" s="1"/>
  <c r="EZ36" i="1" s="1"/>
  <c r="EZ37" i="1" s="1"/>
  <c r="EZ38" i="1" s="1"/>
  <c r="EZ39" i="1" s="1"/>
  <c r="EZ40" i="1" s="1"/>
  <c r="EZ41" i="1" s="1"/>
  <c r="EZ42" i="1" s="1"/>
  <c r="EZ43" i="1" s="1"/>
  <c r="EZ44" i="1" s="1"/>
  <c r="EZ45" i="1" s="1"/>
  <c r="EZ46" i="1" s="1"/>
  <c r="EZ47" i="1" s="1"/>
  <c r="EZ48" i="1" s="1"/>
  <c r="EZ49" i="1" s="1"/>
  <c r="EZ50" i="1" s="1"/>
  <c r="EZ51" i="1" s="1"/>
  <c r="EZ52" i="1" s="1"/>
  <c r="EZ53" i="1" s="1"/>
  <c r="EZ54" i="1" s="1"/>
  <c r="EZ55" i="1" s="1"/>
  <c r="EZ56" i="1" s="1"/>
  <c r="EZ57" i="1" s="1"/>
  <c r="EF4" i="1"/>
  <c r="EF5" i="1" s="1"/>
  <c r="EF6" i="1" s="1"/>
  <c r="EF7" i="1" s="1"/>
  <c r="EF8" i="1" s="1"/>
  <c r="EF9" i="1" s="1"/>
  <c r="EF10" i="1" s="1"/>
  <c r="EF11" i="1" s="1"/>
  <c r="EF12" i="1" s="1"/>
  <c r="EF13" i="1" s="1"/>
  <c r="EF14" i="1" s="1"/>
  <c r="EF15" i="1" s="1"/>
  <c r="EF16" i="1" s="1"/>
  <c r="EF17" i="1" s="1"/>
  <c r="EF18" i="1" s="1"/>
  <c r="EF19" i="1" s="1"/>
  <c r="EF20" i="1" s="1"/>
  <c r="EF21" i="1" s="1"/>
  <c r="EF22" i="1" s="1"/>
  <c r="EF23" i="1" s="1"/>
  <c r="EF24" i="1" s="1"/>
  <c r="EF25" i="1" s="1"/>
  <c r="EF26" i="1" s="1"/>
  <c r="EF27" i="1" s="1"/>
  <c r="EF28" i="1" s="1"/>
  <c r="EF29" i="1" s="1"/>
  <c r="EF30" i="1" s="1"/>
  <c r="EF31" i="1" s="1"/>
  <c r="EF32" i="1" s="1"/>
  <c r="EF33" i="1" s="1"/>
  <c r="EF34" i="1" s="1"/>
  <c r="EF35" i="1" s="1"/>
  <c r="EF36" i="1" s="1"/>
  <c r="EF37" i="1" s="1"/>
  <c r="EF38" i="1" s="1"/>
  <c r="EF39" i="1" s="1"/>
  <c r="EF40" i="1" s="1"/>
  <c r="EF41" i="1" s="1"/>
  <c r="EF42" i="1" s="1"/>
  <c r="EF43" i="1" s="1"/>
  <c r="EF44" i="1" s="1"/>
  <c r="EF45" i="1" s="1"/>
  <c r="EF46" i="1" s="1"/>
  <c r="EF47" i="1" s="1"/>
  <c r="EF48" i="1" s="1"/>
  <c r="EF49" i="1" s="1"/>
  <c r="EF50" i="1" s="1"/>
  <c r="EF51" i="1" s="1"/>
  <c r="EF52" i="1" s="1"/>
  <c r="EF53" i="1" s="1"/>
  <c r="EF54" i="1" s="1"/>
  <c r="EF55" i="1" s="1"/>
  <c r="EF56" i="1" s="1"/>
  <c r="EF57" i="1" s="1"/>
  <c r="DL4" i="1"/>
  <c r="DL5" i="1" s="1"/>
  <c r="DL6" i="1" s="1"/>
  <c r="DL7" i="1" s="1"/>
  <c r="DL8" i="1" s="1"/>
  <c r="DL9" i="1" s="1"/>
  <c r="DL10" i="1" s="1"/>
  <c r="DL11" i="1" s="1"/>
  <c r="DL12" i="1" s="1"/>
  <c r="DL13" i="1" s="1"/>
  <c r="DL14" i="1" s="1"/>
  <c r="DL15" i="1" s="1"/>
  <c r="DL16" i="1" s="1"/>
  <c r="DL17" i="1" s="1"/>
  <c r="DL18" i="1" s="1"/>
  <c r="DL19" i="1" s="1"/>
  <c r="DL20" i="1" s="1"/>
  <c r="DL21" i="1" s="1"/>
  <c r="DL22" i="1" s="1"/>
  <c r="DL23" i="1" s="1"/>
  <c r="DL24" i="1" s="1"/>
  <c r="DL25" i="1" s="1"/>
  <c r="DL26" i="1" s="1"/>
  <c r="DL27" i="1" s="1"/>
  <c r="DL28" i="1" s="1"/>
  <c r="DL29" i="1" s="1"/>
  <c r="DL30" i="1" s="1"/>
  <c r="DL31" i="1" s="1"/>
  <c r="DL32" i="1" s="1"/>
  <c r="DL33" i="1" s="1"/>
  <c r="DL34" i="1" s="1"/>
  <c r="DL35" i="1" s="1"/>
  <c r="DL36" i="1" s="1"/>
  <c r="DL37" i="1" s="1"/>
  <c r="DL38" i="1" s="1"/>
  <c r="DL39" i="1" s="1"/>
  <c r="DL40" i="1" s="1"/>
  <c r="DL41" i="1" s="1"/>
  <c r="DL42" i="1" s="1"/>
  <c r="DL43" i="1" s="1"/>
  <c r="DL44" i="1" s="1"/>
  <c r="DL45" i="1" s="1"/>
  <c r="DL46" i="1" s="1"/>
  <c r="DL47" i="1" s="1"/>
  <c r="DL48" i="1" s="1"/>
  <c r="DL49" i="1" s="1"/>
  <c r="DL50" i="1" s="1"/>
  <c r="DL51" i="1" s="1"/>
  <c r="DL52" i="1" s="1"/>
  <c r="DL53" i="1" s="1"/>
  <c r="DL54" i="1" s="1"/>
  <c r="DL55" i="1" s="1"/>
  <c r="DL56" i="1" s="1"/>
  <c r="DL57" i="1" s="1"/>
  <c r="IL3" i="1"/>
  <c r="IL4" i="1" s="1"/>
  <c r="IL5" i="1" s="1"/>
  <c r="IL6" i="1" s="1"/>
  <c r="IL7" i="1" s="1"/>
  <c r="IL8" i="1" s="1"/>
  <c r="IL9" i="1" s="1"/>
  <c r="IL10" i="1" s="1"/>
  <c r="IL11" i="1" s="1"/>
  <c r="IL12" i="1" s="1"/>
  <c r="IL13" i="1" s="1"/>
  <c r="IL14" i="1" s="1"/>
  <c r="IL15" i="1" s="1"/>
  <c r="IL16" i="1" s="1"/>
  <c r="IL17" i="1" s="1"/>
  <c r="IL18" i="1" s="1"/>
  <c r="IL19" i="1" s="1"/>
  <c r="IL20" i="1" s="1"/>
  <c r="IL21" i="1" s="1"/>
  <c r="IL22" i="1" s="1"/>
  <c r="IL23" i="1" s="1"/>
  <c r="IL24" i="1" s="1"/>
  <c r="IL25" i="1" s="1"/>
  <c r="IL26" i="1" s="1"/>
  <c r="IL27" i="1" s="1"/>
  <c r="IL28" i="1" s="1"/>
  <c r="IL29" i="1" s="1"/>
  <c r="IL30" i="1" s="1"/>
  <c r="IL31" i="1" s="1"/>
  <c r="IL32" i="1" s="1"/>
  <c r="IL33" i="1" s="1"/>
  <c r="IL34" i="1" s="1"/>
  <c r="IL35" i="1" s="1"/>
  <c r="IL36" i="1" s="1"/>
  <c r="IL37" i="1" s="1"/>
  <c r="IL38" i="1" s="1"/>
  <c r="IL39" i="1" s="1"/>
  <c r="IL40" i="1" s="1"/>
  <c r="IL41" i="1" s="1"/>
  <c r="IL42" i="1" s="1"/>
  <c r="IL43" i="1" s="1"/>
  <c r="IL44" i="1" s="1"/>
  <c r="IL45" i="1" s="1"/>
  <c r="IL46" i="1" s="1"/>
  <c r="IL47" i="1" s="1"/>
  <c r="IL48" i="1" s="1"/>
  <c r="IL49" i="1" s="1"/>
  <c r="IL50" i="1" s="1"/>
  <c r="IL51" i="1" s="1"/>
  <c r="IL52" i="1" s="1"/>
  <c r="IL53" i="1" s="1"/>
  <c r="IL54" i="1" s="1"/>
  <c r="IL55" i="1" s="1"/>
  <c r="IL56" i="1" s="1"/>
  <c r="IL57" i="1" s="1"/>
  <c r="HR3" i="1"/>
  <c r="HS3" i="1" s="1"/>
  <c r="GX3" i="1"/>
  <c r="GX4" i="1" s="1"/>
  <c r="GD3" i="1"/>
  <c r="GD4" i="1" s="1"/>
  <c r="FJ3" i="1"/>
  <c r="FJ4" i="1" s="1"/>
  <c r="FJ5" i="1" s="1"/>
  <c r="FJ6" i="1" s="1"/>
  <c r="FJ7" i="1" s="1"/>
  <c r="FJ8" i="1" s="1"/>
  <c r="FJ9" i="1" s="1"/>
  <c r="FJ10" i="1" s="1"/>
  <c r="FJ11" i="1" s="1"/>
  <c r="FJ12" i="1" s="1"/>
  <c r="FJ13" i="1" s="1"/>
  <c r="FJ14" i="1" s="1"/>
  <c r="FJ15" i="1" s="1"/>
  <c r="FJ16" i="1" s="1"/>
  <c r="FJ17" i="1" s="1"/>
  <c r="FJ18" i="1" s="1"/>
  <c r="FJ19" i="1" s="1"/>
  <c r="FJ20" i="1" s="1"/>
  <c r="FJ21" i="1" s="1"/>
  <c r="FJ22" i="1" s="1"/>
  <c r="FJ23" i="1" s="1"/>
  <c r="FJ24" i="1" s="1"/>
  <c r="FJ25" i="1" s="1"/>
  <c r="FJ26" i="1" s="1"/>
  <c r="FJ27" i="1" s="1"/>
  <c r="FJ28" i="1" s="1"/>
  <c r="FJ29" i="1" s="1"/>
  <c r="FJ30" i="1" s="1"/>
  <c r="FJ31" i="1" s="1"/>
  <c r="FJ32" i="1" s="1"/>
  <c r="FJ33" i="1" s="1"/>
  <c r="FJ34" i="1" s="1"/>
  <c r="FJ35" i="1" s="1"/>
  <c r="FJ36" i="1" s="1"/>
  <c r="FJ37" i="1" s="1"/>
  <c r="FJ38" i="1" s="1"/>
  <c r="FJ39" i="1" s="1"/>
  <c r="FJ40" i="1" s="1"/>
  <c r="FJ41" i="1" s="1"/>
  <c r="FJ42" i="1" s="1"/>
  <c r="FJ43" i="1" s="1"/>
  <c r="FJ44" i="1" s="1"/>
  <c r="FJ45" i="1" s="1"/>
  <c r="FJ46" i="1" s="1"/>
  <c r="FJ47" i="1" s="1"/>
  <c r="FJ48" i="1" s="1"/>
  <c r="FJ49" i="1" s="1"/>
  <c r="FJ50" i="1" s="1"/>
  <c r="FJ51" i="1" s="1"/>
  <c r="FJ52" i="1" s="1"/>
  <c r="FJ53" i="1" s="1"/>
  <c r="FJ54" i="1" s="1"/>
  <c r="FJ55" i="1" s="1"/>
  <c r="FJ56" i="1" s="1"/>
  <c r="FJ57" i="1" s="1"/>
  <c r="EP3" i="1"/>
  <c r="EP4" i="1" s="1"/>
  <c r="DV3" i="1"/>
  <c r="DX3" i="1" s="1"/>
  <c r="IK4" i="1"/>
  <c r="HQ4" i="1"/>
  <c r="GW4" i="1"/>
  <c r="GW5" i="1" s="1"/>
  <c r="GC4" i="1"/>
  <c r="GC5" i="1" s="1"/>
  <c r="FI4" i="1"/>
  <c r="EO4" i="1"/>
  <c r="DU4" i="1"/>
  <c r="DU5" i="1" s="1"/>
  <c r="IU3" i="1"/>
  <c r="IU4" i="1" s="1"/>
  <c r="IA3" i="1"/>
  <c r="IC3" i="1" s="1"/>
  <c r="HG3" i="1"/>
  <c r="HJ3" i="1" s="1"/>
  <c r="GM3" i="1"/>
  <c r="GM4" i="1" s="1"/>
  <c r="FS3" i="1"/>
  <c r="FS4" i="1" s="1"/>
  <c r="EY3" i="1"/>
  <c r="FB3" i="1" s="1"/>
  <c r="EE3" i="1"/>
  <c r="EH3" i="1" s="1"/>
  <c r="DK3" i="1"/>
  <c r="DN3" i="1" s="1"/>
  <c r="IX3" i="1"/>
  <c r="IW3" i="1"/>
  <c r="IN3" i="1"/>
  <c r="IM3" i="1"/>
  <c r="HT3" i="1"/>
  <c r="GP3" i="1"/>
  <c r="GO3" i="1"/>
  <c r="GF3" i="1"/>
  <c r="GE3" i="1"/>
  <c r="FL3" i="1"/>
  <c r="ER3" i="1"/>
  <c r="EG3" i="1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41" i="5"/>
  <c r="AL396" i="5"/>
  <c r="AL395" i="5"/>
  <c r="AL394" i="5"/>
  <c r="AL393" i="5"/>
  <c r="AL392" i="5"/>
  <c r="AL391" i="5"/>
  <c r="AL390" i="5"/>
  <c r="AL389" i="5"/>
  <c r="AL388" i="5"/>
  <c r="AL387" i="5"/>
  <c r="AL386" i="5"/>
  <c r="AL385" i="5"/>
  <c r="AL384" i="5"/>
  <c r="AL383" i="5"/>
  <c r="AL382" i="5"/>
  <c r="AL381" i="5"/>
  <c r="AL380" i="5"/>
  <c r="AL379" i="5"/>
  <c r="AL378" i="5"/>
  <c r="AL377" i="5"/>
  <c r="AL376" i="5"/>
  <c r="AL375" i="5"/>
  <c r="AL374" i="5"/>
  <c r="AL373" i="5"/>
  <c r="AL372" i="5"/>
  <c r="AL371" i="5"/>
  <c r="AL370" i="5"/>
  <c r="AL369" i="5"/>
  <c r="AL368" i="5"/>
  <c r="AL367" i="5"/>
  <c r="AL366" i="5"/>
  <c r="AM363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41" i="5"/>
  <c r="AM396" i="5"/>
  <c r="AM395" i="5"/>
  <c r="AM394" i="5"/>
  <c r="AM393" i="5"/>
  <c r="AM392" i="5"/>
  <c r="AM391" i="5"/>
  <c r="AM390" i="5"/>
  <c r="AM389" i="5"/>
  <c r="AM388" i="5"/>
  <c r="AM387" i="5"/>
  <c r="AM386" i="5"/>
  <c r="AM385" i="5"/>
  <c r="AM384" i="5"/>
  <c r="AM383" i="5"/>
  <c r="AM382" i="5"/>
  <c r="AM381" i="5"/>
  <c r="AM380" i="5"/>
  <c r="AM379" i="5"/>
  <c r="AM378" i="5"/>
  <c r="AM377" i="5"/>
  <c r="AM376" i="5"/>
  <c r="AM375" i="5"/>
  <c r="AM374" i="5"/>
  <c r="AM373" i="5"/>
  <c r="AM372" i="5"/>
  <c r="AM371" i="5"/>
  <c r="AM370" i="5"/>
  <c r="AM369" i="5"/>
  <c r="AM368" i="5"/>
  <c r="AM367" i="5"/>
  <c r="AM366" i="5"/>
  <c r="AM365" i="5"/>
  <c r="AM364" i="5"/>
  <c r="H304" i="1"/>
  <c r="G304" i="1"/>
  <c r="ID3" i="1" l="1"/>
  <c r="FA3" i="1"/>
  <c r="IU5" i="1"/>
  <c r="IW5" i="1" s="1"/>
  <c r="IX4" i="1"/>
  <c r="IW4" i="1"/>
  <c r="IN4" i="1"/>
  <c r="IK5" i="1"/>
  <c r="IA4" i="1"/>
  <c r="HR4" i="1"/>
  <c r="HQ5" i="1"/>
  <c r="HI3" i="1"/>
  <c r="HG4" i="1"/>
  <c r="GZ4" i="1"/>
  <c r="GY4" i="1"/>
  <c r="GX5" i="1"/>
  <c r="GX6" i="1" s="1"/>
  <c r="GX7" i="1" s="1"/>
  <c r="GX8" i="1" s="1"/>
  <c r="GX9" i="1" s="1"/>
  <c r="GX10" i="1" s="1"/>
  <c r="GX11" i="1" s="1"/>
  <c r="GX12" i="1" s="1"/>
  <c r="GX13" i="1" s="1"/>
  <c r="GX14" i="1" s="1"/>
  <c r="GX15" i="1" s="1"/>
  <c r="GX16" i="1" s="1"/>
  <c r="GX17" i="1" s="1"/>
  <c r="GX18" i="1" s="1"/>
  <c r="GX19" i="1" s="1"/>
  <c r="GX20" i="1" s="1"/>
  <c r="GX21" i="1" s="1"/>
  <c r="GX22" i="1" s="1"/>
  <c r="GX23" i="1" s="1"/>
  <c r="GX24" i="1" s="1"/>
  <c r="GX25" i="1" s="1"/>
  <c r="GX26" i="1" s="1"/>
  <c r="GX27" i="1" s="1"/>
  <c r="GX28" i="1" s="1"/>
  <c r="GX29" i="1" s="1"/>
  <c r="GX30" i="1" s="1"/>
  <c r="GX31" i="1" s="1"/>
  <c r="GX32" i="1" s="1"/>
  <c r="GX33" i="1" s="1"/>
  <c r="GX34" i="1" s="1"/>
  <c r="GX35" i="1" s="1"/>
  <c r="GX36" i="1" s="1"/>
  <c r="GX37" i="1" s="1"/>
  <c r="GX38" i="1" s="1"/>
  <c r="GX39" i="1" s="1"/>
  <c r="GX40" i="1" s="1"/>
  <c r="GX41" i="1" s="1"/>
  <c r="GX42" i="1" s="1"/>
  <c r="GX43" i="1" s="1"/>
  <c r="GX44" i="1" s="1"/>
  <c r="GX45" i="1" s="1"/>
  <c r="GX46" i="1" s="1"/>
  <c r="GX47" i="1" s="1"/>
  <c r="GX48" i="1" s="1"/>
  <c r="GX49" i="1" s="1"/>
  <c r="GX50" i="1" s="1"/>
  <c r="GX51" i="1" s="1"/>
  <c r="GX52" i="1" s="1"/>
  <c r="GX53" i="1" s="1"/>
  <c r="GX54" i="1" s="1"/>
  <c r="GX55" i="1" s="1"/>
  <c r="GX56" i="1" s="1"/>
  <c r="GX57" i="1" s="1"/>
  <c r="GW6" i="1"/>
  <c r="GY6" i="1" s="1"/>
  <c r="GZ3" i="1"/>
  <c r="GM5" i="1"/>
  <c r="GO4" i="1"/>
  <c r="GP4" i="1"/>
  <c r="GD5" i="1"/>
  <c r="GD6" i="1" s="1"/>
  <c r="GD7" i="1" s="1"/>
  <c r="GD8" i="1" s="1"/>
  <c r="GD9" i="1" s="1"/>
  <c r="GD10" i="1" s="1"/>
  <c r="GD11" i="1" s="1"/>
  <c r="GD12" i="1" s="1"/>
  <c r="GD13" i="1" s="1"/>
  <c r="GD14" i="1" s="1"/>
  <c r="GD15" i="1" s="1"/>
  <c r="GD16" i="1" s="1"/>
  <c r="GD17" i="1" s="1"/>
  <c r="GD18" i="1" s="1"/>
  <c r="GD19" i="1" s="1"/>
  <c r="GD20" i="1" s="1"/>
  <c r="GD21" i="1" s="1"/>
  <c r="GD22" i="1" s="1"/>
  <c r="GD23" i="1" s="1"/>
  <c r="GD24" i="1" s="1"/>
  <c r="GD25" i="1" s="1"/>
  <c r="GD26" i="1" s="1"/>
  <c r="GD27" i="1" s="1"/>
  <c r="GD28" i="1" s="1"/>
  <c r="GD29" i="1" s="1"/>
  <c r="GD30" i="1" s="1"/>
  <c r="GD31" i="1" s="1"/>
  <c r="GD32" i="1" s="1"/>
  <c r="GD33" i="1" s="1"/>
  <c r="GD34" i="1" s="1"/>
  <c r="GD35" i="1" s="1"/>
  <c r="GD36" i="1" s="1"/>
  <c r="GD37" i="1" s="1"/>
  <c r="GD38" i="1" s="1"/>
  <c r="GD39" i="1" s="1"/>
  <c r="GD40" i="1" s="1"/>
  <c r="GD41" i="1" s="1"/>
  <c r="GD42" i="1" s="1"/>
  <c r="GD43" i="1" s="1"/>
  <c r="GD44" i="1" s="1"/>
  <c r="GD45" i="1" s="1"/>
  <c r="GD46" i="1" s="1"/>
  <c r="GD47" i="1" s="1"/>
  <c r="GD48" i="1" s="1"/>
  <c r="GD49" i="1" s="1"/>
  <c r="GD50" i="1" s="1"/>
  <c r="GD51" i="1" s="1"/>
  <c r="GD52" i="1" s="1"/>
  <c r="GD53" i="1" s="1"/>
  <c r="GD54" i="1" s="1"/>
  <c r="GD55" i="1" s="1"/>
  <c r="GD56" i="1" s="1"/>
  <c r="GD57" i="1" s="1"/>
  <c r="GF4" i="1"/>
  <c r="GE4" i="1"/>
  <c r="GE5" i="1"/>
  <c r="GC6" i="1"/>
  <c r="FS5" i="1"/>
  <c r="FU5" i="1" s="1"/>
  <c r="FV4" i="1"/>
  <c r="FU4" i="1"/>
  <c r="FV3" i="1"/>
  <c r="FU3" i="1"/>
  <c r="FL4" i="1"/>
  <c r="FI5" i="1"/>
  <c r="EY4" i="1"/>
  <c r="EP5" i="1"/>
  <c r="EP6" i="1" s="1"/>
  <c r="EP7" i="1" s="1"/>
  <c r="EP8" i="1" s="1"/>
  <c r="EP9" i="1" s="1"/>
  <c r="EP10" i="1" s="1"/>
  <c r="EP11" i="1" s="1"/>
  <c r="EP12" i="1" s="1"/>
  <c r="EP13" i="1" s="1"/>
  <c r="EP14" i="1" s="1"/>
  <c r="EP15" i="1" s="1"/>
  <c r="EP16" i="1" s="1"/>
  <c r="EP17" i="1" s="1"/>
  <c r="EP18" i="1" s="1"/>
  <c r="EP19" i="1" s="1"/>
  <c r="EP20" i="1" s="1"/>
  <c r="EP21" i="1" s="1"/>
  <c r="EP22" i="1" s="1"/>
  <c r="EP23" i="1" s="1"/>
  <c r="EP24" i="1" s="1"/>
  <c r="EP25" i="1" s="1"/>
  <c r="EP26" i="1" s="1"/>
  <c r="EP27" i="1" s="1"/>
  <c r="EP28" i="1" s="1"/>
  <c r="EP29" i="1" s="1"/>
  <c r="EP30" i="1" s="1"/>
  <c r="EP31" i="1" s="1"/>
  <c r="EP32" i="1" s="1"/>
  <c r="EP33" i="1" s="1"/>
  <c r="EP34" i="1" s="1"/>
  <c r="EP35" i="1" s="1"/>
  <c r="EP36" i="1" s="1"/>
  <c r="EP37" i="1" s="1"/>
  <c r="EP38" i="1" s="1"/>
  <c r="EP39" i="1" s="1"/>
  <c r="EP40" i="1" s="1"/>
  <c r="EP41" i="1" s="1"/>
  <c r="EP42" i="1" s="1"/>
  <c r="EP43" i="1" s="1"/>
  <c r="EP44" i="1" s="1"/>
  <c r="EP45" i="1" s="1"/>
  <c r="EP46" i="1" s="1"/>
  <c r="EP47" i="1" s="1"/>
  <c r="EP48" i="1" s="1"/>
  <c r="EP49" i="1" s="1"/>
  <c r="EP50" i="1" s="1"/>
  <c r="EP51" i="1" s="1"/>
  <c r="EP52" i="1" s="1"/>
  <c r="EP53" i="1" s="1"/>
  <c r="EP54" i="1" s="1"/>
  <c r="EP55" i="1" s="1"/>
  <c r="EP56" i="1" s="1"/>
  <c r="EP57" i="1" s="1"/>
  <c r="ER4" i="1"/>
  <c r="EQ4" i="1"/>
  <c r="EO5" i="1"/>
  <c r="EE4" i="1"/>
  <c r="DW3" i="1"/>
  <c r="DV4" i="1"/>
  <c r="DV5" i="1" s="1"/>
  <c r="DV6" i="1" s="1"/>
  <c r="DV7" i="1" s="1"/>
  <c r="DV8" i="1" s="1"/>
  <c r="DV9" i="1" s="1"/>
  <c r="DV10" i="1" s="1"/>
  <c r="DV11" i="1" s="1"/>
  <c r="DV12" i="1" s="1"/>
  <c r="DV13" i="1" s="1"/>
  <c r="DV14" i="1" s="1"/>
  <c r="DV15" i="1" s="1"/>
  <c r="DV16" i="1" s="1"/>
  <c r="DV17" i="1" s="1"/>
  <c r="DV18" i="1" s="1"/>
  <c r="DV19" i="1" s="1"/>
  <c r="DV20" i="1" s="1"/>
  <c r="DV21" i="1" s="1"/>
  <c r="DV22" i="1" s="1"/>
  <c r="DV23" i="1" s="1"/>
  <c r="DV24" i="1" s="1"/>
  <c r="DV25" i="1" s="1"/>
  <c r="DV26" i="1" s="1"/>
  <c r="DV27" i="1" s="1"/>
  <c r="DV28" i="1" s="1"/>
  <c r="DV29" i="1" s="1"/>
  <c r="DV30" i="1" s="1"/>
  <c r="DV31" i="1" s="1"/>
  <c r="DV32" i="1" s="1"/>
  <c r="DV33" i="1" s="1"/>
  <c r="DV34" i="1" s="1"/>
  <c r="DV35" i="1" s="1"/>
  <c r="DV36" i="1" s="1"/>
  <c r="DV37" i="1" s="1"/>
  <c r="DV38" i="1" s="1"/>
  <c r="DV39" i="1" s="1"/>
  <c r="DV40" i="1" s="1"/>
  <c r="DV41" i="1" s="1"/>
  <c r="DV42" i="1" s="1"/>
  <c r="DV43" i="1" s="1"/>
  <c r="DV44" i="1" s="1"/>
  <c r="DV45" i="1" s="1"/>
  <c r="DV46" i="1" s="1"/>
  <c r="DV47" i="1" s="1"/>
  <c r="DV48" i="1" s="1"/>
  <c r="DV49" i="1" s="1"/>
  <c r="DV50" i="1" s="1"/>
  <c r="DV51" i="1" s="1"/>
  <c r="DV52" i="1" s="1"/>
  <c r="DV53" i="1" s="1"/>
  <c r="DV54" i="1" s="1"/>
  <c r="DV55" i="1" s="1"/>
  <c r="DV56" i="1" s="1"/>
  <c r="DV57" i="1" s="1"/>
  <c r="DK4" i="1"/>
  <c r="DK5" i="1" s="1"/>
  <c r="DK6" i="1" s="1"/>
  <c r="DK7" i="1" s="1"/>
  <c r="DM3" i="1"/>
  <c r="EG4" i="1"/>
  <c r="IM4" i="1"/>
  <c r="GY3" i="1"/>
  <c r="FK4" i="1"/>
  <c r="DU6" i="1"/>
  <c r="DU7" i="1" s="1"/>
  <c r="CG6" i="1"/>
  <c r="CJ6" i="1" s="1"/>
  <c r="DU8" i="1"/>
  <c r="BW9" i="1"/>
  <c r="Y9" i="1"/>
  <c r="AI7" i="1"/>
  <c r="CQ10" i="1"/>
  <c r="BM8" i="1"/>
  <c r="BC7" i="1"/>
  <c r="O9" i="1"/>
  <c r="DA9" i="1"/>
  <c r="AS10" i="1"/>
  <c r="BU341" i="5"/>
  <c r="BT341" i="5"/>
  <c r="BS642" i="5"/>
  <c r="BR642" i="5"/>
  <c r="BP642" i="5"/>
  <c r="BO642" i="5"/>
  <c r="BM642" i="5"/>
  <c r="BL642" i="5"/>
  <c r="BJ642" i="5"/>
  <c r="BI642" i="5"/>
  <c r="BG642" i="5"/>
  <c r="BF642" i="5"/>
  <c r="BD642" i="5"/>
  <c r="BC642" i="5"/>
  <c r="BA642" i="5"/>
  <c r="AZ642" i="5"/>
  <c r="AX642" i="5"/>
  <c r="AW642" i="5"/>
  <c r="AU642" i="5"/>
  <c r="AT642" i="5"/>
  <c r="AR642" i="5"/>
  <c r="AQ642" i="5"/>
  <c r="BH31" i="5"/>
  <c r="BF31" i="5"/>
  <c r="BD31" i="5"/>
  <c r="BB31" i="5"/>
  <c r="AZ31" i="5"/>
  <c r="AX31" i="5"/>
  <c r="AV31" i="5"/>
  <c r="AT31" i="5"/>
  <c r="AR31" i="5"/>
  <c r="AP31" i="5"/>
  <c r="Z31" i="5"/>
  <c r="X31" i="5"/>
  <c r="V31" i="5"/>
  <c r="T31" i="5"/>
  <c r="R31" i="5"/>
  <c r="P31" i="5"/>
  <c r="N31" i="5"/>
  <c r="L31" i="5"/>
  <c r="J31" i="5"/>
  <c r="H31" i="5"/>
  <c r="AK642" i="5"/>
  <c r="AJ642" i="5"/>
  <c r="AH642" i="5"/>
  <c r="AG642" i="5"/>
  <c r="AE642" i="5"/>
  <c r="AD642" i="5"/>
  <c r="AB642" i="5"/>
  <c r="AA642" i="5"/>
  <c r="Y642" i="5"/>
  <c r="X642" i="5"/>
  <c r="V642" i="5"/>
  <c r="U642" i="5"/>
  <c r="S642" i="5"/>
  <c r="R642" i="5"/>
  <c r="P642" i="5"/>
  <c r="O642" i="5"/>
  <c r="M642" i="5"/>
  <c r="L642" i="5"/>
  <c r="J642" i="5"/>
  <c r="I642" i="5"/>
  <c r="H1" i="1"/>
  <c r="G1" i="1"/>
  <c r="F1" i="1"/>
  <c r="E1" i="1"/>
  <c r="IT97" i="1"/>
  <c r="IS97" i="1"/>
  <c r="IT96" i="1"/>
  <c r="IS96" i="1"/>
  <c r="IT95" i="1"/>
  <c r="IS95" i="1"/>
  <c r="IT94" i="1"/>
  <c r="IS94" i="1"/>
  <c r="IT93" i="1"/>
  <c r="IS93" i="1"/>
  <c r="IT92" i="1"/>
  <c r="IS92" i="1"/>
  <c r="IT91" i="1"/>
  <c r="IS91" i="1"/>
  <c r="IT90" i="1"/>
  <c r="IS90" i="1"/>
  <c r="IT89" i="1"/>
  <c r="IS89" i="1"/>
  <c r="IT88" i="1"/>
  <c r="IS88" i="1"/>
  <c r="IT87" i="1"/>
  <c r="IS87" i="1"/>
  <c r="IT86" i="1"/>
  <c r="IS86" i="1"/>
  <c r="IT85" i="1"/>
  <c r="IS85" i="1"/>
  <c r="IT84" i="1"/>
  <c r="IS84" i="1"/>
  <c r="IT83" i="1"/>
  <c r="IS83" i="1"/>
  <c r="IT82" i="1"/>
  <c r="IS82" i="1"/>
  <c r="IT81" i="1"/>
  <c r="IS81" i="1"/>
  <c r="IT80" i="1"/>
  <c r="IS80" i="1"/>
  <c r="IT79" i="1"/>
  <c r="IS79" i="1"/>
  <c r="IT78" i="1"/>
  <c r="IS78" i="1"/>
  <c r="IT77" i="1"/>
  <c r="IS77" i="1"/>
  <c r="IT76" i="1"/>
  <c r="IS76" i="1"/>
  <c r="IT75" i="1"/>
  <c r="IS75" i="1"/>
  <c r="IT74" i="1"/>
  <c r="IS74" i="1"/>
  <c r="IT73" i="1"/>
  <c r="IS73" i="1"/>
  <c r="IT72" i="1"/>
  <c r="IS72" i="1"/>
  <c r="IT71" i="1"/>
  <c r="IS71" i="1"/>
  <c r="IT70" i="1"/>
  <c r="IS70" i="1"/>
  <c r="IT69" i="1"/>
  <c r="IS69" i="1"/>
  <c r="IT68" i="1"/>
  <c r="IS68" i="1"/>
  <c r="IT67" i="1"/>
  <c r="IS67" i="1"/>
  <c r="IT66" i="1"/>
  <c r="IS66" i="1"/>
  <c r="IT65" i="1"/>
  <c r="IS65" i="1"/>
  <c r="IT64" i="1"/>
  <c r="IS64" i="1"/>
  <c r="IT63" i="1"/>
  <c r="IS63" i="1"/>
  <c r="IT62" i="1"/>
  <c r="IS62" i="1"/>
  <c r="IT61" i="1"/>
  <c r="IS61" i="1"/>
  <c r="IT60" i="1"/>
  <c r="IS60" i="1"/>
  <c r="IT59" i="1"/>
  <c r="IV58" i="1" s="1"/>
  <c r="IS59" i="1"/>
  <c r="IJ97" i="1"/>
  <c r="II97" i="1"/>
  <c r="IJ96" i="1"/>
  <c r="II96" i="1"/>
  <c r="IJ95" i="1"/>
  <c r="II95" i="1"/>
  <c r="IJ94" i="1"/>
  <c r="II94" i="1"/>
  <c r="IJ93" i="1"/>
  <c r="II93" i="1"/>
  <c r="IJ92" i="1"/>
  <c r="II92" i="1"/>
  <c r="IJ91" i="1"/>
  <c r="II91" i="1"/>
  <c r="IJ90" i="1"/>
  <c r="II90" i="1"/>
  <c r="IJ89" i="1"/>
  <c r="II89" i="1"/>
  <c r="IJ88" i="1"/>
  <c r="II88" i="1"/>
  <c r="IJ87" i="1"/>
  <c r="II87" i="1"/>
  <c r="IJ86" i="1"/>
  <c r="II86" i="1"/>
  <c r="IJ85" i="1"/>
  <c r="II85" i="1"/>
  <c r="IJ84" i="1"/>
  <c r="II84" i="1"/>
  <c r="IJ83" i="1"/>
  <c r="II83" i="1"/>
  <c r="IJ82" i="1"/>
  <c r="II82" i="1"/>
  <c r="IJ81" i="1"/>
  <c r="II81" i="1"/>
  <c r="IJ80" i="1"/>
  <c r="II80" i="1"/>
  <c r="IJ79" i="1"/>
  <c r="II79" i="1"/>
  <c r="IJ78" i="1"/>
  <c r="II78" i="1"/>
  <c r="IJ77" i="1"/>
  <c r="II77" i="1"/>
  <c r="IJ76" i="1"/>
  <c r="II76" i="1"/>
  <c r="IJ75" i="1"/>
  <c r="II75" i="1"/>
  <c r="IJ74" i="1"/>
  <c r="II74" i="1"/>
  <c r="IJ73" i="1"/>
  <c r="II73" i="1"/>
  <c r="IJ72" i="1"/>
  <c r="II72" i="1"/>
  <c r="IJ71" i="1"/>
  <c r="II71" i="1"/>
  <c r="IJ70" i="1"/>
  <c r="II70" i="1"/>
  <c r="IJ69" i="1"/>
  <c r="II69" i="1"/>
  <c r="IJ68" i="1"/>
  <c r="II68" i="1"/>
  <c r="IJ67" i="1"/>
  <c r="II67" i="1"/>
  <c r="IJ66" i="1"/>
  <c r="II66" i="1"/>
  <c r="IJ65" i="1"/>
  <c r="II65" i="1"/>
  <c r="IJ64" i="1"/>
  <c r="II64" i="1"/>
  <c r="IJ63" i="1"/>
  <c r="II63" i="1"/>
  <c r="IJ62" i="1"/>
  <c r="II62" i="1"/>
  <c r="IJ61" i="1"/>
  <c r="II61" i="1"/>
  <c r="IJ60" i="1"/>
  <c r="II60" i="1"/>
  <c r="IJ59" i="1"/>
  <c r="IL58" i="1" s="1"/>
  <c r="II59" i="1"/>
  <c r="HZ97" i="1"/>
  <c r="HY97" i="1"/>
  <c r="HZ96" i="1"/>
  <c r="HY96" i="1"/>
  <c r="HZ95" i="1"/>
  <c r="HY95" i="1"/>
  <c r="HZ94" i="1"/>
  <c r="HY94" i="1"/>
  <c r="HZ93" i="1"/>
  <c r="HY93" i="1"/>
  <c r="HZ92" i="1"/>
  <c r="HY92" i="1"/>
  <c r="HZ91" i="1"/>
  <c r="HY91" i="1"/>
  <c r="HZ90" i="1"/>
  <c r="HY90" i="1"/>
  <c r="HZ89" i="1"/>
  <c r="HY89" i="1"/>
  <c r="HZ88" i="1"/>
  <c r="HY88" i="1"/>
  <c r="HZ87" i="1"/>
  <c r="HY87" i="1"/>
  <c r="HZ86" i="1"/>
  <c r="HY86" i="1"/>
  <c r="HZ85" i="1"/>
  <c r="HY85" i="1"/>
  <c r="HZ84" i="1"/>
  <c r="HY84" i="1"/>
  <c r="HZ83" i="1"/>
  <c r="HY83" i="1"/>
  <c r="HZ82" i="1"/>
  <c r="HY82" i="1"/>
  <c r="HZ81" i="1"/>
  <c r="HY81" i="1"/>
  <c r="HZ80" i="1"/>
  <c r="HY80" i="1"/>
  <c r="HZ79" i="1"/>
  <c r="HY79" i="1"/>
  <c r="HZ78" i="1"/>
  <c r="HY78" i="1"/>
  <c r="HZ77" i="1"/>
  <c r="HY77" i="1"/>
  <c r="HZ76" i="1"/>
  <c r="HY76" i="1"/>
  <c r="HZ75" i="1"/>
  <c r="HY75" i="1"/>
  <c r="HZ74" i="1"/>
  <c r="HY74" i="1"/>
  <c r="HZ73" i="1"/>
  <c r="HY73" i="1"/>
  <c r="HZ72" i="1"/>
  <c r="HY72" i="1"/>
  <c r="HZ71" i="1"/>
  <c r="HY71" i="1"/>
  <c r="HZ70" i="1"/>
  <c r="HY70" i="1"/>
  <c r="HZ69" i="1"/>
  <c r="HY69" i="1"/>
  <c r="HZ68" i="1"/>
  <c r="HY68" i="1"/>
  <c r="HZ67" i="1"/>
  <c r="HY67" i="1"/>
  <c r="HZ66" i="1"/>
  <c r="HY66" i="1"/>
  <c r="HZ65" i="1"/>
  <c r="HY65" i="1"/>
  <c r="HZ64" i="1"/>
  <c r="HY64" i="1"/>
  <c r="HZ63" i="1"/>
  <c r="HY63" i="1"/>
  <c r="HZ62" i="1"/>
  <c r="HY62" i="1"/>
  <c r="HZ61" i="1"/>
  <c r="HY61" i="1"/>
  <c r="HZ60" i="1"/>
  <c r="HY60" i="1"/>
  <c r="HZ59" i="1"/>
  <c r="HY59" i="1"/>
  <c r="HP97" i="1"/>
  <c r="HO97" i="1"/>
  <c r="HP96" i="1"/>
  <c r="HO96" i="1"/>
  <c r="HP95" i="1"/>
  <c r="HO95" i="1"/>
  <c r="HP94" i="1"/>
  <c r="HO94" i="1"/>
  <c r="HP93" i="1"/>
  <c r="HO93" i="1"/>
  <c r="HP92" i="1"/>
  <c r="HO92" i="1"/>
  <c r="HP91" i="1"/>
  <c r="HO91" i="1"/>
  <c r="HP90" i="1"/>
  <c r="HO90" i="1"/>
  <c r="HP89" i="1"/>
  <c r="HO89" i="1"/>
  <c r="HP88" i="1"/>
  <c r="HO88" i="1"/>
  <c r="HP87" i="1"/>
  <c r="HO87" i="1"/>
  <c r="HP86" i="1"/>
  <c r="HO86" i="1"/>
  <c r="HP85" i="1"/>
  <c r="HO85" i="1"/>
  <c r="HP84" i="1"/>
  <c r="HO84" i="1"/>
  <c r="HP83" i="1"/>
  <c r="HO83" i="1"/>
  <c r="HP82" i="1"/>
  <c r="HO82" i="1"/>
  <c r="HP81" i="1"/>
  <c r="HO81" i="1"/>
  <c r="HP80" i="1"/>
  <c r="HO80" i="1"/>
  <c r="HP79" i="1"/>
  <c r="HO79" i="1"/>
  <c r="HP78" i="1"/>
  <c r="HO78" i="1"/>
  <c r="HP77" i="1"/>
  <c r="HO77" i="1"/>
  <c r="HP76" i="1"/>
  <c r="HO76" i="1"/>
  <c r="HP75" i="1"/>
  <c r="HO75" i="1"/>
  <c r="HP74" i="1"/>
  <c r="HO74" i="1"/>
  <c r="HP73" i="1"/>
  <c r="HO73" i="1"/>
  <c r="HP72" i="1"/>
  <c r="HO72" i="1"/>
  <c r="HP71" i="1"/>
  <c r="HO71" i="1"/>
  <c r="HP70" i="1"/>
  <c r="HO70" i="1"/>
  <c r="HP69" i="1"/>
  <c r="HO69" i="1"/>
  <c r="HP68" i="1"/>
  <c r="HO68" i="1"/>
  <c r="HP67" i="1"/>
  <c r="HO67" i="1"/>
  <c r="HP66" i="1"/>
  <c r="HO66" i="1"/>
  <c r="HP65" i="1"/>
  <c r="HO65" i="1"/>
  <c r="HP64" i="1"/>
  <c r="HO64" i="1"/>
  <c r="HP63" i="1"/>
  <c r="HO63" i="1"/>
  <c r="HP62" i="1"/>
  <c r="HO62" i="1"/>
  <c r="HP61" i="1"/>
  <c r="HO61" i="1"/>
  <c r="HP60" i="1"/>
  <c r="HO60" i="1"/>
  <c r="HP59" i="1"/>
  <c r="HO59" i="1"/>
  <c r="HF97" i="1"/>
  <c r="HE97" i="1"/>
  <c r="HF96" i="1"/>
  <c r="HE96" i="1"/>
  <c r="HF95" i="1"/>
  <c r="HE95" i="1"/>
  <c r="HF94" i="1"/>
  <c r="HE94" i="1"/>
  <c r="HF93" i="1"/>
  <c r="HE93" i="1"/>
  <c r="HF92" i="1"/>
  <c r="HE92" i="1"/>
  <c r="HF91" i="1"/>
  <c r="HE91" i="1"/>
  <c r="HF90" i="1"/>
  <c r="HE90" i="1"/>
  <c r="HF89" i="1"/>
  <c r="HE89" i="1"/>
  <c r="HF88" i="1"/>
  <c r="HE88" i="1"/>
  <c r="HF87" i="1"/>
  <c r="HE87" i="1"/>
  <c r="HF86" i="1"/>
  <c r="HE86" i="1"/>
  <c r="HF85" i="1"/>
  <c r="HE85" i="1"/>
  <c r="HF84" i="1"/>
  <c r="HE84" i="1"/>
  <c r="HF83" i="1"/>
  <c r="HE83" i="1"/>
  <c r="HF82" i="1"/>
  <c r="HE82" i="1"/>
  <c r="HF81" i="1"/>
  <c r="HE81" i="1"/>
  <c r="HF80" i="1"/>
  <c r="HE80" i="1"/>
  <c r="HF79" i="1"/>
  <c r="HE79" i="1"/>
  <c r="HF78" i="1"/>
  <c r="HE78" i="1"/>
  <c r="HF77" i="1"/>
  <c r="HE77" i="1"/>
  <c r="HF76" i="1"/>
  <c r="HE76" i="1"/>
  <c r="HF75" i="1"/>
  <c r="HE75" i="1"/>
  <c r="HF74" i="1"/>
  <c r="HE74" i="1"/>
  <c r="HF73" i="1"/>
  <c r="HE73" i="1"/>
  <c r="HF72" i="1"/>
  <c r="HE72" i="1"/>
  <c r="HF71" i="1"/>
  <c r="HE71" i="1"/>
  <c r="HF70" i="1"/>
  <c r="HE70" i="1"/>
  <c r="HF69" i="1"/>
  <c r="HE69" i="1"/>
  <c r="HF68" i="1"/>
  <c r="HE68" i="1"/>
  <c r="HF67" i="1"/>
  <c r="HE67" i="1"/>
  <c r="HF66" i="1"/>
  <c r="HE66" i="1"/>
  <c r="HF65" i="1"/>
  <c r="HE65" i="1"/>
  <c r="HF64" i="1"/>
  <c r="HE64" i="1"/>
  <c r="HF63" i="1"/>
  <c r="HE63" i="1"/>
  <c r="HF62" i="1"/>
  <c r="HE62" i="1"/>
  <c r="HF61" i="1"/>
  <c r="HE61" i="1"/>
  <c r="HF60" i="1"/>
  <c r="HE60" i="1"/>
  <c r="HF59" i="1"/>
  <c r="HH58" i="1" s="1"/>
  <c r="HE59" i="1"/>
  <c r="GV97" i="1"/>
  <c r="GU97" i="1"/>
  <c r="GV96" i="1"/>
  <c r="GU96" i="1"/>
  <c r="GV95" i="1"/>
  <c r="GU95" i="1"/>
  <c r="GV94" i="1"/>
  <c r="GU94" i="1"/>
  <c r="GV93" i="1"/>
  <c r="GU93" i="1"/>
  <c r="GV92" i="1"/>
  <c r="GU92" i="1"/>
  <c r="GV91" i="1"/>
  <c r="GU91" i="1"/>
  <c r="GV90" i="1"/>
  <c r="GU90" i="1"/>
  <c r="GV89" i="1"/>
  <c r="GU89" i="1"/>
  <c r="GV88" i="1"/>
  <c r="GU88" i="1"/>
  <c r="GV87" i="1"/>
  <c r="GU87" i="1"/>
  <c r="GV86" i="1"/>
  <c r="GU86" i="1"/>
  <c r="GV85" i="1"/>
  <c r="GU85" i="1"/>
  <c r="GV84" i="1"/>
  <c r="GU84" i="1"/>
  <c r="GV83" i="1"/>
  <c r="GU83" i="1"/>
  <c r="GV82" i="1"/>
  <c r="GU82" i="1"/>
  <c r="GV81" i="1"/>
  <c r="GU81" i="1"/>
  <c r="GV80" i="1"/>
  <c r="GU80" i="1"/>
  <c r="GV79" i="1"/>
  <c r="GU79" i="1"/>
  <c r="GV78" i="1"/>
  <c r="GU78" i="1"/>
  <c r="GV77" i="1"/>
  <c r="GU77" i="1"/>
  <c r="GV76" i="1"/>
  <c r="GU76" i="1"/>
  <c r="GV75" i="1"/>
  <c r="GU75" i="1"/>
  <c r="GV74" i="1"/>
  <c r="GU74" i="1"/>
  <c r="GV73" i="1"/>
  <c r="GU73" i="1"/>
  <c r="GV72" i="1"/>
  <c r="GU72" i="1"/>
  <c r="GV71" i="1"/>
  <c r="GU71" i="1"/>
  <c r="GV70" i="1"/>
  <c r="GU70" i="1"/>
  <c r="GV69" i="1"/>
  <c r="GU69" i="1"/>
  <c r="GV68" i="1"/>
  <c r="GU68" i="1"/>
  <c r="GV67" i="1"/>
  <c r="GU67" i="1"/>
  <c r="GV66" i="1"/>
  <c r="GU66" i="1"/>
  <c r="GV65" i="1"/>
  <c r="GU65" i="1"/>
  <c r="GV64" i="1"/>
  <c r="GU64" i="1"/>
  <c r="GV63" i="1"/>
  <c r="GU63" i="1"/>
  <c r="GV62" i="1"/>
  <c r="GU62" i="1"/>
  <c r="GV61" i="1"/>
  <c r="GU61" i="1"/>
  <c r="GV60" i="1"/>
  <c r="GU60" i="1"/>
  <c r="GV59" i="1"/>
  <c r="GX58" i="1" s="1"/>
  <c r="GU59" i="1"/>
  <c r="GL97" i="1"/>
  <c r="GK97" i="1"/>
  <c r="GL96" i="1"/>
  <c r="GK96" i="1"/>
  <c r="GL95" i="1"/>
  <c r="GK95" i="1"/>
  <c r="GL94" i="1"/>
  <c r="GK94" i="1"/>
  <c r="GL93" i="1"/>
  <c r="GK93" i="1"/>
  <c r="GL92" i="1"/>
  <c r="GK92" i="1"/>
  <c r="GL91" i="1"/>
  <c r="GK91" i="1"/>
  <c r="GL90" i="1"/>
  <c r="GK90" i="1"/>
  <c r="GL89" i="1"/>
  <c r="GK89" i="1"/>
  <c r="GL88" i="1"/>
  <c r="GK88" i="1"/>
  <c r="GL87" i="1"/>
  <c r="GK87" i="1"/>
  <c r="GL86" i="1"/>
  <c r="GK86" i="1"/>
  <c r="GL85" i="1"/>
  <c r="GK85" i="1"/>
  <c r="GL84" i="1"/>
  <c r="GK84" i="1"/>
  <c r="GL83" i="1"/>
  <c r="GK83" i="1"/>
  <c r="GL82" i="1"/>
  <c r="GK82" i="1"/>
  <c r="GL81" i="1"/>
  <c r="GK81" i="1"/>
  <c r="GL80" i="1"/>
  <c r="GK80" i="1"/>
  <c r="GL79" i="1"/>
  <c r="GK79" i="1"/>
  <c r="GL78" i="1"/>
  <c r="GK78" i="1"/>
  <c r="GL77" i="1"/>
  <c r="GK77" i="1"/>
  <c r="GL76" i="1"/>
  <c r="GK76" i="1"/>
  <c r="GL75" i="1"/>
  <c r="GK75" i="1"/>
  <c r="GL74" i="1"/>
  <c r="GK74" i="1"/>
  <c r="GL73" i="1"/>
  <c r="GK73" i="1"/>
  <c r="GL72" i="1"/>
  <c r="GK72" i="1"/>
  <c r="GL71" i="1"/>
  <c r="GK71" i="1"/>
  <c r="GL70" i="1"/>
  <c r="GK70" i="1"/>
  <c r="GL69" i="1"/>
  <c r="GK69" i="1"/>
  <c r="GL68" i="1"/>
  <c r="GK68" i="1"/>
  <c r="GL67" i="1"/>
  <c r="GK67" i="1"/>
  <c r="GL66" i="1"/>
  <c r="GK66" i="1"/>
  <c r="GL65" i="1"/>
  <c r="GK65" i="1"/>
  <c r="GL64" i="1"/>
  <c r="GK64" i="1"/>
  <c r="GL63" i="1"/>
  <c r="GK63" i="1"/>
  <c r="GL62" i="1"/>
  <c r="GK62" i="1"/>
  <c r="GL61" i="1"/>
  <c r="GK61" i="1"/>
  <c r="GL60" i="1"/>
  <c r="GK60" i="1"/>
  <c r="GL59" i="1"/>
  <c r="GN58" i="1" s="1"/>
  <c r="GK59" i="1"/>
  <c r="GB97" i="1"/>
  <c r="GA97" i="1"/>
  <c r="GB96" i="1"/>
  <c r="GA96" i="1"/>
  <c r="GB95" i="1"/>
  <c r="GA95" i="1"/>
  <c r="GB94" i="1"/>
  <c r="GA94" i="1"/>
  <c r="GB93" i="1"/>
  <c r="GA93" i="1"/>
  <c r="GB92" i="1"/>
  <c r="GA92" i="1"/>
  <c r="GB91" i="1"/>
  <c r="GA91" i="1"/>
  <c r="GB90" i="1"/>
  <c r="GA90" i="1"/>
  <c r="GB89" i="1"/>
  <c r="GA89" i="1"/>
  <c r="GB88" i="1"/>
  <c r="GA88" i="1"/>
  <c r="GB87" i="1"/>
  <c r="GA87" i="1"/>
  <c r="GB86" i="1"/>
  <c r="GA86" i="1"/>
  <c r="GB85" i="1"/>
  <c r="GA85" i="1"/>
  <c r="GB84" i="1"/>
  <c r="GA84" i="1"/>
  <c r="GB83" i="1"/>
  <c r="GA83" i="1"/>
  <c r="GB82" i="1"/>
  <c r="GA82" i="1"/>
  <c r="GB81" i="1"/>
  <c r="GA81" i="1"/>
  <c r="GB80" i="1"/>
  <c r="GA80" i="1"/>
  <c r="GB79" i="1"/>
  <c r="GA79" i="1"/>
  <c r="GB78" i="1"/>
  <c r="GA78" i="1"/>
  <c r="GB77" i="1"/>
  <c r="GA77" i="1"/>
  <c r="GB76" i="1"/>
  <c r="GA76" i="1"/>
  <c r="GB75" i="1"/>
  <c r="GA75" i="1"/>
  <c r="GB74" i="1"/>
  <c r="GA74" i="1"/>
  <c r="GB73" i="1"/>
  <c r="GA73" i="1"/>
  <c r="GB72" i="1"/>
  <c r="GA72" i="1"/>
  <c r="GB71" i="1"/>
  <c r="GA71" i="1"/>
  <c r="GB70" i="1"/>
  <c r="GA70" i="1"/>
  <c r="GB69" i="1"/>
  <c r="GA69" i="1"/>
  <c r="GB68" i="1"/>
  <c r="GA68" i="1"/>
  <c r="GB67" i="1"/>
  <c r="GA67" i="1"/>
  <c r="GB66" i="1"/>
  <c r="GA66" i="1"/>
  <c r="GB65" i="1"/>
  <c r="GA65" i="1"/>
  <c r="GB64" i="1"/>
  <c r="GA64" i="1"/>
  <c r="GB63" i="1"/>
  <c r="GA63" i="1"/>
  <c r="GB62" i="1"/>
  <c r="GA62" i="1"/>
  <c r="GB61" i="1"/>
  <c r="GA61" i="1"/>
  <c r="GB60" i="1"/>
  <c r="GA60" i="1"/>
  <c r="GB59" i="1"/>
  <c r="GD58" i="1" s="1"/>
  <c r="GA59" i="1"/>
  <c r="FR97" i="1"/>
  <c r="FQ97" i="1"/>
  <c r="FR96" i="1"/>
  <c r="FQ96" i="1"/>
  <c r="FR95" i="1"/>
  <c r="FQ95" i="1"/>
  <c r="FR94" i="1"/>
  <c r="FQ94" i="1"/>
  <c r="FR93" i="1"/>
  <c r="FQ93" i="1"/>
  <c r="FR92" i="1"/>
  <c r="FQ92" i="1"/>
  <c r="FR91" i="1"/>
  <c r="FQ91" i="1"/>
  <c r="FR90" i="1"/>
  <c r="FQ90" i="1"/>
  <c r="FR89" i="1"/>
  <c r="FQ89" i="1"/>
  <c r="FR88" i="1"/>
  <c r="FQ88" i="1"/>
  <c r="FR87" i="1"/>
  <c r="FQ87" i="1"/>
  <c r="FR86" i="1"/>
  <c r="FQ86" i="1"/>
  <c r="FR85" i="1"/>
  <c r="FQ85" i="1"/>
  <c r="FR84" i="1"/>
  <c r="FQ84" i="1"/>
  <c r="FR83" i="1"/>
  <c r="FQ83" i="1"/>
  <c r="FR82" i="1"/>
  <c r="FQ82" i="1"/>
  <c r="FR81" i="1"/>
  <c r="FQ81" i="1"/>
  <c r="FR80" i="1"/>
  <c r="FQ80" i="1"/>
  <c r="FR79" i="1"/>
  <c r="FQ79" i="1"/>
  <c r="FR78" i="1"/>
  <c r="FQ78" i="1"/>
  <c r="FR77" i="1"/>
  <c r="FQ77" i="1"/>
  <c r="FR76" i="1"/>
  <c r="FQ76" i="1"/>
  <c r="FR75" i="1"/>
  <c r="FQ75" i="1"/>
  <c r="FR74" i="1"/>
  <c r="FQ74" i="1"/>
  <c r="FR73" i="1"/>
  <c r="FQ73" i="1"/>
  <c r="FR72" i="1"/>
  <c r="FQ72" i="1"/>
  <c r="FR71" i="1"/>
  <c r="FQ71" i="1"/>
  <c r="FR70" i="1"/>
  <c r="FQ70" i="1"/>
  <c r="FR69" i="1"/>
  <c r="FQ69" i="1"/>
  <c r="FR68" i="1"/>
  <c r="FQ68" i="1"/>
  <c r="FR67" i="1"/>
  <c r="FQ67" i="1"/>
  <c r="FR66" i="1"/>
  <c r="FQ66" i="1"/>
  <c r="FR65" i="1"/>
  <c r="FQ65" i="1"/>
  <c r="FR64" i="1"/>
  <c r="FQ64" i="1"/>
  <c r="FR63" i="1"/>
  <c r="FQ63" i="1"/>
  <c r="FR62" i="1"/>
  <c r="FQ62" i="1"/>
  <c r="FR61" i="1"/>
  <c r="FQ61" i="1"/>
  <c r="FR60" i="1"/>
  <c r="FQ60" i="1"/>
  <c r="FR59" i="1"/>
  <c r="FQ59" i="1"/>
  <c r="FH97" i="1"/>
  <c r="FG97" i="1"/>
  <c r="FH96" i="1"/>
  <c r="FG96" i="1"/>
  <c r="FH95" i="1"/>
  <c r="FG95" i="1"/>
  <c r="FH94" i="1"/>
  <c r="FG94" i="1"/>
  <c r="FH93" i="1"/>
  <c r="FG93" i="1"/>
  <c r="FH92" i="1"/>
  <c r="FG92" i="1"/>
  <c r="FH91" i="1"/>
  <c r="FG91" i="1"/>
  <c r="FH90" i="1"/>
  <c r="FG90" i="1"/>
  <c r="FH89" i="1"/>
  <c r="FG89" i="1"/>
  <c r="FH88" i="1"/>
  <c r="FG88" i="1"/>
  <c r="FH87" i="1"/>
  <c r="FG87" i="1"/>
  <c r="FH86" i="1"/>
  <c r="FG86" i="1"/>
  <c r="FH85" i="1"/>
  <c r="FG85" i="1"/>
  <c r="FH84" i="1"/>
  <c r="FG84" i="1"/>
  <c r="FH83" i="1"/>
  <c r="FG83" i="1"/>
  <c r="FH82" i="1"/>
  <c r="FG82" i="1"/>
  <c r="FH81" i="1"/>
  <c r="FG81" i="1"/>
  <c r="FH80" i="1"/>
  <c r="FG80" i="1"/>
  <c r="FH79" i="1"/>
  <c r="FG79" i="1"/>
  <c r="FH78" i="1"/>
  <c r="FG78" i="1"/>
  <c r="FH77" i="1"/>
  <c r="FG77" i="1"/>
  <c r="FH76" i="1"/>
  <c r="FG76" i="1"/>
  <c r="FH75" i="1"/>
  <c r="FG75" i="1"/>
  <c r="FH74" i="1"/>
  <c r="FG74" i="1"/>
  <c r="FH73" i="1"/>
  <c r="FG73" i="1"/>
  <c r="FH72" i="1"/>
  <c r="FG72" i="1"/>
  <c r="FH71" i="1"/>
  <c r="FG71" i="1"/>
  <c r="FH70" i="1"/>
  <c r="FG70" i="1"/>
  <c r="FH69" i="1"/>
  <c r="FG69" i="1"/>
  <c r="FH68" i="1"/>
  <c r="FG68" i="1"/>
  <c r="FH67" i="1"/>
  <c r="FG67" i="1"/>
  <c r="FH66" i="1"/>
  <c r="FG66" i="1"/>
  <c r="FH65" i="1"/>
  <c r="FG65" i="1"/>
  <c r="FH64" i="1"/>
  <c r="FG64" i="1"/>
  <c r="FH63" i="1"/>
  <c r="FG63" i="1"/>
  <c r="FH62" i="1"/>
  <c r="FG62" i="1"/>
  <c r="FH61" i="1"/>
  <c r="FG61" i="1"/>
  <c r="FH60" i="1"/>
  <c r="FG60" i="1"/>
  <c r="FH59" i="1"/>
  <c r="FJ58" i="1" s="1"/>
  <c r="FG59" i="1"/>
  <c r="EX97" i="1"/>
  <c r="EW97" i="1"/>
  <c r="EX96" i="1"/>
  <c r="EW96" i="1"/>
  <c r="EX95" i="1"/>
  <c r="EW95" i="1"/>
  <c r="EX94" i="1"/>
  <c r="EW94" i="1"/>
  <c r="EX93" i="1"/>
  <c r="EW93" i="1"/>
  <c r="EX92" i="1"/>
  <c r="EW92" i="1"/>
  <c r="EX91" i="1"/>
  <c r="EW91" i="1"/>
  <c r="EX90" i="1"/>
  <c r="EW90" i="1"/>
  <c r="EX89" i="1"/>
  <c r="EW89" i="1"/>
  <c r="EX88" i="1"/>
  <c r="EW88" i="1"/>
  <c r="EX87" i="1"/>
  <c r="EW87" i="1"/>
  <c r="EX86" i="1"/>
  <c r="EW86" i="1"/>
  <c r="EX85" i="1"/>
  <c r="EW85" i="1"/>
  <c r="EX84" i="1"/>
  <c r="EW84" i="1"/>
  <c r="EX83" i="1"/>
  <c r="EW83" i="1"/>
  <c r="EX82" i="1"/>
  <c r="EW82" i="1"/>
  <c r="EX81" i="1"/>
  <c r="EW81" i="1"/>
  <c r="EX80" i="1"/>
  <c r="EW80" i="1"/>
  <c r="EX79" i="1"/>
  <c r="EW79" i="1"/>
  <c r="EX78" i="1"/>
  <c r="EW78" i="1"/>
  <c r="EX77" i="1"/>
  <c r="EW77" i="1"/>
  <c r="EX76" i="1"/>
  <c r="EW76" i="1"/>
  <c r="EX75" i="1"/>
  <c r="EW75" i="1"/>
  <c r="EX74" i="1"/>
  <c r="EW74" i="1"/>
  <c r="EX73" i="1"/>
  <c r="EW73" i="1"/>
  <c r="EX72" i="1"/>
  <c r="EW72" i="1"/>
  <c r="EX71" i="1"/>
  <c r="EW71" i="1"/>
  <c r="EX70" i="1"/>
  <c r="EW70" i="1"/>
  <c r="EX69" i="1"/>
  <c r="EW69" i="1"/>
  <c r="EX68" i="1"/>
  <c r="EW68" i="1"/>
  <c r="EX67" i="1"/>
  <c r="EW67" i="1"/>
  <c r="EX66" i="1"/>
  <c r="EW66" i="1"/>
  <c r="EX65" i="1"/>
  <c r="EW65" i="1"/>
  <c r="EX64" i="1"/>
  <c r="EW64" i="1"/>
  <c r="EX63" i="1"/>
  <c r="EW63" i="1"/>
  <c r="EX62" i="1"/>
  <c r="EW62" i="1"/>
  <c r="EX61" i="1"/>
  <c r="EW61" i="1"/>
  <c r="EX60" i="1"/>
  <c r="EW60" i="1"/>
  <c r="EX59" i="1"/>
  <c r="EW59" i="1"/>
  <c r="EN97" i="1"/>
  <c r="AM435" i="5" s="1"/>
  <c r="EM97" i="1"/>
  <c r="AL435" i="5" s="1"/>
  <c r="EN96" i="1"/>
  <c r="AM434" i="5" s="1"/>
  <c r="EM96" i="1"/>
  <c r="AL434" i="5" s="1"/>
  <c r="EN95" i="1"/>
  <c r="AM433" i="5" s="1"/>
  <c r="EM95" i="1"/>
  <c r="AL433" i="5" s="1"/>
  <c r="EN94" i="1"/>
  <c r="EM94" i="1"/>
  <c r="EN93" i="1"/>
  <c r="EM93" i="1"/>
  <c r="EN92" i="1"/>
  <c r="EM92" i="1"/>
  <c r="EN91" i="1"/>
  <c r="EM91" i="1"/>
  <c r="EN90" i="1"/>
  <c r="EM90" i="1"/>
  <c r="EN89" i="1"/>
  <c r="EM89" i="1"/>
  <c r="EN88" i="1"/>
  <c r="EM88" i="1"/>
  <c r="EN87" i="1"/>
  <c r="EM87" i="1"/>
  <c r="EN86" i="1"/>
  <c r="EM86" i="1"/>
  <c r="EN85" i="1"/>
  <c r="EM85" i="1"/>
  <c r="EN84" i="1"/>
  <c r="EM84" i="1"/>
  <c r="EN83" i="1"/>
  <c r="EM83" i="1"/>
  <c r="EN82" i="1"/>
  <c r="EM82" i="1"/>
  <c r="EN81" i="1"/>
  <c r="EM81" i="1"/>
  <c r="EN80" i="1"/>
  <c r="EM80" i="1"/>
  <c r="EN79" i="1"/>
  <c r="EM79" i="1"/>
  <c r="EN78" i="1"/>
  <c r="EM78" i="1"/>
  <c r="EN77" i="1"/>
  <c r="EM77" i="1"/>
  <c r="EN76" i="1"/>
  <c r="EM76" i="1"/>
  <c r="EN75" i="1"/>
  <c r="EM75" i="1"/>
  <c r="EN74" i="1"/>
  <c r="EM74" i="1"/>
  <c r="EN73" i="1"/>
  <c r="EM73" i="1"/>
  <c r="EN72" i="1"/>
  <c r="EM72" i="1"/>
  <c r="EN71" i="1"/>
  <c r="EM71" i="1"/>
  <c r="EN70" i="1"/>
  <c r="EM70" i="1"/>
  <c r="EN69" i="1"/>
  <c r="EM69" i="1"/>
  <c r="EN68" i="1"/>
  <c r="EM68" i="1"/>
  <c r="EN67" i="1"/>
  <c r="EM67" i="1"/>
  <c r="EN66" i="1"/>
  <c r="EM66" i="1"/>
  <c r="EN65" i="1"/>
  <c r="EM65" i="1"/>
  <c r="EN64" i="1"/>
  <c r="EM64" i="1"/>
  <c r="EN63" i="1"/>
  <c r="EM63" i="1"/>
  <c r="EN62" i="1"/>
  <c r="EM62" i="1"/>
  <c r="EN61" i="1"/>
  <c r="EM61" i="1"/>
  <c r="EN60" i="1"/>
  <c r="EM60" i="1"/>
  <c r="EN59" i="1"/>
  <c r="EM59" i="1"/>
  <c r="ED97" i="1"/>
  <c r="EC97" i="1"/>
  <c r="ED96" i="1"/>
  <c r="EC96" i="1"/>
  <c r="ED95" i="1"/>
  <c r="EC95" i="1"/>
  <c r="ED94" i="1"/>
  <c r="EC94" i="1"/>
  <c r="ED93" i="1"/>
  <c r="EC93" i="1"/>
  <c r="ED92" i="1"/>
  <c r="EC92" i="1"/>
  <c r="ED91" i="1"/>
  <c r="EC91" i="1"/>
  <c r="ED90" i="1"/>
  <c r="EC90" i="1"/>
  <c r="ED89" i="1"/>
  <c r="EC89" i="1"/>
  <c r="ED88" i="1"/>
  <c r="EC88" i="1"/>
  <c r="ED87" i="1"/>
  <c r="EC87" i="1"/>
  <c r="ED86" i="1"/>
  <c r="EC86" i="1"/>
  <c r="ED85" i="1"/>
  <c r="EC85" i="1"/>
  <c r="ED84" i="1"/>
  <c r="EC84" i="1"/>
  <c r="ED83" i="1"/>
  <c r="EC83" i="1"/>
  <c r="ED82" i="1"/>
  <c r="EC82" i="1"/>
  <c r="ED81" i="1"/>
  <c r="EC81" i="1"/>
  <c r="ED80" i="1"/>
  <c r="EC80" i="1"/>
  <c r="ED79" i="1"/>
  <c r="EC79" i="1"/>
  <c r="ED78" i="1"/>
  <c r="EC78" i="1"/>
  <c r="ED77" i="1"/>
  <c r="EC77" i="1"/>
  <c r="ED76" i="1"/>
  <c r="EC76" i="1"/>
  <c r="ED75" i="1"/>
  <c r="EC75" i="1"/>
  <c r="ED74" i="1"/>
  <c r="EC74" i="1"/>
  <c r="ED73" i="1"/>
  <c r="EC73" i="1"/>
  <c r="ED72" i="1"/>
  <c r="EC72" i="1"/>
  <c r="ED71" i="1"/>
  <c r="EC71" i="1"/>
  <c r="ED70" i="1"/>
  <c r="EC70" i="1"/>
  <c r="ED69" i="1"/>
  <c r="EC69" i="1"/>
  <c r="ED68" i="1"/>
  <c r="EC68" i="1"/>
  <c r="ED67" i="1"/>
  <c r="EC67" i="1"/>
  <c r="ED66" i="1"/>
  <c r="EC66" i="1"/>
  <c r="ED65" i="1"/>
  <c r="EC65" i="1"/>
  <c r="ED64" i="1"/>
  <c r="EC64" i="1"/>
  <c r="ED63" i="1"/>
  <c r="EC63" i="1"/>
  <c r="ED62" i="1"/>
  <c r="EC62" i="1"/>
  <c r="ED61" i="1"/>
  <c r="EC61" i="1"/>
  <c r="ED60" i="1"/>
  <c r="EC60" i="1"/>
  <c r="ED59" i="1"/>
  <c r="EC59" i="1"/>
  <c r="DT97" i="1"/>
  <c r="DS97" i="1"/>
  <c r="DT96" i="1"/>
  <c r="DS96" i="1"/>
  <c r="DT95" i="1"/>
  <c r="DS95" i="1"/>
  <c r="DT94" i="1"/>
  <c r="DS94" i="1"/>
  <c r="DT93" i="1"/>
  <c r="DS93" i="1"/>
  <c r="DT92" i="1"/>
  <c r="DS92" i="1"/>
  <c r="DT91" i="1"/>
  <c r="DS91" i="1"/>
  <c r="DT90" i="1"/>
  <c r="DS90" i="1"/>
  <c r="DT89" i="1"/>
  <c r="DS89" i="1"/>
  <c r="DT88" i="1"/>
  <c r="DS88" i="1"/>
  <c r="DT87" i="1"/>
  <c r="DS87" i="1"/>
  <c r="DT8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T74" i="1"/>
  <c r="DS74" i="1"/>
  <c r="DT73" i="1"/>
  <c r="DS73" i="1"/>
  <c r="DT72" i="1"/>
  <c r="DS72" i="1"/>
  <c r="DT71" i="1"/>
  <c r="DS71" i="1"/>
  <c r="DT70" i="1"/>
  <c r="DS70" i="1"/>
  <c r="DT69" i="1"/>
  <c r="DS69" i="1"/>
  <c r="DT68" i="1"/>
  <c r="DS68" i="1"/>
  <c r="DT67" i="1"/>
  <c r="DS67" i="1"/>
  <c r="DT66" i="1"/>
  <c r="DS66" i="1"/>
  <c r="DT65" i="1"/>
  <c r="DS65" i="1"/>
  <c r="DT64" i="1"/>
  <c r="DS64" i="1"/>
  <c r="DT63" i="1"/>
  <c r="DS63" i="1"/>
  <c r="DT62" i="1"/>
  <c r="DS62" i="1"/>
  <c r="DT61" i="1"/>
  <c r="DS61" i="1"/>
  <c r="DT60" i="1"/>
  <c r="DS60" i="1"/>
  <c r="DT59" i="1"/>
  <c r="DS59" i="1"/>
  <c r="DJ97" i="1"/>
  <c r="DI97" i="1"/>
  <c r="DJ96" i="1"/>
  <c r="DI96" i="1"/>
  <c r="DJ95" i="1"/>
  <c r="DI95" i="1"/>
  <c r="DJ94" i="1"/>
  <c r="DI94" i="1"/>
  <c r="DJ93" i="1"/>
  <c r="DI93" i="1"/>
  <c r="DJ92" i="1"/>
  <c r="DI92" i="1"/>
  <c r="DJ91" i="1"/>
  <c r="DI91" i="1"/>
  <c r="DJ90" i="1"/>
  <c r="DI90" i="1"/>
  <c r="DJ89" i="1"/>
  <c r="DI89" i="1"/>
  <c r="DJ88" i="1"/>
  <c r="DI88" i="1"/>
  <c r="DJ87" i="1"/>
  <c r="DI87" i="1"/>
  <c r="DJ86" i="1"/>
  <c r="DI86" i="1"/>
  <c r="DJ85" i="1"/>
  <c r="DI85" i="1"/>
  <c r="DJ84" i="1"/>
  <c r="DI84" i="1"/>
  <c r="DJ83" i="1"/>
  <c r="DI83" i="1"/>
  <c r="DJ82" i="1"/>
  <c r="DI82" i="1"/>
  <c r="DJ81" i="1"/>
  <c r="DI81" i="1"/>
  <c r="DJ80" i="1"/>
  <c r="DI80" i="1"/>
  <c r="DJ79" i="1"/>
  <c r="DI79" i="1"/>
  <c r="DJ78" i="1"/>
  <c r="DI78" i="1"/>
  <c r="DJ77" i="1"/>
  <c r="DI77" i="1"/>
  <c r="DJ76" i="1"/>
  <c r="DI76" i="1"/>
  <c r="DJ75" i="1"/>
  <c r="DI75" i="1"/>
  <c r="DJ74" i="1"/>
  <c r="DI74" i="1"/>
  <c r="DJ73" i="1"/>
  <c r="DI73" i="1"/>
  <c r="DJ72" i="1"/>
  <c r="DI72" i="1"/>
  <c r="DJ71" i="1"/>
  <c r="DI71" i="1"/>
  <c r="DJ70" i="1"/>
  <c r="DI70" i="1"/>
  <c r="DJ69" i="1"/>
  <c r="DI69" i="1"/>
  <c r="DJ68" i="1"/>
  <c r="DI68" i="1"/>
  <c r="DJ67" i="1"/>
  <c r="DI67" i="1"/>
  <c r="DJ66" i="1"/>
  <c r="DI66" i="1"/>
  <c r="DJ65" i="1"/>
  <c r="DI65" i="1"/>
  <c r="DJ64" i="1"/>
  <c r="DI64" i="1"/>
  <c r="DJ63" i="1"/>
  <c r="DI63" i="1"/>
  <c r="DJ62" i="1"/>
  <c r="DI62" i="1"/>
  <c r="DJ61" i="1"/>
  <c r="DI61" i="1"/>
  <c r="DJ60" i="1"/>
  <c r="DI60" i="1"/>
  <c r="DJ59" i="1"/>
  <c r="DI59" i="1"/>
  <c r="CZ97" i="1"/>
  <c r="CY97" i="1"/>
  <c r="CZ96" i="1"/>
  <c r="CY96" i="1"/>
  <c r="CZ95" i="1"/>
  <c r="CY95" i="1"/>
  <c r="CZ94" i="1"/>
  <c r="CY94" i="1"/>
  <c r="CZ93" i="1"/>
  <c r="CY93" i="1"/>
  <c r="CZ92" i="1"/>
  <c r="CY92" i="1"/>
  <c r="CZ91" i="1"/>
  <c r="CY91" i="1"/>
  <c r="CZ90" i="1"/>
  <c r="CY90" i="1"/>
  <c r="CZ89" i="1"/>
  <c r="CY89" i="1"/>
  <c r="CZ88" i="1"/>
  <c r="CY88" i="1"/>
  <c r="CZ87" i="1"/>
  <c r="CY87" i="1"/>
  <c r="CZ86" i="1"/>
  <c r="CY86" i="1"/>
  <c r="CZ85" i="1"/>
  <c r="CY85" i="1"/>
  <c r="CZ84" i="1"/>
  <c r="CY84" i="1"/>
  <c r="CZ83" i="1"/>
  <c r="CY83" i="1"/>
  <c r="CZ82" i="1"/>
  <c r="CY82" i="1"/>
  <c r="CZ81" i="1"/>
  <c r="CY81" i="1"/>
  <c r="CZ80" i="1"/>
  <c r="CY80" i="1"/>
  <c r="CZ79" i="1"/>
  <c r="CY79" i="1"/>
  <c r="CZ78" i="1"/>
  <c r="CY78" i="1"/>
  <c r="CZ77" i="1"/>
  <c r="CY77" i="1"/>
  <c r="CZ76" i="1"/>
  <c r="CY76" i="1"/>
  <c r="CZ75" i="1"/>
  <c r="CY75" i="1"/>
  <c r="CZ74" i="1"/>
  <c r="CY74" i="1"/>
  <c r="CZ73" i="1"/>
  <c r="CY73" i="1"/>
  <c r="CZ72" i="1"/>
  <c r="CY72" i="1"/>
  <c r="CZ71" i="1"/>
  <c r="CY71" i="1"/>
  <c r="CZ70" i="1"/>
  <c r="CY70" i="1"/>
  <c r="CZ69" i="1"/>
  <c r="CY69" i="1"/>
  <c r="CZ68" i="1"/>
  <c r="CY68" i="1"/>
  <c r="CZ67" i="1"/>
  <c r="CY67" i="1"/>
  <c r="CZ66" i="1"/>
  <c r="CY66" i="1"/>
  <c r="CZ65" i="1"/>
  <c r="CY65" i="1"/>
  <c r="CZ64" i="1"/>
  <c r="CY64" i="1"/>
  <c r="CZ63" i="1"/>
  <c r="CY63" i="1"/>
  <c r="CZ62" i="1"/>
  <c r="CY62" i="1"/>
  <c r="CZ61" i="1"/>
  <c r="CY61" i="1"/>
  <c r="CZ60" i="1"/>
  <c r="CY60" i="1"/>
  <c r="CZ59" i="1"/>
  <c r="DB58" i="1" s="1"/>
  <c r="CY59" i="1"/>
  <c r="CP97" i="1"/>
  <c r="CO97" i="1"/>
  <c r="CP96" i="1"/>
  <c r="CO96" i="1"/>
  <c r="CP95" i="1"/>
  <c r="CO95" i="1"/>
  <c r="CP94" i="1"/>
  <c r="CO94" i="1"/>
  <c r="CP93" i="1"/>
  <c r="CO93" i="1"/>
  <c r="CP92" i="1"/>
  <c r="CO92" i="1"/>
  <c r="CP91" i="1"/>
  <c r="CO91" i="1"/>
  <c r="CP90" i="1"/>
  <c r="CO90" i="1"/>
  <c r="CP89" i="1"/>
  <c r="CO89" i="1"/>
  <c r="CP88" i="1"/>
  <c r="CO88" i="1"/>
  <c r="CP87" i="1"/>
  <c r="CO87" i="1"/>
  <c r="CP86" i="1"/>
  <c r="CO86" i="1"/>
  <c r="CP85" i="1"/>
  <c r="CO85" i="1"/>
  <c r="CP84" i="1"/>
  <c r="CO84" i="1"/>
  <c r="CP83" i="1"/>
  <c r="CO83" i="1"/>
  <c r="CP82" i="1"/>
  <c r="CO82" i="1"/>
  <c r="CP81" i="1"/>
  <c r="CO81" i="1"/>
  <c r="CP80" i="1"/>
  <c r="CO80" i="1"/>
  <c r="CP79" i="1"/>
  <c r="CO79" i="1"/>
  <c r="CP78" i="1"/>
  <c r="CO78" i="1"/>
  <c r="CP77" i="1"/>
  <c r="CO77" i="1"/>
  <c r="CP76" i="1"/>
  <c r="CO76" i="1"/>
  <c r="CP75" i="1"/>
  <c r="CO75" i="1"/>
  <c r="CP74" i="1"/>
  <c r="CO74" i="1"/>
  <c r="CP73" i="1"/>
  <c r="CO73" i="1"/>
  <c r="CP72" i="1"/>
  <c r="CO72" i="1"/>
  <c r="CP71" i="1"/>
  <c r="CO71" i="1"/>
  <c r="CP70" i="1"/>
  <c r="CO70" i="1"/>
  <c r="CP69" i="1"/>
  <c r="CO69" i="1"/>
  <c r="CP68" i="1"/>
  <c r="CO68" i="1"/>
  <c r="CP67" i="1"/>
  <c r="CO67" i="1"/>
  <c r="CP66" i="1"/>
  <c r="CO66" i="1"/>
  <c r="CP65" i="1"/>
  <c r="CO65" i="1"/>
  <c r="CP64" i="1"/>
  <c r="CO64" i="1"/>
  <c r="CP63" i="1"/>
  <c r="CO63" i="1"/>
  <c r="CP62" i="1"/>
  <c r="CO62" i="1"/>
  <c r="CP61" i="1"/>
  <c r="CO61" i="1"/>
  <c r="CP60" i="1"/>
  <c r="CO60" i="1"/>
  <c r="CP59" i="1"/>
  <c r="CO59" i="1"/>
  <c r="CF97" i="1"/>
  <c r="CE97" i="1"/>
  <c r="CF96" i="1"/>
  <c r="CE96" i="1"/>
  <c r="CF95" i="1"/>
  <c r="CE95" i="1"/>
  <c r="CF94" i="1"/>
  <c r="CE94" i="1"/>
  <c r="CF93" i="1"/>
  <c r="CE93" i="1"/>
  <c r="CF92" i="1"/>
  <c r="CE92" i="1"/>
  <c r="CF91" i="1"/>
  <c r="CE91" i="1"/>
  <c r="CF90" i="1"/>
  <c r="CE90" i="1"/>
  <c r="CF89" i="1"/>
  <c r="CE89" i="1"/>
  <c r="CF88" i="1"/>
  <c r="CE88" i="1"/>
  <c r="CF87" i="1"/>
  <c r="CE87" i="1"/>
  <c r="CF86" i="1"/>
  <c r="CE86" i="1"/>
  <c r="CF85" i="1"/>
  <c r="CE85" i="1"/>
  <c r="CF84" i="1"/>
  <c r="CE84" i="1"/>
  <c r="CF83" i="1"/>
  <c r="CE83" i="1"/>
  <c r="CF82" i="1"/>
  <c r="CE82" i="1"/>
  <c r="CF81" i="1"/>
  <c r="CE81" i="1"/>
  <c r="CF80" i="1"/>
  <c r="CE80" i="1"/>
  <c r="CF79" i="1"/>
  <c r="CE79" i="1"/>
  <c r="CF78" i="1"/>
  <c r="CE78" i="1"/>
  <c r="CF77" i="1"/>
  <c r="CE77" i="1"/>
  <c r="CF76" i="1"/>
  <c r="CE76" i="1"/>
  <c r="CF75" i="1"/>
  <c r="CE75" i="1"/>
  <c r="CF74" i="1"/>
  <c r="CE74" i="1"/>
  <c r="CF73" i="1"/>
  <c r="CE73" i="1"/>
  <c r="CF72" i="1"/>
  <c r="CE72" i="1"/>
  <c r="CF71" i="1"/>
  <c r="CE71" i="1"/>
  <c r="CF70" i="1"/>
  <c r="CE70" i="1"/>
  <c r="CF69" i="1"/>
  <c r="CE69" i="1"/>
  <c r="CF68" i="1"/>
  <c r="CE68" i="1"/>
  <c r="CF67" i="1"/>
  <c r="CE67" i="1"/>
  <c r="CF66" i="1"/>
  <c r="CE66" i="1"/>
  <c r="CF65" i="1"/>
  <c r="CE65" i="1"/>
  <c r="CF64" i="1"/>
  <c r="CE64" i="1"/>
  <c r="CF63" i="1"/>
  <c r="CE63" i="1"/>
  <c r="CF62" i="1"/>
  <c r="CE62" i="1"/>
  <c r="CF61" i="1"/>
  <c r="CE61" i="1"/>
  <c r="CF60" i="1"/>
  <c r="CE60" i="1"/>
  <c r="CF59" i="1"/>
  <c r="CH58" i="1" s="1"/>
  <c r="CE59" i="1"/>
  <c r="BV97" i="1"/>
  <c r="BU97" i="1"/>
  <c r="BV96" i="1"/>
  <c r="BU96" i="1"/>
  <c r="BV95" i="1"/>
  <c r="BU95" i="1"/>
  <c r="BV94" i="1"/>
  <c r="BU94" i="1"/>
  <c r="BV93" i="1"/>
  <c r="BU93" i="1"/>
  <c r="BV92" i="1"/>
  <c r="BU92" i="1"/>
  <c r="BV91" i="1"/>
  <c r="BU91" i="1"/>
  <c r="BV90" i="1"/>
  <c r="BU90" i="1"/>
  <c r="BV89" i="1"/>
  <c r="BU89" i="1"/>
  <c r="BV88" i="1"/>
  <c r="BU88" i="1"/>
  <c r="BV87" i="1"/>
  <c r="BU87" i="1"/>
  <c r="BV86" i="1"/>
  <c r="BU86" i="1"/>
  <c r="BV85" i="1"/>
  <c r="BU85" i="1"/>
  <c r="BV84" i="1"/>
  <c r="BU84" i="1"/>
  <c r="BV83" i="1"/>
  <c r="BU83" i="1"/>
  <c r="BV82" i="1"/>
  <c r="BU82" i="1"/>
  <c r="BV81" i="1"/>
  <c r="BU81" i="1"/>
  <c r="BV80" i="1"/>
  <c r="BU80" i="1"/>
  <c r="BV79" i="1"/>
  <c r="BU79" i="1"/>
  <c r="BV78" i="1"/>
  <c r="BU78" i="1"/>
  <c r="BV77" i="1"/>
  <c r="BU77" i="1"/>
  <c r="BV76" i="1"/>
  <c r="BU76" i="1"/>
  <c r="BV75" i="1"/>
  <c r="BU75" i="1"/>
  <c r="BV74" i="1"/>
  <c r="BU74" i="1"/>
  <c r="BV73" i="1"/>
  <c r="BU73" i="1"/>
  <c r="BV72" i="1"/>
  <c r="BU72" i="1"/>
  <c r="BV71" i="1"/>
  <c r="BU71" i="1"/>
  <c r="BV70" i="1"/>
  <c r="BU70" i="1"/>
  <c r="BV69" i="1"/>
  <c r="BU69" i="1"/>
  <c r="BV68" i="1"/>
  <c r="BU68" i="1"/>
  <c r="BV67" i="1"/>
  <c r="BU67" i="1"/>
  <c r="BV66" i="1"/>
  <c r="BU66" i="1"/>
  <c r="BV65" i="1"/>
  <c r="BU65" i="1"/>
  <c r="BV64" i="1"/>
  <c r="BU64" i="1"/>
  <c r="BV63" i="1"/>
  <c r="BU63" i="1"/>
  <c r="BV62" i="1"/>
  <c r="BU62" i="1"/>
  <c r="BV61" i="1"/>
  <c r="BU61" i="1"/>
  <c r="BV60" i="1"/>
  <c r="BU60" i="1"/>
  <c r="BV59" i="1"/>
  <c r="BU59" i="1"/>
  <c r="BL97" i="1"/>
  <c r="BK97" i="1"/>
  <c r="BL96" i="1"/>
  <c r="BK96" i="1"/>
  <c r="BL95" i="1"/>
  <c r="BK95" i="1"/>
  <c r="BL94" i="1"/>
  <c r="BK94" i="1"/>
  <c r="BL93" i="1"/>
  <c r="BK93" i="1"/>
  <c r="BL92" i="1"/>
  <c r="BK92" i="1"/>
  <c r="BL91" i="1"/>
  <c r="BK91" i="1"/>
  <c r="BL90" i="1"/>
  <c r="BK90" i="1"/>
  <c r="BL89" i="1"/>
  <c r="BK89" i="1"/>
  <c r="BL88" i="1"/>
  <c r="BK88" i="1"/>
  <c r="BL87" i="1"/>
  <c r="BK87" i="1"/>
  <c r="BL86" i="1"/>
  <c r="BK86" i="1"/>
  <c r="BL85" i="1"/>
  <c r="BK85" i="1"/>
  <c r="BL84" i="1"/>
  <c r="BK84" i="1"/>
  <c r="BL83" i="1"/>
  <c r="BK83" i="1"/>
  <c r="BL82" i="1"/>
  <c r="BK82" i="1"/>
  <c r="BL81" i="1"/>
  <c r="BK81" i="1"/>
  <c r="BL80" i="1"/>
  <c r="BK80" i="1"/>
  <c r="BL79" i="1"/>
  <c r="BK79" i="1"/>
  <c r="BL78" i="1"/>
  <c r="BK78" i="1"/>
  <c r="BL77" i="1"/>
  <c r="BK77" i="1"/>
  <c r="BL76" i="1"/>
  <c r="BK76" i="1"/>
  <c r="BL75" i="1"/>
  <c r="BK75" i="1"/>
  <c r="BL74" i="1"/>
  <c r="BK74" i="1"/>
  <c r="BL73" i="1"/>
  <c r="BK73" i="1"/>
  <c r="BL72" i="1"/>
  <c r="BK72" i="1"/>
  <c r="BL71" i="1"/>
  <c r="BK71" i="1"/>
  <c r="BL70" i="1"/>
  <c r="BK70" i="1"/>
  <c r="BL69" i="1"/>
  <c r="BK69" i="1"/>
  <c r="BL68" i="1"/>
  <c r="BK68" i="1"/>
  <c r="BL67" i="1"/>
  <c r="BK67" i="1"/>
  <c r="BL66" i="1"/>
  <c r="BK66" i="1"/>
  <c r="BL65" i="1"/>
  <c r="BK65" i="1"/>
  <c r="BL64" i="1"/>
  <c r="BK64" i="1"/>
  <c r="BL63" i="1"/>
  <c r="BK63" i="1"/>
  <c r="BL62" i="1"/>
  <c r="BK62" i="1"/>
  <c r="BL61" i="1"/>
  <c r="BK61" i="1"/>
  <c r="BL60" i="1"/>
  <c r="BK60" i="1"/>
  <c r="BL59" i="1"/>
  <c r="BN58" i="1" s="1"/>
  <c r="BK59" i="1"/>
  <c r="BB97" i="1"/>
  <c r="BA97" i="1"/>
  <c r="BB96" i="1"/>
  <c r="BA96" i="1"/>
  <c r="BB95" i="1"/>
  <c r="BA95" i="1"/>
  <c r="BB94" i="1"/>
  <c r="BA94" i="1"/>
  <c r="BB93" i="1"/>
  <c r="BA93" i="1"/>
  <c r="BB92" i="1"/>
  <c r="BA92" i="1"/>
  <c r="BB91" i="1"/>
  <c r="BA91" i="1"/>
  <c r="BB90" i="1"/>
  <c r="BA90" i="1"/>
  <c r="BB89" i="1"/>
  <c r="BA89" i="1"/>
  <c r="BB88" i="1"/>
  <c r="BA88" i="1"/>
  <c r="BB87" i="1"/>
  <c r="BA87" i="1"/>
  <c r="BB86" i="1"/>
  <c r="BA86" i="1"/>
  <c r="BB85" i="1"/>
  <c r="BA85" i="1"/>
  <c r="BB84" i="1"/>
  <c r="BA84" i="1"/>
  <c r="BB83" i="1"/>
  <c r="BA83" i="1"/>
  <c r="BB82" i="1"/>
  <c r="BA82" i="1"/>
  <c r="BB81" i="1"/>
  <c r="BA81" i="1"/>
  <c r="BB80" i="1"/>
  <c r="BA80" i="1"/>
  <c r="BB79" i="1"/>
  <c r="BA79" i="1"/>
  <c r="BB78" i="1"/>
  <c r="BA78" i="1"/>
  <c r="BB77" i="1"/>
  <c r="BA77" i="1"/>
  <c r="BB76" i="1"/>
  <c r="BA76" i="1"/>
  <c r="BB75" i="1"/>
  <c r="BA75" i="1"/>
  <c r="BB74" i="1"/>
  <c r="BA74" i="1"/>
  <c r="BB73" i="1"/>
  <c r="BA73" i="1"/>
  <c r="BB72" i="1"/>
  <c r="BA72" i="1"/>
  <c r="BB71" i="1"/>
  <c r="BA71" i="1"/>
  <c r="BB70" i="1"/>
  <c r="BA70" i="1"/>
  <c r="BB69" i="1"/>
  <c r="BA69" i="1"/>
  <c r="BB68" i="1"/>
  <c r="BA68" i="1"/>
  <c r="BB67" i="1"/>
  <c r="BA67" i="1"/>
  <c r="BB66" i="1"/>
  <c r="BA66" i="1"/>
  <c r="BB65" i="1"/>
  <c r="BA65" i="1"/>
  <c r="BB64" i="1"/>
  <c r="BA64" i="1"/>
  <c r="BB63" i="1"/>
  <c r="BA63" i="1"/>
  <c r="BB62" i="1"/>
  <c r="BA62" i="1"/>
  <c r="BB61" i="1"/>
  <c r="BA61" i="1"/>
  <c r="BB60" i="1"/>
  <c r="BA60" i="1"/>
  <c r="BB59" i="1"/>
  <c r="BA59" i="1"/>
  <c r="AR97" i="1"/>
  <c r="AQ97" i="1"/>
  <c r="AR96" i="1"/>
  <c r="AQ96" i="1"/>
  <c r="AR95" i="1"/>
  <c r="AQ95" i="1"/>
  <c r="AR94" i="1"/>
  <c r="AQ94" i="1"/>
  <c r="AR93" i="1"/>
  <c r="AQ93" i="1"/>
  <c r="AR92" i="1"/>
  <c r="AQ92" i="1"/>
  <c r="AR91" i="1"/>
  <c r="AQ91" i="1"/>
  <c r="AR90" i="1"/>
  <c r="AQ90" i="1"/>
  <c r="AR89" i="1"/>
  <c r="AQ89" i="1"/>
  <c r="AR88" i="1"/>
  <c r="AQ88" i="1"/>
  <c r="AR87" i="1"/>
  <c r="AQ87" i="1"/>
  <c r="AR86" i="1"/>
  <c r="AQ86" i="1"/>
  <c r="AR85" i="1"/>
  <c r="AQ85" i="1"/>
  <c r="AR84" i="1"/>
  <c r="AQ84" i="1"/>
  <c r="AR83" i="1"/>
  <c r="AQ83" i="1"/>
  <c r="AR82" i="1"/>
  <c r="AQ82" i="1"/>
  <c r="AR81" i="1"/>
  <c r="AQ81" i="1"/>
  <c r="AR80" i="1"/>
  <c r="AQ80" i="1"/>
  <c r="AR79" i="1"/>
  <c r="AQ79" i="1"/>
  <c r="AR78" i="1"/>
  <c r="AQ78" i="1"/>
  <c r="AR77" i="1"/>
  <c r="AQ77" i="1"/>
  <c r="AR76" i="1"/>
  <c r="AQ76" i="1"/>
  <c r="AR75" i="1"/>
  <c r="AQ75" i="1"/>
  <c r="AR74" i="1"/>
  <c r="AQ74" i="1"/>
  <c r="AR73" i="1"/>
  <c r="AQ73" i="1"/>
  <c r="AR72" i="1"/>
  <c r="AQ72" i="1"/>
  <c r="AR71" i="1"/>
  <c r="AQ71" i="1"/>
  <c r="AR70" i="1"/>
  <c r="AQ70" i="1"/>
  <c r="AR69" i="1"/>
  <c r="AQ69" i="1"/>
  <c r="AR68" i="1"/>
  <c r="AQ68" i="1"/>
  <c r="AR67" i="1"/>
  <c r="AQ67" i="1"/>
  <c r="AR66" i="1"/>
  <c r="AQ66" i="1"/>
  <c r="AR65" i="1"/>
  <c r="AQ65" i="1"/>
  <c r="AR64" i="1"/>
  <c r="AQ64" i="1"/>
  <c r="AR63" i="1"/>
  <c r="AQ63" i="1"/>
  <c r="AR62" i="1"/>
  <c r="AQ62" i="1"/>
  <c r="AR61" i="1"/>
  <c r="AQ61" i="1"/>
  <c r="AR60" i="1"/>
  <c r="AQ60" i="1"/>
  <c r="AR59" i="1"/>
  <c r="AT58" i="1" s="1"/>
  <c r="AQ59" i="1"/>
  <c r="AH97" i="1"/>
  <c r="AG97" i="1"/>
  <c r="AH96" i="1"/>
  <c r="AG96" i="1"/>
  <c r="AH95" i="1"/>
  <c r="AG95" i="1"/>
  <c r="AH94" i="1"/>
  <c r="AG94" i="1"/>
  <c r="AH93" i="1"/>
  <c r="AG93" i="1"/>
  <c r="AH92" i="1"/>
  <c r="AG92" i="1"/>
  <c r="AH91" i="1"/>
  <c r="AG91" i="1"/>
  <c r="AH90" i="1"/>
  <c r="AG90" i="1"/>
  <c r="AH89" i="1"/>
  <c r="AG89" i="1"/>
  <c r="AH88" i="1"/>
  <c r="AG88" i="1"/>
  <c r="AH87" i="1"/>
  <c r="AG87" i="1"/>
  <c r="AH86" i="1"/>
  <c r="AG86" i="1"/>
  <c r="AH85" i="1"/>
  <c r="AG85" i="1"/>
  <c r="AH84" i="1"/>
  <c r="AG84" i="1"/>
  <c r="AH83" i="1"/>
  <c r="AG83" i="1"/>
  <c r="AH82" i="1"/>
  <c r="AG82" i="1"/>
  <c r="AH81" i="1"/>
  <c r="AG81" i="1"/>
  <c r="AH80" i="1"/>
  <c r="AG80" i="1"/>
  <c r="AH79" i="1"/>
  <c r="AG79" i="1"/>
  <c r="AH78" i="1"/>
  <c r="AG78" i="1"/>
  <c r="AH77" i="1"/>
  <c r="AG77" i="1"/>
  <c r="AH76" i="1"/>
  <c r="AG76" i="1"/>
  <c r="AH75" i="1"/>
  <c r="AG75" i="1"/>
  <c r="AH74" i="1"/>
  <c r="AG74" i="1"/>
  <c r="AH73" i="1"/>
  <c r="AG73" i="1"/>
  <c r="AH72" i="1"/>
  <c r="AG72" i="1"/>
  <c r="AH71" i="1"/>
  <c r="AG71" i="1"/>
  <c r="AH70" i="1"/>
  <c r="AG70" i="1"/>
  <c r="AH69" i="1"/>
  <c r="AG69" i="1"/>
  <c r="AH68" i="1"/>
  <c r="AG68" i="1"/>
  <c r="AH67" i="1"/>
  <c r="AG67" i="1"/>
  <c r="AH66" i="1"/>
  <c r="AG66" i="1"/>
  <c r="AH65" i="1"/>
  <c r="AG65" i="1"/>
  <c r="AH64" i="1"/>
  <c r="AG64" i="1"/>
  <c r="AH63" i="1"/>
  <c r="AG63" i="1"/>
  <c r="AH62" i="1"/>
  <c r="AG62" i="1"/>
  <c r="AH61" i="1"/>
  <c r="AG61" i="1"/>
  <c r="AH60" i="1"/>
  <c r="AG60" i="1"/>
  <c r="AH59" i="1"/>
  <c r="AG59" i="1"/>
  <c r="C4" i="1"/>
  <c r="C5" i="1"/>
  <c r="C6" i="1"/>
  <c r="DX6" i="1" s="1"/>
  <c r="C7" i="1"/>
  <c r="BO7" i="1" s="1"/>
  <c r="C8" i="1"/>
  <c r="C9" i="1"/>
  <c r="AU9" i="1" s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3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IX5" i="1" l="1"/>
  <c r="IU6" i="1"/>
  <c r="IM5" i="1"/>
  <c r="IK6" i="1"/>
  <c r="IN5" i="1"/>
  <c r="ID4" i="1"/>
  <c r="IA5" i="1"/>
  <c r="IC4" i="1"/>
  <c r="HS5" i="1"/>
  <c r="HQ6" i="1"/>
  <c r="HT5" i="1"/>
  <c r="HT4" i="1"/>
  <c r="HR5" i="1"/>
  <c r="HR6" i="1" s="1"/>
  <c r="HR7" i="1" s="1"/>
  <c r="HR8" i="1" s="1"/>
  <c r="HR9" i="1" s="1"/>
  <c r="HR10" i="1" s="1"/>
  <c r="HR11" i="1" s="1"/>
  <c r="HR12" i="1" s="1"/>
  <c r="HR13" i="1" s="1"/>
  <c r="HR14" i="1" s="1"/>
  <c r="HR15" i="1" s="1"/>
  <c r="HR16" i="1" s="1"/>
  <c r="HR17" i="1" s="1"/>
  <c r="HR18" i="1" s="1"/>
  <c r="HR19" i="1" s="1"/>
  <c r="HR20" i="1" s="1"/>
  <c r="HR21" i="1" s="1"/>
  <c r="HR22" i="1" s="1"/>
  <c r="HR23" i="1" s="1"/>
  <c r="HR24" i="1" s="1"/>
  <c r="HR25" i="1" s="1"/>
  <c r="HR26" i="1" s="1"/>
  <c r="HR27" i="1" s="1"/>
  <c r="HR28" i="1" s="1"/>
  <c r="HR29" i="1" s="1"/>
  <c r="HR30" i="1" s="1"/>
  <c r="HR31" i="1" s="1"/>
  <c r="HR32" i="1" s="1"/>
  <c r="HR33" i="1" s="1"/>
  <c r="HR34" i="1" s="1"/>
  <c r="HR35" i="1" s="1"/>
  <c r="HR36" i="1" s="1"/>
  <c r="HR37" i="1" s="1"/>
  <c r="HR38" i="1" s="1"/>
  <c r="HR39" i="1" s="1"/>
  <c r="HR40" i="1" s="1"/>
  <c r="HR41" i="1" s="1"/>
  <c r="HR42" i="1" s="1"/>
  <c r="HR43" i="1" s="1"/>
  <c r="HR44" i="1" s="1"/>
  <c r="HR45" i="1" s="1"/>
  <c r="HR46" i="1" s="1"/>
  <c r="HR47" i="1" s="1"/>
  <c r="HR48" i="1" s="1"/>
  <c r="HR49" i="1" s="1"/>
  <c r="HR50" i="1" s="1"/>
  <c r="HR51" i="1" s="1"/>
  <c r="HR52" i="1" s="1"/>
  <c r="HR53" i="1" s="1"/>
  <c r="HR54" i="1" s="1"/>
  <c r="HR55" i="1" s="1"/>
  <c r="HR56" i="1" s="1"/>
  <c r="HR57" i="1" s="1"/>
  <c r="HR58" i="1" s="1"/>
  <c r="HR59" i="1" s="1"/>
  <c r="HR60" i="1" s="1"/>
  <c r="HR61" i="1" s="1"/>
  <c r="HR62" i="1" s="1"/>
  <c r="HR63" i="1" s="1"/>
  <c r="HR64" i="1" s="1"/>
  <c r="HR65" i="1" s="1"/>
  <c r="HR66" i="1" s="1"/>
  <c r="HR67" i="1" s="1"/>
  <c r="HR68" i="1" s="1"/>
  <c r="HR69" i="1" s="1"/>
  <c r="HR70" i="1" s="1"/>
  <c r="HR71" i="1" s="1"/>
  <c r="HR72" i="1" s="1"/>
  <c r="HR73" i="1" s="1"/>
  <c r="HR74" i="1" s="1"/>
  <c r="HR75" i="1" s="1"/>
  <c r="HR76" i="1" s="1"/>
  <c r="HR77" i="1" s="1"/>
  <c r="HR78" i="1" s="1"/>
  <c r="HR79" i="1" s="1"/>
  <c r="HR80" i="1" s="1"/>
  <c r="HR81" i="1" s="1"/>
  <c r="HR82" i="1" s="1"/>
  <c r="HR83" i="1" s="1"/>
  <c r="HR84" i="1" s="1"/>
  <c r="HR85" i="1" s="1"/>
  <c r="HR86" i="1" s="1"/>
  <c r="HR87" i="1" s="1"/>
  <c r="HR88" i="1" s="1"/>
  <c r="HR89" i="1" s="1"/>
  <c r="HR90" i="1" s="1"/>
  <c r="HR91" i="1" s="1"/>
  <c r="HR92" i="1" s="1"/>
  <c r="HR93" i="1" s="1"/>
  <c r="HR94" i="1" s="1"/>
  <c r="HR95" i="1" s="1"/>
  <c r="HR96" i="1" s="1"/>
  <c r="HR97" i="1" s="1"/>
  <c r="HR98" i="1" s="1"/>
  <c r="HR99" i="1" s="1"/>
  <c r="HR100" i="1" s="1"/>
  <c r="HR101" i="1" s="1"/>
  <c r="HR102" i="1" s="1"/>
  <c r="HR103" i="1" s="1"/>
  <c r="HR104" i="1" s="1"/>
  <c r="HR105" i="1" s="1"/>
  <c r="HR106" i="1" s="1"/>
  <c r="HR107" i="1" s="1"/>
  <c r="HR108" i="1" s="1"/>
  <c r="HR109" i="1" s="1"/>
  <c r="HR110" i="1" s="1"/>
  <c r="HR111" i="1" s="1"/>
  <c r="HR112" i="1" s="1"/>
  <c r="HR113" i="1" s="1"/>
  <c r="HR114" i="1" s="1"/>
  <c r="HR115" i="1" s="1"/>
  <c r="HR116" i="1" s="1"/>
  <c r="HR117" i="1" s="1"/>
  <c r="HR118" i="1" s="1"/>
  <c r="HR119" i="1" s="1"/>
  <c r="HR120" i="1" s="1"/>
  <c r="HR121" i="1" s="1"/>
  <c r="HR122" i="1" s="1"/>
  <c r="HR123" i="1" s="1"/>
  <c r="HR124" i="1" s="1"/>
  <c r="HR125" i="1" s="1"/>
  <c r="HR126" i="1" s="1"/>
  <c r="HR127" i="1" s="1"/>
  <c r="HR128" i="1" s="1"/>
  <c r="HR129" i="1" s="1"/>
  <c r="HR130" i="1" s="1"/>
  <c r="HR131" i="1" s="1"/>
  <c r="HR132" i="1" s="1"/>
  <c r="HR133" i="1" s="1"/>
  <c r="HR134" i="1" s="1"/>
  <c r="HR135" i="1" s="1"/>
  <c r="HR136" i="1" s="1"/>
  <c r="HR137" i="1" s="1"/>
  <c r="HR138" i="1" s="1"/>
  <c r="HR139" i="1" s="1"/>
  <c r="HR140" i="1" s="1"/>
  <c r="HR141" i="1" s="1"/>
  <c r="HR142" i="1" s="1"/>
  <c r="HR143" i="1" s="1"/>
  <c r="HR144" i="1" s="1"/>
  <c r="HR145" i="1" s="1"/>
  <c r="HR146" i="1" s="1"/>
  <c r="HR147" i="1" s="1"/>
  <c r="HR148" i="1" s="1"/>
  <c r="HR149" i="1" s="1"/>
  <c r="HR150" i="1" s="1"/>
  <c r="HR151" i="1" s="1"/>
  <c r="HR152" i="1" s="1"/>
  <c r="HR153" i="1" s="1"/>
  <c r="HR154" i="1" s="1"/>
  <c r="HR155" i="1" s="1"/>
  <c r="HR156" i="1" s="1"/>
  <c r="HR157" i="1" s="1"/>
  <c r="HR158" i="1" s="1"/>
  <c r="HR159" i="1" s="1"/>
  <c r="HR160" i="1" s="1"/>
  <c r="HR161" i="1" s="1"/>
  <c r="HR162" i="1" s="1"/>
  <c r="HR163" i="1" s="1"/>
  <c r="HR164" i="1" s="1"/>
  <c r="HR165" i="1" s="1"/>
  <c r="HR166" i="1" s="1"/>
  <c r="HR167" i="1" s="1"/>
  <c r="HR168" i="1" s="1"/>
  <c r="HR169" i="1" s="1"/>
  <c r="HR170" i="1" s="1"/>
  <c r="HR171" i="1" s="1"/>
  <c r="HR172" i="1" s="1"/>
  <c r="HR173" i="1" s="1"/>
  <c r="HR174" i="1" s="1"/>
  <c r="HR175" i="1" s="1"/>
  <c r="HR176" i="1" s="1"/>
  <c r="HR177" i="1" s="1"/>
  <c r="HR178" i="1" s="1"/>
  <c r="HR179" i="1" s="1"/>
  <c r="HR180" i="1" s="1"/>
  <c r="HR181" i="1" s="1"/>
  <c r="HR182" i="1" s="1"/>
  <c r="HR183" i="1" s="1"/>
  <c r="HR184" i="1" s="1"/>
  <c r="HR185" i="1" s="1"/>
  <c r="HR186" i="1" s="1"/>
  <c r="HR187" i="1" s="1"/>
  <c r="HR188" i="1" s="1"/>
  <c r="HR189" i="1" s="1"/>
  <c r="HR190" i="1" s="1"/>
  <c r="HR191" i="1" s="1"/>
  <c r="HR192" i="1" s="1"/>
  <c r="HR193" i="1" s="1"/>
  <c r="HR194" i="1" s="1"/>
  <c r="HR195" i="1" s="1"/>
  <c r="HR196" i="1" s="1"/>
  <c r="HR197" i="1" s="1"/>
  <c r="HR198" i="1" s="1"/>
  <c r="HR199" i="1" s="1"/>
  <c r="HR200" i="1" s="1"/>
  <c r="HR201" i="1" s="1"/>
  <c r="HR202" i="1" s="1"/>
  <c r="HR203" i="1" s="1"/>
  <c r="HR204" i="1" s="1"/>
  <c r="HR205" i="1" s="1"/>
  <c r="HR206" i="1" s="1"/>
  <c r="HR207" i="1" s="1"/>
  <c r="HR208" i="1" s="1"/>
  <c r="HR209" i="1" s="1"/>
  <c r="HR210" i="1" s="1"/>
  <c r="HR211" i="1" s="1"/>
  <c r="HR212" i="1" s="1"/>
  <c r="HR213" i="1" s="1"/>
  <c r="HR214" i="1" s="1"/>
  <c r="HR215" i="1" s="1"/>
  <c r="HR216" i="1" s="1"/>
  <c r="HR217" i="1" s="1"/>
  <c r="HR218" i="1" s="1"/>
  <c r="HR219" i="1" s="1"/>
  <c r="HR220" i="1" s="1"/>
  <c r="HR221" i="1" s="1"/>
  <c r="HR222" i="1" s="1"/>
  <c r="HR223" i="1" s="1"/>
  <c r="HR224" i="1" s="1"/>
  <c r="HR225" i="1" s="1"/>
  <c r="HR226" i="1" s="1"/>
  <c r="HR227" i="1" s="1"/>
  <c r="HR228" i="1" s="1"/>
  <c r="HR229" i="1" s="1"/>
  <c r="HR230" i="1" s="1"/>
  <c r="HR231" i="1" s="1"/>
  <c r="HR232" i="1" s="1"/>
  <c r="HR233" i="1" s="1"/>
  <c r="HR234" i="1" s="1"/>
  <c r="HR235" i="1" s="1"/>
  <c r="HR236" i="1" s="1"/>
  <c r="HR237" i="1" s="1"/>
  <c r="HR238" i="1" s="1"/>
  <c r="HR239" i="1" s="1"/>
  <c r="HR240" i="1" s="1"/>
  <c r="HR241" i="1" s="1"/>
  <c r="HR242" i="1" s="1"/>
  <c r="HR243" i="1" s="1"/>
  <c r="HR244" i="1" s="1"/>
  <c r="HR245" i="1" s="1"/>
  <c r="HR246" i="1" s="1"/>
  <c r="HR247" i="1" s="1"/>
  <c r="HR248" i="1" s="1"/>
  <c r="HR249" i="1" s="1"/>
  <c r="HR250" i="1" s="1"/>
  <c r="HR251" i="1" s="1"/>
  <c r="HR252" i="1" s="1"/>
  <c r="HR253" i="1" s="1"/>
  <c r="HR254" i="1" s="1"/>
  <c r="HR255" i="1" s="1"/>
  <c r="HR256" i="1" s="1"/>
  <c r="HR257" i="1" s="1"/>
  <c r="HR258" i="1" s="1"/>
  <c r="HR259" i="1" s="1"/>
  <c r="HR260" i="1" s="1"/>
  <c r="HR261" i="1" s="1"/>
  <c r="HR262" i="1" s="1"/>
  <c r="HR263" i="1" s="1"/>
  <c r="HR264" i="1" s="1"/>
  <c r="HR265" i="1" s="1"/>
  <c r="HR266" i="1" s="1"/>
  <c r="HR267" i="1" s="1"/>
  <c r="HR268" i="1" s="1"/>
  <c r="HR269" i="1" s="1"/>
  <c r="HR270" i="1" s="1"/>
  <c r="HR271" i="1" s="1"/>
  <c r="HR272" i="1" s="1"/>
  <c r="HR273" i="1" s="1"/>
  <c r="HR274" i="1" s="1"/>
  <c r="HR275" i="1" s="1"/>
  <c r="HR276" i="1" s="1"/>
  <c r="HR277" i="1" s="1"/>
  <c r="HR278" i="1" s="1"/>
  <c r="HR279" i="1" s="1"/>
  <c r="HR280" i="1" s="1"/>
  <c r="HR281" i="1" s="1"/>
  <c r="HR282" i="1" s="1"/>
  <c r="HR283" i="1" s="1"/>
  <c r="HR284" i="1" s="1"/>
  <c r="HR285" i="1" s="1"/>
  <c r="HR286" i="1" s="1"/>
  <c r="HR287" i="1" s="1"/>
  <c r="HR288" i="1" s="1"/>
  <c r="HR289" i="1" s="1"/>
  <c r="HR290" i="1" s="1"/>
  <c r="HR291" i="1" s="1"/>
  <c r="HR292" i="1" s="1"/>
  <c r="HR293" i="1" s="1"/>
  <c r="HR294" i="1" s="1"/>
  <c r="HR295" i="1" s="1"/>
  <c r="HR296" i="1" s="1"/>
  <c r="HR297" i="1" s="1"/>
  <c r="HR298" i="1" s="1"/>
  <c r="HR299" i="1" s="1"/>
  <c r="HR300" i="1" s="1"/>
  <c r="HR301" i="1" s="1"/>
  <c r="HR302" i="1" s="1"/>
  <c r="HR303" i="1" s="1"/>
  <c r="HS4" i="1"/>
  <c r="HJ4" i="1"/>
  <c r="HI4" i="1"/>
  <c r="HG5" i="1"/>
  <c r="GZ5" i="1"/>
  <c r="GZ6" i="1"/>
  <c r="GW7" i="1"/>
  <c r="GY5" i="1"/>
  <c r="GP5" i="1"/>
  <c r="GM6" i="1"/>
  <c r="GO5" i="1"/>
  <c r="GF5" i="1"/>
  <c r="GF6" i="1"/>
  <c r="GE6" i="1"/>
  <c r="GC7" i="1"/>
  <c r="FV5" i="1"/>
  <c r="FS6" i="1"/>
  <c r="FK5" i="1"/>
  <c r="FI6" i="1"/>
  <c r="FL5" i="1"/>
  <c r="EY5" i="1"/>
  <c r="FB4" i="1"/>
  <c r="FA4" i="1"/>
  <c r="EO6" i="1"/>
  <c r="ER5" i="1"/>
  <c r="EQ5" i="1"/>
  <c r="EH4" i="1"/>
  <c r="EE5" i="1"/>
  <c r="DV58" i="1"/>
  <c r="BO3" i="1"/>
  <c r="BP3" i="1"/>
  <c r="BY3" i="1"/>
  <c r="BZ3" i="1"/>
  <c r="E102" i="1"/>
  <c r="E100" i="1"/>
  <c r="AD438" i="5" s="1"/>
  <c r="AC438" i="5" s="1"/>
  <c r="E105" i="1"/>
  <c r="AD443" i="5" s="1"/>
  <c r="AC443" i="5" s="1"/>
  <c r="E98" i="1"/>
  <c r="E99" i="1"/>
  <c r="E101" i="1"/>
  <c r="AD439" i="5" s="1"/>
  <c r="AC439" i="5" s="1"/>
  <c r="E106" i="1"/>
  <c r="E103" i="1"/>
  <c r="E104" i="1"/>
  <c r="E108" i="1"/>
  <c r="AJ446" i="5" s="1"/>
  <c r="AI446" i="5" s="1"/>
  <c r="E107" i="1"/>
  <c r="E109" i="1"/>
  <c r="E112" i="1"/>
  <c r="E116" i="1"/>
  <c r="X454" i="5" s="1"/>
  <c r="W454" i="5" s="1"/>
  <c r="E111" i="1"/>
  <c r="AD449" i="5" s="1"/>
  <c r="AC449" i="5" s="1"/>
  <c r="E110" i="1"/>
  <c r="E113" i="1"/>
  <c r="E117" i="1"/>
  <c r="AD455" i="5" s="1"/>
  <c r="AC455" i="5" s="1"/>
  <c r="E114" i="1"/>
  <c r="AJ452" i="5" s="1"/>
  <c r="AI452" i="5" s="1"/>
  <c r="E115" i="1"/>
  <c r="X453" i="5" s="1"/>
  <c r="W453" i="5" s="1"/>
  <c r="E118" i="1"/>
  <c r="E119" i="1"/>
  <c r="AJ457" i="5" s="1"/>
  <c r="AI457" i="5" s="1"/>
  <c r="E124" i="1"/>
  <c r="AD462" i="5" s="1"/>
  <c r="AC462" i="5" s="1"/>
  <c r="E127" i="1"/>
  <c r="X465" i="5" s="1"/>
  <c r="W465" i="5" s="1"/>
  <c r="E128" i="1"/>
  <c r="E130" i="1"/>
  <c r="AJ468" i="5" s="1"/>
  <c r="AI468" i="5" s="1"/>
  <c r="E120" i="1"/>
  <c r="E125" i="1"/>
  <c r="AD463" i="5" s="1"/>
  <c r="AC463" i="5" s="1"/>
  <c r="E131" i="1"/>
  <c r="E132" i="1"/>
  <c r="AD470" i="5" s="1"/>
  <c r="AC470" i="5" s="1"/>
  <c r="E121" i="1"/>
  <c r="AD459" i="5" s="1"/>
  <c r="AC459" i="5" s="1"/>
  <c r="E122" i="1"/>
  <c r="E123" i="1"/>
  <c r="E129" i="1"/>
  <c r="AJ467" i="5" s="1"/>
  <c r="AI467" i="5" s="1"/>
  <c r="E126" i="1"/>
  <c r="X464" i="5" s="1"/>
  <c r="W464" i="5" s="1"/>
  <c r="E133" i="1"/>
  <c r="AD471" i="5" s="1"/>
  <c r="AC471" i="5" s="1"/>
  <c r="E135" i="1"/>
  <c r="E137" i="1"/>
  <c r="AJ475" i="5" s="1"/>
  <c r="AI475" i="5" s="1"/>
  <c r="E138" i="1"/>
  <c r="AD476" i="5" s="1"/>
  <c r="AC476" i="5" s="1"/>
  <c r="E139" i="1"/>
  <c r="X477" i="5" s="1"/>
  <c r="W477" i="5" s="1"/>
  <c r="E140" i="1"/>
  <c r="E145" i="1"/>
  <c r="AD483" i="5" s="1"/>
  <c r="AC483" i="5" s="1"/>
  <c r="E146" i="1"/>
  <c r="AJ484" i="5" s="1"/>
  <c r="AI484" i="5" s="1"/>
  <c r="E148" i="1"/>
  <c r="E141" i="1"/>
  <c r="E142" i="1"/>
  <c r="AJ480" i="5" s="1"/>
  <c r="AI480" i="5" s="1"/>
  <c r="E147" i="1"/>
  <c r="AD485" i="5" s="1"/>
  <c r="AC485" i="5" s="1"/>
  <c r="E156" i="1"/>
  <c r="AD494" i="5" s="1"/>
  <c r="AC494" i="5" s="1"/>
  <c r="E134" i="1"/>
  <c r="E136" i="1"/>
  <c r="AD474" i="5" s="1"/>
  <c r="AC474" i="5" s="1"/>
  <c r="E143" i="1"/>
  <c r="AD481" i="5" s="1"/>
  <c r="AC481" i="5" s="1"/>
  <c r="E144" i="1"/>
  <c r="E149" i="1"/>
  <c r="E151" i="1"/>
  <c r="X489" i="5" s="1"/>
  <c r="W489" i="5" s="1"/>
  <c r="E157" i="1"/>
  <c r="E159" i="1"/>
  <c r="E163" i="1"/>
  <c r="E164" i="1"/>
  <c r="AD502" i="5" s="1"/>
  <c r="AC502" i="5" s="1"/>
  <c r="E169" i="1"/>
  <c r="AJ507" i="5" s="1"/>
  <c r="AI507" i="5" s="1"/>
  <c r="E155" i="1"/>
  <c r="AJ493" i="5" s="1"/>
  <c r="AI493" i="5" s="1"/>
  <c r="E160" i="1"/>
  <c r="E166" i="1"/>
  <c r="X504" i="5" s="1"/>
  <c r="W504" i="5" s="1"/>
  <c r="E172" i="1"/>
  <c r="E173" i="1"/>
  <c r="E177" i="1"/>
  <c r="E150" i="1"/>
  <c r="AD488" i="5" s="1"/>
  <c r="AC488" i="5" s="1"/>
  <c r="E165" i="1"/>
  <c r="AJ503" i="5" s="1"/>
  <c r="AI503" i="5" s="1"/>
  <c r="E167" i="1"/>
  <c r="E168" i="1"/>
  <c r="E170" i="1"/>
  <c r="X508" i="5" s="1"/>
  <c r="W508" i="5" s="1"/>
  <c r="E174" i="1"/>
  <c r="E175" i="1"/>
  <c r="AJ513" i="5" s="1"/>
  <c r="AI513" i="5" s="1"/>
  <c r="E178" i="1"/>
  <c r="E179" i="1"/>
  <c r="AD517" i="5" s="1"/>
  <c r="AC517" i="5" s="1"/>
  <c r="E182" i="1"/>
  <c r="AD520" i="5" s="1"/>
  <c r="AC520" i="5" s="1"/>
  <c r="E183" i="1"/>
  <c r="X521" i="5" s="1"/>
  <c r="W521" i="5" s="1"/>
  <c r="E186" i="1"/>
  <c r="E187" i="1"/>
  <c r="AD525" i="5" s="1"/>
  <c r="AC525" i="5" s="1"/>
  <c r="E152" i="1"/>
  <c r="AJ490" i="5" s="1"/>
  <c r="AI490" i="5" s="1"/>
  <c r="E153" i="1"/>
  <c r="AD491" i="5" s="1"/>
  <c r="AC491" i="5" s="1"/>
  <c r="E154" i="1"/>
  <c r="E158" i="1"/>
  <c r="X496" i="5" s="1"/>
  <c r="W496" i="5" s="1"/>
  <c r="E161" i="1"/>
  <c r="E162" i="1"/>
  <c r="E171" i="1"/>
  <c r="E176" i="1"/>
  <c r="X514" i="5" s="1"/>
  <c r="W514" i="5" s="1"/>
  <c r="E180" i="1"/>
  <c r="X518" i="5" s="1"/>
  <c r="W518" i="5" s="1"/>
  <c r="E184" i="1"/>
  <c r="E191" i="1"/>
  <c r="E194" i="1"/>
  <c r="AJ532" i="5" s="1"/>
  <c r="AI532" i="5" s="1"/>
  <c r="E196" i="1"/>
  <c r="AD534" i="5" s="1"/>
  <c r="AC534" i="5" s="1"/>
  <c r="E203" i="1"/>
  <c r="E209" i="1"/>
  <c r="E215" i="1"/>
  <c r="AD553" i="5" s="1"/>
  <c r="AC553" i="5" s="1"/>
  <c r="E188" i="1"/>
  <c r="X526" i="5" s="1"/>
  <c r="W526" i="5" s="1"/>
  <c r="E189" i="1"/>
  <c r="E192" i="1"/>
  <c r="E197" i="1"/>
  <c r="AD535" i="5" s="1"/>
  <c r="AC535" i="5" s="1"/>
  <c r="E198" i="1"/>
  <c r="AD536" i="5" s="1"/>
  <c r="AC536" i="5" s="1"/>
  <c r="E200" i="1"/>
  <c r="E207" i="1"/>
  <c r="E211" i="1"/>
  <c r="AJ549" i="5" s="1"/>
  <c r="AI549" i="5" s="1"/>
  <c r="E181" i="1"/>
  <c r="AD519" i="5" s="1"/>
  <c r="AC519" i="5" s="1"/>
  <c r="E185" i="1"/>
  <c r="E190" i="1"/>
  <c r="E193" i="1"/>
  <c r="AD531" i="5" s="1"/>
  <c r="AC531" i="5" s="1"/>
  <c r="E195" i="1"/>
  <c r="AJ533" i="5" s="1"/>
  <c r="AI533" i="5" s="1"/>
  <c r="E201" i="1"/>
  <c r="E202" i="1"/>
  <c r="E204" i="1"/>
  <c r="AD542" i="5" s="1"/>
  <c r="AC542" i="5" s="1"/>
  <c r="E216" i="1"/>
  <c r="AD554" i="5" s="1"/>
  <c r="AC554" i="5" s="1"/>
  <c r="E199" i="1"/>
  <c r="AJ537" i="5" s="1"/>
  <c r="AI537" i="5" s="1"/>
  <c r="E205" i="1"/>
  <c r="E206" i="1"/>
  <c r="AD544" i="5" s="1"/>
  <c r="AC544" i="5" s="1"/>
  <c r="E208" i="1"/>
  <c r="AD546" i="5" s="1"/>
  <c r="AC546" i="5" s="1"/>
  <c r="E210" i="1"/>
  <c r="AD548" i="5" s="1"/>
  <c r="AC548" i="5" s="1"/>
  <c r="E212" i="1"/>
  <c r="E214" i="1"/>
  <c r="X552" i="5" s="1"/>
  <c r="W552" i="5" s="1"/>
  <c r="E217" i="1"/>
  <c r="X555" i="5" s="1"/>
  <c r="W555" i="5" s="1"/>
  <c r="E219" i="1"/>
  <c r="AD557" i="5" s="1"/>
  <c r="AC557" i="5" s="1"/>
  <c r="E220" i="1"/>
  <c r="E221" i="1"/>
  <c r="X559" i="5" s="1"/>
  <c r="W559" i="5" s="1"/>
  <c r="E223" i="1"/>
  <c r="E224" i="1"/>
  <c r="E226" i="1"/>
  <c r="E232" i="1"/>
  <c r="X570" i="5" s="1"/>
  <c r="W570" i="5" s="1"/>
  <c r="E233" i="1"/>
  <c r="E238" i="1"/>
  <c r="AD576" i="5" s="1"/>
  <c r="AC576" i="5" s="1"/>
  <c r="E240" i="1"/>
  <c r="E245" i="1"/>
  <c r="AJ583" i="5" s="1"/>
  <c r="AI583" i="5" s="1"/>
  <c r="E248" i="1"/>
  <c r="E249" i="1"/>
  <c r="AJ587" i="5" s="1"/>
  <c r="AI587" i="5" s="1"/>
  <c r="E218" i="1"/>
  <c r="E230" i="1"/>
  <c r="X568" i="5" s="1"/>
  <c r="W568" i="5" s="1"/>
  <c r="E243" i="1"/>
  <c r="AD581" i="5" s="1"/>
  <c r="AC581" i="5" s="1"/>
  <c r="E246" i="1"/>
  <c r="X584" i="5" s="1"/>
  <c r="W584" i="5" s="1"/>
  <c r="E213" i="1"/>
  <c r="E222" i="1"/>
  <c r="X560" i="5" s="1"/>
  <c r="W560" i="5" s="1"/>
  <c r="E225" i="1"/>
  <c r="E227" i="1"/>
  <c r="E234" i="1"/>
  <c r="E235" i="1"/>
  <c r="AD573" i="5" s="1"/>
  <c r="AC573" i="5" s="1"/>
  <c r="E237" i="1"/>
  <c r="AD575" i="5" s="1"/>
  <c r="AC575" i="5" s="1"/>
  <c r="E241" i="1"/>
  <c r="E250" i="1"/>
  <c r="E252" i="1"/>
  <c r="AJ590" i="5" s="1"/>
  <c r="AI590" i="5" s="1"/>
  <c r="E253" i="1"/>
  <c r="AJ591" i="5" s="1"/>
  <c r="AI591" i="5" s="1"/>
  <c r="E255" i="1"/>
  <c r="AD593" i="5" s="1"/>
  <c r="AC593" i="5" s="1"/>
  <c r="E228" i="1"/>
  <c r="E229" i="1"/>
  <c r="AD567" i="5" s="1"/>
  <c r="AC567" i="5" s="1"/>
  <c r="E231" i="1"/>
  <c r="X569" i="5" s="1"/>
  <c r="W569" i="5" s="1"/>
  <c r="E236" i="1"/>
  <c r="X574" i="5" s="1"/>
  <c r="W574" i="5" s="1"/>
  <c r="E239" i="1"/>
  <c r="E242" i="1"/>
  <c r="X580" i="5" s="1"/>
  <c r="W580" i="5" s="1"/>
  <c r="E244" i="1"/>
  <c r="AD582" i="5" s="1"/>
  <c r="AC582" i="5" s="1"/>
  <c r="E247" i="1"/>
  <c r="E256" i="1"/>
  <c r="E257" i="1"/>
  <c r="AD595" i="5" s="1"/>
  <c r="AC595" i="5" s="1"/>
  <c r="E261" i="1"/>
  <c r="AJ599" i="5" s="1"/>
  <c r="AI599" i="5" s="1"/>
  <c r="E263" i="1"/>
  <c r="AD601" i="5" s="1"/>
  <c r="AC601" i="5" s="1"/>
  <c r="E254" i="1"/>
  <c r="E268" i="1"/>
  <c r="AD606" i="5" s="1"/>
  <c r="AC606" i="5" s="1"/>
  <c r="E251" i="1"/>
  <c r="AD589" i="5" s="1"/>
  <c r="AC589" i="5" s="1"/>
  <c r="E258" i="1"/>
  <c r="AJ596" i="5" s="1"/>
  <c r="AI596" i="5" s="1"/>
  <c r="E259" i="1"/>
  <c r="E260" i="1"/>
  <c r="AJ598" i="5" s="1"/>
  <c r="AI598" i="5" s="1"/>
  <c r="E262" i="1"/>
  <c r="AD600" i="5" s="1"/>
  <c r="AC600" i="5" s="1"/>
  <c r="E265" i="1"/>
  <c r="E267" i="1"/>
  <c r="E264" i="1"/>
  <c r="AJ602" i="5" s="1"/>
  <c r="AI602" i="5" s="1"/>
  <c r="E272" i="1"/>
  <c r="AJ610" i="5" s="1"/>
  <c r="AI610" i="5" s="1"/>
  <c r="E283" i="1"/>
  <c r="X621" i="5" s="1"/>
  <c r="W621" i="5" s="1"/>
  <c r="E285" i="1"/>
  <c r="E286" i="1"/>
  <c r="AD624" i="5" s="1"/>
  <c r="AC624" i="5" s="1"/>
  <c r="E288" i="1"/>
  <c r="AJ626" i="5" s="1"/>
  <c r="AI626" i="5" s="1"/>
  <c r="E295" i="1"/>
  <c r="AD633" i="5" s="1"/>
  <c r="AC633" i="5" s="1"/>
  <c r="E300" i="1"/>
  <c r="E270" i="1"/>
  <c r="AJ608" i="5" s="1"/>
  <c r="AI608" i="5" s="1"/>
  <c r="E271" i="1"/>
  <c r="X609" i="5" s="1"/>
  <c r="W609" i="5" s="1"/>
  <c r="E273" i="1"/>
  <c r="X611" i="5" s="1"/>
  <c r="W611" i="5" s="1"/>
  <c r="E274" i="1"/>
  <c r="E276" i="1"/>
  <c r="X614" i="5" s="1"/>
  <c r="W614" i="5" s="1"/>
  <c r="E287" i="1"/>
  <c r="X625" i="5" s="1"/>
  <c r="W625" i="5" s="1"/>
  <c r="E289" i="1"/>
  <c r="X627" i="5" s="1"/>
  <c r="W627" i="5" s="1"/>
  <c r="E290" i="1"/>
  <c r="E292" i="1"/>
  <c r="X630" i="5" s="1"/>
  <c r="W630" i="5" s="1"/>
  <c r="E296" i="1"/>
  <c r="X634" i="5" s="1"/>
  <c r="W634" i="5" s="1"/>
  <c r="E277" i="1"/>
  <c r="E278" i="1"/>
  <c r="E280" i="1"/>
  <c r="AD618" i="5" s="1"/>
  <c r="AC618" i="5" s="1"/>
  <c r="E291" i="1"/>
  <c r="AD629" i="5" s="1"/>
  <c r="AC629" i="5" s="1"/>
  <c r="E293" i="1"/>
  <c r="AJ631" i="5" s="1"/>
  <c r="AI631" i="5" s="1"/>
  <c r="E294" i="1"/>
  <c r="E298" i="1"/>
  <c r="AJ636" i="5" s="1"/>
  <c r="AI636" i="5" s="1"/>
  <c r="E302" i="1"/>
  <c r="AJ640" i="5" s="1"/>
  <c r="AI640" i="5" s="1"/>
  <c r="E303" i="1"/>
  <c r="X641" i="5" s="1"/>
  <c r="W641" i="5" s="1"/>
  <c r="E301" i="1"/>
  <c r="E266" i="1"/>
  <c r="AD604" i="5" s="1"/>
  <c r="AC604" i="5" s="1"/>
  <c r="E269" i="1"/>
  <c r="X607" i="5" s="1"/>
  <c r="W607" i="5" s="1"/>
  <c r="E275" i="1"/>
  <c r="E279" i="1"/>
  <c r="E281" i="1"/>
  <c r="X619" i="5" s="1"/>
  <c r="W619" i="5" s="1"/>
  <c r="E282" i="1"/>
  <c r="X620" i="5" s="1"/>
  <c r="W620" i="5" s="1"/>
  <c r="E284" i="1"/>
  <c r="X622" i="5" s="1"/>
  <c r="W622" i="5" s="1"/>
  <c r="E299" i="1"/>
  <c r="E297" i="1"/>
  <c r="AD635" i="5" s="1"/>
  <c r="AC635" i="5" s="1"/>
  <c r="F98" i="1"/>
  <c r="F99" i="1"/>
  <c r="F101" i="1"/>
  <c r="F102" i="1"/>
  <c r="F100" i="1"/>
  <c r="F103" i="1"/>
  <c r="F107" i="1"/>
  <c r="F109" i="1"/>
  <c r="F106" i="1"/>
  <c r="F104" i="1"/>
  <c r="F105" i="1"/>
  <c r="F108" i="1"/>
  <c r="F114" i="1"/>
  <c r="F115" i="1"/>
  <c r="F118" i="1"/>
  <c r="F112" i="1"/>
  <c r="F116" i="1"/>
  <c r="F111" i="1"/>
  <c r="F110" i="1"/>
  <c r="F113" i="1"/>
  <c r="F117" i="1"/>
  <c r="F126" i="1"/>
  <c r="F133" i="1"/>
  <c r="F135" i="1"/>
  <c r="F137" i="1"/>
  <c r="F119" i="1"/>
  <c r="F124" i="1"/>
  <c r="F127" i="1"/>
  <c r="F128" i="1"/>
  <c r="F130" i="1"/>
  <c r="F120" i="1"/>
  <c r="F125" i="1"/>
  <c r="F131" i="1"/>
  <c r="F132" i="1"/>
  <c r="F121" i="1"/>
  <c r="F122" i="1"/>
  <c r="F123" i="1"/>
  <c r="F129" i="1"/>
  <c r="F134" i="1"/>
  <c r="F136" i="1"/>
  <c r="F143" i="1"/>
  <c r="F144" i="1"/>
  <c r="F149" i="1"/>
  <c r="F151" i="1"/>
  <c r="F138" i="1"/>
  <c r="F139" i="1"/>
  <c r="F140" i="1"/>
  <c r="F145" i="1"/>
  <c r="F146" i="1"/>
  <c r="F148" i="1"/>
  <c r="F150" i="1"/>
  <c r="F152" i="1"/>
  <c r="F141" i="1"/>
  <c r="F142" i="1"/>
  <c r="F147" i="1"/>
  <c r="F153" i="1"/>
  <c r="F154" i="1"/>
  <c r="F158" i="1"/>
  <c r="F161" i="1"/>
  <c r="F162" i="1"/>
  <c r="F171" i="1"/>
  <c r="F176" i="1"/>
  <c r="F157" i="1"/>
  <c r="F159" i="1"/>
  <c r="F163" i="1"/>
  <c r="F164" i="1"/>
  <c r="F169" i="1"/>
  <c r="F155" i="1"/>
  <c r="F156" i="1"/>
  <c r="F160" i="1"/>
  <c r="F166" i="1"/>
  <c r="F172" i="1"/>
  <c r="F173" i="1"/>
  <c r="F177" i="1"/>
  <c r="F181" i="1"/>
  <c r="F185" i="1"/>
  <c r="F188" i="1"/>
  <c r="F165" i="1"/>
  <c r="F167" i="1"/>
  <c r="F168" i="1"/>
  <c r="F170" i="1"/>
  <c r="F174" i="1"/>
  <c r="F175" i="1"/>
  <c r="F178" i="1"/>
  <c r="F179" i="1"/>
  <c r="F182" i="1"/>
  <c r="F183" i="1"/>
  <c r="F186" i="1"/>
  <c r="F187" i="1"/>
  <c r="F199" i="1"/>
  <c r="F205" i="1"/>
  <c r="F206" i="1"/>
  <c r="F208" i="1"/>
  <c r="F210" i="1"/>
  <c r="F212" i="1"/>
  <c r="F214" i="1"/>
  <c r="F191" i="1"/>
  <c r="F194" i="1"/>
  <c r="F196" i="1"/>
  <c r="F203" i="1"/>
  <c r="F209" i="1"/>
  <c r="F180" i="1"/>
  <c r="F184" i="1"/>
  <c r="F189" i="1"/>
  <c r="F192" i="1"/>
  <c r="F197" i="1"/>
  <c r="F198" i="1"/>
  <c r="F200" i="1"/>
  <c r="F207" i="1"/>
  <c r="F211" i="1"/>
  <c r="F213" i="1"/>
  <c r="F218" i="1"/>
  <c r="F222" i="1"/>
  <c r="F190" i="1"/>
  <c r="F193" i="1"/>
  <c r="F195" i="1"/>
  <c r="F201" i="1"/>
  <c r="F202" i="1"/>
  <c r="F204" i="1"/>
  <c r="F216" i="1"/>
  <c r="F215" i="1"/>
  <c r="F221" i="1"/>
  <c r="F228" i="1"/>
  <c r="F229" i="1"/>
  <c r="F231" i="1"/>
  <c r="F236" i="1"/>
  <c r="F239" i="1"/>
  <c r="F242" i="1"/>
  <c r="F244" i="1"/>
  <c r="F247" i="1"/>
  <c r="F217" i="1"/>
  <c r="F220" i="1"/>
  <c r="F224" i="1"/>
  <c r="F226" i="1"/>
  <c r="F232" i="1"/>
  <c r="F233" i="1"/>
  <c r="F238" i="1"/>
  <c r="F240" i="1"/>
  <c r="F245" i="1"/>
  <c r="F219" i="1"/>
  <c r="F223" i="1"/>
  <c r="F230" i="1"/>
  <c r="F243" i="1"/>
  <c r="F246" i="1"/>
  <c r="F251" i="1"/>
  <c r="F258" i="1"/>
  <c r="F259" i="1"/>
  <c r="F225" i="1"/>
  <c r="F227" i="1"/>
  <c r="F234" i="1"/>
  <c r="F235" i="1"/>
  <c r="F237" i="1"/>
  <c r="F241" i="1"/>
  <c r="F250" i="1"/>
  <c r="F252" i="1"/>
  <c r="F253" i="1"/>
  <c r="F255" i="1"/>
  <c r="F249" i="1"/>
  <c r="F248" i="1"/>
  <c r="F257" i="1"/>
  <c r="F261" i="1"/>
  <c r="F263" i="1"/>
  <c r="F266" i="1"/>
  <c r="F271" i="1"/>
  <c r="F254" i="1"/>
  <c r="F256" i="1"/>
  <c r="F268" i="1"/>
  <c r="F260" i="1"/>
  <c r="F262" i="1"/>
  <c r="F265" i="1"/>
  <c r="F269" i="1"/>
  <c r="F275" i="1"/>
  <c r="F279" i="1"/>
  <c r="F281" i="1"/>
  <c r="F282" i="1"/>
  <c r="F284" i="1"/>
  <c r="F264" i="1"/>
  <c r="F272" i="1"/>
  <c r="F283" i="1"/>
  <c r="F285" i="1"/>
  <c r="F286" i="1"/>
  <c r="F288" i="1"/>
  <c r="F295" i="1"/>
  <c r="F270" i="1"/>
  <c r="F273" i="1"/>
  <c r="F274" i="1"/>
  <c r="F276" i="1"/>
  <c r="F287" i="1"/>
  <c r="F289" i="1"/>
  <c r="F290" i="1"/>
  <c r="F292" i="1"/>
  <c r="F296" i="1"/>
  <c r="F300" i="1"/>
  <c r="F299" i="1"/>
  <c r="F303" i="1"/>
  <c r="F297" i="1"/>
  <c r="F301" i="1"/>
  <c r="F267" i="1"/>
  <c r="F277" i="1"/>
  <c r="F278" i="1"/>
  <c r="F280" i="1"/>
  <c r="F291" i="1"/>
  <c r="F293" i="1"/>
  <c r="F294" i="1"/>
  <c r="F298" i="1"/>
  <c r="F302" i="1"/>
  <c r="DW6" i="1"/>
  <c r="BF3" i="1"/>
  <c r="BE3" i="1"/>
  <c r="CG7" i="1"/>
  <c r="CJ7" i="1" s="1"/>
  <c r="AU3" i="1"/>
  <c r="AV3" i="1"/>
  <c r="AK3" i="1"/>
  <c r="AB3" i="1"/>
  <c r="AA3" i="1"/>
  <c r="Q3" i="1"/>
  <c r="AL3" i="1"/>
  <c r="R3" i="1"/>
  <c r="CT8" i="1"/>
  <c r="CS8" i="1"/>
  <c r="AU8" i="1"/>
  <c r="AV8" i="1"/>
  <c r="AM399" i="5"/>
  <c r="AM403" i="5"/>
  <c r="AM411" i="5"/>
  <c r="AM417" i="5"/>
  <c r="AM423" i="5"/>
  <c r="AM429" i="5"/>
  <c r="AU5" i="1"/>
  <c r="CT5" i="1"/>
  <c r="AB5" i="1"/>
  <c r="BF5" i="1"/>
  <c r="BP5" i="1"/>
  <c r="CS5" i="1"/>
  <c r="AA5" i="1"/>
  <c r="BE5" i="1"/>
  <c r="BZ5" i="1"/>
  <c r="AK5" i="1"/>
  <c r="AV5" i="1"/>
  <c r="Q5" i="1"/>
  <c r="DC5" i="1"/>
  <c r="CJ5" i="1"/>
  <c r="R5" i="1"/>
  <c r="BO5" i="1"/>
  <c r="AL5" i="1"/>
  <c r="DD5" i="1"/>
  <c r="BY5" i="1"/>
  <c r="DC8" i="1"/>
  <c r="R8" i="1"/>
  <c r="CS9" i="1"/>
  <c r="AL6" i="1"/>
  <c r="CI6" i="1"/>
  <c r="AM405" i="5"/>
  <c r="AM409" i="5"/>
  <c r="AM415" i="5"/>
  <c r="AM421" i="5"/>
  <c r="AM427" i="5"/>
  <c r="DD8" i="1"/>
  <c r="CT9" i="1"/>
  <c r="Q7" i="1"/>
  <c r="AV7" i="1"/>
  <c r="BZ7" i="1"/>
  <c r="AA7" i="1"/>
  <c r="AU7" i="1"/>
  <c r="BY7" i="1"/>
  <c r="DD7" i="1"/>
  <c r="R7" i="1"/>
  <c r="AB7" i="1"/>
  <c r="CS7" i="1"/>
  <c r="DC7" i="1"/>
  <c r="CT7" i="1"/>
  <c r="AL398" i="5"/>
  <c r="AL400" i="5"/>
  <c r="AL402" i="5"/>
  <c r="AL404" i="5"/>
  <c r="AL406" i="5"/>
  <c r="AL408" i="5"/>
  <c r="AL410" i="5"/>
  <c r="AL412" i="5"/>
  <c r="AL414" i="5"/>
  <c r="AL416" i="5"/>
  <c r="AL418" i="5"/>
  <c r="AL420" i="5"/>
  <c r="AL422" i="5"/>
  <c r="AL424" i="5"/>
  <c r="AL426" i="5"/>
  <c r="AL428" i="5"/>
  <c r="AL430" i="5"/>
  <c r="AL432" i="5"/>
  <c r="AV9" i="1"/>
  <c r="BE6" i="1"/>
  <c r="BP7" i="1"/>
  <c r="AA8" i="1"/>
  <c r="BZ8" i="1"/>
  <c r="DX7" i="1"/>
  <c r="AV4" i="1"/>
  <c r="BE4" i="1"/>
  <c r="AU4" i="1"/>
  <c r="BF4" i="1"/>
  <c r="CT4" i="1"/>
  <c r="BY4" i="1"/>
  <c r="DD4" i="1"/>
  <c r="BZ4" i="1"/>
  <c r="AB4" i="1"/>
  <c r="CS4" i="1"/>
  <c r="AL4" i="1"/>
  <c r="DC4" i="1"/>
  <c r="R4" i="1"/>
  <c r="AA4" i="1"/>
  <c r="AK4" i="1"/>
  <c r="Q4" i="1"/>
  <c r="CJ4" i="1"/>
  <c r="CI4" i="1"/>
  <c r="BP4" i="1"/>
  <c r="BO4" i="1"/>
  <c r="DX4" i="1"/>
  <c r="DW4" i="1"/>
  <c r="AM401" i="5"/>
  <c r="AM407" i="5"/>
  <c r="AM413" i="5"/>
  <c r="AM419" i="5"/>
  <c r="AM425" i="5"/>
  <c r="AM431" i="5"/>
  <c r="BY8" i="1"/>
  <c r="BY6" i="1"/>
  <c r="R6" i="1"/>
  <c r="BP6" i="1"/>
  <c r="AU6" i="1"/>
  <c r="AA6" i="1"/>
  <c r="DD6" i="1"/>
  <c r="Q6" i="1"/>
  <c r="BO6" i="1"/>
  <c r="BZ6" i="1"/>
  <c r="CS6" i="1"/>
  <c r="AV6" i="1"/>
  <c r="AB6" i="1"/>
  <c r="CT6" i="1"/>
  <c r="DC6" i="1"/>
  <c r="Q8" i="1"/>
  <c r="BF6" i="1"/>
  <c r="AK6" i="1"/>
  <c r="AB8" i="1"/>
  <c r="CI5" i="1"/>
  <c r="DX5" i="1"/>
  <c r="DW5" i="1"/>
  <c r="DW8" i="1"/>
  <c r="DU9" i="1"/>
  <c r="DX8" i="1"/>
  <c r="DW7" i="1"/>
  <c r="R9" i="1"/>
  <c r="Q9" i="1"/>
  <c r="O10" i="1"/>
  <c r="AL7" i="1"/>
  <c r="AK7" i="1"/>
  <c r="AI8" i="1"/>
  <c r="DD9" i="1"/>
  <c r="DC9" i="1"/>
  <c r="DA10" i="1"/>
  <c r="CT10" i="1"/>
  <c r="CS10" i="1"/>
  <c r="CQ11" i="1"/>
  <c r="CG8" i="1"/>
  <c r="AV10" i="1"/>
  <c r="AU10" i="1"/>
  <c r="AS11" i="1"/>
  <c r="BP8" i="1"/>
  <c r="BO8" i="1"/>
  <c r="BM9" i="1"/>
  <c r="BZ9" i="1"/>
  <c r="BY9" i="1"/>
  <c r="BW10" i="1"/>
  <c r="BF7" i="1"/>
  <c r="BE7" i="1"/>
  <c r="BC8" i="1"/>
  <c r="AB9" i="1"/>
  <c r="AA9" i="1"/>
  <c r="Y10" i="1"/>
  <c r="DM7" i="1"/>
  <c r="DN6" i="1"/>
  <c r="DN5" i="1"/>
  <c r="DM4" i="1"/>
  <c r="DM5" i="1"/>
  <c r="DM6" i="1"/>
  <c r="DN4" i="1"/>
  <c r="DN7" i="1"/>
  <c r="DK8" i="1"/>
  <c r="AL399" i="5"/>
  <c r="AL403" i="5"/>
  <c r="AL407" i="5"/>
  <c r="AL411" i="5"/>
  <c r="AL415" i="5"/>
  <c r="AL419" i="5"/>
  <c r="AL423" i="5"/>
  <c r="AL427" i="5"/>
  <c r="AL431" i="5"/>
  <c r="AL397" i="5"/>
  <c r="AL401" i="5"/>
  <c r="AL405" i="5"/>
  <c r="AL409" i="5"/>
  <c r="AL413" i="5"/>
  <c r="AL417" i="5"/>
  <c r="AL421" i="5"/>
  <c r="AL425" i="5"/>
  <c r="AL429" i="5"/>
  <c r="EP58" i="1"/>
  <c r="AM397" i="5"/>
  <c r="P58" i="1"/>
  <c r="P59" i="1" s="1"/>
  <c r="P60" i="1" s="1"/>
  <c r="P61" i="1" s="1"/>
  <c r="AJ58" i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BD58" i="1"/>
  <c r="BD59" i="1" s="1"/>
  <c r="BD60" i="1" s="1"/>
  <c r="BD61" i="1" s="1"/>
  <c r="BX58" i="1"/>
  <c r="BX59" i="1" s="1"/>
  <c r="BX60" i="1" s="1"/>
  <c r="BX61" i="1" s="1"/>
  <c r="BX62" i="1" s="1"/>
  <c r="BX63" i="1" s="1"/>
  <c r="BX64" i="1" s="1"/>
  <c r="BX65" i="1" s="1"/>
  <c r="BX66" i="1" s="1"/>
  <c r="BX67" i="1" s="1"/>
  <c r="BX68" i="1" s="1"/>
  <c r="BX69" i="1" s="1"/>
  <c r="BX70" i="1" s="1"/>
  <c r="BX71" i="1" s="1"/>
  <c r="BX72" i="1" s="1"/>
  <c r="BX73" i="1" s="1"/>
  <c r="BX74" i="1" s="1"/>
  <c r="BX75" i="1" s="1"/>
  <c r="BX76" i="1" s="1"/>
  <c r="BX77" i="1" s="1"/>
  <c r="BX78" i="1" s="1"/>
  <c r="BX79" i="1" s="1"/>
  <c r="BX80" i="1" s="1"/>
  <c r="BX81" i="1" s="1"/>
  <c r="BX82" i="1" s="1"/>
  <c r="BX83" i="1" s="1"/>
  <c r="CR59" i="1"/>
  <c r="CR58" i="1"/>
  <c r="DL59" i="1"/>
  <c r="DL58" i="1"/>
  <c r="EF59" i="1"/>
  <c r="EF60" i="1" s="1"/>
  <c r="EF61" i="1" s="1"/>
  <c r="EF62" i="1" s="1"/>
  <c r="EF63" i="1" s="1"/>
  <c r="EF64" i="1" s="1"/>
  <c r="EF65" i="1" s="1"/>
  <c r="EF66" i="1" s="1"/>
  <c r="EF67" i="1" s="1"/>
  <c r="EF68" i="1" s="1"/>
  <c r="EF69" i="1" s="1"/>
  <c r="EF70" i="1" s="1"/>
  <c r="EF71" i="1" s="1"/>
  <c r="EF72" i="1" s="1"/>
  <c r="EF73" i="1" s="1"/>
  <c r="EF74" i="1" s="1"/>
  <c r="EF75" i="1" s="1"/>
  <c r="EF76" i="1" s="1"/>
  <c r="EF77" i="1" s="1"/>
  <c r="EF78" i="1" s="1"/>
  <c r="EF79" i="1" s="1"/>
  <c r="EF80" i="1" s="1"/>
  <c r="EF81" i="1" s="1"/>
  <c r="EF82" i="1" s="1"/>
  <c r="EF83" i="1" s="1"/>
  <c r="EF84" i="1" s="1"/>
  <c r="EF85" i="1" s="1"/>
  <c r="EF86" i="1" s="1"/>
  <c r="EF87" i="1" s="1"/>
  <c r="EF88" i="1" s="1"/>
  <c r="EF89" i="1" s="1"/>
  <c r="EF90" i="1" s="1"/>
  <c r="EF91" i="1" s="1"/>
  <c r="EF92" i="1" s="1"/>
  <c r="EF93" i="1" s="1"/>
  <c r="EF94" i="1" s="1"/>
  <c r="EF95" i="1" s="1"/>
  <c r="EF96" i="1" s="1"/>
  <c r="EF97" i="1" s="1"/>
  <c r="EF98" i="1" s="1"/>
  <c r="EF99" i="1" s="1"/>
  <c r="EF100" i="1" s="1"/>
  <c r="EF101" i="1" s="1"/>
  <c r="EF102" i="1" s="1"/>
  <c r="EF103" i="1" s="1"/>
  <c r="EF104" i="1" s="1"/>
  <c r="EF105" i="1" s="1"/>
  <c r="EF106" i="1" s="1"/>
  <c r="EF107" i="1" s="1"/>
  <c r="EF108" i="1" s="1"/>
  <c r="EF109" i="1" s="1"/>
  <c r="EF110" i="1" s="1"/>
  <c r="EF111" i="1" s="1"/>
  <c r="EF112" i="1" s="1"/>
  <c r="EF113" i="1" s="1"/>
  <c r="EF114" i="1" s="1"/>
  <c r="EF115" i="1" s="1"/>
  <c r="EF116" i="1" s="1"/>
  <c r="EF117" i="1" s="1"/>
  <c r="EF118" i="1" s="1"/>
  <c r="EF119" i="1" s="1"/>
  <c r="EF120" i="1" s="1"/>
  <c r="EF121" i="1" s="1"/>
  <c r="EF122" i="1" s="1"/>
  <c r="EF123" i="1" s="1"/>
  <c r="EF124" i="1" s="1"/>
  <c r="EF125" i="1" s="1"/>
  <c r="EF126" i="1" s="1"/>
  <c r="EF127" i="1" s="1"/>
  <c r="EF128" i="1" s="1"/>
  <c r="EF129" i="1" s="1"/>
  <c r="EF130" i="1" s="1"/>
  <c r="EF131" i="1" s="1"/>
  <c r="EF132" i="1" s="1"/>
  <c r="EF133" i="1" s="1"/>
  <c r="EF134" i="1" s="1"/>
  <c r="EF135" i="1" s="1"/>
  <c r="EF136" i="1" s="1"/>
  <c r="EF137" i="1" s="1"/>
  <c r="EF138" i="1" s="1"/>
  <c r="EF139" i="1" s="1"/>
  <c r="EF140" i="1" s="1"/>
  <c r="EF141" i="1" s="1"/>
  <c r="EF142" i="1" s="1"/>
  <c r="EF143" i="1" s="1"/>
  <c r="EF144" i="1" s="1"/>
  <c r="EF145" i="1" s="1"/>
  <c r="EF146" i="1" s="1"/>
  <c r="EF147" i="1" s="1"/>
  <c r="EF148" i="1" s="1"/>
  <c r="EF149" i="1" s="1"/>
  <c r="EF150" i="1" s="1"/>
  <c r="EF151" i="1" s="1"/>
  <c r="EF152" i="1" s="1"/>
  <c r="EF153" i="1" s="1"/>
  <c r="EF154" i="1" s="1"/>
  <c r="EF155" i="1" s="1"/>
  <c r="EF156" i="1" s="1"/>
  <c r="EF157" i="1" s="1"/>
  <c r="EF158" i="1" s="1"/>
  <c r="EF159" i="1" s="1"/>
  <c r="EF160" i="1" s="1"/>
  <c r="EF161" i="1" s="1"/>
  <c r="EF162" i="1" s="1"/>
  <c r="EF163" i="1" s="1"/>
  <c r="EF164" i="1" s="1"/>
  <c r="EF165" i="1" s="1"/>
  <c r="EF166" i="1" s="1"/>
  <c r="EF167" i="1" s="1"/>
  <c r="EF168" i="1" s="1"/>
  <c r="EF169" i="1" s="1"/>
  <c r="EF170" i="1" s="1"/>
  <c r="EF171" i="1" s="1"/>
  <c r="EF172" i="1" s="1"/>
  <c r="EF173" i="1" s="1"/>
  <c r="EF174" i="1" s="1"/>
  <c r="EF175" i="1" s="1"/>
  <c r="EF176" i="1" s="1"/>
  <c r="EF177" i="1" s="1"/>
  <c r="EF178" i="1" s="1"/>
  <c r="EF179" i="1" s="1"/>
  <c r="EF180" i="1" s="1"/>
  <c r="EF181" i="1" s="1"/>
  <c r="EF182" i="1" s="1"/>
  <c r="EF183" i="1" s="1"/>
  <c r="EF184" i="1" s="1"/>
  <c r="EF185" i="1" s="1"/>
  <c r="EF186" i="1" s="1"/>
  <c r="EF187" i="1" s="1"/>
  <c r="EF188" i="1" s="1"/>
  <c r="EF189" i="1" s="1"/>
  <c r="EF190" i="1" s="1"/>
  <c r="EF191" i="1" s="1"/>
  <c r="EF192" i="1" s="1"/>
  <c r="EF193" i="1" s="1"/>
  <c r="EF194" i="1" s="1"/>
  <c r="EF195" i="1" s="1"/>
  <c r="EF196" i="1" s="1"/>
  <c r="EF197" i="1" s="1"/>
  <c r="EF198" i="1" s="1"/>
  <c r="EF199" i="1" s="1"/>
  <c r="EF200" i="1" s="1"/>
  <c r="EF201" i="1" s="1"/>
  <c r="EF202" i="1" s="1"/>
  <c r="EF203" i="1" s="1"/>
  <c r="EF204" i="1" s="1"/>
  <c r="EF205" i="1" s="1"/>
  <c r="EF206" i="1" s="1"/>
  <c r="EF207" i="1" s="1"/>
  <c r="EF208" i="1" s="1"/>
  <c r="EF209" i="1" s="1"/>
  <c r="EF210" i="1" s="1"/>
  <c r="EF211" i="1" s="1"/>
  <c r="EF212" i="1" s="1"/>
  <c r="EF213" i="1" s="1"/>
  <c r="EF214" i="1" s="1"/>
  <c r="EF215" i="1" s="1"/>
  <c r="EF216" i="1" s="1"/>
  <c r="EF217" i="1" s="1"/>
  <c r="EF218" i="1" s="1"/>
  <c r="EF219" i="1" s="1"/>
  <c r="EF220" i="1" s="1"/>
  <c r="EF221" i="1" s="1"/>
  <c r="EF222" i="1" s="1"/>
  <c r="EF223" i="1" s="1"/>
  <c r="EF224" i="1" s="1"/>
  <c r="EF225" i="1" s="1"/>
  <c r="EF226" i="1" s="1"/>
  <c r="EF227" i="1" s="1"/>
  <c r="EF228" i="1" s="1"/>
  <c r="EF229" i="1" s="1"/>
  <c r="EF230" i="1" s="1"/>
  <c r="EF231" i="1" s="1"/>
  <c r="EF232" i="1" s="1"/>
  <c r="EF233" i="1" s="1"/>
  <c r="EF234" i="1" s="1"/>
  <c r="EF235" i="1" s="1"/>
  <c r="EF236" i="1" s="1"/>
  <c r="EF237" i="1" s="1"/>
  <c r="EF238" i="1" s="1"/>
  <c r="EF239" i="1" s="1"/>
  <c r="EF240" i="1" s="1"/>
  <c r="EF241" i="1" s="1"/>
  <c r="EF242" i="1" s="1"/>
  <c r="EF243" i="1" s="1"/>
  <c r="EF244" i="1" s="1"/>
  <c r="EF245" i="1" s="1"/>
  <c r="EF246" i="1" s="1"/>
  <c r="EF247" i="1" s="1"/>
  <c r="EF248" i="1" s="1"/>
  <c r="EF249" i="1" s="1"/>
  <c r="EF250" i="1" s="1"/>
  <c r="EF251" i="1" s="1"/>
  <c r="EF252" i="1" s="1"/>
  <c r="EF253" i="1" s="1"/>
  <c r="EF254" i="1" s="1"/>
  <c r="EF255" i="1" s="1"/>
  <c r="EF256" i="1" s="1"/>
  <c r="EF257" i="1" s="1"/>
  <c r="EF258" i="1" s="1"/>
  <c r="EF259" i="1" s="1"/>
  <c r="EF260" i="1" s="1"/>
  <c r="EF261" i="1" s="1"/>
  <c r="EF262" i="1" s="1"/>
  <c r="EF263" i="1" s="1"/>
  <c r="EF264" i="1" s="1"/>
  <c r="EF265" i="1" s="1"/>
  <c r="EF266" i="1" s="1"/>
  <c r="EF267" i="1" s="1"/>
  <c r="EF268" i="1" s="1"/>
  <c r="EF269" i="1" s="1"/>
  <c r="EF270" i="1" s="1"/>
  <c r="EF271" i="1" s="1"/>
  <c r="EF272" i="1" s="1"/>
  <c r="EF273" i="1" s="1"/>
  <c r="EF274" i="1" s="1"/>
  <c r="EF275" i="1" s="1"/>
  <c r="EF276" i="1" s="1"/>
  <c r="EF277" i="1" s="1"/>
  <c r="EF278" i="1" s="1"/>
  <c r="EF279" i="1" s="1"/>
  <c r="EF280" i="1" s="1"/>
  <c r="EF281" i="1" s="1"/>
  <c r="EF282" i="1" s="1"/>
  <c r="EF283" i="1" s="1"/>
  <c r="EF284" i="1" s="1"/>
  <c r="EF285" i="1" s="1"/>
  <c r="EF286" i="1" s="1"/>
  <c r="EF287" i="1" s="1"/>
  <c r="EF288" i="1" s="1"/>
  <c r="EF289" i="1" s="1"/>
  <c r="EF290" i="1" s="1"/>
  <c r="EF291" i="1" s="1"/>
  <c r="EF292" i="1" s="1"/>
  <c r="EF293" i="1" s="1"/>
  <c r="EF294" i="1" s="1"/>
  <c r="EF295" i="1" s="1"/>
  <c r="EF296" i="1" s="1"/>
  <c r="EF297" i="1" s="1"/>
  <c r="EF298" i="1" s="1"/>
  <c r="EF299" i="1" s="1"/>
  <c r="EF300" i="1" s="1"/>
  <c r="EF301" i="1" s="1"/>
  <c r="EF302" i="1" s="1"/>
  <c r="EF303" i="1" s="1"/>
  <c r="EF58" i="1"/>
  <c r="AM398" i="5"/>
  <c r="AM400" i="5"/>
  <c r="AM402" i="5"/>
  <c r="AM404" i="5"/>
  <c r="AM406" i="5"/>
  <c r="AM408" i="5"/>
  <c r="AM410" i="5"/>
  <c r="AM412" i="5"/>
  <c r="AM414" i="5"/>
  <c r="AM416" i="5"/>
  <c r="AM418" i="5"/>
  <c r="AM420" i="5"/>
  <c r="AM422" i="5"/>
  <c r="AM424" i="5"/>
  <c r="AM426" i="5"/>
  <c r="AM428" i="5"/>
  <c r="AM430" i="5"/>
  <c r="AM432" i="5"/>
  <c r="EZ59" i="1"/>
  <c r="EZ58" i="1"/>
  <c r="EZ61" i="1"/>
  <c r="EZ62" i="1" s="1"/>
  <c r="EZ63" i="1" s="1"/>
  <c r="EZ64" i="1" s="1"/>
  <c r="EZ65" i="1" s="1"/>
  <c r="EZ66" i="1" s="1"/>
  <c r="EZ67" i="1" s="1"/>
  <c r="EZ68" i="1" s="1"/>
  <c r="EZ69" i="1" s="1"/>
  <c r="EZ70" i="1" s="1"/>
  <c r="EZ71" i="1" s="1"/>
  <c r="EZ72" i="1" s="1"/>
  <c r="EZ73" i="1" s="1"/>
  <c r="EZ74" i="1" s="1"/>
  <c r="EZ75" i="1" s="1"/>
  <c r="EZ76" i="1" s="1"/>
  <c r="EZ77" i="1" s="1"/>
  <c r="EZ78" i="1" s="1"/>
  <c r="EZ79" i="1" s="1"/>
  <c r="EZ80" i="1" s="1"/>
  <c r="EZ81" i="1" s="1"/>
  <c r="EZ82" i="1" s="1"/>
  <c r="EZ83" i="1" s="1"/>
  <c r="EZ84" i="1" s="1"/>
  <c r="EZ85" i="1" s="1"/>
  <c r="EZ86" i="1" s="1"/>
  <c r="EZ87" i="1" s="1"/>
  <c r="EZ88" i="1" s="1"/>
  <c r="EZ89" i="1" s="1"/>
  <c r="EZ90" i="1" s="1"/>
  <c r="EZ91" i="1" s="1"/>
  <c r="EZ92" i="1" s="1"/>
  <c r="EZ93" i="1" s="1"/>
  <c r="EZ94" i="1" s="1"/>
  <c r="EZ95" i="1" s="1"/>
  <c r="EZ96" i="1" s="1"/>
  <c r="EZ97" i="1" s="1"/>
  <c r="EZ98" i="1" s="1"/>
  <c r="EZ99" i="1" s="1"/>
  <c r="EZ100" i="1" s="1"/>
  <c r="EZ101" i="1" s="1"/>
  <c r="EZ102" i="1" s="1"/>
  <c r="EZ103" i="1" s="1"/>
  <c r="EZ104" i="1" s="1"/>
  <c r="EZ105" i="1" s="1"/>
  <c r="EZ106" i="1" s="1"/>
  <c r="EZ107" i="1" s="1"/>
  <c r="EZ108" i="1" s="1"/>
  <c r="EZ109" i="1" s="1"/>
  <c r="EZ110" i="1" s="1"/>
  <c r="EZ111" i="1" s="1"/>
  <c r="EZ112" i="1" s="1"/>
  <c r="EZ113" i="1" s="1"/>
  <c r="EZ114" i="1" s="1"/>
  <c r="EZ115" i="1" s="1"/>
  <c r="EZ116" i="1" s="1"/>
  <c r="EZ117" i="1" s="1"/>
  <c r="EZ118" i="1" s="1"/>
  <c r="EZ119" i="1" s="1"/>
  <c r="EZ120" i="1" s="1"/>
  <c r="EZ121" i="1" s="1"/>
  <c r="EZ122" i="1" s="1"/>
  <c r="EZ123" i="1" s="1"/>
  <c r="EZ124" i="1" s="1"/>
  <c r="EZ125" i="1" s="1"/>
  <c r="EZ126" i="1" s="1"/>
  <c r="EZ127" i="1" s="1"/>
  <c r="EZ128" i="1" s="1"/>
  <c r="EZ129" i="1" s="1"/>
  <c r="EZ130" i="1" s="1"/>
  <c r="EZ131" i="1" s="1"/>
  <c r="EZ132" i="1" s="1"/>
  <c r="EZ133" i="1" s="1"/>
  <c r="EZ134" i="1" s="1"/>
  <c r="EZ135" i="1" s="1"/>
  <c r="EZ136" i="1" s="1"/>
  <c r="EZ137" i="1" s="1"/>
  <c r="EZ138" i="1" s="1"/>
  <c r="EZ139" i="1" s="1"/>
  <c r="EZ140" i="1" s="1"/>
  <c r="EZ141" i="1" s="1"/>
  <c r="EZ142" i="1" s="1"/>
  <c r="EZ143" i="1" s="1"/>
  <c r="EZ144" i="1" s="1"/>
  <c r="EZ145" i="1" s="1"/>
  <c r="EZ146" i="1" s="1"/>
  <c r="EZ147" i="1" s="1"/>
  <c r="EZ148" i="1" s="1"/>
  <c r="EZ149" i="1" s="1"/>
  <c r="EZ150" i="1" s="1"/>
  <c r="EZ151" i="1" s="1"/>
  <c r="EZ152" i="1" s="1"/>
  <c r="EZ153" i="1" s="1"/>
  <c r="EZ154" i="1" s="1"/>
  <c r="EZ155" i="1" s="1"/>
  <c r="EZ156" i="1" s="1"/>
  <c r="EZ157" i="1" s="1"/>
  <c r="EZ158" i="1" s="1"/>
  <c r="EZ159" i="1" s="1"/>
  <c r="EZ160" i="1" s="1"/>
  <c r="EZ161" i="1" s="1"/>
  <c r="EZ162" i="1" s="1"/>
  <c r="EZ163" i="1" s="1"/>
  <c r="EZ164" i="1" s="1"/>
  <c r="EZ165" i="1" s="1"/>
  <c r="EZ166" i="1" s="1"/>
  <c r="EZ167" i="1" s="1"/>
  <c r="EZ168" i="1" s="1"/>
  <c r="EZ169" i="1" s="1"/>
  <c r="EZ170" i="1" s="1"/>
  <c r="EZ171" i="1" s="1"/>
  <c r="EZ172" i="1" s="1"/>
  <c r="EZ173" i="1" s="1"/>
  <c r="EZ174" i="1" s="1"/>
  <c r="EZ175" i="1" s="1"/>
  <c r="EZ176" i="1" s="1"/>
  <c r="EZ177" i="1" s="1"/>
  <c r="EZ178" i="1" s="1"/>
  <c r="EZ179" i="1" s="1"/>
  <c r="EZ180" i="1" s="1"/>
  <c r="EZ181" i="1" s="1"/>
  <c r="EZ182" i="1" s="1"/>
  <c r="EZ183" i="1" s="1"/>
  <c r="EZ184" i="1" s="1"/>
  <c r="EZ185" i="1" s="1"/>
  <c r="EZ186" i="1" s="1"/>
  <c r="EZ187" i="1" s="1"/>
  <c r="EZ188" i="1" s="1"/>
  <c r="EZ189" i="1" s="1"/>
  <c r="EZ190" i="1" s="1"/>
  <c r="EZ191" i="1" s="1"/>
  <c r="EZ192" i="1" s="1"/>
  <c r="EZ193" i="1" s="1"/>
  <c r="EZ194" i="1" s="1"/>
  <c r="EZ195" i="1" s="1"/>
  <c r="EZ196" i="1" s="1"/>
  <c r="EZ197" i="1" s="1"/>
  <c r="EZ198" i="1" s="1"/>
  <c r="EZ199" i="1" s="1"/>
  <c r="EZ200" i="1" s="1"/>
  <c r="EZ201" i="1" s="1"/>
  <c r="EZ202" i="1" s="1"/>
  <c r="EZ203" i="1" s="1"/>
  <c r="EZ204" i="1" s="1"/>
  <c r="EZ205" i="1" s="1"/>
  <c r="EZ206" i="1" s="1"/>
  <c r="EZ207" i="1" s="1"/>
  <c r="EZ208" i="1" s="1"/>
  <c r="EZ209" i="1" s="1"/>
  <c r="EZ210" i="1" s="1"/>
  <c r="EZ211" i="1" s="1"/>
  <c r="EZ212" i="1" s="1"/>
  <c r="EZ213" i="1" s="1"/>
  <c r="EZ214" i="1" s="1"/>
  <c r="EZ215" i="1" s="1"/>
  <c r="EZ216" i="1" s="1"/>
  <c r="EZ217" i="1" s="1"/>
  <c r="EZ218" i="1" s="1"/>
  <c r="EZ219" i="1" s="1"/>
  <c r="EZ220" i="1" s="1"/>
  <c r="EZ221" i="1" s="1"/>
  <c r="EZ222" i="1" s="1"/>
  <c r="EZ223" i="1" s="1"/>
  <c r="EZ224" i="1" s="1"/>
  <c r="EZ225" i="1" s="1"/>
  <c r="EZ226" i="1" s="1"/>
  <c r="EZ227" i="1" s="1"/>
  <c r="EZ228" i="1" s="1"/>
  <c r="EZ229" i="1" s="1"/>
  <c r="EZ230" i="1" s="1"/>
  <c r="EZ231" i="1" s="1"/>
  <c r="EZ232" i="1" s="1"/>
  <c r="EZ233" i="1" s="1"/>
  <c r="EZ234" i="1" s="1"/>
  <c r="EZ235" i="1" s="1"/>
  <c r="EZ236" i="1" s="1"/>
  <c r="EZ237" i="1" s="1"/>
  <c r="EZ238" i="1" s="1"/>
  <c r="EZ239" i="1" s="1"/>
  <c r="EZ240" i="1" s="1"/>
  <c r="EZ241" i="1" s="1"/>
  <c r="EZ242" i="1" s="1"/>
  <c r="EZ243" i="1" s="1"/>
  <c r="EZ244" i="1" s="1"/>
  <c r="EZ245" i="1" s="1"/>
  <c r="EZ246" i="1" s="1"/>
  <c r="EZ247" i="1" s="1"/>
  <c r="EZ248" i="1" s="1"/>
  <c r="EZ249" i="1" s="1"/>
  <c r="EZ250" i="1" s="1"/>
  <c r="EZ251" i="1" s="1"/>
  <c r="EZ252" i="1" s="1"/>
  <c r="EZ253" i="1" s="1"/>
  <c r="EZ254" i="1" s="1"/>
  <c r="EZ255" i="1" s="1"/>
  <c r="EZ256" i="1" s="1"/>
  <c r="EZ257" i="1" s="1"/>
  <c r="EZ258" i="1" s="1"/>
  <c r="EZ259" i="1" s="1"/>
  <c r="EZ260" i="1" s="1"/>
  <c r="EZ261" i="1" s="1"/>
  <c r="EZ262" i="1" s="1"/>
  <c r="EZ263" i="1" s="1"/>
  <c r="EZ264" i="1" s="1"/>
  <c r="EZ265" i="1" s="1"/>
  <c r="EZ266" i="1" s="1"/>
  <c r="EZ267" i="1" s="1"/>
  <c r="EZ268" i="1" s="1"/>
  <c r="EZ269" i="1" s="1"/>
  <c r="EZ270" i="1" s="1"/>
  <c r="EZ271" i="1" s="1"/>
  <c r="EZ272" i="1" s="1"/>
  <c r="EZ273" i="1" s="1"/>
  <c r="EZ274" i="1" s="1"/>
  <c r="EZ275" i="1" s="1"/>
  <c r="EZ276" i="1" s="1"/>
  <c r="EZ277" i="1" s="1"/>
  <c r="EZ278" i="1" s="1"/>
  <c r="EZ279" i="1" s="1"/>
  <c r="EZ280" i="1" s="1"/>
  <c r="EZ281" i="1" s="1"/>
  <c r="EZ282" i="1" s="1"/>
  <c r="EZ283" i="1" s="1"/>
  <c r="EZ284" i="1" s="1"/>
  <c r="EZ285" i="1" s="1"/>
  <c r="EZ286" i="1" s="1"/>
  <c r="EZ287" i="1" s="1"/>
  <c r="EZ288" i="1" s="1"/>
  <c r="EZ289" i="1" s="1"/>
  <c r="EZ290" i="1" s="1"/>
  <c r="EZ291" i="1" s="1"/>
  <c r="EZ292" i="1" s="1"/>
  <c r="EZ293" i="1" s="1"/>
  <c r="EZ294" i="1" s="1"/>
  <c r="EZ295" i="1" s="1"/>
  <c r="EZ296" i="1" s="1"/>
  <c r="EZ297" i="1" s="1"/>
  <c r="EZ298" i="1" s="1"/>
  <c r="EZ299" i="1" s="1"/>
  <c r="EZ300" i="1" s="1"/>
  <c r="EZ301" i="1" s="1"/>
  <c r="EZ302" i="1" s="1"/>
  <c r="EZ303" i="1" s="1"/>
  <c r="FT58" i="1"/>
  <c r="FT59" i="1" s="1"/>
  <c r="FT60" i="1" s="1"/>
  <c r="FT61" i="1" s="1"/>
  <c r="FT62" i="1" s="1"/>
  <c r="FT63" i="1" s="1"/>
  <c r="FT64" i="1" s="1"/>
  <c r="FT65" i="1" s="1"/>
  <c r="FT66" i="1" s="1"/>
  <c r="FT67" i="1" s="1"/>
  <c r="FT68" i="1" s="1"/>
  <c r="FT69" i="1" s="1"/>
  <c r="FT70" i="1" s="1"/>
  <c r="FT71" i="1" s="1"/>
  <c r="FT72" i="1" s="1"/>
  <c r="FT73" i="1" s="1"/>
  <c r="FT74" i="1" s="1"/>
  <c r="FT75" i="1" s="1"/>
  <c r="FT76" i="1" s="1"/>
  <c r="FT77" i="1" s="1"/>
  <c r="FT78" i="1" s="1"/>
  <c r="FT79" i="1" s="1"/>
  <c r="FT80" i="1" s="1"/>
  <c r="FT81" i="1" s="1"/>
  <c r="FT82" i="1" s="1"/>
  <c r="FT83" i="1" s="1"/>
  <c r="FT84" i="1" s="1"/>
  <c r="FT85" i="1" s="1"/>
  <c r="FT86" i="1" s="1"/>
  <c r="FT87" i="1" s="1"/>
  <c r="FT88" i="1" s="1"/>
  <c r="FT89" i="1" s="1"/>
  <c r="FT90" i="1" s="1"/>
  <c r="FT91" i="1" s="1"/>
  <c r="FT92" i="1" s="1"/>
  <c r="FT93" i="1" s="1"/>
  <c r="FT94" i="1" s="1"/>
  <c r="FT95" i="1" s="1"/>
  <c r="FT96" i="1" s="1"/>
  <c r="FT97" i="1" s="1"/>
  <c r="FT98" i="1" s="1"/>
  <c r="FT99" i="1" s="1"/>
  <c r="FT100" i="1" s="1"/>
  <c r="FT101" i="1" s="1"/>
  <c r="FT102" i="1" s="1"/>
  <c r="FT103" i="1" s="1"/>
  <c r="FT104" i="1" s="1"/>
  <c r="FT105" i="1" s="1"/>
  <c r="FT106" i="1" s="1"/>
  <c r="FT107" i="1" s="1"/>
  <c r="FT108" i="1" s="1"/>
  <c r="FT109" i="1" s="1"/>
  <c r="FT110" i="1" s="1"/>
  <c r="FT111" i="1" s="1"/>
  <c r="FT112" i="1" s="1"/>
  <c r="FT113" i="1" s="1"/>
  <c r="FT114" i="1" s="1"/>
  <c r="FT115" i="1" s="1"/>
  <c r="FT116" i="1" s="1"/>
  <c r="FT117" i="1" s="1"/>
  <c r="FT118" i="1" s="1"/>
  <c r="FT119" i="1" s="1"/>
  <c r="FT120" i="1" s="1"/>
  <c r="FT121" i="1" s="1"/>
  <c r="FT122" i="1" s="1"/>
  <c r="FT123" i="1" s="1"/>
  <c r="FT124" i="1" s="1"/>
  <c r="FT125" i="1" s="1"/>
  <c r="FT126" i="1" s="1"/>
  <c r="FT127" i="1" s="1"/>
  <c r="FT128" i="1" s="1"/>
  <c r="FT129" i="1" s="1"/>
  <c r="FT130" i="1" s="1"/>
  <c r="FT131" i="1" s="1"/>
  <c r="FT132" i="1" s="1"/>
  <c r="FT133" i="1" s="1"/>
  <c r="FT134" i="1" s="1"/>
  <c r="FT135" i="1" s="1"/>
  <c r="FT136" i="1" s="1"/>
  <c r="FT137" i="1" s="1"/>
  <c r="FT138" i="1" s="1"/>
  <c r="FT139" i="1" s="1"/>
  <c r="FT140" i="1" s="1"/>
  <c r="FT141" i="1" s="1"/>
  <c r="FT142" i="1" s="1"/>
  <c r="FT143" i="1" s="1"/>
  <c r="FT144" i="1" s="1"/>
  <c r="FT145" i="1" s="1"/>
  <c r="FT146" i="1" s="1"/>
  <c r="FT147" i="1" s="1"/>
  <c r="FT148" i="1" s="1"/>
  <c r="FT149" i="1" s="1"/>
  <c r="FT150" i="1" s="1"/>
  <c r="FT151" i="1" s="1"/>
  <c r="FT152" i="1" s="1"/>
  <c r="FT153" i="1" s="1"/>
  <c r="FT154" i="1" s="1"/>
  <c r="FT155" i="1" s="1"/>
  <c r="FT156" i="1" s="1"/>
  <c r="FT157" i="1" s="1"/>
  <c r="FT158" i="1" s="1"/>
  <c r="FT159" i="1" s="1"/>
  <c r="FT160" i="1" s="1"/>
  <c r="FT161" i="1" s="1"/>
  <c r="FT162" i="1" s="1"/>
  <c r="FT163" i="1" s="1"/>
  <c r="FT164" i="1" s="1"/>
  <c r="FT165" i="1" s="1"/>
  <c r="FT166" i="1" s="1"/>
  <c r="FT167" i="1" s="1"/>
  <c r="FT168" i="1" s="1"/>
  <c r="FT169" i="1" s="1"/>
  <c r="FT170" i="1" s="1"/>
  <c r="FT171" i="1" s="1"/>
  <c r="FT172" i="1" s="1"/>
  <c r="FT173" i="1" s="1"/>
  <c r="FT174" i="1" s="1"/>
  <c r="FT175" i="1" s="1"/>
  <c r="FT176" i="1" s="1"/>
  <c r="FT177" i="1" s="1"/>
  <c r="FT178" i="1" s="1"/>
  <c r="FT179" i="1" s="1"/>
  <c r="FT180" i="1" s="1"/>
  <c r="FT181" i="1" s="1"/>
  <c r="FT182" i="1" s="1"/>
  <c r="FT183" i="1" s="1"/>
  <c r="FT184" i="1" s="1"/>
  <c r="FT185" i="1" s="1"/>
  <c r="FT186" i="1" s="1"/>
  <c r="FT187" i="1" s="1"/>
  <c r="FT188" i="1" s="1"/>
  <c r="FT189" i="1" s="1"/>
  <c r="FT190" i="1" s="1"/>
  <c r="FT191" i="1" s="1"/>
  <c r="FT192" i="1" s="1"/>
  <c r="FT193" i="1" s="1"/>
  <c r="FT194" i="1" s="1"/>
  <c r="FT195" i="1" s="1"/>
  <c r="FT196" i="1" s="1"/>
  <c r="FT197" i="1" s="1"/>
  <c r="FT198" i="1" s="1"/>
  <c r="FT199" i="1" s="1"/>
  <c r="FT200" i="1" s="1"/>
  <c r="FT201" i="1" s="1"/>
  <c r="FT202" i="1" s="1"/>
  <c r="FT203" i="1" s="1"/>
  <c r="FT204" i="1" s="1"/>
  <c r="FT205" i="1" s="1"/>
  <c r="FT206" i="1" s="1"/>
  <c r="FT207" i="1" s="1"/>
  <c r="FT208" i="1" s="1"/>
  <c r="FT209" i="1" s="1"/>
  <c r="FT210" i="1" s="1"/>
  <c r="FT211" i="1" s="1"/>
  <c r="FT212" i="1" s="1"/>
  <c r="FT213" i="1" s="1"/>
  <c r="FT214" i="1" s="1"/>
  <c r="FT215" i="1" s="1"/>
  <c r="FT216" i="1" s="1"/>
  <c r="FT217" i="1" s="1"/>
  <c r="FT218" i="1" s="1"/>
  <c r="FT219" i="1" s="1"/>
  <c r="FT220" i="1" s="1"/>
  <c r="FT221" i="1" s="1"/>
  <c r="FT222" i="1" s="1"/>
  <c r="FT223" i="1" s="1"/>
  <c r="FT224" i="1" s="1"/>
  <c r="FT225" i="1" s="1"/>
  <c r="FT226" i="1" s="1"/>
  <c r="FT227" i="1" s="1"/>
  <c r="FT228" i="1" s="1"/>
  <c r="FT229" i="1" s="1"/>
  <c r="FT230" i="1" s="1"/>
  <c r="FT231" i="1" s="1"/>
  <c r="FT232" i="1" s="1"/>
  <c r="FT233" i="1" s="1"/>
  <c r="FT234" i="1" s="1"/>
  <c r="FT235" i="1" s="1"/>
  <c r="FT236" i="1" s="1"/>
  <c r="FT237" i="1" s="1"/>
  <c r="FT238" i="1" s="1"/>
  <c r="FT239" i="1" s="1"/>
  <c r="FT240" i="1" s="1"/>
  <c r="FT241" i="1" s="1"/>
  <c r="FT242" i="1" s="1"/>
  <c r="FT243" i="1" s="1"/>
  <c r="FT244" i="1" s="1"/>
  <c r="FT245" i="1" s="1"/>
  <c r="FT246" i="1" s="1"/>
  <c r="FT247" i="1" s="1"/>
  <c r="FT248" i="1" s="1"/>
  <c r="FT249" i="1" s="1"/>
  <c r="FT250" i="1" s="1"/>
  <c r="FT251" i="1" s="1"/>
  <c r="FT252" i="1" s="1"/>
  <c r="FT253" i="1" s="1"/>
  <c r="FT254" i="1" s="1"/>
  <c r="FT255" i="1" s="1"/>
  <c r="FT256" i="1" s="1"/>
  <c r="FT257" i="1" s="1"/>
  <c r="FT258" i="1" s="1"/>
  <c r="FT259" i="1" s="1"/>
  <c r="FT260" i="1" s="1"/>
  <c r="FT261" i="1" s="1"/>
  <c r="FT262" i="1" s="1"/>
  <c r="FT263" i="1" s="1"/>
  <c r="FT264" i="1" s="1"/>
  <c r="FT265" i="1" s="1"/>
  <c r="FT266" i="1" s="1"/>
  <c r="FT267" i="1" s="1"/>
  <c r="FT268" i="1" s="1"/>
  <c r="FT269" i="1" s="1"/>
  <c r="FT270" i="1" s="1"/>
  <c r="FT271" i="1" s="1"/>
  <c r="FT272" i="1" s="1"/>
  <c r="FT273" i="1" s="1"/>
  <c r="FT274" i="1" s="1"/>
  <c r="FT275" i="1" s="1"/>
  <c r="FT276" i="1" s="1"/>
  <c r="FT277" i="1" s="1"/>
  <c r="FT278" i="1" s="1"/>
  <c r="FT279" i="1" s="1"/>
  <c r="FT280" i="1" s="1"/>
  <c r="FT281" i="1" s="1"/>
  <c r="FT282" i="1" s="1"/>
  <c r="FT283" i="1" s="1"/>
  <c r="FT284" i="1" s="1"/>
  <c r="FT285" i="1" s="1"/>
  <c r="FT286" i="1" s="1"/>
  <c r="FT287" i="1" s="1"/>
  <c r="FT288" i="1" s="1"/>
  <c r="FT289" i="1" s="1"/>
  <c r="FT290" i="1" s="1"/>
  <c r="FT291" i="1" s="1"/>
  <c r="FT292" i="1" s="1"/>
  <c r="FT293" i="1" s="1"/>
  <c r="FT294" i="1" s="1"/>
  <c r="FT295" i="1" s="1"/>
  <c r="FT296" i="1" s="1"/>
  <c r="FT297" i="1" s="1"/>
  <c r="FT298" i="1" s="1"/>
  <c r="FT299" i="1" s="1"/>
  <c r="FT300" i="1" s="1"/>
  <c r="FT301" i="1" s="1"/>
  <c r="FT302" i="1" s="1"/>
  <c r="FT303" i="1" s="1"/>
  <c r="IB59" i="1"/>
  <c r="IB60" i="1" s="1"/>
  <c r="IB61" i="1" s="1"/>
  <c r="IB62" i="1" s="1"/>
  <c r="IB63" i="1" s="1"/>
  <c r="IB64" i="1" s="1"/>
  <c r="IB65" i="1" s="1"/>
  <c r="IB66" i="1" s="1"/>
  <c r="IB67" i="1" s="1"/>
  <c r="IB68" i="1" s="1"/>
  <c r="IB69" i="1" s="1"/>
  <c r="IB70" i="1" s="1"/>
  <c r="IB71" i="1" s="1"/>
  <c r="IB72" i="1" s="1"/>
  <c r="IB73" i="1" s="1"/>
  <c r="IB74" i="1" s="1"/>
  <c r="IB75" i="1" s="1"/>
  <c r="IB76" i="1" s="1"/>
  <c r="IB77" i="1" s="1"/>
  <c r="IB78" i="1" s="1"/>
  <c r="IB79" i="1" s="1"/>
  <c r="IB80" i="1" s="1"/>
  <c r="IB81" i="1" s="1"/>
  <c r="IB82" i="1" s="1"/>
  <c r="IB83" i="1" s="1"/>
  <c r="IB84" i="1" s="1"/>
  <c r="IB85" i="1" s="1"/>
  <c r="IB86" i="1" s="1"/>
  <c r="IB87" i="1" s="1"/>
  <c r="IB88" i="1" s="1"/>
  <c r="IB89" i="1" s="1"/>
  <c r="IB90" i="1" s="1"/>
  <c r="IB91" i="1" s="1"/>
  <c r="IB92" i="1" s="1"/>
  <c r="IB93" i="1" s="1"/>
  <c r="IB94" i="1" s="1"/>
  <c r="IB95" i="1" s="1"/>
  <c r="IB96" i="1" s="1"/>
  <c r="IB97" i="1" s="1"/>
  <c r="IB98" i="1" s="1"/>
  <c r="IB99" i="1" s="1"/>
  <c r="IB100" i="1" s="1"/>
  <c r="IB101" i="1" s="1"/>
  <c r="IB102" i="1" s="1"/>
  <c r="IB103" i="1" s="1"/>
  <c r="IB104" i="1" s="1"/>
  <c r="IB105" i="1" s="1"/>
  <c r="IB106" i="1" s="1"/>
  <c r="IB107" i="1" s="1"/>
  <c r="IB108" i="1" s="1"/>
  <c r="IB109" i="1" s="1"/>
  <c r="IB110" i="1" s="1"/>
  <c r="IB111" i="1" s="1"/>
  <c r="IB112" i="1" s="1"/>
  <c r="IB113" i="1" s="1"/>
  <c r="IB114" i="1" s="1"/>
  <c r="IB115" i="1" s="1"/>
  <c r="IB116" i="1" s="1"/>
  <c r="IB117" i="1" s="1"/>
  <c r="IB118" i="1" s="1"/>
  <c r="IB119" i="1" s="1"/>
  <c r="IB120" i="1" s="1"/>
  <c r="IB121" i="1" s="1"/>
  <c r="IB122" i="1" s="1"/>
  <c r="IB123" i="1" s="1"/>
  <c r="IB124" i="1" s="1"/>
  <c r="IB125" i="1" s="1"/>
  <c r="IB126" i="1" s="1"/>
  <c r="IB127" i="1" s="1"/>
  <c r="IB128" i="1" s="1"/>
  <c r="IB129" i="1" s="1"/>
  <c r="IB130" i="1" s="1"/>
  <c r="IB131" i="1" s="1"/>
  <c r="IB132" i="1" s="1"/>
  <c r="IB133" i="1" s="1"/>
  <c r="IB134" i="1" s="1"/>
  <c r="IB135" i="1" s="1"/>
  <c r="IB136" i="1" s="1"/>
  <c r="IB137" i="1" s="1"/>
  <c r="IB138" i="1" s="1"/>
  <c r="IB139" i="1" s="1"/>
  <c r="IB140" i="1" s="1"/>
  <c r="IB141" i="1" s="1"/>
  <c r="IB142" i="1" s="1"/>
  <c r="IB143" i="1" s="1"/>
  <c r="IB144" i="1" s="1"/>
  <c r="IB145" i="1" s="1"/>
  <c r="IB146" i="1" s="1"/>
  <c r="IB147" i="1" s="1"/>
  <c r="IB148" i="1" s="1"/>
  <c r="IB149" i="1" s="1"/>
  <c r="IB150" i="1" s="1"/>
  <c r="IB151" i="1" s="1"/>
  <c r="IB152" i="1" s="1"/>
  <c r="IB153" i="1" s="1"/>
  <c r="IB154" i="1" s="1"/>
  <c r="IB155" i="1" s="1"/>
  <c r="IB156" i="1" s="1"/>
  <c r="IB157" i="1" s="1"/>
  <c r="IB158" i="1" s="1"/>
  <c r="IB159" i="1" s="1"/>
  <c r="IB160" i="1" s="1"/>
  <c r="IB161" i="1" s="1"/>
  <c r="IB162" i="1" s="1"/>
  <c r="IB163" i="1" s="1"/>
  <c r="IB164" i="1" s="1"/>
  <c r="IB165" i="1" s="1"/>
  <c r="IB166" i="1" s="1"/>
  <c r="IB167" i="1" s="1"/>
  <c r="IB168" i="1" s="1"/>
  <c r="IB169" i="1" s="1"/>
  <c r="IB170" i="1" s="1"/>
  <c r="IB171" i="1" s="1"/>
  <c r="IB172" i="1" s="1"/>
  <c r="IB173" i="1" s="1"/>
  <c r="IB174" i="1" s="1"/>
  <c r="IB175" i="1" s="1"/>
  <c r="IB176" i="1" s="1"/>
  <c r="IB177" i="1" s="1"/>
  <c r="IB178" i="1" s="1"/>
  <c r="IB179" i="1" s="1"/>
  <c r="IB180" i="1" s="1"/>
  <c r="IB181" i="1" s="1"/>
  <c r="IB182" i="1" s="1"/>
  <c r="IB183" i="1" s="1"/>
  <c r="IB184" i="1" s="1"/>
  <c r="IB185" i="1" s="1"/>
  <c r="IB186" i="1" s="1"/>
  <c r="IB187" i="1" s="1"/>
  <c r="IB188" i="1" s="1"/>
  <c r="IB189" i="1" s="1"/>
  <c r="IB190" i="1" s="1"/>
  <c r="IB191" i="1" s="1"/>
  <c r="IB192" i="1" s="1"/>
  <c r="IB193" i="1" s="1"/>
  <c r="IB194" i="1" s="1"/>
  <c r="IB195" i="1" s="1"/>
  <c r="IB196" i="1" s="1"/>
  <c r="IB197" i="1" s="1"/>
  <c r="IB198" i="1" s="1"/>
  <c r="IB199" i="1" s="1"/>
  <c r="IB200" i="1" s="1"/>
  <c r="IB201" i="1" s="1"/>
  <c r="IB202" i="1" s="1"/>
  <c r="IB203" i="1" s="1"/>
  <c r="IB204" i="1" s="1"/>
  <c r="IB205" i="1" s="1"/>
  <c r="IB206" i="1" s="1"/>
  <c r="IB207" i="1" s="1"/>
  <c r="IB208" i="1" s="1"/>
  <c r="IB209" i="1" s="1"/>
  <c r="IB210" i="1" s="1"/>
  <c r="IB211" i="1" s="1"/>
  <c r="IB212" i="1" s="1"/>
  <c r="IB213" i="1" s="1"/>
  <c r="IB214" i="1" s="1"/>
  <c r="IB215" i="1" s="1"/>
  <c r="IB216" i="1" s="1"/>
  <c r="IB217" i="1" s="1"/>
  <c r="IB218" i="1" s="1"/>
  <c r="IB219" i="1" s="1"/>
  <c r="IB220" i="1" s="1"/>
  <c r="IB221" i="1" s="1"/>
  <c r="IB222" i="1" s="1"/>
  <c r="IB223" i="1" s="1"/>
  <c r="IB224" i="1" s="1"/>
  <c r="IB225" i="1" s="1"/>
  <c r="IB226" i="1" s="1"/>
  <c r="IB227" i="1" s="1"/>
  <c r="IB228" i="1" s="1"/>
  <c r="IB229" i="1" s="1"/>
  <c r="IB230" i="1" s="1"/>
  <c r="IB231" i="1" s="1"/>
  <c r="IB232" i="1" s="1"/>
  <c r="IB233" i="1" s="1"/>
  <c r="IB234" i="1" s="1"/>
  <c r="IB235" i="1" s="1"/>
  <c r="IB236" i="1" s="1"/>
  <c r="IB237" i="1" s="1"/>
  <c r="IB238" i="1" s="1"/>
  <c r="IB239" i="1" s="1"/>
  <c r="IB240" i="1" s="1"/>
  <c r="IB241" i="1" s="1"/>
  <c r="IB242" i="1" s="1"/>
  <c r="IB243" i="1" s="1"/>
  <c r="IB244" i="1" s="1"/>
  <c r="IB245" i="1" s="1"/>
  <c r="IB246" i="1" s="1"/>
  <c r="IB247" i="1" s="1"/>
  <c r="IB248" i="1" s="1"/>
  <c r="IB249" i="1" s="1"/>
  <c r="IB250" i="1" s="1"/>
  <c r="IB251" i="1" s="1"/>
  <c r="IB252" i="1" s="1"/>
  <c r="IB253" i="1" s="1"/>
  <c r="IB254" i="1" s="1"/>
  <c r="IB255" i="1" s="1"/>
  <c r="IB256" i="1" s="1"/>
  <c r="IB257" i="1" s="1"/>
  <c r="IB258" i="1" s="1"/>
  <c r="IB259" i="1" s="1"/>
  <c r="IB260" i="1" s="1"/>
  <c r="IB261" i="1" s="1"/>
  <c r="IB262" i="1" s="1"/>
  <c r="IB263" i="1" s="1"/>
  <c r="IB264" i="1" s="1"/>
  <c r="IB265" i="1" s="1"/>
  <c r="IB266" i="1" s="1"/>
  <c r="IB267" i="1" s="1"/>
  <c r="IB268" i="1" s="1"/>
  <c r="IB269" i="1" s="1"/>
  <c r="IB270" i="1" s="1"/>
  <c r="IB271" i="1" s="1"/>
  <c r="IB272" i="1" s="1"/>
  <c r="IB273" i="1" s="1"/>
  <c r="IB274" i="1" s="1"/>
  <c r="IB275" i="1" s="1"/>
  <c r="IB276" i="1" s="1"/>
  <c r="IB277" i="1" s="1"/>
  <c r="IB278" i="1" s="1"/>
  <c r="IB279" i="1" s="1"/>
  <c r="IB280" i="1" s="1"/>
  <c r="IB281" i="1" s="1"/>
  <c r="IB282" i="1" s="1"/>
  <c r="IB283" i="1" s="1"/>
  <c r="IB284" i="1" s="1"/>
  <c r="IB285" i="1" s="1"/>
  <c r="IB286" i="1" s="1"/>
  <c r="IB287" i="1" s="1"/>
  <c r="IB288" i="1" s="1"/>
  <c r="IB289" i="1" s="1"/>
  <c r="IB290" i="1" s="1"/>
  <c r="IB291" i="1" s="1"/>
  <c r="IB292" i="1" s="1"/>
  <c r="IB293" i="1" s="1"/>
  <c r="IB294" i="1" s="1"/>
  <c r="IB295" i="1" s="1"/>
  <c r="IB296" i="1" s="1"/>
  <c r="IB297" i="1" s="1"/>
  <c r="IB298" i="1" s="1"/>
  <c r="IB299" i="1" s="1"/>
  <c r="IB300" i="1" s="1"/>
  <c r="IB301" i="1" s="1"/>
  <c r="IB302" i="1" s="1"/>
  <c r="IB303" i="1" s="1"/>
  <c r="IB58" i="1"/>
  <c r="AK341" i="5"/>
  <c r="AA33" i="5" s="1"/>
  <c r="AA125" i="5"/>
  <c r="AA126" i="5"/>
  <c r="AA127" i="5"/>
  <c r="AA128" i="5"/>
  <c r="AA129" i="5"/>
  <c r="AA130" i="5"/>
  <c r="AA131" i="5"/>
  <c r="AJ341" i="5"/>
  <c r="AI341" i="5" s="1"/>
  <c r="Y125" i="5"/>
  <c r="Y126" i="5"/>
  <c r="Y127" i="5"/>
  <c r="Y128" i="5"/>
  <c r="Y129" i="5"/>
  <c r="Y130" i="5"/>
  <c r="Y131" i="5"/>
  <c r="AH341" i="5"/>
  <c r="Y33" i="5" s="1"/>
  <c r="AG341" i="5"/>
  <c r="AF341" i="5" s="1"/>
  <c r="W125" i="5"/>
  <c r="W126" i="5"/>
  <c r="W127" i="5"/>
  <c r="W128" i="5"/>
  <c r="W129" i="5"/>
  <c r="W130" i="5"/>
  <c r="W131" i="5"/>
  <c r="AE341" i="5"/>
  <c r="W33" i="5" s="1"/>
  <c r="AD341" i="5"/>
  <c r="AC341" i="5" s="1"/>
  <c r="AB341" i="5"/>
  <c r="U33" i="5" s="1"/>
  <c r="U125" i="5"/>
  <c r="U126" i="5"/>
  <c r="U127" i="5"/>
  <c r="U128" i="5"/>
  <c r="U129" i="5"/>
  <c r="U130" i="5"/>
  <c r="U131" i="5"/>
  <c r="AA341" i="5"/>
  <c r="Z341" i="5" s="1"/>
  <c r="S125" i="5"/>
  <c r="S127" i="5"/>
  <c r="S129" i="5"/>
  <c r="S131" i="5"/>
  <c r="Y341" i="5"/>
  <c r="S33" i="5" s="1"/>
  <c r="S126" i="5"/>
  <c r="S128" i="5"/>
  <c r="S130" i="5"/>
  <c r="X341" i="5"/>
  <c r="W341" i="5" s="1"/>
  <c r="Q126" i="5"/>
  <c r="Q128" i="5"/>
  <c r="Q130" i="5"/>
  <c r="V341" i="5"/>
  <c r="Q33" i="5" s="1"/>
  <c r="Q125" i="5"/>
  <c r="Q127" i="5"/>
  <c r="Q129" i="5"/>
  <c r="Q131" i="5"/>
  <c r="U341" i="5"/>
  <c r="T341" i="5" s="1"/>
  <c r="O125" i="5"/>
  <c r="O126" i="5"/>
  <c r="O127" i="5"/>
  <c r="O128" i="5"/>
  <c r="O129" i="5"/>
  <c r="O130" i="5"/>
  <c r="O131" i="5"/>
  <c r="S341" i="5"/>
  <c r="O33" i="5" s="1"/>
  <c r="R341" i="5"/>
  <c r="Q341" i="5" s="1"/>
  <c r="P341" i="5"/>
  <c r="M33" i="5" s="1"/>
  <c r="M125" i="5"/>
  <c r="M126" i="5"/>
  <c r="M127" i="5"/>
  <c r="M128" i="5"/>
  <c r="M129" i="5"/>
  <c r="M130" i="5"/>
  <c r="M131" i="5"/>
  <c r="O341" i="5"/>
  <c r="N341" i="5" s="1"/>
  <c r="K125" i="5"/>
  <c r="K127" i="5"/>
  <c r="K129" i="5"/>
  <c r="K131" i="5"/>
  <c r="K126" i="5"/>
  <c r="K128" i="5"/>
  <c r="K130" i="5"/>
  <c r="M341" i="5"/>
  <c r="K33" i="5" s="1"/>
  <c r="L341" i="5"/>
  <c r="K341" i="5" s="1"/>
  <c r="I128" i="5"/>
  <c r="I130" i="5"/>
  <c r="I129" i="5"/>
  <c r="I131" i="5"/>
  <c r="GN59" i="1"/>
  <c r="HH59" i="1"/>
  <c r="E3" i="1"/>
  <c r="I341" i="5" s="1"/>
  <c r="H341" i="5" s="1"/>
  <c r="IV59" i="1"/>
  <c r="P62" i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AJ84" i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AJ107" i="1" s="1"/>
  <c r="AJ108" i="1" s="1"/>
  <c r="AJ109" i="1" s="1"/>
  <c r="AJ110" i="1" s="1"/>
  <c r="AJ111" i="1" s="1"/>
  <c r="AJ112" i="1" s="1"/>
  <c r="AJ113" i="1" s="1"/>
  <c r="AJ114" i="1" s="1"/>
  <c r="AJ115" i="1" s="1"/>
  <c r="AJ116" i="1" s="1"/>
  <c r="AJ117" i="1" s="1"/>
  <c r="AJ118" i="1" s="1"/>
  <c r="AJ119" i="1" s="1"/>
  <c r="AJ120" i="1" s="1"/>
  <c r="AJ121" i="1" s="1"/>
  <c r="AJ122" i="1" s="1"/>
  <c r="AJ123" i="1" s="1"/>
  <c r="AJ124" i="1" s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J138" i="1" s="1"/>
  <c r="AJ139" i="1" s="1"/>
  <c r="AJ140" i="1" s="1"/>
  <c r="AJ141" i="1" s="1"/>
  <c r="AJ142" i="1" s="1"/>
  <c r="AJ143" i="1" s="1"/>
  <c r="AJ144" i="1" s="1"/>
  <c r="AJ145" i="1" s="1"/>
  <c r="AJ146" i="1" s="1"/>
  <c r="AJ147" i="1" s="1"/>
  <c r="AJ148" i="1" s="1"/>
  <c r="AJ149" i="1" s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s="1"/>
  <c r="AJ187" i="1" s="1"/>
  <c r="AJ188" i="1" s="1"/>
  <c r="AJ189" i="1" s="1"/>
  <c r="AJ190" i="1" s="1"/>
  <c r="AJ191" i="1" s="1"/>
  <c r="AJ192" i="1" s="1"/>
  <c r="AJ193" i="1" s="1"/>
  <c r="AJ194" i="1" s="1"/>
  <c r="AJ195" i="1" s="1"/>
  <c r="AJ196" i="1" s="1"/>
  <c r="AJ197" i="1" s="1"/>
  <c r="AJ198" i="1" s="1"/>
  <c r="AJ199" i="1" s="1"/>
  <c r="AJ200" i="1" s="1"/>
  <c r="AJ201" i="1" s="1"/>
  <c r="AJ202" i="1" s="1"/>
  <c r="AJ203" i="1" s="1"/>
  <c r="AJ204" i="1" s="1"/>
  <c r="AJ205" i="1" s="1"/>
  <c r="AJ206" i="1" s="1"/>
  <c r="AJ207" i="1" s="1"/>
  <c r="AJ208" i="1" s="1"/>
  <c r="AJ209" i="1" s="1"/>
  <c r="AJ210" i="1" s="1"/>
  <c r="AJ211" i="1" s="1"/>
  <c r="AJ212" i="1" s="1"/>
  <c r="AJ213" i="1" s="1"/>
  <c r="AJ214" i="1" s="1"/>
  <c r="AJ215" i="1" s="1"/>
  <c r="AJ216" i="1" s="1"/>
  <c r="AJ217" i="1" s="1"/>
  <c r="AJ218" i="1" s="1"/>
  <c r="AJ219" i="1" s="1"/>
  <c r="AJ220" i="1" s="1"/>
  <c r="AJ221" i="1" s="1"/>
  <c r="AJ222" i="1" s="1"/>
  <c r="AJ223" i="1" s="1"/>
  <c r="AJ224" i="1" s="1"/>
  <c r="AJ225" i="1" s="1"/>
  <c r="AJ226" i="1" s="1"/>
  <c r="AJ227" i="1" s="1"/>
  <c r="AJ228" i="1" s="1"/>
  <c r="AJ229" i="1" s="1"/>
  <c r="AJ230" i="1" s="1"/>
  <c r="AJ231" i="1" s="1"/>
  <c r="AJ232" i="1" s="1"/>
  <c r="AJ233" i="1" s="1"/>
  <c r="AJ234" i="1" s="1"/>
  <c r="AJ235" i="1" s="1"/>
  <c r="AJ236" i="1" s="1"/>
  <c r="AJ237" i="1" s="1"/>
  <c r="AJ238" i="1" s="1"/>
  <c r="AJ239" i="1" s="1"/>
  <c r="AJ240" i="1" s="1"/>
  <c r="AJ241" i="1" s="1"/>
  <c r="AJ242" i="1" s="1"/>
  <c r="AJ243" i="1" s="1"/>
  <c r="AJ244" i="1" s="1"/>
  <c r="AJ245" i="1" s="1"/>
  <c r="AJ246" i="1" s="1"/>
  <c r="AJ247" i="1" s="1"/>
  <c r="AJ248" i="1" s="1"/>
  <c r="AJ249" i="1" s="1"/>
  <c r="AJ250" i="1" s="1"/>
  <c r="AJ251" i="1" s="1"/>
  <c r="AJ252" i="1" s="1"/>
  <c r="AJ253" i="1" s="1"/>
  <c r="AJ254" i="1" s="1"/>
  <c r="AJ255" i="1" s="1"/>
  <c r="AJ256" i="1" s="1"/>
  <c r="AJ257" i="1" s="1"/>
  <c r="AJ258" i="1" s="1"/>
  <c r="AJ259" i="1" s="1"/>
  <c r="AJ260" i="1" s="1"/>
  <c r="AJ261" i="1" s="1"/>
  <c r="AJ262" i="1" s="1"/>
  <c r="AJ263" i="1" s="1"/>
  <c r="AJ264" i="1" s="1"/>
  <c r="AJ265" i="1" s="1"/>
  <c r="AJ266" i="1" s="1"/>
  <c r="AJ267" i="1" s="1"/>
  <c r="AJ268" i="1" s="1"/>
  <c r="AJ269" i="1" s="1"/>
  <c r="AJ270" i="1" s="1"/>
  <c r="AJ271" i="1" s="1"/>
  <c r="AJ272" i="1" s="1"/>
  <c r="AJ273" i="1" s="1"/>
  <c r="AJ274" i="1" s="1"/>
  <c r="AJ275" i="1" s="1"/>
  <c r="AJ276" i="1" s="1"/>
  <c r="AJ277" i="1" s="1"/>
  <c r="AJ278" i="1" s="1"/>
  <c r="AJ279" i="1" s="1"/>
  <c r="AJ280" i="1" s="1"/>
  <c r="AJ281" i="1" s="1"/>
  <c r="AJ282" i="1" s="1"/>
  <c r="AJ283" i="1" s="1"/>
  <c r="AJ284" i="1" s="1"/>
  <c r="AJ285" i="1" s="1"/>
  <c r="AJ286" i="1" s="1"/>
  <c r="AJ287" i="1" s="1"/>
  <c r="AJ288" i="1" s="1"/>
  <c r="AJ289" i="1" s="1"/>
  <c r="AJ290" i="1" s="1"/>
  <c r="AJ291" i="1" s="1"/>
  <c r="AJ292" i="1" s="1"/>
  <c r="AJ293" i="1" s="1"/>
  <c r="AJ294" i="1" s="1"/>
  <c r="AJ295" i="1" s="1"/>
  <c r="AJ296" i="1" s="1"/>
  <c r="AJ297" i="1" s="1"/>
  <c r="AJ298" i="1" s="1"/>
  <c r="AJ299" i="1" s="1"/>
  <c r="AJ300" i="1" s="1"/>
  <c r="AJ301" i="1" s="1"/>
  <c r="AJ302" i="1" s="1"/>
  <c r="AJ303" i="1" s="1"/>
  <c r="AT59" i="1"/>
  <c r="AT60" i="1" s="1"/>
  <c r="AT61" i="1" s="1"/>
  <c r="AT62" i="1" s="1"/>
  <c r="AT63" i="1" s="1"/>
  <c r="AT64" i="1" s="1"/>
  <c r="AT65" i="1" s="1"/>
  <c r="AT66" i="1" s="1"/>
  <c r="AT67" i="1" s="1"/>
  <c r="AT68" i="1" s="1"/>
  <c r="AT69" i="1" s="1"/>
  <c r="AT70" i="1" s="1"/>
  <c r="AT71" i="1" s="1"/>
  <c r="AT72" i="1" s="1"/>
  <c r="AT73" i="1" s="1"/>
  <c r="AT74" i="1" s="1"/>
  <c r="AT75" i="1" s="1"/>
  <c r="AT76" i="1" s="1"/>
  <c r="AT77" i="1" s="1"/>
  <c r="AT78" i="1" s="1"/>
  <c r="AT79" i="1" s="1"/>
  <c r="AT80" i="1" s="1"/>
  <c r="AT81" i="1" s="1"/>
  <c r="AT82" i="1" s="1"/>
  <c r="AT83" i="1" s="1"/>
  <c r="AT84" i="1" s="1"/>
  <c r="AT85" i="1" s="1"/>
  <c r="AT86" i="1" s="1"/>
  <c r="AT87" i="1" s="1"/>
  <c r="AT88" i="1" s="1"/>
  <c r="AT89" i="1" s="1"/>
  <c r="AT90" i="1" s="1"/>
  <c r="AT91" i="1" s="1"/>
  <c r="AT92" i="1" s="1"/>
  <c r="AT93" i="1" s="1"/>
  <c r="AT94" i="1" s="1"/>
  <c r="AT95" i="1" s="1"/>
  <c r="AT96" i="1" s="1"/>
  <c r="AT97" i="1" s="1"/>
  <c r="AT98" i="1" s="1"/>
  <c r="AT99" i="1" s="1"/>
  <c r="AT100" i="1" s="1"/>
  <c r="AT101" i="1" s="1"/>
  <c r="AT102" i="1" s="1"/>
  <c r="AT103" i="1" s="1"/>
  <c r="AT104" i="1" s="1"/>
  <c r="AT105" i="1" s="1"/>
  <c r="AT106" i="1" s="1"/>
  <c r="AT107" i="1" s="1"/>
  <c r="AT108" i="1" s="1"/>
  <c r="AT109" i="1" s="1"/>
  <c r="AT110" i="1" s="1"/>
  <c r="AT111" i="1" s="1"/>
  <c r="AT112" i="1" s="1"/>
  <c r="AT113" i="1" s="1"/>
  <c r="AT114" i="1" s="1"/>
  <c r="AT115" i="1" s="1"/>
  <c r="AT116" i="1" s="1"/>
  <c r="AT117" i="1" s="1"/>
  <c r="AT118" i="1" s="1"/>
  <c r="AT119" i="1" s="1"/>
  <c r="AT120" i="1" s="1"/>
  <c r="AT121" i="1" s="1"/>
  <c r="AT122" i="1" s="1"/>
  <c r="AT123" i="1" s="1"/>
  <c r="AT124" i="1" s="1"/>
  <c r="AT125" i="1" s="1"/>
  <c r="AT126" i="1" s="1"/>
  <c r="AT127" i="1" s="1"/>
  <c r="AT128" i="1" s="1"/>
  <c r="AT129" i="1" s="1"/>
  <c r="AT130" i="1" s="1"/>
  <c r="AT131" i="1" s="1"/>
  <c r="AT132" i="1" s="1"/>
  <c r="AT133" i="1" s="1"/>
  <c r="AT134" i="1" s="1"/>
  <c r="AT135" i="1" s="1"/>
  <c r="AT136" i="1" s="1"/>
  <c r="AT137" i="1" s="1"/>
  <c r="AT138" i="1" s="1"/>
  <c r="AT139" i="1" s="1"/>
  <c r="AT140" i="1" s="1"/>
  <c r="AT141" i="1" s="1"/>
  <c r="AT142" i="1" s="1"/>
  <c r="AT143" i="1" s="1"/>
  <c r="AT144" i="1" s="1"/>
  <c r="AT145" i="1" s="1"/>
  <c r="AT146" i="1" s="1"/>
  <c r="AT147" i="1" s="1"/>
  <c r="AT148" i="1" s="1"/>
  <c r="AT149" i="1" s="1"/>
  <c r="AT150" i="1" s="1"/>
  <c r="AT151" i="1" s="1"/>
  <c r="AT152" i="1" s="1"/>
  <c r="AT153" i="1" s="1"/>
  <c r="AT154" i="1" s="1"/>
  <c r="AT155" i="1" s="1"/>
  <c r="AT156" i="1" s="1"/>
  <c r="AT157" i="1" s="1"/>
  <c r="AT158" i="1" s="1"/>
  <c r="AT159" i="1" s="1"/>
  <c r="AT160" i="1" s="1"/>
  <c r="AT161" i="1" s="1"/>
  <c r="AT162" i="1" s="1"/>
  <c r="AT163" i="1" s="1"/>
  <c r="AT164" i="1" s="1"/>
  <c r="AT165" i="1" s="1"/>
  <c r="AT166" i="1" s="1"/>
  <c r="AT167" i="1" s="1"/>
  <c r="AT168" i="1" s="1"/>
  <c r="AT169" i="1" s="1"/>
  <c r="AT170" i="1" s="1"/>
  <c r="AT171" i="1" s="1"/>
  <c r="AT172" i="1" s="1"/>
  <c r="AT173" i="1" s="1"/>
  <c r="AT174" i="1" s="1"/>
  <c r="AT175" i="1" s="1"/>
  <c r="AT176" i="1" s="1"/>
  <c r="AT177" i="1" s="1"/>
  <c r="AT178" i="1" s="1"/>
  <c r="AT179" i="1" s="1"/>
  <c r="AT180" i="1" s="1"/>
  <c r="AT181" i="1" s="1"/>
  <c r="AT182" i="1" s="1"/>
  <c r="AT183" i="1" s="1"/>
  <c r="AT184" i="1" s="1"/>
  <c r="AT185" i="1" s="1"/>
  <c r="AT186" i="1" s="1"/>
  <c r="AT187" i="1" s="1"/>
  <c r="AT188" i="1" s="1"/>
  <c r="AT189" i="1" s="1"/>
  <c r="AT190" i="1" s="1"/>
  <c r="AT191" i="1" s="1"/>
  <c r="AT192" i="1" s="1"/>
  <c r="AT193" i="1" s="1"/>
  <c r="AT194" i="1" s="1"/>
  <c r="AT195" i="1" s="1"/>
  <c r="AT196" i="1" s="1"/>
  <c r="AT197" i="1" s="1"/>
  <c r="AT198" i="1" s="1"/>
  <c r="AT199" i="1" s="1"/>
  <c r="AT200" i="1" s="1"/>
  <c r="AT201" i="1" s="1"/>
  <c r="AT202" i="1" s="1"/>
  <c r="AT203" i="1" s="1"/>
  <c r="AT204" i="1" s="1"/>
  <c r="AT205" i="1" s="1"/>
  <c r="AT206" i="1" s="1"/>
  <c r="AT207" i="1" s="1"/>
  <c r="AT208" i="1" s="1"/>
  <c r="AT209" i="1" s="1"/>
  <c r="AT210" i="1" s="1"/>
  <c r="AT211" i="1" s="1"/>
  <c r="AT212" i="1" s="1"/>
  <c r="AT213" i="1" s="1"/>
  <c r="AT214" i="1" s="1"/>
  <c r="AT215" i="1" s="1"/>
  <c r="AT216" i="1" s="1"/>
  <c r="AT217" i="1" s="1"/>
  <c r="AT218" i="1" s="1"/>
  <c r="AT219" i="1" s="1"/>
  <c r="AT220" i="1" s="1"/>
  <c r="AT221" i="1" s="1"/>
  <c r="AT222" i="1" s="1"/>
  <c r="AT223" i="1" s="1"/>
  <c r="AT224" i="1" s="1"/>
  <c r="AT225" i="1" s="1"/>
  <c r="AT226" i="1" s="1"/>
  <c r="AT227" i="1" s="1"/>
  <c r="AT228" i="1" s="1"/>
  <c r="AT229" i="1" s="1"/>
  <c r="AT230" i="1" s="1"/>
  <c r="AT231" i="1" s="1"/>
  <c r="AT232" i="1" s="1"/>
  <c r="AT233" i="1" s="1"/>
  <c r="AT234" i="1" s="1"/>
  <c r="AT235" i="1" s="1"/>
  <c r="AT236" i="1" s="1"/>
  <c r="AT237" i="1" s="1"/>
  <c r="AT238" i="1" s="1"/>
  <c r="AT239" i="1" s="1"/>
  <c r="AT240" i="1" s="1"/>
  <c r="AT241" i="1" s="1"/>
  <c r="AT242" i="1" s="1"/>
  <c r="AT243" i="1" s="1"/>
  <c r="AT244" i="1" s="1"/>
  <c r="AT245" i="1" s="1"/>
  <c r="AT246" i="1" s="1"/>
  <c r="AT247" i="1" s="1"/>
  <c r="AT248" i="1" s="1"/>
  <c r="AT249" i="1" s="1"/>
  <c r="AT250" i="1" s="1"/>
  <c r="AT251" i="1" s="1"/>
  <c r="AT252" i="1" s="1"/>
  <c r="AT253" i="1" s="1"/>
  <c r="AT254" i="1" s="1"/>
  <c r="AT255" i="1" s="1"/>
  <c r="AT256" i="1" s="1"/>
  <c r="AT257" i="1" s="1"/>
  <c r="AT258" i="1" s="1"/>
  <c r="AT259" i="1" s="1"/>
  <c r="AT260" i="1" s="1"/>
  <c r="AT261" i="1" s="1"/>
  <c r="AT262" i="1" s="1"/>
  <c r="AT263" i="1" s="1"/>
  <c r="AT264" i="1" s="1"/>
  <c r="AT265" i="1" s="1"/>
  <c r="AT266" i="1" s="1"/>
  <c r="AT267" i="1" s="1"/>
  <c r="AT268" i="1" s="1"/>
  <c r="AT269" i="1" s="1"/>
  <c r="AT270" i="1" s="1"/>
  <c r="AT271" i="1" s="1"/>
  <c r="AT272" i="1" s="1"/>
  <c r="AT273" i="1" s="1"/>
  <c r="AT274" i="1" s="1"/>
  <c r="AT275" i="1" s="1"/>
  <c r="AT276" i="1" s="1"/>
  <c r="AT277" i="1" s="1"/>
  <c r="AT278" i="1" s="1"/>
  <c r="AT279" i="1" s="1"/>
  <c r="AT280" i="1" s="1"/>
  <c r="AT281" i="1" s="1"/>
  <c r="AT282" i="1" s="1"/>
  <c r="AT283" i="1" s="1"/>
  <c r="AT284" i="1" s="1"/>
  <c r="AT285" i="1" s="1"/>
  <c r="AT286" i="1" s="1"/>
  <c r="AT287" i="1" s="1"/>
  <c r="AT288" i="1" s="1"/>
  <c r="AT289" i="1" s="1"/>
  <c r="AT290" i="1" s="1"/>
  <c r="AT291" i="1" s="1"/>
  <c r="AT292" i="1" s="1"/>
  <c r="AT293" i="1" s="1"/>
  <c r="AT294" i="1" s="1"/>
  <c r="AT295" i="1" s="1"/>
  <c r="AT296" i="1" s="1"/>
  <c r="AT297" i="1" s="1"/>
  <c r="AT298" i="1" s="1"/>
  <c r="AT299" i="1" s="1"/>
  <c r="AT300" i="1" s="1"/>
  <c r="AT301" i="1" s="1"/>
  <c r="AT302" i="1" s="1"/>
  <c r="AT303" i="1" s="1"/>
  <c r="BD62" i="1"/>
  <c r="BD63" i="1" s="1"/>
  <c r="BD64" i="1" s="1"/>
  <c r="BD65" i="1" s="1"/>
  <c r="BD66" i="1" s="1"/>
  <c r="BD67" i="1" s="1"/>
  <c r="BD68" i="1" s="1"/>
  <c r="BD69" i="1" s="1"/>
  <c r="BD70" i="1" s="1"/>
  <c r="BD71" i="1" s="1"/>
  <c r="BD72" i="1" s="1"/>
  <c r="BD73" i="1" s="1"/>
  <c r="BD74" i="1" s="1"/>
  <c r="BD75" i="1" s="1"/>
  <c r="BD76" i="1" s="1"/>
  <c r="BD77" i="1" s="1"/>
  <c r="BD78" i="1" s="1"/>
  <c r="BD79" i="1" s="1"/>
  <c r="BD80" i="1" s="1"/>
  <c r="BD81" i="1" s="1"/>
  <c r="BD82" i="1" s="1"/>
  <c r="BD83" i="1" s="1"/>
  <c r="BD84" i="1" s="1"/>
  <c r="BD85" i="1" s="1"/>
  <c r="BD86" i="1" s="1"/>
  <c r="BD87" i="1" s="1"/>
  <c r="BD88" i="1" s="1"/>
  <c r="BD89" i="1" s="1"/>
  <c r="BD90" i="1" s="1"/>
  <c r="BD91" i="1" s="1"/>
  <c r="BD92" i="1" s="1"/>
  <c r="BD93" i="1" s="1"/>
  <c r="BD94" i="1" s="1"/>
  <c r="BD95" i="1" s="1"/>
  <c r="BD96" i="1" s="1"/>
  <c r="BD97" i="1" s="1"/>
  <c r="BD98" i="1" s="1"/>
  <c r="BD99" i="1" s="1"/>
  <c r="BD100" i="1" s="1"/>
  <c r="BD101" i="1" s="1"/>
  <c r="BD102" i="1" s="1"/>
  <c r="BD103" i="1" s="1"/>
  <c r="BD104" i="1" s="1"/>
  <c r="BD105" i="1" s="1"/>
  <c r="BD106" i="1" s="1"/>
  <c r="BD107" i="1" s="1"/>
  <c r="BD108" i="1" s="1"/>
  <c r="BD109" i="1" s="1"/>
  <c r="BD110" i="1" s="1"/>
  <c r="BD111" i="1" s="1"/>
  <c r="BD112" i="1" s="1"/>
  <c r="BD113" i="1" s="1"/>
  <c r="BD114" i="1" s="1"/>
  <c r="BD115" i="1" s="1"/>
  <c r="BD116" i="1" s="1"/>
  <c r="BD117" i="1" s="1"/>
  <c r="BD118" i="1" s="1"/>
  <c r="BD119" i="1" s="1"/>
  <c r="BD120" i="1" s="1"/>
  <c r="BD121" i="1" s="1"/>
  <c r="BD122" i="1" s="1"/>
  <c r="BD123" i="1" s="1"/>
  <c r="BD124" i="1" s="1"/>
  <c r="BD125" i="1" s="1"/>
  <c r="BD126" i="1" s="1"/>
  <c r="BD127" i="1" s="1"/>
  <c r="BD128" i="1" s="1"/>
  <c r="BD129" i="1" s="1"/>
  <c r="BD130" i="1" s="1"/>
  <c r="BD131" i="1" s="1"/>
  <c r="BD132" i="1" s="1"/>
  <c r="BD133" i="1" s="1"/>
  <c r="BD134" i="1" s="1"/>
  <c r="BD135" i="1" s="1"/>
  <c r="BD136" i="1" s="1"/>
  <c r="BD137" i="1" s="1"/>
  <c r="BD138" i="1" s="1"/>
  <c r="BD139" i="1" s="1"/>
  <c r="BD140" i="1" s="1"/>
  <c r="BD141" i="1" s="1"/>
  <c r="BD142" i="1" s="1"/>
  <c r="BD143" i="1" s="1"/>
  <c r="BD144" i="1" s="1"/>
  <c r="BD145" i="1" s="1"/>
  <c r="BD146" i="1" s="1"/>
  <c r="BD147" i="1" s="1"/>
  <c r="BD148" i="1" s="1"/>
  <c r="BD149" i="1" s="1"/>
  <c r="BD150" i="1" s="1"/>
  <c r="BD151" i="1" s="1"/>
  <c r="BD152" i="1" s="1"/>
  <c r="BD153" i="1" s="1"/>
  <c r="BD154" i="1" s="1"/>
  <c r="BD155" i="1" s="1"/>
  <c r="BD156" i="1" s="1"/>
  <c r="BD157" i="1" s="1"/>
  <c r="BD158" i="1" s="1"/>
  <c r="BD159" i="1" s="1"/>
  <c r="BD160" i="1" s="1"/>
  <c r="BD161" i="1" s="1"/>
  <c r="BD162" i="1" s="1"/>
  <c r="BD163" i="1" s="1"/>
  <c r="BD164" i="1" s="1"/>
  <c r="BD165" i="1" s="1"/>
  <c r="BD166" i="1" s="1"/>
  <c r="BD167" i="1" s="1"/>
  <c r="BD168" i="1" s="1"/>
  <c r="BD169" i="1" s="1"/>
  <c r="BD170" i="1" s="1"/>
  <c r="BD171" i="1" s="1"/>
  <c r="BD172" i="1" s="1"/>
  <c r="BD173" i="1" s="1"/>
  <c r="BD174" i="1" s="1"/>
  <c r="BD175" i="1" s="1"/>
  <c r="BD176" i="1" s="1"/>
  <c r="BD177" i="1" s="1"/>
  <c r="BD178" i="1" s="1"/>
  <c r="BD179" i="1" s="1"/>
  <c r="BD180" i="1" s="1"/>
  <c r="BD181" i="1" s="1"/>
  <c r="BD182" i="1" s="1"/>
  <c r="BD183" i="1" s="1"/>
  <c r="BD184" i="1" s="1"/>
  <c r="BD185" i="1" s="1"/>
  <c r="BD186" i="1" s="1"/>
  <c r="BD187" i="1" s="1"/>
  <c r="BD188" i="1" s="1"/>
  <c r="BD189" i="1" s="1"/>
  <c r="BD190" i="1" s="1"/>
  <c r="BD191" i="1" s="1"/>
  <c r="BD192" i="1" s="1"/>
  <c r="BD193" i="1" s="1"/>
  <c r="BD194" i="1" s="1"/>
  <c r="BD195" i="1" s="1"/>
  <c r="BD196" i="1" s="1"/>
  <c r="BD197" i="1" s="1"/>
  <c r="BD198" i="1" s="1"/>
  <c r="BD199" i="1" s="1"/>
  <c r="BD200" i="1" s="1"/>
  <c r="BD201" i="1" s="1"/>
  <c r="BD202" i="1" s="1"/>
  <c r="BD203" i="1" s="1"/>
  <c r="BD204" i="1" s="1"/>
  <c r="BD205" i="1" s="1"/>
  <c r="BD206" i="1" s="1"/>
  <c r="BD207" i="1" s="1"/>
  <c r="BD208" i="1" s="1"/>
  <c r="BD209" i="1" s="1"/>
  <c r="BD210" i="1" s="1"/>
  <c r="BD211" i="1" s="1"/>
  <c r="BD212" i="1" s="1"/>
  <c r="BD213" i="1" s="1"/>
  <c r="BD214" i="1" s="1"/>
  <c r="BD215" i="1" s="1"/>
  <c r="BD216" i="1" s="1"/>
  <c r="BD217" i="1" s="1"/>
  <c r="BD218" i="1" s="1"/>
  <c r="BD219" i="1" s="1"/>
  <c r="BD220" i="1" s="1"/>
  <c r="BD221" i="1" s="1"/>
  <c r="BD222" i="1" s="1"/>
  <c r="BD223" i="1" s="1"/>
  <c r="BD224" i="1" s="1"/>
  <c r="BD225" i="1" s="1"/>
  <c r="BD226" i="1" s="1"/>
  <c r="BD227" i="1" s="1"/>
  <c r="BD228" i="1" s="1"/>
  <c r="BD229" i="1" s="1"/>
  <c r="BD230" i="1" s="1"/>
  <c r="BD231" i="1" s="1"/>
  <c r="BD232" i="1" s="1"/>
  <c r="BD233" i="1" s="1"/>
  <c r="BD234" i="1" s="1"/>
  <c r="BD235" i="1" s="1"/>
  <c r="BD236" i="1" s="1"/>
  <c r="BD237" i="1" s="1"/>
  <c r="BD238" i="1" s="1"/>
  <c r="BD239" i="1" s="1"/>
  <c r="BD240" i="1" s="1"/>
  <c r="BD241" i="1" s="1"/>
  <c r="BD242" i="1" s="1"/>
  <c r="BD243" i="1" s="1"/>
  <c r="BD244" i="1" s="1"/>
  <c r="BD245" i="1" s="1"/>
  <c r="BD246" i="1" s="1"/>
  <c r="BD247" i="1" s="1"/>
  <c r="BD248" i="1" s="1"/>
  <c r="BD249" i="1" s="1"/>
  <c r="BD250" i="1" s="1"/>
  <c r="BD251" i="1" s="1"/>
  <c r="BD252" i="1" s="1"/>
  <c r="BD253" i="1" s="1"/>
  <c r="BD254" i="1" s="1"/>
  <c r="BD255" i="1" s="1"/>
  <c r="BD256" i="1" s="1"/>
  <c r="BD257" i="1" s="1"/>
  <c r="BD258" i="1" s="1"/>
  <c r="BD259" i="1" s="1"/>
  <c r="BD260" i="1" s="1"/>
  <c r="BD261" i="1" s="1"/>
  <c r="BD262" i="1" s="1"/>
  <c r="BD263" i="1" s="1"/>
  <c r="BD264" i="1" s="1"/>
  <c r="BD265" i="1" s="1"/>
  <c r="BD266" i="1" s="1"/>
  <c r="BD267" i="1" s="1"/>
  <c r="BD268" i="1" s="1"/>
  <c r="BD269" i="1" s="1"/>
  <c r="BD270" i="1" s="1"/>
  <c r="BD271" i="1" s="1"/>
  <c r="BD272" i="1" s="1"/>
  <c r="BD273" i="1" s="1"/>
  <c r="BD274" i="1" s="1"/>
  <c r="BD275" i="1" s="1"/>
  <c r="BD276" i="1" s="1"/>
  <c r="BD277" i="1" s="1"/>
  <c r="BD278" i="1" s="1"/>
  <c r="BD279" i="1" s="1"/>
  <c r="BD280" i="1" s="1"/>
  <c r="BD281" i="1" s="1"/>
  <c r="BD282" i="1" s="1"/>
  <c r="BD283" i="1" s="1"/>
  <c r="BD284" i="1" s="1"/>
  <c r="BD285" i="1" s="1"/>
  <c r="BD286" i="1" s="1"/>
  <c r="BD287" i="1" s="1"/>
  <c r="BD288" i="1" s="1"/>
  <c r="BD289" i="1" s="1"/>
  <c r="BD290" i="1" s="1"/>
  <c r="BD291" i="1" s="1"/>
  <c r="BD292" i="1" s="1"/>
  <c r="BD293" i="1" s="1"/>
  <c r="BD294" i="1" s="1"/>
  <c r="BD295" i="1" s="1"/>
  <c r="BD296" i="1" s="1"/>
  <c r="BD297" i="1" s="1"/>
  <c r="BD298" i="1" s="1"/>
  <c r="BD299" i="1" s="1"/>
  <c r="BD300" i="1" s="1"/>
  <c r="BD301" i="1" s="1"/>
  <c r="BD302" i="1" s="1"/>
  <c r="BD303" i="1" s="1"/>
  <c r="BN59" i="1"/>
  <c r="BN60" i="1" s="1"/>
  <c r="BN61" i="1" s="1"/>
  <c r="BN62" i="1" s="1"/>
  <c r="BN63" i="1" s="1"/>
  <c r="BN64" i="1" s="1"/>
  <c r="BN65" i="1" s="1"/>
  <c r="BN66" i="1" s="1"/>
  <c r="BN67" i="1" s="1"/>
  <c r="BN68" i="1" s="1"/>
  <c r="BN69" i="1" s="1"/>
  <c r="BN70" i="1" s="1"/>
  <c r="BN71" i="1" s="1"/>
  <c r="BN72" i="1" s="1"/>
  <c r="BN73" i="1" s="1"/>
  <c r="BN74" i="1" s="1"/>
  <c r="BN75" i="1" s="1"/>
  <c r="BN76" i="1" s="1"/>
  <c r="BN77" i="1" s="1"/>
  <c r="BN78" i="1" s="1"/>
  <c r="BN79" i="1" s="1"/>
  <c r="BN80" i="1" s="1"/>
  <c r="BN81" i="1" s="1"/>
  <c r="BN82" i="1" s="1"/>
  <c r="BN83" i="1" s="1"/>
  <c r="BN84" i="1" s="1"/>
  <c r="BN85" i="1" s="1"/>
  <c r="BN86" i="1" s="1"/>
  <c r="BN87" i="1" s="1"/>
  <c r="BN88" i="1" s="1"/>
  <c r="BN89" i="1" s="1"/>
  <c r="BN90" i="1" s="1"/>
  <c r="BN91" i="1" s="1"/>
  <c r="BN92" i="1" s="1"/>
  <c r="BN93" i="1" s="1"/>
  <c r="BN94" i="1" s="1"/>
  <c r="BN95" i="1" s="1"/>
  <c r="BN96" i="1" s="1"/>
  <c r="BN97" i="1" s="1"/>
  <c r="BN98" i="1" s="1"/>
  <c r="BN99" i="1" s="1"/>
  <c r="BN100" i="1" s="1"/>
  <c r="BN101" i="1" s="1"/>
  <c r="BN102" i="1" s="1"/>
  <c r="BN103" i="1" s="1"/>
  <c r="BN104" i="1" s="1"/>
  <c r="BN105" i="1" s="1"/>
  <c r="BN106" i="1" s="1"/>
  <c r="BN107" i="1" s="1"/>
  <c r="BN108" i="1" s="1"/>
  <c r="BN109" i="1" s="1"/>
  <c r="BN110" i="1" s="1"/>
  <c r="BN111" i="1" s="1"/>
  <c r="BN112" i="1" s="1"/>
  <c r="BN113" i="1" s="1"/>
  <c r="BN114" i="1" s="1"/>
  <c r="BN115" i="1" s="1"/>
  <c r="BN116" i="1" s="1"/>
  <c r="BN117" i="1" s="1"/>
  <c r="BN118" i="1" s="1"/>
  <c r="BN119" i="1" s="1"/>
  <c r="BN120" i="1" s="1"/>
  <c r="BN121" i="1" s="1"/>
  <c r="BN122" i="1" s="1"/>
  <c r="BN123" i="1" s="1"/>
  <c r="BN124" i="1" s="1"/>
  <c r="BN125" i="1" s="1"/>
  <c r="BN126" i="1" s="1"/>
  <c r="BN127" i="1" s="1"/>
  <c r="BN128" i="1" s="1"/>
  <c r="BN129" i="1" s="1"/>
  <c r="BN130" i="1" s="1"/>
  <c r="BN131" i="1" s="1"/>
  <c r="BN132" i="1" s="1"/>
  <c r="BN133" i="1" s="1"/>
  <c r="BN134" i="1" s="1"/>
  <c r="BN135" i="1" s="1"/>
  <c r="BN136" i="1" s="1"/>
  <c r="BN137" i="1" s="1"/>
  <c r="BN138" i="1" s="1"/>
  <c r="BN139" i="1" s="1"/>
  <c r="BN140" i="1" s="1"/>
  <c r="BN141" i="1" s="1"/>
  <c r="BN142" i="1" s="1"/>
  <c r="BN143" i="1" s="1"/>
  <c r="BN144" i="1" s="1"/>
  <c r="BN145" i="1" s="1"/>
  <c r="BN146" i="1" s="1"/>
  <c r="BN147" i="1" s="1"/>
  <c r="BN148" i="1" s="1"/>
  <c r="BN149" i="1" s="1"/>
  <c r="BN150" i="1" s="1"/>
  <c r="BN151" i="1" s="1"/>
  <c r="BN152" i="1" s="1"/>
  <c r="BN153" i="1" s="1"/>
  <c r="BN154" i="1" s="1"/>
  <c r="BN155" i="1" s="1"/>
  <c r="BN156" i="1" s="1"/>
  <c r="BN157" i="1" s="1"/>
  <c r="BN158" i="1" s="1"/>
  <c r="BN159" i="1" s="1"/>
  <c r="BN160" i="1" s="1"/>
  <c r="BN161" i="1" s="1"/>
  <c r="BN162" i="1" s="1"/>
  <c r="BN163" i="1" s="1"/>
  <c r="BN164" i="1" s="1"/>
  <c r="BN165" i="1" s="1"/>
  <c r="BN166" i="1" s="1"/>
  <c r="BN167" i="1" s="1"/>
  <c r="BN168" i="1" s="1"/>
  <c r="BN169" i="1" s="1"/>
  <c r="BN170" i="1" s="1"/>
  <c r="BN171" i="1" s="1"/>
  <c r="BN172" i="1" s="1"/>
  <c r="BN173" i="1" s="1"/>
  <c r="BN174" i="1" s="1"/>
  <c r="BN175" i="1" s="1"/>
  <c r="BN176" i="1" s="1"/>
  <c r="BN177" i="1" s="1"/>
  <c r="BN178" i="1" s="1"/>
  <c r="BN179" i="1" s="1"/>
  <c r="BN180" i="1" s="1"/>
  <c r="BN181" i="1" s="1"/>
  <c r="BN182" i="1" s="1"/>
  <c r="BN183" i="1" s="1"/>
  <c r="BN184" i="1" s="1"/>
  <c r="BN185" i="1" s="1"/>
  <c r="BN186" i="1" s="1"/>
  <c r="BN187" i="1" s="1"/>
  <c r="BN188" i="1" s="1"/>
  <c r="BN189" i="1" s="1"/>
  <c r="BN190" i="1" s="1"/>
  <c r="BN191" i="1" s="1"/>
  <c r="BN192" i="1" s="1"/>
  <c r="BN193" i="1" s="1"/>
  <c r="BN194" i="1" s="1"/>
  <c r="BN195" i="1" s="1"/>
  <c r="BN196" i="1" s="1"/>
  <c r="BN197" i="1" s="1"/>
  <c r="BN198" i="1" s="1"/>
  <c r="BN199" i="1" s="1"/>
  <c r="BN200" i="1" s="1"/>
  <c r="BN201" i="1" s="1"/>
  <c r="BN202" i="1" s="1"/>
  <c r="BN203" i="1" s="1"/>
  <c r="BN204" i="1" s="1"/>
  <c r="BN205" i="1" s="1"/>
  <c r="BN206" i="1" s="1"/>
  <c r="BN207" i="1" s="1"/>
  <c r="BN208" i="1" s="1"/>
  <c r="BN209" i="1" s="1"/>
  <c r="BN210" i="1" s="1"/>
  <c r="BN211" i="1" s="1"/>
  <c r="BN212" i="1" s="1"/>
  <c r="BN213" i="1" s="1"/>
  <c r="BN214" i="1" s="1"/>
  <c r="BN215" i="1" s="1"/>
  <c r="BN216" i="1" s="1"/>
  <c r="BN217" i="1" s="1"/>
  <c r="BN218" i="1" s="1"/>
  <c r="BN219" i="1" s="1"/>
  <c r="BN220" i="1" s="1"/>
  <c r="BN221" i="1" s="1"/>
  <c r="BN222" i="1" s="1"/>
  <c r="BN223" i="1" s="1"/>
  <c r="BN224" i="1" s="1"/>
  <c r="BN225" i="1" s="1"/>
  <c r="BN226" i="1" s="1"/>
  <c r="BN227" i="1" s="1"/>
  <c r="BN228" i="1" s="1"/>
  <c r="BN229" i="1" s="1"/>
  <c r="BN230" i="1" s="1"/>
  <c r="BN231" i="1" s="1"/>
  <c r="BN232" i="1" s="1"/>
  <c r="BN233" i="1" s="1"/>
  <c r="BN234" i="1" s="1"/>
  <c r="BN235" i="1" s="1"/>
  <c r="BN236" i="1" s="1"/>
  <c r="BN237" i="1" s="1"/>
  <c r="BN238" i="1" s="1"/>
  <c r="BN239" i="1" s="1"/>
  <c r="BN240" i="1" s="1"/>
  <c r="BN241" i="1" s="1"/>
  <c r="BN242" i="1" s="1"/>
  <c r="BN243" i="1" s="1"/>
  <c r="BN244" i="1" s="1"/>
  <c r="BN245" i="1" s="1"/>
  <c r="BN246" i="1" s="1"/>
  <c r="BN247" i="1" s="1"/>
  <c r="BN248" i="1" s="1"/>
  <c r="BN249" i="1" s="1"/>
  <c r="BN250" i="1" s="1"/>
  <c r="BN251" i="1" s="1"/>
  <c r="BN252" i="1" s="1"/>
  <c r="BN253" i="1" s="1"/>
  <c r="BN254" i="1" s="1"/>
  <c r="BN255" i="1" s="1"/>
  <c r="BN256" i="1" s="1"/>
  <c r="BN257" i="1" s="1"/>
  <c r="BN258" i="1" s="1"/>
  <c r="BN259" i="1" s="1"/>
  <c r="BN260" i="1" s="1"/>
  <c r="BN261" i="1" s="1"/>
  <c r="BN262" i="1" s="1"/>
  <c r="BN263" i="1" s="1"/>
  <c r="BN264" i="1" s="1"/>
  <c r="BN265" i="1" s="1"/>
  <c r="BN266" i="1" s="1"/>
  <c r="BN267" i="1" s="1"/>
  <c r="BN268" i="1" s="1"/>
  <c r="BN269" i="1" s="1"/>
  <c r="BN270" i="1" s="1"/>
  <c r="BN271" i="1" s="1"/>
  <c r="BN272" i="1" s="1"/>
  <c r="BN273" i="1" s="1"/>
  <c r="BN274" i="1" s="1"/>
  <c r="BN275" i="1" s="1"/>
  <c r="BN276" i="1" s="1"/>
  <c r="BN277" i="1" s="1"/>
  <c r="BN278" i="1" s="1"/>
  <c r="BN279" i="1" s="1"/>
  <c r="BN280" i="1" s="1"/>
  <c r="BN281" i="1" s="1"/>
  <c r="BN282" i="1" s="1"/>
  <c r="BN283" i="1" s="1"/>
  <c r="BN284" i="1" s="1"/>
  <c r="BN285" i="1" s="1"/>
  <c r="BN286" i="1" s="1"/>
  <c r="BN287" i="1" s="1"/>
  <c r="BN288" i="1" s="1"/>
  <c r="BN289" i="1" s="1"/>
  <c r="BN290" i="1" s="1"/>
  <c r="BN291" i="1" s="1"/>
  <c r="BN292" i="1" s="1"/>
  <c r="BN293" i="1" s="1"/>
  <c r="BN294" i="1" s="1"/>
  <c r="BN295" i="1" s="1"/>
  <c r="BN296" i="1" s="1"/>
  <c r="BN297" i="1" s="1"/>
  <c r="BN298" i="1" s="1"/>
  <c r="BN299" i="1" s="1"/>
  <c r="BN300" i="1" s="1"/>
  <c r="BN301" i="1" s="1"/>
  <c r="BN302" i="1" s="1"/>
  <c r="BN303" i="1" s="1"/>
  <c r="BX84" i="1"/>
  <c r="BX85" i="1" s="1"/>
  <c r="BX86" i="1" s="1"/>
  <c r="BX87" i="1" s="1"/>
  <c r="BX88" i="1" s="1"/>
  <c r="BX89" i="1" s="1"/>
  <c r="BX90" i="1" s="1"/>
  <c r="BX91" i="1" s="1"/>
  <c r="BX92" i="1" s="1"/>
  <c r="BX93" i="1" s="1"/>
  <c r="BX94" i="1" s="1"/>
  <c r="BX95" i="1" s="1"/>
  <c r="BX96" i="1" s="1"/>
  <c r="BX97" i="1" s="1"/>
  <c r="BX98" i="1" s="1"/>
  <c r="BX99" i="1" s="1"/>
  <c r="BX100" i="1" s="1"/>
  <c r="BX101" i="1" s="1"/>
  <c r="BX102" i="1" s="1"/>
  <c r="BX103" i="1" s="1"/>
  <c r="BX104" i="1" s="1"/>
  <c r="BX105" i="1" s="1"/>
  <c r="BX106" i="1" s="1"/>
  <c r="BX107" i="1" s="1"/>
  <c r="BX108" i="1" s="1"/>
  <c r="BX109" i="1" s="1"/>
  <c r="BX110" i="1" s="1"/>
  <c r="BX111" i="1" s="1"/>
  <c r="BX112" i="1" s="1"/>
  <c r="BX113" i="1" s="1"/>
  <c r="BX114" i="1" s="1"/>
  <c r="BX115" i="1" s="1"/>
  <c r="BX116" i="1" s="1"/>
  <c r="BX117" i="1" s="1"/>
  <c r="BX118" i="1" s="1"/>
  <c r="BX119" i="1" s="1"/>
  <c r="BX120" i="1" s="1"/>
  <c r="BX121" i="1" s="1"/>
  <c r="BX122" i="1" s="1"/>
  <c r="BX123" i="1" s="1"/>
  <c r="BX124" i="1" s="1"/>
  <c r="BX125" i="1" s="1"/>
  <c r="BX126" i="1" s="1"/>
  <c r="BX127" i="1" s="1"/>
  <c r="BX128" i="1" s="1"/>
  <c r="BX129" i="1" s="1"/>
  <c r="BX130" i="1" s="1"/>
  <c r="BX131" i="1" s="1"/>
  <c r="BX132" i="1" s="1"/>
  <c r="BX133" i="1" s="1"/>
  <c r="BX134" i="1" s="1"/>
  <c r="BX135" i="1" s="1"/>
  <c r="BX136" i="1" s="1"/>
  <c r="BX137" i="1" s="1"/>
  <c r="BX138" i="1" s="1"/>
  <c r="BX139" i="1" s="1"/>
  <c r="BX140" i="1" s="1"/>
  <c r="BX141" i="1" s="1"/>
  <c r="BX142" i="1" s="1"/>
  <c r="BX143" i="1" s="1"/>
  <c r="BX144" i="1" s="1"/>
  <c r="BX145" i="1" s="1"/>
  <c r="BX146" i="1" s="1"/>
  <c r="BX147" i="1" s="1"/>
  <c r="BX148" i="1" s="1"/>
  <c r="BX149" i="1" s="1"/>
  <c r="BX150" i="1" s="1"/>
  <c r="BX151" i="1" s="1"/>
  <c r="BX152" i="1" s="1"/>
  <c r="BX153" i="1" s="1"/>
  <c r="BX154" i="1" s="1"/>
  <c r="BX155" i="1" s="1"/>
  <c r="BX156" i="1" s="1"/>
  <c r="BX157" i="1" s="1"/>
  <c r="BX158" i="1" s="1"/>
  <c r="BX159" i="1" s="1"/>
  <c r="BX160" i="1" s="1"/>
  <c r="BX161" i="1" s="1"/>
  <c r="BX162" i="1" s="1"/>
  <c r="BX163" i="1" s="1"/>
  <c r="BX164" i="1" s="1"/>
  <c r="BX165" i="1" s="1"/>
  <c r="BX166" i="1" s="1"/>
  <c r="BX167" i="1" s="1"/>
  <c r="BX168" i="1" s="1"/>
  <c r="BX169" i="1" s="1"/>
  <c r="BX170" i="1" s="1"/>
  <c r="BX171" i="1" s="1"/>
  <c r="BX172" i="1" s="1"/>
  <c r="BX173" i="1" s="1"/>
  <c r="BX174" i="1" s="1"/>
  <c r="BX175" i="1" s="1"/>
  <c r="BX176" i="1" s="1"/>
  <c r="BX177" i="1" s="1"/>
  <c r="BX178" i="1" s="1"/>
  <c r="BX179" i="1" s="1"/>
  <c r="BX180" i="1" s="1"/>
  <c r="BX181" i="1" s="1"/>
  <c r="BX182" i="1" s="1"/>
  <c r="BX183" i="1" s="1"/>
  <c r="BX184" i="1" s="1"/>
  <c r="BX185" i="1" s="1"/>
  <c r="BX186" i="1" s="1"/>
  <c r="BX187" i="1" s="1"/>
  <c r="BX188" i="1" s="1"/>
  <c r="BX189" i="1" s="1"/>
  <c r="BX190" i="1" s="1"/>
  <c r="BX191" i="1" s="1"/>
  <c r="BX192" i="1" s="1"/>
  <c r="BX193" i="1" s="1"/>
  <c r="BX194" i="1" s="1"/>
  <c r="BX195" i="1" s="1"/>
  <c r="BX196" i="1" s="1"/>
  <c r="BX197" i="1" s="1"/>
  <c r="BX198" i="1" s="1"/>
  <c r="BX199" i="1" s="1"/>
  <c r="BX200" i="1" s="1"/>
  <c r="BX201" i="1" s="1"/>
  <c r="BX202" i="1" s="1"/>
  <c r="BX203" i="1" s="1"/>
  <c r="BX204" i="1" s="1"/>
  <c r="BX205" i="1" s="1"/>
  <c r="BX206" i="1" s="1"/>
  <c r="BX207" i="1" s="1"/>
  <c r="BX208" i="1" s="1"/>
  <c r="BX209" i="1" s="1"/>
  <c r="BX210" i="1" s="1"/>
  <c r="BX211" i="1" s="1"/>
  <c r="BX212" i="1" s="1"/>
  <c r="BX213" i="1" s="1"/>
  <c r="BX214" i="1" s="1"/>
  <c r="BX215" i="1" s="1"/>
  <c r="BX216" i="1" s="1"/>
  <c r="BX217" i="1" s="1"/>
  <c r="BX218" i="1" s="1"/>
  <c r="BX219" i="1" s="1"/>
  <c r="BX220" i="1" s="1"/>
  <c r="BX221" i="1" s="1"/>
  <c r="BX222" i="1" s="1"/>
  <c r="BX223" i="1" s="1"/>
  <c r="BX224" i="1" s="1"/>
  <c r="BX225" i="1" s="1"/>
  <c r="BX226" i="1" s="1"/>
  <c r="BX227" i="1" s="1"/>
  <c r="BX228" i="1" s="1"/>
  <c r="BX229" i="1" s="1"/>
  <c r="BX230" i="1" s="1"/>
  <c r="BX231" i="1" s="1"/>
  <c r="BX232" i="1" s="1"/>
  <c r="BX233" i="1" s="1"/>
  <c r="BX234" i="1" s="1"/>
  <c r="BX235" i="1" s="1"/>
  <c r="BX236" i="1" s="1"/>
  <c r="BX237" i="1" s="1"/>
  <c r="BX238" i="1" s="1"/>
  <c r="BX239" i="1" s="1"/>
  <c r="BX240" i="1" s="1"/>
  <c r="BX241" i="1" s="1"/>
  <c r="BX242" i="1" s="1"/>
  <c r="BX243" i="1" s="1"/>
  <c r="BX244" i="1" s="1"/>
  <c r="BX245" i="1" s="1"/>
  <c r="BX246" i="1" s="1"/>
  <c r="BX247" i="1" s="1"/>
  <c r="BX248" i="1" s="1"/>
  <c r="BX249" i="1" s="1"/>
  <c r="BX250" i="1" s="1"/>
  <c r="BX251" i="1" s="1"/>
  <c r="BX252" i="1" s="1"/>
  <c r="BX253" i="1" s="1"/>
  <c r="BX254" i="1" s="1"/>
  <c r="BX255" i="1" s="1"/>
  <c r="BX256" i="1" s="1"/>
  <c r="BX257" i="1" s="1"/>
  <c r="BX258" i="1" s="1"/>
  <c r="BX259" i="1" s="1"/>
  <c r="BX260" i="1" s="1"/>
  <c r="BX261" i="1" s="1"/>
  <c r="BX262" i="1" s="1"/>
  <c r="BX263" i="1" s="1"/>
  <c r="BX264" i="1" s="1"/>
  <c r="BX265" i="1" s="1"/>
  <c r="BX266" i="1" s="1"/>
  <c r="BX267" i="1" s="1"/>
  <c r="BX268" i="1" s="1"/>
  <c r="BX269" i="1" s="1"/>
  <c r="BX270" i="1" s="1"/>
  <c r="BX271" i="1" s="1"/>
  <c r="BX272" i="1" s="1"/>
  <c r="BX273" i="1" s="1"/>
  <c r="BX274" i="1" s="1"/>
  <c r="BX275" i="1" s="1"/>
  <c r="BX276" i="1" s="1"/>
  <c r="BX277" i="1" s="1"/>
  <c r="BX278" i="1" s="1"/>
  <c r="BX279" i="1" s="1"/>
  <c r="BX280" i="1" s="1"/>
  <c r="BX281" i="1" s="1"/>
  <c r="BX282" i="1" s="1"/>
  <c r="BX283" i="1" s="1"/>
  <c r="BX284" i="1" s="1"/>
  <c r="BX285" i="1" s="1"/>
  <c r="BX286" i="1" s="1"/>
  <c r="BX287" i="1" s="1"/>
  <c r="BX288" i="1" s="1"/>
  <c r="BX289" i="1" s="1"/>
  <c r="BX290" i="1" s="1"/>
  <c r="BX291" i="1" s="1"/>
  <c r="BX292" i="1" s="1"/>
  <c r="BX293" i="1" s="1"/>
  <c r="BX294" i="1" s="1"/>
  <c r="BX295" i="1" s="1"/>
  <c r="BX296" i="1" s="1"/>
  <c r="BX297" i="1" s="1"/>
  <c r="BX298" i="1" s="1"/>
  <c r="BX299" i="1" s="1"/>
  <c r="BX300" i="1" s="1"/>
  <c r="BX301" i="1" s="1"/>
  <c r="BX302" i="1" s="1"/>
  <c r="BX303" i="1" s="1"/>
  <c r="CH59" i="1"/>
  <c r="CH60" i="1" s="1"/>
  <c r="CH61" i="1" s="1"/>
  <c r="CH62" i="1" s="1"/>
  <c r="CH63" i="1" s="1"/>
  <c r="CH64" i="1" s="1"/>
  <c r="CH65" i="1" s="1"/>
  <c r="CH66" i="1" s="1"/>
  <c r="CH67" i="1" s="1"/>
  <c r="CH68" i="1" s="1"/>
  <c r="CH69" i="1" s="1"/>
  <c r="CH70" i="1" s="1"/>
  <c r="CH71" i="1" s="1"/>
  <c r="CH72" i="1" s="1"/>
  <c r="CH73" i="1" s="1"/>
  <c r="CH74" i="1" s="1"/>
  <c r="CH75" i="1" s="1"/>
  <c r="CH76" i="1" s="1"/>
  <c r="CH77" i="1" s="1"/>
  <c r="CH78" i="1" s="1"/>
  <c r="CH79" i="1" s="1"/>
  <c r="CH80" i="1" s="1"/>
  <c r="CH81" i="1" s="1"/>
  <c r="CH82" i="1" s="1"/>
  <c r="CH83" i="1" s="1"/>
  <c r="CH84" i="1" s="1"/>
  <c r="CH85" i="1" s="1"/>
  <c r="CH86" i="1" s="1"/>
  <c r="CH87" i="1" s="1"/>
  <c r="CH88" i="1" s="1"/>
  <c r="CH89" i="1" s="1"/>
  <c r="CH90" i="1" s="1"/>
  <c r="CH91" i="1" s="1"/>
  <c r="CH92" i="1" s="1"/>
  <c r="CH93" i="1" s="1"/>
  <c r="CH94" i="1" s="1"/>
  <c r="CH95" i="1" s="1"/>
  <c r="CH96" i="1" s="1"/>
  <c r="CH97" i="1" s="1"/>
  <c r="CH98" i="1" s="1"/>
  <c r="CH99" i="1" s="1"/>
  <c r="CH100" i="1" s="1"/>
  <c r="CH101" i="1" s="1"/>
  <c r="CH102" i="1" s="1"/>
  <c r="CH103" i="1" s="1"/>
  <c r="CH104" i="1" s="1"/>
  <c r="CH105" i="1" s="1"/>
  <c r="CH106" i="1" s="1"/>
  <c r="CH107" i="1" s="1"/>
  <c r="CH108" i="1" s="1"/>
  <c r="CH109" i="1" s="1"/>
  <c r="CH110" i="1" s="1"/>
  <c r="CH111" i="1" s="1"/>
  <c r="CH112" i="1" s="1"/>
  <c r="CH113" i="1" s="1"/>
  <c r="CH114" i="1" s="1"/>
  <c r="CH115" i="1" s="1"/>
  <c r="CH116" i="1" s="1"/>
  <c r="CH117" i="1" s="1"/>
  <c r="CH118" i="1" s="1"/>
  <c r="CH119" i="1" s="1"/>
  <c r="CH120" i="1" s="1"/>
  <c r="CH121" i="1" s="1"/>
  <c r="CH122" i="1" s="1"/>
  <c r="CH123" i="1" s="1"/>
  <c r="CH124" i="1" s="1"/>
  <c r="CH125" i="1" s="1"/>
  <c r="CH126" i="1" s="1"/>
  <c r="CH127" i="1" s="1"/>
  <c r="CH128" i="1" s="1"/>
  <c r="CH129" i="1" s="1"/>
  <c r="CH130" i="1" s="1"/>
  <c r="CH131" i="1" s="1"/>
  <c r="CH132" i="1" s="1"/>
  <c r="CH133" i="1" s="1"/>
  <c r="CH134" i="1" s="1"/>
  <c r="CH135" i="1" s="1"/>
  <c r="CH136" i="1" s="1"/>
  <c r="CH137" i="1" s="1"/>
  <c r="CH138" i="1" s="1"/>
  <c r="CH139" i="1" s="1"/>
  <c r="CH140" i="1" s="1"/>
  <c r="CH141" i="1" s="1"/>
  <c r="CH142" i="1" s="1"/>
  <c r="CH143" i="1" s="1"/>
  <c r="CH144" i="1" s="1"/>
  <c r="CH145" i="1" s="1"/>
  <c r="CH146" i="1" s="1"/>
  <c r="CH147" i="1" s="1"/>
  <c r="CH148" i="1" s="1"/>
  <c r="CH149" i="1" s="1"/>
  <c r="CH150" i="1" s="1"/>
  <c r="CH151" i="1" s="1"/>
  <c r="CH152" i="1" s="1"/>
  <c r="CH153" i="1" s="1"/>
  <c r="CH154" i="1" s="1"/>
  <c r="CH155" i="1" s="1"/>
  <c r="CH156" i="1" s="1"/>
  <c r="CH157" i="1" s="1"/>
  <c r="CH158" i="1" s="1"/>
  <c r="CH159" i="1" s="1"/>
  <c r="CH160" i="1" s="1"/>
  <c r="CH161" i="1" s="1"/>
  <c r="CH162" i="1" s="1"/>
  <c r="CH163" i="1" s="1"/>
  <c r="CH164" i="1" s="1"/>
  <c r="CH165" i="1" s="1"/>
  <c r="CH166" i="1" s="1"/>
  <c r="CH167" i="1" s="1"/>
  <c r="CH168" i="1" s="1"/>
  <c r="CH169" i="1" s="1"/>
  <c r="CH170" i="1" s="1"/>
  <c r="CH171" i="1" s="1"/>
  <c r="CH172" i="1" s="1"/>
  <c r="CH173" i="1" s="1"/>
  <c r="CH174" i="1" s="1"/>
  <c r="CH175" i="1" s="1"/>
  <c r="CH176" i="1" s="1"/>
  <c r="CH177" i="1" s="1"/>
  <c r="CH178" i="1" s="1"/>
  <c r="CH179" i="1" s="1"/>
  <c r="CH180" i="1" s="1"/>
  <c r="CH181" i="1" s="1"/>
  <c r="CH182" i="1" s="1"/>
  <c r="CH183" i="1" s="1"/>
  <c r="CH184" i="1" s="1"/>
  <c r="CH185" i="1" s="1"/>
  <c r="CH186" i="1" s="1"/>
  <c r="CH187" i="1" s="1"/>
  <c r="CH188" i="1" s="1"/>
  <c r="CH189" i="1" s="1"/>
  <c r="CH190" i="1" s="1"/>
  <c r="CH191" i="1" s="1"/>
  <c r="CH192" i="1" s="1"/>
  <c r="CH193" i="1" s="1"/>
  <c r="CH194" i="1" s="1"/>
  <c r="CH195" i="1" s="1"/>
  <c r="CH196" i="1" s="1"/>
  <c r="CH197" i="1" s="1"/>
  <c r="CH198" i="1" s="1"/>
  <c r="CH199" i="1" s="1"/>
  <c r="CH200" i="1" s="1"/>
  <c r="CH201" i="1" s="1"/>
  <c r="CH202" i="1" s="1"/>
  <c r="CH203" i="1" s="1"/>
  <c r="CH204" i="1" s="1"/>
  <c r="CH205" i="1" s="1"/>
  <c r="CH206" i="1" s="1"/>
  <c r="CH207" i="1" s="1"/>
  <c r="CH208" i="1" s="1"/>
  <c r="CH209" i="1" s="1"/>
  <c r="CH210" i="1" s="1"/>
  <c r="CH211" i="1" s="1"/>
  <c r="CH212" i="1" s="1"/>
  <c r="CH213" i="1" s="1"/>
  <c r="CH214" i="1" s="1"/>
  <c r="CH215" i="1" s="1"/>
  <c r="CH216" i="1" s="1"/>
  <c r="CH217" i="1" s="1"/>
  <c r="CH218" i="1" s="1"/>
  <c r="CH219" i="1" s="1"/>
  <c r="CH220" i="1" s="1"/>
  <c r="CH221" i="1" s="1"/>
  <c r="CH222" i="1" s="1"/>
  <c r="CH223" i="1" s="1"/>
  <c r="CH224" i="1" s="1"/>
  <c r="CH225" i="1" s="1"/>
  <c r="CH226" i="1" s="1"/>
  <c r="CH227" i="1" s="1"/>
  <c r="CH228" i="1" s="1"/>
  <c r="CH229" i="1" s="1"/>
  <c r="CH230" i="1" s="1"/>
  <c r="CH231" i="1" s="1"/>
  <c r="CH232" i="1" s="1"/>
  <c r="CH233" i="1" s="1"/>
  <c r="CH234" i="1" s="1"/>
  <c r="CH235" i="1" s="1"/>
  <c r="CH236" i="1" s="1"/>
  <c r="CH237" i="1" s="1"/>
  <c r="CH238" i="1" s="1"/>
  <c r="CH239" i="1" s="1"/>
  <c r="CH240" i="1" s="1"/>
  <c r="CH241" i="1" s="1"/>
  <c r="CH242" i="1" s="1"/>
  <c r="CH243" i="1" s="1"/>
  <c r="CH244" i="1" s="1"/>
  <c r="CH245" i="1" s="1"/>
  <c r="CH246" i="1" s="1"/>
  <c r="CH247" i="1" s="1"/>
  <c r="CH248" i="1" s="1"/>
  <c r="CH249" i="1" s="1"/>
  <c r="CH250" i="1" s="1"/>
  <c r="CH251" i="1" s="1"/>
  <c r="CH252" i="1" s="1"/>
  <c r="CH253" i="1" s="1"/>
  <c r="CH254" i="1" s="1"/>
  <c r="CH255" i="1" s="1"/>
  <c r="CH256" i="1" s="1"/>
  <c r="CH257" i="1" s="1"/>
  <c r="CH258" i="1" s="1"/>
  <c r="CH259" i="1" s="1"/>
  <c r="CH260" i="1" s="1"/>
  <c r="CH261" i="1" s="1"/>
  <c r="CH262" i="1" s="1"/>
  <c r="CH263" i="1" s="1"/>
  <c r="CH264" i="1" s="1"/>
  <c r="CH265" i="1" s="1"/>
  <c r="CH266" i="1" s="1"/>
  <c r="CH267" i="1" s="1"/>
  <c r="CH268" i="1" s="1"/>
  <c r="CH269" i="1" s="1"/>
  <c r="CH270" i="1" s="1"/>
  <c r="CH271" i="1" s="1"/>
  <c r="CH272" i="1" s="1"/>
  <c r="CH273" i="1" s="1"/>
  <c r="CH274" i="1" s="1"/>
  <c r="CH275" i="1" s="1"/>
  <c r="CH276" i="1" s="1"/>
  <c r="CH277" i="1" s="1"/>
  <c r="CH278" i="1" s="1"/>
  <c r="CH279" i="1" s="1"/>
  <c r="CH280" i="1" s="1"/>
  <c r="CH281" i="1" s="1"/>
  <c r="CH282" i="1" s="1"/>
  <c r="CH283" i="1" s="1"/>
  <c r="CH284" i="1" s="1"/>
  <c r="CH285" i="1" s="1"/>
  <c r="CH286" i="1" s="1"/>
  <c r="CH287" i="1" s="1"/>
  <c r="CH288" i="1" s="1"/>
  <c r="CH289" i="1" s="1"/>
  <c r="CH290" i="1" s="1"/>
  <c r="CH291" i="1" s="1"/>
  <c r="CH292" i="1" s="1"/>
  <c r="CH293" i="1" s="1"/>
  <c r="CH294" i="1" s="1"/>
  <c r="CH295" i="1" s="1"/>
  <c r="CH296" i="1" s="1"/>
  <c r="CH297" i="1" s="1"/>
  <c r="CH298" i="1" s="1"/>
  <c r="CH299" i="1" s="1"/>
  <c r="CH300" i="1" s="1"/>
  <c r="CH301" i="1" s="1"/>
  <c r="CH302" i="1" s="1"/>
  <c r="CH303" i="1" s="1"/>
  <c r="CR60" i="1"/>
  <c r="CR61" i="1" s="1"/>
  <c r="CR62" i="1" s="1"/>
  <c r="CR63" i="1" s="1"/>
  <c r="CR64" i="1" s="1"/>
  <c r="CR65" i="1" s="1"/>
  <c r="CR66" i="1" s="1"/>
  <c r="CR67" i="1" s="1"/>
  <c r="CR68" i="1" s="1"/>
  <c r="CR69" i="1" s="1"/>
  <c r="CR70" i="1" s="1"/>
  <c r="CR71" i="1" s="1"/>
  <c r="CR72" i="1" s="1"/>
  <c r="CR73" i="1" s="1"/>
  <c r="CR74" i="1" s="1"/>
  <c r="CR75" i="1" s="1"/>
  <c r="CR76" i="1" s="1"/>
  <c r="CR77" i="1" s="1"/>
  <c r="CR78" i="1" s="1"/>
  <c r="CR79" i="1" s="1"/>
  <c r="CR80" i="1" s="1"/>
  <c r="CR81" i="1" s="1"/>
  <c r="CR82" i="1" s="1"/>
  <c r="CR83" i="1" s="1"/>
  <c r="CR84" i="1" s="1"/>
  <c r="CR85" i="1" s="1"/>
  <c r="CR86" i="1" s="1"/>
  <c r="CR87" i="1" s="1"/>
  <c r="CR88" i="1" s="1"/>
  <c r="CR89" i="1" s="1"/>
  <c r="CR90" i="1" s="1"/>
  <c r="CR91" i="1" s="1"/>
  <c r="CR92" i="1" s="1"/>
  <c r="CR93" i="1" s="1"/>
  <c r="CR94" i="1" s="1"/>
  <c r="CR95" i="1" s="1"/>
  <c r="CR96" i="1" s="1"/>
  <c r="CR97" i="1" s="1"/>
  <c r="CR98" i="1" s="1"/>
  <c r="CR99" i="1" s="1"/>
  <c r="CR100" i="1" s="1"/>
  <c r="CR101" i="1" s="1"/>
  <c r="CR102" i="1" s="1"/>
  <c r="CR103" i="1" s="1"/>
  <c r="CR104" i="1" s="1"/>
  <c r="CR105" i="1" s="1"/>
  <c r="CR106" i="1" s="1"/>
  <c r="CR107" i="1" s="1"/>
  <c r="CR108" i="1" s="1"/>
  <c r="CR109" i="1" s="1"/>
  <c r="CR110" i="1" s="1"/>
  <c r="CR111" i="1" s="1"/>
  <c r="CR112" i="1" s="1"/>
  <c r="CR113" i="1" s="1"/>
  <c r="CR114" i="1" s="1"/>
  <c r="CR115" i="1" s="1"/>
  <c r="CR116" i="1" s="1"/>
  <c r="CR117" i="1" s="1"/>
  <c r="CR118" i="1" s="1"/>
  <c r="CR119" i="1" s="1"/>
  <c r="CR120" i="1" s="1"/>
  <c r="CR121" i="1" s="1"/>
  <c r="CR122" i="1" s="1"/>
  <c r="CR123" i="1" s="1"/>
  <c r="CR124" i="1" s="1"/>
  <c r="CR125" i="1" s="1"/>
  <c r="CR126" i="1" s="1"/>
  <c r="CR127" i="1" s="1"/>
  <c r="CR128" i="1" s="1"/>
  <c r="CR129" i="1" s="1"/>
  <c r="CR130" i="1" s="1"/>
  <c r="CR131" i="1" s="1"/>
  <c r="CR132" i="1" s="1"/>
  <c r="CR133" i="1" s="1"/>
  <c r="CR134" i="1" s="1"/>
  <c r="CR135" i="1" s="1"/>
  <c r="CR136" i="1" s="1"/>
  <c r="CR137" i="1" s="1"/>
  <c r="CR138" i="1" s="1"/>
  <c r="CR139" i="1" s="1"/>
  <c r="CR140" i="1" s="1"/>
  <c r="CR141" i="1" s="1"/>
  <c r="CR142" i="1" s="1"/>
  <c r="CR143" i="1" s="1"/>
  <c r="CR144" i="1" s="1"/>
  <c r="CR145" i="1" s="1"/>
  <c r="CR146" i="1" s="1"/>
  <c r="CR147" i="1" s="1"/>
  <c r="CR148" i="1" s="1"/>
  <c r="CR149" i="1" s="1"/>
  <c r="CR150" i="1" s="1"/>
  <c r="CR151" i="1" s="1"/>
  <c r="CR152" i="1" s="1"/>
  <c r="CR153" i="1" s="1"/>
  <c r="CR154" i="1" s="1"/>
  <c r="CR155" i="1" s="1"/>
  <c r="CR156" i="1" s="1"/>
  <c r="CR157" i="1" s="1"/>
  <c r="CR158" i="1" s="1"/>
  <c r="CR159" i="1" s="1"/>
  <c r="CR160" i="1" s="1"/>
  <c r="CR161" i="1" s="1"/>
  <c r="CR162" i="1" s="1"/>
  <c r="CR163" i="1" s="1"/>
  <c r="CR164" i="1" s="1"/>
  <c r="CR165" i="1" s="1"/>
  <c r="CR166" i="1" s="1"/>
  <c r="CR167" i="1" s="1"/>
  <c r="CR168" i="1" s="1"/>
  <c r="CR169" i="1" s="1"/>
  <c r="CR170" i="1" s="1"/>
  <c r="CR171" i="1" s="1"/>
  <c r="CR172" i="1" s="1"/>
  <c r="CR173" i="1" s="1"/>
  <c r="CR174" i="1" s="1"/>
  <c r="CR175" i="1" s="1"/>
  <c r="CR176" i="1" s="1"/>
  <c r="CR177" i="1" s="1"/>
  <c r="CR178" i="1" s="1"/>
  <c r="CR179" i="1" s="1"/>
  <c r="CR180" i="1" s="1"/>
  <c r="CR181" i="1" s="1"/>
  <c r="CR182" i="1" s="1"/>
  <c r="CR183" i="1" s="1"/>
  <c r="CR184" i="1" s="1"/>
  <c r="CR185" i="1" s="1"/>
  <c r="CR186" i="1" s="1"/>
  <c r="CR187" i="1" s="1"/>
  <c r="CR188" i="1" s="1"/>
  <c r="CR189" i="1" s="1"/>
  <c r="CR190" i="1" s="1"/>
  <c r="CR191" i="1" s="1"/>
  <c r="CR192" i="1" s="1"/>
  <c r="CR193" i="1" s="1"/>
  <c r="CR194" i="1" s="1"/>
  <c r="CR195" i="1" s="1"/>
  <c r="CR196" i="1" s="1"/>
  <c r="CR197" i="1" s="1"/>
  <c r="CR198" i="1" s="1"/>
  <c r="CR199" i="1" s="1"/>
  <c r="CR200" i="1" s="1"/>
  <c r="CR201" i="1" s="1"/>
  <c r="CR202" i="1" s="1"/>
  <c r="CR203" i="1" s="1"/>
  <c r="CR204" i="1" s="1"/>
  <c r="CR205" i="1" s="1"/>
  <c r="CR206" i="1" s="1"/>
  <c r="CR207" i="1" s="1"/>
  <c r="CR208" i="1" s="1"/>
  <c r="CR209" i="1" s="1"/>
  <c r="CR210" i="1" s="1"/>
  <c r="CR211" i="1" s="1"/>
  <c r="CR212" i="1" s="1"/>
  <c r="CR213" i="1" s="1"/>
  <c r="CR214" i="1" s="1"/>
  <c r="CR215" i="1" s="1"/>
  <c r="CR216" i="1" s="1"/>
  <c r="CR217" i="1" s="1"/>
  <c r="CR218" i="1" s="1"/>
  <c r="CR219" i="1" s="1"/>
  <c r="CR220" i="1" s="1"/>
  <c r="CR221" i="1" s="1"/>
  <c r="CR222" i="1" s="1"/>
  <c r="CR223" i="1" s="1"/>
  <c r="CR224" i="1" s="1"/>
  <c r="CR225" i="1" s="1"/>
  <c r="CR226" i="1" s="1"/>
  <c r="CR227" i="1" s="1"/>
  <c r="CR228" i="1" s="1"/>
  <c r="CR229" i="1" s="1"/>
  <c r="CR230" i="1" s="1"/>
  <c r="CR231" i="1" s="1"/>
  <c r="CR232" i="1" s="1"/>
  <c r="CR233" i="1" s="1"/>
  <c r="CR234" i="1" s="1"/>
  <c r="CR235" i="1" s="1"/>
  <c r="CR236" i="1" s="1"/>
  <c r="CR237" i="1" s="1"/>
  <c r="CR238" i="1" s="1"/>
  <c r="CR239" i="1" s="1"/>
  <c r="CR240" i="1" s="1"/>
  <c r="CR241" i="1" s="1"/>
  <c r="CR242" i="1" s="1"/>
  <c r="CR243" i="1" s="1"/>
  <c r="CR244" i="1" s="1"/>
  <c r="CR245" i="1" s="1"/>
  <c r="CR246" i="1" s="1"/>
  <c r="CR247" i="1" s="1"/>
  <c r="CR248" i="1" s="1"/>
  <c r="CR249" i="1" s="1"/>
  <c r="CR250" i="1" s="1"/>
  <c r="CR251" i="1" s="1"/>
  <c r="CR252" i="1" s="1"/>
  <c r="CR253" i="1" s="1"/>
  <c r="CR254" i="1" s="1"/>
  <c r="CR255" i="1" s="1"/>
  <c r="CR256" i="1" s="1"/>
  <c r="CR257" i="1" s="1"/>
  <c r="CR258" i="1" s="1"/>
  <c r="CR259" i="1" s="1"/>
  <c r="CR260" i="1" s="1"/>
  <c r="CR261" i="1" s="1"/>
  <c r="CR262" i="1" s="1"/>
  <c r="CR263" i="1" s="1"/>
  <c r="CR264" i="1" s="1"/>
  <c r="CR265" i="1" s="1"/>
  <c r="CR266" i="1" s="1"/>
  <c r="CR267" i="1" s="1"/>
  <c r="CR268" i="1" s="1"/>
  <c r="CR269" i="1" s="1"/>
  <c r="CR270" i="1" s="1"/>
  <c r="CR271" i="1" s="1"/>
  <c r="CR272" i="1" s="1"/>
  <c r="CR273" i="1" s="1"/>
  <c r="CR274" i="1" s="1"/>
  <c r="CR275" i="1" s="1"/>
  <c r="CR276" i="1" s="1"/>
  <c r="CR277" i="1" s="1"/>
  <c r="CR278" i="1" s="1"/>
  <c r="CR279" i="1" s="1"/>
  <c r="CR280" i="1" s="1"/>
  <c r="CR281" i="1" s="1"/>
  <c r="CR282" i="1" s="1"/>
  <c r="CR283" i="1" s="1"/>
  <c r="CR284" i="1" s="1"/>
  <c r="CR285" i="1" s="1"/>
  <c r="CR286" i="1" s="1"/>
  <c r="CR287" i="1" s="1"/>
  <c r="CR288" i="1" s="1"/>
  <c r="CR289" i="1" s="1"/>
  <c r="CR290" i="1" s="1"/>
  <c r="CR291" i="1" s="1"/>
  <c r="CR292" i="1" s="1"/>
  <c r="CR293" i="1" s="1"/>
  <c r="CR294" i="1" s="1"/>
  <c r="CR295" i="1" s="1"/>
  <c r="CR296" i="1" s="1"/>
  <c r="CR297" i="1" s="1"/>
  <c r="CR298" i="1" s="1"/>
  <c r="CR299" i="1" s="1"/>
  <c r="CR300" i="1" s="1"/>
  <c r="CR301" i="1" s="1"/>
  <c r="CR302" i="1" s="1"/>
  <c r="CR303" i="1" s="1"/>
  <c r="DB59" i="1"/>
  <c r="DB60" i="1" s="1"/>
  <c r="DB61" i="1" s="1"/>
  <c r="DB62" i="1" s="1"/>
  <c r="DB63" i="1" s="1"/>
  <c r="DB64" i="1" s="1"/>
  <c r="DB65" i="1" s="1"/>
  <c r="DB66" i="1" s="1"/>
  <c r="DB67" i="1" s="1"/>
  <c r="DB68" i="1" s="1"/>
  <c r="DB69" i="1" s="1"/>
  <c r="DB70" i="1" s="1"/>
  <c r="DB71" i="1" s="1"/>
  <c r="DB72" i="1" s="1"/>
  <c r="DB73" i="1" s="1"/>
  <c r="DB74" i="1" s="1"/>
  <c r="DB75" i="1" s="1"/>
  <c r="DB76" i="1" s="1"/>
  <c r="DB77" i="1" s="1"/>
  <c r="DB78" i="1" s="1"/>
  <c r="DB79" i="1" s="1"/>
  <c r="DB80" i="1" s="1"/>
  <c r="DB81" i="1" s="1"/>
  <c r="DB82" i="1" s="1"/>
  <c r="DB83" i="1" s="1"/>
  <c r="DB84" i="1" s="1"/>
  <c r="DB85" i="1" s="1"/>
  <c r="DB86" i="1" s="1"/>
  <c r="DB87" i="1" s="1"/>
  <c r="DB88" i="1" s="1"/>
  <c r="DB89" i="1" s="1"/>
  <c r="DB90" i="1" s="1"/>
  <c r="DB91" i="1" s="1"/>
  <c r="DB92" i="1" s="1"/>
  <c r="DB93" i="1" s="1"/>
  <c r="DB94" i="1" s="1"/>
  <c r="DB95" i="1" s="1"/>
  <c r="DB96" i="1" s="1"/>
  <c r="DB97" i="1" s="1"/>
  <c r="DB98" i="1" s="1"/>
  <c r="DB99" i="1" s="1"/>
  <c r="DB100" i="1" s="1"/>
  <c r="DB101" i="1" s="1"/>
  <c r="DB102" i="1" s="1"/>
  <c r="DB103" i="1" s="1"/>
  <c r="DB104" i="1" s="1"/>
  <c r="DB105" i="1" s="1"/>
  <c r="DB106" i="1" s="1"/>
  <c r="DB107" i="1" s="1"/>
  <c r="DB108" i="1" s="1"/>
  <c r="DB109" i="1" s="1"/>
  <c r="DB110" i="1" s="1"/>
  <c r="DB111" i="1" s="1"/>
  <c r="DB112" i="1" s="1"/>
  <c r="DB113" i="1" s="1"/>
  <c r="DB114" i="1" s="1"/>
  <c r="DB115" i="1" s="1"/>
  <c r="DB116" i="1" s="1"/>
  <c r="DB117" i="1" s="1"/>
  <c r="DB118" i="1" s="1"/>
  <c r="DB119" i="1" s="1"/>
  <c r="DB120" i="1" s="1"/>
  <c r="DB121" i="1" s="1"/>
  <c r="DB122" i="1" s="1"/>
  <c r="DB123" i="1" s="1"/>
  <c r="DB124" i="1" s="1"/>
  <c r="DB125" i="1" s="1"/>
  <c r="DB126" i="1" s="1"/>
  <c r="DB127" i="1" s="1"/>
  <c r="DB128" i="1" s="1"/>
  <c r="DB129" i="1" s="1"/>
  <c r="DB130" i="1" s="1"/>
  <c r="DB131" i="1" s="1"/>
  <c r="DB132" i="1" s="1"/>
  <c r="DB133" i="1" s="1"/>
  <c r="DB134" i="1" s="1"/>
  <c r="DB135" i="1" s="1"/>
  <c r="DB136" i="1" s="1"/>
  <c r="DB137" i="1" s="1"/>
  <c r="DB138" i="1" s="1"/>
  <c r="DB139" i="1" s="1"/>
  <c r="DB140" i="1" s="1"/>
  <c r="DB141" i="1" s="1"/>
  <c r="DB142" i="1" s="1"/>
  <c r="DB143" i="1" s="1"/>
  <c r="DB144" i="1" s="1"/>
  <c r="DB145" i="1" s="1"/>
  <c r="DB146" i="1" s="1"/>
  <c r="DB147" i="1" s="1"/>
  <c r="DB148" i="1" s="1"/>
  <c r="DB149" i="1" s="1"/>
  <c r="DB150" i="1" s="1"/>
  <c r="DB151" i="1" s="1"/>
  <c r="DB152" i="1" s="1"/>
  <c r="DB153" i="1" s="1"/>
  <c r="DB154" i="1" s="1"/>
  <c r="DB155" i="1" s="1"/>
  <c r="DB156" i="1" s="1"/>
  <c r="DB157" i="1" s="1"/>
  <c r="DB158" i="1" s="1"/>
  <c r="DB159" i="1" s="1"/>
  <c r="DB160" i="1" s="1"/>
  <c r="DB161" i="1" s="1"/>
  <c r="DB162" i="1" s="1"/>
  <c r="DB163" i="1" s="1"/>
  <c r="DB164" i="1" s="1"/>
  <c r="DB165" i="1" s="1"/>
  <c r="DB166" i="1" s="1"/>
  <c r="DB167" i="1" s="1"/>
  <c r="DB168" i="1" s="1"/>
  <c r="DB169" i="1" s="1"/>
  <c r="DB170" i="1" s="1"/>
  <c r="DB171" i="1" s="1"/>
  <c r="DB172" i="1" s="1"/>
  <c r="DB173" i="1" s="1"/>
  <c r="DB174" i="1" s="1"/>
  <c r="DB175" i="1" s="1"/>
  <c r="DB176" i="1" s="1"/>
  <c r="DB177" i="1" s="1"/>
  <c r="DB178" i="1" s="1"/>
  <c r="DB179" i="1" s="1"/>
  <c r="DB180" i="1" s="1"/>
  <c r="DB181" i="1" s="1"/>
  <c r="DB182" i="1" s="1"/>
  <c r="DB183" i="1" s="1"/>
  <c r="DB184" i="1" s="1"/>
  <c r="DB185" i="1" s="1"/>
  <c r="DB186" i="1" s="1"/>
  <c r="DB187" i="1" s="1"/>
  <c r="DB188" i="1" s="1"/>
  <c r="DB189" i="1" s="1"/>
  <c r="DB190" i="1" s="1"/>
  <c r="DB191" i="1" s="1"/>
  <c r="DB192" i="1" s="1"/>
  <c r="DB193" i="1" s="1"/>
  <c r="DB194" i="1" s="1"/>
  <c r="DB195" i="1" s="1"/>
  <c r="DB196" i="1" s="1"/>
  <c r="DB197" i="1" s="1"/>
  <c r="DB198" i="1" s="1"/>
  <c r="DB199" i="1" s="1"/>
  <c r="DB200" i="1" s="1"/>
  <c r="DB201" i="1" s="1"/>
  <c r="DB202" i="1" s="1"/>
  <c r="DB203" i="1" s="1"/>
  <c r="DB204" i="1" s="1"/>
  <c r="DB205" i="1" s="1"/>
  <c r="DB206" i="1" s="1"/>
  <c r="DB207" i="1" s="1"/>
  <c r="DB208" i="1" s="1"/>
  <c r="DB209" i="1" s="1"/>
  <c r="DB210" i="1" s="1"/>
  <c r="DB211" i="1" s="1"/>
  <c r="DB212" i="1" s="1"/>
  <c r="DB213" i="1" s="1"/>
  <c r="DB214" i="1" s="1"/>
  <c r="DB215" i="1" s="1"/>
  <c r="DB216" i="1" s="1"/>
  <c r="DB217" i="1" s="1"/>
  <c r="DB218" i="1" s="1"/>
  <c r="DB219" i="1" s="1"/>
  <c r="DB220" i="1" s="1"/>
  <c r="DB221" i="1" s="1"/>
  <c r="DB222" i="1" s="1"/>
  <c r="DB223" i="1" s="1"/>
  <c r="DB224" i="1" s="1"/>
  <c r="DB225" i="1" s="1"/>
  <c r="DB226" i="1" s="1"/>
  <c r="DB227" i="1" s="1"/>
  <c r="DB228" i="1" s="1"/>
  <c r="DB229" i="1" s="1"/>
  <c r="DB230" i="1" s="1"/>
  <c r="DB231" i="1" s="1"/>
  <c r="DB232" i="1" s="1"/>
  <c r="DB233" i="1" s="1"/>
  <c r="DB234" i="1" s="1"/>
  <c r="DB235" i="1" s="1"/>
  <c r="DB236" i="1" s="1"/>
  <c r="DB237" i="1" s="1"/>
  <c r="DB238" i="1" s="1"/>
  <c r="DB239" i="1" s="1"/>
  <c r="DB240" i="1" s="1"/>
  <c r="DB241" i="1" s="1"/>
  <c r="DB242" i="1" s="1"/>
  <c r="DB243" i="1" s="1"/>
  <c r="DB244" i="1" s="1"/>
  <c r="DB245" i="1" s="1"/>
  <c r="DB246" i="1" s="1"/>
  <c r="DB247" i="1" s="1"/>
  <c r="DB248" i="1" s="1"/>
  <c r="DB249" i="1" s="1"/>
  <c r="DB250" i="1" s="1"/>
  <c r="DB251" i="1" s="1"/>
  <c r="DB252" i="1" s="1"/>
  <c r="DB253" i="1" s="1"/>
  <c r="DB254" i="1" s="1"/>
  <c r="DB255" i="1" s="1"/>
  <c r="DB256" i="1" s="1"/>
  <c r="DB257" i="1" s="1"/>
  <c r="DB258" i="1" s="1"/>
  <c r="DB259" i="1" s="1"/>
  <c r="DB260" i="1" s="1"/>
  <c r="DB261" i="1" s="1"/>
  <c r="DB262" i="1" s="1"/>
  <c r="DB263" i="1" s="1"/>
  <c r="DB264" i="1" s="1"/>
  <c r="DB265" i="1" s="1"/>
  <c r="DB266" i="1" s="1"/>
  <c r="DB267" i="1" s="1"/>
  <c r="DB268" i="1" s="1"/>
  <c r="DB269" i="1" s="1"/>
  <c r="DB270" i="1" s="1"/>
  <c r="DB271" i="1" s="1"/>
  <c r="DB272" i="1" s="1"/>
  <c r="DB273" i="1" s="1"/>
  <c r="DB274" i="1" s="1"/>
  <c r="DB275" i="1" s="1"/>
  <c r="DB276" i="1" s="1"/>
  <c r="DB277" i="1" s="1"/>
  <c r="DB278" i="1" s="1"/>
  <c r="DB279" i="1" s="1"/>
  <c r="DB280" i="1" s="1"/>
  <c r="DB281" i="1" s="1"/>
  <c r="DB282" i="1" s="1"/>
  <c r="DB283" i="1" s="1"/>
  <c r="DB284" i="1" s="1"/>
  <c r="DB285" i="1" s="1"/>
  <c r="DB286" i="1" s="1"/>
  <c r="DB287" i="1" s="1"/>
  <c r="DB288" i="1" s="1"/>
  <c r="DB289" i="1" s="1"/>
  <c r="DB290" i="1" s="1"/>
  <c r="DB291" i="1" s="1"/>
  <c r="DB292" i="1" s="1"/>
  <c r="DB293" i="1" s="1"/>
  <c r="DB294" i="1" s="1"/>
  <c r="DB295" i="1" s="1"/>
  <c r="DB296" i="1" s="1"/>
  <c r="DB297" i="1" s="1"/>
  <c r="DB298" i="1" s="1"/>
  <c r="DB299" i="1" s="1"/>
  <c r="DB300" i="1" s="1"/>
  <c r="DB301" i="1" s="1"/>
  <c r="DB302" i="1" s="1"/>
  <c r="DB303" i="1" s="1"/>
  <c r="DL60" i="1"/>
  <c r="DL61" i="1" s="1"/>
  <c r="DL62" i="1" s="1"/>
  <c r="DL63" i="1" s="1"/>
  <c r="DL64" i="1" s="1"/>
  <c r="DL65" i="1" s="1"/>
  <c r="DL66" i="1" s="1"/>
  <c r="DL67" i="1" s="1"/>
  <c r="DL68" i="1" s="1"/>
  <c r="DL69" i="1" s="1"/>
  <c r="DL70" i="1" s="1"/>
  <c r="DL71" i="1" s="1"/>
  <c r="DL72" i="1" s="1"/>
  <c r="DL73" i="1" s="1"/>
  <c r="DL74" i="1" s="1"/>
  <c r="DL75" i="1" s="1"/>
  <c r="DL76" i="1" s="1"/>
  <c r="DL77" i="1" s="1"/>
  <c r="DL78" i="1" s="1"/>
  <c r="DL79" i="1" s="1"/>
  <c r="DL80" i="1" s="1"/>
  <c r="DL81" i="1" s="1"/>
  <c r="DL82" i="1" s="1"/>
  <c r="DL83" i="1" s="1"/>
  <c r="DL84" i="1" s="1"/>
  <c r="DL85" i="1" s="1"/>
  <c r="DL86" i="1" s="1"/>
  <c r="DL87" i="1" s="1"/>
  <c r="DL88" i="1" s="1"/>
  <c r="DL89" i="1" s="1"/>
  <c r="DL90" i="1" s="1"/>
  <c r="DL91" i="1" s="1"/>
  <c r="DL92" i="1" s="1"/>
  <c r="DL93" i="1" s="1"/>
  <c r="DL94" i="1" s="1"/>
  <c r="DL95" i="1" s="1"/>
  <c r="DL96" i="1" s="1"/>
  <c r="DL97" i="1" s="1"/>
  <c r="DL98" i="1" s="1"/>
  <c r="DL99" i="1" s="1"/>
  <c r="DL100" i="1" s="1"/>
  <c r="DL101" i="1" s="1"/>
  <c r="DL102" i="1" s="1"/>
  <c r="DL103" i="1" s="1"/>
  <c r="DL104" i="1" s="1"/>
  <c r="DL105" i="1" s="1"/>
  <c r="DL106" i="1" s="1"/>
  <c r="DL107" i="1" s="1"/>
  <c r="DL108" i="1" s="1"/>
  <c r="DL109" i="1" s="1"/>
  <c r="DL110" i="1" s="1"/>
  <c r="DL111" i="1" s="1"/>
  <c r="DL112" i="1" s="1"/>
  <c r="DL113" i="1" s="1"/>
  <c r="DL114" i="1" s="1"/>
  <c r="DL115" i="1" s="1"/>
  <c r="DL116" i="1" s="1"/>
  <c r="DL117" i="1" s="1"/>
  <c r="DL118" i="1" s="1"/>
  <c r="DL119" i="1" s="1"/>
  <c r="DL120" i="1" s="1"/>
  <c r="DL121" i="1" s="1"/>
  <c r="DL122" i="1" s="1"/>
  <c r="DL123" i="1" s="1"/>
  <c r="DL124" i="1" s="1"/>
  <c r="DL125" i="1" s="1"/>
  <c r="DL126" i="1" s="1"/>
  <c r="DL127" i="1" s="1"/>
  <c r="DL128" i="1" s="1"/>
  <c r="DL129" i="1" s="1"/>
  <c r="DL130" i="1" s="1"/>
  <c r="DL131" i="1" s="1"/>
  <c r="DL132" i="1" s="1"/>
  <c r="DL133" i="1" s="1"/>
  <c r="DL134" i="1" s="1"/>
  <c r="DL135" i="1" s="1"/>
  <c r="DL136" i="1" s="1"/>
  <c r="DL137" i="1" s="1"/>
  <c r="DL138" i="1" s="1"/>
  <c r="DL139" i="1" s="1"/>
  <c r="DL140" i="1" s="1"/>
  <c r="DL141" i="1" s="1"/>
  <c r="DL142" i="1" s="1"/>
  <c r="DL143" i="1" s="1"/>
  <c r="DL144" i="1" s="1"/>
  <c r="DL145" i="1" s="1"/>
  <c r="DL146" i="1" s="1"/>
  <c r="DL147" i="1" s="1"/>
  <c r="DL148" i="1" s="1"/>
  <c r="DL149" i="1" s="1"/>
  <c r="DL150" i="1" s="1"/>
  <c r="DL151" i="1" s="1"/>
  <c r="DL152" i="1" s="1"/>
  <c r="DL153" i="1" s="1"/>
  <c r="DL154" i="1" s="1"/>
  <c r="DL155" i="1" s="1"/>
  <c r="DL156" i="1" s="1"/>
  <c r="DL157" i="1" s="1"/>
  <c r="DL158" i="1" s="1"/>
  <c r="DL159" i="1" s="1"/>
  <c r="DL160" i="1" s="1"/>
  <c r="DL161" i="1" s="1"/>
  <c r="DL162" i="1" s="1"/>
  <c r="DL163" i="1" s="1"/>
  <c r="DL164" i="1" s="1"/>
  <c r="DL165" i="1" s="1"/>
  <c r="DL166" i="1" s="1"/>
  <c r="DL167" i="1" s="1"/>
  <c r="DL168" i="1" s="1"/>
  <c r="DL169" i="1" s="1"/>
  <c r="DL170" i="1" s="1"/>
  <c r="DL171" i="1" s="1"/>
  <c r="DL172" i="1" s="1"/>
  <c r="DL173" i="1" s="1"/>
  <c r="DL174" i="1" s="1"/>
  <c r="DL175" i="1" s="1"/>
  <c r="DL176" i="1" s="1"/>
  <c r="DL177" i="1" s="1"/>
  <c r="DL178" i="1" s="1"/>
  <c r="DL179" i="1" s="1"/>
  <c r="DL180" i="1" s="1"/>
  <c r="DL181" i="1" s="1"/>
  <c r="DL182" i="1" s="1"/>
  <c r="DL183" i="1" s="1"/>
  <c r="DL184" i="1" s="1"/>
  <c r="DL185" i="1" s="1"/>
  <c r="DL186" i="1" s="1"/>
  <c r="DL187" i="1" s="1"/>
  <c r="DL188" i="1" s="1"/>
  <c r="DL189" i="1" s="1"/>
  <c r="DL190" i="1" s="1"/>
  <c r="DL191" i="1" s="1"/>
  <c r="DL192" i="1" s="1"/>
  <c r="DL193" i="1" s="1"/>
  <c r="DL194" i="1" s="1"/>
  <c r="DL195" i="1" s="1"/>
  <c r="DL196" i="1" s="1"/>
  <c r="DL197" i="1" s="1"/>
  <c r="DL198" i="1" s="1"/>
  <c r="DL199" i="1" s="1"/>
  <c r="DL200" i="1" s="1"/>
  <c r="DL201" i="1" s="1"/>
  <c r="DL202" i="1" s="1"/>
  <c r="DL203" i="1" s="1"/>
  <c r="DL204" i="1" s="1"/>
  <c r="DL205" i="1" s="1"/>
  <c r="DL206" i="1" s="1"/>
  <c r="DL207" i="1" s="1"/>
  <c r="DL208" i="1" s="1"/>
  <c r="DL209" i="1" s="1"/>
  <c r="DL210" i="1" s="1"/>
  <c r="DL211" i="1" s="1"/>
  <c r="DL212" i="1" s="1"/>
  <c r="DL213" i="1" s="1"/>
  <c r="DL214" i="1" s="1"/>
  <c r="DL215" i="1" s="1"/>
  <c r="DL216" i="1" s="1"/>
  <c r="DL217" i="1" s="1"/>
  <c r="DL218" i="1" s="1"/>
  <c r="DL219" i="1" s="1"/>
  <c r="DL220" i="1" s="1"/>
  <c r="DL221" i="1" s="1"/>
  <c r="DL222" i="1" s="1"/>
  <c r="DL223" i="1" s="1"/>
  <c r="DL224" i="1" s="1"/>
  <c r="DL225" i="1" s="1"/>
  <c r="DL226" i="1" s="1"/>
  <c r="DL227" i="1" s="1"/>
  <c r="DL228" i="1" s="1"/>
  <c r="DL229" i="1" s="1"/>
  <c r="DL230" i="1" s="1"/>
  <c r="DL231" i="1" s="1"/>
  <c r="DL232" i="1" s="1"/>
  <c r="DL233" i="1" s="1"/>
  <c r="DL234" i="1" s="1"/>
  <c r="DL235" i="1" s="1"/>
  <c r="DL236" i="1" s="1"/>
  <c r="DL237" i="1" s="1"/>
  <c r="DL238" i="1" s="1"/>
  <c r="DL239" i="1" s="1"/>
  <c r="DL240" i="1" s="1"/>
  <c r="DL241" i="1" s="1"/>
  <c r="DL242" i="1" s="1"/>
  <c r="DL243" i="1" s="1"/>
  <c r="DL244" i="1" s="1"/>
  <c r="DL245" i="1" s="1"/>
  <c r="DL246" i="1" s="1"/>
  <c r="DL247" i="1" s="1"/>
  <c r="DL248" i="1" s="1"/>
  <c r="DL249" i="1" s="1"/>
  <c r="DL250" i="1" s="1"/>
  <c r="DL251" i="1" s="1"/>
  <c r="DL252" i="1" s="1"/>
  <c r="DL253" i="1" s="1"/>
  <c r="DL254" i="1" s="1"/>
  <c r="DL255" i="1" s="1"/>
  <c r="DL256" i="1" s="1"/>
  <c r="DL257" i="1" s="1"/>
  <c r="DL258" i="1" s="1"/>
  <c r="DL259" i="1" s="1"/>
  <c r="DL260" i="1" s="1"/>
  <c r="DL261" i="1" s="1"/>
  <c r="DL262" i="1" s="1"/>
  <c r="DL263" i="1" s="1"/>
  <c r="DL264" i="1" s="1"/>
  <c r="DL265" i="1" s="1"/>
  <c r="DL266" i="1" s="1"/>
  <c r="DL267" i="1" s="1"/>
  <c r="DL268" i="1" s="1"/>
  <c r="DL269" i="1" s="1"/>
  <c r="DL270" i="1" s="1"/>
  <c r="DL271" i="1" s="1"/>
  <c r="DL272" i="1" s="1"/>
  <c r="DL273" i="1" s="1"/>
  <c r="DL274" i="1" s="1"/>
  <c r="DL275" i="1" s="1"/>
  <c r="DL276" i="1" s="1"/>
  <c r="DL277" i="1" s="1"/>
  <c r="DL278" i="1" s="1"/>
  <c r="DL279" i="1" s="1"/>
  <c r="DL280" i="1" s="1"/>
  <c r="DL281" i="1" s="1"/>
  <c r="DL282" i="1" s="1"/>
  <c r="DL283" i="1" s="1"/>
  <c r="DL284" i="1" s="1"/>
  <c r="DL285" i="1" s="1"/>
  <c r="DL286" i="1" s="1"/>
  <c r="DL287" i="1" s="1"/>
  <c r="DL288" i="1" s="1"/>
  <c r="DL289" i="1" s="1"/>
  <c r="DL290" i="1" s="1"/>
  <c r="DL291" i="1" s="1"/>
  <c r="DL292" i="1" s="1"/>
  <c r="DL293" i="1" s="1"/>
  <c r="DL294" i="1" s="1"/>
  <c r="DL295" i="1" s="1"/>
  <c r="DL296" i="1" s="1"/>
  <c r="DL297" i="1" s="1"/>
  <c r="DL298" i="1" s="1"/>
  <c r="DL299" i="1" s="1"/>
  <c r="DL300" i="1" s="1"/>
  <c r="DL301" i="1" s="1"/>
  <c r="DL302" i="1" s="1"/>
  <c r="DL303" i="1" s="1"/>
  <c r="DV59" i="1"/>
  <c r="DV60" i="1" s="1"/>
  <c r="DV61" i="1" s="1"/>
  <c r="DV62" i="1" s="1"/>
  <c r="DV63" i="1" s="1"/>
  <c r="DV64" i="1" s="1"/>
  <c r="DV65" i="1" s="1"/>
  <c r="DV66" i="1" s="1"/>
  <c r="DV67" i="1" s="1"/>
  <c r="DV68" i="1" s="1"/>
  <c r="DV69" i="1" s="1"/>
  <c r="DV70" i="1" s="1"/>
  <c r="DV71" i="1" s="1"/>
  <c r="DV72" i="1" s="1"/>
  <c r="DV73" i="1" s="1"/>
  <c r="DV74" i="1" s="1"/>
  <c r="DV75" i="1" s="1"/>
  <c r="DV76" i="1" s="1"/>
  <c r="DV77" i="1" s="1"/>
  <c r="DV78" i="1" s="1"/>
  <c r="DV79" i="1" s="1"/>
  <c r="DV80" i="1" s="1"/>
  <c r="DV81" i="1" s="1"/>
  <c r="DV82" i="1" s="1"/>
  <c r="DV83" i="1" s="1"/>
  <c r="DV84" i="1" s="1"/>
  <c r="DV85" i="1" s="1"/>
  <c r="DV86" i="1" s="1"/>
  <c r="DV87" i="1" s="1"/>
  <c r="DV88" i="1" s="1"/>
  <c r="DV89" i="1" s="1"/>
  <c r="DV90" i="1" s="1"/>
  <c r="DV91" i="1" s="1"/>
  <c r="DV92" i="1" s="1"/>
  <c r="DV93" i="1" s="1"/>
  <c r="DV94" i="1" s="1"/>
  <c r="DV95" i="1" s="1"/>
  <c r="DV96" i="1" s="1"/>
  <c r="DV97" i="1" s="1"/>
  <c r="DV98" i="1" s="1"/>
  <c r="DV99" i="1" s="1"/>
  <c r="DV100" i="1" s="1"/>
  <c r="DV101" i="1" s="1"/>
  <c r="DV102" i="1" s="1"/>
  <c r="DV103" i="1" s="1"/>
  <c r="DV104" i="1" s="1"/>
  <c r="DV105" i="1" s="1"/>
  <c r="DV106" i="1" s="1"/>
  <c r="DV107" i="1" s="1"/>
  <c r="DV108" i="1" s="1"/>
  <c r="DV109" i="1" s="1"/>
  <c r="DV110" i="1" s="1"/>
  <c r="DV111" i="1" s="1"/>
  <c r="DV112" i="1" s="1"/>
  <c r="DV113" i="1" s="1"/>
  <c r="DV114" i="1" s="1"/>
  <c r="DV115" i="1" s="1"/>
  <c r="DV116" i="1" s="1"/>
  <c r="DV117" i="1" s="1"/>
  <c r="DV118" i="1" s="1"/>
  <c r="DV119" i="1" s="1"/>
  <c r="DV120" i="1" s="1"/>
  <c r="DV121" i="1" s="1"/>
  <c r="DV122" i="1" s="1"/>
  <c r="DV123" i="1" s="1"/>
  <c r="DV124" i="1" s="1"/>
  <c r="DV125" i="1" s="1"/>
  <c r="DV126" i="1" s="1"/>
  <c r="DV127" i="1" s="1"/>
  <c r="DV128" i="1" s="1"/>
  <c r="DV129" i="1" s="1"/>
  <c r="DV130" i="1" s="1"/>
  <c r="DV131" i="1" s="1"/>
  <c r="DV132" i="1" s="1"/>
  <c r="DV133" i="1" s="1"/>
  <c r="DV134" i="1" s="1"/>
  <c r="DV135" i="1" s="1"/>
  <c r="DV136" i="1" s="1"/>
  <c r="DV137" i="1" s="1"/>
  <c r="DV138" i="1" s="1"/>
  <c r="DV139" i="1" s="1"/>
  <c r="DV140" i="1" s="1"/>
  <c r="DV141" i="1" s="1"/>
  <c r="DV142" i="1" s="1"/>
  <c r="DV143" i="1" s="1"/>
  <c r="DV144" i="1" s="1"/>
  <c r="DV145" i="1" s="1"/>
  <c r="DV146" i="1" s="1"/>
  <c r="DV147" i="1" s="1"/>
  <c r="DV148" i="1" s="1"/>
  <c r="DV149" i="1" s="1"/>
  <c r="DV150" i="1" s="1"/>
  <c r="DV151" i="1" s="1"/>
  <c r="DV152" i="1" s="1"/>
  <c r="DV153" i="1" s="1"/>
  <c r="DV154" i="1" s="1"/>
  <c r="DV155" i="1" s="1"/>
  <c r="DV156" i="1" s="1"/>
  <c r="DV157" i="1" s="1"/>
  <c r="DV158" i="1" s="1"/>
  <c r="DV159" i="1" s="1"/>
  <c r="DV160" i="1" s="1"/>
  <c r="DV161" i="1" s="1"/>
  <c r="DV162" i="1" s="1"/>
  <c r="DV163" i="1" s="1"/>
  <c r="DV164" i="1" s="1"/>
  <c r="DV165" i="1" s="1"/>
  <c r="DV166" i="1" s="1"/>
  <c r="DV167" i="1" s="1"/>
  <c r="DV168" i="1" s="1"/>
  <c r="DV169" i="1" s="1"/>
  <c r="DV170" i="1" s="1"/>
  <c r="DV171" i="1" s="1"/>
  <c r="DV172" i="1" s="1"/>
  <c r="DV173" i="1" s="1"/>
  <c r="DV174" i="1" s="1"/>
  <c r="DV175" i="1" s="1"/>
  <c r="DV176" i="1" s="1"/>
  <c r="DV177" i="1" s="1"/>
  <c r="DV178" i="1" s="1"/>
  <c r="DV179" i="1" s="1"/>
  <c r="DV180" i="1" s="1"/>
  <c r="DV181" i="1" s="1"/>
  <c r="DV182" i="1" s="1"/>
  <c r="DV183" i="1" s="1"/>
  <c r="DV184" i="1" s="1"/>
  <c r="DV185" i="1" s="1"/>
  <c r="DV186" i="1" s="1"/>
  <c r="DV187" i="1" s="1"/>
  <c r="DV188" i="1" s="1"/>
  <c r="DV189" i="1" s="1"/>
  <c r="DV190" i="1" s="1"/>
  <c r="DV191" i="1" s="1"/>
  <c r="DV192" i="1" s="1"/>
  <c r="DV193" i="1" s="1"/>
  <c r="DV194" i="1" s="1"/>
  <c r="DV195" i="1" s="1"/>
  <c r="DV196" i="1" s="1"/>
  <c r="DV197" i="1" s="1"/>
  <c r="DV198" i="1" s="1"/>
  <c r="DV199" i="1" s="1"/>
  <c r="DV200" i="1" s="1"/>
  <c r="DV201" i="1" s="1"/>
  <c r="DV202" i="1" s="1"/>
  <c r="DV203" i="1" s="1"/>
  <c r="DV204" i="1" s="1"/>
  <c r="DV205" i="1" s="1"/>
  <c r="DV206" i="1" s="1"/>
  <c r="DV207" i="1" s="1"/>
  <c r="DV208" i="1" s="1"/>
  <c r="DV209" i="1" s="1"/>
  <c r="DV210" i="1" s="1"/>
  <c r="DV211" i="1" s="1"/>
  <c r="DV212" i="1" s="1"/>
  <c r="DV213" i="1" s="1"/>
  <c r="DV214" i="1" s="1"/>
  <c r="DV215" i="1" s="1"/>
  <c r="DV216" i="1" s="1"/>
  <c r="DV217" i="1" s="1"/>
  <c r="DV218" i="1" s="1"/>
  <c r="DV219" i="1" s="1"/>
  <c r="DV220" i="1" s="1"/>
  <c r="DV221" i="1" s="1"/>
  <c r="DV222" i="1" s="1"/>
  <c r="DV223" i="1" s="1"/>
  <c r="DV224" i="1" s="1"/>
  <c r="DV225" i="1" s="1"/>
  <c r="DV226" i="1" s="1"/>
  <c r="DV227" i="1" s="1"/>
  <c r="DV228" i="1" s="1"/>
  <c r="DV229" i="1" s="1"/>
  <c r="DV230" i="1" s="1"/>
  <c r="DV231" i="1" s="1"/>
  <c r="DV232" i="1" s="1"/>
  <c r="DV233" i="1" s="1"/>
  <c r="DV234" i="1" s="1"/>
  <c r="DV235" i="1" s="1"/>
  <c r="DV236" i="1" s="1"/>
  <c r="DV237" i="1" s="1"/>
  <c r="DV238" i="1" s="1"/>
  <c r="DV239" i="1" s="1"/>
  <c r="DV240" i="1" s="1"/>
  <c r="DV241" i="1" s="1"/>
  <c r="DV242" i="1" s="1"/>
  <c r="DV243" i="1" s="1"/>
  <c r="DV244" i="1" s="1"/>
  <c r="DV245" i="1" s="1"/>
  <c r="DV246" i="1" s="1"/>
  <c r="DV247" i="1" s="1"/>
  <c r="DV248" i="1" s="1"/>
  <c r="DV249" i="1" s="1"/>
  <c r="DV250" i="1" s="1"/>
  <c r="DV251" i="1" s="1"/>
  <c r="DV252" i="1" s="1"/>
  <c r="DV253" i="1" s="1"/>
  <c r="DV254" i="1" s="1"/>
  <c r="DV255" i="1" s="1"/>
  <c r="DV256" i="1" s="1"/>
  <c r="DV257" i="1" s="1"/>
  <c r="DV258" i="1" s="1"/>
  <c r="DV259" i="1" s="1"/>
  <c r="DV260" i="1" s="1"/>
  <c r="DV261" i="1" s="1"/>
  <c r="DV262" i="1" s="1"/>
  <c r="DV263" i="1" s="1"/>
  <c r="DV264" i="1" s="1"/>
  <c r="DV265" i="1" s="1"/>
  <c r="DV266" i="1" s="1"/>
  <c r="DV267" i="1" s="1"/>
  <c r="DV268" i="1" s="1"/>
  <c r="DV269" i="1" s="1"/>
  <c r="DV270" i="1" s="1"/>
  <c r="DV271" i="1" s="1"/>
  <c r="DV272" i="1" s="1"/>
  <c r="DV273" i="1" s="1"/>
  <c r="DV274" i="1" s="1"/>
  <c r="DV275" i="1" s="1"/>
  <c r="DV276" i="1" s="1"/>
  <c r="DV277" i="1" s="1"/>
  <c r="DV278" i="1" s="1"/>
  <c r="DV279" i="1" s="1"/>
  <c r="DV280" i="1" s="1"/>
  <c r="DV281" i="1" s="1"/>
  <c r="DV282" i="1" s="1"/>
  <c r="DV283" i="1" s="1"/>
  <c r="DV284" i="1" s="1"/>
  <c r="DV285" i="1" s="1"/>
  <c r="DV286" i="1" s="1"/>
  <c r="DV287" i="1" s="1"/>
  <c r="DV288" i="1" s="1"/>
  <c r="DV289" i="1" s="1"/>
  <c r="DV290" i="1" s="1"/>
  <c r="DV291" i="1" s="1"/>
  <c r="DV292" i="1" s="1"/>
  <c r="DV293" i="1" s="1"/>
  <c r="DV294" i="1" s="1"/>
  <c r="DV295" i="1" s="1"/>
  <c r="DV296" i="1" s="1"/>
  <c r="DV297" i="1" s="1"/>
  <c r="DV298" i="1" s="1"/>
  <c r="DV299" i="1" s="1"/>
  <c r="DV300" i="1" s="1"/>
  <c r="DV301" i="1" s="1"/>
  <c r="DV302" i="1" s="1"/>
  <c r="DV303" i="1" s="1"/>
  <c r="EP59" i="1"/>
  <c r="EP60" i="1" s="1"/>
  <c r="EP61" i="1" s="1"/>
  <c r="EP62" i="1" s="1"/>
  <c r="EP63" i="1" s="1"/>
  <c r="EP64" i="1" s="1"/>
  <c r="EP65" i="1" s="1"/>
  <c r="EP66" i="1" s="1"/>
  <c r="EP67" i="1" s="1"/>
  <c r="EP68" i="1" s="1"/>
  <c r="EP69" i="1" s="1"/>
  <c r="EP70" i="1" s="1"/>
  <c r="EP71" i="1" s="1"/>
  <c r="EP72" i="1" s="1"/>
  <c r="EP73" i="1" s="1"/>
  <c r="EP74" i="1" s="1"/>
  <c r="EP75" i="1" s="1"/>
  <c r="EP76" i="1" s="1"/>
  <c r="EP77" i="1" s="1"/>
  <c r="EP78" i="1" s="1"/>
  <c r="EP79" i="1" s="1"/>
  <c r="EP80" i="1" s="1"/>
  <c r="EP81" i="1" s="1"/>
  <c r="EP82" i="1" s="1"/>
  <c r="EP83" i="1" s="1"/>
  <c r="EP84" i="1" s="1"/>
  <c r="EP85" i="1" s="1"/>
  <c r="EP86" i="1" s="1"/>
  <c r="EP87" i="1" s="1"/>
  <c r="EP88" i="1" s="1"/>
  <c r="EP89" i="1" s="1"/>
  <c r="EP90" i="1" s="1"/>
  <c r="EP91" i="1" s="1"/>
  <c r="EP92" i="1" s="1"/>
  <c r="EP93" i="1" s="1"/>
  <c r="EP94" i="1" s="1"/>
  <c r="EP95" i="1" s="1"/>
  <c r="EP96" i="1" s="1"/>
  <c r="EP97" i="1" s="1"/>
  <c r="EP98" i="1" s="1"/>
  <c r="EP99" i="1" s="1"/>
  <c r="EP100" i="1" s="1"/>
  <c r="EP101" i="1" s="1"/>
  <c r="EP102" i="1" s="1"/>
  <c r="EP103" i="1" s="1"/>
  <c r="EP104" i="1" s="1"/>
  <c r="EP105" i="1" s="1"/>
  <c r="EP106" i="1" s="1"/>
  <c r="EP107" i="1" s="1"/>
  <c r="EP108" i="1" s="1"/>
  <c r="EP109" i="1" s="1"/>
  <c r="EP110" i="1" s="1"/>
  <c r="EP111" i="1" s="1"/>
  <c r="EP112" i="1" s="1"/>
  <c r="EP113" i="1" s="1"/>
  <c r="EP114" i="1" s="1"/>
  <c r="EP115" i="1" s="1"/>
  <c r="EP116" i="1" s="1"/>
  <c r="EP117" i="1" s="1"/>
  <c r="EP118" i="1" s="1"/>
  <c r="EP119" i="1" s="1"/>
  <c r="EP120" i="1" s="1"/>
  <c r="EP121" i="1" s="1"/>
  <c r="EP122" i="1" s="1"/>
  <c r="EP123" i="1" s="1"/>
  <c r="EP124" i="1" s="1"/>
  <c r="EP125" i="1" s="1"/>
  <c r="EP126" i="1" s="1"/>
  <c r="EP127" i="1" s="1"/>
  <c r="EP128" i="1" s="1"/>
  <c r="EP129" i="1" s="1"/>
  <c r="EP130" i="1" s="1"/>
  <c r="EP131" i="1" s="1"/>
  <c r="EP132" i="1" s="1"/>
  <c r="EP133" i="1" s="1"/>
  <c r="EP134" i="1" s="1"/>
  <c r="EP135" i="1" s="1"/>
  <c r="EP136" i="1" s="1"/>
  <c r="EP137" i="1" s="1"/>
  <c r="EP138" i="1" s="1"/>
  <c r="EP139" i="1" s="1"/>
  <c r="EP140" i="1" s="1"/>
  <c r="EP141" i="1" s="1"/>
  <c r="EP142" i="1" s="1"/>
  <c r="EP143" i="1" s="1"/>
  <c r="EP144" i="1" s="1"/>
  <c r="EP145" i="1" s="1"/>
  <c r="EP146" i="1" s="1"/>
  <c r="EP147" i="1" s="1"/>
  <c r="EP148" i="1" s="1"/>
  <c r="EP149" i="1" s="1"/>
  <c r="EP150" i="1" s="1"/>
  <c r="EP151" i="1" s="1"/>
  <c r="EP152" i="1" s="1"/>
  <c r="EP153" i="1" s="1"/>
  <c r="EP154" i="1" s="1"/>
  <c r="EP155" i="1" s="1"/>
  <c r="EP156" i="1" s="1"/>
  <c r="EP157" i="1" s="1"/>
  <c r="EP158" i="1" s="1"/>
  <c r="EP159" i="1" s="1"/>
  <c r="EP160" i="1" s="1"/>
  <c r="EP161" i="1" s="1"/>
  <c r="EP162" i="1" s="1"/>
  <c r="EP163" i="1" s="1"/>
  <c r="EP164" i="1" s="1"/>
  <c r="EP165" i="1" s="1"/>
  <c r="EP166" i="1" s="1"/>
  <c r="EP167" i="1" s="1"/>
  <c r="EP168" i="1" s="1"/>
  <c r="EP169" i="1" s="1"/>
  <c r="EP170" i="1" s="1"/>
  <c r="EP171" i="1" s="1"/>
  <c r="EP172" i="1" s="1"/>
  <c r="EP173" i="1" s="1"/>
  <c r="EP174" i="1" s="1"/>
  <c r="EP175" i="1" s="1"/>
  <c r="EP176" i="1" s="1"/>
  <c r="EP177" i="1" s="1"/>
  <c r="EP178" i="1" s="1"/>
  <c r="EP179" i="1" s="1"/>
  <c r="EP180" i="1" s="1"/>
  <c r="EP181" i="1" s="1"/>
  <c r="EP182" i="1" s="1"/>
  <c r="EP183" i="1" s="1"/>
  <c r="EP184" i="1" s="1"/>
  <c r="EP185" i="1" s="1"/>
  <c r="EP186" i="1" s="1"/>
  <c r="EP187" i="1" s="1"/>
  <c r="EP188" i="1" s="1"/>
  <c r="EP189" i="1" s="1"/>
  <c r="EP190" i="1" s="1"/>
  <c r="EP191" i="1" s="1"/>
  <c r="EP192" i="1" s="1"/>
  <c r="EP193" i="1" s="1"/>
  <c r="EP194" i="1" s="1"/>
  <c r="EP195" i="1" s="1"/>
  <c r="EP196" i="1" s="1"/>
  <c r="EP197" i="1" s="1"/>
  <c r="EP198" i="1" s="1"/>
  <c r="EP199" i="1" s="1"/>
  <c r="EP200" i="1" s="1"/>
  <c r="EP201" i="1" s="1"/>
  <c r="EP202" i="1" s="1"/>
  <c r="EP203" i="1" s="1"/>
  <c r="EP204" i="1" s="1"/>
  <c r="EP205" i="1" s="1"/>
  <c r="EP206" i="1" s="1"/>
  <c r="EP207" i="1" s="1"/>
  <c r="EP208" i="1" s="1"/>
  <c r="EP209" i="1" s="1"/>
  <c r="EP210" i="1" s="1"/>
  <c r="EP211" i="1" s="1"/>
  <c r="EP212" i="1" s="1"/>
  <c r="EP213" i="1" s="1"/>
  <c r="EP214" i="1" s="1"/>
  <c r="EP215" i="1" s="1"/>
  <c r="EP216" i="1" s="1"/>
  <c r="EP217" i="1" s="1"/>
  <c r="EP218" i="1" s="1"/>
  <c r="EP219" i="1" s="1"/>
  <c r="EP220" i="1" s="1"/>
  <c r="EP221" i="1" s="1"/>
  <c r="EP222" i="1" s="1"/>
  <c r="EP223" i="1" s="1"/>
  <c r="EP224" i="1" s="1"/>
  <c r="EP225" i="1" s="1"/>
  <c r="EP226" i="1" s="1"/>
  <c r="EP227" i="1" s="1"/>
  <c r="EP228" i="1" s="1"/>
  <c r="EP229" i="1" s="1"/>
  <c r="EP230" i="1" s="1"/>
  <c r="EP231" i="1" s="1"/>
  <c r="EP232" i="1" s="1"/>
  <c r="EP233" i="1" s="1"/>
  <c r="EP234" i="1" s="1"/>
  <c r="EP235" i="1" s="1"/>
  <c r="EP236" i="1" s="1"/>
  <c r="EP237" i="1" s="1"/>
  <c r="EP238" i="1" s="1"/>
  <c r="EP239" i="1" s="1"/>
  <c r="EP240" i="1" s="1"/>
  <c r="EP241" i="1" s="1"/>
  <c r="EP242" i="1" s="1"/>
  <c r="EP243" i="1" s="1"/>
  <c r="EP244" i="1" s="1"/>
  <c r="EP245" i="1" s="1"/>
  <c r="EP246" i="1" s="1"/>
  <c r="EP247" i="1" s="1"/>
  <c r="EP248" i="1" s="1"/>
  <c r="EP249" i="1" s="1"/>
  <c r="EP250" i="1" s="1"/>
  <c r="EP251" i="1" s="1"/>
  <c r="EP252" i="1" s="1"/>
  <c r="EP253" i="1" s="1"/>
  <c r="EP254" i="1" s="1"/>
  <c r="EP255" i="1" s="1"/>
  <c r="EP256" i="1" s="1"/>
  <c r="EP257" i="1" s="1"/>
  <c r="EP258" i="1" s="1"/>
  <c r="EP259" i="1" s="1"/>
  <c r="EP260" i="1" s="1"/>
  <c r="EP261" i="1" s="1"/>
  <c r="EP262" i="1" s="1"/>
  <c r="EP263" i="1" s="1"/>
  <c r="EP264" i="1" s="1"/>
  <c r="EP265" i="1" s="1"/>
  <c r="EP266" i="1" s="1"/>
  <c r="EP267" i="1" s="1"/>
  <c r="EP268" i="1" s="1"/>
  <c r="EP269" i="1" s="1"/>
  <c r="EP270" i="1" s="1"/>
  <c r="EP271" i="1" s="1"/>
  <c r="EP272" i="1" s="1"/>
  <c r="EP273" i="1" s="1"/>
  <c r="EP274" i="1" s="1"/>
  <c r="EP275" i="1" s="1"/>
  <c r="EP276" i="1" s="1"/>
  <c r="EP277" i="1" s="1"/>
  <c r="EP278" i="1" s="1"/>
  <c r="EP279" i="1" s="1"/>
  <c r="EP280" i="1" s="1"/>
  <c r="EP281" i="1" s="1"/>
  <c r="EP282" i="1" s="1"/>
  <c r="EP283" i="1" s="1"/>
  <c r="EP284" i="1" s="1"/>
  <c r="EP285" i="1" s="1"/>
  <c r="EP286" i="1" s="1"/>
  <c r="EP287" i="1" s="1"/>
  <c r="EP288" i="1" s="1"/>
  <c r="EP289" i="1" s="1"/>
  <c r="EP290" i="1" s="1"/>
  <c r="EP291" i="1" s="1"/>
  <c r="EP292" i="1" s="1"/>
  <c r="EP293" i="1" s="1"/>
  <c r="EP294" i="1" s="1"/>
  <c r="EP295" i="1" s="1"/>
  <c r="EP296" i="1" s="1"/>
  <c r="EP297" i="1" s="1"/>
  <c r="EP298" i="1" s="1"/>
  <c r="EP299" i="1" s="1"/>
  <c r="EP300" i="1" s="1"/>
  <c r="EP301" i="1" s="1"/>
  <c r="EP302" i="1" s="1"/>
  <c r="EP303" i="1" s="1"/>
  <c r="EZ60" i="1"/>
  <c r="FJ59" i="1"/>
  <c r="FJ60" i="1" s="1"/>
  <c r="FJ61" i="1" s="1"/>
  <c r="FJ62" i="1" s="1"/>
  <c r="FJ63" i="1" s="1"/>
  <c r="FJ64" i="1" s="1"/>
  <c r="FJ65" i="1" s="1"/>
  <c r="FJ66" i="1" s="1"/>
  <c r="FJ67" i="1" s="1"/>
  <c r="FJ68" i="1" s="1"/>
  <c r="FJ69" i="1" s="1"/>
  <c r="FJ70" i="1" s="1"/>
  <c r="FJ71" i="1" s="1"/>
  <c r="FJ72" i="1" s="1"/>
  <c r="FJ73" i="1" s="1"/>
  <c r="FJ74" i="1" s="1"/>
  <c r="FJ75" i="1" s="1"/>
  <c r="FJ76" i="1" s="1"/>
  <c r="FJ77" i="1" s="1"/>
  <c r="FJ78" i="1" s="1"/>
  <c r="FJ79" i="1" s="1"/>
  <c r="FJ80" i="1" s="1"/>
  <c r="FJ81" i="1" s="1"/>
  <c r="FJ82" i="1" s="1"/>
  <c r="FJ83" i="1" s="1"/>
  <c r="FJ84" i="1" s="1"/>
  <c r="FJ85" i="1" s="1"/>
  <c r="FJ86" i="1" s="1"/>
  <c r="FJ87" i="1" s="1"/>
  <c r="FJ88" i="1" s="1"/>
  <c r="FJ89" i="1" s="1"/>
  <c r="FJ90" i="1" s="1"/>
  <c r="FJ91" i="1" s="1"/>
  <c r="FJ92" i="1" s="1"/>
  <c r="FJ93" i="1" s="1"/>
  <c r="FJ94" i="1" s="1"/>
  <c r="FJ95" i="1" s="1"/>
  <c r="FJ96" i="1" s="1"/>
  <c r="FJ97" i="1" s="1"/>
  <c r="FJ98" i="1" s="1"/>
  <c r="FJ99" i="1" s="1"/>
  <c r="FJ100" i="1" s="1"/>
  <c r="FJ101" i="1" s="1"/>
  <c r="FJ102" i="1" s="1"/>
  <c r="FJ103" i="1" s="1"/>
  <c r="FJ104" i="1" s="1"/>
  <c r="FJ105" i="1" s="1"/>
  <c r="FJ106" i="1" s="1"/>
  <c r="FJ107" i="1" s="1"/>
  <c r="FJ108" i="1" s="1"/>
  <c r="FJ109" i="1" s="1"/>
  <c r="FJ110" i="1" s="1"/>
  <c r="FJ111" i="1" s="1"/>
  <c r="FJ112" i="1" s="1"/>
  <c r="FJ113" i="1" s="1"/>
  <c r="FJ114" i="1" s="1"/>
  <c r="FJ115" i="1" s="1"/>
  <c r="FJ116" i="1" s="1"/>
  <c r="FJ117" i="1" s="1"/>
  <c r="FJ118" i="1" s="1"/>
  <c r="FJ119" i="1" s="1"/>
  <c r="FJ120" i="1" s="1"/>
  <c r="FJ121" i="1" s="1"/>
  <c r="FJ122" i="1" s="1"/>
  <c r="FJ123" i="1" s="1"/>
  <c r="FJ124" i="1" s="1"/>
  <c r="FJ125" i="1" s="1"/>
  <c r="FJ126" i="1" s="1"/>
  <c r="FJ127" i="1" s="1"/>
  <c r="FJ128" i="1" s="1"/>
  <c r="FJ129" i="1" s="1"/>
  <c r="FJ130" i="1" s="1"/>
  <c r="FJ131" i="1" s="1"/>
  <c r="FJ132" i="1" s="1"/>
  <c r="FJ133" i="1" s="1"/>
  <c r="FJ134" i="1" s="1"/>
  <c r="FJ135" i="1" s="1"/>
  <c r="FJ136" i="1" s="1"/>
  <c r="FJ137" i="1" s="1"/>
  <c r="FJ138" i="1" s="1"/>
  <c r="FJ139" i="1" s="1"/>
  <c r="FJ140" i="1" s="1"/>
  <c r="FJ141" i="1" s="1"/>
  <c r="FJ142" i="1" s="1"/>
  <c r="FJ143" i="1" s="1"/>
  <c r="FJ144" i="1" s="1"/>
  <c r="FJ145" i="1" s="1"/>
  <c r="FJ146" i="1" s="1"/>
  <c r="FJ147" i="1" s="1"/>
  <c r="FJ148" i="1" s="1"/>
  <c r="FJ149" i="1" s="1"/>
  <c r="FJ150" i="1" s="1"/>
  <c r="FJ151" i="1" s="1"/>
  <c r="FJ152" i="1" s="1"/>
  <c r="FJ153" i="1" s="1"/>
  <c r="FJ154" i="1" s="1"/>
  <c r="FJ155" i="1" s="1"/>
  <c r="FJ156" i="1" s="1"/>
  <c r="FJ157" i="1" s="1"/>
  <c r="FJ158" i="1" s="1"/>
  <c r="FJ159" i="1" s="1"/>
  <c r="FJ160" i="1" s="1"/>
  <c r="FJ161" i="1" s="1"/>
  <c r="FJ162" i="1" s="1"/>
  <c r="FJ163" i="1" s="1"/>
  <c r="FJ164" i="1" s="1"/>
  <c r="FJ165" i="1" s="1"/>
  <c r="FJ166" i="1" s="1"/>
  <c r="FJ167" i="1" s="1"/>
  <c r="FJ168" i="1" s="1"/>
  <c r="FJ169" i="1" s="1"/>
  <c r="FJ170" i="1" s="1"/>
  <c r="FJ171" i="1" s="1"/>
  <c r="FJ172" i="1" s="1"/>
  <c r="FJ173" i="1" s="1"/>
  <c r="FJ174" i="1" s="1"/>
  <c r="FJ175" i="1" s="1"/>
  <c r="FJ176" i="1" s="1"/>
  <c r="FJ177" i="1" s="1"/>
  <c r="FJ178" i="1" s="1"/>
  <c r="FJ179" i="1" s="1"/>
  <c r="FJ180" i="1" s="1"/>
  <c r="FJ181" i="1" s="1"/>
  <c r="FJ182" i="1" s="1"/>
  <c r="FJ183" i="1" s="1"/>
  <c r="FJ184" i="1" s="1"/>
  <c r="FJ185" i="1" s="1"/>
  <c r="FJ186" i="1" s="1"/>
  <c r="FJ187" i="1" s="1"/>
  <c r="FJ188" i="1" s="1"/>
  <c r="FJ189" i="1" s="1"/>
  <c r="FJ190" i="1" s="1"/>
  <c r="FJ191" i="1" s="1"/>
  <c r="FJ192" i="1" s="1"/>
  <c r="FJ193" i="1" s="1"/>
  <c r="FJ194" i="1" s="1"/>
  <c r="FJ195" i="1" s="1"/>
  <c r="FJ196" i="1" s="1"/>
  <c r="FJ197" i="1" s="1"/>
  <c r="FJ198" i="1" s="1"/>
  <c r="FJ199" i="1" s="1"/>
  <c r="FJ200" i="1" s="1"/>
  <c r="FJ201" i="1" s="1"/>
  <c r="FJ202" i="1" s="1"/>
  <c r="FJ203" i="1" s="1"/>
  <c r="FJ204" i="1" s="1"/>
  <c r="FJ205" i="1" s="1"/>
  <c r="FJ206" i="1" s="1"/>
  <c r="FJ207" i="1" s="1"/>
  <c r="FJ208" i="1" s="1"/>
  <c r="FJ209" i="1" s="1"/>
  <c r="FJ210" i="1" s="1"/>
  <c r="FJ211" i="1" s="1"/>
  <c r="FJ212" i="1" s="1"/>
  <c r="FJ213" i="1" s="1"/>
  <c r="FJ214" i="1" s="1"/>
  <c r="FJ215" i="1" s="1"/>
  <c r="FJ216" i="1" s="1"/>
  <c r="FJ217" i="1" s="1"/>
  <c r="FJ218" i="1" s="1"/>
  <c r="FJ219" i="1" s="1"/>
  <c r="FJ220" i="1" s="1"/>
  <c r="FJ221" i="1" s="1"/>
  <c r="FJ222" i="1" s="1"/>
  <c r="FJ223" i="1" s="1"/>
  <c r="FJ224" i="1" s="1"/>
  <c r="FJ225" i="1" s="1"/>
  <c r="FJ226" i="1" s="1"/>
  <c r="FJ227" i="1" s="1"/>
  <c r="FJ228" i="1" s="1"/>
  <c r="FJ229" i="1" s="1"/>
  <c r="FJ230" i="1" s="1"/>
  <c r="FJ231" i="1" s="1"/>
  <c r="FJ232" i="1" s="1"/>
  <c r="FJ233" i="1" s="1"/>
  <c r="FJ234" i="1" s="1"/>
  <c r="FJ235" i="1" s="1"/>
  <c r="FJ236" i="1" s="1"/>
  <c r="FJ237" i="1" s="1"/>
  <c r="FJ238" i="1" s="1"/>
  <c r="FJ239" i="1" s="1"/>
  <c r="FJ240" i="1" s="1"/>
  <c r="FJ241" i="1" s="1"/>
  <c r="FJ242" i="1" s="1"/>
  <c r="FJ243" i="1" s="1"/>
  <c r="FJ244" i="1" s="1"/>
  <c r="FJ245" i="1" s="1"/>
  <c r="FJ246" i="1" s="1"/>
  <c r="FJ247" i="1" s="1"/>
  <c r="FJ248" i="1" s="1"/>
  <c r="FJ249" i="1" s="1"/>
  <c r="FJ250" i="1" s="1"/>
  <c r="FJ251" i="1" s="1"/>
  <c r="FJ252" i="1" s="1"/>
  <c r="FJ253" i="1" s="1"/>
  <c r="FJ254" i="1" s="1"/>
  <c r="FJ255" i="1" s="1"/>
  <c r="FJ256" i="1" s="1"/>
  <c r="FJ257" i="1" s="1"/>
  <c r="FJ258" i="1" s="1"/>
  <c r="FJ259" i="1" s="1"/>
  <c r="FJ260" i="1" s="1"/>
  <c r="FJ261" i="1" s="1"/>
  <c r="FJ262" i="1" s="1"/>
  <c r="FJ263" i="1" s="1"/>
  <c r="FJ264" i="1" s="1"/>
  <c r="FJ265" i="1" s="1"/>
  <c r="FJ266" i="1" s="1"/>
  <c r="FJ267" i="1" s="1"/>
  <c r="FJ268" i="1" s="1"/>
  <c r="FJ269" i="1" s="1"/>
  <c r="FJ270" i="1" s="1"/>
  <c r="FJ271" i="1" s="1"/>
  <c r="FJ272" i="1" s="1"/>
  <c r="FJ273" i="1" s="1"/>
  <c r="FJ274" i="1" s="1"/>
  <c r="FJ275" i="1" s="1"/>
  <c r="FJ276" i="1" s="1"/>
  <c r="FJ277" i="1" s="1"/>
  <c r="FJ278" i="1" s="1"/>
  <c r="FJ279" i="1" s="1"/>
  <c r="FJ280" i="1" s="1"/>
  <c r="FJ281" i="1" s="1"/>
  <c r="FJ282" i="1" s="1"/>
  <c r="FJ283" i="1" s="1"/>
  <c r="FJ284" i="1" s="1"/>
  <c r="FJ285" i="1" s="1"/>
  <c r="FJ286" i="1" s="1"/>
  <c r="FJ287" i="1" s="1"/>
  <c r="FJ288" i="1" s="1"/>
  <c r="FJ289" i="1" s="1"/>
  <c r="FJ290" i="1" s="1"/>
  <c r="FJ291" i="1" s="1"/>
  <c r="FJ292" i="1" s="1"/>
  <c r="FJ293" i="1" s="1"/>
  <c r="FJ294" i="1" s="1"/>
  <c r="FJ295" i="1" s="1"/>
  <c r="FJ296" i="1" s="1"/>
  <c r="FJ297" i="1" s="1"/>
  <c r="FJ298" i="1" s="1"/>
  <c r="FJ299" i="1" s="1"/>
  <c r="FJ300" i="1" s="1"/>
  <c r="FJ301" i="1" s="1"/>
  <c r="FJ302" i="1" s="1"/>
  <c r="FJ303" i="1" s="1"/>
  <c r="GD59" i="1"/>
  <c r="GD60" i="1" s="1"/>
  <c r="GD61" i="1" s="1"/>
  <c r="GD62" i="1" s="1"/>
  <c r="GD63" i="1" s="1"/>
  <c r="GD64" i="1" s="1"/>
  <c r="GD65" i="1" s="1"/>
  <c r="GD66" i="1" s="1"/>
  <c r="GD67" i="1" s="1"/>
  <c r="GD68" i="1" s="1"/>
  <c r="GD69" i="1" s="1"/>
  <c r="GD70" i="1" s="1"/>
  <c r="GD71" i="1" s="1"/>
  <c r="GD72" i="1" s="1"/>
  <c r="GD73" i="1" s="1"/>
  <c r="GD74" i="1" s="1"/>
  <c r="GD75" i="1" s="1"/>
  <c r="GD76" i="1" s="1"/>
  <c r="GD77" i="1" s="1"/>
  <c r="GD78" i="1" s="1"/>
  <c r="GD79" i="1" s="1"/>
  <c r="GD80" i="1" s="1"/>
  <c r="GD81" i="1" s="1"/>
  <c r="GD82" i="1" s="1"/>
  <c r="GD83" i="1" s="1"/>
  <c r="GD84" i="1" s="1"/>
  <c r="GD85" i="1" s="1"/>
  <c r="GD86" i="1" s="1"/>
  <c r="GD87" i="1" s="1"/>
  <c r="GD88" i="1" s="1"/>
  <c r="GD89" i="1" s="1"/>
  <c r="GD90" i="1" s="1"/>
  <c r="GD91" i="1" s="1"/>
  <c r="GD92" i="1" s="1"/>
  <c r="GD93" i="1" s="1"/>
  <c r="GD94" i="1" s="1"/>
  <c r="GD95" i="1" s="1"/>
  <c r="GD96" i="1" s="1"/>
  <c r="GD97" i="1" s="1"/>
  <c r="GD98" i="1" s="1"/>
  <c r="GD99" i="1" s="1"/>
  <c r="GD100" i="1" s="1"/>
  <c r="GD101" i="1" s="1"/>
  <c r="GD102" i="1" s="1"/>
  <c r="GD103" i="1" s="1"/>
  <c r="GD104" i="1" s="1"/>
  <c r="GD105" i="1" s="1"/>
  <c r="GD106" i="1" s="1"/>
  <c r="GD107" i="1" s="1"/>
  <c r="GD108" i="1" s="1"/>
  <c r="GD109" i="1" s="1"/>
  <c r="GD110" i="1" s="1"/>
  <c r="GD111" i="1" s="1"/>
  <c r="GD112" i="1" s="1"/>
  <c r="GD113" i="1" s="1"/>
  <c r="GD114" i="1" s="1"/>
  <c r="GD115" i="1" s="1"/>
  <c r="GD116" i="1" s="1"/>
  <c r="GD117" i="1" s="1"/>
  <c r="GD118" i="1" s="1"/>
  <c r="GD119" i="1" s="1"/>
  <c r="GD120" i="1" s="1"/>
  <c r="GD121" i="1" s="1"/>
  <c r="GD122" i="1" s="1"/>
  <c r="GD123" i="1" s="1"/>
  <c r="GD124" i="1" s="1"/>
  <c r="GD125" i="1" s="1"/>
  <c r="GD126" i="1" s="1"/>
  <c r="GD127" i="1" s="1"/>
  <c r="GD128" i="1" s="1"/>
  <c r="GD129" i="1" s="1"/>
  <c r="GD130" i="1" s="1"/>
  <c r="GD131" i="1" s="1"/>
  <c r="GD132" i="1" s="1"/>
  <c r="GD133" i="1" s="1"/>
  <c r="GD134" i="1" s="1"/>
  <c r="GD135" i="1" s="1"/>
  <c r="GD136" i="1" s="1"/>
  <c r="GD137" i="1" s="1"/>
  <c r="GD138" i="1" s="1"/>
  <c r="GD139" i="1" s="1"/>
  <c r="GD140" i="1" s="1"/>
  <c r="GD141" i="1" s="1"/>
  <c r="GD142" i="1" s="1"/>
  <c r="GD143" i="1" s="1"/>
  <c r="GD144" i="1" s="1"/>
  <c r="GD145" i="1" s="1"/>
  <c r="GD146" i="1" s="1"/>
  <c r="GD147" i="1" s="1"/>
  <c r="GD148" i="1" s="1"/>
  <c r="GD149" i="1" s="1"/>
  <c r="GD150" i="1" s="1"/>
  <c r="GD151" i="1" s="1"/>
  <c r="GD152" i="1" s="1"/>
  <c r="GD153" i="1" s="1"/>
  <c r="GD154" i="1" s="1"/>
  <c r="GD155" i="1" s="1"/>
  <c r="GD156" i="1" s="1"/>
  <c r="GD157" i="1" s="1"/>
  <c r="GD158" i="1" s="1"/>
  <c r="GD159" i="1" s="1"/>
  <c r="GD160" i="1" s="1"/>
  <c r="GD161" i="1" s="1"/>
  <c r="GD162" i="1" s="1"/>
  <c r="GD163" i="1" s="1"/>
  <c r="GD164" i="1" s="1"/>
  <c r="GD165" i="1" s="1"/>
  <c r="GD166" i="1" s="1"/>
  <c r="GD167" i="1" s="1"/>
  <c r="GD168" i="1" s="1"/>
  <c r="GD169" i="1" s="1"/>
  <c r="GD170" i="1" s="1"/>
  <c r="GD171" i="1" s="1"/>
  <c r="GD172" i="1" s="1"/>
  <c r="GD173" i="1" s="1"/>
  <c r="GD174" i="1" s="1"/>
  <c r="GD175" i="1" s="1"/>
  <c r="GD176" i="1" s="1"/>
  <c r="GD177" i="1" s="1"/>
  <c r="GD178" i="1" s="1"/>
  <c r="GD179" i="1" s="1"/>
  <c r="GD180" i="1" s="1"/>
  <c r="GD181" i="1" s="1"/>
  <c r="GD182" i="1" s="1"/>
  <c r="GD183" i="1" s="1"/>
  <c r="GD184" i="1" s="1"/>
  <c r="GD185" i="1" s="1"/>
  <c r="GD186" i="1" s="1"/>
  <c r="GD187" i="1" s="1"/>
  <c r="GD188" i="1" s="1"/>
  <c r="GD189" i="1" s="1"/>
  <c r="GD190" i="1" s="1"/>
  <c r="GD191" i="1" s="1"/>
  <c r="GD192" i="1" s="1"/>
  <c r="GD193" i="1" s="1"/>
  <c r="GD194" i="1" s="1"/>
  <c r="GD195" i="1" s="1"/>
  <c r="GD196" i="1" s="1"/>
  <c r="GD197" i="1" s="1"/>
  <c r="GD198" i="1" s="1"/>
  <c r="GD199" i="1" s="1"/>
  <c r="GD200" i="1" s="1"/>
  <c r="GD201" i="1" s="1"/>
  <c r="GD202" i="1" s="1"/>
  <c r="GD203" i="1" s="1"/>
  <c r="GD204" i="1" s="1"/>
  <c r="GD205" i="1" s="1"/>
  <c r="GD206" i="1" s="1"/>
  <c r="GD207" i="1" s="1"/>
  <c r="GD208" i="1" s="1"/>
  <c r="GD209" i="1" s="1"/>
  <c r="GD210" i="1" s="1"/>
  <c r="GD211" i="1" s="1"/>
  <c r="GD212" i="1" s="1"/>
  <c r="GD213" i="1" s="1"/>
  <c r="GD214" i="1" s="1"/>
  <c r="GD215" i="1" s="1"/>
  <c r="GD216" i="1" s="1"/>
  <c r="GD217" i="1" s="1"/>
  <c r="GD218" i="1" s="1"/>
  <c r="GD219" i="1" s="1"/>
  <c r="GD220" i="1" s="1"/>
  <c r="GD221" i="1" s="1"/>
  <c r="GD222" i="1" s="1"/>
  <c r="GD223" i="1" s="1"/>
  <c r="GD224" i="1" s="1"/>
  <c r="GD225" i="1" s="1"/>
  <c r="GD226" i="1" s="1"/>
  <c r="GD227" i="1" s="1"/>
  <c r="GD228" i="1" s="1"/>
  <c r="GD229" i="1" s="1"/>
  <c r="GD230" i="1" s="1"/>
  <c r="GD231" i="1" s="1"/>
  <c r="GD232" i="1" s="1"/>
  <c r="GD233" i="1" s="1"/>
  <c r="GD234" i="1" s="1"/>
  <c r="GD235" i="1" s="1"/>
  <c r="GD236" i="1" s="1"/>
  <c r="GD237" i="1" s="1"/>
  <c r="GD238" i="1" s="1"/>
  <c r="GD239" i="1" s="1"/>
  <c r="GD240" i="1" s="1"/>
  <c r="GD241" i="1" s="1"/>
  <c r="GD242" i="1" s="1"/>
  <c r="GD243" i="1" s="1"/>
  <c r="GD244" i="1" s="1"/>
  <c r="GD245" i="1" s="1"/>
  <c r="GD246" i="1" s="1"/>
  <c r="GD247" i="1" s="1"/>
  <c r="GD248" i="1" s="1"/>
  <c r="GD249" i="1" s="1"/>
  <c r="GD250" i="1" s="1"/>
  <c r="GD251" i="1" s="1"/>
  <c r="GD252" i="1" s="1"/>
  <c r="GD253" i="1" s="1"/>
  <c r="GD254" i="1" s="1"/>
  <c r="GD255" i="1" s="1"/>
  <c r="GD256" i="1" s="1"/>
  <c r="GD257" i="1" s="1"/>
  <c r="GD258" i="1" s="1"/>
  <c r="GD259" i="1" s="1"/>
  <c r="GD260" i="1" s="1"/>
  <c r="GD261" i="1" s="1"/>
  <c r="GD262" i="1" s="1"/>
  <c r="GD263" i="1" s="1"/>
  <c r="GD264" i="1" s="1"/>
  <c r="GD265" i="1" s="1"/>
  <c r="GD266" i="1" s="1"/>
  <c r="GD267" i="1" s="1"/>
  <c r="GD268" i="1" s="1"/>
  <c r="GD269" i="1" s="1"/>
  <c r="GD270" i="1" s="1"/>
  <c r="GD271" i="1" s="1"/>
  <c r="GD272" i="1" s="1"/>
  <c r="GD273" i="1" s="1"/>
  <c r="GD274" i="1" s="1"/>
  <c r="GD275" i="1" s="1"/>
  <c r="GD276" i="1" s="1"/>
  <c r="GD277" i="1" s="1"/>
  <c r="GD278" i="1" s="1"/>
  <c r="GD279" i="1" s="1"/>
  <c r="GD280" i="1" s="1"/>
  <c r="GD281" i="1" s="1"/>
  <c r="GD282" i="1" s="1"/>
  <c r="GD283" i="1" s="1"/>
  <c r="GD284" i="1" s="1"/>
  <c r="GD285" i="1" s="1"/>
  <c r="GD286" i="1" s="1"/>
  <c r="GD287" i="1" s="1"/>
  <c r="GD288" i="1" s="1"/>
  <c r="GD289" i="1" s="1"/>
  <c r="GD290" i="1" s="1"/>
  <c r="GD291" i="1" s="1"/>
  <c r="GD292" i="1" s="1"/>
  <c r="GD293" i="1" s="1"/>
  <c r="GD294" i="1" s="1"/>
  <c r="GD295" i="1" s="1"/>
  <c r="GD296" i="1" s="1"/>
  <c r="GD297" i="1" s="1"/>
  <c r="GD298" i="1" s="1"/>
  <c r="GD299" i="1" s="1"/>
  <c r="GD300" i="1" s="1"/>
  <c r="GD301" i="1" s="1"/>
  <c r="GD302" i="1" s="1"/>
  <c r="GD303" i="1" s="1"/>
  <c r="GN60" i="1"/>
  <c r="GN61" i="1" s="1"/>
  <c r="GN62" i="1" s="1"/>
  <c r="GN63" i="1" s="1"/>
  <c r="GN64" i="1" s="1"/>
  <c r="GN65" i="1" s="1"/>
  <c r="GN66" i="1" s="1"/>
  <c r="GN67" i="1" s="1"/>
  <c r="GN68" i="1" s="1"/>
  <c r="GN69" i="1" s="1"/>
  <c r="GN70" i="1" s="1"/>
  <c r="GN71" i="1" s="1"/>
  <c r="GN72" i="1" s="1"/>
  <c r="GN73" i="1" s="1"/>
  <c r="GN74" i="1" s="1"/>
  <c r="GN75" i="1" s="1"/>
  <c r="GN76" i="1" s="1"/>
  <c r="GN77" i="1" s="1"/>
  <c r="GN78" i="1" s="1"/>
  <c r="GN79" i="1" s="1"/>
  <c r="GN80" i="1" s="1"/>
  <c r="GN81" i="1" s="1"/>
  <c r="GN82" i="1" s="1"/>
  <c r="GN83" i="1" s="1"/>
  <c r="GN84" i="1" s="1"/>
  <c r="GN85" i="1" s="1"/>
  <c r="GN86" i="1" s="1"/>
  <c r="GN87" i="1" s="1"/>
  <c r="GN88" i="1" s="1"/>
  <c r="GN89" i="1" s="1"/>
  <c r="GN90" i="1" s="1"/>
  <c r="GN91" i="1" s="1"/>
  <c r="GN92" i="1" s="1"/>
  <c r="GN93" i="1" s="1"/>
  <c r="GN94" i="1" s="1"/>
  <c r="GN95" i="1" s="1"/>
  <c r="GN96" i="1" s="1"/>
  <c r="GN97" i="1" s="1"/>
  <c r="GN98" i="1" s="1"/>
  <c r="GN99" i="1" s="1"/>
  <c r="GN100" i="1" s="1"/>
  <c r="GN101" i="1" s="1"/>
  <c r="GN102" i="1" s="1"/>
  <c r="GN103" i="1" s="1"/>
  <c r="GN104" i="1" s="1"/>
  <c r="GN105" i="1" s="1"/>
  <c r="GN106" i="1" s="1"/>
  <c r="GN107" i="1" s="1"/>
  <c r="GN108" i="1" s="1"/>
  <c r="GN109" i="1" s="1"/>
  <c r="GN110" i="1" s="1"/>
  <c r="GN111" i="1" s="1"/>
  <c r="GN112" i="1" s="1"/>
  <c r="GN113" i="1" s="1"/>
  <c r="GN114" i="1" s="1"/>
  <c r="GN115" i="1" s="1"/>
  <c r="GN116" i="1" s="1"/>
  <c r="GN117" i="1" s="1"/>
  <c r="GN118" i="1" s="1"/>
  <c r="GN119" i="1" s="1"/>
  <c r="GN120" i="1" s="1"/>
  <c r="GN121" i="1" s="1"/>
  <c r="GN122" i="1" s="1"/>
  <c r="GN123" i="1" s="1"/>
  <c r="GN124" i="1" s="1"/>
  <c r="GN125" i="1" s="1"/>
  <c r="GN126" i="1" s="1"/>
  <c r="GN127" i="1" s="1"/>
  <c r="GN128" i="1" s="1"/>
  <c r="GN129" i="1" s="1"/>
  <c r="GN130" i="1" s="1"/>
  <c r="GN131" i="1" s="1"/>
  <c r="GN132" i="1" s="1"/>
  <c r="GN133" i="1" s="1"/>
  <c r="GN134" i="1" s="1"/>
  <c r="GN135" i="1" s="1"/>
  <c r="GN136" i="1" s="1"/>
  <c r="GN137" i="1" s="1"/>
  <c r="GN138" i="1" s="1"/>
  <c r="GN139" i="1" s="1"/>
  <c r="GN140" i="1" s="1"/>
  <c r="GN141" i="1" s="1"/>
  <c r="GN142" i="1" s="1"/>
  <c r="GN143" i="1" s="1"/>
  <c r="GN144" i="1" s="1"/>
  <c r="GN145" i="1" s="1"/>
  <c r="GN146" i="1" s="1"/>
  <c r="GN147" i="1" s="1"/>
  <c r="GN148" i="1" s="1"/>
  <c r="GN149" i="1" s="1"/>
  <c r="GN150" i="1" s="1"/>
  <c r="GN151" i="1" s="1"/>
  <c r="GN152" i="1" s="1"/>
  <c r="GN153" i="1" s="1"/>
  <c r="GN154" i="1" s="1"/>
  <c r="GN155" i="1" s="1"/>
  <c r="GN156" i="1" s="1"/>
  <c r="GN157" i="1" s="1"/>
  <c r="GN158" i="1" s="1"/>
  <c r="GN159" i="1" s="1"/>
  <c r="GN160" i="1" s="1"/>
  <c r="GN161" i="1" s="1"/>
  <c r="GN162" i="1" s="1"/>
  <c r="GN163" i="1" s="1"/>
  <c r="GN164" i="1" s="1"/>
  <c r="GN165" i="1" s="1"/>
  <c r="GN166" i="1" s="1"/>
  <c r="GN167" i="1" s="1"/>
  <c r="GN168" i="1" s="1"/>
  <c r="GN169" i="1" s="1"/>
  <c r="GN170" i="1" s="1"/>
  <c r="GN171" i="1" s="1"/>
  <c r="GN172" i="1" s="1"/>
  <c r="GN173" i="1" s="1"/>
  <c r="GN174" i="1" s="1"/>
  <c r="GN175" i="1" s="1"/>
  <c r="GN176" i="1" s="1"/>
  <c r="GN177" i="1" s="1"/>
  <c r="GN178" i="1" s="1"/>
  <c r="GN179" i="1" s="1"/>
  <c r="GN180" i="1" s="1"/>
  <c r="GN181" i="1" s="1"/>
  <c r="GN182" i="1" s="1"/>
  <c r="GN183" i="1" s="1"/>
  <c r="GN184" i="1" s="1"/>
  <c r="GN185" i="1" s="1"/>
  <c r="GN186" i="1" s="1"/>
  <c r="GN187" i="1" s="1"/>
  <c r="GN188" i="1" s="1"/>
  <c r="GN189" i="1" s="1"/>
  <c r="GN190" i="1" s="1"/>
  <c r="GN191" i="1" s="1"/>
  <c r="GN192" i="1" s="1"/>
  <c r="GN193" i="1" s="1"/>
  <c r="GN194" i="1" s="1"/>
  <c r="GN195" i="1" s="1"/>
  <c r="GN196" i="1" s="1"/>
  <c r="GN197" i="1" s="1"/>
  <c r="GN198" i="1" s="1"/>
  <c r="GN199" i="1" s="1"/>
  <c r="GN200" i="1" s="1"/>
  <c r="GN201" i="1" s="1"/>
  <c r="GN202" i="1" s="1"/>
  <c r="GN203" i="1" s="1"/>
  <c r="GN204" i="1" s="1"/>
  <c r="GN205" i="1" s="1"/>
  <c r="GN206" i="1" s="1"/>
  <c r="GN207" i="1" s="1"/>
  <c r="GN208" i="1" s="1"/>
  <c r="GN209" i="1" s="1"/>
  <c r="GN210" i="1" s="1"/>
  <c r="GN211" i="1" s="1"/>
  <c r="GN212" i="1" s="1"/>
  <c r="GN213" i="1" s="1"/>
  <c r="GN214" i="1" s="1"/>
  <c r="GN215" i="1" s="1"/>
  <c r="GN216" i="1" s="1"/>
  <c r="GN217" i="1" s="1"/>
  <c r="GN218" i="1" s="1"/>
  <c r="GN219" i="1" s="1"/>
  <c r="GN220" i="1" s="1"/>
  <c r="GN221" i="1" s="1"/>
  <c r="GN222" i="1" s="1"/>
  <c r="GN223" i="1" s="1"/>
  <c r="GN224" i="1" s="1"/>
  <c r="GN225" i="1" s="1"/>
  <c r="GN226" i="1" s="1"/>
  <c r="GN227" i="1" s="1"/>
  <c r="GN228" i="1" s="1"/>
  <c r="GN229" i="1" s="1"/>
  <c r="GN230" i="1" s="1"/>
  <c r="GN231" i="1" s="1"/>
  <c r="GN232" i="1" s="1"/>
  <c r="GN233" i="1" s="1"/>
  <c r="GN234" i="1" s="1"/>
  <c r="GN235" i="1" s="1"/>
  <c r="GN236" i="1" s="1"/>
  <c r="GN237" i="1" s="1"/>
  <c r="GN238" i="1" s="1"/>
  <c r="GN239" i="1" s="1"/>
  <c r="GN240" i="1" s="1"/>
  <c r="GN241" i="1" s="1"/>
  <c r="GN242" i="1" s="1"/>
  <c r="GN243" i="1" s="1"/>
  <c r="GN244" i="1" s="1"/>
  <c r="GN245" i="1" s="1"/>
  <c r="GN246" i="1" s="1"/>
  <c r="GN247" i="1" s="1"/>
  <c r="GN248" i="1" s="1"/>
  <c r="GN249" i="1" s="1"/>
  <c r="GN250" i="1" s="1"/>
  <c r="GN251" i="1" s="1"/>
  <c r="GN252" i="1" s="1"/>
  <c r="GN253" i="1" s="1"/>
  <c r="GN254" i="1" s="1"/>
  <c r="GN255" i="1" s="1"/>
  <c r="GN256" i="1" s="1"/>
  <c r="GN257" i="1" s="1"/>
  <c r="GN258" i="1" s="1"/>
  <c r="GN259" i="1" s="1"/>
  <c r="GN260" i="1" s="1"/>
  <c r="GN261" i="1" s="1"/>
  <c r="GN262" i="1" s="1"/>
  <c r="GN263" i="1" s="1"/>
  <c r="GN264" i="1" s="1"/>
  <c r="GN265" i="1" s="1"/>
  <c r="GN266" i="1" s="1"/>
  <c r="GN267" i="1" s="1"/>
  <c r="GN268" i="1" s="1"/>
  <c r="GN269" i="1" s="1"/>
  <c r="GN270" i="1" s="1"/>
  <c r="GN271" i="1" s="1"/>
  <c r="GN272" i="1" s="1"/>
  <c r="GN273" i="1" s="1"/>
  <c r="GN274" i="1" s="1"/>
  <c r="GN275" i="1" s="1"/>
  <c r="GN276" i="1" s="1"/>
  <c r="GN277" i="1" s="1"/>
  <c r="GN278" i="1" s="1"/>
  <c r="GN279" i="1" s="1"/>
  <c r="GN280" i="1" s="1"/>
  <c r="GN281" i="1" s="1"/>
  <c r="GN282" i="1" s="1"/>
  <c r="GN283" i="1" s="1"/>
  <c r="GN284" i="1" s="1"/>
  <c r="GN285" i="1" s="1"/>
  <c r="GN286" i="1" s="1"/>
  <c r="GN287" i="1" s="1"/>
  <c r="GN288" i="1" s="1"/>
  <c r="GN289" i="1" s="1"/>
  <c r="GN290" i="1" s="1"/>
  <c r="GN291" i="1" s="1"/>
  <c r="GN292" i="1" s="1"/>
  <c r="GN293" i="1" s="1"/>
  <c r="GN294" i="1" s="1"/>
  <c r="GN295" i="1" s="1"/>
  <c r="GN296" i="1" s="1"/>
  <c r="GN297" i="1" s="1"/>
  <c r="GN298" i="1" s="1"/>
  <c r="GN299" i="1" s="1"/>
  <c r="GN300" i="1" s="1"/>
  <c r="GN301" i="1" s="1"/>
  <c r="GN302" i="1" s="1"/>
  <c r="GN303" i="1" s="1"/>
  <c r="GX59" i="1"/>
  <c r="GX60" i="1" s="1"/>
  <c r="GX61" i="1" s="1"/>
  <c r="GX62" i="1" s="1"/>
  <c r="GX63" i="1" s="1"/>
  <c r="GX64" i="1" s="1"/>
  <c r="GX65" i="1" s="1"/>
  <c r="GX66" i="1" s="1"/>
  <c r="GX67" i="1" s="1"/>
  <c r="GX68" i="1" s="1"/>
  <c r="GX69" i="1" s="1"/>
  <c r="GX70" i="1" s="1"/>
  <c r="GX71" i="1" s="1"/>
  <c r="GX72" i="1" s="1"/>
  <c r="GX73" i="1" s="1"/>
  <c r="GX74" i="1" s="1"/>
  <c r="GX75" i="1" s="1"/>
  <c r="GX76" i="1" s="1"/>
  <c r="GX77" i="1" s="1"/>
  <c r="GX78" i="1" s="1"/>
  <c r="GX79" i="1" s="1"/>
  <c r="GX80" i="1" s="1"/>
  <c r="GX81" i="1" s="1"/>
  <c r="GX82" i="1" s="1"/>
  <c r="GX83" i="1" s="1"/>
  <c r="GX84" i="1" s="1"/>
  <c r="GX85" i="1" s="1"/>
  <c r="GX86" i="1" s="1"/>
  <c r="GX87" i="1" s="1"/>
  <c r="GX88" i="1" s="1"/>
  <c r="GX89" i="1" s="1"/>
  <c r="GX90" i="1" s="1"/>
  <c r="GX91" i="1" s="1"/>
  <c r="GX92" i="1" s="1"/>
  <c r="GX93" i="1" s="1"/>
  <c r="GX94" i="1" s="1"/>
  <c r="GX95" i="1" s="1"/>
  <c r="GX96" i="1" s="1"/>
  <c r="GX97" i="1" s="1"/>
  <c r="GX98" i="1" s="1"/>
  <c r="GX99" i="1" s="1"/>
  <c r="GX100" i="1" s="1"/>
  <c r="GX101" i="1" s="1"/>
  <c r="GX102" i="1" s="1"/>
  <c r="GX103" i="1" s="1"/>
  <c r="GX104" i="1" s="1"/>
  <c r="GX105" i="1" s="1"/>
  <c r="GX106" i="1" s="1"/>
  <c r="GX107" i="1" s="1"/>
  <c r="GX108" i="1" s="1"/>
  <c r="GX109" i="1" s="1"/>
  <c r="GX110" i="1" s="1"/>
  <c r="GX111" i="1" s="1"/>
  <c r="GX112" i="1" s="1"/>
  <c r="GX113" i="1" s="1"/>
  <c r="GX114" i="1" s="1"/>
  <c r="GX115" i="1" s="1"/>
  <c r="GX116" i="1" s="1"/>
  <c r="GX117" i="1" s="1"/>
  <c r="GX118" i="1" s="1"/>
  <c r="GX119" i="1" s="1"/>
  <c r="GX120" i="1" s="1"/>
  <c r="GX121" i="1" s="1"/>
  <c r="GX122" i="1" s="1"/>
  <c r="GX123" i="1" s="1"/>
  <c r="GX124" i="1" s="1"/>
  <c r="GX125" i="1" s="1"/>
  <c r="GX126" i="1" s="1"/>
  <c r="GX127" i="1" s="1"/>
  <c r="GX128" i="1" s="1"/>
  <c r="GX129" i="1" s="1"/>
  <c r="GX130" i="1" s="1"/>
  <c r="GX131" i="1" s="1"/>
  <c r="GX132" i="1" s="1"/>
  <c r="GX133" i="1" s="1"/>
  <c r="GX134" i="1" s="1"/>
  <c r="GX135" i="1" s="1"/>
  <c r="GX136" i="1" s="1"/>
  <c r="GX137" i="1" s="1"/>
  <c r="GX138" i="1" s="1"/>
  <c r="GX139" i="1" s="1"/>
  <c r="GX140" i="1" s="1"/>
  <c r="GX141" i="1" s="1"/>
  <c r="GX142" i="1" s="1"/>
  <c r="GX143" i="1" s="1"/>
  <c r="GX144" i="1" s="1"/>
  <c r="GX145" i="1" s="1"/>
  <c r="GX146" i="1" s="1"/>
  <c r="GX147" i="1" s="1"/>
  <c r="GX148" i="1" s="1"/>
  <c r="GX149" i="1" s="1"/>
  <c r="GX150" i="1" s="1"/>
  <c r="GX151" i="1" s="1"/>
  <c r="GX152" i="1" s="1"/>
  <c r="GX153" i="1" s="1"/>
  <c r="GX154" i="1" s="1"/>
  <c r="GX155" i="1" s="1"/>
  <c r="GX156" i="1" s="1"/>
  <c r="GX157" i="1" s="1"/>
  <c r="GX158" i="1" s="1"/>
  <c r="GX159" i="1" s="1"/>
  <c r="GX160" i="1" s="1"/>
  <c r="GX161" i="1" s="1"/>
  <c r="GX162" i="1" s="1"/>
  <c r="GX163" i="1" s="1"/>
  <c r="GX164" i="1" s="1"/>
  <c r="GX165" i="1" s="1"/>
  <c r="GX166" i="1" s="1"/>
  <c r="GX167" i="1" s="1"/>
  <c r="GX168" i="1" s="1"/>
  <c r="GX169" i="1" s="1"/>
  <c r="GX170" i="1" s="1"/>
  <c r="GX171" i="1" s="1"/>
  <c r="GX172" i="1" s="1"/>
  <c r="GX173" i="1" s="1"/>
  <c r="GX174" i="1" s="1"/>
  <c r="GX175" i="1" s="1"/>
  <c r="GX176" i="1" s="1"/>
  <c r="GX177" i="1" s="1"/>
  <c r="GX178" i="1" s="1"/>
  <c r="GX179" i="1" s="1"/>
  <c r="GX180" i="1" s="1"/>
  <c r="GX181" i="1" s="1"/>
  <c r="GX182" i="1" s="1"/>
  <c r="GX183" i="1" s="1"/>
  <c r="GX184" i="1" s="1"/>
  <c r="GX185" i="1" s="1"/>
  <c r="GX186" i="1" s="1"/>
  <c r="GX187" i="1" s="1"/>
  <c r="GX188" i="1" s="1"/>
  <c r="GX189" i="1" s="1"/>
  <c r="GX190" i="1" s="1"/>
  <c r="GX191" i="1" s="1"/>
  <c r="GX192" i="1" s="1"/>
  <c r="GX193" i="1" s="1"/>
  <c r="GX194" i="1" s="1"/>
  <c r="GX195" i="1" s="1"/>
  <c r="GX196" i="1" s="1"/>
  <c r="GX197" i="1" s="1"/>
  <c r="GX198" i="1" s="1"/>
  <c r="GX199" i="1" s="1"/>
  <c r="GX200" i="1" s="1"/>
  <c r="GX201" i="1" s="1"/>
  <c r="GX202" i="1" s="1"/>
  <c r="GX203" i="1" s="1"/>
  <c r="GX204" i="1" s="1"/>
  <c r="GX205" i="1" s="1"/>
  <c r="GX206" i="1" s="1"/>
  <c r="GX207" i="1" s="1"/>
  <c r="GX208" i="1" s="1"/>
  <c r="GX209" i="1" s="1"/>
  <c r="GX210" i="1" s="1"/>
  <c r="GX211" i="1" s="1"/>
  <c r="GX212" i="1" s="1"/>
  <c r="GX213" i="1" s="1"/>
  <c r="GX214" i="1" s="1"/>
  <c r="GX215" i="1" s="1"/>
  <c r="GX216" i="1" s="1"/>
  <c r="GX217" i="1" s="1"/>
  <c r="GX218" i="1" s="1"/>
  <c r="GX219" i="1" s="1"/>
  <c r="GX220" i="1" s="1"/>
  <c r="GX221" i="1" s="1"/>
  <c r="GX222" i="1" s="1"/>
  <c r="GX223" i="1" s="1"/>
  <c r="GX224" i="1" s="1"/>
  <c r="GX225" i="1" s="1"/>
  <c r="GX226" i="1" s="1"/>
  <c r="GX227" i="1" s="1"/>
  <c r="GX228" i="1" s="1"/>
  <c r="GX229" i="1" s="1"/>
  <c r="GX230" i="1" s="1"/>
  <c r="GX231" i="1" s="1"/>
  <c r="GX232" i="1" s="1"/>
  <c r="GX233" i="1" s="1"/>
  <c r="GX234" i="1" s="1"/>
  <c r="GX235" i="1" s="1"/>
  <c r="GX236" i="1" s="1"/>
  <c r="GX237" i="1" s="1"/>
  <c r="GX238" i="1" s="1"/>
  <c r="GX239" i="1" s="1"/>
  <c r="GX240" i="1" s="1"/>
  <c r="GX241" i="1" s="1"/>
  <c r="GX242" i="1" s="1"/>
  <c r="GX243" i="1" s="1"/>
  <c r="GX244" i="1" s="1"/>
  <c r="GX245" i="1" s="1"/>
  <c r="GX246" i="1" s="1"/>
  <c r="GX247" i="1" s="1"/>
  <c r="GX248" i="1" s="1"/>
  <c r="GX249" i="1" s="1"/>
  <c r="GX250" i="1" s="1"/>
  <c r="GX251" i="1" s="1"/>
  <c r="GX252" i="1" s="1"/>
  <c r="GX253" i="1" s="1"/>
  <c r="GX254" i="1" s="1"/>
  <c r="GX255" i="1" s="1"/>
  <c r="GX256" i="1" s="1"/>
  <c r="GX257" i="1" s="1"/>
  <c r="GX258" i="1" s="1"/>
  <c r="GX259" i="1" s="1"/>
  <c r="GX260" i="1" s="1"/>
  <c r="GX261" i="1" s="1"/>
  <c r="GX262" i="1" s="1"/>
  <c r="GX263" i="1" s="1"/>
  <c r="GX264" i="1" s="1"/>
  <c r="GX265" i="1" s="1"/>
  <c r="GX266" i="1" s="1"/>
  <c r="GX267" i="1" s="1"/>
  <c r="GX268" i="1" s="1"/>
  <c r="GX269" i="1" s="1"/>
  <c r="GX270" i="1" s="1"/>
  <c r="GX271" i="1" s="1"/>
  <c r="GX272" i="1" s="1"/>
  <c r="GX273" i="1" s="1"/>
  <c r="GX274" i="1" s="1"/>
  <c r="GX275" i="1" s="1"/>
  <c r="GX276" i="1" s="1"/>
  <c r="GX277" i="1" s="1"/>
  <c r="GX278" i="1" s="1"/>
  <c r="GX279" i="1" s="1"/>
  <c r="GX280" i="1" s="1"/>
  <c r="GX281" i="1" s="1"/>
  <c r="GX282" i="1" s="1"/>
  <c r="GX283" i="1" s="1"/>
  <c r="GX284" i="1" s="1"/>
  <c r="GX285" i="1" s="1"/>
  <c r="GX286" i="1" s="1"/>
  <c r="GX287" i="1" s="1"/>
  <c r="GX288" i="1" s="1"/>
  <c r="GX289" i="1" s="1"/>
  <c r="GX290" i="1" s="1"/>
  <c r="GX291" i="1" s="1"/>
  <c r="GX292" i="1" s="1"/>
  <c r="GX293" i="1" s="1"/>
  <c r="GX294" i="1" s="1"/>
  <c r="GX295" i="1" s="1"/>
  <c r="GX296" i="1" s="1"/>
  <c r="GX297" i="1" s="1"/>
  <c r="GX298" i="1" s="1"/>
  <c r="GX299" i="1" s="1"/>
  <c r="GX300" i="1" s="1"/>
  <c r="GX301" i="1" s="1"/>
  <c r="GX302" i="1" s="1"/>
  <c r="GX303" i="1" s="1"/>
  <c r="HH60" i="1"/>
  <c r="HH61" i="1" s="1"/>
  <c r="HH62" i="1" s="1"/>
  <c r="HH63" i="1" s="1"/>
  <c r="HH64" i="1" s="1"/>
  <c r="HH65" i="1" s="1"/>
  <c r="HH66" i="1" s="1"/>
  <c r="HH67" i="1" s="1"/>
  <c r="HH68" i="1" s="1"/>
  <c r="HH69" i="1" s="1"/>
  <c r="HH70" i="1" s="1"/>
  <c r="HH71" i="1" s="1"/>
  <c r="HH72" i="1" s="1"/>
  <c r="HH73" i="1" s="1"/>
  <c r="HH74" i="1" s="1"/>
  <c r="HH75" i="1" s="1"/>
  <c r="HH76" i="1" s="1"/>
  <c r="HH77" i="1" s="1"/>
  <c r="HH78" i="1" s="1"/>
  <c r="HH79" i="1" s="1"/>
  <c r="HH80" i="1" s="1"/>
  <c r="HH81" i="1" s="1"/>
  <c r="HH82" i="1" s="1"/>
  <c r="HH83" i="1" s="1"/>
  <c r="HH84" i="1" s="1"/>
  <c r="HH85" i="1" s="1"/>
  <c r="HH86" i="1" s="1"/>
  <c r="HH87" i="1" s="1"/>
  <c r="HH88" i="1" s="1"/>
  <c r="HH89" i="1" s="1"/>
  <c r="HH90" i="1" s="1"/>
  <c r="HH91" i="1" s="1"/>
  <c r="HH92" i="1" s="1"/>
  <c r="HH93" i="1" s="1"/>
  <c r="HH94" i="1" s="1"/>
  <c r="HH95" i="1" s="1"/>
  <c r="HH96" i="1" s="1"/>
  <c r="HH97" i="1" s="1"/>
  <c r="HH98" i="1" s="1"/>
  <c r="HH99" i="1" s="1"/>
  <c r="HH100" i="1" s="1"/>
  <c r="HH101" i="1" s="1"/>
  <c r="HH102" i="1" s="1"/>
  <c r="HH103" i="1" s="1"/>
  <c r="HH104" i="1" s="1"/>
  <c r="HH105" i="1" s="1"/>
  <c r="HH106" i="1" s="1"/>
  <c r="HH107" i="1" s="1"/>
  <c r="HH108" i="1" s="1"/>
  <c r="HH109" i="1" s="1"/>
  <c r="HH110" i="1" s="1"/>
  <c r="HH111" i="1" s="1"/>
  <c r="HH112" i="1" s="1"/>
  <c r="HH113" i="1" s="1"/>
  <c r="HH114" i="1" s="1"/>
  <c r="HH115" i="1" s="1"/>
  <c r="HH116" i="1" s="1"/>
  <c r="HH117" i="1" s="1"/>
  <c r="HH118" i="1" s="1"/>
  <c r="HH119" i="1" s="1"/>
  <c r="HH120" i="1" s="1"/>
  <c r="HH121" i="1" s="1"/>
  <c r="HH122" i="1" s="1"/>
  <c r="HH123" i="1" s="1"/>
  <c r="HH124" i="1" s="1"/>
  <c r="HH125" i="1" s="1"/>
  <c r="HH126" i="1" s="1"/>
  <c r="HH127" i="1" s="1"/>
  <c r="HH128" i="1" s="1"/>
  <c r="HH129" i="1" s="1"/>
  <c r="HH130" i="1" s="1"/>
  <c r="HH131" i="1" s="1"/>
  <c r="HH132" i="1" s="1"/>
  <c r="HH133" i="1" s="1"/>
  <c r="HH134" i="1" s="1"/>
  <c r="HH135" i="1" s="1"/>
  <c r="HH136" i="1" s="1"/>
  <c r="HH137" i="1" s="1"/>
  <c r="HH138" i="1" s="1"/>
  <c r="HH139" i="1" s="1"/>
  <c r="HH140" i="1" s="1"/>
  <c r="HH141" i="1" s="1"/>
  <c r="HH142" i="1" s="1"/>
  <c r="HH143" i="1" s="1"/>
  <c r="HH144" i="1" s="1"/>
  <c r="HH145" i="1" s="1"/>
  <c r="HH146" i="1" s="1"/>
  <c r="HH147" i="1" s="1"/>
  <c r="HH148" i="1" s="1"/>
  <c r="HH149" i="1" s="1"/>
  <c r="HH150" i="1" s="1"/>
  <c r="HH151" i="1" s="1"/>
  <c r="HH152" i="1" s="1"/>
  <c r="HH153" i="1" s="1"/>
  <c r="HH154" i="1" s="1"/>
  <c r="HH155" i="1" s="1"/>
  <c r="HH156" i="1" s="1"/>
  <c r="HH157" i="1" s="1"/>
  <c r="HH158" i="1" s="1"/>
  <c r="HH159" i="1" s="1"/>
  <c r="HH160" i="1" s="1"/>
  <c r="HH161" i="1" s="1"/>
  <c r="HH162" i="1" s="1"/>
  <c r="HH163" i="1" s="1"/>
  <c r="HH164" i="1" s="1"/>
  <c r="HH165" i="1" s="1"/>
  <c r="HH166" i="1" s="1"/>
  <c r="HH167" i="1" s="1"/>
  <c r="HH168" i="1" s="1"/>
  <c r="HH169" i="1" s="1"/>
  <c r="HH170" i="1" s="1"/>
  <c r="HH171" i="1" s="1"/>
  <c r="HH172" i="1" s="1"/>
  <c r="HH173" i="1" s="1"/>
  <c r="HH174" i="1" s="1"/>
  <c r="HH175" i="1" s="1"/>
  <c r="HH176" i="1" s="1"/>
  <c r="HH177" i="1" s="1"/>
  <c r="HH178" i="1" s="1"/>
  <c r="HH179" i="1" s="1"/>
  <c r="HH180" i="1" s="1"/>
  <c r="HH181" i="1" s="1"/>
  <c r="HH182" i="1" s="1"/>
  <c r="HH183" i="1" s="1"/>
  <c r="HH184" i="1" s="1"/>
  <c r="HH185" i="1" s="1"/>
  <c r="HH186" i="1" s="1"/>
  <c r="HH187" i="1" s="1"/>
  <c r="HH188" i="1" s="1"/>
  <c r="HH189" i="1" s="1"/>
  <c r="HH190" i="1" s="1"/>
  <c r="HH191" i="1" s="1"/>
  <c r="HH192" i="1" s="1"/>
  <c r="HH193" i="1" s="1"/>
  <c r="HH194" i="1" s="1"/>
  <c r="HH195" i="1" s="1"/>
  <c r="HH196" i="1" s="1"/>
  <c r="HH197" i="1" s="1"/>
  <c r="HH198" i="1" s="1"/>
  <c r="HH199" i="1" s="1"/>
  <c r="HH200" i="1" s="1"/>
  <c r="HH201" i="1" s="1"/>
  <c r="HH202" i="1" s="1"/>
  <c r="HH203" i="1" s="1"/>
  <c r="HH204" i="1" s="1"/>
  <c r="HH205" i="1" s="1"/>
  <c r="HH206" i="1" s="1"/>
  <c r="HH207" i="1" s="1"/>
  <c r="HH208" i="1" s="1"/>
  <c r="HH209" i="1" s="1"/>
  <c r="HH210" i="1" s="1"/>
  <c r="HH211" i="1" s="1"/>
  <c r="HH212" i="1" s="1"/>
  <c r="HH213" i="1" s="1"/>
  <c r="HH214" i="1" s="1"/>
  <c r="HH215" i="1" s="1"/>
  <c r="HH216" i="1" s="1"/>
  <c r="HH217" i="1" s="1"/>
  <c r="HH218" i="1" s="1"/>
  <c r="HH219" i="1" s="1"/>
  <c r="HH220" i="1" s="1"/>
  <c r="HH221" i="1" s="1"/>
  <c r="HH222" i="1" s="1"/>
  <c r="HH223" i="1" s="1"/>
  <c r="HH224" i="1" s="1"/>
  <c r="HH225" i="1" s="1"/>
  <c r="HH226" i="1" s="1"/>
  <c r="HH227" i="1" s="1"/>
  <c r="HH228" i="1" s="1"/>
  <c r="HH229" i="1" s="1"/>
  <c r="HH230" i="1" s="1"/>
  <c r="HH231" i="1" s="1"/>
  <c r="HH232" i="1" s="1"/>
  <c r="HH233" i="1" s="1"/>
  <c r="HH234" i="1" s="1"/>
  <c r="HH235" i="1" s="1"/>
  <c r="HH236" i="1" s="1"/>
  <c r="HH237" i="1" s="1"/>
  <c r="HH238" i="1" s="1"/>
  <c r="HH239" i="1" s="1"/>
  <c r="HH240" i="1" s="1"/>
  <c r="HH241" i="1" s="1"/>
  <c r="HH242" i="1" s="1"/>
  <c r="HH243" i="1" s="1"/>
  <c r="HH244" i="1" s="1"/>
  <c r="HH245" i="1" s="1"/>
  <c r="HH246" i="1" s="1"/>
  <c r="HH247" i="1" s="1"/>
  <c r="HH248" i="1" s="1"/>
  <c r="HH249" i="1" s="1"/>
  <c r="HH250" i="1" s="1"/>
  <c r="HH251" i="1" s="1"/>
  <c r="HH252" i="1" s="1"/>
  <c r="HH253" i="1" s="1"/>
  <c r="HH254" i="1" s="1"/>
  <c r="HH255" i="1" s="1"/>
  <c r="HH256" i="1" s="1"/>
  <c r="HH257" i="1" s="1"/>
  <c r="HH258" i="1" s="1"/>
  <c r="HH259" i="1" s="1"/>
  <c r="HH260" i="1" s="1"/>
  <c r="HH261" i="1" s="1"/>
  <c r="HH262" i="1" s="1"/>
  <c r="HH263" i="1" s="1"/>
  <c r="HH264" i="1" s="1"/>
  <c r="HH265" i="1" s="1"/>
  <c r="HH266" i="1" s="1"/>
  <c r="HH267" i="1" s="1"/>
  <c r="HH268" i="1" s="1"/>
  <c r="HH269" i="1" s="1"/>
  <c r="HH270" i="1" s="1"/>
  <c r="HH271" i="1" s="1"/>
  <c r="HH272" i="1" s="1"/>
  <c r="HH273" i="1" s="1"/>
  <c r="HH274" i="1" s="1"/>
  <c r="HH275" i="1" s="1"/>
  <c r="HH276" i="1" s="1"/>
  <c r="HH277" i="1" s="1"/>
  <c r="HH278" i="1" s="1"/>
  <c r="HH279" i="1" s="1"/>
  <c r="HH280" i="1" s="1"/>
  <c r="HH281" i="1" s="1"/>
  <c r="HH282" i="1" s="1"/>
  <c r="HH283" i="1" s="1"/>
  <c r="HH284" i="1" s="1"/>
  <c r="HH285" i="1" s="1"/>
  <c r="HH286" i="1" s="1"/>
  <c r="HH287" i="1" s="1"/>
  <c r="HH288" i="1" s="1"/>
  <c r="HH289" i="1" s="1"/>
  <c r="HH290" i="1" s="1"/>
  <c r="HH291" i="1" s="1"/>
  <c r="HH292" i="1" s="1"/>
  <c r="HH293" i="1" s="1"/>
  <c r="HH294" i="1" s="1"/>
  <c r="HH295" i="1" s="1"/>
  <c r="HH296" i="1" s="1"/>
  <c r="HH297" i="1" s="1"/>
  <c r="HH298" i="1" s="1"/>
  <c r="HH299" i="1" s="1"/>
  <c r="HH300" i="1" s="1"/>
  <c r="HH301" i="1" s="1"/>
  <c r="HH302" i="1" s="1"/>
  <c r="HH303" i="1" s="1"/>
  <c r="IL59" i="1"/>
  <c r="IL60" i="1" s="1"/>
  <c r="IL61" i="1" s="1"/>
  <c r="IL62" i="1" s="1"/>
  <c r="IL63" i="1" s="1"/>
  <c r="IL64" i="1" s="1"/>
  <c r="IL65" i="1" s="1"/>
  <c r="IL66" i="1" s="1"/>
  <c r="IL67" i="1" s="1"/>
  <c r="IL68" i="1" s="1"/>
  <c r="IL69" i="1" s="1"/>
  <c r="IL70" i="1" s="1"/>
  <c r="IL71" i="1" s="1"/>
  <c r="IL72" i="1" s="1"/>
  <c r="IL73" i="1" s="1"/>
  <c r="IL74" i="1" s="1"/>
  <c r="IL75" i="1" s="1"/>
  <c r="IL76" i="1" s="1"/>
  <c r="IL77" i="1" s="1"/>
  <c r="IL78" i="1" s="1"/>
  <c r="IL79" i="1" s="1"/>
  <c r="IL80" i="1" s="1"/>
  <c r="IL81" i="1" s="1"/>
  <c r="IL82" i="1" s="1"/>
  <c r="IL83" i="1" s="1"/>
  <c r="IL84" i="1" s="1"/>
  <c r="IL85" i="1" s="1"/>
  <c r="IL86" i="1" s="1"/>
  <c r="IL87" i="1" s="1"/>
  <c r="IL88" i="1" s="1"/>
  <c r="IL89" i="1" s="1"/>
  <c r="IL90" i="1" s="1"/>
  <c r="IL91" i="1" s="1"/>
  <c r="IL92" i="1" s="1"/>
  <c r="IL93" i="1" s="1"/>
  <c r="IL94" i="1" s="1"/>
  <c r="IL95" i="1" s="1"/>
  <c r="IL96" i="1" s="1"/>
  <c r="IL97" i="1" s="1"/>
  <c r="IL98" i="1" s="1"/>
  <c r="IL99" i="1" s="1"/>
  <c r="IL100" i="1" s="1"/>
  <c r="IL101" i="1" s="1"/>
  <c r="IL102" i="1" s="1"/>
  <c r="IL103" i="1" s="1"/>
  <c r="IL104" i="1" s="1"/>
  <c r="IL105" i="1" s="1"/>
  <c r="IL106" i="1" s="1"/>
  <c r="IL107" i="1" s="1"/>
  <c r="IL108" i="1" s="1"/>
  <c r="IL109" i="1" s="1"/>
  <c r="IL110" i="1" s="1"/>
  <c r="IL111" i="1" s="1"/>
  <c r="IL112" i="1" s="1"/>
  <c r="IL113" i="1" s="1"/>
  <c r="IL114" i="1" s="1"/>
  <c r="IL115" i="1" s="1"/>
  <c r="IL116" i="1" s="1"/>
  <c r="IL117" i="1" s="1"/>
  <c r="IL118" i="1" s="1"/>
  <c r="IL119" i="1" s="1"/>
  <c r="IL120" i="1" s="1"/>
  <c r="IL121" i="1" s="1"/>
  <c r="IL122" i="1" s="1"/>
  <c r="IL123" i="1" s="1"/>
  <c r="IL124" i="1" s="1"/>
  <c r="IL125" i="1" s="1"/>
  <c r="IL126" i="1" s="1"/>
  <c r="IL127" i="1" s="1"/>
  <c r="IL128" i="1" s="1"/>
  <c r="IL129" i="1" s="1"/>
  <c r="IL130" i="1" s="1"/>
  <c r="IL131" i="1" s="1"/>
  <c r="IL132" i="1" s="1"/>
  <c r="IL133" i="1" s="1"/>
  <c r="IL134" i="1" s="1"/>
  <c r="IL135" i="1" s="1"/>
  <c r="IL136" i="1" s="1"/>
  <c r="IL137" i="1" s="1"/>
  <c r="IL138" i="1" s="1"/>
  <c r="IL139" i="1" s="1"/>
  <c r="IL140" i="1" s="1"/>
  <c r="IL141" i="1" s="1"/>
  <c r="IL142" i="1" s="1"/>
  <c r="IL143" i="1" s="1"/>
  <c r="IL144" i="1" s="1"/>
  <c r="IL145" i="1" s="1"/>
  <c r="IL146" i="1" s="1"/>
  <c r="IL147" i="1" s="1"/>
  <c r="IL148" i="1" s="1"/>
  <c r="IL149" i="1" s="1"/>
  <c r="IL150" i="1" s="1"/>
  <c r="IL151" i="1" s="1"/>
  <c r="IL152" i="1" s="1"/>
  <c r="IL153" i="1" s="1"/>
  <c r="IL154" i="1" s="1"/>
  <c r="IL155" i="1" s="1"/>
  <c r="IL156" i="1" s="1"/>
  <c r="IL157" i="1" s="1"/>
  <c r="IL158" i="1" s="1"/>
  <c r="IL159" i="1" s="1"/>
  <c r="IL160" i="1" s="1"/>
  <c r="IL161" i="1" s="1"/>
  <c r="IL162" i="1" s="1"/>
  <c r="IL163" i="1" s="1"/>
  <c r="IL164" i="1" s="1"/>
  <c r="IL165" i="1" s="1"/>
  <c r="IL166" i="1" s="1"/>
  <c r="IL167" i="1" s="1"/>
  <c r="IL168" i="1" s="1"/>
  <c r="IL169" i="1" s="1"/>
  <c r="IL170" i="1" s="1"/>
  <c r="IL171" i="1" s="1"/>
  <c r="IL172" i="1" s="1"/>
  <c r="IL173" i="1" s="1"/>
  <c r="IL174" i="1" s="1"/>
  <c r="IL175" i="1" s="1"/>
  <c r="IL176" i="1" s="1"/>
  <c r="IL177" i="1" s="1"/>
  <c r="IL178" i="1" s="1"/>
  <c r="IL179" i="1" s="1"/>
  <c r="IL180" i="1" s="1"/>
  <c r="IL181" i="1" s="1"/>
  <c r="IL182" i="1" s="1"/>
  <c r="IL183" i="1" s="1"/>
  <c r="IL184" i="1" s="1"/>
  <c r="IL185" i="1" s="1"/>
  <c r="IL186" i="1" s="1"/>
  <c r="IL187" i="1" s="1"/>
  <c r="IL188" i="1" s="1"/>
  <c r="IL189" i="1" s="1"/>
  <c r="IL190" i="1" s="1"/>
  <c r="IL191" i="1" s="1"/>
  <c r="IL192" i="1" s="1"/>
  <c r="IL193" i="1" s="1"/>
  <c r="IL194" i="1" s="1"/>
  <c r="IL195" i="1" s="1"/>
  <c r="IL196" i="1" s="1"/>
  <c r="IL197" i="1" s="1"/>
  <c r="IL198" i="1" s="1"/>
  <c r="IL199" i="1" s="1"/>
  <c r="IL200" i="1" s="1"/>
  <c r="IL201" i="1" s="1"/>
  <c r="IL202" i="1" s="1"/>
  <c r="IL203" i="1" s="1"/>
  <c r="IL204" i="1" s="1"/>
  <c r="IL205" i="1" s="1"/>
  <c r="IL206" i="1" s="1"/>
  <c r="IL207" i="1" s="1"/>
  <c r="IL208" i="1" s="1"/>
  <c r="IL209" i="1" s="1"/>
  <c r="IL210" i="1" s="1"/>
  <c r="IL211" i="1" s="1"/>
  <c r="IL212" i="1" s="1"/>
  <c r="IL213" i="1" s="1"/>
  <c r="IL214" i="1" s="1"/>
  <c r="IL215" i="1" s="1"/>
  <c r="IL216" i="1" s="1"/>
  <c r="IL217" i="1" s="1"/>
  <c r="IL218" i="1" s="1"/>
  <c r="IL219" i="1" s="1"/>
  <c r="IL220" i="1" s="1"/>
  <c r="IL221" i="1" s="1"/>
  <c r="IL222" i="1" s="1"/>
  <c r="IL223" i="1" s="1"/>
  <c r="IL224" i="1" s="1"/>
  <c r="IL225" i="1" s="1"/>
  <c r="IL226" i="1" s="1"/>
  <c r="IL227" i="1" s="1"/>
  <c r="IL228" i="1" s="1"/>
  <c r="IL229" i="1" s="1"/>
  <c r="IL230" i="1" s="1"/>
  <c r="IL231" i="1" s="1"/>
  <c r="IL232" i="1" s="1"/>
  <c r="IL233" i="1" s="1"/>
  <c r="IL234" i="1" s="1"/>
  <c r="IL235" i="1" s="1"/>
  <c r="IL236" i="1" s="1"/>
  <c r="IL237" i="1" s="1"/>
  <c r="IL238" i="1" s="1"/>
  <c r="IL239" i="1" s="1"/>
  <c r="IL240" i="1" s="1"/>
  <c r="IL241" i="1" s="1"/>
  <c r="IL242" i="1" s="1"/>
  <c r="IL243" i="1" s="1"/>
  <c r="IL244" i="1" s="1"/>
  <c r="IL245" i="1" s="1"/>
  <c r="IL246" i="1" s="1"/>
  <c r="IL247" i="1" s="1"/>
  <c r="IL248" i="1" s="1"/>
  <c r="IL249" i="1" s="1"/>
  <c r="IL250" i="1" s="1"/>
  <c r="IL251" i="1" s="1"/>
  <c r="IL252" i="1" s="1"/>
  <c r="IL253" i="1" s="1"/>
  <c r="IL254" i="1" s="1"/>
  <c r="IL255" i="1" s="1"/>
  <c r="IL256" i="1" s="1"/>
  <c r="IL257" i="1" s="1"/>
  <c r="IL258" i="1" s="1"/>
  <c r="IL259" i="1" s="1"/>
  <c r="IL260" i="1" s="1"/>
  <c r="IL261" i="1" s="1"/>
  <c r="IL262" i="1" s="1"/>
  <c r="IL263" i="1" s="1"/>
  <c r="IL264" i="1" s="1"/>
  <c r="IL265" i="1" s="1"/>
  <c r="IL266" i="1" s="1"/>
  <c r="IL267" i="1" s="1"/>
  <c r="IL268" i="1" s="1"/>
  <c r="IL269" i="1" s="1"/>
  <c r="IL270" i="1" s="1"/>
  <c r="IL271" i="1" s="1"/>
  <c r="IL272" i="1" s="1"/>
  <c r="IL273" i="1" s="1"/>
  <c r="IL274" i="1" s="1"/>
  <c r="IL275" i="1" s="1"/>
  <c r="IL276" i="1" s="1"/>
  <c r="IL277" i="1" s="1"/>
  <c r="IL278" i="1" s="1"/>
  <c r="IL279" i="1" s="1"/>
  <c r="IL280" i="1" s="1"/>
  <c r="IL281" i="1" s="1"/>
  <c r="IL282" i="1" s="1"/>
  <c r="IL283" i="1" s="1"/>
  <c r="IL284" i="1" s="1"/>
  <c r="IL285" i="1" s="1"/>
  <c r="IL286" i="1" s="1"/>
  <c r="IL287" i="1" s="1"/>
  <c r="IL288" i="1" s="1"/>
  <c r="IL289" i="1" s="1"/>
  <c r="IL290" i="1" s="1"/>
  <c r="IL291" i="1" s="1"/>
  <c r="IL292" i="1" s="1"/>
  <c r="IL293" i="1" s="1"/>
  <c r="IL294" i="1" s="1"/>
  <c r="IL295" i="1" s="1"/>
  <c r="IL296" i="1" s="1"/>
  <c r="IL297" i="1" s="1"/>
  <c r="IL298" i="1" s="1"/>
  <c r="IL299" i="1" s="1"/>
  <c r="IL300" i="1" s="1"/>
  <c r="IL301" i="1" s="1"/>
  <c r="IL302" i="1" s="1"/>
  <c r="IL303" i="1" s="1"/>
  <c r="IV60" i="1"/>
  <c r="IV61" i="1" s="1"/>
  <c r="IV62" i="1" s="1"/>
  <c r="IV63" i="1" s="1"/>
  <c r="IV64" i="1" s="1"/>
  <c r="IV65" i="1" s="1"/>
  <c r="IV66" i="1" s="1"/>
  <c r="IV67" i="1" s="1"/>
  <c r="IV68" i="1" s="1"/>
  <c r="IV69" i="1" s="1"/>
  <c r="IV70" i="1" s="1"/>
  <c r="IV71" i="1" s="1"/>
  <c r="IV72" i="1" s="1"/>
  <c r="IV73" i="1" s="1"/>
  <c r="IV74" i="1" s="1"/>
  <c r="IV75" i="1" s="1"/>
  <c r="IV76" i="1" s="1"/>
  <c r="IV77" i="1" s="1"/>
  <c r="IV78" i="1" s="1"/>
  <c r="IV79" i="1" s="1"/>
  <c r="IV80" i="1" s="1"/>
  <c r="IV81" i="1" s="1"/>
  <c r="IV82" i="1" s="1"/>
  <c r="IV83" i="1" s="1"/>
  <c r="IV84" i="1" s="1"/>
  <c r="IV85" i="1" s="1"/>
  <c r="IV86" i="1" s="1"/>
  <c r="IV87" i="1" s="1"/>
  <c r="IV88" i="1" s="1"/>
  <c r="IV89" i="1" s="1"/>
  <c r="IV90" i="1" s="1"/>
  <c r="IV91" i="1" s="1"/>
  <c r="IV92" i="1" s="1"/>
  <c r="IV93" i="1" s="1"/>
  <c r="IV94" i="1" s="1"/>
  <c r="IV95" i="1" s="1"/>
  <c r="IV96" i="1" s="1"/>
  <c r="IV97" i="1" s="1"/>
  <c r="IV98" i="1" s="1"/>
  <c r="IV99" i="1" s="1"/>
  <c r="IV100" i="1" s="1"/>
  <c r="IV101" i="1" s="1"/>
  <c r="IV102" i="1" s="1"/>
  <c r="IV103" i="1" s="1"/>
  <c r="IV104" i="1" s="1"/>
  <c r="IV105" i="1" s="1"/>
  <c r="IV106" i="1" s="1"/>
  <c r="IV107" i="1" s="1"/>
  <c r="IV108" i="1" s="1"/>
  <c r="IV109" i="1" s="1"/>
  <c r="IV110" i="1" s="1"/>
  <c r="IV111" i="1" s="1"/>
  <c r="IV112" i="1" s="1"/>
  <c r="IV113" i="1" s="1"/>
  <c r="IV114" i="1" s="1"/>
  <c r="IV115" i="1" s="1"/>
  <c r="IV116" i="1" s="1"/>
  <c r="IV117" i="1" s="1"/>
  <c r="IV118" i="1" s="1"/>
  <c r="IV119" i="1" s="1"/>
  <c r="IV120" i="1" s="1"/>
  <c r="IV121" i="1" s="1"/>
  <c r="IV122" i="1" s="1"/>
  <c r="IV123" i="1" s="1"/>
  <c r="IV124" i="1" s="1"/>
  <c r="IV125" i="1" s="1"/>
  <c r="IV126" i="1" s="1"/>
  <c r="IV127" i="1" s="1"/>
  <c r="IV128" i="1" s="1"/>
  <c r="IV129" i="1" s="1"/>
  <c r="IV130" i="1" s="1"/>
  <c r="IV131" i="1" s="1"/>
  <c r="IV132" i="1" s="1"/>
  <c r="IV133" i="1" s="1"/>
  <c r="IV134" i="1" s="1"/>
  <c r="IV135" i="1" s="1"/>
  <c r="IV136" i="1" s="1"/>
  <c r="IV137" i="1" s="1"/>
  <c r="IV138" i="1" s="1"/>
  <c r="IV139" i="1" s="1"/>
  <c r="IV140" i="1" s="1"/>
  <c r="IV141" i="1" s="1"/>
  <c r="IV142" i="1" s="1"/>
  <c r="IV143" i="1" s="1"/>
  <c r="IV144" i="1" s="1"/>
  <c r="IV145" i="1" s="1"/>
  <c r="IV146" i="1" s="1"/>
  <c r="IV147" i="1" s="1"/>
  <c r="IV148" i="1" s="1"/>
  <c r="IV149" i="1" s="1"/>
  <c r="IV150" i="1" s="1"/>
  <c r="IV151" i="1" s="1"/>
  <c r="IV152" i="1" s="1"/>
  <c r="IV153" i="1" s="1"/>
  <c r="IV154" i="1" s="1"/>
  <c r="IV155" i="1" s="1"/>
  <c r="IV156" i="1" s="1"/>
  <c r="IV157" i="1" s="1"/>
  <c r="IV158" i="1" s="1"/>
  <c r="IV159" i="1" s="1"/>
  <c r="IV160" i="1" s="1"/>
  <c r="IV161" i="1" s="1"/>
  <c r="IV162" i="1" s="1"/>
  <c r="IV163" i="1" s="1"/>
  <c r="IV164" i="1" s="1"/>
  <c r="IV165" i="1" s="1"/>
  <c r="IV166" i="1" s="1"/>
  <c r="IV167" i="1" s="1"/>
  <c r="IV168" i="1" s="1"/>
  <c r="IV169" i="1" s="1"/>
  <c r="IV170" i="1" s="1"/>
  <c r="IV171" i="1" s="1"/>
  <c r="IV172" i="1" s="1"/>
  <c r="IV173" i="1" s="1"/>
  <c r="IV174" i="1" s="1"/>
  <c r="IV175" i="1" s="1"/>
  <c r="IV176" i="1" s="1"/>
  <c r="IV177" i="1" s="1"/>
  <c r="IV178" i="1" s="1"/>
  <c r="IV179" i="1" s="1"/>
  <c r="IV180" i="1" s="1"/>
  <c r="IV181" i="1" s="1"/>
  <c r="IV182" i="1" s="1"/>
  <c r="IV183" i="1" s="1"/>
  <c r="IV184" i="1" s="1"/>
  <c r="IV185" i="1" s="1"/>
  <c r="IV186" i="1" s="1"/>
  <c r="IV187" i="1" s="1"/>
  <c r="IV188" i="1" s="1"/>
  <c r="IV189" i="1" s="1"/>
  <c r="IV190" i="1" s="1"/>
  <c r="IV191" i="1" s="1"/>
  <c r="IV192" i="1" s="1"/>
  <c r="IV193" i="1" s="1"/>
  <c r="IV194" i="1" s="1"/>
  <c r="IV195" i="1" s="1"/>
  <c r="IV196" i="1" s="1"/>
  <c r="IV197" i="1" s="1"/>
  <c r="IV198" i="1" s="1"/>
  <c r="IV199" i="1" s="1"/>
  <c r="IV200" i="1" s="1"/>
  <c r="IV201" i="1" s="1"/>
  <c r="IV202" i="1" s="1"/>
  <c r="IV203" i="1" s="1"/>
  <c r="IV204" i="1" s="1"/>
  <c r="IV205" i="1" s="1"/>
  <c r="IV206" i="1" s="1"/>
  <c r="IV207" i="1" s="1"/>
  <c r="IV208" i="1" s="1"/>
  <c r="IV209" i="1" s="1"/>
  <c r="IV210" i="1" s="1"/>
  <c r="IV211" i="1" s="1"/>
  <c r="IV212" i="1" s="1"/>
  <c r="IV213" i="1" s="1"/>
  <c r="IV214" i="1" s="1"/>
  <c r="IV215" i="1" s="1"/>
  <c r="IV216" i="1" s="1"/>
  <c r="IV217" i="1" s="1"/>
  <c r="IV218" i="1" s="1"/>
  <c r="IV219" i="1" s="1"/>
  <c r="IV220" i="1" s="1"/>
  <c r="IV221" i="1" s="1"/>
  <c r="IV222" i="1" s="1"/>
  <c r="IV223" i="1" s="1"/>
  <c r="IV224" i="1" s="1"/>
  <c r="IV225" i="1" s="1"/>
  <c r="IV226" i="1" s="1"/>
  <c r="IV227" i="1" s="1"/>
  <c r="IV228" i="1" s="1"/>
  <c r="IV229" i="1" s="1"/>
  <c r="IV230" i="1" s="1"/>
  <c r="IV231" i="1" s="1"/>
  <c r="IV232" i="1" s="1"/>
  <c r="IV233" i="1" s="1"/>
  <c r="IV234" i="1" s="1"/>
  <c r="IV235" i="1" s="1"/>
  <c r="IV236" i="1" s="1"/>
  <c r="IV237" i="1" s="1"/>
  <c r="IV238" i="1" s="1"/>
  <c r="IV239" i="1" s="1"/>
  <c r="IV240" i="1" s="1"/>
  <c r="IV241" i="1" s="1"/>
  <c r="IV242" i="1" s="1"/>
  <c r="IV243" i="1" s="1"/>
  <c r="IV244" i="1" s="1"/>
  <c r="IV245" i="1" s="1"/>
  <c r="IV246" i="1" s="1"/>
  <c r="IV247" i="1" s="1"/>
  <c r="IV248" i="1" s="1"/>
  <c r="IV249" i="1" s="1"/>
  <c r="IV250" i="1" s="1"/>
  <c r="IV251" i="1" s="1"/>
  <c r="IV252" i="1" s="1"/>
  <c r="IV253" i="1" s="1"/>
  <c r="IV254" i="1" s="1"/>
  <c r="IV255" i="1" s="1"/>
  <c r="IV256" i="1" s="1"/>
  <c r="IV257" i="1" s="1"/>
  <c r="IV258" i="1" s="1"/>
  <c r="IV259" i="1" s="1"/>
  <c r="IV260" i="1" s="1"/>
  <c r="IV261" i="1" s="1"/>
  <c r="IV262" i="1" s="1"/>
  <c r="IV263" i="1" s="1"/>
  <c r="IV264" i="1" s="1"/>
  <c r="IV265" i="1" s="1"/>
  <c r="IV266" i="1" s="1"/>
  <c r="IV267" i="1" s="1"/>
  <c r="IV268" i="1" s="1"/>
  <c r="IV269" i="1" s="1"/>
  <c r="IV270" i="1" s="1"/>
  <c r="IV271" i="1" s="1"/>
  <c r="IV272" i="1" s="1"/>
  <c r="IV273" i="1" s="1"/>
  <c r="IV274" i="1" s="1"/>
  <c r="IV275" i="1" s="1"/>
  <c r="IV276" i="1" s="1"/>
  <c r="IV277" i="1" s="1"/>
  <c r="IV278" i="1" s="1"/>
  <c r="IV279" i="1" s="1"/>
  <c r="IV280" i="1" s="1"/>
  <c r="IV281" i="1" s="1"/>
  <c r="IV282" i="1" s="1"/>
  <c r="IV283" i="1" s="1"/>
  <c r="IV284" i="1" s="1"/>
  <c r="IV285" i="1" s="1"/>
  <c r="IV286" i="1" s="1"/>
  <c r="IV287" i="1" s="1"/>
  <c r="IV288" i="1" s="1"/>
  <c r="IV289" i="1" s="1"/>
  <c r="IV290" i="1" s="1"/>
  <c r="IV291" i="1" s="1"/>
  <c r="IV292" i="1" s="1"/>
  <c r="IV293" i="1" s="1"/>
  <c r="IV294" i="1" s="1"/>
  <c r="IV295" i="1" s="1"/>
  <c r="IV296" i="1" s="1"/>
  <c r="IV297" i="1" s="1"/>
  <c r="IV298" i="1" s="1"/>
  <c r="IV299" i="1" s="1"/>
  <c r="IV300" i="1" s="1"/>
  <c r="IV301" i="1" s="1"/>
  <c r="IV302" i="1" s="1"/>
  <c r="IV303" i="1" s="1"/>
  <c r="F4" i="1"/>
  <c r="AE342" i="5" s="1"/>
  <c r="F5" i="1"/>
  <c r="AH343" i="5" s="1"/>
  <c r="F6" i="1"/>
  <c r="J344" i="5" s="1"/>
  <c r="F7" i="1"/>
  <c r="AH345" i="5" s="1"/>
  <c r="F8" i="1"/>
  <c r="AH346" i="5" s="1"/>
  <c r="F9" i="1"/>
  <c r="AH347" i="5" s="1"/>
  <c r="F10" i="1"/>
  <c r="J348" i="5" s="1"/>
  <c r="F11" i="1"/>
  <c r="AH349" i="5" s="1"/>
  <c r="F12" i="1"/>
  <c r="AH350" i="5" s="1"/>
  <c r="F13" i="1"/>
  <c r="AH351" i="5" s="1"/>
  <c r="F14" i="1"/>
  <c r="J352" i="5" s="1"/>
  <c r="F15" i="1"/>
  <c r="AH353" i="5" s="1"/>
  <c r="F16" i="1"/>
  <c r="AH354" i="5" s="1"/>
  <c r="F17" i="1"/>
  <c r="AH355" i="5" s="1"/>
  <c r="F18" i="1"/>
  <c r="J356" i="5" s="1"/>
  <c r="F19" i="1"/>
  <c r="AH357" i="5" s="1"/>
  <c r="F20" i="1"/>
  <c r="AH358" i="5" s="1"/>
  <c r="F21" i="1"/>
  <c r="AH359" i="5" s="1"/>
  <c r="F22" i="1"/>
  <c r="J360" i="5" s="1"/>
  <c r="F23" i="1"/>
  <c r="AH361" i="5" s="1"/>
  <c r="F24" i="1"/>
  <c r="AH362" i="5" s="1"/>
  <c r="F25" i="1"/>
  <c r="AH363" i="5" s="1"/>
  <c r="F26" i="1"/>
  <c r="J364" i="5" s="1"/>
  <c r="F27" i="1"/>
  <c r="AH365" i="5" s="1"/>
  <c r="F28" i="1"/>
  <c r="AH366" i="5" s="1"/>
  <c r="F29" i="1"/>
  <c r="AH367" i="5" s="1"/>
  <c r="F30" i="1"/>
  <c r="J368" i="5" s="1"/>
  <c r="F31" i="1"/>
  <c r="AH369" i="5" s="1"/>
  <c r="F32" i="1"/>
  <c r="AH370" i="5" s="1"/>
  <c r="F33" i="1"/>
  <c r="AH371" i="5" s="1"/>
  <c r="F34" i="1"/>
  <c r="J372" i="5" s="1"/>
  <c r="F35" i="1"/>
  <c r="AH373" i="5" s="1"/>
  <c r="F36" i="1"/>
  <c r="AH374" i="5" s="1"/>
  <c r="F37" i="1"/>
  <c r="AH375" i="5" s="1"/>
  <c r="F38" i="1"/>
  <c r="J376" i="5" s="1"/>
  <c r="F39" i="1"/>
  <c r="AH377" i="5" s="1"/>
  <c r="F40" i="1"/>
  <c r="AH378" i="5" s="1"/>
  <c r="F41" i="1"/>
  <c r="AH379" i="5" s="1"/>
  <c r="F42" i="1"/>
  <c r="J380" i="5" s="1"/>
  <c r="F43" i="1"/>
  <c r="AH381" i="5" s="1"/>
  <c r="F44" i="1"/>
  <c r="Y382" i="5" s="1"/>
  <c r="F45" i="1"/>
  <c r="AB383" i="5" s="1"/>
  <c r="F46" i="1"/>
  <c r="AE384" i="5" s="1"/>
  <c r="F97" i="1"/>
  <c r="F96" i="1"/>
  <c r="F95" i="1"/>
  <c r="F94" i="1"/>
  <c r="J432" i="5" s="1"/>
  <c r="I124" i="5" s="1"/>
  <c r="F93" i="1"/>
  <c r="J431" i="5" s="1"/>
  <c r="I123" i="5" s="1"/>
  <c r="F92" i="1"/>
  <c r="J430" i="5" s="1"/>
  <c r="I122" i="5" s="1"/>
  <c r="F91" i="1"/>
  <c r="J429" i="5" s="1"/>
  <c r="I121" i="5" s="1"/>
  <c r="F90" i="1"/>
  <c r="J428" i="5" s="1"/>
  <c r="I120" i="5" s="1"/>
  <c r="F89" i="1"/>
  <c r="J427" i="5" s="1"/>
  <c r="I119" i="5" s="1"/>
  <c r="F88" i="1"/>
  <c r="J426" i="5" s="1"/>
  <c r="I118" i="5" s="1"/>
  <c r="F87" i="1"/>
  <c r="J425" i="5" s="1"/>
  <c r="I117" i="5" s="1"/>
  <c r="F86" i="1"/>
  <c r="J424" i="5" s="1"/>
  <c r="I116" i="5" s="1"/>
  <c r="F85" i="1"/>
  <c r="J423" i="5" s="1"/>
  <c r="I115" i="5" s="1"/>
  <c r="F84" i="1"/>
  <c r="J422" i="5" s="1"/>
  <c r="I114" i="5" s="1"/>
  <c r="F83" i="1"/>
  <c r="J421" i="5" s="1"/>
  <c r="I113" i="5" s="1"/>
  <c r="F82" i="1"/>
  <c r="J420" i="5" s="1"/>
  <c r="I112" i="5" s="1"/>
  <c r="F81" i="1"/>
  <c r="J419" i="5" s="1"/>
  <c r="I111" i="5" s="1"/>
  <c r="F80" i="1"/>
  <c r="J418" i="5" s="1"/>
  <c r="I110" i="5" s="1"/>
  <c r="F79" i="1"/>
  <c r="J417" i="5" s="1"/>
  <c r="I109" i="5" s="1"/>
  <c r="F78" i="1"/>
  <c r="J416" i="5" s="1"/>
  <c r="I108" i="5" s="1"/>
  <c r="F77" i="1"/>
  <c r="J415" i="5" s="1"/>
  <c r="I107" i="5" s="1"/>
  <c r="F76" i="1"/>
  <c r="J414" i="5" s="1"/>
  <c r="I106" i="5" s="1"/>
  <c r="F75" i="1"/>
  <c r="J413" i="5" s="1"/>
  <c r="I105" i="5" s="1"/>
  <c r="F74" i="1"/>
  <c r="J412" i="5" s="1"/>
  <c r="I104" i="5" s="1"/>
  <c r="F73" i="1"/>
  <c r="J411" i="5" s="1"/>
  <c r="I103" i="5" s="1"/>
  <c r="F72" i="1"/>
  <c r="J410" i="5" s="1"/>
  <c r="I102" i="5" s="1"/>
  <c r="F71" i="1"/>
  <c r="J409" i="5" s="1"/>
  <c r="I101" i="5" s="1"/>
  <c r="F70" i="1"/>
  <c r="J408" i="5" s="1"/>
  <c r="I100" i="5" s="1"/>
  <c r="F69" i="1"/>
  <c r="J407" i="5" s="1"/>
  <c r="I99" i="5" s="1"/>
  <c r="F68" i="1"/>
  <c r="J406" i="5" s="1"/>
  <c r="I98" i="5" s="1"/>
  <c r="F67" i="1"/>
  <c r="J405" i="5" s="1"/>
  <c r="I97" i="5" s="1"/>
  <c r="F66" i="1"/>
  <c r="J404" i="5" s="1"/>
  <c r="I96" i="5" s="1"/>
  <c r="F65" i="1"/>
  <c r="J403" i="5" s="1"/>
  <c r="I95" i="5" s="1"/>
  <c r="F64" i="1"/>
  <c r="J402" i="5" s="1"/>
  <c r="I94" i="5" s="1"/>
  <c r="F63" i="1"/>
  <c r="J401" i="5" s="1"/>
  <c r="I93" i="5" s="1"/>
  <c r="F62" i="1"/>
  <c r="J400" i="5" s="1"/>
  <c r="I92" i="5" s="1"/>
  <c r="F61" i="1"/>
  <c r="J399" i="5" s="1"/>
  <c r="I91" i="5" s="1"/>
  <c r="F60" i="1"/>
  <c r="J398" i="5" s="1"/>
  <c r="I90" i="5" s="1"/>
  <c r="F59" i="1"/>
  <c r="J397" i="5" s="1"/>
  <c r="I89" i="5" s="1"/>
  <c r="F58" i="1"/>
  <c r="J396" i="5" s="1"/>
  <c r="I88" i="5" s="1"/>
  <c r="F57" i="1"/>
  <c r="J395" i="5" s="1"/>
  <c r="I87" i="5" s="1"/>
  <c r="F56" i="1"/>
  <c r="J394" i="5" s="1"/>
  <c r="I86" i="5" s="1"/>
  <c r="F55" i="1"/>
  <c r="J393" i="5" s="1"/>
  <c r="I85" i="5" s="1"/>
  <c r="F54" i="1"/>
  <c r="J392" i="5" s="1"/>
  <c r="F53" i="1"/>
  <c r="J391" i="5" s="1"/>
  <c r="F52" i="1"/>
  <c r="J390" i="5" s="1"/>
  <c r="F51" i="1"/>
  <c r="J389" i="5" s="1"/>
  <c r="F50" i="1"/>
  <c r="J388" i="5" s="1"/>
  <c r="F49" i="1"/>
  <c r="J387" i="5" s="1"/>
  <c r="F48" i="1"/>
  <c r="J386" i="5" s="1"/>
  <c r="F47" i="1"/>
  <c r="J385" i="5" s="1"/>
  <c r="E4" i="1"/>
  <c r="AD342" i="5" s="1"/>
  <c r="AC342" i="5" s="1"/>
  <c r="E5" i="1"/>
  <c r="AG343" i="5" s="1"/>
  <c r="AF343" i="5" s="1"/>
  <c r="E6" i="1"/>
  <c r="I344" i="5" s="1"/>
  <c r="H344" i="5" s="1"/>
  <c r="E7" i="1"/>
  <c r="AG345" i="5" s="1"/>
  <c r="AF345" i="5" s="1"/>
  <c r="E8" i="1"/>
  <c r="L346" i="5" s="1"/>
  <c r="K346" i="5" s="1"/>
  <c r="E9" i="1"/>
  <c r="AG347" i="5" s="1"/>
  <c r="AF347" i="5" s="1"/>
  <c r="E10" i="1"/>
  <c r="I348" i="5" s="1"/>
  <c r="H348" i="5" s="1"/>
  <c r="E11" i="1"/>
  <c r="AG349" i="5" s="1"/>
  <c r="AF349" i="5" s="1"/>
  <c r="E12" i="1"/>
  <c r="L350" i="5" s="1"/>
  <c r="K350" i="5" s="1"/>
  <c r="E13" i="1"/>
  <c r="AG351" i="5" s="1"/>
  <c r="AF351" i="5" s="1"/>
  <c r="E14" i="1"/>
  <c r="I352" i="5" s="1"/>
  <c r="H352" i="5" s="1"/>
  <c r="E15" i="1"/>
  <c r="AG353" i="5" s="1"/>
  <c r="AF353" i="5" s="1"/>
  <c r="E16" i="1"/>
  <c r="L354" i="5" s="1"/>
  <c r="K354" i="5" s="1"/>
  <c r="E17" i="1"/>
  <c r="AG355" i="5" s="1"/>
  <c r="AF355" i="5" s="1"/>
  <c r="E18" i="1"/>
  <c r="I356" i="5" s="1"/>
  <c r="H356" i="5" s="1"/>
  <c r="E19" i="1"/>
  <c r="AG357" i="5" s="1"/>
  <c r="AF357" i="5" s="1"/>
  <c r="E20" i="1"/>
  <c r="AG358" i="5" s="1"/>
  <c r="AF358" i="5" s="1"/>
  <c r="E21" i="1"/>
  <c r="AG359" i="5" s="1"/>
  <c r="AF359" i="5" s="1"/>
  <c r="E22" i="1"/>
  <c r="I360" i="5" s="1"/>
  <c r="H360" i="5" s="1"/>
  <c r="E23" i="1"/>
  <c r="AG361" i="5" s="1"/>
  <c r="AF361" i="5" s="1"/>
  <c r="E24" i="1"/>
  <c r="AG362" i="5" s="1"/>
  <c r="AF362" i="5" s="1"/>
  <c r="E25" i="1"/>
  <c r="AG363" i="5" s="1"/>
  <c r="AF363" i="5" s="1"/>
  <c r="E26" i="1"/>
  <c r="L364" i="5" s="1"/>
  <c r="K364" i="5" s="1"/>
  <c r="E27" i="1"/>
  <c r="AG365" i="5" s="1"/>
  <c r="AF365" i="5" s="1"/>
  <c r="E28" i="1"/>
  <c r="AG366" i="5" s="1"/>
  <c r="AF366" i="5" s="1"/>
  <c r="E29" i="1"/>
  <c r="AG367" i="5" s="1"/>
  <c r="AF367" i="5" s="1"/>
  <c r="E30" i="1"/>
  <c r="L368" i="5" s="1"/>
  <c r="K368" i="5" s="1"/>
  <c r="E31" i="1"/>
  <c r="AG369" i="5" s="1"/>
  <c r="AF369" i="5" s="1"/>
  <c r="E32" i="1"/>
  <c r="AG370" i="5" s="1"/>
  <c r="AF370" i="5" s="1"/>
  <c r="E33" i="1"/>
  <c r="AG371" i="5" s="1"/>
  <c r="AF371" i="5" s="1"/>
  <c r="E34" i="1"/>
  <c r="L372" i="5" s="1"/>
  <c r="K372" i="5" s="1"/>
  <c r="E35" i="1"/>
  <c r="AG373" i="5" s="1"/>
  <c r="AF373" i="5" s="1"/>
  <c r="E36" i="1"/>
  <c r="AG374" i="5" s="1"/>
  <c r="AF374" i="5" s="1"/>
  <c r="E37" i="1"/>
  <c r="AG375" i="5" s="1"/>
  <c r="AF375" i="5" s="1"/>
  <c r="E38" i="1"/>
  <c r="L376" i="5" s="1"/>
  <c r="K376" i="5" s="1"/>
  <c r="E39" i="1"/>
  <c r="AG377" i="5" s="1"/>
  <c r="AF377" i="5" s="1"/>
  <c r="E40" i="1"/>
  <c r="AG378" i="5" s="1"/>
  <c r="AF378" i="5" s="1"/>
  <c r="E41" i="1"/>
  <c r="AG379" i="5" s="1"/>
  <c r="AF379" i="5" s="1"/>
  <c r="E42" i="1"/>
  <c r="L380" i="5" s="1"/>
  <c r="K380" i="5" s="1"/>
  <c r="E43" i="1"/>
  <c r="AG381" i="5" s="1"/>
  <c r="AF381" i="5" s="1"/>
  <c r="E44" i="1"/>
  <c r="AD382" i="5" s="1"/>
  <c r="AC382" i="5" s="1"/>
  <c r="E45" i="1"/>
  <c r="R383" i="5" s="1"/>
  <c r="Q383" i="5" s="1"/>
  <c r="E46" i="1"/>
  <c r="AD384" i="5" s="1"/>
  <c r="AC384" i="5" s="1"/>
  <c r="F3" i="1"/>
  <c r="J341" i="5" s="1"/>
  <c r="E97" i="1"/>
  <c r="E96" i="1"/>
  <c r="E95" i="1"/>
  <c r="E94" i="1"/>
  <c r="I432" i="5" s="1"/>
  <c r="H432" i="5" s="1"/>
  <c r="E93" i="1"/>
  <c r="I431" i="5" s="1"/>
  <c r="H431" i="5" s="1"/>
  <c r="E92" i="1"/>
  <c r="I430" i="5" s="1"/>
  <c r="H430" i="5" s="1"/>
  <c r="E91" i="1"/>
  <c r="I429" i="5" s="1"/>
  <c r="H429" i="5" s="1"/>
  <c r="E90" i="1"/>
  <c r="I428" i="5" s="1"/>
  <c r="H428" i="5" s="1"/>
  <c r="E89" i="1"/>
  <c r="I427" i="5" s="1"/>
  <c r="H427" i="5" s="1"/>
  <c r="E88" i="1"/>
  <c r="I426" i="5" s="1"/>
  <c r="H426" i="5" s="1"/>
  <c r="E87" i="1"/>
  <c r="I425" i="5" s="1"/>
  <c r="H425" i="5" s="1"/>
  <c r="E86" i="1"/>
  <c r="I424" i="5" s="1"/>
  <c r="H424" i="5" s="1"/>
  <c r="E85" i="1"/>
  <c r="I423" i="5" s="1"/>
  <c r="H423" i="5" s="1"/>
  <c r="E84" i="1"/>
  <c r="I422" i="5" s="1"/>
  <c r="H422" i="5" s="1"/>
  <c r="E83" i="1"/>
  <c r="I421" i="5" s="1"/>
  <c r="H421" i="5" s="1"/>
  <c r="E82" i="1"/>
  <c r="I420" i="5" s="1"/>
  <c r="H420" i="5" s="1"/>
  <c r="E81" i="1"/>
  <c r="I419" i="5" s="1"/>
  <c r="H419" i="5" s="1"/>
  <c r="E80" i="1"/>
  <c r="I418" i="5" s="1"/>
  <c r="H418" i="5" s="1"/>
  <c r="E79" i="1"/>
  <c r="I417" i="5" s="1"/>
  <c r="H417" i="5" s="1"/>
  <c r="E78" i="1"/>
  <c r="I416" i="5" s="1"/>
  <c r="H416" i="5" s="1"/>
  <c r="E77" i="1"/>
  <c r="I415" i="5" s="1"/>
  <c r="H415" i="5" s="1"/>
  <c r="E76" i="1"/>
  <c r="I414" i="5" s="1"/>
  <c r="H414" i="5" s="1"/>
  <c r="E75" i="1"/>
  <c r="I413" i="5" s="1"/>
  <c r="H413" i="5" s="1"/>
  <c r="E74" i="1"/>
  <c r="I412" i="5" s="1"/>
  <c r="H412" i="5" s="1"/>
  <c r="E73" i="1"/>
  <c r="I411" i="5" s="1"/>
  <c r="H411" i="5" s="1"/>
  <c r="E72" i="1"/>
  <c r="I410" i="5" s="1"/>
  <c r="H410" i="5" s="1"/>
  <c r="E71" i="1"/>
  <c r="I409" i="5" s="1"/>
  <c r="H409" i="5" s="1"/>
  <c r="E70" i="1"/>
  <c r="I408" i="5" s="1"/>
  <c r="H408" i="5" s="1"/>
  <c r="E69" i="1"/>
  <c r="I407" i="5" s="1"/>
  <c r="H407" i="5" s="1"/>
  <c r="E68" i="1"/>
  <c r="I406" i="5" s="1"/>
  <c r="H406" i="5" s="1"/>
  <c r="E67" i="1"/>
  <c r="I405" i="5" s="1"/>
  <c r="H405" i="5" s="1"/>
  <c r="E66" i="1"/>
  <c r="I404" i="5" s="1"/>
  <c r="H404" i="5" s="1"/>
  <c r="E65" i="1"/>
  <c r="I403" i="5" s="1"/>
  <c r="H403" i="5" s="1"/>
  <c r="E64" i="1"/>
  <c r="I402" i="5" s="1"/>
  <c r="H402" i="5" s="1"/>
  <c r="E63" i="1"/>
  <c r="I401" i="5" s="1"/>
  <c r="H401" i="5" s="1"/>
  <c r="E62" i="1"/>
  <c r="I400" i="5" s="1"/>
  <c r="H400" i="5" s="1"/>
  <c r="E61" i="1"/>
  <c r="I399" i="5" s="1"/>
  <c r="H399" i="5" s="1"/>
  <c r="E60" i="1"/>
  <c r="I398" i="5" s="1"/>
  <c r="H398" i="5" s="1"/>
  <c r="E59" i="1"/>
  <c r="I397" i="5" s="1"/>
  <c r="H397" i="5" s="1"/>
  <c r="E58" i="1"/>
  <c r="I396" i="5" s="1"/>
  <c r="H396" i="5" s="1"/>
  <c r="E57" i="1"/>
  <c r="I395" i="5" s="1"/>
  <c r="H395" i="5" s="1"/>
  <c r="E56" i="1"/>
  <c r="I394" i="5" s="1"/>
  <c r="H394" i="5" s="1"/>
  <c r="E55" i="1"/>
  <c r="I393" i="5" s="1"/>
  <c r="H393" i="5" s="1"/>
  <c r="E54" i="1"/>
  <c r="I392" i="5" s="1"/>
  <c r="H392" i="5" s="1"/>
  <c r="E53" i="1"/>
  <c r="I391" i="5" s="1"/>
  <c r="H391" i="5" s="1"/>
  <c r="E52" i="1"/>
  <c r="I390" i="5" s="1"/>
  <c r="H390" i="5" s="1"/>
  <c r="E51" i="1"/>
  <c r="I389" i="5" s="1"/>
  <c r="H389" i="5" s="1"/>
  <c r="E50" i="1"/>
  <c r="I388" i="5" s="1"/>
  <c r="H388" i="5" s="1"/>
  <c r="E49" i="1"/>
  <c r="I387" i="5" s="1"/>
  <c r="H387" i="5" s="1"/>
  <c r="E48" i="1"/>
  <c r="I386" i="5" s="1"/>
  <c r="H386" i="5" s="1"/>
  <c r="E47" i="1"/>
  <c r="I385" i="5" s="1"/>
  <c r="H385" i="5" s="1"/>
  <c r="IX6" i="1" l="1"/>
  <c r="IU7" i="1"/>
  <c r="IW6" i="1"/>
  <c r="IN6" i="1"/>
  <c r="IK7" i="1"/>
  <c r="IM6" i="1"/>
  <c r="IC5" i="1"/>
  <c r="IA6" i="1"/>
  <c r="ID5" i="1"/>
  <c r="HT6" i="1"/>
  <c r="HQ7" i="1"/>
  <c r="HS6" i="1"/>
  <c r="HG6" i="1"/>
  <c r="HI5" i="1"/>
  <c r="HJ5" i="1"/>
  <c r="GW8" i="1"/>
  <c r="GZ7" i="1"/>
  <c r="GY7" i="1"/>
  <c r="GO6" i="1"/>
  <c r="GM7" i="1"/>
  <c r="GP6" i="1"/>
  <c r="GF7" i="1"/>
  <c r="GE7" i="1"/>
  <c r="GC8" i="1"/>
  <c r="FU6" i="1"/>
  <c r="FS7" i="1"/>
  <c r="FV6" i="1"/>
  <c r="FL6" i="1"/>
  <c r="FI7" i="1"/>
  <c r="FK6" i="1"/>
  <c r="FB5" i="1"/>
  <c r="EY6" i="1"/>
  <c r="FA5" i="1"/>
  <c r="EO7" i="1"/>
  <c r="ER6" i="1"/>
  <c r="EQ6" i="1"/>
  <c r="EG5" i="1"/>
  <c r="EE6" i="1"/>
  <c r="EH5" i="1"/>
  <c r="U433" i="5"/>
  <c r="T433" i="5" s="1"/>
  <c r="AG433" i="5"/>
  <c r="AF433" i="5" s="1"/>
  <c r="AA433" i="5"/>
  <c r="Z433" i="5" s="1"/>
  <c r="R433" i="5"/>
  <c r="Q433" i="5" s="1"/>
  <c r="X433" i="5"/>
  <c r="W433" i="5" s="1"/>
  <c r="AD433" i="5"/>
  <c r="AC433" i="5" s="1"/>
  <c r="AJ433" i="5"/>
  <c r="AI433" i="5" s="1"/>
  <c r="P434" i="5"/>
  <c r="S434" i="5"/>
  <c r="Y434" i="5"/>
  <c r="AE434" i="5"/>
  <c r="AK434" i="5"/>
  <c r="V434" i="5"/>
  <c r="AB434" i="5"/>
  <c r="AH434" i="5"/>
  <c r="R430" i="5"/>
  <c r="Q430" i="5" s="1"/>
  <c r="R426" i="5"/>
  <c r="Q426" i="5" s="1"/>
  <c r="R422" i="5"/>
  <c r="Q422" i="5" s="1"/>
  <c r="S429" i="5"/>
  <c r="O121" i="5" s="1"/>
  <c r="S425" i="5"/>
  <c r="O117" i="5" s="1"/>
  <c r="U426" i="5"/>
  <c r="T426" i="5" s="1"/>
  <c r="U429" i="5"/>
  <c r="T429" i="5" s="1"/>
  <c r="V431" i="5"/>
  <c r="Q123" i="5" s="1"/>
  <c r="V423" i="5"/>
  <c r="Q115" i="5" s="1"/>
  <c r="V426" i="5"/>
  <c r="Q118" i="5" s="1"/>
  <c r="X431" i="5"/>
  <c r="W431" i="5" s="1"/>
  <c r="X423" i="5"/>
  <c r="W423" i="5" s="1"/>
  <c r="X415" i="5"/>
  <c r="W415" i="5" s="1"/>
  <c r="X407" i="5"/>
  <c r="W407" i="5" s="1"/>
  <c r="X399" i="5"/>
  <c r="W399" i="5" s="1"/>
  <c r="X391" i="5"/>
  <c r="W391" i="5" s="1"/>
  <c r="X432" i="5"/>
  <c r="W432" i="5" s="1"/>
  <c r="X424" i="5"/>
  <c r="W424" i="5" s="1"/>
  <c r="X416" i="5"/>
  <c r="W416" i="5" s="1"/>
  <c r="X408" i="5"/>
  <c r="W408" i="5" s="1"/>
  <c r="X400" i="5"/>
  <c r="W400" i="5" s="1"/>
  <c r="X392" i="5"/>
  <c r="W392" i="5" s="1"/>
  <c r="Y430" i="5"/>
  <c r="S122" i="5" s="1"/>
  <c r="Y422" i="5"/>
  <c r="S114" i="5" s="1"/>
  <c r="Y414" i="5"/>
  <c r="S106" i="5" s="1"/>
  <c r="Y406" i="5"/>
  <c r="S98" i="5" s="1"/>
  <c r="Y398" i="5"/>
  <c r="S90" i="5" s="1"/>
  <c r="Y390" i="5"/>
  <c r="Y431" i="5"/>
  <c r="S123" i="5" s="1"/>
  <c r="Y423" i="5"/>
  <c r="S115" i="5" s="1"/>
  <c r="Y415" i="5"/>
  <c r="S107" i="5" s="1"/>
  <c r="Y407" i="5"/>
  <c r="S99" i="5" s="1"/>
  <c r="Y399" i="5"/>
  <c r="S91" i="5" s="1"/>
  <c r="Y391" i="5"/>
  <c r="AA429" i="5"/>
  <c r="Z429" i="5" s="1"/>
  <c r="AA425" i="5"/>
  <c r="Z425" i="5" s="1"/>
  <c r="AA421" i="5"/>
  <c r="Z421" i="5" s="1"/>
  <c r="AA417" i="5"/>
  <c r="Z417" i="5" s="1"/>
  <c r="AA413" i="5"/>
  <c r="Z413" i="5" s="1"/>
  <c r="AA409" i="5"/>
  <c r="Z409" i="5" s="1"/>
  <c r="AA405" i="5"/>
  <c r="Z405" i="5" s="1"/>
  <c r="AA401" i="5"/>
  <c r="Z401" i="5" s="1"/>
  <c r="AA397" i="5"/>
  <c r="Z397" i="5" s="1"/>
  <c r="AA393" i="5"/>
  <c r="Z393" i="5" s="1"/>
  <c r="AA389" i="5"/>
  <c r="Z389" i="5" s="1"/>
  <c r="AA385" i="5"/>
  <c r="Z385" i="5" s="1"/>
  <c r="AB432" i="5"/>
  <c r="U124" i="5" s="1"/>
  <c r="AB428" i="5"/>
  <c r="U120" i="5" s="1"/>
  <c r="AB424" i="5"/>
  <c r="U116" i="5" s="1"/>
  <c r="AB420" i="5"/>
  <c r="U112" i="5" s="1"/>
  <c r="AB416" i="5"/>
  <c r="U108" i="5" s="1"/>
  <c r="AB412" i="5"/>
  <c r="U104" i="5" s="1"/>
  <c r="AB408" i="5"/>
  <c r="U100" i="5" s="1"/>
  <c r="AB404" i="5"/>
  <c r="U96" i="5" s="1"/>
  <c r="AB400" i="5"/>
  <c r="U92" i="5" s="1"/>
  <c r="AB396" i="5"/>
  <c r="U88" i="5" s="1"/>
  <c r="AB392" i="5"/>
  <c r="AB388" i="5"/>
  <c r="AD429" i="5"/>
  <c r="AC429" i="5" s="1"/>
  <c r="AD425" i="5"/>
  <c r="AC425" i="5" s="1"/>
  <c r="AD421" i="5"/>
  <c r="AC421" i="5" s="1"/>
  <c r="AD417" i="5"/>
  <c r="AC417" i="5" s="1"/>
  <c r="AD413" i="5"/>
  <c r="AC413" i="5" s="1"/>
  <c r="AD409" i="5"/>
  <c r="AC409" i="5" s="1"/>
  <c r="AD405" i="5"/>
  <c r="AC405" i="5" s="1"/>
  <c r="AD401" i="5"/>
  <c r="AC401" i="5" s="1"/>
  <c r="AD397" i="5"/>
  <c r="AC397" i="5" s="1"/>
  <c r="AD393" i="5"/>
  <c r="AC393" i="5" s="1"/>
  <c r="AD389" i="5"/>
  <c r="AC389" i="5" s="1"/>
  <c r="AD385" i="5"/>
  <c r="AC385" i="5" s="1"/>
  <c r="AE430" i="5"/>
  <c r="W122" i="5" s="1"/>
  <c r="AE426" i="5"/>
  <c r="W118" i="5" s="1"/>
  <c r="AE422" i="5"/>
  <c r="W114" i="5" s="1"/>
  <c r="AE418" i="5"/>
  <c r="W110" i="5" s="1"/>
  <c r="AE414" i="5"/>
  <c r="W106" i="5" s="1"/>
  <c r="AE410" i="5"/>
  <c r="W102" i="5" s="1"/>
  <c r="AE406" i="5"/>
  <c r="W98" i="5" s="1"/>
  <c r="AE402" i="5"/>
  <c r="W94" i="5" s="1"/>
  <c r="AE398" i="5"/>
  <c r="W90" i="5" s="1"/>
  <c r="AE394" i="5"/>
  <c r="W86" i="5" s="1"/>
  <c r="AE390" i="5"/>
  <c r="AE386" i="5"/>
  <c r="AG431" i="5"/>
  <c r="AF431" i="5" s="1"/>
  <c r="AG427" i="5"/>
  <c r="AF427" i="5" s="1"/>
  <c r="AG423" i="5"/>
  <c r="AF423" i="5" s="1"/>
  <c r="AG419" i="5"/>
  <c r="AF419" i="5" s="1"/>
  <c r="AG415" i="5"/>
  <c r="AF415" i="5" s="1"/>
  <c r="AG411" i="5"/>
  <c r="AF411" i="5" s="1"/>
  <c r="AG407" i="5"/>
  <c r="AF407" i="5" s="1"/>
  <c r="AG403" i="5"/>
  <c r="AF403" i="5" s="1"/>
  <c r="AG399" i="5"/>
  <c r="AF399" i="5" s="1"/>
  <c r="AG395" i="5"/>
  <c r="AF395" i="5" s="1"/>
  <c r="AG391" i="5"/>
  <c r="AF391" i="5" s="1"/>
  <c r="AG387" i="5"/>
  <c r="AF387" i="5" s="1"/>
  <c r="AH431" i="5"/>
  <c r="Y123" i="5" s="1"/>
  <c r="AH427" i="5"/>
  <c r="Y119" i="5" s="1"/>
  <c r="AH423" i="5"/>
  <c r="Y115" i="5" s="1"/>
  <c r="AH419" i="5"/>
  <c r="Y111" i="5" s="1"/>
  <c r="AH415" i="5"/>
  <c r="Y107" i="5" s="1"/>
  <c r="AH411" i="5"/>
  <c r="Y103" i="5" s="1"/>
  <c r="AH407" i="5"/>
  <c r="Y99" i="5" s="1"/>
  <c r="AH403" i="5"/>
  <c r="Y95" i="5" s="1"/>
  <c r="AH399" i="5"/>
  <c r="Y91" i="5" s="1"/>
  <c r="AH395" i="5"/>
  <c r="Y87" i="5" s="1"/>
  <c r="AH391" i="5"/>
  <c r="AH387" i="5"/>
  <c r="AJ432" i="5"/>
  <c r="AI432" i="5" s="1"/>
  <c r="AJ428" i="5"/>
  <c r="AI428" i="5" s="1"/>
  <c r="AJ416" i="5"/>
  <c r="AI416" i="5" s="1"/>
  <c r="AJ412" i="5"/>
  <c r="AI412" i="5" s="1"/>
  <c r="AJ400" i="5"/>
  <c r="AI400" i="5" s="1"/>
  <c r="AJ396" i="5"/>
  <c r="AI396" i="5" s="1"/>
  <c r="AJ384" i="5"/>
  <c r="AI384" i="5" s="1"/>
  <c r="AJ380" i="5"/>
  <c r="AI380" i="5" s="1"/>
  <c r="AJ368" i="5"/>
  <c r="AI368" i="5" s="1"/>
  <c r="AJ364" i="5"/>
  <c r="AI364" i="5" s="1"/>
  <c r="AJ424" i="5"/>
  <c r="AI424" i="5" s="1"/>
  <c r="AJ420" i="5"/>
  <c r="AI420" i="5" s="1"/>
  <c r="AJ408" i="5"/>
  <c r="AI408" i="5" s="1"/>
  <c r="AJ404" i="5"/>
  <c r="AI404" i="5" s="1"/>
  <c r="AJ392" i="5"/>
  <c r="AI392" i="5" s="1"/>
  <c r="AJ388" i="5"/>
  <c r="AI388" i="5" s="1"/>
  <c r="AJ376" i="5"/>
  <c r="AI376" i="5" s="1"/>
  <c r="AJ372" i="5"/>
  <c r="AI372" i="5" s="1"/>
  <c r="AJ360" i="5"/>
  <c r="AI360" i="5" s="1"/>
  <c r="AJ356" i="5"/>
  <c r="AI356" i="5" s="1"/>
  <c r="AJ352" i="5"/>
  <c r="AI352" i="5" s="1"/>
  <c r="AJ348" i="5"/>
  <c r="AI348" i="5" s="1"/>
  <c r="AJ344" i="5"/>
  <c r="AI344" i="5" s="1"/>
  <c r="AK422" i="5"/>
  <c r="AA114" i="5" s="1"/>
  <c r="AK418" i="5"/>
  <c r="AA110" i="5" s="1"/>
  <c r="AK406" i="5"/>
  <c r="AA98" i="5" s="1"/>
  <c r="AK402" i="5"/>
  <c r="AA94" i="5" s="1"/>
  <c r="AK390" i="5"/>
  <c r="AA82" i="5" s="1"/>
  <c r="AK386" i="5"/>
  <c r="AA78" i="5" s="1"/>
  <c r="AK374" i="5"/>
  <c r="AK370" i="5"/>
  <c r="AK358" i="5"/>
  <c r="AK354" i="5"/>
  <c r="AK350" i="5"/>
  <c r="AK346" i="5"/>
  <c r="AK342" i="5"/>
  <c r="AA34" i="5" s="1"/>
  <c r="AK430" i="5"/>
  <c r="AA122" i="5" s="1"/>
  <c r="AK426" i="5"/>
  <c r="AA118" i="5" s="1"/>
  <c r="AK414" i="5"/>
  <c r="AA106" i="5" s="1"/>
  <c r="AK410" i="5"/>
  <c r="AA102" i="5" s="1"/>
  <c r="AK398" i="5"/>
  <c r="AA90" i="5" s="1"/>
  <c r="AK394" i="5"/>
  <c r="AA86" i="5" s="1"/>
  <c r="AK382" i="5"/>
  <c r="AA74" i="5" s="1"/>
  <c r="AK378" i="5"/>
  <c r="AA70" i="5" s="1"/>
  <c r="AK366" i="5"/>
  <c r="AK362" i="5"/>
  <c r="P640" i="5"/>
  <c r="S640" i="5"/>
  <c r="Y640" i="5"/>
  <c r="AE640" i="5"/>
  <c r="AK640" i="5"/>
  <c r="V640" i="5"/>
  <c r="AB640" i="5"/>
  <c r="AH640" i="5"/>
  <c r="P629" i="5"/>
  <c r="S629" i="5"/>
  <c r="Y629" i="5"/>
  <c r="AE629" i="5"/>
  <c r="AK629" i="5"/>
  <c r="V629" i="5"/>
  <c r="AH629" i="5"/>
  <c r="AB629" i="5"/>
  <c r="P605" i="5"/>
  <c r="S605" i="5"/>
  <c r="AK605" i="5"/>
  <c r="AE605" i="5"/>
  <c r="Y605" i="5"/>
  <c r="V605" i="5"/>
  <c r="AB605" i="5"/>
  <c r="AH605" i="5"/>
  <c r="P637" i="5"/>
  <c r="S637" i="5"/>
  <c r="Y637" i="5"/>
  <c r="AE637" i="5"/>
  <c r="AK637" i="5"/>
  <c r="V637" i="5"/>
  <c r="AB637" i="5"/>
  <c r="AH637" i="5"/>
  <c r="P628" i="5"/>
  <c r="S628" i="5"/>
  <c r="AE628" i="5"/>
  <c r="AK628" i="5"/>
  <c r="Y628" i="5"/>
  <c r="V628" i="5"/>
  <c r="AH628" i="5"/>
  <c r="AB628" i="5"/>
  <c r="P612" i="5"/>
  <c r="S612" i="5"/>
  <c r="Y612" i="5"/>
  <c r="AE612" i="5"/>
  <c r="AK612" i="5"/>
  <c r="V612" i="5"/>
  <c r="AH612" i="5"/>
  <c r="AB612" i="5"/>
  <c r="P626" i="5"/>
  <c r="S626" i="5"/>
  <c r="Y626" i="5"/>
  <c r="AE626" i="5"/>
  <c r="AK626" i="5"/>
  <c r="V626" i="5"/>
  <c r="AH626" i="5"/>
  <c r="AB626" i="5"/>
  <c r="P610" i="5"/>
  <c r="S610" i="5"/>
  <c r="Y610" i="5"/>
  <c r="AE610" i="5"/>
  <c r="AK610" i="5"/>
  <c r="V610" i="5"/>
  <c r="AB610" i="5"/>
  <c r="AH610" i="5"/>
  <c r="P619" i="5"/>
  <c r="S619" i="5"/>
  <c r="AK619" i="5"/>
  <c r="AE619" i="5"/>
  <c r="Y619" i="5"/>
  <c r="V619" i="5"/>
  <c r="AB619" i="5"/>
  <c r="AH619" i="5"/>
  <c r="P603" i="5"/>
  <c r="S603" i="5"/>
  <c r="Y603" i="5"/>
  <c r="AK603" i="5"/>
  <c r="AE603" i="5"/>
  <c r="V603" i="5"/>
  <c r="AB603" i="5"/>
  <c r="AH603" i="5"/>
  <c r="P594" i="5"/>
  <c r="S594" i="5"/>
  <c r="Y594" i="5"/>
  <c r="AE594" i="5"/>
  <c r="AK594" i="5"/>
  <c r="AB594" i="5"/>
  <c r="AH594" i="5"/>
  <c r="V594" i="5"/>
  <c r="P601" i="5"/>
  <c r="S601" i="5"/>
  <c r="Y601" i="5"/>
  <c r="AE601" i="5"/>
  <c r="AK601" i="5"/>
  <c r="V601" i="5"/>
  <c r="AB601" i="5"/>
  <c r="AH601" i="5"/>
  <c r="P587" i="5"/>
  <c r="Y587" i="5"/>
  <c r="S587" i="5"/>
  <c r="AE587" i="5"/>
  <c r="AK587" i="5"/>
  <c r="V587" i="5"/>
  <c r="AB587" i="5"/>
  <c r="AH587" i="5"/>
  <c r="P588" i="5"/>
  <c r="S588" i="5"/>
  <c r="AE588" i="5"/>
  <c r="Y588" i="5"/>
  <c r="AK588" i="5"/>
  <c r="V588" i="5"/>
  <c r="AB588" i="5"/>
  <c r="AH588" i="5"/>
  <c r="P572" i="5"/>
  <c r="S572" i="5"/>
  <c r="AE572" i="5"/>
  <c r="AK572" i="5"/>
  <c r="Y572" i="5"/>
  <c r="V572" i="5"/>
  <c r="AH572" i="5"/>
  <c r="AB572" i="5"/>
  <c r="P596" i="5"/>
  <c r="S596" i="5"/>
  <c r="Y596" i="5"/>
  <c r="AE596" i="5"/>
  <c r="AK596" i="5"/>
  <c r="V596" i="5"/>
  <c r="AB596" i="5"/>
  <c r="AH596" i="5"/>
  <c r="P568" i="5"/>
  <c r="S568" i="5"/>
  <c r="Y568" i="5"/>
  <c r="AE568" i="5"/>
  <c r="AK568" i="5"/>
  <c r="V568" i="5"/>
  <c r="AB568" i="5"/>
  <c r="AH568" i="5"/>
  <c r="P578" i="5"/>
  <c r="S578" i="5"/>
  <c r="Y578" i="5"/>
  <c r="AE578" i="5"/>
  <c r="AK578" i="5"/>
  <c r="V578" i="5"/>
  <c r="AB578" i="5"/>
  <c r="AH578" i="5"/>
  <c r="P564" i="5"/>
  <c r="S564" i="5"/>
  <c r="Y564" i="5"/>
  <c r="AK564" i="5"/>
  <c r="AE564" i="5"/>
  <c r="V564" i="5"/>
  <c r="AB564" i="5"/>
  <c r="AH564" i="5"/>
  <c r="P585" i="5"/>
  <c r="S585" i="5"/>
  <c r="Y585" i="5"/>
  <c r="AE585" i="5"/>
  <c r="AK585" i="5"/>
  <c r="V585" i="5"/>
  <c r="AB585" i="5"/>
  <c r="AH585" i="5"/>
  <c r="P574" i="5"/>
  <c r="S574" i="5"/>
  <c r="Y574" i="5"/>
  <c r="AE574" i="5"/>
  <c r="AK574" i="5"/>
  <c r="AB574" i="5"/>
  <c r="V574" i="5"/>
  <c r="AH574" i="5"/>
  <c r="P559" i="5"/>
  <c r="S559" i="5"/>
  <c r="AE559" i="5"/>
  <c r="AK559" i="5"/>
  <c r="Y559" i="5"/>
  <c r="V559" i="5"/>
  <c r="AH559" i="5"/>
  <c r="AB559" i="5"/>
  <c r="U434" i="5"/>
  <c r="T434" i="5" s="1"/>
  <c r="AA434" i="5"/>
  <c r="Z434" i="5" s="1"/>
  <c r="AG434" i="5"/>
  <c r="AF434" i="5" s="1"/>
  <c r="R434" i="5"/>
  <c r="Q434" i="5" s="1"/>
  <c r="X434" i="5"/>
  <c r="W434" i="5" s="1"/>
  <c r="AD434" i="5"/>
  <c r="AC434" i="5" s="1"/>
  <c r="AJ434" i="5"/>
  <c r="AI434" i="5" s="1"/>
  <c r="P435" i="5"/>
  <c r="S435" i="5"/>
  <c r="Y435" i="5"/>
  <c r="AK435" i="5"/>
  <c r="AE435" i="5"/>
  <c r="V435" i="5"/>
  <c r="AB435" i="5"/>
  <c r="AH435" i="5"/>
  <c r="R429" i="5"/>
  <c r="Q429" i="5" s="1"/>
  <c r="R425" i="5"/>
  <c r="Q425" i="5" s="1"/>
  <c r="S432" i="5"/>
  <c r="O124" i="5" s="1"/>
  <c r="S428" i="5"/>
  <c r="O120" i="5" s="1"/>
  <c r="S424" i="5"/>
  <c r="O116" i="5" s="1"/>
  <c r="U432" i="5"/>
  <c r="T432" i="5" s="1"/>
  <c r="U424" i="5"/>
  <c r="T424" i="5" s="1"/>
  <c r="U427" i="5"/>
  <c r="T427" i="5" s="1"/>
  <c r="V429" i="5"/>
  <c r="Q121" i="5" s="1"/>
  <c r="V432" i="5"/>
  <c r="Q124" i="5" s="1"/>
  <c r="V424" i="5"/>
  <c r="Q116" i="5" s="1"/>
  <c r="X429" i="5"/>
  <c r="W429" i="5" s="1"/>
  <c r="X421" i="5"/>
  <c r="W421" i="5" s="1"/>
  <c r="X413" i="5"/>
  <c r="W413" i="5" s="1"/>
  <c r="X405" i="5"/>
  <c r="W405" i="5" s="1"/>
  <c r="X397" i="5"/>
  <c r="W397" i="5" s="1"/>
  <c r="X389" i="5"/>
  <c r="W389" i="5" s="1"/>
  <c r="X430" i="5"/>
  <c r="W430" i="5" s="1"/>
  <c r="X422" i="5"/>
  <c r="W422" i="5" s="1"/>
  <c r="X414" i="5"/>
  <c r="W414" i="5" s="1"/>
  <c r="X406" i="5"/>
  <c r="W406" i="5" s="1"/>
  <c r="X398" i="5"/>
  <c r="W398" i="5" s="1"/>
  <c r="X390" i="5"/>
  <c r="W390" i="5" s="1"/>
  <c r="Y428" i="5"/>
  <c r="S120" i="5" s="1"/>
  <c r="Y420" i="5"/>
  <c r="S112" i="5" s="1"/>
  <c r="Y412" i="5"/>
  <c r="S104" i="5" s="1"/>
  <c r="Y404" i="5"/>
  <c r="S96" i="5" s="1"/>
  <c r="Y396" i="5"/>
  <c r="S88" i="5" s="1"/>
  <c r="Y388" i="5"/>
  <c r="Y429" i="5"/>
  <c r="S121" i="5" s="1"/>
  <c r="Y421" i="5"/>
  <c r="S113" i="5" s="1"/>
  <c r="Y413" i="5"/>
  <c r="S105" i="5" s="1"/>
  <c r="Y405" i="5"/>
  <c r="S97" i="5" s="1"/>
  <c r="Y397" i="5"/>
  <c r="S89" i="5" s="1"/>
  <c r="Y389" i="5"/>
  <c r="AA432" i="5"/>
  <c r="Z432" i="5" s="1"/>
  <c r="AA428" i="5"/>
  <c r="Z428" i="5" s="1"/>
  <c r="AA424" i="5"/>
  <c r="Z424" i="5" s="1"/>
  <c r="AA420" i="5"/>
  <c r="Z420" i="5" s="1"/>
  <c r="AA416" i="5"/>
  <c r="Z416" i="5" s="1"/>
  <c r="AA412" i="5"/>
  <c r="Z412" i="5" s="1"/>
  <c r="AA408" i="5"/>
  <c r="Z408" i="5" s="1"/>
  <c r="AA404" i="5"/>
  <c r="Z404" i="5" s="1"/>
  <c r="AA400" i="5"/>
  <c r="Z400" i="5" s="1"/>
  <c r="AA396" i="5"/>
  <c r="Z396" i="5" s="1"/>
  <c r="AA392" i="5"/>
  <c r="Z392" i="5" s="1"/>
  <c r="AA388" i="5"/>
  <c r="Z388" i="5" s="1"/>
  <c r="AB431" i="5"/>
  <c r="U123" i="5" s="1"/>
  <c r="AB427" i="5"/>
  <c r="U119" i="5" s="1"/>
  <c r="AB423" i="5"/>
  <c r="U115" i="5" s="1"/>
  <c r="AB419" i="5"/>
  <c r="U111" i="5" s="1"/>
  <c r="AB415" i="5"/>
  <c r="U107" i="5" s="1"/>
  <c r="AB411" i="5"/>
  <c r="U103" i="5" s="1"/>
  <c r="AB407" i="5"/>
  <c r="U99" i="5" s="1"/>
  <c r="AB403" i="5"/>
  <c r="U95" i="5" s="1"/>
  <c r="AB399" i="5"/>
  <c r="U91" i="5" s="1"/>
  <c r="AB395" i="5"/>
  <c r="U87" i="5" s="1"/>
  <c r="AB391" i="5"/>
  <c r="AB387" i="5"/>
  <c r="AD432" i="5"/>
  <c r="AC432" i="5" s="1"/>
  <c r="AD428" i="5"/>
  <c r="AC428" i="5" s="1"/>
  <c r="AD424" i="5"/>
  <c r="AC424" i="5" s="1"/>
  <c r="AD420" i="5"/>
  <c r="AC420" i="5" s="1"/>
  <c r="AD416" i="5"/>
  <c r="AC416" i="5" s="1"/>
  <c r="AD412" i="5"/>
  <c r="AC412" i="5" s="1"/>
  <c r="AD408" i="5"/>
  <c r="AC408" i="5" s="1"/>
  <c r="AD404" i="5"/>
  <c r="AC404" i="5" s="1"/>
  <c r="AD400" i="5"/>
  <c r="AC400" i="5" s="1"/>
  <c r="AD396" i="5"/>
  <c r="AC396" i="5" s="1"/>
  <c r="AD392" i="5"/>
  <c r="AC392" i="5" s="1"/>
  <c r="AD388" i="5"/>
  <c r="AC388" i="5" s="1"/>
  <c r="AE429" i="5"/>
  <c r="W121" i="5" s="1"/>
  <c r="AE425" i="5"/>
  <c r="W117" i="5" s="1"/>
  <c r="AE421" i="5"/>
  <c r="W113" i="5" s="1"/>
  <c r="AE417" i="5"/>
  <c r="W109" i="5" s="1"/>
  <c r="AE413" i="5"/>
  <c r="W105" i="5" s="1"/>
  <c r="AE409" i="5"/>
  <c r="W101" i="5" s="1"/>
  <c r="AE405" i="5"/>
  <c r="W97" i="5" s="1"/>
  <c r="AE401" i="5"/>
  <c r="W93" i="5" s="1"/>
  <c r="AE397" i="5"/>
  <c r="W89" i="5" s="1"/>
  <c r="AE393" i="5"/>
  <c r="W85" i="5" s="1"/>
  <c r="AE389" i="5"/>
  <c r="AE385" i="5"/>
  <c r="AG430" i="5"/>
  <c r="AF430" i="5" s="1"/>
  <c r="AG426" i="5"/>
  <c r="AF426" i="5" s="1"/>
  <c r="AG422" i="5"/>
  <c r="AF422" i="5" s="1"/>
  <c r="AG418" i="5"/>
  <c r="AF418" i="5" s="1"/>
  <c r="AG414" i="5"/>
  <c r="AF414" i="5" s="1"/>
  <c r="AG410" i="5"/>
  <c r="AF410" i="5" s="1"/>
  <c r="AG406" i="5"/>
  <c r="AF406" i="5" s="1"/>
  <c r="AG402" i="5"/>
  <c r="AF402" i="5" s="1"/>
  <c r="AG398" i="5"/>
  <c r="AF398" i="5" s="1"/>
  <c r="AG394" i="5"/>
  <c r="AF394" i="5" s="1"/>
  <c r="AG390" i="5"/>
  <c r="AF390" i="5" s="1"/>
  <c r="AG386" i="5"/>
  <c r="AF386" i="5" s="1"/>
  <c r="AH430" i="5"/>
  <c r="Y122" i="5" s="1"/>
  <c r="AH426" i="5"/>
  <c r="Y118" i="5" s="1"/>
  <c r="AH422" i="5"/>
  <c r="Y114" i="5" s="1"/>
  <c r="AH418" i="5"/>
  <c r="Y110" i="5" s="1"/>
  <c r="AH414" i="5"/>
  <c r="Y106" i="5" s="1"/>
  <c r="AH410" i="5"/>
  <c r="Y102" i="5" s="1"/>
  <c r="AH406" i="5"/>
  <c r="Y98" i="5" s="1"/>
  <c r="AH402" i="5"/>
  <c r="Y94" i="5" s="1"/>
  <c r="AH398" i="5"/>
  <c r="Y90" i="5" s="1"/>
  <c r="AH394" i="5"/>
  <c r="Y86" i="5" s="1"/>
  <c r="AH390" i="5"/>
  <c r="AH386" i="5"/>
  <c r="AJ431" i="5"/>
  <c r="AI431" i="5" s="1"/>
  <c r="AJ427" i="5"/>
  <c r="AI427" i="5" s="1"/>
  <c r="AJ415" i="5"/>
  <c r="AI415" i="5" s="1"/>
  <c r="AJ411" i="5"/>
  <c r="AI411" i="5" s="1"/>
  <c r="AJ399" i="5"/>
  <c r="AI399" i="5" s="1"/>
  <c r="AJ395" i="5"/>
  <c r="AI395" i="5" s="1"/>
  <c r="AJ383" i="5"/>
  <c r="AI383" i="5" s="1"/>
  <c r="AJ379" i="5"/>
  <c r="AI379" i="5" s="1"/>
  <c r="AJ367" i="5"/>
  <c r="AI367" i="5" s="1"/>
  <c r="AJ363" i="5"/>
  <c r="AI363" i="5" s="1"/>
  <c r="AJ423" i="5"/>
  <c r="AI423" i="5" s="1"/>
  <c r="AJ419" i="5"/>
  <c r="AI419" i="5" s="1"/>
  <c r="AJ407" i="5"/>
  <c r="AI407" i="5" s="1"/>
  <c r="AJ403" i="5"/>
  <c r="AI403" i="5" s="1"/>
  <c r="AJ391" i="5"/>
  <c r="AI391" i="5" s="1"/>
  <c r="AJ387" i="5"/>
  <c r="AI387" i="5" s="1"/>
  <c r="AJ375" i="5"/>
  <c r="AI375" i="5" s="1"/>
  <c r="AJ371" i="5"/>
  <c r="AI371" i="5" s="1"/>
  <c r="AJ359" i="5"/>
  <c r="AI359" i="5" s="1"/>
  <c r="AJ355" i="5"/>
  <c r="AI355" i="5" s="1"/>
  <c r="AJ351" i="5"/>
  <c r="AI351" i="5" s="1"/>
  <c r="AJ347" i="5"/>
  <c r="AI347" i="5" s="1"/>
  <c r="AJ343" i="5"/>
  <c r="AI343" i="5" s="1"/>
  <c r="AK421" i="5"/>
  <c r="AA113" i="5" s="1"/>
  <c r="AK417" i="5"/>
  <c r="AA109" i="5" s="1"/>
  <c r="AK405" i="5"/>
  <c r="AA97" i="5" s="1"/>
  <c r="AK401" i="5"/>
  <c r="AA93" i="5" s="1"/>
  <c r="AK389" i="5"/>
  <c r="AA81" i="5" s="1"/>
  <c r="AK385" i="5"/>
  <c r="AA77" i="5" s="1"/>
  <c r="AK373" i="5"/>
  <c r="AK369" i="5"/>
  <c r="AK357" i="5"/>
  <c r="AK353" i="5"/>
  <c r="AK349" i="5"/>
  <c r="AK345" i="5"/>
  <c r="AK429" i="5"/>
  <c r="AA121" i="5" s="1"/>
  <c r="AK425" i="5"/>
  <c r="AA117" i="5" s="1"/>
  <c r="AK413" i="5"/>
  <c r="AA105" i="5" s="1"/>
  <c r="AK409" i="5"/>
  <c r="AA101" i="5" s="1"/>
  <c r="AK397" i="5"/>
  <c r="AA89" i="5" s="1"/>
  <c r="AK393" i="5"/>
  <c r="AA85" i="5" s="1"/>
  <c r="AK381" i="5"/>
  <c r="AA73" i="5" s="1"/>
  <c r="AK377" i="5"/>
  <c r="AK365" i="5"/>
  <c r="AK361" i="5"/>
  <c r="P636" i="5"/>
  <c r="S636" i="5"/>
  <c r="AE636" i="5"/>
  <c r="AK636" i="5"/>
  <c r="Y636" i="5"/>
  <c r="V636" i="5"/>
  <c r="AB636" i="5"/>
  <c r="AH636" i="5"/>
  <c r="P618" i="5"/>
  <c r="S618" i="5"/>
  <c r="AE618" i="5"/>
  <c r="AK618" i="5"/>
  <c r="Y618" i="5"/>
  <c r="V618" i="5"/>
  <c r="AB618" i="5"/>
  <c r="AH618" i="5"/>
  <c r="P639" i="5"/>
  <c r="S639" i="5"/>
  <c r="AE639" i="5"/>
  <c r="Y639" i="5"/>
  <c r="AK639" i="5"/>
  <c r="AB639" i="5"/>
  <c r="V639" i="5"/>
  <c r="AH639" i="5"/>
  <c r="P638" i="5"/>
  <c r="S638" i="5"/>
  <c r="AE638" i="5"/>
  <c r="Y638" i="5"/>
  <c r="AK638" i="5"/>
  <c r="V638" i="5"/>
  <c r="AB638" i="5"/>
  <c r="AH638" i="5"/>
  <c r="P627" i="5"/>
  <c r="S627" i="5"/>
  <c r="Y627" i="5"/>
  <c r="AK627" i="5"/>
  <c r="AE627" i="5"/>
  <c r="AB627" i="5"/>
  <c r="AH627" i="5"/>
  <c r="V627" i="5"/>
  <c r="P611" i="5"/>
  <c r="S611" i="5"/>
  <c r="Y611" i="5"/>
  <c r="AK611" i="5"/>
  <c r="AE611" i="5"/>
  <c r="AH611" i="5"/>
  <c r="V611" i="5"/>
  <c r="AB611" i="5"/>
  <c r="P624" i="5"/>
  <c r="S624" i="5"/>
  <c r="AE624" i="5"/>
  <c r="AK624" i="5"/>
  <c r="Y624" i="5"/>
  <c r="V624" i="5"/>
  <c r="AB624" i="5"/>
  <c r="AH624" i="5"/>
  <c r="P602" i="5"/>
  <c r="S602" i="5"/>
  <c r="Y602" i="5"/>
  <c r="AE602" i="5"/>
  <c r="AK602" i="5"/>
  <c r="V602" i="5"/>
  <c r="AH602" i="5"/>
  <c r="AB602" i="5"/>
  <c r="U435" i="5"/>
  <c r="T435" i="5" s="1"/>
  <c r="AA435" i="5"/>
  <c r="Z435" i="5" s="1"/>
  <c r="AG435" i="5"/>
  <c r="AF435" i="5" s="1"/>
  <c r="R435" i="5"/>
  <c r="Q435" i="5" s="1"/>
  <c r="X435" i="5"/>
  <c r="W435" i="5" s="1"/>
  <c r="AD435" i="5"/>
  <c r="AC435" i="5" s="1"/>
  <c r="AJ435" i="5"/>
  <c r="AI435" i="5" s="1"/>
  <c r="R432" i="5"/>
  <c r="Q432" i="5" s="1"/>
  <c r="R428" i="5"/>
  <c r="Q428" i="5" s="1"/>
  <c r="R424" i="5"/>
  <c r="Q424" i="5" s="1"/>
  <c r="S431" i="5"/>
  <c r="O123" i="5" s="1"/>
  <c r="S427" i="5"/>
  <c r="O119" i="5" s="1"/>
  <c r="S423" i="5"/>
  <c r="O115" i="5" s="1"/>
  <c r="U430" i="5"/>
  <c r="T430" i="5" s="1"/>
  <c r="U422" i="5"/>
  <c r="T422" i="5" s="1"/>
  <c r="U425" i="5"/>
  <c r="T425" i="5" s="1"/>
  <c r="V427" i="5"/>
  <c r="Q119" i="5" s="1"/>
  <c r="V430" i="5"/>
  <c r="Q122" i="5" s="1"/>
  <c r="V422" i="5"/>
  <c r="Q114" i="5" s="1"/>
  <c r="X427" i="5"/>
  <c r="W427" i="5" s="1"/>
  <c r="X419" i="5"/>
  <c r="W419" i="5" s="1"/>
  <c r="X411" i="5"/>
  <c r="W411" i="5" s="1"/>
  <c r="X403" i="5"/>
  <c r="W403" i="5" s="1"/>
  <c r="X395" i="5"/>
  <c r="W395" i="5" s="1"/>
  <c r="X387" i="5"/>
  <c r="W387" i="5" s="1"/>
  <c r="X428" i="5"/>
  <c r="W428" i="5" s="1"/>
  <c r="X420" i="5"/>
  <c r="W420" i="5" s="1"/>
  <c r="X412" i="5"/>
  <c r="W412" i="5" s="1"/>
  <c r="X404" i="5"/>
  <c r="W404" i="5" s="1"/>
  <c r="X396" i="5"/>
  <c r="W396" i="5" s="1"/>
  <c r="X388" i="5"/>
  <c r="W388" i="5" s="1"/>
  <c r="Y426" i="5"/>
  <c r="S118" i="5" s="1"/>
  <c r="Y418" i="5"/>
  <c r="S110" i="5" s="1"/>
  <c r="Y410" i="5"/>
  <c r="S102" i="5" s="1"/>
  <c r="Y402" i="5"/>
  <c r="S94" i="5" s="1"/>
  <c r="Y394" i="5"/>
  <c r="S86" i="5" s="1"/>
  <c r="Y386" i="5"/>
  <c r="Y427" i="5"/>
  <c r="S119" i="5" s="1"/>
  <c r="Y419" i="5"/>
  <c r="S111" i="5" s="1"/>
  <c r="Y411" i="5"/>
  <c r="S103" i="5" s="1"/>
  <c r="Y403" i="5"/>
  <c r="S95" i="5" s="1"/>
  <c r="Y395" i="5"/>
  <c r="S87" i="5" s="1"/>
  <c r="Y387" i="5"/>
  <c r="AA431" i="5"/>
  <c r="Z431" i="5" s="1"/>
  <c r="AA427" i="5"/>
  <c r="Z427" i="5" s="1"/>
  <c r="AA423" i="5"/>
  <c r="Z423" i="5" s="1"/>
  <c r="AA419" i="5"/>
  <c r="Z419" i="5" s="1"/>
  <c r="AA415" i="5"/>
  <c r="Z415" i="5" s="1"/>
  <c r="AA411" i="5"/>
  <c r="Z411" i="5" s="1"/>
  <c r="AA407" i="5"/>
  <c r="Z407" i="5" s="1"/>
  <c r="AA403" i="5"/>
  <c r="Z403" i="5" s="1"/>
  <c r="AA399" i="5"/>
  <c r="Z399" i="5" s="1"/>
  <c r="AA395" i="5"/>
  <c r="Z395" i="5" s="1"/>
  <c r="AA391" i="5"/>
  <c r="Z391" i="5" s="1"/>
  <c r="AA387" i="5"/>
  <c r="Z387" i="5" s="1"/>
  <c r="AB430" i="5"/>
  <c r="U122" i="5" s="1"/>
  <c r="AB426" i="5"/>
  <c r="U118" i="5" s="1"/>
  <c r="AB422" i="5"/>
  <c r="U114" i="5" s="1"/>
  <c r="AB418" i="5"/>
  <c r="U110" i="5" s="1"/>
  <c r="AB414" i="5"/>
  <c r="U106" i="5" s="1"/>
  <c r="AB410" i="5"/>
  <c r="U102" i="5" s="1"/>
  <c r="AB406" i="5"/>
  <c r="U98" i="5" s="1"/>
  <c r="AB402" i="5"/>
  <c r="U94" i="5" s="1"/>
  <c r="AB398" i="5"/>
  <c r="U90" i="5" s="1"/>
  <c r="AB394" i="5"/>
  <c r="U86" i="5" s="1"/>
  <c r="AB390" i="5"/>
  <c r="AB386" i="5"/>
  <c r="AD431" i="5"/>
  <c r="AC431" i="5" s="1"/>
  <c r="AD427" i="5"/>
  <c r="AC427" i="5" s="1"/>
  <c r="AD423" i="5"/>
  <c r="AC423" i="5" s="1"/>
  <c r="AD419" i="5"/>
  <c r="AC419" i="5" s="1"/>
  <c r="AD415" i="5"/>
  <c r="AC415" i="5" s="1"/>
  <c r="AD411" i="5"/>
  <c r="AC411" i="5" s="1"/>
  <c r="AD407" i="5"/>
  <c r="AC407" i="5" s="1"/>
  <c r="AD403" i="5"/>
  <c r="AC403" i="5" s="1"/>
  <c r="AD399" i="5"/>
  <c r="AC399" i="5" s="1"/>
  <c r="AD395" i="5"/>
  <c r="AC395" i="5" s="1"/>
  <c r="AD391" i="5"/>
  <c r="AC391" i="5" s="1"/>
  <c r="AD387" i="5"/>
  <c r="AC387" i="5" s="1"/>
  <c r="AE432" i="5"/>
  <c r="W124" i="5" s="1"/>
  <c r="AE428" i="5"/>
  <c r="W120" i="5" s="1"/>
  <c r="AE424" i="5"/>
  <c r="W116" i="5" s="1"/>
  <c r="AE420" i="5"/>
  <c r="W112" i="5" s="1"/>
  <c r="AE416" i="5"/>
  <c r="W108" i="5" s="1"/>
  <c r="AE412" i="5"/>
  <c r="W104" i="5" s="1"/>
  <c r="AE408" i="5"/>
  <c r="W100" i="5" s="1"/>
  <c r="AE404" i="5"/>
  <c r="W96" i="5" s="1"/>
  <c r="AE400" i="5"/>
  <c r="W92" i="5" s="1"/>
  <c r="AE396" i="5"/>
  <c r="W88" i="5" s="1"/>
  <c r="AE392" i="5"/>
  <c r="AE388" i="5"/>
  <c r="AG429" i="5"/>
  <c r="AF429" i="5" s="1"/>
  <c r="AG425" i="5"/>
  <c r="AF425" i="5" s="1"/>
  <c r="AG421" i="5"/>
  <c r="AF421" i="5" s="1"/>
  <c r="AG417" i="5"/>
  <c r="AF417" i="5" s="1"/>
  <c r="AG413" i="5"/>
  <c r="AF413" i="5" s="1"/>
  <c r="AG409" i="5"/>
  <c r="AF409" i="5" s="1"/>
  <c r="AG405" i="5"/>
  <c r="AF405" i="5" s="1"/>
  <c r="AG401" i="5"/>
  <c r="AF401" i="5" s="1"/>
  <c r="AG397" i="5"/>
  <c r="AF397" i="5" s="1"/>
  <c r="AG393" i="5"/>
  <c r="AF393" i="5" s="1"/>
  <c r="AG389" i="5"/>
  <c r="AF389" i="5" s="1"/>
  <c r="AG385" i="5"/>
  <c r="AF385" i="5" s="1"/>
  <c r="AH429" i="5"/>
  <c r="Y121" i="5" s="1"/>
  <c r="AH425" i="5"/>
  <c r="Y117" i="5" s="1"/>
  <c r="AH421" i="5"/>
  <c r="Y113" i="5" s="1"/>
  <c r="AH417" i="5"/>
  <c r="Y109" i="5" s="1"/>
  <c r="AH413" i="5"/>
  <c r="Y105" i="5" s="1"/>
  <c r="AH409" i="5"/>
  <c r="Y101" i="5" s="1"/>
  <c r="AH405" i="5"/>
  <c r="Y97" i="5" s="1"/>
  <c r="AH401" i="5"/>
  <c r="Y93" i="5" s="1"/>
  <c r="AH397" i="5"/>
  <c r="Y89" i="5" s="1"/>
  <c r="AH393" i="5"/>
  <c r="Y85" i="5" s="1"/>
  <c r="AH389" i="5"/>
  <c r="AH385" i="5"/>
  <c r="AJ430" i="5"/>
  <c r="AI430" i="5" s="1"/>
  <c r="AJ426" i="5"/>
  <c r="AI426" i="5" s="1"/>
  <c r="AJ414" i="5"/>
  <c r="AI414" i="5" s="1"/>
  <c r="AJ410" i="5"/>
  <c r="AI410" i="5" s="1"/>
  <c r="AJ398" i="5"/>
  <c r="AI398" i="5" s="1"/>
  <c r="AJ394" i="5"/>
  <c r="AI394" i="5" s="1"/>
  <c r="AJ382" i="5"/>
  <c r="AI382" i="5" s="1"/>
  <c r="AJ378" i="5"/>
  <c r="AI378" i="5" s="1"/>
  <c r="AJ366" i="5"/>
  <c r="AI366" i="5" s="1"/>
  <c r="AJ362" i="5"/>
  <c r="AI362" i="5" s="1"/>
  <c r="AJ422" i="5"/>
  <c r="AI422" i="5" s="1"/>
  <c r="AJ418" i="5"/>
  <c r="AI418" i="5" s="1"/>
  <c r="AJ406" i="5"/>
  <c r="AI406" i="5" s="1"/>
  <c r="AJ402" i="5"/>
  <c r="AI402" i="5" s="1"/>
  <c r="AJ390" i="5"/>
  <c r="AI390" i="5" s="1"/>
  <c r="AJ386" i="5"/>
  <c r="AI386" i="5" s="1"/>
  <c r="AJ374" i="5"/>
  <c r="AI374" i="5" s="1"/>
  <c r="AJ370" i="5"/>
  <c r="AI370" i="5" s="1"/>
  <c r="AJ358" i="5"/>
  <c r="AI358" i="5" s="1"/>
  <c r="AJ354" i="5"/>
  <c r="AI354" i="5" s="1"/>
  <c r="AJ350" i="5"/>
  <c r="AI350" i="5" s="1"/>
  <c r="AJ346" i="5"/>
  <c r="AI346" i="5" s="1"/>
  <c r="AJ342" i="5"/>
  <c r="AI342" i="5" s="1"/>
  <c r="AK424" i="5"/>
  <c r="AA116" i="5" s="1"/>
  <c r="AK420" i="5"/>
  <c r="AA112" i="5" s="1"/>
  <c r="AK408" i="5"/>
  <c r="AA100" i="5" s="1"/>
  <c r="AK404" i="5"/>
  <c r="AA96" i="5" s="1"/>
  <c r="AK392" i="5"/>
  <c r="AA84" i="5" s="1"/>
  <c r="AK388" i="5"/>
  <c r="AA80" i="5" s="1"/>
  <c r="AK376" i="5"/>
  <c r="AA68" i="5" s="1"/>
  <c r="AK372" i="5"/>
  <c r="AA64" i="5" s="1"/>
  <c r="AK360" i="5"/>
  <c r="AA52" i="5" s="1"/>
  <c r="AK356" i="5"/>
  <c r="AA48" i="5" s="1"/>
  <c r="AK352" i="5"/>
  <c r="AA44" i="5" s="1"/>
  <c r="AK348" i="5"/>
  <c r="AA40" i="5" s="1"/>
  <c r="AK344" i="5"/>
  <c r="AK432" i="5"/>
  <c r="AA124" i="5" s="1"/>
  <c r="AK428" i="5"/>
  <c r="AA120" i="5" s="1"/>
  <c r="AK416" i="5"/>
  <c r="AA108" i="5" s="1"/>
  <c r="AK412" i="5"/>
  <c r="AA104" i="5" s="1"/>
  <c r="AK400" i="5"/>
  <c r="AA92" i="5" s="1"/>
  <c r="AK396" i="5"/>
  <c r="AA88" i="5" s="1"/>
  <c r="AK384" i="5"/>
  <c r="AA76" i="5" s="1"/>
  <c r="AK380" i="5"/>
  <c r="AA72" i="5" s="1"/>
  <c r="AK368" i="5"/>
  <c r="AA60" i="5" s="1"/>
  <c r="AK364" i="5"/>
  <c r="AA56" i="5" s="1"/>
  <c r="P433" i="5"/>
  <c r="S433" i="5"/>
  <c r="Y433" i="5"/>
  <c r="AE433" i="5"/>
  <c r="AK433" i="5"/>
  <c r="V433" i="5"/>
  <c r="AB433" i="5"/>
  <c r="AH433" i="5"/>
  <c r="R431" i="5"/>
  <c r="Q431" i="5" s="1"/>
  <c r="R427" i="5"/>
  <c r="Q427" i="5" s="1"/>
  <c r="R423" i="5"/>
  <c r="Q423" i="5" s="1"/>
  <c r="S430" i="5"/>
  <c r="O122" i="5" s="1"/>
  <c r="S426" i="5"/>
  <c r="O118" i="5" s="1"/>
  <c r="S422" i="5"/>
  <c r="O114" i="5" s="1"/>
  <c r="U428" i="5"/>
  <c r="T428" i="5" s="1"/>
  <c r="U431" i="5"/>
  <c r="T431" i="5" s="1"/>
  <c r="U423" i="5"/>
  <c r="T423" i="5" s="1"/>
  <c r="V425" i="5"/>
  <c r="Q117" i="5" s="1"/>
  <c r="V428" i="5"/>
  <c r="Q120" i="5" s="1"/>
  <c r="X425" i="5"/>
  <c r="W425" i="5" s="1"/>
  <c r="X417" i="5"/>
  <c r="W417" i="5" s="1"/>
  <c r="X409" i="5"/>
  <c r="W409" i="5" s="1"/>
  <c r="X401" i="5"/>
  <c r="W401" i="5" s="1"/>
  <c r="X393" i="5"/>
  <c r="W393" i="5" s="1"/>
  <c r="X385" i="5"/>
  <c r="W385" i="5" s="1"/>
  <c r="X426" i="5"/>
  <c r="W426" i="5" s="1"/>
  <c r="X418" i="5"/>
  <c r="W418" i="5" s="1"/>
  <c r="X410" i="5"/>
  <c r="W410" i="5" s="1"/>
  <c r="X402" i="5"/>
  <c r="W402" i="5" s="1"/>
  <c r="X394" i="5"/>
  <c r="W394" i="5" s="1"/>
  <c r="X386" i="5"/>
  <c r="W386" i="5" s="1"/>
  <c r="Y432" i="5"/>
  <c r="S124" i="5" s="1"/>
  <c r="Y424" i="5"/>
  <c r="S116" i="5" s="1"/>
  <c r="Y416" i="5"/>
  <c r="S108" i="5" s="1"/>
  <c r="Y408" i="5"/>
  <c r="S100" i="5" s="1"/>
  <c r="Y400" i="5"/>
  <c r="S92" i="5" s="1"/>
  <c r="Y392" i="5"/>
  <c r="Y425" i="5"/>
  <c r="S117" i="5" s="1"/>
  <c r="Y417" i="5"/>
  <c r="S109" i="5" s="1"/>
  <c r="Y409" i="5"/>
  <c r="S101" i="5" s="1"/>
  <c r="Y401" i="5"/>
  <c r="S93" i="5" s="1"/>
  <c r="Y393" i="5"/>
  <c r="S85" i="5" s="1"/>
  <c r="Y385" i="5"/>
  <c r="AA430" i="5"/>
  <c r="Z430" i="5" s="1"/>
  <c r="AA426" i="5"/>
  <c r="Z426" i="5" s="1"/>
  <c r="AA422" i="5"/>
  <c r="Z422" i="5" s="1"/>
  <c r="AA418" i="5"/>
  <c r="Z418" i="5" s="1"/>
  <c r="AA414" i="5"/>
  <c r="Z414" i="5" s="1"/>
  <c r="AA410" i="5"/>
  <c r="Z410" i="5" s="1"/>
  <c r="AA406" i="5"/>
  <c r="Z406" i="5" s="1"/>
  <c r="AA402" i="5"/>
  <c r="Z402" i="5" s="1"/>
  <c r="AA398" i="5"/>
  <c r="Z398" i="5" s="1"/>
  <c r="AA394" i="5"/>
  <c r="Z394" i="5" s="1"/>
  <c r="AA390" i="5"/>
  <c r="Z390" i="5" s="1"/>
  <c r="AA386" i="5"/>
  <c r="Z386" i="5" s="1"/>
  <c r="AB429" i="5"/>
  <c r="U121" i="5" s="1"/>
  <c r="AB425" i="5"/>
  <c r="U117" i="5" s="1"/>
  <c r="AB421" i="5"/>
  <c r="U113" i="5" s="1"/>
  <c r="AB417" i="5"/>
  <c r="U109" i="5" s="1"/>
  <c r="AB413" i="5"/>
  <c r="U105" i="5" s="1"/>
  <c r="AB409" i="5"/>
  <c r="U101" i="5" s="1"/>
  <c r="AB405" i="5"/>
  <c r="U97" i="5" s="1"/>
  <c r="AB401" i="5"/>
  <c r="U93" i="5" s="1"/>
  <c r="AB397" i="5"/>
  <c r="U89" i="5" s="1"/>
  <c r="AB393" i="5"/>
  <c r="U85" i="5" s="1"/>
  <c r="AB389" i="5"/>
  <c r="AB385" i="5"/>
  <c r="AD430" i="5"/>
  <c r="AC430" i="5" s="1"/>
  <c r="AD426" i="5"/>
  <c r="AC426" i="5" s="1"/>
  <c r="AD422" i="5"/>
  <c r="AC422" i="5" s="1"/>
  <c r="AD418" i="5"/>
  <c r="AC418" i="5" s="1"/>
  <c r="AD414" i="5"/>
  <c r="AC414" i="5" s="1"/>
  <c r="AD410" i="5"/>
  <c r="AC410" i="5" s="1"/>
  <c r="AD406" i="5"/>
  <c r="AC406" i="5" s="1"/>
  <c r="AD402" i="5"/>
  <c r="AC402" i="5" s="1"/>
  <c r="AD398" i="5"/>
  <c r="AC398" i="5" s="1"/>
  <c r="AD394" i="5"/>
  <c r="AC394" i="5" s="1"/>
  <c r="AD390" i="5"/>
  <c r="AC390" i="5" s="1"/>
  <c r="AD386" i="5"/>
  <c r="AC386" i="5" s="1"/>
  <c r="AE431" i="5"/>
  <c r="W123" i="5" s="1"/>
  <c r="AE427" i="5"/>
  <c r="W119" i="5" s="1"/>
  <c r="AE423" i="5"/>
  <c r="W115" i="5" s="1"/>
  <c r="AE419" i="5"/>
  <c r="W111" i="5" s="1"/>
  <c r="AE415" i="5"/>
  <c r="W107" i="5" s="1"/>
  <c r="AE411" i="5"/>
  <c r="W103" i="5" s="1"/>
  <c r="AE407" i="5"/>
  <c r="W99" i="5" s="1"/>
  <c r="AE403" i="5"/>
  <c r="W95" i="5" s="1"/>
  <c r="AE399" i="5"/>
  <c r="W91" i="5" s="1"/>
  <c r="AE395" i="5"/>
  <c r="W87" i="5" s="1"/>
  <c r="AE391" i="5"/>
  <c r="AE387" i="5"/>
  <c r="AG432" i="5"/>
  <c r="AF432" i="5" s="1"/>
  <c r="AG428" i="5"/>
  <c r="AF428" i="5" s="1"/>
  <c r="AG424" i="5"/>
  <c r="AF424" i="5" s="1"/>
  <c r="AG420" i="5"/>
  <c r="AF420" i="5" s="1"/>
  <c r="AG416" i="5"/>
  <c r="AF416" i="5" s="1"/>
  <c r="AG412" i="5"/>
  <c r="AF412" i="5" s="1"/>
  <c r="AG408" i="5"/>
  <c r="AF408" i="5" s="1"/>
  <c r="AG404" i="5"/>
  <c r="AF404" i="5" s="1"/>
  <c r="AG400" i="5"/>
  <c r="AF400" i="5" s="1"/>
  <c r="AG396" i="5"/>
  <c r="AF396" i="5" s="1"/>
  <c r="AG392" i="5"/>
  <c r="AF392" i="5" s="1"/>
  <c r="AG388" i="5"/>
  <c r="AF388" i="5" s="1"/>
  <c r="AH432" i="5"/>
  <c r="Y124" i="5" s="1"/>
  <c r="AH428" i="5"/>
  <c r="Y120" i="5" s="1"/>
  <c r="AH424" i="5"/>
  <c r="Y116" i="5" s="1"/>
  <c r="AH420" i="5"/>
  <c r="Y112" i="5" s="1"/>
  <c r="AH416" i="5"/>
  <c r="Y108" i="5" s="1"/>
  <c r="AH412" i="5"/>
  <c r="Y104" i="5" s="1"/>
  <c r="AH408" i="5"/>
  <c r="Y100" i="5" s="1"/>
  <c r="AH404" i="5"/>
  <c r="Y96" i="5" s="1"/>
  <c r="AH400" i="5"/>
  <c r="Y92" i="5" s="1"/>
  <c r="AH396" i="5"/>
  <c r="Y88" i="5" s="1"/>
  <c r="AH392" i="5"/>
  <c r="AH388" i="5"/>
  <c r="AJ429" i="5"/>
  <c r="AI429" i="5" s="1"/>
  <c r="AJ425" i="5"/>
  <c r="AI425" i="5" s="1"/>
  <c r="AJ413" i="5"/>
  <c r="AI413" i="5" s="1"/>
  <c r="AJ409" i="5"/>
  <c r="AI409" i="5" s="1"/>
  <c r="AJ397" i="5"/>
  <c r="AI397" i="5" s="1"/>
  <c r="AJ393" i="5"/>
  <c r="AI393" i="5" s="1"/>
  <c r="AJ381" i="5"/>
  <c r="AI381" i="5" s="1"/>
  <c r="AJ377" i="5"/>
  <c r="AI377" i="5" s="1"/>
  <c r="AJ365" i="5"/>
  <c r="AI365" i="5" s="1"/>
  <c r="AJ361" i="5"/>
  <c r="AI361" i="5" s="1"/>
  <c r="AJ421" i="5"/>
  <c r="AI421" i="5" s="1"/>
  <c r="AJ417" i="5"/>
  <c r="AI417" i="5" s="1"/>
  <c r="AJ405" i="5"/>
  <c r="AI405" i="5" s="1"/>
  <c r="AJ401" i="5"/>
  <c r="AI401" i="5" s="1"/>
  <c r="AJ389" i="5"/>
  <c r="AI389" i="5" s="1"/>
  <c r="AJ385" i="5"/>
  <c r="AI385" i="5" s="1"/>
  <c r="AJ373" i="5"/>
  <c r="AI373" i="5" s="1"/>
  <c r="AJ369" i="5"/>
  <c r="AI369" i="5" s="1"/>
  <c r="AJ357" i="5"/>
  <c r="AI357" i="5" s="1"/>
  <c r="AJ353" i="5"/>
  <c r="AI353" i="5" s="1"/>
  <c r="AJ349" i="5"/>
  <c r="AI349" i="5" s="1"/>
  <c r="AJ345" i="5"/>
  <c r="AI345" i="5" s="1"/>
  <c r="AK423" i="5"/>
  <c r="AA115" i="5" s="1"/>
  <c r="AK419" i="5"/>
  <c r="AA111" i="5" s="1"/>
  <c r="AK407" i="5"/>
  <c r="AA99" i="5" s="1"/>
  <c r="AK403" i="5"/>
  <c r="AA95" i="5" s="1"/>
  <c r="AK391" i="5"/>
  <c r="AA83" i="5" s="1"/>
  <c r="AK387" i="5"/>
  <c r="AA79" i="5" s="1"/>
  <c r="AK375" i="5"/>
  <c r="AK371" i="5"/>
  <c r="AK359" i="5"/>
  <c r="AK355" i="5"/>
  <c r="AK351" i="5"/>
  <c r="AK347" i="5"/>
  <c r="AK343" i="5"/>
  <c r="AK431" i="5"/>
  <c r="AA123" i="5" s="1"/>
  <c r="AK427" i="5"/>
  <c r="AA119" i="5" s="1"/>
  <c r="AK415" i="5"/>
  <c r="AA107" i="5" s="1"/>
  <c r="AK411" i="5"/>
  <c r="AA103" i="5" s="1"/>
  <c r="AK399" i="5"/>
  <c r="AA91" i="5" s="1"/>
  <c r="AK395" i="5"/>
  <c r="AA87" i="5" s="1"/>
  <c r="AK383" i="5"/>
  <c r="AA75" i="5" s="1"/>
  <c r="AK379" i="5"/>
  <c r="AA71" i="5" s="1"/>
  <c r="AK367" i="5"/>
  <c r="AK363" i="5"/>
  <c r="P631" i="5"/>
  <c r="S631" i="5"/>
  <c r="Y631" i="5"/>
  <c r="AK631" i="5"/>
  <c r="AE631" i="5"/>
  <c r="V631" i="5"/>
  <c r="AB631" i="5"/>
  <c r="AH631" i="5"/>
  <c r="P615" i="5"/>
  <c r="S615" i="5"/>
  <c r="Y615" i="5"/>
  <c r="AE615" i="5"/>
  <c r="AK615" i="5"/>
  <c r="V615" i="5"/>
  <c r="AB615" i="5"/>
  <c r="AH615" i="5"/>
  <c r="P641" i="5"/>
  <c r="S641" i="5"/>
  <c r="Y641" i="5"/>
  <c r="AE641" i="5"/>
  <c r="AK641" i="5"/>
  <c r="AH641" i="5"/>
  <c r="AB641" i="5"/>
  <c r="V641" i="5"/>
  <c r="P630" i="5"/>
  <c r="S630" i="5"/>
  <c r="Y630" i="5"/>
  <c r="AE630" i="5"/>
  <c r="AK630" i="5"/>
  <c r="V630" i="5"/>
  <c r="AB630" i="5"/>
  <c r="AH630" i="5"/>
  <c r="P614" i="5"/>
  <c r="S614" i="5"/>
  <c r="AE614" i="5"/>
  <c r="AK614" i="5"/>
  <c r="Y614" i="5"/>
  <c r="V614" i="5"/>
  <c r="AH614" i="5"/>
  <c r="AB614" i="5"/>
  <c r="P633" i="5"/>
  <c r="S633" i="5"/>
  <c r="Y633" i="5"/>
  <c r="AE633" i="5"/>
  <c r="AK633" i="5"/>
  <c r="AB633" i="5"/>
  <c r="V633" i="5"/>
  <c r="AH633" i="5"/>
  <c r="P621" i="5"/>
  <c r="S621" i="5"/>
  <c r="AE621" i="5"/>
  <c r="Y621" i="5"/>
  <c r="AK621" i="5"/>
  <c r="V621" i="5"/>
  <c r="AB621" i="5"/>
  <c r="AH621" i="5"/>
  <c r="P620" i="5"/>
  <c r="S620" i="5"/>
  <c r="Y620" i="5"/>
  <c r="AK620" i="5"/>
  <c r="AE620" i="5"/>
  <c r="AB620" i="5"/>
  <c r="AH620" i="5"/>
  <c r="V620" i="5"/>
  <c r="P607" i="5"/>
  <c r="S607" i="5"/>
  <c r="AE607" i="5"/>
  <c r="Y607" i="5"/>
  <c r="AK607" i="5"/>
  <c r="AH607" i="5"/>
  <c r="V607" i="5"/>
  <c r="AB607" i="5"/>
  <c r="P606" i="5"/>
  <c r="S606" i="5"/>
  <c r="Y606" i="5"/>
  <c r="AE606" i="5"/>
  <c r="AK606" i="5"/>
  <c r="V606" i="5"/>
  <c r="AB606" i="5"/>
  <c r="AH606" i="5"/>
  <c r="P604" i="5"/>
  <c r="S604" i="5"/>
  <c r="Y604" i="5"/>
  <c r="AK604" i="5"/>
  <c r="AE604" i="5"/>
  <c r="V604" i="5"/>
  <c r="AB604" i="5"/>
  <c r="AH604" i="5"/>
  <c r="P586" i="5"/>
  <c r="S586" i="5"/>
  <c r="Y586" i="5"/>
  <c r="AK586" i="5"/>
  <c r="AE586" i="5"/>
  <c r="AB586" i="5"/>
  <c r="AH586" i="5"/>
  <c r="V586" i="5"/>
  <c r="P590" i="5"/>
  <c r="S590" i="5"/>
  <c r="Y590" i="5"/>
  <c r="AE590" i="5"/>
  <c r="AK590" i="5"/>
  <c r="V590" i="5"/>
  <c r="AB590" i="5"/>
  <c r="AH590" i="5"/>
  <c r="P573" i="5"/>
  <c r="S573" i="5"/>
  <c r="Y573" i="5"/>
  <c r="AK573" i="5"/>
  <c r="AE573" i="5"/>
  <c r="V573" i="5"/>
  <c r="AB573" i="5"/>
  <c r="AH573" i="5"/>
  <c r="P597" i="5"/>
  <c r="S597" i="5"/>
  <c r="Y597" i="5"/>
  <c r="AE597" i="5"/>
  <c r="AK597" i="5"/>
  <c r="AH597" i="5"/>
  <c r="V597" i="5"/>
  <c r="AB597" i="5"/>
  <c r="P581" i="5"/>
  <c r="S581" i="5"/>
  <c r="Y581" i="5"/>
  <c r="AK581" i="5"/>
  <c r="AE581" i="5"/>
  <c r="V581" i="5"/>
  <c r="AH581" i="5"/>
  <c r="AB581" i="5"/>
  <c r="P583" i="5"/>
  <c r="S583" i="5"/>
  <c r="Y583" i="5"/>
  <c r="AK583" i="5"/>
  <c r="AE583" i="5"/>
  <c r="V583" i="5"/>
  <c r="AH583" i="5"/>
  <c r="AB583" i="5"/>
  <c r="P570" i="5"/>
  <c r="S570" i="5"/>
  <c r="AE570" i="5"/>
  <c r="AK570" i="5"/>
  <c r="Y570" i="5"/>
  <c r="AH570" i="5"/>
  <c r="V570" i="5"/>
  <c r="AB570" i="5"/>
  <c r="P555" i="5"/>
  <c r="Y555" i="5"/>
  <c r="S555" i="5"/>
  <c r="AE555" i="5"/>
  <c r="AK555" i="5"/>
  <c r="V555" i="5"/>
  <c r="AB555" i="5"/>
  <c r="AH555" i="5"/>
  <c r="P577" i="5"/>
  <c r="S577" i="5"/>
  <c r="AK577" i="5"/>
  <c r="AE577" i="5"/>
  <c r="Y577" i="5"/>
  <c r="V577" i="5"/>
  <c r="AB577" i="5"/>
  <c r="AH577" i="5"/>
  <c r="P566" i="5"/>
  <c r="S566" i="5"/>
  <c r="Y566" i="5"/>
  <c r="AE566" i="5"/>
  <c r="AK566" i="5"/>
  <c r="V566" i="5"/>
  <c r="AB566" i="5"/>
  <c r="AH566" i="5"/>
  <c r="P542" i="5"/>
  <c r="S542" i="5"/>
  <c r="Y542" i="5"/>
  <c r="AK542" i="5"/>
  <c r="AE542" i="5"/>
  <c r="V542" i="5"/>
  <c r="AH542" i="5"/>
  <c r="AB542" i="5"/>
  <c r="P531" i="5"/>
  <c r="S531" i="5"/>
  <c r="Y531" i="5"/>
  <c r="AE531" i="5"/>
  <c r="AK531" i="5"/>
  <c r="V531" i="5"/>
  <c r="AH531" i="5"/>
  <c r="AB531" i="5"/>
  <c r="P551" i="5"/>
  <c r="S551" i="5"/>
  <c r="Y551" i="5"/>
  <c r="AK551" i="5"/>
  <c r="AE551" i="5"/>
  <c r="V551" i="5"/>
  <c r="AH551" i="5"/>
  <c r="AB551" i="5"/>
  <c r="P536" i="5"/>
  <c r="Y536" i="5"/>
  <c r="S536" i="5"/>
  <c r="AK536" i="5"/>
  <c r="AE536" i="5"/>
  <c r="V536" i="5"/>
  <c r="AH536" i="5"/>
  <c r="AB536" i="5"/>
  <c r="P522" i="5"/>
  <c r="Y522" i="5"/>
  <c r="S522" i="5"/>
  <c r="AK522" i="5"/>
  <c r="AE522" i="5"/>
  <c r="V522" i="5"/>
  <c r="AH522" i="5"/>
  <c r="AB522" i="5"/>
  <c r="P534" i="5"/>
  <c r="Y534" i="5"/>
  <c r="S534" i="5"/>
  <c r="AE534" i="5"/>
  <c r="AK534" i="5"/>
  <c r="AB534" i="5"/>
  <c r="V534" i="5"/>
  <c r="AH534" i="5"/>
  <c r="P550" i="5"/>
  <c r="S550" i="5"/>
  <c r="Y550" i="5"/>
  <c r="AK550" i="5"/>
  <c r="AE550" i="5"/>
  <c r="V550" i="5"/>
  <c r="AB550" i="5"/>
  <c r="AH550" i="5"/>
  <c r="P543" i="5"/>
  <c r="Y543" i="5"/>
  <c r="S543" i="5"/>
  <c r="AK543" i="5"/>
  <c r="AE543" i="5"/>
  <c r="V543" i="5"/>
  <c r="AB543" i="5"/>
  <c r="AH543" i="5"/>
  <c r="P521" i="5"/>
  <c r="Y521" i="5"/>
  <c r="S521" i="5"/>
  <c r="AE521" i="5"/>
  <c r="AK521" i="5"/>
  <c r="V521" i="5"/>
  <c r="AB521" i="5"/>
  <c r="AH521" i="5"/>
  <c r="P513" i="5"/>
  <c r="Y513" i="5"/>
  <c r="S513" i="5"/>
  <c r="AE513" i="5"/>
  <c r="AK513" i="5"/>
  <c r="V513" i="5"/>
  <c r="AB513" i="5"/>
  <c r="AH513" i="5"/>
  <c r="P505" i="5"/>
  <c r="S505" i="5"/>
  <c r="Y505" i="5"/>
  <c r="AK505" i="5"/>
  <c r="AE505" i="5"/>
  <c r="V505" i="5"/>
  <c r="AB505" i="5"/>
  <c r="AH505" i="5"/>
  <c r="P519" i="5"/>
  <c r="S519" i="5"/>
  <c r="Y519" i="5"/>
  <c r="AK519" i="5"/>
  <c r="AE519" i="5"/>
  <c r="V519" i="5"/>
  <c r="AH519" i="5"/>
  <c r="AB519" i="5"/>
  <c r="P504" i="5"/>
  <c r="S504" i="5"/>
  <c r="Y504" i="5"/>
  <c r="AK504" i="5"/>
  <c r="AE504" i="5"/>
  <c r="V504" i="5"/>
  <c r="AH504" i="5"/>
  <c r="AB504" i="5"/>
  <c r="P507" i="5"/>
  <c r="S507" i="5"/>
  <c r="Y507" i="5"/>
  <c r="AK507" i="5"/>
  <c r="AE507" i="5"/>
  <c r="V507" i="5"/>
  <c r="AB507" i="5"/>
  <c r="AH507" i="5"/>
  <c r="P495" i="5"/>
  <c r="S495" i="5"/>
  <c r="Y495" i="5"/>
  <c r="AK495" i="5"/>
  <c r="AE495" i="5"/>
  <c r="V495" i="5"/>
  <c r="AB495" i="5"/>
  <c r="AH495" i="5"/>
  <c r="P499" i="5"/>
  <c r="S499" i="5"/>
  <c r="Y499" i="5"/>
  <c r="AE499" i="5"/>
  <c r="AK499" i="5"/>
  <c r="V499" i="5"/>
  <c r="AB499" i="5"/>
  <c r="AH499" i="5"/>
  <c r="P485" i="5"/>
  <c r="S485" i="5"/>
  <c r="Y485" i="5"/>
  <c r="AE485" i="5"/>
  <c r="AK485" i="5"/>
  <c r="V485" i="5"/>
  <c r="AB485" i="5"/>
  <c r="AH485" i="5"/>
  <c r="P488" i="5"/>
  <c r="S488" i="5"/>
  <c r="Y488" i="5"/>
  <c r="AE488" i="5"/>
  <c r="AK488" i="5"/>
  <c r="V488" i="5"/>
  <c r="AH488" i="5"/>
  <c r="AB488" i="5"/>
  <c r="P478" i="5"/>
  <c r="Y478" i="5"/>
  <c r="S478" i="5"/>
  <c r="AK478" i="5"/>
  <c r="AE478" i="5"/>
  <c r="V478" i="5"/>
  <c r="AB478" i="5"/>
  <c r="AH478" i="5"/>
  <c r="P487" i="5"/>
  <c r="Y487" i="5"/>
  <c r="S487" i="5"/>
  <c r="AK487" i="5"/>
  <c r="AE487" i="5"/>
  <c r="V487" i="5"/>
  <c r="AH487" i="5"/>
  <c r="AB487" i="5"/>
  <c r="P472" i="5"/>
  <c r="S472" i="5"/>
  <c r="Y472" i="5"/>
  <c r="AK472" i="5"/>
  <c r="AE472" i="5"/>
  <c r="V472" i="5"/>
  <c r="AH472" i="5"/>
  <c r="AB472" i="5"/>
  <c r="P459" i="5"/>
  <c r="Y459" i="5"/>
  <c r="S459" i="5"/>
  <c r="AE459" i="5"/>
  <c r="AK459" i="5"/>
  <c r="V459" i="5"/>
  <c r="AB459" i="5"/>
  <c r="AH459" i="5"/>
  <c r="P458" i="5"/>
  <c r="S458" i="5"/>
  <c r="Y458" i="5"/>
  <c r="AE458" i="5"/>
  <c r="AK458" i="5"/>
  <c r="V458" i="5"/>
  <c r="AB458" i="5"/>
  <c r="AH458" i="5"/>
  <c r="P462" i="5"/>
  <c r="S462" i="5"/>
  <c r="Y462" i="5"/>
  <c r="AK462" i="5"/>
  <c r="AE462" i="5"/>
  <c r="V462" i="5"/>
  <c r="AB462" i="5"/>
  <c r="AH462" i="5"/>
  <c r="P471" i="5"/>
  <c r="S471" i="5"/>
  <c r="Y471" i="5"/>
  <c r="AE471" i="5"/>
  <c r="AK471" i="5"/>
  <c r="V471" i="5"/>
  <c r="AB471" i="5"/>
  <c r="AH471" i="5"/>
  <c r="P448" i="5"/>
  <c r="S448" i="5"/>
  <c r="Y448" i="5"/>
  <c r="AE448" i="5"/>
  <c r="AK448" i="5"/>
  <c r="V448" i="5"/>
  <c r="AB448" i="5"/>
  <c r="AH448" i="5"/>
  <c r="P456" i="5"/>
  <c r="S456" i="5"/>
  <c r="Y456" i="5"/>
  <c r="AE456" i="5"/>
  <c r="AK456" i="5"/>
  <c r="V456" i="5"/>
  <c r="AB456" i="5"/>
  <c r="AH456" i="5"/>
  <c r="P443" i="5"/>
  <c r="S443" i="5"/>
  <c r="Y443" i="5"/>
  <c r="AK443" i="5"/>
  <c r="AE443" i="5"/>
  <c r="V443" i="5"/>
  <c r="AH443" i="5"/>
  <c r="AB443" i="5"/>
  <c r="P445" i="5"/>
  <c r="S445" i="5"/>
  <c r="Y445" i="5"/>
  <c r="AE445" i="5"/>
  <c r="AK445" i="5"/>
  <c r="V445" i="5"/>
  <c r="AB445" i="5"/>
  <c r="AH445" i="5"/>
  <c r="P439" i="5"/>
  <c r="S439" i="5"/>
  <c r="Y439" i="5"/>
  <c r="AE439" i="5"/>
  <c r="AK439" i="5"/>
  <c r="V439" i="5"/>
  <c r="AB439" i="5"/>
  <c r="AH439" i="5"/>
  <c r="U637" i="5"/>
  <c r="T637" i="5" s="1"/>
  <c r="AA637" i="5"/>
  <c r="Z637" i="5" s="1"/>
  <c r="AG637" i="5"/>
  <c r="AF637" i="5" s="1"/>
  <c r="R637" i="5"/>
  <c r="Q637" i="5" s="1"/>
  <c r="AG617" i="5"/>
  <c r="AF617" i="5" s="1"/>
  <c r="AA617" i="5"/>
  <c r="Z617" i="5" s="1"/>
  <c r="U617" i="5"/>
  <c r="T617" i="5" s="1"/>
  <c r="R617" i="5"/>
  <c r="Q617" i="5" s="1"/>
  <c r="U639" i="5"/>
  <c r="T639" i="5" s="1"/>
  <c r="AA639" i="5"/>
  <c r="Z639" i="5" s="1"/>
  <c r="AG639" i="5"/>
  <c r="AF639" i="5" s="1"/>
  <c r="R639" i="5"/>
  <c r="Q639" i="5" s="1"/>
  <c r="AA632" i="5"/>
  <c r="Z632" i="5" s="1"/>
  <c r="AG632" i="5"/>
  <c r="AF632" i="5" s="1"/>
  <c r="U632" i="5"/>
  <c r="T632" i="5" s="1"/>
  <c r="R632" i="5"/>
  <c r="Q632" i="5" s="1"/>
  <c r="U616" i="5"/>
  <c r="T616" i="5" s="1"/>
  <c r="AA616" i="5"/>
  <c r="Z616" i="5" s="1"/>
  <c r="AG616" i="5"/>
  <c r="AF616" i="5" s="1"/>
  <c r="R616" i="5"/>
  <c r="Q616" i="5" s="1"/>
  <c r="AA628" i="5"/>
  <c r="Z628" i="5" s="1"/>
  <c r="U628" i="5"/>
  <c r="T628" i="5" s="1"/>
  <c r="AG628" i="5"/>
  <c r="AF628" i="5" s="1"/>
  <c r="R628" i="5"/>
  <c r="Q628" i="5" s="1"/>
  <c r="U612" i="5"/>
  <c r="T612" i="5" s="1"/>
  <c r="AA612" i="5"/>
  <c r="Z612" i="5" s="1"/>
  <c r="AG612" i="5"/>
  <c r="AF612" i="5" s="1"/>
  <c r="R612" i="5"/>
  <c r="Q612" i="5" s="1"/>
  <c r="U638" i="5"/>
  <c r="T638" i="5" s="1"/>
  <c r="AG638" i="5"/>
  <c r="AF638" i="5" s="1"/>
  <c r="AA638" i="5"/>
  <c r="Z638" i="5" s="1"/>
  <c r="R638" i="5"/>
  <c r="Q638" i="5" s="1"/>
  <c r="U623" i="5"/>
  <c r="T623" i="5" s="1"/>
  <c r="AA623" i="5"/>
  <c r="Z623" i="5" s="1"/>
  <c r="AG623" i="5"/>
  <c r="AF623" i="5" s="1"/>
  <c r="R623" i="5"/>
  <c r="Q623" i="5" s="1"/>
  <c r="U605" i="5"/>
  <c r="T605" i="5" s="1"/>
  <c r="AG605" i="5"/>
  <c r="AF605" i="5" s="1"/>
  <c r="AA605" i="5"/>
  <c r="Z605" i="5" s="1"/>
  <c r="R605" i="5"/>
  <c r="Q605" i="5" s="1"/>
  <c r="U597" i="5"/>
  <c r="T597" i="5" s="1"/>
  <c r="AA597" i="5"/>
  <c r="Z597" i="5" s="1"/>
  <c r="AG597" i="5"/>
  <c r="AF597" i="5" s="1"/>
  <c r="R597" i="5"/>
  <c r="Q597" i="5" s="1"/>
  <c r="U592" i="5"/>
  <c r="T592" i="5" s="1"/>
  <c r="AG592" i="5"/>
  <c r="AF592" i="5" s="1"/>
  <c r="AA592" i="5"/>
  <c r="Z592" i="5" s="1"/>
  <c r="R592" i="5"/>
  <c r="Q592" i="5" s="1"/>
  <c r="U594" i="5"/>
  <c r="T594" i="5" s="1"/>
  <c r="AA594" i="5"/>
  <c r="Z594" i="5" s="1"/>
  <c r="AG594" i="5"/>
  <c r="AF594" i="5" s="1"/>
  <c r="R594" i="5"/>
  <c r="Q594" i="5" s="1"/>
  <c r="U577" i="5"/>
  <c r="T577" i="5" s="1"/>
  <c r="AA577" i="5"/>
  <c r="Z577" i="5" s="1"/>
  <c r="AG577" i="5"/>
  <c r="AF577" i="5" s="1"/>
  <c r="R577" i="5"/>
  <c r="Q577" i="5" s="1"/>
  <c r="U566" i="5"/>
  <c r="T566" i="5" s="1"/>
  <c r="AG566" i="5"/>
  <c r="AF566" i="5" s="1"/>
  <c r="AA566" i="5"/>
  <c r="Z566" i="5" s="1"/>
  <c r="R566" i="5"/>
  <c r="Q566" i="5" s="1"/>
  <c r="U588" i="5"/>
  <c r="T588" i="5" s="1"/>
  <c r="AG588" i="5"/>
  <c r="AF588" i="5" s="1"/>
  <c r="AA588" i="5"/>
  <c r="Z588" i="5" s="1"/>
  <c r="R588" i="5"/>
  <c r="Q588" i="5" s="1"/>
  <c r="U572" i="5"/>
  <c r="T572" i="5" s="1"/>
  <c r="AA572" i="5"/>
  <c r="Z572" i="5" s="1"/>
  <c r="AG572" i="5"/>
  <c r="AF572" i="5" s="1"/>
  <c r="R572" i="5"/>
  <c r="Q572" i="5" s="1"/>
  <c r="U551" i="5"/>
  <c r="T551" i="5" s="1"/>
  <c r="AA551" i="5"/>
  <c r="Z551" i="5" s="1"/>
  <c r="AG551" i="5"/>
  <c r="AF551" i="5" s="1"/>
  <c r="R551" i="5"/>
  <c r="Q551" i="5" s="1"/>
  <c r="U556" i="5"/>
  <c r="T556" i="5" s="1"/>
  <c r="AA556" i="5"/>
  <c r="Z556" i="5" s="1"/>
  <c r="AG556" i="5"/>
  <c r="AF556" i="5" s="1"/>
  <c r="R556" i="5"/>
  <c r="Q556" i="5" s="1"/>
  <c r="U578" i="5"/>
  <c r="T578" i="5" s="1"/>
  <c r="AA578" i="5"/>
  <c r="Z578" i="5" s="1"/>
  <c r="AG578" i="5"/>
  <c r="AF578" i="5" s="1"/>
  <c r="R578" i="5"/>
  <c r="Q578" i="5" s="1"/>
  <c r="U564" i="5"/>
  <c r="T564" i="5" s="1"/>
  <c r="AG564" i="5"/>
  <c r="AF564" i="5" s="1"/>
  <c r="AA564" i="5"/>
  <c r="Z564" i="5" s="1"/>
  <c r="R564" i="5"/>
  <c r="Q564" i="5" s="1"/>
  <c r="AG558" i="5"/>
  <c r="AF558" i="5" s="1"/>
  <c r="U558" i="5"/>
  <c r="T558" i="5" s="1"/>
  <c r="AA558" i="5"/>
  <c r="Z558" i="5" s="1"/>
  <c r="R558" i="5"/>
  <c r="Q558" i="5" s="1"/>
  <c r="U550" i="5"/>
  <c r="T550" i="5" s="1"/>
  <c r="AA550" i="5"/>
  <c r="Z550" i="5" s="1"/>
  <c r="AG550" i="5"/>
  <c r="AF550" i="5" s="1"/>
  <c r="R550" i="5"/>
  <c r="Q550" i="5" s="1"/>
  <c r="U543" i="5"/>
  <c r="T543" i="5" s="1"/>
  <c r="AG543" i="5"/>
  <c r="AF543" i="5" s="1"/>
  <c r="AA543" i="5"/>
  <c r="Z543" i="5" s="1"/>
  <c r="R543" i="5"/>
  <c r="Q543" i="5" s="1"/>
  <c r="U540" i="5"/>
  <c r="T540" i="5" s="1"/>
  <c r="AA540" i="5"/>
  <c r="Z540" i="5" s="1"/>
  <c r="AG540" i="5"/>
  <c r="AF540" i="5" s="1"/>
  <c r="R540" i="5"/>
  <c r="Q540" i="5" s="1"/>
  <c r="U528" i="5"/>
  <c r="T528" i="5" s="1"/>
  <c r="AA528" i="5"/>
  <c r="Z528" i="5" s="1"/>
  <c r="AG528" i="5"/>
  <c r="AF528" i="5" s="1"/>
  <c r="R528" i="5"/>
  <c r="Q528" i="5" s="1"/>
  <c r="U545" i="5"/>
  <c r="T545" i="5" s="1"/>
  <c r="AA545" i="5"/>
  <c r="Z545" i="5" s="1"/>
  <c r="AG545" i="5"/>
  <c r="AF545" i="5" s="1"/>
  <c r="R545" i="5"/>
  <c r="Q545" i="5" s="1"/>
  <c r="U530" i="5"/>
  <c r="T530" i="5" s="1"/>
  <c r="AG530" i="5"/>
  <c r="AF530" i="5" s="1"/>
  <c r="AA530" i="5"/>
  <c r="Z530" i="5" s="1"/>
  <c r="R530" i="5"/>
  <c r="Q530" i="5" s="1"/>
  <c r="X530" i="5"/>
  <c r="W530" i="5" s="1"/>
  <c r="U547" i="5"/>
  <c r="T547" i="5" s="1"/>
  <c r="AA547" i="5"/>
  <c r="Z547" i="5" s="1"/>
  <c r="AG547" i="5"/>
  <c r="AF547" i="5" s="1"/>
  <c r="R547" i="5"/>
  <c r="Q547" i="5" s="1"/>
  <c r="U529" i="5"/>
  <c r="T529" i="5" s="1"/>
  <c r="AG529" i="5"/>
  <c r="AF529" i="5" s="1"/>
  <c r="AA529" i="5"/>
  <c r="Z529" i="5" s="1"/>
  <c r="R529" i="5"/>
  <c r="Q529" i="5" s="1"/>
  <c r="U509" i="5"/>
  <c r="T509" i="5" s="1"/>
  <c r="AG509" i="5"/>
  <c r="AF509" i="5" s="1"/>
  <c r="AA509" i="5"/>
  <c r="Z509" i="5" s="1"/>
  <c r="R509" i="5"/>
  <c r="Q509" i="5" s="1"/>
  <c r="X509" i="5"/>
  <c r="W509" i="5" s="1"/>
  <c r="U492" i="5"/>
  <c r="T492" i="5" s="1"/>
  <c r="AA492" i="5"/>
  <c r="Z492" i="5" s="1"/>
  <c r="AG492" i="5"/>
  <c r="AF492" i="5" s="1"/>
  <c r="X492" i="5"/>
  <c r="W492" i="5" s="1"/>
  <c r="R492" i="5"/>
  <c r="Q492" i="5" s="1"/>
  <c r="U524" i="5"/>
  <c r="T524" i="5" s="1"/>
  <c r="AA524" i="5"/>
  <c r="Z524" i="5" s="1"/>
  <c r="AG524" i="5"/>
  <c r="AF524" i="5" s="1"/>
  <c r="R524" i="5"/>
  <c r="Q524" i="5" s="1"/>
  <c r="X524" i="5"/>
  <c r="W524" i="5" s="1"/>
  <c r="U516" i="5"/>
  <c r="T516" i="5" s="1"/>
  <c r="AA516" i="5"/>
  <c r="Z516" i="5" s="1"/>
  <c r="AG516" i="5"/>
  <c r="AF516" i="5" s="1"/>
  <c r="R516" i="5"/>
  <c r="Q516" i="5" s="1"/>
  <c r="U506" i="5"/>
  <c r="T506" i="5" s="1"/>
  <c r="AG506" i="5"/>
  <c r="AF506" i="5" s="1"/>
  <c r="AA506" i="5"/>
  <c r="Z506" i="5" s="1"/>
  <c r="R506" i="5"/>
  <c r="Q506" i="5" s="1"/>
  <c r="U515" i="5"/>
  <c r="T515" i="5" s="1"/>
  <c r="AA515" i="5"/>
  <c r="Z515" i="5" s="1"/>
  <c r="AG515" i="5"/>
  <c r="AF515" i="5" s="1"/>
  <c r="R515" i="5"/>
  <c r="Q515" i="5" s="1"/>
  <c r="X515" i="5"/>
  <c r="W515" i="5" s="1"/>
  <c r="U498" i="5"/>
  <c r="T498" i="5" s="1"/>
  <c r="AA498" i="5"/>
  <c r="Z498" i="5" s="1"/>
  <c r="AG498" i="5"/>
  <c r="AF498" i="5" s="1"/>
  <c r="X498" i="5"/>
  <c r="W498" i="5" s="1"/>
  <c r="R498" i="5"/>
  <c r="Q498" i="5" s="1"/>
  <c r="U501" i="5"/>
  <c r="T501" i="5" s="1"/>
  <c r="AG501" i="5"/>
  <c r="AF501" i="5" s="1"/>
  <c r="AA501" i="5"/>
  <c r="Z501" i="5" s="1"/>
  <c r="X501" i="5"/>
  <c r="W501" i="5" s="1"/>
  <c r="R501" i="5"/>
  <c r="Q501" i="5" s="1"/>
  <c r="U487" i="5"/>
  <c r="T487" i="5" s="1"/>
  <c r="AA487" i="5"/>
  <c r="Z487" i="5" s="1"/>
  <c r="AG487" i="5"/>
  <c r="AF487" i="5" s="1"/>
  <c r="X487" i="5"/>
  <c r="W487" i="5" s="1"/>
  <c r="R487" i="5"/>
  <c r="Q487" i="5" s="1"/>
  <c r="U472" i="5"/>
  <c r="T472" i="5" s="1"/>
  <c r="AG472" i="5"/>
  <c r="AF472" i="5" s="1"/>
  <c r="AA472" i="5"/>
  <c r="Z472" i="5" s="1"/>
  <c r="R472" i="5"/>
  <c r="Q472" i="5" s="1"/>
  <c r="X472" i="5"/>
  <c r="W472" i="5" s="1"/>
  <c r="U479" i="5"/>
  <c r="T479" i="5" s="1"/>
  <c r="AA479" i="5"/>
  <c r="Z479" i="5" s="1"/>
  <c r="AG479" i="5"/>
  <c r="AF479" i="5" s="1"/>
  <c r="R479" i="5"/>
  <c r="Q479" i="5" s="1"/>
  <c r="X479" i="5"/>
  <c r="W479" i="5" s="1"/>
  <c r="U478" i="5"/>
  <c r="T478" i="5" s="1"/>
  <c r="AA478" i="5"/>
  <c r="Z478" i="5" s="1"/>
  <c r="AG478" i="5"/>
  <c r="AF478" i="5" s="1"/>
  <c r="R478" i="5"/>
  <c r="Q478" i="5" s="1"/>
  <c r="U473" i="5"/>
  <c r="T473" i="5" s="1"/>
  <c r="AA473" i="5"/>
  <c r="Z473" i="5" s="1"/>
  <c r="AG473" i="5"/>
  <c r="AF473" i="5" s="1"/>
  <c r="R473" i="5"/>
  <c r="Q473" i="5" s="1"/>
  <c r="U461" i="5"/>
  <c r="T461" i="5" s="1"/>
  <c r="AG461" i="5"/>
  <c r="AF461" i="5" s="1"/>
  <c r="AA461" i="5"/>
  <c r="Z461" i="5" s="1"/>
  <c r="R461" i="5"/>
  <c r="Q461" i="5" s="1"/>
  <c r="U469" i="5"/>
  <c r="T469" i="5" s="1"/>
  <c r="AG469" i="5"/>
  <c r="AF469" i="5" s="1"/>
  <c r="AA469" i="5"/>
  <c r="Z469" i="5" s="1"/>
  <c r="R469" i="5"/>
  <c r="Q469" i="5" s="1"/>
  <c r="U466" i="5"/>
  <c r="T466" i="5" s="1"/>
  <c r="AG466" i="5"/>
  <c r="AF466" i="5" s="1"/>
  <c r="AA466" i="5"/>
  <c r="Z466" i="5" s="1"/>
  <c r="R466" i="5"/>
  <c r="Q466" i="5" s="1"/>
  <c r="X466" i="5"/>
  <c r="W466" i="5" s="1"/>
  <c r="U456" i="5"/>
  <c r="T456" i="5" s="1"/>
  <c r="AA456" i="5"/>
  <c r="Z456" i="5" s="1"/>
  <c r="AG456" i="5"/>
  <c r="AF456" i="5" s="1"/>
  <c r="R456" i="5"/>
  <c r="Q456" i="5" s="1"/>
  <c r="X456" i="5"/>
  <c r="W456" i="5" s="1"/>
  <c r="U451" i="5"/>
  <c r="T451" i="5" s="1"/>
  <c r="AG451" i="5"/>
  <c r="AF451" i="5" s="1"/>
  <c r="AA451" i="5"/>
  <c r="Z451" i="5" s="1"/>
  <c r="R451" i="5"/>
  <c r="Q451" i="5" s="1"/>
  <c r="U450" i="5"/>
  <c r="T450" i="5" s="1"/>
  <c r="AA450" i="5"/>
  <c r="Z450" i="5" s="1"/>
  <c r="AG450" i="5"/>
  <c r="AF450" i="5" s="1"/>
  <c r="X450" i="5"/>
  <c r="W450" i="5" s="1"/>
  <c r="R450" i="5"/>
  <c r="Q450" i="5" s="1"/>
  <c r="U442" i="5"/>
  <c r="T442" i="5" s="1"/>
  <c r="AA442" i="5"/>
  <c r="Z442" i="5" s="1"/>
  <c r="AG442" i="5"/>
  <c r="AF442" i="5" s="1"/>
  <c r="R442" i="5"/>
  <c r="Q442" i="5" s="1"/>
  <c r="X442" i="5"/>
  <c r="W442" i="5" s="1"/>
  <c r="U437" i="5"/>
  <c r="T437" i="5" s="1"/>
  <c r="AG437" i="5"/>
  <c r="AF437" i="5" s="1"/>
  <c r="AA437" i="5"/>
  <c r="Z437" i="5" s="1"/>
  <c r="R437" i="5"/>
  <c r="Q437" i="5" s="1"/>
  <c r="X437" i="5"/>
  <c r="W437" i="5" s="1"/>
  <c r="U440" i="5"/>
  <c r="T440" i="5" s="1"/>
  <c r="AA440" i="5"/>
  <c r="Z440" i="5" s="1"/>
  <c r="AG440" i="5"/>
  <c r="AF440" i="5" s="1"/>
  <c r="R440" i="5"/>
  <c r="Q440" i="5" s="1"/>
  <c r="AJ630" i="5"/>
  <c r="AI630" i="5" s="1"/>
  <c r="AJ641" i="5"/>
  <c r="AI641" i="5" s="1"/>
  <c r="AJ624" i="5"/>
  <c r="AI624" i="5" s="1"/>
  <c r="AJ628" i="5"/>
  <c r="AI628" i="5" s="1"/>
  <c r="AJ619" i="5"/>
  <c r="AI619" i="5" s="1"/>
  <c r="AJ578" i="5"/>
  <c r="AI578" i="5" s="1"/>
  <c r="AJ568" i="5"/>
  <c r="AI568" i="5" s="1"/>
  <c r="AJ555" i="5"/>
  <c r="AI555" i="5" s="1"/>
  <c r="AJ560" i="5"/>
  <c r="AI560" i="5" s="1"/>
  <c r="AJ616" i="5"/>
  <c r="AI616" i="5" s="1"/>
  <c r="AJ580" i="5"/>
  <c r="AI580" i="5" s="1"/>
  <c r="AJ575" i="5"/>
  <c r="AI575" i="5" s="1"/>
  <c r="AJ567" i="5"/>
  <c r="AI567" i="5" s="1"/>
  <c r="AJ551" i="5"/>
  <c r="AI551" i="5" s="1"/>
  <c r="AJ625" i="5"/>
  <c r="AI625" i="5" s="1"/>
  <c r="AJ609" i="5"/>
  <c r="AI609" i="5" s="1"/>
  <c r="AJ600" i="5"/>
  <c r="AI600" i="5" s="1"/>
  <c r="AJ592" i="5"/>
  <c r="AI592" i="5" s="1"/>
  <c r="AJ588" i="5"/>
  <c r="AI588" i="5" s="1"/>
  <c r="AJ546" i="5"/>
  <c r="AI546" i="5" s="1"/>
  <c r="AJ529" i="5"/>
  <c r="AI529" i="5" s="1"/>
  <c r="AJ524" i="5"/>
  <c r="AI524" i="5" s="1"/>
  <c r="AJ518" i="5"/>
  <c r="AI518" i="5" s="1"/>
  <c r="AJ498" i="5"/>
  <c r="AI498" i="5" s="1"/>
  <c r="AJ535" i="5"/>
  <c r="AI535" i="5" s="1"/>
  <c r="AJ519" i="5"/>
  <c r="AI519" i="5" s="1"/>
  <c r="AJ504" i="5"/>
  <c r="AI504" i="5" s="1"/>
  <c r="AJ544" i="5"/>
  <c r="AI544" i="5" s="1"/>
  <c r="AJ501" i="5"/>
  <c r="AI501" i="5" s="1"/>
  <c r="AJ494" i="5"/>
  <c r="AI494" i="5" s="1"/>
  <c r="AJ478" i="5"/>
  <c r="AI478" i="5" s="1"/>
  <c r="AJ469" i="5"/>
  <c r="AI469" i="5" s="1"/>
  <c r="AJ465" i="5"/>
  <c r="AI465" i="5" s="1"/>
  <c r="AJ461" i="5"/>
  <c r="AI461" i="5" s="1"/>
  <c r="AJ438" i="5"/>
  <c r="AI438" i="5" s="1"/>
  <c r="AJ442" i="5"/>
  <c r="AI442" i="5" s="1"/>
  <c r="AJ477" i="5"/>
  <c r="AI477" i="5" s="1"/>
  <c r="AJ451" i="5"/>
  <c r="AI451" i="5" s="1"/>
  <c r="AJ437" i="5"/>
  <c r="AI437" i="5" s="1"/>
  <c r="AJ439" i="5"/>
  <c r="AI439" i="5" s="1"/>
  <c r="AJ440" i="5"/>
  <c r="AI440" i="5" s="1"/>
  <c r="AD627" i="5"/>
  <c r="AC627" i="5" s="1"/>
  <c r="AD634" i="5"/>
  <c r="AC634" i="5" s="1"/>
  <c r="AD636" i="5"/>
  <c r="AC636" i="5" s="1"/>
  <c r="AD623" i="5"/>
  <c r="AC623" i="5" s="1"/>
  <c r="AD609" i="5"/>
  <c r="AC609" i="5" s="1"/>
  <c r="AD558" i="5"/>
  <c r="AC558" i="5" s="1"/>
  <c r="AD570" i="5"/>
  <c r="AC570" i="5" s="1"/>
  <c r="AD559" i="5"/>
  <c r="AC559" i="5" s="1"/>
  <c r="AD532" i="5"/>
  <c r="AC532" i="5" s="1"/>
  <c r="AD607" i="5"/>
  <c r="AC607" i="5" s="1"/>
  <c r="AD560" i="5"/>
  <c r="AC560" i="5" s="1"/>
  <c r="AD626" i="5"/>
  <c r="AC626" i="5" s="1"/>
  <c r="AD612" i="5"/>
  <c r="AC612" i="5" s="1"/>
  <c r="AD597" i="5"/>
  <c r="AC597" i="5" s="1"/>
  <c r="AD569" i="5"/>
  <c r="AC569" i="5" s="1"/>
  <c r="AD540" i="5"/>
  <c r="AC540" i="5" s="1"/>
  <c r="AD509" i="5"/>
  <c r="AC509" i="5" s="1"/>
  <c r="AD506" i="5"/>
  <c r="AC506" i="5" s="1"/>
  <c r="AD503" i="5"/>
  <c r="AC503" i="5" s="1"/>
  <c r="AD551" i="5"/>
  <c r="AC551" i="5" s="1"/>
  <c r="AD504" i="5"/>
  <c r="AC504" i="5" s="1"/>
  <c r="AD467" i="5"/>
  <c r="AC467" i="5" s="1"/>
  <c r="AD454" i="5"/>
  <c r="AC454" i="5" s="1"/>
  <c r="AD456" i="5"/>
  <c r="AC456" i="5" s="1"/>
  <c r="AD475" i="5"/>
  <c r="AC475" i="5" s="1"/>
  <c r="AD496" i="5"/>
  <c r="AC496" i="5" s="1"/>
  <c r="AD480" i="5"/>
  <c r="AC480" i="5" s="1"/>
  <c r="AD452" i="5"/>
  <c r="AC452" i="5" s="1"/>
  <c r="AD440" i="5"/>
  <c r="AC440" i="5" s="1"/>
  <c r="AD442" i="5"/>
  <c r="AC442" i="5" s="1"/>
  <c r="X640" i="5"/>
  <c r="W640" i="5" s="1"/>
  <c r="X638" i="5"/>
  <c r="W638" i="5" s="1"/>
  <c r="X618" i="5"/>
  <c r="W618" i="5" s="1"/>
  <c r="X604" i="5"/>
  <c r="W604" i="5" s="1"/>
  <c r="X599" i="5"/>
  <c r="W599" i="5" s="1"/>
  <c r="X595" i="5"/>
  <c r="W595" i="5" s="1"/>
  <c r="X591" i="5"/>
  <c r="W591" i="5" s="1"/>
  <c r="X567" i="5"/>
  <c r="W567" i="5" s="1"/>
  <c r="X577" i="5"/>
  <c r="W577" i="5" s="1"/>
  <c r="X558" i="5"/>
  <c r="W558" i="5" s="1"/>
  <c r="X544" i="5"/>
  <c r="W544" i="5" s="1"/>
  <c r="X606" i="5"/>
  <c r="W606" i="5" s="1"/>
  <c r="X532" i="5"/>
  <c r="W532" i="5" s="1"/>
  <c r="X583" i="5"/>
  <c r="W583" i="5" s="1"/>
  <c r="X536" i="5"/>
  <c r="W536" i="5" s="1"/>
  <c r="X531" i="5"/>
  <c r="W531" i="5" s="1"/>
  <c r="X517" i="5"/>
  <c r="W517" i="5" s="1"/>
  <c r="X545" i="5"/>
  <c r="W545" i="5" s="1"/>
  <c r="X503" i="5"/>
  <c r="W503" i="5" s="1"/>
  <c r="X550" i="5"/>
  <c r="W550" i="5" s="1"/>
  <c r="X478" i="5"/>
  <c r="W478" i="5" s="1"/>
  <c r="P540" i="5"/>
  <c r="S540" i="5"/>
  <c r="Y540" i="5"/>
  <c r="AK540" i="5"/>
  <c r="AE540" i="5"/>
  <c r="V540" i="5"/>
  <c r="AH540" i="5"/>
  <c r="AB540" i="5"/>
  <c r="P528" i="5"/>
  <c r="Y528" i="5"/>
  <c r="S528" i="5"/>
  <c r="AK528" i="5"/>
  <c r="AE528" i="5"/>
  <c r="V528" i="5"/>
  <c r="AH528" i="5"/>
  <c r="AB528" i="5"/>
  <c r="P549" i="5"/>
  <c r="S549" i="5"/>
  <c r="Y549" i="5"/>
  <c r="AK549" i="5"/>
  <c r="AE549" i="5"/>
  <c r="V549" i="5"/>
  <c r="AB549" i="5"/>
  <c r="AH549" i="5"/>
  <c r="P535" i="5"/>
  <c r="S535" i="5"/>
  <c r="Y535" i="5"/>
  <c r="AK535" i="5"/>
  <c r="AE535" i="5"/>
  <c r="V535" i="5"/>
  <c r="AH535" i="5"/>
  <c r="AB535" i="5"/>
  <c r="P518" i="5"/>
  <c r="Y518" i="5"/>
  <c r="S518" i="5"/>
  <c r="AK518" i="5"/>
  <c r="AE518" i="5"/>
  <c r="V518" i="5"/>
  <c r="AB518" i="5"/>
  <c r="AH518" i="5"/>
  <c r="P532" i="5"/>
  <c r="S532" i="5"/>
  <c r="Y532" i="5"/>
  <c r="AE532" i="5"/>
  <c r="AK532" i="5"/>
  <c r="V532" i="5"/>
  <c r="AB532" i="5"/>
  <c r="AH532" i="5"/>
  <c r="P548" i="5"/>
  <c r="S548" i="5"/>
  <c r="AE548" i="5"/>
  <c r="AK548" i="5"/>
  <c r="Y548" i="5"/>
  <c r="V548" i="5"/>
  <c r="AB548" i="5"/>
  <c r="AH548" i="5"/>
  <c r="P537" i="5"/>
  <c r="S537" i="5"/>
  <c r="AK537" i="5"/>
  <c r="Y537" i="5"/>
  <c r="AE537" i="5"/>
  <c r="V537" i="5"/>
  <c r="AH537" i="5"/>
  <c r="AB537" i="5"/>
  <c r="P520" i="5"/>
  <c r="S520" i="5"/>
  <c r="Y520" i="5"/>
  <c r="AE520" i="5"/>
  <c r="AK520" i="5"/>
  <c r="V520" i="5"/>
  <c r="AB520" i="5"/>
  <c r="AH520" i="5"/>
  <c r="P512" i="5"/>
  <c r="Y512" i="5"/>
  <c r="S512" i="5"/>
  <c r="AE512" i="5"/>
  <c r="AK512" i="5"/>
  <c r="V512" i="5"/>
  <c r="AB512" i="5"/>
  <c r="AH512" i="5"/>
  <c r="P503" i="5"/>
  <c r="S503" i="5"/>
  <c r="Y503" i="5"/>
  <c r="AE503" i="5"/>
  <c r="AK503" i="5"/>
  <c r="V503" i="5"/>
  <c r="AH503" i="5"/>
  <c r="AB503" i="5"/>
  <c r="P515" i="5"/>
  <c r="Y515" i="5"/>
  <c r="S515" i="5"/>
  <c r="AE515" i="5"/>
  <c r="AK515" i="5"/>
  <c r="V515" i="5"/>
  <c r="AB515" i="5"/>
  <c r="AH515" i="5"/>
  <c r="P498" i="5"/>
  <c r="S498" i="5"/>
  <c r="Y498" i="5"/>
  <c r="AK498" i="5"/>
  <c r="AE498" i="5"/>
  <c r="V498" i="5"/>
  <c r="AB498" i="5"/>
  <c r="AH498" i="5"/>
  <c r="P502" i="5"/>
  <c r="S502" i="5"/>
  <c r="Y502" i="5"/>
  <c r="AE502" i="5"/>
  <c r="AK502" i="5"/>
  <c r="V502" i="5"/>
  <c r="AB502" i="5"/>
  <c r="AH502" i="5"/>
  <c r="P514" i="5"/>
  <c r="Y514" i="5"/>
  <c r="S514" i="5"/>
  <c r="AK514" i="5"/>
  <c r="AE514" i="5"/>
  <c r="V514" i="5"/>
  <c r="AB514" i="5"/>
  <c r="AH514" i="5"/>
  <c r="P496" i="5"/>
  <c r="S496" i="5"/>
  <c r="Y496" i="5"/>
  <c r="AE496" i="5"/>
  <c r="AK496" i="5"/>
  <c r="V496" i="5"/>
  <c r="AB496" i="5"/>
  <c r="AH496" i="5"/>
  <c r="P480" i="5"/>
  <c r="S480" i="5"/>
  <c r="Y480" i="5"/>
  <c r="AE480" i="5"/>
  <c r="AK480" i="5"/>
  <c r="V480" i="5"/>
  <c r="AB480" i="5"/>
  <c r="AH480" i="5"/>
  <c r="P486" i="5"/>
  <c r="Y486" i="5"/>
  <c r="S486" i="5"/>
  <c r="AE486" i="5"/>
  <c r="AK486" i="5"/>
  <c r="V486" i="5"/>
  <c r="AH486" i="5"/>
  <c r="AB486" i="5"/>
  <c r="P477" i="5"/>
  <c r="S477" i="5"/>
  <c r="Y477" i="5"/>
  <c r="AE477" i="5"/>
  <c r="AK477" i="5"/>
  <c r="V477" i="5"/>
  <c r="AH477" i="5"/>
  <c r="AB477" i="5"/>
  <c r="P482" i="5"/>
  <c r="S482" i="5"/>
  <c r="Y482" i="5"/>
  <c r="AE482" i="5"/>
  <c r="AK482" i="5"/>
  <c r="V482" i="5"/>
  <c r="AB482" i="5"/>
  <c r="AH482" i="5"/>
  <c r="P467" i="5"/>
  <c r="S467" i="5"/>
  <c r="Y467" i="5"/>
  <c r="AE467" i="5"/>
  <c r="AK467" i="5"/>
  <c r="V467" i="5"/>
  <c r="AB467" i="5"/>
  <c r="AH467" i="5"/>
  <c r="P470" i="5"/>
  <c r="S470" i="5"/>
  <c r="Y470" i="5"/>
  <c r="AK470" i="5"/>
  <c r="AE470" i="5"/>
  <c r="V470" i="5"/>
  <c r="AB470" i="5"/>
  <c r="AH470" i="5"/>
  <c r="P468" i="5"/>
  <c r="S468" i="5"/>
  <c r="Y468" i="5"/>
  <c r="AE468" i="5"/>
  <c r="AK468" i="5"/>
  <c r="V468" i="5"/>
  <c r="AB468" i="5"/>
  <c r="AH468" i="5"/>
  <c r="P457" i="5"/>
  <c r="S457" i="5"/>
  <c r="Y457" i="5"/>
  <c r="AE457" i="5"/>
  <c r="AK457" i="5"/>
  <c r="V457" i="5"/>
  <c r="AB457" i="5"/>
  <c r="AH457" i="5"/>
  <c r="P464" i="5"/>
  <c r="S464" i="5"/>
  <c r="Y464" i="5"/>
  <c r="AE464" i="5"/>
  <c r="AK464" i="5"/>
  <c r="V464" i="5"/>
  <c r="AB464" i="5"/>
  <c r="AH464" i="5"/>
  <c r="P449" i="5"/>
  <c r="Y449" i="5"/>
  <c r="S449" i="5"/>
  <c r="AE449" i="5"/>
  <c r="AK449" i="5"/>
  <c r="V449" i="5"/>
  <c r="AB449" i="5"/>
  <c r="AH449" i="5"/>
  <c r="P453" i="5"/>
  <c r="Y453" i="5"/>
  <c r="S453" i="5"/>
  <c r="AK453" i="5"/>
  <c r="AE453" i="5"/>
  <c r="V453" i="5"/>
  <c r="AB453" i="5"/>
  <c r="AH453" i="5"/>
  <c r="P442" i="5"/>
  <c r="Y442" i="5"/>
  <c r="S442" i="5"/>
  <c r="AE442" i="5"/>
  <c r="AK442" i="5"/>
  <c r="V442" i="5"/>
  <c r="AB442" i="5"/>
  <c r="AH442" i="5"/>
  <c r="P441" i="5"/>
  <c r="Y441" i="5"/>
  <c r="S441" i="5"/>
  <c r="AE441" i="5"/>
  <c r="AK441" i="5"/>
  <c r="V441" i="5"/>
  <c r="AH441" i="5"/>
  <c r="AB441" i="5"/>
  <c r="P437" i="5"/>
  <c r="Y437" i="5"/>
  <c r="S437" i="5"/>
  <c r="AK437" i="5"/>
  <c r="AE437" i="5"/>
  <c r="V437" i="5"/>
  <c r="AB437" i="5"/>
  <c r="AH437" i="5"/>
  <c r="U622" i="5"/>
  <c r="T622" i="5" s="1"/>
  <c r="AA622" i="5"/>
  <c r="Z622" i="5" s="1"/>
  <c r="AG622" i="5"/>
  <c r="AF622" i="5" s="1"/>
  <c r="R622" i="5"/>
  <c r="Q622" i="5" s="1"/>
  <c r="U613" i="5"/>
  <c r="T613" i="5" s="1"/>
  <c r="AA613" i="5"/>
  <c r="Z613" i="5" s="1"/>
  <c r="AG613" i="5"/>
  <c r="AF613" i="5" s="1"/>
  <c r="R613" i="5"/>
  <c r="Q613" i="5" s="1"/>
  <c r="U641" i="5"/>
  <c r="T641" i="5" s="1"/>
  <c r="AA641" i="5"/>
  <c r="Z641" i="5" s="1"/>
  <c r="AG641" i="5"/>
  <c r="AF641" i="5" s="1"/>
  <c r="R641" i="5"/>
  <c r="Q641" i="5" s="1"/>
  <c r="U631" i="5"/>
  <c r="T631" i="5" s="1"/>
  <c r="AG631" i="5"/>
  <c r="AF631" i="5" s="1"/>
  <c r="AA631" i="5"/>
  <c r="Z631" i="5" s="1"/>
  <c r="R631" i="5"/>
  <c r="Q631" i="5" s="1"/>
  <c r="U615" i="5"/>
  <c r="T615" i="5" s="1"/>
  <c r="AG615" i="5"/>
  <c r="AF615" i="5" s="1"/>
  <c r="AA615" i="5"/>
  <c r="Z615" i="5" s="1"/>
  <c r="R615" i="5"/>
  <c r="Q615" i="5" s="1"/>
  <c r="U627" i="5"/>
  <c r="T627" i="5" s="1"/>
  <c r="AA627" i="5"/>
  <c r="Z627" i="5" s="1"/>
  <c r="AG627" i="5"/>
  <c r="AF627" i="5" s="1"/>
  <c r="R627" i="5"/>
  <c r="Q627" i="5" s="1"/>
  <c r="U611" i="5"/>
  <c r="T611" i="5" s="1"/>
  <c r="AG611" i="5"/>
  <c r="AF611" i="5" s="1"/>
  <c r="AA611" i="5"/>
  <c r="Z611" i="5" s="1"/>
  <c r="R611" i="5"/>
  <c r="Q611" i="5" s="1"/>
  <c r="U633" i="5"/>
  <c r="T633" i="5" s="1"/>
  <c r="AA633" i="5"/>
  <c r="Z633" i="5" s="1"/>
  <c r="AG633" i="5"/>
  <c r="AF633" i="5" s="1"/>
  <c r="R633" i="5"/>
  <c r="Q633" i="5" s="1"/>
  <c r="AG621" i="5"/>
  <c r="AF621" i="5" s="1"/>
  <c r="AA621" i="5"/>
  <c r="Z621" i="5" s="1"/>
  <c r="U621" i="5"/>
  <c r="T621" i="5" s="1"/>
  <c r="R621" i="5"/>
  <c r="Q621" i="5" s="1"/>
  <c r="U603" i="5"/>
  <c r="T603" i="5" s="1"/>
  <c r="AA603" i="5"/>
  <c r="Z603" i="5" s="1"/>
  <c r="AG603" i="5"/>
  <c r="AF603" i="5" s="1"/>
  <c r="R603" i="5"/>
  <c r="Q603" i="5" s="1"/>
  <c r="U596" i="5"/>
  <c r="T596" i="5" s="1"/>
  <c r="AG596" i="5"/>
  <c r="AF596" i="5" s="1"/>
  <c r="AA596" i="5"/>
  <c r="Z596" i="5" s="1"/>
  <c r="R596" i="5"/>
  <c r="Q596" i="5" s="1"/>
  <c r="U601" i="5"/>
  <c r="T601" i="5" s="1"/>
  <c r="AA601" i="5"/>
  <c r="Z601" i="5" s="1"/>
  <c r="AG601" i="5"/>
  <c r="AF601" i="5" s="1"/>
  <c r="R601" i="5"/>
  <c r="Q601" i="5" s="1"/>
  <c r="U585" i="5"/>
  <c r="T585" i="5" s="1"/>
  <c r="AG585" i="5"/>
  <c r="AF585" i="5" s="1"/>
  <c r="AA585" i="5"/>
  <c r="Z585" i="5" s="1"/>
  <c r="R585" i="5"/>
  <c r="Q585" i="5" s="1"/>
  <c r="AG574" i="5"/>
  <c r="AF574" i="5" s="1"/>
  <c r="U574" i="5"/>
  <c r="T574" i="5" s="1"/>
  <c r="AA574" i="5"/>
  <c r="Z574" i="5" s="1"/>
  <c r="R574" i="5"/>
  <c r="Q574" i="5" s="1"/>
  <c r="U593" i="5"/>
  <c r="T593" i="5" s="1"/>
  <c r="AA593" i="5"/>
  <c r="Z593" i="5" s="1"/>
  <c r="AG593" i="5"/>
  <c r="AF593" i="5" s="1"/>
  <c r="R593" i="5"/>
  <c r="Q593" i="5" s="1"/>
  <c r="U579" i="5"/>
  <c r="T579" i="5" s="1"/>
  <c r="AA579" i="5"/>
  <c r="Z579" i="5" s="1"/>
  <c r="AG579" i="5"/>
  <c r="AF579" i="5" s="1"/>
  <c r="R579" i="5"/>
  <c r="Q579" i="5" s="1"/>
  <c r="U565" i="5"/>
  <c r="T565" i="5" s="1"/>
  <c r="AA565" i="5"/>
  <c r="Z565" i="5" s="1"/>
  <c r="AG565" i="5"/>
  <c r="AF565" i="5" s="1"/>
  <c r="R565" i="5"/>
  <c r="Q565" i="5" s="1"/>
  <c r="U584" i="5"/>
  <c r="T584" i="5" s="1"/>
  <c r="AA584" i="5"/>
  <c r="Z584" i="5" s="1"/>
  <c r="AG584" i="5"/>
  <c r="AF584" i="5" s="1"/>
  <c r="R584" i="5"/>
  <c r="Q584" i="5" s="1"/>
  <c r="U587" i="5"/>
  <c r="T587" i="5" s="1"/>
  <c r="AG587" i="5"/>
  <c r="AF587" i="5" s="1"/>
  <c r="AA587" i="5"/>
  <c r="Z587" i="5" s="1"/>
  <c r="R587" i="5"/>
  <c r="Q587" i="5" s="1"/>
  <c r="U576" i="5"/>
  <c r="T576" i="5" s="1"/>
  <c r="AG576" i="5"/>
  <c r="AF576" i="5" s="1"/>
  <c r="AA576" i="5"/>
  <c r="Z576" i="5" s="1"/>
  <c r="R576" i="5"/>
  <c r="Q576" i="5" s="1"/>
  <c r="U562" i="5"/>
  <c r="T562" i="5" s="1"/>
  <c r="AA562" i="5"/>
  <c r="Z562" i="5" s="1"/>
  <c r="AG562" i="5"/>
  <c r="AF562" i="5" s="1"/>
  <c r="R562" i="5"/>
  <c r="Q562" i="5" s="1"/>
  <c r="U557" i="5"/>
  <c r="T557" i="5" s="1"/>
  <c r="AG557" i="5"/>
  <c r="AF557" i="5" s="1"/>
  <c r="AA557" i="5"/>
  <c r="Z557" i="5" s="1"/>
  <c r="R557" i="5"/>
  <c r="Q557" i="5" s="1"/>
  <c r="U548" i="5"/>
  <c r="T548" i="5" s="1"/>
  <c r="AG548" i="5"/>
  <c r="AF548" i="5" s="1"/>
  <c r="AA548" i="5"/>
  <c r="Z548" i="5" s="1"/>
  <c r="R548" i="5"/>
  <c r="Q548" i="5" s="1"/>
  <c r="U537" i="5"/>
  <c r="T537" i="5" s="1"/>
  <c r="AG537" i="5"/>
  <c r="AF537" i="5" s="1"/>
  <c r="AA537" i="5"/>
  <c r="Z537" i="5" s="1"/>
  <c r="R537" i="5"/>
  <c r="Q537" i="5" s="1"/>
  <c r="U539" i="5"/>
  <c r="T539" i="5" s="1"/>
  <c r="AA539" i="5"/>
  <c r="Z539" i="5" s="1"/>
  <c r="AG539" i="5"/>
  <c r="AF539" i="5" s="1"/>
  <c r="R539" i="5"/>
  <c r="Q539" i="5" s="1"/>
  <c r="U523" i="5"/>
  <c r="T523" i="5" s="1"/>
  <c r="AA523" i="5"/>
  <c r="Z523" i="5" s="1"/>
  <c r="AG523" i="5"/>
  <c r="AF523" i="5" s="1"/>
  <c r="R523" i="5"/>
  <c r="Q523" i="5" s="1"/>
  <c r="U538" i="5"/>
  <c r="T538" i="5" s="1"/>
  <c r="AA538" i="5"/>
  <c r="Z538" i="5" s="1"/>
  <c r="AG538" i="5"/>
  <c r="AF538" i="5" s="1"/>
  <c r="R538" i="5"/>
  <c r="Q538" i="5" s="1"/>
  <c r="U527" i="5"/>
  <c r="T527" i="5" s="1"/>
  <c r="AA527" i="5"/>
  <c r="Z527" i="5" s="1"/>
  <c r="AG527" i="5"/>
  <c r="AF527" i="5" s="1"/>
  <c r="R527" i="5"/>
  <c r="Q527" i="5" s="1"/>
  <c r="X527" i="5"/>
  <c r="W527" i="5" s="1"/>
  <c r="U541" i="5"/>
  <c r="T541" i="5" s="1"/>
  <c r="AG541" i="5"/>
  <c r="AF541" i="5" s="1"/>
  <c r="AA541" i="5"/>
  <c r="Z541" i="5" s="1"/>
  <c r="R541" i="5"/>
  <c r="Q541" i="5" s="1"/>
  <c r="X541" i="5"/>
  <c r="W541" i="5" s="1"/>
  <c r="U522" i="5"/>
  <c r="T522" i="5" s="1"/>
  <c r="AA522" i="5"/>
  <c r="Z522" i="5" s="1"/>
  <c r="AG522" i="5"/>
  <c r="AF522" i="5" s="1"/>
  <c r="R522" i="5"/>
  <c r="Q522" i="5" s="1"/>
  <c r="U500" i="5"/>
  <c r="T500" i="5" s="1"/>
  <c r="AA500" i="5"/>
  <c r="Z500" i="5" s="1"/>
  <c r="AG500" i="5"/>
  <c r="AF500" i="5" s="1"/>
  <c r="R500" i="5"/>
  <c r="Q500" i="5" s="1"/>
  <c r="U491" i="5"/>
  <c r="T491" i="5" s="1"/>
  <c r="AA491" i="5"/>
  <c r="Z491" i="5" s="1"/>
  <c r="AG491" i="5"/>
  <c r="AF491" i="5" s="1"/>
  <c r="R491" i="5"/>
  <c r="Q491" i="5" s="1"/>
  <c r="U521" i="5"/>
  <c r="T521" i="5" s="1"/>
  <c r="AG521" i="5"/>
  <c r="AF521" i="5" s="1"/>
  <c r="AA521" i="5"/>
  <c r="Z521" i="5" s="1"/>
  <c r="R521" i="5"/>
  <c r="Q521" i="5" s="1"/>
  <c r="U513" i="5"/>
  <c r="T513" i="5" s="1"/>
  <c r="AA513" i="5"/>
  <c r="Z513" i="5" s="1"/>
  <c r="AG513" i="5"/>
  <c r="AF513" i="5" s="1"/>
  <c r="R513" i="5"/>
  <c r="Q513" i="5" s="1"/>
  <c r="U505" i="5"/>
  <c r="T505" i="5" s="1"/>
  <c r="AG505" i="5"/>
  <c r="AF505" i="5" s="1"/>
  <c r="AA505" i="5"/>
  <c r="Z505" i="5" s="1"/>
  <c r="R505" i="5"/>
  <c r="Q505" i="5" s="1"/>
  <c r="U511" i="5"/>
  <c r="T511" i="5" s="1"/>
  <c r="AA511" i="5"/>
  <c r="Z511" i="5" s="1"/>
  <c r="AG511" i="5"/>
  <c r="AF511" i="5" s="1"/>
  <c r="R511" i="5"/>
  <c r="Q511" i="5" s="1"/>
  <c r="X511" i="5"/>
  <c r="W511" i="5" s="1"/>
  <c r="U493" i="5"/>
  <c r="T493" i="5" s="1"/>
  <c r="AG493" i="5"/>
  <c r="AF493" i="5" s="1"/>
  <c r="AA493" i="5"/>
  <c r="Z493" i="5" s="1"/>
  <c r="R493" i="5"/>
  <c r="Q493" i="5" s="1"/>
  <c r="X493" i="5"/>
  <c r="W493" i="5" s="1"/>
  <c r="U497" i="5"/>
  <c r="T497" i="5" s="1"/>
  <c r="AA497" i="5"/>
  <c r="Z497" i="5" s="1"/>
  <c r="AG497" i="5"/>
  <c r="AF497" i="5" s="1"/>
  <c r="R497" i="5"/>
  <c r="Q497" i="5" s="1"/>
  <c r="X497" i="5"/>
  <c r="W497" i="5" s="1"/>
  <c r="U482" i="5"/>
  <c r="T482" i="5" s="1"/>
  <c r="AA482" i="5"/>
  <c r="Z482" i="5" s="1"/>
  <c r="AG482" i="5"/>
  <c r="AF482" i="5" s="1"/>
  <c r="R482" i="5"/>
  <c r="Q482" i="5" s="1"/>
  <c r="X482" i="5"/>
  <c r="W482" i="5" s="1"/>
  <c r="U494" i="5"/>
  <c r="T494" i="5" s="1"/>
  <c r="AA494" i="5"/>
  <c r="Z494" i="5" s="1"/>
  <c r="AG494" i="5"/>
  <c r="AF494" i="5" s="1"/>
  <c r="R494" i="5"/>
  <c r="Q494" i="5" s="1"/>
  <c r="U486" i="5"/>
  <c r="T486" i="5" s="1"/>
  <c r="AA486" i="5"/>
  <c r="Z486" i="5" s="1"/>
  <c r="AG486" i="5"/>
  <c r="AF486" i="5" s="1"/>
  <c r="R486" i="5"/>
  <c r="Q486" i="5" s="1"/>
  <c r="X486" i="5"/>
  <c r="W486" i="5" s="1"/>
  <c r="U477" i="5"/>
  <c r="T477" i="5" s="1"/>
  <c r="AG477" i="5"/>
  <c r="AF477" i="5" s="1"/>
  <c r="AA477" i="5"/>
  <c r="Z477" i="5" s="1"/>
  <c r="R477" i="5"/>
  <c r="Q477" i="5" s="1"/>
  <c r="U471" i="5"/>
  <c r="T471" i="5" s="1"/>
  <c r="AG471" i="5"/>
  <c r="AF471" i="5" s="1"/>
  <c r="AA471" i="5"/>
  <c r="Z471" i="5" s="1"/>
  <c r="X471" i="5"/>
  <c r="W471" i="5" s="1"/>
  <c r="R471" i="5"/>
  <c r="Q471" i="5" s="1"/>
  <c r="U460" i="5"/>
  <c r="T460" i="5" s="1"/>
  <c r="AA460" i="5"/>
  <c r="Z460" i="5" s="1"/>
  <c r="AG460" i="5"/>
  <c r="AF460" i="5" s="1"/>
  <c r="R460" i="5"/>
  <c r="Q460" i="5" s="1"/>
  <c r="U463" i="5"/>
  <c r="T463" i="5" s="1"/>
  <c r="AG463" i="5"/>
  <c r="AF463" i="5" s="1"/>
  <c r="AA463" i="5"/>
  <c r="Z463" i="5" s="1"/>
  <c r="X463" i="5"/>
  <c r="W463" i="5" s="1"/>
  <c r="R463" i="5"/>
  <c r="Q463" i="5" s="1"/>
  <c r="U465" i="5"/>
  <c r="T465" i="5" s="1"/>
  <c r="AG465" i="5"/>
  <c r="AF465" i="5" s="1"/>
  <c r="AA465" i="5"/>
  <c r="Z465" i="5" s="1"/>
  <c r="R465" i="5"/>
  <c r="Q465" i="5" s="1"/>
  <c r="U453" i="5"/>
  <c r="T453" i="5" s="1"/>
  <c r="AA453" i="5"/>
  <c r="Z453" i="5" s="1"/>
  <c r="AG453" i="5"/>
  <c r="AF453" i="5" s="1"/>
  <c r="R453" i="5"/>
  <c r="Q453" i="5" s="1"/>
  <c r="U448" i="5"/>
  <c r="T448" i="5" s="1"/>
  <c r="AG448" i="5"/>
  <c r="AF448" i="5" s="1"/>
  <c r="AA448" i="5"/>
  <c r="Z448" i="5" s="1"/>
  <c r="R448" i="5"/>
  <c r="Q448" i="5" s="1"/>
  <c r="X448" i="5"/>
  <c r="W448" i="5" s="1"/>
  <c r="U447" i="5"/>
  <c r="T447" i="5" s="1"/>
  <c r="AA447" i="5"/>
  <c r="Z447" i="5" s="1"/>
  <c r="AG447" i="5"/>
  <c r="AF447" i="5" s="1"/>
  <c r="X447" i="5"/>
  <c r="W447" i="5" s="1"/>
  <c r="R447" i="5"/>
  <c r="Q447" i="5" s="1"/>
  <c r="U441" i="5"/>
  <c r="T441" i="5" s="1"/>
  <c r="AA441" i="5"/>
  <c r="Z441" i="5" s="1"/>
  <c r="AG441" i="5"/>
  <c r="AF441" i="5" s="1"/>
  <c r="R441" i="5"/>
  <c r="Q441" i="5" s="1"/>
  <c r="X441" i="5"/>
  <c r="W441" i="5" s="1"/>
  <c r="U436" i="5"/>
  <c r="T436" i="5" s="1"/>
  <c r="AA436" i="5"/>
  <c r="Z436" i="5" s="1"/>
  <c r="AG436" i="5"/>
  <c r="AF436" i="5" s="1"/>
  <c r="R436" i="5"/>
  <c r="Q436" i="5" s="1"/>
  <c r="X436" i="5"/>
  <c r="W436" i="5" s="1"/>
  <c r="AJ607" i="5"/>
  <c r="AI607" i="5" s="1"/>
  <c r="AJ637" i="5"/>
  <c r="AI637" i="5" s="1"/>
  <c r="AJ622" i="5"/>
  <c r="AI622" i="5" s="1"/>
  <c r="AJ627" i="5"/>
  <c r="AI627" i="5" s="1"/>
  <c r="AJ618" i="5"/>
  <c r="AI618" i="5" s="1"/>
  <c r="AJ606" i="5"/>
  <c r="AI606" i="5" s="1"/>
  <c r="AJ574" i="5"/>
  <c r="AI574" i="5" s="1"/>
  <c r="AJ566" i="5"/>
  <c r="AI566" i="5" s="1"/>
  <c r="AJ542" i="5"/>
  <c r="AI542" i="5" s="1"/>
  <c r="AJ556" i="5"/>
  <c r="AI556" i="5" s="1"/>
  <c r="AJ612" i="5"/>
  <c r="AI612" i="5" s="1"/>
  <c r="AJ584" i="5"/>
  <c r="AI584" i="5" s="1"/>
  <c r="AJ579" i="5"/>
  <c r="AI579" i="5" s="1"/>
  <c r="AJ573" i="5"/>
  <c r="AI573" i="5" s="1"/>
  <c r="AJ565" i="5"/>
  <c r="AI565" i="5" s="1"/>
  <c r="AJ550" i="5"/>
  <c r="AI550" i="5" s="1"/>
  <c r="AJ621" i="5"/>
  <c r="AI621" i="5" s="1"/>
  <c r="AJ605" i="5"/>
  <c r="AI605" i="5" s="1"/>
  <c r="AJ595" i="5"/>
  <c r="AI595" i="5" s="1"/>
  <c r="AJ562" i="5"/>
  <c r="AI562" i="5" s="1"/>
  <c r="AJ545" i="5"/>
  <c r="AI545" i="5" s="1"/>
  <c r="AJ528" i="5"/>
  <c r="AI528" i="5" s="1"/>
  <c r="AJ522" i="5"/>
  <c r="AI522" i="5" s="1"/>
  <c r="AJ514" i="5"/>
  <c r="AI514" i="5" s="1"/>
  <c r="AJ483" i="5"/>
  <c r="AI483" i="5" s="1"/>
  <c r="AJ487" i="5"/>
  <c r="AI487" i="5" s="1"/>
  <c r="AJ531" i="5"/>
  <c r="AI531" i="5" s="1"/>
  <c r="AJ516" i="5"/>
  <c r="AI516" i="5" s="1"/>
  <c r="AJ491" i="5"/>
  <c r="AI491" i="5" s="1"/>
  <c r="AJ540" i="5"/>
  <c r="AI540" i="5" s="1"/>
  <c r="AJ509" i="5"/>
  <c r="AI509" i="5" s="1"/>
  <c r="AJ500" i="5"/>
  <c r="AI500" i="5" s="1"/>
  <c r="AJ474" i="5"/>
  <c r="AI474" i="5" s="1"/>
  <c r="AJ464" i="5"/>
  <c r="AI464" i="5" s="1"/>
  <c r="AJ460" i="5"/>
  <c r="AI460" i="5" s="1"/>
  <c r="AJ496" i="5"/>
  <c r="AI496" i="5" s="1"/>
  <c r="AJ489" i="5"/>
  <c r="AI489" i="5" s="1"/>
  <c r="AJ473" i="5"/>
  <c r="AI473" i="5" s="1"/>
  <c r="AJ436" i="5"/>
  <c r="AI436" i="5" s="1"/>
  <c r="AD639" i="5"/>
  <c r="AC639" i="5" s="1"/>
  <c r="AD617" i="5"/>
  <c r="AC617" i="5" s="1"/>
  <c r="AD630" i="5"/>
  <c r="AC630" i="5" s="1"/>
  <c r="AD621" i="5"/>
  <c r="AC621" i="5" s="1"/>
  <c r="AD632" i="5"/>
  <c r="AC632" i="5" s="1"/>
  <c r="AD619" i="5"/>
  <c r="AC619" i="5" s="1"/>
  <c r="AD605" i="5"/>
  <c r="AC605" i="5" s="1"/>
  <c r="AD541" i="5"/>
  <c r="AC541" i="5" s="1"/>
  <c r="AD578" i="5"/>
  <c r="AC578" i="5" s="1"/>
  <c r="AD568" i="5"/>
  <c r="AC568" i="5" s="1"/>
  <c r="AD529" i="5"/>
  <c r="AC529" i="5" s="1"/>
  <c r="AD603" i="5"/>
  <c r="AC603" i="5" s="1"/>
  <c r="AD556" i="5"/>
  <c r="AC556" i="5" s="1"/>
  <c r="AD545" i="5"/>
  <c r="AC545" i="5" s="1"/>
  <c r="AD622" i="5"/>
  <c r="AC622" i="5" s="1"/>
  <c r="AD608" i="5"/>
  <c r="AC608" i="5" s="1"/>
  <c r="AD596" i="5"/>
  <c r="AC596" i="5" s="1"/>
  <c r="AD592" i="5"/>
  <c r="AC592" i="5" s="1"/>
  <c r="AD587" i="5"/>
  <c r="AC587" i="5" s="1"/>
  <c r="AD580" i="5"/>
  <c r="AC580" i="5" s="1"/>
  <c r="AD505" i="5"/>
  <c r="AC505" i="5" s="1"/>
  <c r="AD524" i="5"/>
  <c r="AC524" i="5" s="1"/>
  <c r="AD518" i="5"/>
  <c r="AC518" i="5" s="1"/>
  <c r="AD486" i="5"/>
  <c r="AC486" i="5" s="1"/>
  <c r="AD515" i="5"/>
  <c r="AC515" i="5" s="1"/>
  <c r="AD497" i="5"/>
  <c r="AC497" i="5" s="1"/>
  <c r="AD547" i="5"/>
  <c r="AC547" i="5" s="1"/>
  <c r="AD516" i="5"/>
  <c r="AC516" i="5" s="1"/>
  <c r="AD501" i="5"/>
  <c r="AC501" i="5" s="1"/>
  <c r="AD478" i="5"/>
  <c r="AC478" i="5" s="1"/>
  <c r="AD466" i="5"/>
  <c r="AC466" i="5" s="1"/>
  <c r="AD451" i="5"/>
  <c r="AC451" i="5" s="1"/>
  <c r="AD453" i="5"/>
  <c r="AC453" i="5" s="1"/>
  <c r="AD487" i="5"/>
  <c r="AC487" i="5" s="1"/>
  <c r="AD441" i="5"/>
  <c r="AC441" i="5" s="1"/>
  <c r="AD492" i="5"/>
  <c r="AC492" i="5" s="1"/>
  <c r="AD448" i="5"/>
  <c r="AC448" i="5" s="1"/>
  <c r="AD436" i="5"/>
  <c r="AC436" i="5" s="1"/>
  <c r="X637" i="5"/>
  <c r="W637" i="5" s="1"/>
  <c r="X636" i="5"/>
  <c r="W636" i="5" s="1"/>
  <c r="X617" i="5"/>
  <c r="W617" i="5" s="1"/>
  <c r="X602" i="5"/>
  <c r="W602" i="5" s="1"/>
  <c r="X598" i="5"/>
  <c r="W598" i="5" s="1"/>
  <c r="X594" i="5"/>
  <c r="W594" i="5" s="1"/>
  <c r="X590" i="5"/>
  <c r="W590" i="5" s="1"/>
  <c r="X565" i="5"/>
  <c r="W565" i="5" s="1"/>
  <c r="X540" i="5"/>
  <c r="W540" i="5" s="1"/>
  <c r="X572" i="5"/>
  <c r="W572" i="5" s="1"/>
  <c r="X553" i="5"/>
  <c r="W553" i="5" s="1"/>
  <c r="X528" i="5"/>
  <c r="W528" i="5" s="1"/>
  <c r="X585" i="5"/>
  <c r="W585" i="5" s="1"/>
  <c r="X549" i="5"/>
  <c r="W549" i="5" s="1"/>
  <c r="X624" i="5"/>
  <c r="W624" i="5" s="1"/>
  <c r="X579" i="5"/>
  <c r="W579" i="5" s="1"/>
  <c r="X564" i="5"/>
  <c r="W564" i="5" s="1"/>
  <c r="X543" i="5"/>
  <c r="W543" i="5" s="1"/>
  <c r="X523" i="5"/>
  <c r="W523" i="5" s="1"/>
  <c r="X513" i="5"/>
  <c r="W513" i="5" s="1"/>
  <c r="X537" i="5"/>
  <c r="W537" i="5" s="1"/>
  <c r="X502" i="5"/>
  <c r="W502" i="5" s="1"/>
  <c r="X542" i="5"/>
  <c r="W542" i="5" s="1"/>
  <c r="X522" i="5"/>
  <c r="W522" i="5" s="1"/>
  <c r="X473" i="5"/>
  <c r="W473" i="5" s="1"/>
  <c r="X451" i="5"/>
  <c r="W451" i="5" s="1"/>
  <c r="X474" i="5"/>
  <c r="W474" i="5" s="1"/>
  <c r="P617" i="5"/>
  <c r="S617" i="5"/>
  <c r="AE617" i="5"/>
  <c r="Y617" i="5"/>
  <c r="AK617" i="5"/>
  <c r="V617" i="5"/>
  <c r="AB617" i="5"/>
  <c r="AH617" i="5"/>
  <c r="P600" i="5"/>
  <c r="S600" i="5"/>
  <c r="Y600" i="5"/>
  <c r="AE600" i="5"/>
  <c r="AK600" i="5"/>
  <c r="V600" i="5"/>
  <c r="AB600" i="5"/>
  <c r="AH600" i="5"/>
  <c r="P592" i="5"/>
  <c r="S592" i="5"/>
  <c r="Y592" i="5"/>
  <c r="AE592" i="5"/>
  <c r="AK592" i="5"/>
  <c r="V592" i="5"/>
  <c r="AB592" i="5"/>
  <c r="AH592" i="5"/>
  <c r="P599" i="5"/>
  <c r="S599" i="5"/>
  <c r="Y599" i="5"/>
  <c r="AK599" i="5"/>
  <c r="AE599" i="5"/>
  <c r="V599" i="5"/>
  <c r="AH599" i="5"/>
  <c r="AB599" i="5"/>
  <c r="P593" i="5"/>
  <c r="S593" i="5"/>
  <c r="Y593" i="5"/>
  <c r="AE593" i="5"/>
  <c r="AK593" i="5"/>
  <c r="AH593" i="5"/>
  <c r="V593" i="5"/>
  <c r="AB593" i="5"/>
  <c r="P579" i="5"/>
  <c r="S579" i="5"/>
  <c r="Y579" i="5"/>
  <c r="AK579" i="5"/>
  <c r="AE579" i="5"/>
  <c r="AB579" i="5"/>
  <c r="V579" i="5"/>
  <c r="AH579" i="5"/>
  <c r="P565" i="5"/>
  <c r="Y565" i="5"/>
  <c r="S565" i="5"/>
  <c r="AK565" i="5"/>
  <c r="AE565" i="5"/>
  <c r="V565" i="5"/>
  <c r="AB565" i="5"/>
  <c r="AH565" i="5"/>
  <c r="P589" i="5"/>
  <c r="S589" i="5"/>
  <c r="Y589" i="5"/>
  <c r="AE589" i="5"/>
  <c r="AK589" i="5"/>
  <c r="AH589" i="5"/>
  <c r="V589" i="5"/>
  <c r="AB589" i="5"/>
  <c r="P561" i="5"/>
  <c r="S561" i="5"/>
  <c r="Y561" i="5"/>
  <c r="AK561" i="5"/>
  <c r="AE561" i="5"/>
  <c r="V561" i="5"/>
  <c r="AB561" i="5"/>
  <c r="AH561" i="5"/>
  <c r="P576" i="5"/>
  <c r="S576" i="5"/>
  <c r="Y576" i="5"/>
  <c r="AK576" i="5"/>
  <c r="AE576" i="5"/>
  <c r="V576" i="5"/>
  <c r="AH576" i="5"/>
  <c r="AB576" i="5"/>
  <c r="P562" i="5"/>
  <c r="S562" i="5"/>
  <c r="Y562" i="5"/>
  <c r="AK562" i="5"/>
  <c r="AE562" i="5"/>
  <c r="V562" i="5"/>
  <c r="AB562" i="5"/>
  <c r="AH562" i="5"/>
  <c r="P582" i="5"/>
  <c r="S582" i="5"/>
  <c r="Y582" i="5"/>
  <c r="AE582" i="5"/>
  <c r="AK582" i="5"/>
  <c r="V582" i="5"/>
  <c r="AH582" i="5"/>
  <c r="AB582" i="5"/>
  <c r="P569" i="5"/>
  <c r="S569" i="5"/>
  <c r="Y569" i="5"/>
  <c r="AK569" i="5"/>
  <c r="AE569" i="5"/>
  <c r="V569" i="5"/>
  <c r="AH569" i="5"/>
  <c r="AB569" i="5"/>
  <c r="P553" i="5"/>
  <c r="S553" i="5"/>
  <c r="Y553" i="5"/>
  <c r="AE553" i="5"/>
  <c r="AK553" i="5"/>
  <c r="V553" i="5"/>
  <c r="AB553" i="5"/>
  <c r="AH553" i="5"/>
  <c r="P539" i="5"/>
  <c r="Y539" i="5"/>
  <c r="S539" i="5"/>
  <c r="AE539" i="5"/>
  <c r="AK539" i="5"/>
  <c r="V539" i="5"/>
  <c r="AB539" i="5"/>
  <c r="AH539" i="5"/>
  <c r="P560" i="5"/>
  <c r="S560" i="5"/>
  <c r="Y560" i="5"/>
  <c r="AE560" i="5"/>
  <c r="AK560" i="5"/>
  <c r="AH560" i="5"/>
  <c r="V560" i="5"/>
  <c r="AB560" i="5"/>
  <c r="P545" i="5"/>
  <c r="S545" i="5"/>
  <c r="AE545" i="5"/>
  <c r="Y545" i="5"/>
  <c r="AK545" i="5"/>
  <c r="V545" i="5"/>
  <c r="AB545" i="5"/>
  <c r="AH545" i="5"/>
  <c r="P530" i="5"/>
  <c r="S530" i="5"/>
  <c r="Y530" i="5"/>
  <c r="AE530" i="5"/>
  <c r="AK530" i="5"/>
  <c r="V530" i="5"/>
  <c r="AB530" i="5"/>
  <c r="AH530" i="5"/>
  <c r="P547" i="5"/>
  <c r="S547" i="5"/>
  <c r="Y547" i="5"/>
  <c r="AE547" i="5"/>
  <c r="AK547" i="5"/>
  <c r="AH547" i="5"/>
  <c r="V547" i="5"/>
  <c r="AB547" i="5"/>
  <c r="P529" i="5"/>
  <c r="Y529" i="5"/>
  <c r="S529" i="5"/>
  <c r="AK529" i="5"/>
  <c r="AE529" i="5"/>
  <c r="V529" i="5"/>
  <c r="AH529" i="5"/>
  <c r="AB529" i="5"/>
  <c r="P546" i="5"/>
  <c r="S546" i="5"/>
  <c r="Y546" i="5"/>
  <c r="AK546" i="5"/>
  <c r="AE546" i="5"/>
  <c r="V546" i="5"/>
  <c r="AB546" i="5"/>
  <c r="AH546" i="5"/>
  <c r="P525" i="5"/>
  <c r="S525" i="5"/>
  <c r="Y525" i="5"/>
  <c r="AE525" i="5"/>
  <c r="AK525" i="5"/>
  <c r="V525" i="5"/>
  <c r="AB525" i="5"/>
  <c r="AH525" i="5"/>
  <c r="P517" i="5"/>
  <c r="S517" i="5"/>
  <c r="Y517" i="5"/>
  <c r="AE517" i="5"/>
  <c r="AK517" i="5"/>
  <c r="V517" i="5"/>
  <c r="AH517" i="5"/>
  <c r="AB517" i="5"/>
  <c r="P508" i="5"/>
  <c r="Y508" i="5"/>
  <c r="S508" i="5"/>
  <c r="AE508" i="5"/>
  <c r="AK508" i="5"/>
  <c r="V508" i="5"/>
  <c r="AH508" i="5"/>
  <c r="AB508" i="5"/>
  <c r="P526" i="5"/>
  <c r="S526" i="5"/>
  <c r="Y526" i="5"/>
  <c r="AE526" i="5"/>
  <c r="AK526" i="5"/>
  <c r="V526" i="5"/>
  <c r="AB526" i="5"/>
  <c r="AH526" i="5"/>
  <c r="P511" i="5"/>
  <c r="S511" i="5"/>
  <c r="Y511" i="5"/>
  <c r="AE511" i="5"/>
  <c r="AK511" i="5"/>
  <c r="V511" i="5"/>
  <c r="AB511" i="5"/>
  <c r="AH511" i="5"/>
  <c r="P494" i="5"/>
  <c r="S494" i="5"/>
  <c r="Y494" i="5"/>
  <c r="AK494" i="5"/>
  <c r="AE494" i="5"/>
  <c r="V494" i="5"/>
  <c r="AB494" i="5"/>
  <c r="AH494" i="5"/>
  <c r="P501" i="5"/>
  <c r="Y501" i="5"/>
  <c r="S501" i="5"/>
  <c r="AE501" i="5"/>
  <c r="AK501" i="5"/>
  <c r="V501" i="5"/>
  <c r="AB501" i="5"/>
  <c r="AH501" i="5"/>
  <c r="P509" i="5"/>
  <c r="S509" i="5"/>
  <c r="Y509" i="5"/>
  <c r="AK509" i="5"/>
  <c r="AE509" i="5"/>
  <c r="V509" i="5"/>
  <c r="AH509" i="5"/>
  <c r="AB509" i="5"/>
  <c r="P492" i="5"/>
  <c r="S492" i="5"/>
  <c r="Y492" i="5"/>
  <c r="AE492" i="5"/>
  <c r="AK492" i="5"/>
  <c r="V492" i="5"/>
  <c r="AH492" i="5"/>
  <c r="AB492" i="5"/>
  <c r="P479" i="5"/>
  <c r="S479" i="5"/>
  <c r="Y479" i="5"/>
  <c r="AE479" i="5"/>
  <c r="AK479" i="5"/>
  <c r="V479" i="5"/>
  <c r="AH479" i="5"/>
  <c r="AB479" i="5"/>
  <c r="P484" i="5"/>
  <c r="S484" i="5"/>
  <c r="Y484" i="5"/>
  <c r="AE484" i="5"/>
  <c r="AK484" i="5"/>
  <c r="V484" i="5"/>
  <c r="AB484" i="5"/>
  <c r="AH484" i="5"/>
  <c r="P476" i="5"/>
  <c r="S476" i="5"/>
  <c r="Y476" i="5"/>
  <c r="AK476" i="5"/>
  <c r="AE476" i="5"/>
  <c r="V476" i="5"/>
  <c r="AH476" i="5"/>
  <c r="AB476" i="5"/>
  <c r="P481" i="5"/>
  <c r="S481" i="5"/>
  <c r="Y481" i="5"/>
  <c r="AK481" i="5"/>
  <c r="AE481" i="5"/>
  <c r="V481" i="5"/>
  <c r="AB481" i="5"/>
  <c r="AH481" i="5"/>
  <c r="P461" i="5"/>
  <c r="S461" i="5"/>
  <c r="Y461" i="5"/>
  <c r="AK461" i="5"/>
  <c r="AE461" i="5"/>
  <c r="V461" i="5"/>
  <c r="AB461" i="5"/>
  <c r="AH461" i="5"/>
  <c r="P469" i="5"/>
  <c r="S469" i="5"/>
  <c r="Y469" i="5"/>
  <c r="AK469" i="5"/>
  <c r="AE469" i="5"/>
  <c r="V469" i="5"/>
  <c r="AH469" i="5"/>
  <c r="AB469" i="5"/>
  <c r="P466" i="5"/>
  <c r="S466" i="5"/>
  <c r="Y466" i="5"/>
  <c r="AK466" i="5"/>
  <c r="AE466" i="5"/>
  <c r="V466" i="5"/>
  <c r="AB466" i="5"/>
  <c r="AH466" i="5"/>
  <c r="P475" i="5"/>
  <c r="Y475" i="5"/>
  <c r="S475" i="5"/>
  <c r="AE475" i="5"/>
  <c r="AK475" i="5"/>
  <c r="V475" i="5"/>
  <c r="AB475" i="5"/>
  <c r="AH475" i="5"/>
  <c r="P455" i="5"/>
  <c r="S455" i="5"/>
  <c r="Y455" i="5"/>
  <c r="AE455" i="5"/>
  <c r="AK455" i="5"/>
  <c r="V455" i="5"/>
  <c r="AH455" i="5"/>
  <c r="AB455" i="5"/>
  <c r="P454" i="5"/>
  <c r="S454" i="5"/>
  <c r="Y454" i="5"/>
  <c r="AE454" i="5"/>
  <c r="AK454" i="5"/>
  <c r="V454" i="5"/>
  <c r="AB454" i="5"/>
  <c r="AH454" i="5"/>
  <c r="P452" i="5"/>
  <c r="Y452" i="5"/>
  <c r="S452" i="5"/>
  <c r="AK452" i="5"/>
  <c r="AE452" i="5"/>
  <c r="V452" i="5"/>
  <c r="AB452" i="5"/>
  <c r="AH452" i="5"/>
  <c r="P444" i="5"/>
  <c r="S444" i="5"/>
  <c r="Y444" i="5"/>
  <c r="AE444" i="5"/>
  <c r="AK444" i="5"/>
  <c r="V444" i="5"/>
  <c r="AH444" i="5"/>
  <c r="AB444" i="5"/>
  <c r="P438" i="5"/>
  <c r="S438" i="5"/>
  <c r="Y438" i="5"/>
  <c r="AK438" i="5"/>
  <c r="AE438" i="5"/>
  <c r="V438" i="5"/>
  <c r="AB438" i="5"/>
  <c r="AH438" i="5"/>
  <c r="P436" i="5"/>
  <c r="S436" i="5"/>
  <c r="Y436" i="5"/>
  <c r="AK436" i="5"/>
  <c r="AE436" i="5"/>
  <c r="V436" i="5"/>
  <c r="AB436" i="5"/>
  <c r="AH436" i="5"/>
  <c r="U620" i="5"/>
  <c r="T620" i="5" s="1"/>
  <c r="AG620" i="5"/>
  <c r="AF620" i="5" s="1"/>
  <c r="AA620" i="5"/>
  <c r="Z620" i="5" s="1"/>
  <c r="R620" i="5"/>
  <c r="Q620" i="5" s="1"/>
  <c r="U607" i="5"/>
  <c r="T607" i="5" s="1"/>
  <c r="AG607" i="5"/>
  <c r="AF607" i="5" s="1"/>
  <c r="AA607" i="5"/>
  <c r="Z607" i="5" s="1"/>
  <c r="R607" i="5"/>
  <c r="Q607" i="5" s="1"/>
  <c r="U640" i="5"/>
  <c r="T640" i="5" s="1"/>
  <c r="AG640" i="5"/>
  <c r="AF640" i="5" s="1"/>
  <c r="AA640" i="5"/>
  <c r="Z640" i="5" s="1"/>
  <c r="R640" i="5"/>
  <c r="Q640" i="5" s="1"/>
  <c r="AG629" i="5"/>
  <c r="AF629" i="5" s="1"/>
  <c r="U629" i="5"/>
  <c r="T629" i="5" s="1"/>
  <c r="AA629" i="5"/>
  <c r="Z629" i="5" s="1"/>
  <c r="R629" i="5"/>
  <c r="Q629" i="5" s="1"/>
  <c r="AG634" i="5"/>
  <c r="AF634" i="5" s="1"/>
  <c r="U634" i="5"/>
  <c r="T634" i="5" s="1"/>
  <c r="AA634" i="5"/>
  <c r="Z634" i="5" s="1"/>
  <c r="R634" i="5"/>
  <c r="Q634" i="5" s="1"/>
  <c r="U625" i="5"/>
  <c r="T625" i="5" s="1"/>
  <c r="AG625" i="5"/>
  <c r="AF625" i="5" s="1"/>
  <c r="AA625" i="5"/>
  <c r="Z625" i="5" s="1"/>
  <c r="R625" i="5"/>
  <c r="Q625" i="5" s="1"/>
  <c r="U609" i="5"/>
  <c r="T609" i="5" s="1"/>
  <c r="AG609" i="5"/>
  <c r="AF609" i="5" s="1"/>
  <c r="AA609" i="5"/>
  <c r="Z609" i="5" s="1"/>
  <c r="R609" i="5"/>
  <c r="Q609" i="5" s="1"/>
  <c r="AA626" i="5"/>
  <c r="Z626" i="5" s="1"/>
  <c r="U626" i="5"/>
  <c r="T626" i="5" s="1"/>
  <c r="AG626" i="5"/>
  <c r="AF626" i="5" s="1"/>
  <c r="R626" i="5"/>
  <c r="Q626" i="5" s="1"/>
  <c r="U610" i="5"/>
  <c r="T610" i="5" s="1"/>
  <c r="AA610" i="5"/>
  <c r="Z610" i="5" s="1"/>
  <c r="AG610" i="5"/>
  <c r="AF610" i="5" s="1"/>
  <c r="R610" i="5"/>
  <c r="Q610" i="5" s="1"/>
  <c r="U600" i="5"/>
  <c r="T600" i="5" s="1"/>
  <c r="AG600" i="5"/>
  <c r="AF600" i="5" s="1"/>
  <c r="AA600" i="5"/>
  <c r="Z600" i="5" s="1"/>
  <c r="R600" i="5"/>
  <c r="Q600" i="5" s="1"/>
  <c r="U589" i="5"/>
  <c r="T589" i="5" s="1"/>
  <c r="AA589" i="5"/>
  <c r="Z589" i="5" s="1"/>
  <c r="AG589" i="5"/>
  <c r="AF589" i="5" s="1"/>
  <c r="R589" i="5"/>
  <c r="Q589" i="5" s="1"/>
  <c r="U599" i="5"/>
  <c r="T599" i="5" s="1"/>
  <c r="AG599" i="5"/>
  <c r="AF599" i="5" s="1"/>
  <c r="AA599" i="5"/>
  <c r="Z599" i="5" s="1"/>
  <c r="R599" i="5"/>
  <c r="Q599" i="5" s="1"/>
  <c r="U582" i="5"/>
  <c r="T582" i="5" s="1"/>
  <c r="AA582" i="5"/>
  <c r="Z582" i="5" s="1"/>
  <c r="AG582" i="5"/>
  <c r="AF582" i="5" s="1"/>
  <c r="R582" i="5"/>
  <c r="Q582" i="5" s="1"/>
  <c r="U569" i="5"/>
  <c r="T569" i="5" s="1"/>
  <c r="AG569" i="5"/>
  <c r="AF569" i="5" s="1"/>
  <c r="AA569" i="5"/>
  <c r="Z569" i="5" s="1"/>
  <c r="R569" i="5"/>
  <c r="Q569" i="5" s="1"/>
  <c r="U591" i="5"/>
  <c r="T591" i="5" s="1"/>
  <c r="AA591" i="5"/>
  <c r="Z591" i="5" s="1"/>
  <c r="AG591" i="5"/>
  <c r="AF591" i="5" s="1"/>
  <c r="R591" i="5"/>
  <c r="Q591" i="5" s="1"/>
  <c r="U575" i="5"/>
  <c r="T575" i="5" s="1"/>
  <c r="AG575" i="5"/>
  <c r="AF575" i="5" s="1"/>
  <c r="AA575" i="5"/>
  <c r="Z575" i="5" s="1"/>
  <c r="R575" i="5"/>
  <c r="Q575" i="5" s="1"/>
  <c r="U563" i="5"/>
  <c r="T563" i="5" s="1"/>
  <c r="AA563" i="5"/>
  <c r="Z563" i="5" s="1"/>
  <c r="AG563" i="5"/>
  <c r="AF563" i="5" s="1"/>
  <c r="R563" i="5"/>
  <c r="Q563" i="5" s="1"/>
  <c r="U581" i="5"/>
  <c r="T581" i="5" s="1"/>
  <c r="AG581" i="5"/>
  <c r="AF581" i="5" s="1"/>
  <c r="AA581" i="5"/>
  <c r="Z581" i="5" s="1"/>
  <c r="R581" i="5"/>
  <c r="Q581" i="5" s="1"/>
  <c r="U586" i="5"/>
  <c r="T586" i="5" s="1"/>
  <c r="AA586" i="5"/>
  <c r="Z586" i="5" s="1"/>
  <c r="AG586" i="5"/>
  <c r="AF586" i="5" s="1"/>
  <c r="R586" i="5"/>
  <c r="Q586" i="5" s="1"/>
  <c r="U571" i="5"/>
  <c r="T571" i="5" s="1"/>
  <c r="AA571" i="5"/>
  <c r="Z571" i="5" s="1"/>
  <c r="AG571" i="5"/>
  <c r="AF571" i="5" s="1"/>
  <c r="R571" i="5"/>
  <c r="Q571" i="5" s="1"/>
  <c r="U561" i="5"/>
  <c r="T561" i="5" s="1"/>
  <c r="AA561" i="5"/>
  <c r="Z561" i="5" s="1"/>
  <c r="AG561" i="5"/>
  <c r="AF561" i="5" s="1"/>
  <c r="R561" i="5"/>
  <c r="Q561" i="5" s="1"/>
  <c r="U555" i="5"/>
  <c r="T555" i="5" s="1"/>
  <c r="AG555" i="5"/>
  <c r="AF555" i="5" s="1"/>
  <c r="AA555" i="5"/>
  <c r="Z555" i="5" s="1"/>
  <c r="R555" i="5"/>
  <c r="Q555" i="5" s="1"/>
  <c r="U546" i="5"/>
  <c r="T546" i="5" s="1"/>
  <c r="AA546" i="5"/>
  <c r="Z546" i="5" s="1"/>
  <c r="AG546" i="5"/>
  <c r="AF546" i="5" s="1"/>
  <c r="R546" i="5"/>
  <c r="Q546" i="5" s="1"/>
  <c r="X546" i="5"/>
  <c r="W546" i="5" s="1"/>
  <c r="U554" i="5"/>
  <c r="T554" i="5" s="1"/>
  <c r="AG554" i="5"/>
  <c r="AF554" i="5" s="1"/>
  <c r="AA554" i="5"/>
  <c r="Z554" i="5" s="1"/>
  <c r="R554" i="5"/>
  <c r="Q554" i="5" s="1"/>
  <c r="AA533" i="5"/>
  <c r="Z533" i="5" s="1"/>
  <c r="U533" i="5"/>
  <c r="T533" i="5" s="1"/>
  <c r="AG533" i="5"/>
  <c r="AF533" i="5" s="1"/>
  <c r="R533" i="5"/>
  <c r="Q533" i="5" s="1"/>
  <c r="U519" i="5"/>
  <c r="T519" i="5" s="1"/>
  <c r="AA519" i="5"/>
  <c r="Z519" i="5" s="1"/>
  <c r="AG519" i="5"/>
  <c r="AF519" i="5" s="1"/>
  <c r="R519" i="5"/>
  <c r="Q519" i="5" s="1"/>
  <c r="U536" i="5"/>
  <c r="T536" i="5" s="1"/>
  <c r="AA536" i="5"/>
  <c r="Z536" i="5" s="1"/>
  <c r="AG536" i="5"/>
  <c r="AF536" i="5" s="1"/>
  <c r="R536" i="5"/>
  <c r="Q536" i="5" s="1"/>
  <c r="U526" i="5"/>
  <c r="T526" i="5" s="1"/>
  <c r="AA526" i="5"/>
  <c r="Z526" i="5" s="1"/>
  <c r="AG526" i="5"/>
  <c r="AF526" i="5" s="1"/>
  <c r="R526" i="5"/>
  <c r="Q526" i="5" s="1"/>
  <c r="U534" i="5"/>
  <c r="T534" i="5" s="1"/>
  <c r="AA534" i="5"/>
  <c r="Z534" i="5" s="1"/>
  <c r="AG534" i="5"/>
  <c r="AF534" i="5" s="1"/>
  <c r="R534" i="5"/>
  <c r="Q534" i="5" s="1"/>
  <c r="U518" i="5"/>
  <c r="T518" i="5" s="1"/>
  <c r="AA518" i="5"/>
  <c r="Z518" i="5" s="1"/>
  <c r="AG518" i="5"/>
  <c r="AF518" i="5" s="1"/>
  <c r="R518" i="5"/>
  <c r="Q518" i="5" s="1"/>
  <c r="U499" i="5"/>
  <c r="T499" i="5" s="1"/>
  <c r="AA499" i="5"/>
  <c r="Z499" i="5" s="1"/>
  <c r="AG499" i="5"/>
  <c r="AF499" i="5" s="1"/>
  <c r="X499" i="5"/>
  <c r="W499" i="5" s="1"/>
  <c r="R499" i="5"/>
  <c r="Q499" i="5" s="1"/>
  <c r="U490" i="5"/>
  <c r="T490" i="5" s="1"/>
  <c r="AA490" i="5"/>
  <c r="Z490" i="5" s="1"/>
  <c r="AG490" i="5"/>
  <c r="AF490" i="5" s="1"/>
  <c r="R490" i="5"/>
  <c r="Q490" i="5" s="1"/>
  <c r="U520" i="5"/>
  <c r="T520" i="5" s="1"/>
  <c r="AG520" i="5"/>
  <c r="AF520" i="5" s="1"/>
  <c r="AA520" i="5"/>
  <c r="Z520" i="5" s="1"/>
  <c r="R520" i="5"/>
  <c r="Q520" i="5" s="1"/>
  <c r="U512" i="5"/>
  <c r="T512" i="5" s="1"/>
  <c r="AA512" i="5"/>
  <c r="Z512" i="5" s="1"/>
  <c r="AG512" i="5"/>
  <c r="AF512" i="5" s="1"/>
  <c r="R512" i="5"/>
  <c r="Q512" i="5" s="1"/>
  <c r="X512" i="5"/>
  <c r="W512" i="5" s="1"/>
  <c r="U503" i="5"/>
  <c r="T503" i="5" s="1"/>
  <c r="AA503" i="5"/>
  <c r="Z503" i="5" s="1"/>
  <c r="AG503" i="5"/>
  <c r="AF503" i="5" s="1"/>
  <c r="R503" i="5"/>
  <c r="Q503" i="5" s="1"/>
  <c r="U510" i="5"/>
  <c r="T510" i="5" s="1"/>
  <c r="AA510" i="5"/>
  <c r="Z510" i="5" s="1"/>
  <c r="AG510" i="5"/>
  <c r="AF510" i="5" s="1"/>
  <c r="R510" i="5"/>
  <c r="Q510" i="5" s="1"/>
  <c r="X510" i="5"/>
  <c r="W510" i="5" s="1"/>
  <c r="U507" i="5"/>
  <c r="T507" i="5" s="1"/>
  <c r="AA507" i="5"/>
  <c r="Z507" i="5" s="1"/>
  <c r="AG507" i="5"/>
  <c r="AF507" i="5" s="1"/>
  <c r="R507" i="5"/>
  <c r="Q507" i="5" s="1"/>
  <c r="U495" i="5"/>
  <c r="T495" i="5" s="1"/>
  <c r="AA495" i="5"/>
  <c r="Z495" i="5" s="1"/>
  <c r="AG495" i="5"/>
  <c r="AF495" i="5" s="1"/>
  <c r="R495" i="5"/>
  <c r="Q495" i="5" s="1"/>
  <c r="X495" i="5"/>
  <c r="W495" i="5" s="1"/>
  <c r="U481" i="5"/>
  <c r="T481" i="5" s="1"/>
  <c r="AG481" i="5"/>
  <c r="AF481" i="5" s="1"/>
  <c r="AA481" i="5"/>
  <c r="Z481" i="5" s="1"/>
  <c r="R481" i="5"/>
  <c r="Q481" i="5" s="1"/>
  <c r="U485" i="5"/>
  <c r="T485" i="5" s="1"/>
  <c r="AG485" i="5"/>
  <c r="AF485" i="5" s="1"/>
  <c r="AA485" i="5"/>
  <c r="Z485" i="5" s="1"/>
  <c r="R485" i="5"/>
  <c r="Q485" i="5" s="1"/>
  <c r="U484" i="5"/>
  <c r="T484" i="5" s="1"/>
  <c r="AA484" i="5"/>
  <c r="Z484" i="5" s="1"/>
  <c r="AG484" i="5"/>
  <c r="AF484" i="5" s="1"/>
  <c r="R484" i="5"/>
  <c r="Q484" i="5" s="1"/>
  <c r="U476" i="5"/>
  <c r="T476" i="5" s="1"/>
  <c r="AA476" i="5"/>
  <c r="Z476" i="5" s="1"/>
  <c r="AG476" i="5"/>
  <c r="AF476" i="5" s="1"/>
  <c r="X476" i="5"/>
  <c r="W476" i="5" s="1"/>
  <c r="R476" i="5"/>
  <c r="Q476" i="5" s="1"/>
  <c r="U464" i="5"/>
  <c r="T464" i="5" s="1"/>
  <c r="AA464" i="5"/>
  <c r="Z464" i="5" s="1"/>
  <c r="AG464" i="5"/>
  <c r="AF464" i="5" s="1"/>
  <c r="R464" i="5"/>
  <c r="Q464" i="5" s="1"/>
  <c r="U459" i="5"/>
  <c r="T459" i="5" s="1"/>
  <c r="AG459" i="5"/>
  <c r="AF459" i="5" s="1"/>
  <c r="AA459" i="5"/>
  <c r="Z459" i="5" s="1"/>
  <c r="X459" i="5"/>
  <c r="W459" i="5" s="1"/>
  <c r="R459" i="5"/>
  <c r="Q459" i="5" s="1"/>
  <c r="U458" i="5"/>
  <c r="T458" i="5" s="1"/>
  <c r="AA458" i="5"/>
  <c r="Z458" i="5" s="1"/>
  <c r="AG458" i="5"/>
  <c r="AF458" i="5" s="1"/>
  <c r="R458" i="5"/>
  <c r="Q458" i="5" s="1"/>
  <c r="X458" i="5"/>
  <c r="W458" i="5" s="1"/>
  <c r="U462" i="5"/>
  <c r="T462" i="5" s="1"/>
  <c r="AG462" i="5"/>
  <c r="AF462" i="5" s="1"/>
  <c r="AA462" i="5"/>
  <c r="Z462" i="5" s="1"/>
  <c r="R462" i="5"/>
  <c r="Q462" i="5" s="1"/>
  <c r="X462" i="5"/>
  <c r="W462" i="5" s="1"/>
  <c r="U452" i="5"/>
  <c r="T452" i="5" s="1"/>
  <c r="AG452" i="5"/>
  <c r="AF452" i="5" s="1"/>
  <c r="AA452" i="5"/>
  <c r="Z452" i="5" s="1"/>
  <c r="X452" i="5"/>
  <c r="W452" i="5" s="1"/>
  <c r="R452" i="5"/>
  <c r="Q452" i="5" s="1"/>
  <c r="U449" i="5"/>
  <c r="T449" i="5" s="1"/>
  <c r="AA449" i="5"/>
  <c r="Z449" i="5" s="1"/>
  <c r="AG449" i="5"/>
  <c r="AF449" i="5" s="1"/>
  <c r="X449" i="5"/>
  <c r="W449" i="5" s="1"/>
  <c r="R449" i="5"/>
  <c r="Q449" i="5" s="1"/>
  <c r="U445" i="5"/>
  <c r="T445" i="5" s="1"/>
  <c r="AA445" i="5"/>
  <c r="Z445" i="5" s="1"/>
  <c r="AG445" i="5"/>
  <c r="AF445" i="5" s="1"/>
  <c r="X445" i="5"/>
  <c r="W445" i="5" s="1"/>
  <c r="R445" i="5"/>
  <c r="Q445" i="5" s="1"/>
  <c r="U444" i="5"/>
  <c r="T444" i="5" s="1"/>
  <c r="AA444" i="5"/>
  <c r="Z444" i="5" s="1"/>
  <c r="AG444" i="5"/>
  <c r="AF444" i="5" s="1"/>
  <c r="X444" i="5"/>
  <c r="W444" i="5" s="1"/>
  <c r="R444" i="5"/>
  <c r="Q444" i="5" s="1"/>
  <c r="U443" i="5"/>
  <c r="T443" i="5" s="1"/>
  <c r="AA443" i="5"/>
  <c r="Z443" i="5" s="1"/>
  <c r="AG443" i="5"/>
  <c r="AF443" i="5" s="1"/>
  <c r="R443" i="5"/>
  <c r="Q443" i="5" s="1"/>
  <c r="X443" i="5"/>
  <c r="W443" i="5" s="1"/>
  <c r="AJ638" i="5"/>
  <c r="AI638" i="5" s="1"/>
  <c r="AJ633" i="5"/>
  <c r="AI633" i="5" s="1"/>
  <c r="AJ615" i="5"/>
  <c r="AI615" i="5" s="1"/>
  <c r="AJ639" i="5"/>
  <c r="AI639" i="5" s="1"/>
  <c r="AJ623" i="5"/>
  <c r="AI623" i="5" s="1"/>
  <c r="AJ603" i="5"/>
  <c r="AI603" i="5" s="1"/>
  <c r="AJ585" i="5"/>
  <c r="AI585" i="5" s="1"/>
  <c r="AJ572" i="5"/>
  <c r="AI572" i="5" s="1"/>
  <c r="AJ563" i="5"/>
  <c r="AI563" i="5" s="1"/>
  <c r="AJ586" i="5"/>
  <c r="AI586" i="5" s="1"/>
  <c r="AJ554" i="5"/>
  <c r="AI554" i="5" s="1"/>
  <c r="AJ577" i="5"/>
  <c r="AI577" i="5" s="1"/>
  <c r="AJ571" i="5"/>
  <c r="AI571" i="5" s="1"/>
  <c r="AJ561" i="5"/>
  <c r="AI561" i="5" s="1"/>
  <c r="AJ617" i="5"/>
  <c r="AI617" i="5" s="1"/>
  <c r="AJ594" i="5"/>
  <c r="AI594" i="5" s="1"/>
  <c r="AJ558" i="5"/>
  <c r="AI558" i="5" s="1"/>
  <c r="AJ538" i="5"/>
  <c r="AI538" i="5" s="1"/>
  <c r="AJ526" i="5"/>
  <c r="AI526" i="5" s="1"/>
  <c r="AJ521" i="5"/>
  <c r="AI521" i="5" s="1"/>
  <c r="AJ510" i="5"/>
  <c r="AI510" i="5" s="1"/>
  <c r="AJ515" i="5"/>
  <c r="AI515" i="5" s="1"/>
  <c r="AJ543" i="5"/>
  <c r="AI543" i="5" s="1"/>
  <c r="AJ527" i="5"/>
  <c r="AI527" i="5" s="1"/>
  <c r="AJ512" i="5"/>
  <c r="AI512" i="5" s="1"/>
  <c r="AJ552" i="5"/>
  <c r="AI552" i="5" s="1"/>
  <c r="AJ536" i="5"/>
  <c r="AI536" i="5" s="1"/>
  <c r="AJ505" i="5"/>
  <c r="AI505" i="5" s="1"/>
  <c r="AJ495" i="5"/>
  <c r="AI495" i="5" s="1"/>
  <c r="AJ486" i="5"/>
  <c r="AI486" i="5" s="1"/>
  <c r="AJ471" i="5"/>
  <c r="AI471" i="5" s="1"/>
  <c r="AJ463" i="5"/>
  <c r="AI463" i="5" s="1"/>
  <c r="AJ456" i="5"/>
  <c r="AI456" i="5" s="1"/>
  <c r="AJ459" i="5"/>
  <c r="AI459" i="5" s="1"/>
  <c r="AJ492" i="5"/>
  <c r="AI492" i="5" s="1"/>
  <c r="AJ476" i="5"/>
  <c r="AI476" i="5" s="1"/>
  <c r="AJ450" i="5"/>
  <c r="AI450" i="5" s="1"/>
  <c r="AJ499" i="5"/>
  <c r="AI499" i="5" s="1"/>
  <c r="AJ485" i="5"/>
  <c r="AI485" i="5" s="1"/>
  <c r="AJ458" i="5"/>
  <c r="AI458" i="5" s="1"/>
  <c r="AJ445" i="5"/>
  <c r="AI445" i="5" s="1"/>
  <c r="AJ447" i="5"/>
  <c r="AI447" i="5" s="1"/>
  <c r="AJ448" i="5"/>
  <c r="AI448" i="5" s="1"/>
  <c r="AD641" i="5"/>
  <c r="AC641" i="5" s="1"/>
  <c r="AD614" i="5"/>
  <c r="AC614" i="5" s="1"/>
  <c r="AD628" i="5"/>
  <c r="AC628" i="5" s="1"/>
  <c r="AD588" i="5"/>
  <c r="AC588" i="5" s="1"/>
  <c r="AD528" i="5"/>
  <c r="AC528" i="5" s="1"/>
  <c r="AD574" i="5"/>
  <c r="AC574" i="5" s="1"/>
  <c r="AD566" i="5"/>
  <c r="AC566" i="5" s="1"/>
  <c r="AD615" i="5"/>
  <c r="AC615" i="5" s="1"/>
  <c r="AD586" i="5"/>
  <c r="AC586" i="5" s="1"/>
  <c r="AD550" i="5"/>
  <c r="AC550" i="5" s="1"/>
  <c r="AD533" i="5"/>
  <c r="AC533" i="5" s="1"/>
  <c r="AD620" i="5"/>
  <c r="AC620" i="5" s="1"/>
  <c r="AD599" i="5"/>
  <c r="AC599" i="5" s="1"/>
  <c r="AD591" i="5"/>
  <c r="AC591" i="5" s="1"/>
  <c r="AD584" i="5"/>
  <c r="AC584" i="5" s="1"/>
  <c r="AD579" i="5"/>
  <c r="AC579" i="5" s="1"/>
  <c r="AD565" i="5"/>
  <c r="AC565" i="5" s="1"/>
  <c r="AD482" i="5"/>
  <c r="AC482" i="5" s="1"/>
  <c r="AD522" i="5"/>
  <c r="AC522" i="5" s="1"/>
  <c r="AD514" i="5"/>
  <c r="AC514" i="5" s="1"/>
  <c r="AD511" i="5"/>
  <c r="AC511" i="5" s="1"/>
  <c r="AD490" i="5"/>
  <c r="AC490" i="5" s="1"/>
  <c r="AD543" i="5"/>
  <c r="AC543" i="5" s="1"/>
  <c r="AD527" i="5"/>
  <c r="AC527" i="5" s="1"/>
  <c r="AD512" i="5"/>
  <c r="AC512" i="5" s="1"/>
  <c r="AD500" i="5"/>
  <c r="AC500" i="5" s="1"/>
  <c r="AD493" i="5"/>
  <c r="AC493" i="5" s="1"/>
  <c r="AD477" i="5"/>
  <c r="AC477" i="5" s="1"/>
  <c r="AD469" i="5"/>
  <c r="AC469" i="5" s="1"/>
  <c r="AD465" i="5"/>
  <c r="AC465" i="5" s="1"/>
  <c r="AD461" i="5"/>
  <c r="AC461" i="5" s="1"/>
  <c r="AD437" i="5"/>
  <c r="AC437" i="5" s="1"/>
  <c r="AD472" i="5"/>
  <c r="AC472" i="5" s="1"/>
  <c r="AD445" i="5"/>
  <c r="AC445" i="5" s="1"/>
  <c r="X633" i="5"/>
  <c r="W633" i="5" s="1"/>
  <c r="X616" i="5"/>
  <c r="W616" i="5" s="1"/>
  <c r="X632" i="5"/>
  <c r="W632" i="5" s="1"/>
  <c r="X631" i="5"/>
  <c r="W631" i="5" s="1"/>
  <c r="X613" i="5"/>
  <c r="W613" i="5" s="1"/>
  <c r="X612" i="5"/>
  <c r="W612" i="5" s="1"/>
  <c r="X601" i="5"/>
  <c r="W601" i="5" s="1"/>
  <c r="X597" i="5"/>
  <c r="W597" i="5" s="1"/>
  <c r="X593" i="5"/>
  <c r="W593" i="5" s="1"/>
  <c r="X589" i="5"/>
  <c r="W589" i="5" s="1"/>
  <c r="X576" i="5"/>
  <c r="W576" i="5" s="1"/>
  <c r="X561" i="5"/>
  <c r="W561" i="5" s="1"/>
  <c r="X588" i="5"/>
  <c r="W588" i="5" s="1"/>
  <c r="X582" i="5"/>
  <c r="W582" i="5" s="1"/>
  <c r="X566" i="5"/>
  <c r="W566" i="5" s="1"/>
  <c r="X548" i="5"/>
  <c r="W548" i="5" s="1"/>
  <c r="X603" i="5"/>
  <c r="W603" i="5" s="1"/>
  <c r="X575" i="5"/>
  <c r="W575" i="5" s="1"/>
  <c r="X539" i="5"/>
  <c r="W539" i="5" s="1"/>
  <c r="X519" i="5"/>
  <c r="W519" i="5" s="1"/>
  <c r="X481" i="5"/>
  <c r="W481" i="5" s="1"/>
  <c r="X505" i="5"/>
  <c r="W505" i="5" s="1"/>
  <c r="X533" i="5"/>
  <c r="W533" i="5" s="1"/>
  <c r="X538" i="5"/>
  <c r="W538" i="5" s="1"/>
  <c r="X507" i="5"/>
  <c r="W507" i="5" s="1"/>
  <c r="X484" i="5"/>
  <c r="W484" i="5" s="1"/>
  <c r="X469" i="5"/>
  <c r="W469" i="5" s="1"/>
  <c r="X461" i="5"/>
  <c r="W461" i="5" s="1"/>
  <c r="X494" i="5"/>
  <c r="W494" i="5" s="1"/>
  <c r="X440" i="5"/>
  <c r="W440" i="5" s="1"/>
  <c r="P632" i="5"/>
  <c r="S632" i="5"/>
  <c r="AE632" i="5"/>
  <c r="AK632" i="5"/>
  <c r="Y632" i="5"/>
  <c r="AB632" i="5"/>
  <c r="AH632" i="5"/>
  <c r="V632" i="5"/>
  <c r="P616" i="5"/>
  <c r="Y616" i="5"/>
  <c r="S616" i="5"/>
  <c r="AK616" i="5"/>
  <c r="AE616" i="5"/>
  <c r="V616" i="5"/>
  <c r="AB616" i="5"/>
  <c r="AH616" i="5"/>
  <c r="P635" i="5"/>
  <c r="S635" i="5"/>
  <c r="AE635" i="5"/>
  <c r="Y635" i="5"/>
  <c r="AK635" i="5"/>
  <c r="V635" i="5"/>
  <c r="AH635" i="5"/>
  <c r="AB635" i="5"/>
  <c r="P634" i="5"/>
  <c r="S634" i="5"/>
  <c r="AK634" i="5"/>
  <c r="Y634" i="5"/>
  <c r="AE634" i="5"/>
  <c r="AB634" i="5"/>
  <c r="V634" i="5"/>
  <c r="AH634" i="5"/>
  <c r="P625" i="5"/>
  <c r="S625" i="5"/>
  <c r="Y625" i="5"/>
  <c r="AE625" i="5"/>
  <c r="AK625" i="5"/>
  <c r="V625" i="5"/>
  <c r="AB625" i="5"/>
  <c r="AH625" i="5"/>
  <c r="P608" i="5"/>
  <c r="S608" i="5"/>
  <c r="AE608" i="5"/>
  <c r="Y608" i="5"/>
  <c r="AK608" i="5"/>
  <c r="V608" i="5"/>
  <c r="AB608" i="5"/>
  <c r="AH608" i="5"/>
  <c r="P623" i="5"/>
  <c r="S623" i="5"/>
  <c r="Y623" i="5"/>
  <c r="AE623" i="5"/>
  <c r="AK623" i="5"/>
  <c r="V623" i="5"/>
  <c r="AH623" i="5"/>
  <c r="AB623" i="5"/>
  <c r="P622" i="5"/>
  <c r="S622" i="5"/>
  <c r="Y622" i="5"/>
  <c r="AE622" i="5"/>
  <c r="AK622" i="5"/>
  <c r="V622" i="5"/>
  <c r="AH622" i="5"/>
  <c r="AB622" i="5"/>
  <c r="P613" i="5"/>
  <c r="S613" i="5"/>
  <c r="Y613" i="5"/>
  <c r="AK613" i="5"/>
  <c r="AE613" i="5"/>
  <c r="V613" i="5"/>
  <c r="AH613" i="5"/>
  <c r="AB613" i="5"/>
  <c r="P598" i="5"/>
  <c r="S598" i="5"/>
  <c r="Y598" i="5"/>
  <c r="AE598" i="5"/>
  <c r="AK598" i="5"/>
  <c r="V598" i="5"/>
  <c r="AB598" i="5"/>
  <c r="AH598" i="5"/>
  <c r="P609" i="5"/>
  <c r="S609" i="5"/>
  <c r="AK609" i="5"/>
  <c r="AE609" i="5"/>
  <c r="Y609" i="5"/>
  <c r="V609" i="5"/>
  <c r="AH609" i="5"/>
  <c r="AB609" i="5"/>
  <c r="P595" i="5"/>
  <c r="S595" i="5"/>
  <c r="Y595" i="5"/>
  <c r="AK595" i="5"/>
  <c r="AE595" i="5"/>
  <c r="V595" i="5"/>
  <c r="AB595" i="5"/>
  <c r="AH595" i="5"/>
  <c r="P591" i="5"/>
  <c r="S591" i="5"/>
  <c r="Y591" i="5"/>
  <c r="AK591" i="5"/>
  <c r="AE591" i="5"/>
  <c r="V591" i="5"/>
  <c r="AB591" i="5"/>
  <c r="AH591" i="5"/>
  <c r="P575" i="5"/>
  <c r="S575" i="5"/>
  <c r="Y575" i="5"/>
  <c r="AE575" i="5"/>
  <c r="AK575" i="5"/>
  <c r="V575" i="5"/>
  <c r="AB575" i="5"/>
  <c r="AH575" i="5"/>
  <c r="P563" i="5"/>
  <c r="S563" i="5"/>
  <c r="AE563" i="5"/>
  <c r="AK563" i="5"/>
  <c r="Y563" i="5"/>
  <c r="V563" i="5"/>
  <c r="AH563" i="5"/>
  <c r="AB563" i="5"/>
  <c r="P584" i="5"/>
  <c r="Y584" i="5"/>
  <c r="S584" i="5"/>
  <c r="AK584" i="5"/>
  <c r="AE584" i="5"/>
  <c r="V584" i="5"/>
  <c r="AH584" i="5"/>
  <c r="AB584" i="5"/>
  <c r="P557" i="5"/>
  <c r="Y557" i="5"/>
  <c r="S557" i="5"/>
  <c r="AK557" i="5"/>
  <c r="AE557" i="5"/>
  <c r="V557" i="5"/>
  <c r="AH557" i="5"/>
  <c r="AB557" i="5"/>
  <c r="P571" i="5"/>
  <c r="Y571" i="5"/>
  <c r="S571" i="5"/>
  <c r="AK571" i="5"/>
  <c r="AE571" i="5"/>
  <c r="V571" i="5"/>
  <c r="AB571" i="5"/>
  <c r="AH571" i="5"/>
  <c r="P558" i="5"/>
  <c r="S558" i="5"/>
  <c r="AE558" i="5"/>
  <c r="Y558" i="5"/>
  <c r="AK558" i="5"/>
  <c r="V558" i="5"/>
  <c r="AB558" i="5"/>
  <c r="AH558" i="5"/>
  <c r="P580" i="5"/>
  <c r="Y580" i="5"/>
  <c r="S580" i="5"/>
  <c r="AE580" i="5"/>
  <c r="AK580" i="5"/>
  <c r="V580" i="5"/>
  <c r="AB580" i="5"/>
  <c r="AH580" i="5"/>
  <c r="P567" i="5"/>
  <c r="Y567" i="5"/>
  <c r="S567" i="5"/>
  <c r="AE567" i="5"/>
  <c r="AK567" i="5"/>
  <c r="V567" i="5"/>
  <c r="AB567" i="5"/>
  <c r="AH567" i="5"/>
  <c r="P554" i="5"/>
  <c r="S554" i="5"/>
  <c r="AK554" i="5"/>
  <c r="Y554" i="5"/>
  <c r="AE554" i="5"/>
  <c r="V554" i="5"/>
  <c r="AH554" i="5"/>
  <c r="AB554" i="5"/>
  <c r="P533" i="5"/>
  <c r="Y533" i="5"/>
  <c r="S533" i="5"/>
  <c r="AK533" i="5"/>
  <c r="AE533" i="5"/>
  <c r="V533" i="5"/>
  <c r="AH533" i="5"/>
  <c r="AB533" i="5"/>
  <c r="P556" i="5"/>
  <c r="S556" i="5"/>
  <c r="AE556" i="5"/>
  <c r="AK556" i="5"/>
  <c r="Y556" i="5"/>
  <c r="V556" i="5"/>
  <c r="AB556" i="5"/>
  <c r="AH556" i="5"/>
  <c r="P538" i="5"/>
  <c r="Y538" i="5"/>
  <c r="S538" i="5"/>
  <c r="AE538" i="5"/>
  <c r="AK538" i="5"/>
  <c r="V538" i="5"/>
  <c r="AH538" i="5"/>
  <c r="AB538" i="5"/>
  <c r="P527" i="5"/>
  <c r="Y527" i="5"/>
  <c r="S527" i="5"/>
  <c r="AE527" i="5"/>
  <c r="AK527" i="5"/>
  <c r="V527" i="5"/>
  <c r="AB527" i="5"/>
  <c r="AH527" i="5"/>
  <c r="P541" i="5"/>
  <c r="S541" i="5"/>
  <c r="AE541" i="5"/>
  <c r="Y541" i="5"/>
  <c r="AK541" i="5"/>
  <c r="V541" i="5"/>
  <c r="AH541" i="5"/>
  <c r="AB541" i="5"/>
  <c r="P552" i="5"/>
  <c r="S552" i="5"/>
  <c r="Y552" i="5"/>
  <c r="AE552" i="5"/>
  <c r="AK552" i="5"/>
  <c r="V552" i="5"/>
  <c r="AB552" i="5"/>
  <c r="AH552" i="5"/>
  <c r="P544" i="5"/>
  <c r="S544" i="5"/>
  <c r="Y544" i="5"/>
  <c r="AE544" i="5"/>
  <c r="AK544" i="5"/>
  <c r="V544" i="5"/>
  <c r="AB544" i="5"/>
  <c r="AH544" i="5"/>
  <c r="P524" i="5"/>
  <c r="S524" i="5"/>
  <c r="Y524" i="5"/>
  <c r="AK524" i="5"/>
  <c r="AE524" i="5"/>
  <c r="V524" i="5"/>
  <c r="AB524" i="5"/>
  <c r="AH524" i="5"/>
  <c r="P516" i="5"/>
  <c r="S516" i="5"/>
  <c r="Y516" i="5"/>
  <c r="AE516" i="5"/>
  <c r="AK516" i="5"/>
  <c r="V516" i="5"/>
  <c r="AH516" i="5"/>
  <c r="AB516" i="5"/>
  <c r="P506" i="5"/>
  <c r="Y506" i="5"/>
  <c r="S506" i="5"/>
  <c r="AE506" i="5"/>
  <c r="AK506" i="5"/>
  <c r="V506" i="5"/>
  <c r="AB506" i="5"/>
  <c r="AH506" i="5"/>
  <c r="P523" i="5"/>
  <c r="Y523" i="5"/>
  <c r="S523" i="5"/>
  <c r="AE523" i="5"/>
  <c r="AK523" i="5"/>
  <c r="V523" i="5"/>
  <c r="AH523" i="5"/>
  <c r="AB523" i="5"/>
  <c r="P510" i="5"/>
  <c r="S510" i="5"/>
  <c r="Y510" i="5"/>
  <c r="AE510" i="5"/>
  <c r="AK510" i="5"/>
  <c r="V510" i="5"/>
  <c r="AB510" i="5"/>
  <c r="AH510" i="5"/>
  <c r="P493" i="5"/>
  <c r="Y493" i="5"/>
  <c r="S493" i="5"/>
  <c r="AE493" i="5"/>
  <c r="AK493" i="5"/>
  <c r="V493" i="5"/>
  <c r="AB493" i="5"/>
  <c r="AH493" i="5"/>
  <c r="P497" i="5"/>
  <c r="S497" i="5"/>
  <c r="Y497" i="5"/>
  <c r="AK497" i="5"/>
  <c r="AE497" i="5"/>
  <c r="V497" i="5"/>
  <c r="AB497" i="5"/>
  <c r="AH497" i="5"/>
  <c r="P500" i="5"/>
  <c r="Y500" i="5"/>
  <c r="S500" i="5"/>
  <c r="AE500" i="5"/>
  <c r="AK500" i="5"/>
  <c r="V500" i="5"/>
  <c r="AB500" i="5"/>
  <c r="AH500" i="5"/>
  <c r="P491" i="5"/>
  <c r="Y491" i="5"/>
  <c r="S491" i="5"/>
  <c r="AE491" i="5"/>
  <c r="AK491" i="5"/>
  <c r="V491" i="5"/>
  <c r="AB491" i="5"/>
  <c r="AH491" i="5"/>
  <c r="P490" i="5"/>
  <c r="S490" i="5"/>
  <c r="Y490" i="5"/>
  <c r="AE490" i="5"/>
  <c r="AK490" i="5"/>
  <c r="V490" i="5"/>
  <c r="AH490" i="5"/>
  <c r="AB490" i="5"/>
  <c r="P483" i="5"/>
  <c r="S483" i="5"/>
  <c r="Y483" i="5"/>
  <c r="AE483" i="5"/>
  <c r="AK483" i="5"/>
  <c r="V483" i="5"/>
  <c r="AH483" i="5"/>
  <c r="AB483" i="5"/>
  <c r="P489" i="5"/>
  <c r="Y489" i="5"/>
  <c r="S489" i="5"/>
  <c r="AE489" i="5"/>
  <c r="AK489" i="5"/>
  <c r="V489" i="5"/>
  <c r="AB489" i="5"/>
  <c r="AH489" i="5"/>
  <c r="P474" i="5"/>
  <c r="S474" i="5"/>
  <c r="Y474" i="5"/>
  <c r="AE474" i="5"/>
  <c r="AK474" i="5"/>
  <c r="V474" i="5"/>
  <c r="AB474" i="5"/>
  <c r="AH474" i="5"/>
  <c r="P460" i="5"/>
  <c r="Y460" i="5"/>
  <c r="S460" i="5"/>
  <c r="AE460" i="5"/>
  <c r="AK460" i="5"/>
  <c r="V460" i="5"/>
  <c r="AH460" i="5"/>
  <c r="AB460" i="5"/>
  <c r="P463" i="5"/>
  <c r="S463" i="5"/>
  <c r="Y463" i="5"/>
  <c r="AE463" i="5"/>
  <c r="AK463" i="5"/>
  <c r="V463" i="5"/>
  <c r="AB463" i="5"/>
  <c r="AH463" i="5"/>
  <c r="P465" i="5"/>
  <c r="S465" i="5"/>
  <c r="Y465" i="5"/>
  <c r="AK465" i="5"/>
  <c r="AE465" i="5"/>
  <c r="V465" i="5"/>
  <c r="AH465" i="5"/>
  <c r="AB465" i="5"/>
  <c r="P473" i="5"/>
  <c r="Y473" i="5"/>
  <c r="S473" i="5"/>
  <c r="AE473" i="5"/>
  <c r="AK473" i="5"/>
  <c r="V473" i="5"/>
  <c r="AB473" i="5"/>
  <c r="AH473" i="5"/>
  <c r="P451" i="5"/>
  <c r="Y451" i="5"/>
  <c r="S451" i="5"/>
  <c r="AE451" i="5"/>
  <c r="AK451" i="5"/>
  <c r="V451" i="5"/>
  <c r="AB451" i="5"/>
  <c r="AH451" i="5"/>
  <c r="P450" i="5"/>
  <c r="S450" i="5"/>
  <c r="Y450" i="5"/>
  <c r="AK450" i="5"/>
  <c r="AE450" i="5"/>
  <c r="V450" i="5"/>
  <c r="AB450" i="5"/>
  <c r="AH450" i="5"/>
  <c r="P446" i="5"/>
  <c r="S446" i="5"/>
  <c r="Y446" i="5"/>
  <c r="AE446" i="5"/>
  <c r="AK446" i="5"/>
  <c r="V446" i="5"/>
  <c r="AB446" i="5"/>
  <c r="AH446" i="5"/>
  <c r="P447" i="5"/>
  <c r="S447" i="5"/>
  <c r="Y447" i="5"/>
  <c r="AE447" i="5"/>
  <c r="AK447" i="5"/>
  <c r="V447" i="5"/>
  <c r="AH447" i="5"/>
  <c r="AB447" i="5"/>
  <c r="P440" i="5"/>
  <c r="Y440" i="5"/>
  <c r="S440" i="5"/>
  <c r="AE440" i="5"/>
  <c r="AK440" i="5"/>
  <c r="V440" i="5"/>
  <c r="AB440" i="5"/>
  <c r="AH440" i="5"/>
  <c r="U635" i="5"/>
  <c r="T635" i="5" s="1"/>
  <c r="AG635" i="5"/>
  <c r="AF635" i="5" s="1"/>
  <c r="AA635" i="5"/>
  <c r="Z635" i="5" s="1"/>
  <c r="R635" i="5"/>
  <c r="Q635" i="5" s="1"/>
  <c r="U619" i="5"/>
  <c r="T619" i="5" s="1"/>
  <c r="AA619" i="5"/>
  <c r="Z619" i="5" s="1"/>
  <c r="AG619" i="5"/>
  <c r="AF619" i="5" s="1"/>
  <c r="R619" i="5"/>
  <c r="Q619" i="5" s="1"/>
  <c r="U604" i="5"/>
  <c r="T604" i="5" s="1"/>
  <c r="AG604" i="5"/>
  <c r="AF604" i="5" s="1"/>
  <c r="AA604" i="5"/>
  <c r="Z604" i="5" s="1"/>
  <c r="R604" i="5"/>
  <c r="Q604" i="5" s="1"/>
  <c r="U636" i="5"/>
  <c r="T636" i="5" s="1"/>
  <c r="AA636" i="5"/>
  <c r="Z636" i="5" s="1"/>
  <c r="AG636" i="5"/>
  <c r="AF636" i="5" s="1"/>
  <c r="R636" i="5"/>
  <c r="Q636" i="5" s="1"/>
  <c r="U618" i="5"/>
  <c r="T618" i="5" s="1"/>
  <c r="AA618" i="5"/>
  <c r="Z618" i="5" s="1"/>
  <c r="AG618" i="5"/>
  <c r="AF618" i="5" s="1"/>
  <c r="R618" i="5"/>
  <c r="Q618" i="5" s="1"/>
  <c r="U630" i="5"/>
  <c r="T630" i="5" s="1"/>
  <c r="AG630" i="5"/>
  <c r="AF630" i="5" s="1"/>
  <c r="AA630" i="5"/>
  <c r="Z630" i="5" s="1"/>
  <c r="R630" i="5"/>
  <c r="Q630" i="5" s="1"/>
  <c r="U614" i="5"/>
  <c r="T614" i="5" s="1"/>
  <c r="AA614" i="5"/>
  <c r="Z614" i="5" s="1"/>
  <c r="AG614" i="5"/>
  <c r="AF614" i="5" s="1"/>
  <c r="R614" i="5"/>
  <c r="Q614" i="5" s="1"/>
  <c r="U608" i="5"/>
  <c r="T608" i="5" s="1"/>
  <c r="AG608" i="5"/>
  <c r="AF608" i="5" s="1"/>
  <c r="AA608" i="5"/>
  <c r="Z608" i="5" s="1"/>
  <c r="R608" i="5"/>
  <c r="Q608" i="5" s="1"/>
  <c r="U624" i="5"/>
  <c r="T624" i="5" s="1"/>
  <c r="AA624" i="5"/>
  <c r="Z624" i="5" s="1"/>
  <c r="AG624" i="5"/>
  <c r="AF624" i="5" s="1"/>
  <c r="R624" i="5"/>
  <c r="Q624" i="5" s="1"/>
  <c r="U602" i="5"/>
  <c r="T602" i="5" s="1"/>
  <c r="AA602" i="5"/>
  <c r="Z602" i="5" s="1"/>
  <c r="AG602" i="5"/>
  <c r="AF602" i="5" s="1"/>
  <c r="R602" i="5"/>
  <c r="Q602" i="5" s="1"/>
  <c r="U598" i="5"/>
  <c r="T598" i="5" s="1"/>
  <c r="AA598" i="5"/>
  <c r="Z598" i="5" s="1"/>
  <c r="AG598" i="5"/>
  <c r="AF598" i="5" s="1"/>
  <c r="R598" i="5"/>
  <c r="Q598" i="5" s="1"/>
  <c r="AG606" i="5"/>
  <c r="AF606" i="5" s="1"/>
  <c r="U606" i="5"/>
  <c r="T606" i="5" s="1"/>
  <c r="AA606" i="5"/>
  <c r="Z606" i="5" s="1"/>
  <c r="R606" i="5"/>
  <c r="Q606" i="5" s="1"/>
  <c r="U595" i="5"/>
  <c r="T595" i="5" s="1"/>
  <c r="AA595" i="5"/>
  <c r="Z595" i="5" s="1"/>
  <c r="AG595" i="5"/>
  <c r="AF595" i="5" s="1"/>
  <c r="R595" i="5"/>
  <c r="Q595" i="5" s="1"/>
  <c r="U580" i="5"/>
  <c r="T580" i="5" s="1"/>
  <c r="AG580" i="5"/>
  <c r="AF580" i="5" s="1"/>
  <c r="AA580" i="5"/>
  <c r="Z580" i="5" s="1"/>
  <c r="R580" i="5"/>
  <c r="Q580" i="5" s="1"/>
  <c r="U567" i="5"/>
  <c r="T567" i="5" s="1"/>
  <c r="AG567" i="5"/>
  <c r="AF567" i="5" s="1"/>
  <c r="AA567" i="5"/>
  <c r="Z567" i="5" s="1"/>
  <c r="R567" i="5"/>
  <c r="Q567" i="5" s="1"/>
  <c r="U590" i="5"/>
  <c r="T590" i="5" s="1"/>
  <c r="AA590" i="5"/>
  <c r="Z590" i="5" s="1"/>
  <c r="AG590" i="5"/>
  <c r="AF590" i="5" s="1"/>
  <c r="R590" i="5"/>
  <c r="Q590" i="5" s="1"/>
  <c r="U573" i="5"/>
  <c r="T573" i="5" s="1"/>
  <c r="AA573" i="5"/>
  <c r="Z573" i="5" s="1"/>
  <c r="AG573" i="5"/>
  <c r="AF573" i="5" s="1"/>
  <c r="R573" i="5"/>
  <c r="Q573" i="5" s="1"/>
  <c r="U560" i="5"/>
  <c r="T560" i="5" s="1"/>
  <c r="AG560" i="5"/>
  <c r="AF560" i="5" s="1"/>
  <c r="AA560" i="5"/>
  <c r="Z560" i="5" s="1"/>
  <c r="R560" i="5"/>
  <c r="Q560" i="5" s="1"/>
  <c r="U568" i="5"/>
  <c r="T568" i="5" s="1"/>
  <c r="AG568" i="5"/>
  <c r="AF568" i="5" s="1"/>
  <c r="AA568" i="5"/>
  <c r="Z568" i="5" s="1"/>
  <c r="R568" i="5"/>
  <c r="Q568" i="5" s="1"/>
  <c r="U583" i="5"/>
  <c r="T583" i="5" s="1"/>
  <c r="AA583" i="5"/>
  <c r="Z583" i="5" s="1"/>
  <c r="AG583" i="5"/>
  <c r="AF583" i="5" s="1"/>
  <c r="R583" i="5"/>
  <c r="Q583" i="5" s="1"/>
  <c r="U570" i="5"/>
  <c r="T570" i="5" s="1"/>
  <c r="AG570" i="5"/>
  <c r="AF570" i="5" s="1"/>
  <c r="AA570" i="5"/>
  <c r="Z570" i="5" s="1"/>
  <c r="R570" i="5"/>
  <c r="Q570" i="5" s="1"/>
  <c r="U559" i="5"/>
  <c r="T559" i="5" s="1"/>
  <c r="AG559" i="5"/>
  <c r="AF559" i="5" s="1"/>
  <c r="AA559" i="5"/>
  <c r="Z559" i="5" s="1"/>
  <c r="R559" i="5"/>
  <c r="Q559" i="5" s="1"/>
  <c r="U552" i="5"/>
  <c r="T552" i="5" s="1"/>
  <c r="AA552" i="5"/>
  <c r="Z552" i="5" s="1"/>
  <c r="AG552" i="5"/>
  <c r="AF552" i="5" s="1"/>
  <c r="R552" i="5"/>
  <c r="Q552" i="5" s="1"/>
  <c r="U544" i="5"/>
  <c r="T544" i="5" s="1"/>
  <c r="AA544" i="5"/>
  <c r="Z544" i="5" s="1"/>
  <c r="AG544" i="5"/>
  <c r="AF544" i="5" s="1"/>
  <c r="R544" i="5"/>
  <c r="Q544" i="5" s="1"/>
  <c r="U542" i="5"/>
  <c r="T542" i="5" s="1"/>
  <c r="AA542" i="5"/>
  <c r="Z542" i="5" s="1"/>
  <c r="AG542" i="5"/>
  <c r="AF542" i="5" s="1"/>
  <c r="R542" i="5"/>
  <c r="Q542" i="5" s="1"/>
  <c r="U531" i="5"/>
  <c r="T531" i="5" s="1"/>
  <c r="AA531" i="5"/>
  <c r="Z531" i="5" s="1"/>
  <c r="AG531" i="5"/>
  <c r="AF531" i="5" s="1"/>
  <c r="R531" i="5"/>
  <c r="Q531" i="5" s="1"/>
  <c r="U549" i="5"/>
  <c r="T549" i="5" s="1"/>
  <c r="AA549" i="5"/>
  <c r="Z549" i="5" s="1"/>
  <c r="AG549" i="5"/>
  <c r="AF549" i="5" s="1"/>
  <c r="R549" i="5"/>
  <c r="Q549" i="5" s="1"/>
  <c r="U535" i="5"/>
  <c r="T535" i="5" s="1"/>
  <c r="AA535" i="5"/>
  <c r="Z535" i="5" s="1"/>
  <c r="AG535" i="5"/>
  <c r="AF535" i="5" s="1"/>
  <c r="R535" i="5"/>
  <c r="Q535" i="5" s="1"/>
  <c r="U553" i="5"/>
  <c r="T553" i="5" s="1"/>
  <c r="AG553" i="5"/>
  <c r="AF553" i="5" s="1"/>
  <c r="AA553" i="5"/>
  <c r="Z553" i="5" s="1"/>
  <c r="R553" i="5"/>
  <c r="Q553" i="5" s="1"/>
  <c r="U532" i="5"/>
  <c r="T532" i="5" s="1"/>
  <c r="AA532" i="5"/>
  <c r="Z532" i="5" s="1"/>
  <c r="AG532" i="5"/>
  <c r="AF532" i="5" s="1"/>
  <c r="R532" i="5"/>
  <c r="Q532" i="5" s="1"/>
  <c r="U514" i="5"/>
  <c r="T514" i="5" s="1"/>
  <c r="AA514" i="5"/>
  <c r="Z514" i="5" s="1"/>
  <c r="AG514" i="5"/>
  <c r="AF514" i="5" s="1"/>
  <c r="R514" i="5"/>
  <c r="Q514" i="5" s="1"/>
  <c r="U496" i="5"/>
  <c r="T496" i="5" s="1"/>
  <c r="AA496" i="5"/>
  <c r="Z496" i="5" s="1"/>
  <c r="AG496" i="5"/>
  <c r="AF496" i="5" s="1"/>
  <c r="R496" i="5"/>
  <c r="Q496" i="5" s="1"/>
  <c r="U525" i="5"/>
  <c r="T525" i="5" s="1"/>
  <c r="AA525" i="5"/>
  <c r="Z525" i="5" s="1"/>
  <c r="AG525" i="5"/>
  <c r="AF525" i="5" s="1"/>
  <c r="R525" i="5"/>
  <c r="Q525" i="5" s="1"/>
  <c r="X525" i="5"/>
  <c r="W525" i="5" s="1"/>
  <c r="U517" i="5"/>
  <c r="T517" i="5" s="1"/>
  <c r="AA517" i="5"/>
  <c r="Z517" i="5" s="1"/>
  <c r="AG517" i="5"/>
  <c r="AF517" i="5" s="1"/>
  <c r="R517" i="5"/>
  <c r="Q517" i="5" s="1"/>
  <c r="U508" i="5"/>
  <c r="T508" i="5" s="1"/>
  <c r="AA508" i="5"/>
  <c r="Z508" i="5" s="1"/>
  <c r="AG508" i="5"/>
  <c r="AF508" i="5" s="1"/>
  <c r="R508" i="5"/>
  <c r="Q508" i="5" s="1"/>
  <c r="U488" i="5"/>
  <c r="T488" i="5" s="1"/>
  <c r="AG488" i="5"/>
  <c r="AF488" i="5" s="1"/>
  <c r="AA488" i="5"/>
  <c r="Z488" i="5" s="1"/>
  <c r="R488" i="5"/>
  <c r="Q488" i="5" s="1"/>
  <c r="X488" i="5"/>
  <c r="W488" i="5" s="1"/>
  <c r="U504" i="5"/>
  <c r="T504" i="5" s="1"/>
  <c r="AG504" i="5"/>
  <c r="AF504" i="5" s="1"/>
  <c r="AA504" i="5"/>
  <c r="Z504" i="5" s="1"/>
  <c r="R504" i="5"/>
  <c r="Q504" i="5" s="1"/>
  <c r="U502" i="5"/>
  <c r="T502" i="5" s="1"/>
  <c r="AA502" i="5"/>
  <c r="Z502" i="5" s="1"/>
  <c r="AG502" i="5"/>
  <c r="AF502" i="5" s="1"/>
  <c r="R502" i="5"/>
  <c r="Q502" i="5" s="1"/>
  <c r="U489" i="5"/>
  <c r="T489" i="5" s="1"/>
  <c r="AA489" i="5"/>
  <c r="Z489" i="5" s="1"/>
  <c r="AG489" i="5"/>
  <c r="AF489" i="5" s="1"/>
  <c r="R489" i="5"/>
  <c r="Q489" i="5" s="1"/>
  <c r="U474" i="5"/>
  <c r="T474" i="5" s="1"/>
  <c r="AA474" i="5"/>
  <c r="Z474" i="5" s="1"/>
  <c r="AG474" i="5"/>
  <c r="AF474" i="5" s="1"/>
  <c r="R474" i="5"/>
  <c r="Q474" i="5" s="1"/>
  <c r="U480" i="5"/>
  <c r="T480" i="5" s="1"/>
  <c r="AA480" i="5"/>
  <c r="Z480" i="5" s="1"/>
  <c r="AG480" i="5"/>
  <c r="AF480" i="5" s="1"/>
  <c r="R480" i="5"/>
  <c r="Q480" i="5" s="1"/>
  <c r="U483" i="5"/>
  <c r="T483" i="5" s="1"/>
  <c r="AA483" i="5"/>
  <c r="Z483" i="5" s="1"/>
  <c r="AG483" i="5"/>
  <c r="AF483" i="5" s="1"/>
  <c r="X483" i="5"/>
  <c r="W483" i="5" s="1"/>
  <c r="R483" i="5"/>
  <c r="Q483" i="5" s="1"/>
  <c r="U475" i="5"/>
  <c r="T475" i="5" s="1"/>
  <c r="AA475" i="5"/>
  <c r="Z475" i="5" s="1"/>
  <c r="AG475" i="5"/>
  <c r="AF475" i="5" s="1"/>
  <c r="X475" i="5"/>
  <c r="W475" i="5" s="1"/>
  <c r="R475" i="5"/>
  <c r="Q475" i="5" s="1"/>
  <c r="U467" i="5"/>
  <c r="T467" i="5" s="1"/>
  <c r="AG467" i="5"/>
  <c r="AF467" i="5" s="1"/>
  <c r="AA467" i="5"/>
  <c r="Z467" i="5" s="1"/>
  <c r="X467" i="5"/>
  <c r="W467" i="5" s="1"/>
  <c r="R467" i="5"/>
  <c r="Q467" i="5" s="1"/>
  <c r="U470" i="5"/>
  <c r="T470" i="5" s="1"/>
  <c r="AG470" i="5"/>
  <c r="AF470" i="5" s="1"/>
  <c r="AA470" i="5"/>
  <c r="Z470" i="5" s="1"/>
  <c r="R470" i="5"/>
  <c r="Q470" i="5" s="1"/>
  <c r="X470" i="5"/>
  <c r="W470" i="5" s="1"/>
  <c r="U468" i="5"/>
  <c r="T468" i="5" s="1"/>
  <c r="AA468" i="5"/>
  <c r="Z468" i="5" s="1"/>
  <c r="AG468" i="5"/>
  <c r="AF468" i="5" s="1"/>
  <c r="R468" i="5"/>
  <c r="Q468" i="5" s="1"/>
  <c r="U457" i="5"/>
  <c r="T457" i="5" s="1"/>
  <c r="AA457" i="5"/>
  <c r="Z457" i="5" s="1"/>
  <c r="AG457" i="5"/>
  <c r="AF457" i="5" s="1"/>
  <c r="X457" i="5"/>
  <c r="W457" i="5" s="1"/>
  <c r="R457" i="5"/>
  <c r="Q457" i="5" s="1"/>
  <c r="U455" i="5"/>
  <c r="T455" i="5" s="1"/>
  <c r="AA455" i="5"/>
  <c r="Z455" i="5" s="1"/>
  <c r="AG455" i="5"/>
  <c r="AF455" i="5" s="1"/>
  <c r="R455" i="5"/>
  <c r="Q455" i="5" s="1"/>
  <c r="X455" i="5"/>
  <c r="W455" i="5" s="1"/>
  <c r="U454" i="5"/>
  <c r="T454" i="5" s="1"/>
  <c r="AG454" i="5"/>
  <c r="AF454" i="5" s="1"/>
  <c r="AA454" i="5"/>
  <c r="Z454" i="5" s="1"/>
  <c r="R454" i="5"/>
  <c r="Q454" i="5" s="1"/>
  <c r="U446" i="5"/>
  <c r="T446" i="5" s="1"/>
  <c r="AG446" i="5"/>
  <c r="AF446" i="5" s="1"/>
  <c r="AA446" i="5"/>
  <c r="Z446" i="5" s="1"/>
  <c r="X446" i="5"/>
  <c r="W446" i="5" s="1"/>
  <c r="R446" i="5"/>
  <c r="Q446" i="5" s="1"/>
  <c r="U439" i="5"/>
  <c r="T439" i="5" s="1"/>
  <c r="AA439" i="5"/>
  <c r="Z439" i="5" s="1"/>
  <c r="AG439" i="5"/>
  <c r="AF439" i="5" s="1"/>
  <c r="R439" i="5"/>
  <c r="Q439" i="5" s="1"/>
  <c r="X439" i="5"/>
  <c r="W439" i="5" s="1"/>
  <c r="U438" i="5"/>
  <c r="T438" i="5" s="1"/>
  <c r="AA438" i="5"/>
  <c r="Z438" i="5" s="1"/>
  <c r="AG438" i="5"/>
  <c r="AF438" i="5" s="1"/>
  <c r="R438" i="5"/>
  <c r="Q438" i="5" s="1"/>
  <c r="X438" i="5"/>
  <c r="W438" i="5" s="1"/>
  <c r="AJ634" i="5"/>
  <c r="AI634" i="5" s="1"/>
  <c r="AJ632" i="5"/>
  <c r="AI632" i="5" s="1"/>
  <c r="AJ629" i="5"/>
  <c r="AI629" i="5" s="1"/>
  <c r="AJ611" i="5"/>
  <c r="AI611" i="5" s="1"/>
  <c r="AJ635" i="5"/>
  <c r="AI635" i="5" s="1"/>
  <c r="AJ620" i="5"/>
  <c r="AI620" i="5" s="1"/>
  <c r="AJ614" i="5"/>
  <c r="AI614" i="5" s="1"/>
  <c r="AJ582" i="5"/>
  <c r="AI582" i="5" s="1"/>
  <c r="AJ570" i="5"/>
  <c r="AI570" i="5" s="1"/>
  <c r="AJ559" i="5"/>
  <c r="AI559" i="5" s="1"/>
  <c r="AJ564" i="5"/>
  <c r="AI564" i="5" s="1"/>
  <c r="AJ553" i="5"/>
  <c r="AI553" i="5" s="1"/>
  <c r="AJ604" i="5"/>
  <c r="AI604" i="5" s="1"/>
  <c r="AJ581" i="5"/>
  <c r="AI581" i="5" s="1"/>
  <c r="AJ576" i="5"/>
  <c r="AI576" i="5" s="1"/>
  <c r="AJ569" i="5"/>
  <c r="AI569" i="5" s="1"/>
  <c r="AJ557" i="5"/>
  <c r="AI557" i="5" s="1"/>
  <c r="AJ534" i="5"/>
  <c r="AI534" i="5" s="1"/>
  <c r="AJ613" i="5"/>
  <c r="AI613" i="5" s="1"/>
  <c r="AJ601" i="5"/>
  <c r="AI601" i="5" s="1"/>
  <c r="AJ597" i="5"/>
  <c r="AI597" i="5" s="1"/>
  <c r="AJ593" i="5"/>
  <c r="AI593" i="5" s="1"/>
  <c r="AJ589" i="5"/>
  <c r="AI589" i="5" s="1"/>
  <c r="AJ547" i="5"/>
  <c r="AI547" i="5" s="1"/>
  <c r="AJ541" i="5"/>
  <c r="AI541" i="5" s="1"/>
  <c r="AJ530" i="5"/>
  <c r="AI530" i="5" s="1"/>
  <c r="AJ525" i="5"/>
  <c r="AI525" i="5" s="1"/>
  <c r="AJ520" i="5"/>
  <c r="AI520" i="5" s="1"/>
  <c r="AJ506" i="5"/>
  <c r="AI506" i="5" s="1"/>
  <c r="AJ511" i="5"/>
  <c r="AI511" i="5" s="1"/>
  <c r="AJ539" i="5"/>
  <c r="AI539" i="5" s="1"/>
  <c r="AJ523" i="5"/>
  <c r="AI523" i="5" s="1"/>
  <c r="AJ508" i="5"/>
  <c r="AI508" i="5" s="1"/>
  <c r="AJ548" i="5"/>
  <c r="AI548" i="5" s="1"/>
  <c r="AJ517" i="5"/>
  <c r="AI517" i="5" s="1"/>
  <c r="AJ502" i="5"/>
  <c r="AI502" i="5" s="1"/>
  <c r="AJ479" i="5"/>
  <c r="AI479" i="5" s="1"/>
  <c r="AJ482" i="5"/>
  <c r="AI482" i="5" s="1"/>
  <c r="AJ470" i="5"/>
  <c r="AI470" i="5" s="1"/>
  <c r="AJ466" i="5"/>
  <c r="AI466" i="5" s="1"/>
  <c r="AJ462" i="5"/>
  <c r="AI462" i="5" s="1"/>
  <c r="AJ453" i="5"/>
  <c r="AI453" i="5" s="1"/>
  <c r="AJ455" i="5"/>
  <c r="AI455" i="5" s="1"/>
  <c r="AJ488" i="5"/>
  <c r="AI488" i="5" s="1"/>
  <c r="AJ472" i="5"/>
  <c r="AI472" i="5" s="1"/>
  <c r="AJ449" i="5"/>
  <c r="AI449" i="5" s="1"/>
  <c r="AJ497" i="5"/>
  <c r="AI497" i="5" s="1"/>
  <c r="AJ481" i="5"/>
  <c r="AI481" i="5" s="1"/>
  <c r="AJ454" i="5"/>
  <c r="AI454" i="5" s="1"/>
  <c r="AJ441" i="5"/>
  <c r="AI441" i="5" s="1"/>
  <c r="AJ443" i="5"/>
  <c r="AI443" i="5" s="1"/>
  <c r="AJ444" i="5"/>
  <c r="AI444" i="5" s="1"/>
  <c r="AD637" i="5"/>
  <c r="AC637" i="5" s="1"/>
  <c r="AD631" i="5"/>
  <c r="AC631" i="5" s="1"/>
  <c r="AD638" i="5"/>
  <c r="AC638" i="5" s="1"/>
  <c r="AD610" i="5"/>
  <c r="AC610" i="5" s="1"/>
  <c r="AD640" i="5"/>
  <c r="AC640" i="5" s="1"/>
  <c r="AD625" i="5"/>
  <c r="AC625" i="5" s="1"/>
  <c r="AD613" i="5"/>
  <c r="AC613" i="5" s="1"/>
  <c r="AD562" i="5"/>
  <c r="AC562" i="5" s="1"/>
  <c r="AD585" i="5"/>
  <c r="AC585" i="5" s="1"/>
  <c r="AD572" i="5"/>
  <c r="AC572" i="5" s="1"/>
  <c r="AD563" i="5"/>
  <c r="AC563" i="5" s="1"/>
  <c r="AD552" i="5"/>
  <c r="AC552" i="5" s="1"/>
  <c r="AD611" i="5"/>
  <c r="AC611" i="5" s="1"/>
  <c r="AD564" i="5"/>
  <c r="AC564" i="5" s="1"/>
  <c r="AD549" i="5"/>
  <c r="AC549" i="5" s="1"/>
  <c r="AD530" i="5"/>
  <c r="AC530" i="5" s="1"/>
  <c r="AD616" i="5"/>
  <c r="AC616" i="5" s="1"/>
  <c r="AD602" i="5"/>
  <c r="AC602" i="5" s="1"/>
  <c r="AD598" i="5"/>
  <c r="AC598" i="5" s="1"/>
  <c r="AD594" i="5"/>
  <c r="AC594" i="5" s="1"/>
  <c r="AD590" i="5"/>
  <c r="AC590" i="5" s="1"/>
  <c r="AD583" i="5"/>
  <c r="AC583" i="5" s="1"/>
  <c r="AD577" i="5"/>
  <c r="AC577" i="5" s="1"/>
  <c r="AD571" i="5"/>
  <c r="AC571" i="5" s="1"/>
  <c r="AD561" i="5"/>
  <c r="AC561" i="5" s="1"/>
  <c r="AD537" i="5"/>
  <c r="AC537" i="5" s="1"/>
  <c r="AD513" i="5"/>
  <c r="AC513" i="5" s="1"/>
  <c r="AD526" i="5"/>
  <c r="AC526" i="5" s="1"/>
  <c r="AD521" i="5"/>
  <c r="AC521" i="5" s="1"/>
  <c r="AD510" i="5"/>
  <c r="AC510" i="5" s="1"/>
  <c r="AD538" i="5"/>
  <c r="AC538" i="5" s="1"/>
  <c r="AD507" i="5"/>
  <c r="AC507" i="5" s="1"/>
  <c r="AD555" i="5"/>
  <c r="AC555" i="5" s="1"/>
  <c r="AD539" i="5"/>
  <c r="AC539" i="5" s="1"/>
  <c r="AD523" i="5"/>
  <c r="AC523" i="5" s="1"/>
  <c r="AD508" i="5"/>
  <c r="AC508" i="5" s="1"/>
  <c r="AD499" i="5"/>
  <c r="AC499" i="5" s="1"/>
  <c r="AD489" i="5"/>
  <c r="AC489" i="5" s="1"/>
  <c r="AD473" i="5"/>
  <c r="AC473" i="5" s="1"/>
  <c r="AD468" i="5"/>
  <c r="AC468" i="5" s="1"/>
  <c r="AD464" i="5"/>
  <c r="AC464" i="5" s="1"/>
  <c r="AD458" i="5"/>
  <c r="AC458" i="5" s="1"/>
  <c r="AD460" i="5"/>
  <c r="AC460" i="5" s="1"/>
  <c r="AD495" i="5"/>
  <c r="AC495" i="5" s="1"/>
  <c r="AD479" i="5"/>
  <c r="AC479" i="5" s="1"/>
  <c r="AD450" i="5"/>
  <c r="AC450" i="5" s="1"/>
  <c r="AD498" i="5"/>
  <c r="AC498" i="5" s="1"/>
  <c r="AD484" i="5"/>
  <c r="AC484" i="5" s="1"/>
  <c r="AD457" i="5"/>
  <c r="AC457" i="5" s="1"/>
  <c r="AD444" i="5"/>
  <c r="AC444" i="5" s="1"/>
  <c r="AD446" i="5"/>
  <c r="AC446" i="5" s="1"/>
  <c r="AD447" i="5"/>
  <c r="AC447" i="5" s="1"/>
  <c r="X639" i="5"/>
  <c r="W639" i="5" s="1"/>
  <c r="X629" i="5"/>
  <c r="W629" i="5" s="1"/>
  <c r="X605" i="5"/>
  <c r="W605" i="5" s="1"/>
  <c r="X628" i="5"/>
  <c r="W628" i="5" s="1"/>
  <c r="X626" i="5"/>
  <c r="W626" i="5" s="1"/>
  <c r="X635" i="5"/>
  <c r="W635" i="5" s="1"/>
  <c r="X623" i="5"/>
  <c r="W623" i="5" s="1"/>
  <c r="X608" i="5"/>
  <c r="W608" i="5" s="1"/>
  <c r="X600" i="5"/>
  <c r="W600" i="5" s="1"/>
  <c r="X596" i="5"/>
  <c r="W596" i="5" s="1"/>
  <c r="X592" i="5"/>
  <c r="W592" i="5" s="1"/>
  <c r="X587" i="5"/>
  <c r="W587" i="5" s="1"/>
  <c r="X571" i="5"/>
  <c r="W571" i="5" s="1"/>
  <c r="X557" i="5"/>
  <c r="W557" i="5" s="1"/>
  <c r="X581" i="5"/>
  <c r="W581" i="5" s="1"/>
  <c r="X562" i="5"/>
  <c r="W562" i="5" s="1"/>
  <c r="X551" i="5"/>
  <c r="W551" i="5" s="1"/>
  <c r="X610" i="5"/>
  <c r="W610" i="5" s="1"/>
  <c r="X578" i="5"/>
  <c r="W578" i="5" s="1"/>
  <c r="X563" i="5"/>
  <c r="W563" i="5" s="1"/>
  <c r="X547" i="5"/>
  <c r="W547" i="5" s="1"/>
  <c r="X615" i="5"/>
  <c r="W615" i="5" s="1"/>
  <c r="X586" i="5"/>
  <c r="W586" i="5" s="1"/>
  <c r="X573" i="5"/>
  <c r="W573" i="5" s="1"/>
  <c r="X556" i="5"/>
  <c r="W556" i="5" s="1"/>
  <c r="X535" i="5"/>
  <c r="W535" i="5" s="1"/>
  <c r="X516" i="5"/>
  <c r="W516" i="5" s="1"/>
  <c r="X520" i="5"/>
  <c r="W520" i="5" s="1"/>
  <c r="X485" i="5"/>
  <c r="W485" i="5" s="1"/>
  <c r="X529" i="5"/>
  <c r="W529" i="5" s="1"/>
  <c r="X506" i="5"/>
  <c r="W506" i="5" s="1"/>
  <c r="X554" i="5"/>
  <c r="W554" i="5" s="1"/>
  <c r="X534" i="5"/>
  <c r="W534" i="5" s="1"/>
  <c r="X500" i="5"/>
  <c r="W500" i="5" s="1"/>
  <c r="X480" i="5"/>
  <c r="W480" i="5" s="1"/>
  <c r="X468" i="5"/>
  <c r="W468" i="5" s="1"/>
  <c r="X460" i="5"/>
  <c r="W460" i="5" s="1"/>
  <c r="X490" i="5"/>
  <c r="W490" i="5" s="1"/>
  <c r="X491" i="5"/>
  <c r="W491" i="5" s="1"/>
  <c r="CI7" i="1"/>
  <c r="I433" i="5"/>
  <c r="H433" i="5" s="1"/>
  <c r="O433" i="5"/>
  <c r="N433" i="5" s="1"/>
  <c r="O430" i="5"/>
  <c r="N430" i="5" s="1"/>
  <c r="O426" i="5"/>
  <c r="N426" i="5" s="1"/>
  <c r="O422" i="5"/>
  <c r="N422" i="5" s="1"/>
  <c r="P432" i="5"/>
  <c r="M124" i="5" s="1"/>
  <c r="P428" i="5"/>
  <c r="M120" i="5" s="1"/>
  <c r="P424" i="5"/>
  <c r="M116" i="5" s="1"/>
  <c r="I620" i="5"/>
  <c r="H620" i="5" s="1"/>
  <c r="O620" i="5"/>
  <c r="N620" i="5" s="1"/>
  <c r="I607" i="5"/>
  <c r="H607" i="5" s="1"/>
  <c r="O607" i="5"/>
  <c r="N607" i="5" s="1"/>
  <c r="I640" i="5"/>
  <c r="H640" i="5" s="1"/>
  <c r="O640" i="5"/>
  <c r="N640" i="5" s="1"/>
  <c r="I629" i="5"/>
  <c r="H629" i="5" s="1"/>
  <c r="O629" i="5"/>
  <c r="N629" i="5" s="1"/>
  <c r="I634" i="5"/>
  <c r="H634" i="5" s="1"/>
  <c r="O634" i="5"/>
  <c r="N634" i="5" s="1"/>
  <c r="I625" i="5"/>
  <c r="H625" i="5" s="1"/>
  <c r="O625" i="5"/>
  <c r="N625" i="5" s="1"/>
  <c r="I609" i="5"/>
  <c r="H609" i="5" s="1"/>
  <c r="O609" i="5"/>
  <c r="N609" i="5" s="1"/>
  <c r="I626" i="5"/>
  <c r="H626" i="5" s="1"/>
  <c r="O626" i="5"/>
  <c r="N626" i="5" s="1"/>
  <c r="I610" i="5"/>
  <c r="H610" i="5" s="1"/>
  <c r="O610" i="5"/>
  <c r="N610" i="5" s="1"/>
  <c r="I600" i="5"/>
  <c r="H600" i="5" s="1"/>
  <c r="O600" i="5"/>
  <c r="N600" i="5" s="1"/>
  <c r="I589" i="5"/>
  <c r="H589" i="5" s="1"/>
  <c r="O589" i="5"/>
  <c r="N589" i="5" s="1"/>
  <c r="I599" i="5"/>
  <c r="H599" i="5" s="1"/>
  <c r="O599" i="5"/>
  <c r="N599" i="5" s="1"/>
  <c r="I582" i="5"/>
  <c r="H582" i="5" s="1"/>
  <c r="O582" i="5"/>
  <c r="N582" i="5" s="1"/>
  <c r="I569" i="5"/>
  <c r="H569" i="5" s="1"/>
  <c r="O569" i="5"/>
  <c r="N569" i="5" s="1"/>
  <c r="I591" i="5"/>
  <c r="H591" i="5" s="1"/>
  <c r="O591" i="5"/>
  <c r="N591" i="5" s="1"/>
  <c r="I575" i="5"/>
  <c r="H575" i="5" s="1"/>
  <c r="O575" i="5"/>
  <c r="N575" i="5" s="1"/>
  <c r="I563" i="5"/>
  <c r="H563" i="5" s="1"/>
  <c r="O563" i="5"/>
  <c r="N563" i="5" s="1"/>
  <c r="I581" i="5"/>
  <c r="H581" i="5" s="1"/>
  <c r="O581" i="5"/>
  <c r="N581" i="5" s="1"/>
  <c r="I586" i="5"/>
  <c r="H586" i="5" s="1"/>
  <c r="O586" i="5"/>
  <c r="N586" i="5" s="1"/>
  <c r="I571" i="5"/>
  <c r="H571" i="5" s="1"/>
  <c r="O571" i="5"/>
  <c r="N571" i="5" s="1"/>
  <c r="I561" i="5"/>
  <c r="H561" i="5" s="1"/>
  <c r="O561" i="5"/>
  <c r="N561" i="5" s="1"/>
  <c r="I555" i="5"/>
  <c r="H555" i="5" s="1"/>
  <c r="O555" i="5"/>
  <c r="N555" i="5" s="1"/>
  <c r="I546" i="5"/>
  <c r="H546" i="5" s="1"/>
  <c r="O546" i="5"/>
  <c r="N546" i="5" s="1"/>
  <c r="I554" i="5"/>
  <c r="H554" i="5" s="1"/>
  <c r="O554" i="5"/>
  <c r="N554" i="5" s="1"/>
  <c r="I533" i="5"/>
  <c r="H533" i="5" s="1"/>
  <c r="O533" i="5"/>
  <c r="N533" i="5" s="1"/>
  <c r="I519" i="5"/>
  <c r="H519" i="5" s="1"/>
  <c r="O519" i="5"/>
  <c r="N519" i="5" s="1"/>
  <c r="I536" i="5"/>
  <c r="H536" i="5" s="1"/>
  <c r="O536" i="5"/>
  <c r="N536" i="5" s="1"/>
  <c r="I526" i="5"/>
  <c r="H526" i="5" s="1"/>
  <c r="O526" i="5"/>
  <c r="N526" i="5" s="1"/>
  <c r="I534" i="5"/>
  <c r="H534" i="5" s="1"/>
  <c r="O534" i="5"/>
  <c r="N534" i="5" s="1"/>
  <c r="I518" i="5"/>
  <c r="H518" i="5" s="1"/>
  <c r="O518" i="5"/>
  <c r="N518" i="5" s="1"/>
  <c r="I499" i="5"/>
  <c r="H499" i="5" s="1"/>
  <c r="O499" i="5"/>
  <c r="N499" i="5" s="1"/>
  <c r="I490" i="5"/>
  <c r="H490" i="5" s="1"/>
  <c r="O490" i="5"/>
  <c r="N490" i="5" s="1"/>
  <c r="I520" i="5"/>
  <c r="H520" i="5" s="1"/>
  <c r="O520" i="5"/>
  <c r="N520" i="5" s="1"/>
  <c r="I512" i="5"/>
  <c r="H512" i="5" s="1"/>
  <c r="O512" i="5"/>
  <c r="N512" i="5" s="1"/>
  <c r="I503" i="5"/>
  <c r="H503" i="5" s="1"/>
  <c r="O503" i="5"/>
  <c r="N503" i="5" s="1"/>
  <c r="I510" i="5"/>
  <c r="H510" i="5" s="1"/>
  <c r="O510" i="5"/>
  <c r="N510" i="5" s="1"/>
  <c r="I507" i="5"/>
  <c r="H507" i="5" s="1"/>
  <c r="O507" i="5"/>
  <c r="N507" i="5" s="1"/>
  <c r="I495" i="5"/>
  <c r="H495" i="5" s="1"/>
  <c r="O495" i="5"/>
  <c r="N495" i="5" s="1"/>
  <c r="I481" i="5"/>
  <c r="H481" i="5" s="1"/>
  <c r="O481" i="5"/>
  <c r="N481" i="5" s="1"/>
  <c r="I485" i="5"/>
  <c r="H485" i="5" s="1"/>
  <c r="O485" i="5"/>
  <c r="N485" i="5" s="1"/>
  <c r="I484" i="5"/>
  <c r="H484" i="5" s="1"/>
  <c r="O484" i="5"/>
  <c r="N484" i="5" s="1"/>
  <c r="I476" i="5"/>
  <c r="H476" i="5" s="1"/>
  <c r="O476" i="5"/>
  <c r="N476" i="5" s="1"/>
  <c r="I464" i="5"/>
  <c r="H464" i="5" s="1"/>
  <c r="O464" i="5"/>
  <c r="N464" i="5" s="1"/>
  <c r="I459" i="5"/>
  <c r="H459" i="5" s="1"/>
  <c r="O459" i="5"/>
  <c r="N459" i="5" s="1"/>
  <c r="I458" i="5"/>
  <c r="H458" i="5" s="1"/>
  <c r="O458" i="5"/>
  <c r="N458" i="5" s="1"/>
  <c r="I462" i="5"/>
  <c r="H462" i="5" s="1"/>
  <c r="O462" i="5"/>
  <c r="N462" i="5" s="1"/>
  <c r="I452" i="5"/>
  <c r="H452" i="5" s="1"/>
  <c r="O452" i="5"/>
  <c r="N452" i="5" s="1"/>
  <c r="I449" i="5"/>
  <c r="H449" i="5" s="1"/>
  <c r="O449" i="5"/>
  <c r="N449" i="5" s="1"/>
  <c r="I445" i="5"/>
  <c r="H445" i="5" s="1"/>
  <c r="O445" i="5"/>
  <c r="N445" i="5" s="1"/>
  <c r="I444" i="5"/>
  <c r="H444" i="5" s="1"/>
  <c r="O444" i="5"/>
  <c r="N444" i="5" s="1"/>
  <c r="I443" i="5"/>
  <c r="H443" i="5" s="1"/>
  <c r="O443" i="5"/>
  <c r="N443" i="5" s="1"/>
  <c r="I434" i="5"/>
  <c r="H434" i="5" s="1"/>
  <c r="O434" i="5"/>
  <c r="N434" i="5" s="1"/>
  <c r="O429" i="5"/>
  <c r="N429" i="5" s="1"/>
  <c r="O425" i="5"/>
  <c r="N425" i="5" s="1"/>
  <c r="P431" i="5"/>
  <c r="M123" i="5" s="1"/>
  <c r="P427" i="5"/>
  <c r="M119" i="5" s="1"/>
  <c r="P423" i="5"/>
  <c r="M115" i="5" s="1"/>
  <c r="I635" i="5"/>
  <c r="H635" i="5" s="1"/>
  <c r="O635" i="5"/>
  <c r="N635" i="5" s="1"/>
  <c r="I619" i="5"/>
  <c r="H619" i="5" s="1"/>
  <c r="O619" i="5"/>
  <c r="N619" i="5" s="1"/>
  <c r="I604" i="5"/>
  <c r="H604" i="5" s="1"/>
  <c r="O604" i="5"/>
  <c r="N604" i="5" s="1"/>
  <c r="I636" i="5"/>
  <c r="H636" i="5" s="1"/>
  <c r="O636" i="5"/>
  <c r="N636" i="5" s="1"/>
  <c r="I618" i="5"/>
  <c r="H618" i="5" s="1"/>
  <c r="O618" i="5"/>
  <c r="N618" i="5" s="1"/>
  <c r="I630" i="5"/>
  <c r="H630" i="5" s="1"/>
  <c r="O630" i="5"/>
  <c r="N630" i="5" s="1"/>
  <c r="I614" i="5"/>
  <c r="H614" i="5" s="1"/>
  <c r="O614" i="5"/>
  <c r="N614" i="5" s="1"/>
  <c r="I608" i="5"/>
  <c r="H608" i="5" s="1"/>
  <c r="O608" i="5"/>
  <c r="N608" i="5" s="1"/>
  <c r="I624" i="5"/>
  <c r="H624" i="5" s="1"/>
  <c r="O624" i="5"/>
  <c r="N624" i="5" s="1"/>
  <c r="I602" i="5"/>
  <c r="H602" i="5" s="1"/>
  <c r="O602" i="5"/>
  <c r="N602" i="5" s="1"/>
  <c r="I598" i="5"/>
  <c r="H598" i="5" s="1"/>
  <c r="O598" i="5"/>
  <c r="N598" i="5" s="1"/>
  <c r="I606" i="5"/>
  <c r="H606" i="5" s="1"/>
  <c r="O606" i="5"/>
  <c r="N606" i="5" s="1"/>
  <c r="I595" i="5"/>
  <c r="H595" i="5" s="1"/>
  <c r="O595" i="5"/>
  <c r="N595" i="5" s="1"/>
  <c r="I580" i="5"/>
  <c r="H580" i="5" s="1"/>
  <c r="O580" i="5"/>
  <c r="N580" i="5" s="1"/>
  <c r="I567" i="5"/>
  <c r="H567" i="5" s="1"/>
  <c r="O567" i="5"/>
  <c r="N567" i="5" s="1"/>
  <c r="I590" i="5"/>
  <c r="H590" i="5" s="1"/>
  <c r="O590" i="5"/>
  <c r="N590" i="5" s="1"/>
  <c r="I573" i="5"/>
  <c r="H573" i="5" s="1"/>
  <c r="O573" i="5"/>
  <c r="N573" i="5" s="1"/>
  <c r="I560" i="5"/>
  <c r="H560" i="5" s="1"/>
  <c r="O560" i="5"/>
  <c r="N560" i="5" s="1"/>
  <c r="I568" i="5"/>
  <c r="H568" i="5" s="1"/>
  <c r="O568" i="5"/>
  <c r="N568" i="5" s="1"/>
  <c r="I583" i="5"/>
  <c r="H583" i="5" s="1"/>
  <c r="O583" i="5"/>
  <c r="N583" i="5" s="1"/>
  <c r="I570" i="5"/>
  <c r="H570" i="5" s="1"/>
  <c r="O570" i="5"/>
  <c r="N570" i="5" s="1"/>
  <c r="I559" i="5"/>
  <c r="H559" i="5" s="1"/>
  <c r="O559" i="5"/>
  <c r="N559" i="5" s="1"/>
  <c r="I552" i="5"/>
  <c r="H552" i="5" s="1"/>
  <c r="O552" i="5"/>
  <c r="N552" i="5" s="1"/>
  <c r="I544" i="5"/>
  <c r="H544" i="5" s="1"/>
  <c r="O544" i="5"/>
  <c r="N544" i="5" s="1"/>
  <c r="I542" i="5"/>
  <c r="H542" i="5" s="1"/>
  <c r="O542" i="5"/>
  <c r="N542" i="5" s="1"/>
  <c r="I531" i="5"/>
  <c r="H531" i="5" s="1"/>
  <c r="O531" i="5"/>
  <c r="N531" i="5" s="1"/>
  <c r="I549" i="5"/>
  <c r="H549" i="5" s="1"/>
  <c r="O549" i="5"/>
  <c r="N549" i="5" s="1"/>
  <c r="I535" i="5"/>
  <c r="H535" i="5" s="1"/>
  <c r="O535" i="5"/>
  <c r="N535" i="5" s="1"/>
  <c r="I553" i="5"/>
  <c r="H553" i="5" s="1"/>
  <c r="O553" i="5"/>
  <c r="N553" i="5" s="1"/>
  <c r="I532" i="5"/>
  <c r="H532" i="5" s="1"/>
  <c r="O532" i="5"/>
  <c r="N532" i="5" s="1"/>
  <c r="I514" i="5"/>
  <c r="H514" i="5" s="1"/>
  <c r="O514" i="5"/>
  <c r="N514" i="5" s="1"/>
  <c r="I496" i="5"/>
  <c r="H496" i="5" s="1"/>
  <c r="O496" i="5"/>
  <c r="N496" i="5" s="1"/>
  <c r="I525" i="5"/>
  <c r="H525" i="5" s="1"/>
  <c r="O525" i="5"/>
  <c r="N525" i="5" s="1"/>
  <c r="I517" i="5"/>
  <c r="H517" i="5" s="1"/>
  <c r="O517" i="5"/>
  <c r="N517" i="5" s="1"/>
  <c r="I508" i="5"/>
  <c r="H508" i="5" s="1"/>
  <c r="O508" i="5"/>
  <c r="N508" i="5" s="1"/>
  <c r="I488" i="5"/>
  <c r="H488" i="5" s="1"/>
  <c r="O488" i="5"/>
  <c r="N488" i="5" s="1"/>
  <c r="I504" i="5"/>
  <c r="H504" i="5" s="1"/>
  <c r="O504" i="5"/>
  <c r="N504" i="5" s="1"/>
  <c r="I502" i="5"/>
  <c r="H502" i="5" s="1"/>
  <c r="O502" i="5"/>
  <c r="N502" i="5" s="1"/>
  <c r="I489" i="5"/>
  <c r="H489" i="5" s="1"/>
  <c r="O489" i="5"/>
  <c r="N489" i="5" s="1"/>
  <c r="I474" i="5"/>
  <c r="H474" i="5" s="1"/>
  <c r="O474" i="5"/>
  <c r="N474" i="5" s="1"/>
  <c r="I480" i="5"/>
  <c r="H480" i="5" s="1"/>
  <c r="O480" i="5"/>
  <c r="N480" i="5" s="1"/>
  <c r="I483" i="5"/>
  <c r="H483" i="5" s="1"/>
  <c r="O483" i="5"/>
  <c r="N483" i="5" s="1"/>
  <c r="I475" i="5"/>
  <c r="H475" i="5" s="1"/>
  <c r="O475" i="5"/>
  <c r="N475" i="5" s="1"/>
  <c r="I467" i="5"/>
  <c r="H467" i="5" s="1"/>
  <c r="O467" i="5"/>
  <c r="N467" i="5" s="1"/>
  <c r="I470" i="5"/>
  <c r="H470" i="5" s="1"/>
  <c r="O470" i="5"/>
  <c r="N470" i="5" s="1"/>
  <c r="I468" i="5"/>
  <c r="H468" i="5" s="1"/>
  <c r="O468" i="5"/>
  <c r="N468" i="5" s="1"/>
  <c r="I457" i="5"/>
  <c r="H457" i="5" s="1"/>
  <c r="O457" i="5"/>
  <c r="N457" i="5" s="1"/>
  <c r="I455" i="5"/>
  <c r="H455" i="5" s="1"/>
  <c r="O455" i="5"/>
  <c r="N455" i="5" s="1"/>
  <c r="I454" i="5"/>
  <c r="H454" i="5" s="1"/>
  <c r="O454" i="5"/>
  <c r="N454" i="5" s="1"/>
  <c r="I446" i="5"/>
  <c r="H446" i="5" s="1"/>
  <c r="O446" i="5"/>
  <c r="N446" i="5" s="1"/>
  <c r="I439" i="5"/>
  <c r="H439" i="5" s="1"/>
  <c r="O439" i="5"/>
  <c r="N439" i="5" s="1"/>
  <c r="I438" i="5"/>
  <c r="H438" i="5" s="1"/>
  <c r="O438" i="5"/>
  <c r="N438" i="5" s="1"/>
  <c r="I435" i="5"/>
  <c r="H435" i="5" s="1"/>
  <c r="O435" i="5"/>
  <c r="N435" i="5" s="1"/>
  <c r="O432" i="5"/>
  <c r="N432" i="5" s="1"/>
  <c r="O428" i="5"/>
  <c r="N428" i="5" s="1"/>
  <c r="O424" i="5"/>
  <c r="N424" i="5" s="1"/>
  <c r="P430" i="5"/>
  <c r="M122" i="5" s="1"/>
  <c r="P426" i="5"/>
  <c r="M118" i="5" s="1"/>
  <c r="P422" i="5"/>
  <c r="M114" i="5" s="1"/>
  <c r="I637" i="5"/>
  <c r="H637" i="5" s="1"/>
  <c r="O637" i="5"/>
  <c r="N637" i="5" s="1"/>
  <c r="I617" i="5"/>
  <c r="H617" i="5" s="1"/>
  <c r="O617" i="5"/>
  <c r="N617" i="5" s="1"/>
  <c r="I639" i="5"/>
  <c r="H639" i="5" s="1"/>
  <c r="O639" i="5"/>
  <c r="N639" i="5" s="1"/>
  <c r="I632" i="5"/>
  <c r="H632" i="5" s="1"/>
  <c r="O632" i="5"/>
  <c r="N632" i="5" s="1"/>
  <c r="I616" i="5"/>
  <c r="H616" i="5" s="1"/>
  <c r="O616" i="5"/>
  <c r="N616" i="5" s="1"/>
  <c r="I628" i="5"/>
  <c r="H628" i="5" s="1"/>
  <c r="O628" i="5"/>
  <c r="N628" i="5" s="1"/>
  <c r="I612" i="5"/>
  <c r="H612" i="5" s="1"/>
  <c r="O612" i="5"/>
  <c r="N612" i="5" s="1"/>
  <c r="I638" i="5"/>
  <c r="H638" i="5" s="1"/>
  <c r="O638" i="5"/>
  <c r="N638" i="5" s="1"/>
  <c r="I623" i="5"/>
  <c r="H623" i="5" s="1"/>
  <c r="O623" i="5"/>
  <c r="N623" i="5" s="1"/>
  <c r="I605" i="5"/>
  <c r="H605" i="5" s="1"/>
  <c r="O605" i="5"/>
  <c r="N605" i="5" s="1"/>
  <c r="I597" i="5"/>
  <c r="H597" i="5" s="1"/>
  <c r="O597" i="5"/>
  <c r="N597" i="5" s="1"/>
  <c r="I592" i="5"/>
  <c r="H592" i="5" s="1"/>
  <c r="O592" i="5"/>
  <c r="N592" i="5" s="1"/>
  <c r="I594" i="5"/>
  <c r="H594" i="5" s="1"/>
  <c r="O594" i="5"/>
  <c r="N594" i="5" s="1"/>
  <c r="I577" i="5"/>
  <c r="H577" i="5" s="1"/>
  <c r="O577" i="5"/>
  <c r="N577" i="5" s="1"/>
  <c r="I566" i="5"/>
  <c r="H566" i="5" s="1"/>
  <c r="O566" i="5"/>
  <c r="N566" i="5" s="1"/>
  <c r="I588" i="5"/>
  <c r="H588" i="5" s="1"/>
  <c r="O588" i="5"/>
  <c r="N588" i="5" s="1"/>
  <c r="I572" i="5"/>
  <c r="H572" i="5" s="1"/>
  <c r="O572" i="5"/>
  <c r="N572" i="5" s="1"/>
  <c r="I551" i="5"/>
  <c r="H551" i="5" s="1"/>
  <c r="O551" i="5"/>
  <c r="N551" i="5" s="1"/>
  <c r="I556" i="5"/>
  <c r="H556" i="5" s="1"/>
  <c r="O556" i="5"/>
  <c r="N556" i="5" s="1"/>
  <c r="I578" i="5"/>
  <c r="H578" i="5" s="1"/>
  <c r="O578" i="5"/>
  <c r="N578" i="5" s="1"/>
  <c r="I564" i="5"/>
  <c r="H564" i="5" s="1"/>
  <c r="O564" i="5"/>
  <c r="N564" i="5" s="1"/>
  <c r="I558" i="5"/>
  <c r="H558" i="5" s="1"/>
  <c r="O558" i="5"/>
  <c r="N558" i="5" s="1"/>
  <c r="I550" i="5"/>
  <c r="H550" i="5" s="1"/>
  <c r="O550" i="5"/>
  <c r="N550" i="5" s="1"/>
  <c r="I543" i="5"/>
  <c r="H543" i="5" s="1"/>
  <c r="O543" i="5"/>
  <c r="N543" i="5" s="1"/>
  <c r="I540" i="5"/>
  <c r="H540" i="5" s="1"/>
  <c r="O540" i="5"/>
  <c r="N540" i="5" s="1"/>
  <c r="I528" i="5"/>
  <c r="H528" i="5" s="1"/>
  <c r="O528" i="5"/>
  <c r="N528" i="5" s="1"/>
  <c r="I545" i="5"/>
  <c r="H545" i="5" s="1"/>
  <c r="O545" i="5"/>
  <c r="N545" i="5" s="1"/>
  <c r="I530" i="5"/>
  <c r="H530" i="5" s="1"/>
  <c r="O530" i="5"/>
  <c r="N530" i="5" s="1"/>
  <c r="I547" i="5"/>
  <c r="H547" i="5" s="1"/>
  <c r="O547" i="5"/>
  <c r="N547" i="5" s="1"/>
  <c r="I529" i="5"/>
  <c r="H529" i="5" s="1"/>
  <c r="O529" i="5"/>
  <c r="N529" i="5" s="1"/>
  <c r="I509" i="5"/>
  <c r="H509" i="5" s="1"/>
  <c r="O509" i="5"/>
  <c r="N509" i="5" s="1"/>
  <c r="I492" i="5"/>
  <c r="H492" i="5" s="1"/>
  <c r="O492" i="5"/>
  <c r="N492" i="5" s="1"/>
  <c r="I524" i="5"/>
  <c r="H524" i="5" s="1"/>
  <c r="O524" i="5"/>
  <c r="N524" i="5" s="1"/>
  <c r="I516" i="5"/>
  <c r="H516" i="5" s="1"/>
  <c r="O516" i="5"/>
  <c r="N516" i="5" s="1"/>
  <c r="I506" i="5"/>
  <c r="H506" i="5" s="1"/>
  <c r="O506" i="5"/>
  <c r="N506" i="5" s="1"/>
  <c r="I515" i="5"/>
  <c r="H515" i="5" s="1"/>
  <c r="O515" i="5"/>
  <c r="N515" i="5" s="1"/>
  <c r="I498" i="5"/>
  <c r="H498" i="5" s="1"/>
  <c r="O498" i="5"/>
  <c r="N498" i="5" s="1"/>
  <c r="I501" i="5"/>
  <c r="H501" i="5" s="1"/>
  <c r="O501" i="5"/>
  <c r="N501" i="5" s="1"/>
  <c r="I487" i="5"/>
  <c r="H487" i="5" s="1"/>
  <c r="O487" i="5"/>
  <c r="N487" i="5" s="1"/>
  <c r="I472" i="5"/>
  <c r="H472" i="5" s="1"/>
  <c r="O472" i="5"/>
  <c r="N472" i="5" s="1"/>
  <c r="I479" i="5"/>
  <c r="H479" i="5" s="1"/>
  <c r="O479" i="5"/>
  <c r="N479" i="5" s="1"/>
  <c r="I478" i="5"/>
  <c r="H478" i="5" s="1"/>
  <c r="O478" i="5"/>
  <c r="N478" i="5" s="1"/>
  <c r="I473" i="5"/>
  <c r="H473" i="5" s="1"/>
  <c r="O473" i="5"/>
  <c r="N473" i="5" s="1"/>
  <c r="I461" i="5"/>
  <c r="H461" i="5" s="1"/>
  <c r="O461" i="5"/>
  <c r="N461" i="5" s="1"/>
  <c r="I469" i="5"/>
  <c r="H469" i="5" s="1"/>
  <c r="O469" i="5"/>
  <c r="N469" i="5" s="1"/>
  <c r="I466" i="5"/>
  <c r="H466" i="5" s="1"/>
  <c r="O466" i="5"/>
  <c r="N466" i="5" s="1"/>
  <c r="I456" i="5"/>
  <c r="H456" i="5" s="1"/>
  <c r="O456" i="5"/>
  <c r="N456" i="5" s="1"/>
  <c r="I451" i="5"/>
  <c r="H451" i="5" s="1"/>
  <c r="O451" i="5"/>
  <c r="N451" i="5" s="1"/>
  <c r="I450" i="5"/>
  <c r="H450" i="5" s="1"/>
  <c r="O450" i="5"/>
  <c r="N450" i="5" s="1"/>
  <c r="I442" i="5"/>
  <c r="H442" i="5" s="1"/>
  <c r="O442" i="5"/>
  <c r="N442" i="5" s="1"/>
  <c r="I437" i="5"/>
  <c r="H437" i="5" s="1"/>
  <c r="O437" i="5"/>
  <c r="N437" i="5" s="1"/>
  <c r="I440" i="5"/>
  <c r="H440" i="5" s="1"/>
  <c r="O440" i="5"/>
  <c r="N440" i="5" s="1"/>
  <c r="O431" i="5"/>
  <c r="N431" i="5" s="1"/>
  <c r="O427" i="5"/>
  <c r="N427" i="5" s="1"/>
  <c r="O423" i="5"/>
  <c r="N423" i="5" s="1"/>
  <c r="P429" i="5"/>
  <c r="M121" i="5" s="1"/>
  <c r="P425" i="5"/>
  <c r="M117" i="5" s="1"/>
  <c r="I622" i="5"/>
  <c r="H622" i="5" s="1"/>
  <c r="O622" i="5"/>
  <c r="N622" i="5" s="1"/>
  <c r="I613" i="5"/>
  <c r="H613" i="5" s="1"/>
  <c r="O613" i="5"/>
  <c r="N613" i="5" s="1"/>
  <c r="I641" i="5"/>
  <c r="H641" i="5" s="1"/>
  <c r="O641" i="5"/>
  <c r="N641" i="5" s="1"/>
  <c r="I631" i="5"/>
  <c r="H631" i="5" s="1"/>
  <c r="O631" i="5"/>
  <c r="N631" i="5" s="1"/>
  <c r="I615" i="5"/>
  <c r="H615" i="5" s="1"/>
  <c r="O615" i="5"/>
  <c r="N615" i="5" s="1"/>
  <c r="I627" i="5"/>
  <c r="H627" i="5" s="1"/>
  <c r="O627" i="5"/>
  <c r="N627" i="5" s="1"/>
  <c r="I611" i="5"/>
  <c r="H611" i="5" s="1"/>
  <c r="O611" i="5"/>
  <c r="N611" i="5" s="1"/>
  <c r="I633" i="5"/>
  <c r="H633" i="5" s="1"/>
  <c r="O633" i="5"/>
  <c r="N633" i="5" s="1"/>
  <c r="I621" i="5"/>
  <c r="H621" i="5" s="1"/>
  <c r="O621" i="5"/>
  <c r="N621" i="5" s="1"/>
  <c r="I603" i="5"/>
  <c r="H603" i="5" s="1"/>
  <c r="O603" i="5"/>
  <c r="N603" i="5" s="1"/>
  <c r="I596" i="5"/>
  <c r="H596" i="5" s="1"/>
  <c r="O596" i="5"/>
  <c r="N596" i="5" s="1"/>
  <c r="I601" i="5"/>
  <c r="H601" i="5" s="1"/>
  <c r="O601" i="5"/>
  <c r="N601" i="5" s="1"/>
  <c r="I585" i="5"/>
  <c r="H585" i="5" s="1"/>
  <c r="O585" i="5"/>
  <c r="N585" i="5" s="1"/>
  <c r="I574" i="5"/>
  <c r="H574" i="5" s="1"/>
  <c r="O574" i="5"/>
  <c r="N574" i="5" s="1"/>
  <c r="I593" i="5"/>
  <c r="H593" i="5" s="1"/>
  <c r="O593" i="5"/>
  <c r="N593" i="5" s="1"/>
  <c r="I579" i="5"/>
  <c r="H579" i="5" s="1"/>
  <c r="O579" i="5"/>
  <c r="N579" i="5" s="1"/>
  <c r="I565" i="5"/>
  <c r="H565" i="5" s="1"/>
  <c r="O565" i="5"/>
  <c r="N565" i="5" s="1"/>
  <c r="I584" i="5"/>
  <c r="H584" i="5" s="1"/>
  <c r="O584" i="5"/>
  <c r="N584" i="5" s="1"/>
  <c r="I587" i="5"/>
  <c r="H587" i="5" s="1"/>
  <c r="O587" i="5"/>
  <c r="N587" i="5" s="1"/>
  <c r="I576" i="5"/>
  <c r="H576" i="5" s="1"/>
  <c r="O576" i="5"/>
  <c r="N576" i="5" s="1"/>
  <c r="I562" i="5"/>
  <c r="H562" i="5" s="1"/>
  <c r="O562" i="5"/>
  <c r="N562" i="5" s="1"/>
  <c r="I557" i="5"/>
  <c r="H557" i="5" s="1"/>
  <c r="O557" i="5"/>
  <c r="N557" i="5" s="1"/>
  <c r="I548" i="5"/>
  <c r="H548" i="5" s="1"/>
  <c r="O548" i="5"/>
  <c r="N548" i="5" s="1"/>
  <c r="I537" i="5"/>
  <c r="H537" i="5" s="1"/>
  <c r="O537" i="5"/>
  <c r="N537" i="5" s="1"/>
  <c r="I539" i="5"/>
  <c r="H539" i="5" s="1"/>
  <c r="O539" i="5"/>
  <c r="N539" i="5" s="1"/>
  <c r="I523" i="5"/>
  <c r="H523" i="5" s="1"/>
  <c r="O523" i="5"/>
  <c r="N523" i="5" s="1"/>
  <c r="I538" i="5"/>
  <c r="H538" i="5" s="1"/>
  <c r="O538" i="5"/>
  <c r="N538" i="5" s="1"/>
  <c r="I527" i="5"/>
  <c r="H527" i="5" s="1"/>
  <c r="O527" i="5"/>
  <c r="N527" i="5" s="1"/>
  <c r="I541" i="5"/>
  <c r="H541" i="5" s="1"/>
  <c r="O541" i="5"/>
  <c r="N541" i="5" s="1"/>
  <c r="I522" i="5"/>
  <c r="H522" i="5" s="1"/>
  <c r="O522" i="5"/>
  <c r="N522" i="5" s="1"/>
  <c r="I500" i="5"/>
  <c r="H500" i="5" s="1"/>
  <c r="O500" i="5"/>
  <c r="N500" i="5" s="1"/>
  <c r="I491" i="5"/>
  <c r="H491" i="5" s="1"/>
  <c r="O491" i="5"/>
  <c r="N491" i="5" s="1"/>
  <c r="I521" i="5"/>
  <c r="H521" i="5" s="1"/>
  <c r="O521" i="5"/>
  <c r="N521" i="5" s="1"/>
  <c r="I513" i="5"/>
  <c r="H513" i="5" s="1"/>
  <c r="O513" i="5"/>
  <c r="N513" i="5" s="1"/>
  <c r="I505" i="5"/>
  <c r="H505" i="5" s="1"/>
  <c r="O505" i="5"/>
  <c r="N505" i="5" s="1"/>
  <c r="I511" i="5"/>
  <c r="H511" i="5" s="1"/>
  <c r="O511" i="5"/>
  <c r="N511" i="5" s="1"/>
  <c r="I493" i="5"/>
  <c r="H493" i="5" s="1"/>
  <c r="O493" i="5"/>
  <c r="N493" i="5" s="1"/>
  <c r="I497" i="5"/>
  <c r="H497" i="5" s="1"/>
  <c r="O497" i="5"/>
  <c r="N497" i="5" s="1"/>
  <c r="I482" i="5"/>
  <c r="H482" i="5" s="1"/>
  <c r="O482" i="5"/>
  <c r="N482" i="5" s="1"/>
  <c r="I494" i="5"/>
  <c r="H494" i="5" s="1"/>
  <c r="O494" i="5"/>
  <c r="N494" i="5" s="1"/>
  <c r="I486" i="5"/>
  <c r="H486" i="5" s="1"/>
  <c r="O486" i="5"/>
  <c r="N486" i="5" s="1"/>
  <c r="I477" i="5"/>
  <c r="H477" i="5" s="1"/>
  <c r="O477" i="5"/>
  <c r="N477" i="5" s="1"/>
  <c r="I471" i="5"/>
  <c r="H471" i="5" s="1"/>
  <c r="O471" i="5"/>
  <c r="N471" i="5" s="1"/>
  <c r="I460" i="5"/>
  <c r="H460" i="5" s="1"/>
  <c r="O460" i="5"/>
  <c r="N460" i="5" s="1"/>
  <c r="I463" i="5"/>
  <c r="H463" i="5" s="1"/>
  <c r="O463" i="5"/>
  <c r="N463" i="5" s="1"/>
  <c r="I465" i="5"/>
  <c r="H465" i="5" s="1"/>
  <c r="O465" i="5"/>
  <c r="N465" i="5" s="1"/>
  <c r="I453" i="5"/>
  <c r="H453" i="5" s="1"/>
  <c r="O453" i="5"/>
  <c r="N453" i="5" s="1"/>
  <c r="I448" i="5"/>
  <c r="H448" i="5" s="1"/>
  <c r="O448" i="5"/>
  <c r="N448" i="5" s="1"/>
  <c r="I447" i="5"/>
  <c r="H447" i="5" s="1"/>
  <c r="O447" i="5"/>
  <c r="N447" i="5" s="1"/>
  <c r="I441" i="5"/>
  <c r="H441" i="5" s="1"/>
  <c r="O441" i="5"/>
  <c r="N441" i="5" s="1"/>
  <c r="I436" i="5"/>
  <c r="H436" i="5" s="1"/>
  <c r="O436" i="5"/>
  <c r="N436" i="5" s="1"/>
  <c r="I127" i="5"/>
  <c r="M435" i="5"/>
  <c r="L431" i="5"/>
  <c r="K431" i="5" s="1"/>
  <c r="L423" i="5"/>
  <c r="K423" i="5" s="1"/>
  <c r="L426" i="5"/>
  <c r="K426" i="5" s="1"/>
  <c r="M430" i="5"/>
  <c r="K122" i="5" s="1"/>
  <c r="M422" i="5"/>
  <c r="K114" i="5" s="1"/>
  <c r="M425" i="5"/>
  <c r="K117" i="5" s="1"/>
  <c r="J640" i="5"/>
  <c r="M640" i="5"/>
  <c r="J629" i="5"/>
  <c r="M629" i="5"/>
  <c r="J605" i="5"/>
  <c r="M605" i="5"/>
  <c r="J637" i="5"/>
  <c r="M637" i="5"/>
  <c r="J628" i="5"/>
  <c r="M628" i="5"/>
  <c r="J612" i="5"/>
  <c r="M612" i="5"/>
  <c r="J626" i="5"/>
  <c r="M626" i="5"/>
  <c r="J610" i="5"/>
  <c r="M610" i="5"/>
  <c r="J619" i="5"/>
  <c r="M619" i="5"/>
  <c r="J603" i="5"/>
  <c r="M603" i="5"/>
  <c r="J594" i="5"/>
  <c r="M594" i="5"/>
  <c r="J601" i="5"/>
  <c r="M601" i="5"/>
  <c r="J587" i="5"/>
  <c r="M587" i="5"/>
  <c r="J588" i="5"/>
  <c r="M588" i="5"/>
  <c r="J572" i="5"/>
  <c r="M572" i="5"/>
  <c r="J596" i="5"/>
  <c r="M596" i="5"/>
  <c r="J568" i="5"/>
  <c r="M568" i="5"/>
  <c r="J578" i="5"/>
  <c r="M578" i="5"/>
  <c r="J564" i="5"/>
  <c r="M564" i="5"/>
  <c r="J585" i="5"/>
  <c r="M585" i="5"/>
  <c r="J574" i="5"/>
  <c r="M574" i="5"/>
  <c r="J559" i="5"/>
  <c r="M559" i="5"/>
  <c r="J540" i="5"/>
  <c r="M540" i="5"/>
  <c r="J528" i="5"/>
  <c r="M528" i="5"/>
  <c r="J549" i="5"/>
  <c r="M549" i="5"/>
  <c r="J535" i="5"/>
  <c r="M535" i="5"/>
  <c r="J518" i="5"/>
  <c r="M518" i="5"/>
  <c r="J532" i="5"/>
  <c r="M532" i="5"/>
  <c r="J548" i="5"/>
  <c r="M548" i="5"/>
  <c r="J537" i="5"/>
  <c r="M537" i="5"/>
  <c r="J520" i="5"/>
  <c r="M520" i="5"/>
  <c r="J512" i="5"/>
  <c r="M512" i="5"/>
  <c r="J503" i="5"/>
  <c r="M503" i="5"/>
  <c r="J515" i="5"/>
  <c r="M515" i="5"/>
  <c r="J498" i="5"/>
  <c r="M498" i="5"/>
  <c r="J502" i="5"/>
  <c r="M502" i="5"/>
  <c r="J514" i="5"/>
  <c r="M514" i="5"/>
  <c r="J496" i="5"/>
  <c r="M496" i="5"/>
  <c r="J480" i="5"/>
  <c r="M480" i="5"/>
  <c r="J486" i="5"/>
  <c r="M486" i="5"/>
  <c r="J477" i="5"/>
  <c r="M477" i="5"/>
  <c r="J482" i="5"/>
  <c r="M482" i="5"/>
  <c r="J467" i="5"/>
  <c r="M467" i="5"/>
  <c r="J470" i="5"/>
  <c r="M470" i="5"/>
  <c r="J468" i="5"/>
  <c r="M468" i="5"/>
  <c r="J457" i="5"/>
  <c r="M457" i="5"/>
  <c r="J464" i="5"/>
  <c r="M464" i="5"/>
  <c r="J449" i="5"/>
  <c r="M449" i="5"/>
  <c r="J453" i="5"/>
  <c r="M453" i="5"/>
  <c r="J442" i="5"/>
  <c r="M442" i="5"/>
  <c r="J441" i="5"/>
  <c r="M441" i="5"/>
  <c r="J437" i="5"/>
  <c r="M437" i="5"/>
  <c r="L640" i="5"/>
  <c r="K640" i="5" s="1"/>
  <c r="L625" i="5"/>
  <c r="K625" i="5" s="1"/>
  <c r="L597" i="5"/>
  <c r="K597" i="5" s="1"/>
  <c r="L622" i="5"/>
  <c r="K622" i="5" s="1"/>
  <c r="L624" i="5"/>
  <c r="K624" i="5" s="1"/>
  <c r="L611" i="5"/>
  <c r="K611" i="5" s="1"/>
  <c r="L596" i="5"/>
  <c r="K596" i="5" s="1"/>
  <c r="L629" i="5"/>
  <c r="K629" i="5" s="1"/>
  <c r="L606" i="5"/>
  <c r="K606" i="5" s="1"/>
  <c r="L555" i="5"/>
  <c r="K555" i="5" s="1"/>
  <c r="L595" i="5"/>
  <c r="K595" i="5" s="1"/>
  <c r="L591" i="5"/>
  <c r="K591" i="5" s="1"/>
  <c r="L583" i="5"/>
  <c r="K583" i="5" s="1"/>
  <c r="L571" i="5"/>
  <c r="K571" i="5" s="1"/>
  <c r="L560" i="5"/>
  <c r="K560" i="5" s="1"/>
  <c r="L549" i="5"/>
  <c r="K549" i="5" s="1"/>
  <c r="L616" i="5"/>
  <c r="K616" i="5" s="1"/>
  <c r="L587" i="5"/>
  <c r="K587" i="5" s="1"/>
  <c r="L547" i="5"/>
  <c r="K547" i="5" s="1"/>
  <c r="L627" i="5"/>
  <c r="K627" i="5" s="1"/>
  <c r="L613" i="5"/>
  <c r="K613" i="5" s="1"/>
  <c r="L584" i="5"/>
  <c r="K584" i="5" s="1"/>
  <c r="L578" i="5"/>
  <c r="K578" i="5" s="1"/>
  <c r="L572" i="5"/>
  <c r="K572" i="5" s="1"/>
  <c r="L562" i="5"/>
  <c r="K562" i="5" s="1"/>
  <c r="L541" i="5"/>
  <c r="K541" i="5" s="1"/>
  <c r="L510" i="5"/>
  <c r="K510" i="5" s="1"/>
  <c r="L527" i="5"/>
  <c r="K527" i="5" s="1"/>
  <c r="L522" i="5"/>
  <c r="K522" i="5" s="1"/>
  <c r="L511" i="5"/>
  <c r="K511" i="5" s="1"/>
  <c r="L483" i="5"/>
  <c r="K483" i="5" s="1"/>
  <c r="L516" i="5"/>
  <c r="K516" i="5" s="1"/>
  <c r="L501" i="5"/>
  <c r="K501" i="5" s="1"/>
  <c r="L548" i="5"/>
  <c r="K548" i="5" s="1"/>
  <c r="L532" i="5"/>
  <c r="K532" i="5" s="1"/>
  <c r="L517" i="5"/>
  <c r="K517" i="5" s="1"/>
  <c r="L491" i="5"/>
  <c r="K491" i="5" s="1"/>
  <c r="L482" i="5"/>
  <c r="K482" i="5" s="1"/>
  <c r="L455" i="5"/>
  <c r="K455" i="5" s="1"/>
  <c r="L457" i="5"/>
  <c r="K457" i="5" s="1"/>
  <c r="L449" i="5"/>
  <c r="K449" i="5" s="1"/>
  <c r="L488" i="5"/>
  <c r="K488" i="5" s="1"/>
  <c r="L472" i="5"/>
  <c r="K472" i="5" s="1"/>
  <c r="L468" i="5"/>
  <c r="K468" i="5" s="1"/>
  <c r="L464" i="5"/>
  <c r="K464" i="5" s="1"/>
  <c r="L460" i="5"/>
  <c r="K460" i="5" s="1"/>
  <c r="L499" i="5"/>
  <c r="K499" i="5" s="1"/>
  <c r="L485" i="5"/>
  <c r="K485" i="5" s="1"/>
  <c r="L458" i="5"/>
  <c r="K458" i="5" s="1"/>
  <c r="L441" i="5"/>
  <c r="K441" i="5" s="1"/>
  <c r="L439" i="5"/>
  <c r="K439" i="5" s="1"/>
  <c r="L444" i="5"/>
  <c r="K444" i="5" s="1"/>
  <c r="L429" i="5"/>
  <c r="K429" i="5" s="1"/>
  <c r="L432" i="5"/>
  <c r="K432" i="5" s="1"/>
  <c r="L424" i="5"/>
  <c r="K424" i="5" s="1"/>
  <c r="M428" i="5"/>
  <c r="K120" i="5" s="1"/>
  <c r="M431" i="5"/>
  <c r="K123" i="5" s="1"/>
  <c r="M423" i="5"/>
  <c r="K115" i="5" s="1"/>
  <c r="J636" i="5"/>
  <c r="M636" i="5"/>
  <c r="J618" i="5"/>
  <c r="M618" i="5"/>
  <c r="J639" i="5"/>
  <c r="M639" i="5"/>
  <c r="J638" i="5"/>
  <c r="M638" i="5"/>
  <c r="J627" i="5"/>
  <c r="M627" i="5"/>
  <c r="J611" i="5"/>
  <c r="M611" i="5"/>
  <c r="J624" i="5"/>
  <c r="M624" i="5"/>
  <c r="J602" i="5"/>
  <c r="M602" i="5"/>
  <c r="J617" i="5"/>
  <c r="M617" i="5"/>
  <c r="J600" i="5"/>
  <c r="M600" i="5"/>
  <c r="J592" i="5"/>
  <c r="M592" i="5"/>
  <c r="J599" i="5"/>
  <c r="M599" i="5"/>
  <c r="J593" i="5"/>
  <c r="M593" i="5"/>
  <c r="J579" i="5"/>
  <c r="M579" i="5"/>
  <c r="J565" i="5"/>
  <c r="M565" i="5"/>
  <c r="J589" i="5"/>
  <c r="M589" i="5"/>
  <c r="J561" i="5"/>
  <c r="M561" i="5"/>
  <c r="J576" i="5"/>
  <c r="M576" i="5"/>
  <c r="J562" i="5"/>
  <c r="M562" i="5"/>
  <c r="J582" i="5"/>
  <c r="M582" i="5"/>
  <c r="J569" i="5"/>
  <c r="M569" i="5"/>
  <c r="J553" i="5"/>
  <c r="M553" i="5"/>
  <c r="J539" i="5"/>
  <c r="M539" i="5"/>
  <c r="J560" i="5"/>
  <c r="M560" i="5"/>
  <c r="J545" i="5"/>
  <c r="M545" i="5"/>
  <c r="J530" i="5"/>
  <c r="M530" i="5"/>
  <c r="J547" i="5"/>
  <c r="M547" i="5"/>
  <c r="J529" i="5"/>
  <c r="M529" i="5"/>
  <c r="J546" i="5"/>
  <c r="M546" i="5"/>
  <c r="J525" i="5"/>
  <c r="M525" i="5"/>
  <c r="J517" i="5"/>
  <c r="M517" i="5"/>
  <c r="J508" i="5"/>
  <c r="M508" i="5"/>
  <c r="J526" i="5"/>
  <c r="M526" i="5"/>
  <c r="J511" i="5"/>
  <c r="M511" i="5"/>
  <c r="J494" i="5"/>
  <c r="M494" i="5"/>
  <c r="J501" i="5"/>
  <c r="M501" i="5"/>
  <c r="J509" i="5"/>
  <c r="M509" i="5"/>
  <c r="J492" i="5"/>
  <c r="M492" i="5"/>
  <c r="J479" i="5"/>
  <c r="M479" i="5"/>
  <c r="J484" i="5"/>
  <c r="M484" i="5"/>
  <c r="J476" i="5"/>
  <c r="M476" i="5"/>
  <c r="J481" i="5"/>
  <c r="M481" i="5"/>
  <c r="J461" i="5"/>
  <c r="M461" i="5"/>
  <c r="J469" i="5"/>
  <c r="M469" i="5"/>
  <c r="J466" i="5"/>
  <c r="M466" i="5"/>
  <c r="J475" i="5"/>
  <c r="M475" i="5"/>
  <c r="J455" i="5"/>
  <c r="M455" i="5"/>
  <c r="J454" i="5"/>
  <c r="M454" i="5"/>
  <c r="J452" i="5"/>
  <c r="M452" i="5"/>
  <c r="J444" i="5"/>
  <c r="M444" i="5"/>
  <c r="J438" i="5"/>
  <c r="M438" i="5"/>
  <c r="J436" i="5"/>
  <c r="M436" i="5"/>
  <c r="L636" i="5"/>
  <c r="K636" i="5" s="1"/>
  <c r="L603" i="5"/>
  <c r="K603" i="5" s="1"/>
  <c r="L639" i="5"/>
  <c r="K639" i="5" s="1"/>
  <c r="L607" i="5"/>
  <c r="K607" i="5" s="1"/>
  <c r="L620" i="5"/>
  <c r="K620" i="5" s="1"/>
  <c r="L602" i="5"/>
  <c r="K602" i="5" s="1"/>
  <c r="L641" i="5"/>
  <c r="K641" i="5" s="1"/>
  <c r="L615" i="5"/>
  <c r="K615" i="5" s="1"/>
  <c r="L585" i="5"/>
  <c r="K585" i="5" s="1"/>
  <c r="L554" i="5"/>
  <c r="K554" i="5" s="1"/>
  <c r="L594" i="5"/>
  <c r="K594" i="5" s="1"/>
  <c r="L590" i="5"/>
  <c r="K590" i="5" s="1"/>
  <c r="L579" i="5"/>
  <c r="K579" i="5" s="1"/>
  <c r="L569" i="5"/>
  <c r="K569" i="5" s="1"/>
  <c r="L556" i="5"/>
  <c r="K556" i="5" s="1"/>
  <c r="L545" i="5"/>
  <c r="K545" i="5" s="1"/>
  <c r="L612" i="5"/>
  <c r="K612" i="5" s="1"/>
  <c r="L565" i="5"/>
  <c r="K565" i="5" s="1"/>
  <c r="L546" i="5"/>
  <c r="K546" i="5" s="1"/>
  <c r="L623" i="5"/>
  <c r="K623" i="5" s="1"/>
  <c r="L609" i="5"/>
  <c r="K609" i="5" s="1"/>
  <c r="L582" i="5"/>
  <c r="K582" i="5" s="1"/>
  <c r="L577" i="5"/>
  <c r="K577" i="5" s="1"/>
  <c r="L570" i="5"/>
  <c r="K570" i="5" s="1"/>
  <c r="L558" i="5"/>
  <c r="K558" i="5" s="1"/>
  <c r="L537" i="5"/>
  <c r="K537" i="5" s="1"/>
  <c r="L506" i="5"/>
  <c r="K506" i="5" s="1"/>
  <c r="L526" i="5"/>
  <c r="K526" i="5" s="1"/>
  <c r="L521" i="5"/>
  <c r="K521" i="5" s="1"/>
  <c r="L507" i="5"/>
  <c r="K507" i="5" s="1"/>
  <c r="L543" i="5"/>
  <c r="K543" i="5" s="1"/>
  <c r="L512" i="5"/>
  <c r="K512" i="5" s="1"/>
  <c r="L500" i="5"/>
  <c r="K500" i="5" s="1"/>
  <c r="L544" i="5"/>
  <c r="K544" i="5" s="1"/>
  <c r="L528" i="5"/>
  <c r="K528" i="5" s="1"/>
  <c r="L513" i="5"/>
  <c r="K513" i="5" s="1"/>
  <c r="L494" i="5"/>
  <c r="K494" i="5" s="1"/>
  <c r="L478" i="5"/>
  <c r="K478" i="5" s="1"/>
  <c r="L452" i="5"/>
  <c r="K452" i="5" s="1"/>
  <c r="L454" i="5"/>
  <c r="K454" i="5" s="1"/>
  <c r="L434" i="5"/>
  <c r="K434" i="5" s="1"/>
  <c r="L484" i="5"/>
  <c r="K484" i="5" s="1"/>
  <c r="L471" i="5"/>
  <c r="K471" i="5" s="1"/>
  <c r="L467" i="5"/>
  <c r="K467" i="5" s="1"/>
  <c r="L463" i="5"/>
  <c r="K463" i="5" s="1"/>
  <c r="L456" i="5"/>
  <c r="K456" i="5" s="1"/>
  <c r="L497" i="5"/>
  <c r="K497" i="5" s="1"/>
  <c r="L481" i="5"/>
  <c r="K481" i="5" s="1"/>
  <c r="L453" i="5"/>
  <c r="K453" i="5" s="1"/>
  <c r="L437" i="5"/>
  <c r="K437" i="5" s="1"/>
  <c r="L435" i="5"/>
  <c r="K435" i="5" s="1"/>
  <c r="L440" i="5"/>
  <c r="K440" i="5" s="1"/>
  <c r="I125" i="5"/>
  <c r="M433" i="5"/>
  <c r="L427" i="5"/>
  <c r="K427" i="5" s="1"/>
  <c r="L430" i="5"/>
  <c r="K430" i="5" s="1"/>
  <c r="L422" i="5"/>
  <c r="K422" i="5" s="1"/>
  <c r="M426" i="5"/>
  <c r="K118" i="5" s="1"/>
  <c r="M429" i="5"/>
  <c r="K121" i="5" s="1"/>
  <c r="J632" i="5"/>
  <c r="M632" i="5"/>
  <c r="J616" i="5"/>
  <c r="M616" i="5"/>
  <c r="J635" i="5"/>
  <c r="M635" i="5"/>
  <c r="J634" i="5"/>
  <c r="M634" i="5"/>
  <c r="J625" i="5"/>
  <c r="M625" i="5"/>
  <c r="J608" i="5"/>
  <c r="M608" i="5"/>
  <c r="J623" i="5"/>
  <c r="M623" i="5"/>
  <c r="J622" i="5"/>
  <c r="M622" i="5"/>
  <c r="J613" i="5"/>
  <c r="M613" i="5"/>
  <c r="J598" i="5"/>
  <c r="M598" i="5"/>
  <c r="J609" i="5"/>
  <c r="M609" i="5"/>
  <c r="J595" i="5"/>
  <c r="M595" i="5"/>
  <c r="J591" i="5"/>
  <c r="M591" i="5"/>
  <c r="J575" i="5"/>
  <c r="M575" i="5"/>
  <c r="J563" i="5"/>
  <c r="M563" i="5"/>
  <c r="J584" i="5"/>
  <c r="M584" i="5"/>
  <c r="J557" i="5"/>
  <c r="M557" i="5"/>
  <c r="J571" i="5"/>
  <c r="M571" i="5"/>
  <c r="J558" i="5"/>
  <c r="M558" i="5"/>
  <c r="J580" i="5"/>
  <c r="M580" i="5"/>
  <c r="J567" i="5"/>
  <c r="M567" i="5"/>
  <c r="J554" i="5"/>
  <c r="M554" i="5"/>
  <c r="J533" i="5"/>
  <c r="M533" i="5"/>
  <c r="J556" i="5"/>
  <c r="M556" i="5"/>
  <c r="J538" i="5"/>
  <c r="M538" i="5"/>
  <c r="J527" i="5"/>
  <c r="M527" i="5"/>
  <c r="J541" i="5"/>
  <c r="M541" i="5"/>
  <c r="J552" i="5"/>
  <c r="M552" i="5"/>
  <c r="J544" i="5"/>
  <c r="M544" i="5"/>
  <c r="J524" i="5"/>
  <c r="M524" i="5"/>
  <c r="J516" i="5"/>
  <c r="M516" i="5"/>
  <c r="J506" i="5"/>
  <c r="M506" i="5"/>
  <c r="J523" i="5"/>
  <c r="M523" i="5"/>
  <c r="J510" i="5"/>
  <c r="M510" i="5"/>
  <c r="J493" i="5"/>
  <c r="M493" i="5"/>
  <c r="J497" i="5"/>
  <c r="M497" i="5"/>
  <c r="J500" i="5"/>
  <c r="M500" i="5"/>
  <c r="J491" i="5"/>
  <c r="M491" i="5"/>
  <c r="J490" i="5"/>
  <c r="M490" i="5"/>
  <c r="J483" i="5"/>
  <c r="M483" i="5"/>
  <c r="J489" i="5"/>
  <c r="M489" i="5"/>
  <c r="J474" i="5"/>
  <c r="M474" i="5"/>
  <c r="J460" i="5"/>
  <c r="M460" i="5"/>
  <c r="J463" i="5"/>
  <c r="M463" i="5"/>
  <c r="J465" i="5"/>
  <c r="M465" i="5"/>
  <c r="J473" i="5"/>
  <c r="M473" i="5"/>
  <c r="J451" i="5"/>
  <c r="M451" i="5"/>
  <c r="J450" i="5"/>
  <c r="M450" i="5"/>
  <c r="J446" i="5"/>
  <c r="M446" i="5"/>
  <c r="J447" i="5"/>
  <c r="M447" i="5"/>
  <c r="J440" i="5"/>
  <c r="M440" i="5"/>
  <c r="L638" i="5"/>
  <c r="K638" i="5" s="1"/>
  <c r="L632" i="5"/>
  <c r="K632" i="5" s="1"/>
  <c r="L601" i="5"/>
  <c r="K601" i="5" s="1"/>
  <c r="L635" i="5"/>
  <c r="K635" i="5" s="1"/>
  <c r="L630" i="5"/>
  <c r="K630" i="5" s="1"/>
  <c r="L619" i="5"/>
  <c r="K619" i="5" s="1"/>
  <c r="L600" i="5"/>
  <c r="K600" i="5" s="1"/>
  <c r="L637" i="5"/>
  <c r="K637" i="5" s="1"/>
  <c r="L614" i="5"/>
  <c r="K614" i="5" s="1"/>
  <c r="L563" i="5"/>
  <c r="K563" i="5" s="1"/>
  <c r="L553" i="5"/>
  <c r="K553" i="5" s="1"/>
  <c r="L593" i="5"/>
  <c r="K593" i="5" s="1"/>
  <c r="L589" i="5"/>
  <c r="K589" i="5" s="1"/>
  <c r="L575" i="5"/>
  <c r="K575" i="5" s="1"/>
  <c r="L567" i="5"/>
  <c r="K567" i="5" s="1"/>
  <c r="L551" i="5"/>
  <c r="K551" i="5" s="1"/>
  <c r="L542" i="5"/>
  <c r="K542" i="5" s="1"/>
  <c r="L608" i="5"/>
  <c r="K608" i="5" s="1"/>
  <c r="L561" i="5"/>
  <c r="K561" i="5" s="1"/>
  <c r="L533" i="5"/>
  <c r="K533" i="5" s="1"/>
  <c r="L621" i="5"/>
  <c r="K621" i="5" s="1"/>
  <c r="L605" i="5"/>
  <c r="K605" i="5" s="1"/>
  <c r="L581" i="5"/>
  <c r="K581" i="5" s="1"/>
  <c r="L576" i="5"/>
  <c r="K576" i="5" s="1"/>
  <c r="L568" i="5"/>
  <c r="K568" i="5" s="1"/>
  <c r="L534" i="5"/>
  <c r="K534" i="5" s="1"/>
  <c r="L518" i="5"/>
  <c r="K518" i="5" s="1"/>
  <c r="L495" i="5"/>
  <c r="K495" i="5" s="1"/>
  <c r="L525" i="5"/>
  <c r="K525" i="5" s="1"/>
  <c r="L519" i="5"/>
  <c r="K519" i="5" s="1"/>
  <c r="L504" i="5"/>
  <c r="K504" i="5" s="1"/>
  <c r="L539" i="5"/>
  <c r="K539" i="5" s="1"/>
  <c r="L508" i="5"/>
  <c r="K508" i="5" s="1"/>
  <c r="L487" i="5"/>
  <c r="K487" i="5" s="1"/>
  <c r="L540" i="5"/>
  <c r="K540" i="5" s="1"/>
  <c r="L524" i="5"/>
  <c r="K524" i="5" s="1"/>
  <c r="L509" i="5"/>
  <c r="K509" i="5" s="1"/>
  <c r="L490" i="5"/>
  <c r="K490" i="5" s="1"/>
  <c r="L474" i="5"/>
  <c r="K474" i="5" s="1"/>
  <c r="L446" i="5"/>
  <c r="K446" i="5" s="1"/>
  <c r="L451" i="5"/>
  <c r="K451" i="5" s="1"/>
  <c r="L496" i="5"/>
  <c r="K496" i="5" s="1"/>
  <c r="L480" i="5"/>
  <c r="K480" i="5" s="1"/>
  <c r="L470" i="5"/>
  <c r="K470" i="5" s="1"/>
  <c r="L466" i="5"/>
  <c r="K466" i="5" s="1"/>
  <c r="L462" i="5"/>
  <c r="K462" i="5" s="1"/>
  <c r="L438" i="5"/>
  <c r="K438" i="5" s="1"/>
  <c r="L493" i="5"/>
  <c r="K493" i="5" s="1"/>
  <c r="L477" i="5"/>
  <c r="K477" i="5" s="1"/>
  <c r="L442" i="5"/>
  <c r="K442" i="5" s="1"/>
  <c r="L447" i="5"/>
  <c r="K447" i="5" s="1"/>
  <c r="L433" i="5"/>
  <c r="K433" i="5" s="1"/>
  <c r="L436" i="5"/>
  <c r="K436" i="5" s="1"/>
  <c r="I126" i="5"/>
  <c r="M434" i="5"/>
  <c r="L425" i="5"/>
  <c r="K425" i="5" s="1"/>
  <c r="L428" i="5"/>
  <c r="K428" i="5" s="1"/>
  <c r="M432" i="5"/>
  <c r="K124" i="5" s="1"/>
  <c r="M424" i="5"/>
  <c r="K116" i="5" s="1"/>
  <c r="M427" i="5"/>
  <c r="K119" i="5" s="1"/>
  <c r="J631" i="5"/>
  <c r="M631" i="5"/>
  <c r="J615" i="5"/>
  <c r="M615" i="5"/>
  <c r="J641" i="5"/>
  <c r="M641" i="5"/>
  <c r="J630" i="5"/>
  <c r="M630" i="5"/>
  <c r="J614" i="5"/>
  <c r="M614" i="5"/>
  <c r="J633" i="5"/>
  <c r="M633" i="5"/>
  <c r="J621" i="5"/>
  <c r="M621" i="5"/>
  <c r="J620" i="5"/>
  <c r="M620" i="5"/>
  <c r="J607" i="5"/>
  <c r="M607" i="5"/>
  <c r="J606" i="5"/>
  <c r="M606" i="5"/>
  <c r="J604" i="5"/>
  <c r="M604" i="5"/>
  <c r="J586" i="5"/>
  <c r="M586" i="5"/>
  <c r="J590" i="5"/>
  <c r="M590" i="5"/>
  <c r="J573" i="5"/>
  <c r="M573" i="5"/>
  <c r="J597" i="5"/>
  <c r="M597" i="5"/>
  <c r="J581" i="5"/>
  <c r="M581" i="5"/>
  <c r="J583" i="5"/>
  <c r="M583" i="5"/>
  <c r="J570" i="5"/>
  <c r="M570" i="5"/>
  <c r="J555" i="5"/>
  <c r="M555" i="5"/>
  <c r="J577" i="5"/>
  <c r="M577" i="5"/>
  <c r="J566" i="5"/>
  <c r="M566" i="5"/>
  <c r="J542" i="5"/>
  <c r="M542" i="5"/>
  <c r="J531" i="5"/>
  <c r="M531" i="5"/>
  <c r="J551" i="5"/>
  <c r="M551" i="5"/>
  <c r="J536" i="5"/>
  <c r="M536" i="5"/>
  <c r="J522" i="5"/>
  <c r="M522" i="5"/>
  <c r="J534" i="5"/>
  <c r="M534" i="5"/>
  <c r="J550" i="5"/>
  <c r="M550" i="5"/>
  <c r="J543" i="5"/>
  <c r="M543" i="5"/>
  <c r="J521" i="5"/>
  <c r="M521" i="5"/>
  <c r="J513" i="5"/>
  <c r="M513" i="5"/>
  <c r="J505" i="5"/>
  <c r="M505" i="5"/>
  <c r="J519" i="5"/>
  <c r="M519" i="5"/>
  <c r="J504" i="5"/>
  <c r="M504" i="5"/>
  <c r="J507" i="5"/>
  <c r="M507" i="5"/>
  <c r="J495" i="5"/>
  <c r="M495" i="5"/>
  <c r="J499" i="5"/>
  <c r="M499" i="5"/>
  <c r="J485" i="5"/>
  <c r="M485" i="5"/>
  <c r="J488" i="5"/>
  <c r="M488" i="5"/>
  <c r="J478" i="5"/>
  <c r="M478" i="5"/>
  <c r="J487" i="5"/>
  <c r="M487" i="5"/>
  <c r="J472" i="5"/>
  <c r="M472" i="5"/>
  <c r="J459" i="5"/>
  <c r="M459" i="5"/>
  <c r="J458" i="5"/>
  <c r="M458" i="5"/>
  <c r="J462" i="5"/>
  <c r="M462" i="5"/>
  <c r="J471" i="5"/>
  <c r="M471" i="5"/>
  <c r="J448" i="5"/>
  <c r="M448" i="5"/>
  <c r="J456" i="5"/>
  <c r="M456" i="5"/>
  <c r="J443" i="5"/>
  <c r="M443" i="5"/>
  <c r="J445" i="5"/>
  <c r="M445" i="5"/>
  <c r="J439" i="5"/>
  <c r="M439" i="5"/>
  <c r="L634" i="5"/>
  <c r="K634" i="5" s="1"/>
  <c r="L628" i="5"/>
  <c r="K628" i="5" s="1"/>
  <c r="L599" i="5"/>
  <c r="K599" i="5" s="1"/>
  <c r="L631" i="5"/>
  <c r="K631" i="5" s="1"/>
  <c r="L626" i="5"/>
  <c r="K626" i="5" s="1"/>
  <c r="L618" i="5"/>
  <c r="K618" i="5" s="1"/>
  <c r="L598" i="5"/>
  <c r="K598" i="5" s="1"/>
  <c r="L633" i="5"/>
  <c r="K633" i="5" s="1"/>
  <c r="L610" i="5"/>
  <c r="K610" i="5" s="1"/>
  <c r="L559" i="5"/>
  <c r="K559" i="5" s="1"/>
  <c r="L538" i="5"/>
  <c r="K538" i="5" s="1"/>
  <c r="L592" i="5"/>
  <c r="K592" i="5" s="1"/>
  <c r="L586" i="5"/>
  <c r="K586" i="5" s="1"/>
  <c r="L573" i="5"/>
  <c r="K573" i="5" s="1"/>
  <c r="L564" i="5"/>
  <c r="K564" i="5" s="1"/>
  <c r="L550" i="5"/>
  <c r="K550" i="5" s="1"/>
  <c r="L529" i="5"/>
  <c r="K529" i="5" s="1"/>
  <c r="L604" i="5"/>
  <c r="K604" i="5" s="1"/>
  <c r="L557" i="5"/>
  <c r="K557" i="5" s="1"/>
  <c r="L530" i="5"/>
  <c r="K530" i="5" s="1"/>
  <c r="L617" i="5"/>
  <c r="K617" i="5" s="1"/>
  <c r="L588" i="5"/>
  <c r="K588" i="5" s="1"/>
  <c r="L580" i="5"/>
  <c r="K580" i="5" s="1"/>
  <c r="L574" i="5"/>
  <c r="K574" i="5" s="1"/>
  <c r="L566" i="5"/>
  <c r="K566" i="5" s="1"/>
  <c r="L531" i="5"/>
  <c r="K531" i="5" s="1"/>
  <c r="L514" i="5"/>
  <c r="K514" i="5" s="1"/>
  <c r="L479" i="5"/>
  <c r="K479" i="5" s="1"/>
  <c r="L523" i="5"/>
  <c r="K523" i="5" s="1"/>
  <c r="L515" i="5"/>
  <c r="K515" i="5" s="1"/>
  <c r="L498" i="5"/>
  <c r="K498" i="5" s="1"/>
  <c r="L535" i="5"/>
  <c r="K535" i="5" s="1"/>
  <c r="L502" i="5"/>
  <c r="K502" i="5" s="1"/>
  <c r="L552" i="5"/>
  <c r="K552" i="5" s="1"/>
  <c r="L536" i="5"/>
  <c r="K536" i="5" s="1"/>
  <c r="L520" i="5"/>
  <c r="K520" i="5" s="1"/>
  <c r="L505" i="5"/>
  <c r="K505" i="5" s="1"/>
  <c r="L486" i="5"/>
  <c r="K486" i="5" s="1"/>
  <c r="L459" i="5"/>
  <c r="K459" i="5" s="1"/>
  <c r="L475" i="5"/>
  <c r="K475" i="5" s="1"/>
  <c r="L450" i="5"/>
  <c r="K450" i="5" s="1"/>
  <c r="L492" i="5"/>
  <c r="K492" i="5" s="1"/>
  <c r="L476" i="5"/>
  <c r="K476" i="5" s="1"/>
  <c r="L469" i="5"/>
  <c r="K469" i="5" s="1"/>
  <c r="L465" i="5"/>
  <c r="K465" i="5" s="1"/>
  <c r="L461" i="5"/>
  <c r="K461" i="5" s="1"/>
  <c r="L503" i="5"/>
  <c r="K503" i="5" s="1"/>
  <c r="L489" i="5"/>
  <c r="K489" i="5" s="1"/>
  <c r="L473" i="5"/>
  <c r="K473" i="5" s="1"/>
  <c r="L445" i="5"/>
  <c r="K445" i="5" s="1"/>
  <c r="L443" i="5"/>
  <c r="K443" i="5" s="1"/>
  <c r="L448" i="5"/>
  <c r="K448" i="5" s="1"/>
  <c r="J435" i="5"/>
  <c r="J434" i="5"/>
  <c r="J433" i="5"/>
  <c r="L419" i="5"/>
  <c r="K419" i="5" s="1"/>
  <c r="L411" i="5"/>
  <c r="K411" i="5" s="1"/>
  <c r="L403" i="5"/>
  <c r="K403" i="5" s="1"/>
  <c r="L414" i="5"/>
  <c r="K414" i="5" s="1"/>
  <c r="L406" i="5"/>
  <c r="K406" i="5" s="1"/>
  <c r="M420" i="5"/>
  <c r="K112" i="5" s="1"/>
  <c r="M412" i="5"/>
  <c r="K104" i="5" s="1"/>
  <c r="M404" i="5"/>
  <c r="K96" i="5" s="1"/>
  <c r="M421" i="5"/>
  <c r="K113" i="5" s="1"/>
  <c r="M413" i="5"/>
  <c r="K105" i="5" s="1"/>
  <c r="M405" i="5"/>
  <c r="K97" i="5" s="1"/>
  <c r="O421" i="5"/>
  <c r="N421" i="5" s="1"/>
  <c r="O417" i="5"/>
  <c r="N417" i="5" s="1"/>
  <c r="O413" i="5"/>
  <c r="N413" i="5" s="1"/>
  <c r="O409" i="5"/>
  <c r="N409" i="5" s="1"/>
  <c r="O405" i="5"/>
  <c r="N405" i="5" s="1"/>
  <c r="O401" i="5"/>
  <c r="N401" i="5" s="1"/>
  <c r="P419" i="5"/>
  <c r="M111" i="5" s="1"/>
  <c r="P415" i="5"/>
  <c r="M107" i="5" s="1"/>
  <c r="P411" i="5"/>
  <c r="M103" i="5" s="1"/>
  <c r="P407" i="5"/>
  <c r="M99" i="5" s="1"/>
  <c r="P403" i="5"/>
  <c r="M95" i="5" s="1"/>
  <c r="R418" i="5"/>
  <c r="Q418" i="5" s="1"/>
  <c r="R414" i="5"/>
  <c r="Q414" i="5" s="1"/>
  <c r="R410" i="5"/>
  <c r="Q410" i="5" s="1"/>
  <c r="R406" i="5"/>
  <c r="Q406" i="5" s="1"/>
  <c r="R402" i="5"/>
  <c r="Q402" i="5" s="1"/>
  <c r="S418" i="5"/>
  <c r="O110" i="5" s="1"/>
  <c r="S414" i="5"/>
  <c r="O106" i="5" s="1"/>
  <c r="S410" i="5"/>
  <c r="O102" i="5" s="1"/>
  <c r="S406" i="5"/>
  <c r="O98" i="5" s="1"/>
  <c r="S402" i="5"/>
  <c r="O94" i="5" s="1"/>
  <c r="U416" i="5"/>
  <c r="T416" i="5" s="1"/>
  <c r="U408" i="5"/>
  <c r="T408" i="5" s="1"/>
  <c r="U400" i="5"/>
  <c r="T400" i="5" s="1"/>
  <c r="U392" i="5"/>
  <c r="T392" i="5" s="1"/>
  <c r="U417" i="5"/>
  <c r="T417" i="5" s="1"/>
  <c r="U409" i="5"/>
  <c r="T409" i="5" s="1"/>
  <c r="U401" i="5"/>
  <c r="T401" i="5" s="1"/>
  <c r="U393" i="5"/>
  <c r="T393" i="5" s="1"/>
  <c r="U385" i="5"/>
  <c r="T385" i="5" s="1"/>
  <c r="V419" i="5"/>
  <c r="Q111" i="5" s="1"/>
  <c r="V411" i="5"/>
  <c r="Q103" i="5" s="1"/>
  <c r="V403" i="5"/>
  <c r="Q95" i="5" s="1"/>
  <c r="V395" i="5"/>
  <c r="Q87" i="5" s="1"/>
  <c r="V387" i="5"/>
  <c r="Q79" i="5" s="1"/>
  <c r="V414" i="5"/>
  <c r="Q106" i="5" s="1"/>
  <c r="V406" i="5"/>
  <c r="Q98" i="5" s="1"/>
  <c r="V398" i="5"/>
  <c r="Q90" i="5" s="1"/>
  <c r="V390" i="5"/>
  <c r="Q82" i="5" s="1"/>
  <c r="L417" i="5"/>
  <c r="K417" i="5" s="1"/>
  <c r="L409" i="5"/>
  <c r="K409" i="5" s="1"/>
  <c r="L401" i="5"/>
  <c r="K401" i="5" s="1"/>
  <c r="L420" i="5"/>
  <c r="K420" i="5" s="1"/>
  <c r="L412" i="5"/>
  <c r="K412" i="5" s="1"/>
  <c r="L404" i="5"/>
  <c r="K404" i="5" s="1"/>
  <c r="M418" i="5"/>
  <c r="K110" i="5" s="1"/>
  <c r="M410" i="5"/>
  <c r="K102" i="5" s="1"/>
  <c r="M402" i="5"/>
  <c r="K94" i="5" s="1"/>
  <c r="M419" i="5"/>
  <c r="K111" i="5" s="1"/>
  <c r="M411" i="5"/>
  <c r="K103" i="5" s="1"/>
  <c r="M403" i="5"/>
  <c r="K95" i="5" s="1"/>
  <c r="O420" i="5"/>
  <c r="N420" i="5" s="1"/>
  <c r="O416" i="5"/>
  <c r="N416" i="5" s="1"/>
  <c r="O412" i="5"/>
  <c r="N412" i="5" s="1"/>
  <c r="O408" i="5"/>
  <c r="N408" i="5" s="1"/>
  <c r="O404" i="5"/>
  <c r="N404" i="5" s="1"/>
  <c r="O400" i="5"/>
  <c r="N400" i="5" s="1"/>
  <c r="P418" i="5"/>
  <c r="M110" i="5" s="1"/>
  <c r="P414" i="5"/>
  <c r="M106" i="5" s="1"/>
  <c r="P410" i="5"/>
  <c r="M102" i="5" s="1"/>
  <c r="P406" i="5"/>
  <c r="M98" i="5" s="1"/>
  <c r="P402" i="5"/>
  <c r="M94" i="5" s="1"/>
  <c r="R421" i="5"/>
  <c r="Q421" i="5" s="1"/>
  <c r="R417" i="5"/>
  <c r="Q417" i="5" s="1"/>
  <c r="R413" i="5"/>
  <c r="Q413" i="5" s="1"/>
  <c r="R409" i="5"/>
  <c r="Q409" i="5" s="1"/>
  <c r="R405" i="5"/>
  <c r="Q405" i="5" s="1"/>
  <c r="R401" i="5"/>
  <c r="Q401" i="5" s="1"/>
  <c r="S421" i="5"/>
  <c r="O113" i="5" s="1"/>
  <c r="S417" i="5"/>
  <c r="O109" i="5" s="1"/>
  <c r="S413" i="5"/>
  <c r="O105" i="5" s="1"/>
  <c r="S409" i="5"/>
  <c r="O101" i="5" s="1"/>
  <c r="S405" i="5"/>
  <c r="O97" i="5" s="1"/>
  <c r="S401" i="5"/>
  <c r="O93" i="5" s="1"/>
  <c r="U414" i="5"/>
  <c r="T414" i="5" s="1"/>
  <c r="U406" i="5"/>
  <c r="T406" i="5" s="1"/>
  <c r="U398" i="5"/>
  <c r="T398" i="5" s="1"/>
  <c r="U390" i="5"/>
  <c r="T390" i="5" s="1"/>
  <c r="U415" i="5"/>
  <c r="T415" i="5" s="1"/>
  <c r="U407" i="5"/>
  <c r="T407" i="5" s="1"/>
  <c r="U399" i="5"/>
  <c r="T399" i="5" s="1"/>
  <c r="U391" i="5"/>
  <c r="T391" i="5" s="1"/>
  <c r="V417" i="5"/>
  <c r="Q109" i="5" s="1"/>
  <c r="V409" i="5"/>
  <c r="Q101" i="5" s="1"/>
  <c r="V401" i="5"/>
  <c r="Q93" i="5" s="1"/>
  <c r="V393" i="5"/>
  <c r="Q85" i="5" s="1"/>
  <c r="V385" i="5"/>
  <c r="Q77" i="5" s="1"/>
  <c r="V420" i="5"/>
  <c r="Q112" i="5" s="1"/>
  <c r="V412" i="5"/>
  <c r="Q104" i="5" s="1"/>
  <c r="V404" i="5"/>
  <c r="Q96" i="5" s="1"/>
  <c r="V396" i="5"/>
  <c r="Q88" i="5" s="1"/>
  <c r="V388" i="5"/>
  <c r="Q80" i="5" s="1"/>
  <c r="L415" i="5"/>
  <c r="K415" i="5" s="1"/>
  <c r="L407" i="5"/>
  <c r="K407" i="5" s="1"/>
  <c r="L418" i="5"/>
  <c r="K418" i="5" s="1"/>
  <c r="L410" i="5"/>
  <c r="K410" i="5" s="1"/>
  <c r="L402" i="5"/>
  <c r="K402" i="5" s="1"/>
  <c r="M416" i="5"/>
  <c r="K108" i="5" s="1"/>
  <c r="M408" i="5"/>
  <c r="K100" i="5" s="1"/>
  <c r="M400" i="5"/>
  <c r="K92" i="5" s="1"/>
  <c r="M417" i="5"/>
  <c r="K109" i="5" s="1"/>
  <c r="M409" i="5"/>
  <c r="K101" i="5" s="1"/>
  <c r="M401" i="5"/>
  <c r="K93" i="5" s="1"/>
  <c r="O419" i="5"/>
  <c r="N419" i="5" s="1"/>
  <c r="O415" i="5"/>
  <c r="N415" i="5" s="1"/>
  <c r="O411" i="5"/>
  <c r="N411" i="5" s="1"/>
  <c r="O407" i="5"/>
  <c r="N407" i="5" s="1"/>
  <c r="O403" i="5"/>
  <c r="N403" i="5" s="1"/>
  <c r="P421" i="5"/>
  <c r="M113" i="5" s="1"/>
  <c r="P417" i="5"/>
  <c r="M109" i="5" s="1"/>
  <c r="P413" i="5"/>
  <c r="M105" i="5" s="1"/>
  <c r="P409" i="5"/>
  <c r="M101" i="5" s="1"/>
  <c r="P405" i="5"/>
  <c r="M97" i="5" s="1"/>
  <c r="P401" i="5"/>
  <c r="M93" i="5" s="1"/>
  <c r="R420" i="5"/>
  <c r="Q420" i="5" s="1"/>
  <c r="R416" i="5"/>
  <c r="Q416" i="5" s="1"/>
  <c r="R412" i="5"/>
  <c r="Q412" i="5" s="1"/>
  <c r="R408" i="5"/>
  <c r="Q408" i="5" s="1"/>
  <c r="R404" i="5"/>
  <c r="Q404" i="5" s="1"/>
  <c r="R400" i="5"/>
  <c r="Q400" i="5" s="1"/>
  <c r="S420" i="5"/>
  <c r="O112" i="5" s="1"/>
  <c r="S416" i="5"/>
  <c r="O108" i="5" s="1"/>
  <c r="S412" i="5"/>
  <c r="O104" i="5" s="1"/>
  <c r="S408" i="5"/>
  <c r="O100" i="5" s="1"/>
  <c r="S404" i="5"/>
  <c r="O96" i="5" s="1"/>
  <c r="S400" i="5"/>
  <c r="O92" i="5" s="1"/>
  <c r="U420" i="5"/>
  <c r="T420" i="5" s="1"/>
  <c r="U412" i="5"/>
  <c r="T412" i="5" s="1"/>
  <c r="U404" i="5"/>
  <c r="T404" i="5" s="1"/>
  <c r="U396" i="5"/>
  <c r="T396" i="5" s="1"/>
  <c r="U388" i="5"/>
  <c r="T388" i="5" s="1"/>
  <c r="U421" i="5"/>
  <c r="T421" i="5" s="1"/>
  <c r="U413" i="5"/>
  <c r="T413" i="5" s="1"/>
  <c r="U405" i="5"/>
  <c r="T405" i="5" s="1"/>
  <c r="U397" i="5"/>
  <c r="T397" i="5" s="1"/>
  <c r="U389" i="5"/>
  <c r="T389" i="5" s="1"/>
  <c r="V415" i="5"/>
  <c r="Q107" i="5" s="1"/>
  <c r="V407" i="5"/>
  <c r="Q99" i="5" s="1"/>
  <c r="V399" i="5"/>
  <c r="Q91" i="5" s="1"/>
  <c r="V391" i="5"/>
  <c r="Q83" i="5" s="1"/>
  <c r="V418" i="5"/>
  <c r="Q110" i="5" s="1"/>
  <c r="V410" i="5"/>
  <c r="Q102" i="5" s="1"/>
  <c r="V402" i="5"/>
  <c r="Q94" i="5" s="1"/>
  <c r="V394" i="5"/>
  <c r="Q86" i="5" s="1"/>
  <c r="V386" i="5"/>
  <c r="Q78" i="5" s="1"/>
  <c r="L421" i="5"/>
  <c r="K421" i="5" s="1"/>
  <c r="L413" i="5"/>
  <c r="K413" i="5" s="1"/>
  <c r="L405" i="5"/>
  <c r="K405" i="5" s="1"/>
  <c r="L416" i="5"/>
  <c r="K416" i="5" s="1"/>
  <c r="L408" i="5"/>
  <c r="K408" i="5" s="1"/>
  <c r="L400" i="5"/>
  <c r="K400" i="5" s="1"/>
  <c r="M414" i="5"/>
  <c r="K106" i="5" s="1"/>
  <c r="M406" i="5"/>
  <c r="K98" i="5" s="1"/>
  <c r="M415" i="5"/>
  <c r="K107" i="5" s="1"/>
  <c r="M407" i="5"/>
  <c r="K99" i="5" s="1"/>
  <c r="O418" i="5"/>
  <c r="N418" i="5" s="1"/>
  <c r="O414" i="5"/>
  <c r="N414" i="5" s="1"/>
  <c r="O410" i="5"/>
  <c r="N410" i="5" s="1"/>
  <c r="O406" i="5"/>
  <c r="N406" i="5" s="1"/>
  <c r="O402" i="5"/>
  <c r="N402" i="5" s="1"/>
  <c r="P420" i="5"/>
  <c r="M112" i="5" s="1"/>
  <c r="P416" i="5"/>
  <c r="M108" i="5" s="1"/>
  <c r="P412" i="5"/>
  <c r="M104" i="5" s="1"/>
  <c r="P408" i="5"/>
  <c r="M100" i="5" s="1"/>
  <c r="P404" i="5"/>
  <c r="M96" i="5" s="1"/>
  <c r="P400" i="5"/>
  <c r="M92" i="5" s="1"/>
  <c r="R419" i="5"/>
  <c r="Q419" i="5" s="1"/>
  <c r="R415" i="5"/>
  <c r="Q415" i="5" s="1"/>
  <c r="R411" i="5"/>
  <c r="Q411" i="5" s="1"/>
  <c r="R407" i="5"/>
  <c r="Q407" i="5" s="1"/>
  <c r="R403" i="5"/>
  <c r="Q403" i="5" s="1"/>
  <c r="S419" i="5"/>
  <c r="O111" i="5" s="1"/>
  <c r="S415" i="5"/>
  <c r="O107" i="5" s="1"/>
  <c r="S411" i="5"/>
  <c r="O103" i="5" s="1"/>
  <c r="S407" i="5"/>
  <c r="O99" i="5" s="1"/>
  <c r="S403" i="5"/>
  <c r="O95" i="5" s="1"/>
  <c r="U418" i="5"/>
  <c r="T418" i="5" s="1"/>
  <c r="U410" i="5"/>
  <c r="T410" i="5" s="1"/>
  <c r="U402" i="5"/>
  <c r="T402" i="5" s="1"/>
  <c r="U394" i="5"/>
  <c r="T394" i="5" s="1"/>
  <c r="U386" i="5"/>
  <c r="T386" i="5" s="1"/>
  <c r="U419" i="5"/>
  <c r="T419" i="5" s="1"/>
  <c r="U411" i="5"/>
  <c r="T411" i="5" s="1"/>
  <c r="U403" i="5"/>
  <c r="T403" i="5" s="1"/>
  <c r="U395" i="5"/>
  <c r="T395" i="5" s="1"/>
  <c r="U387" i="5"/>
  <c r="T387" i="5" s="1"/>
  <c r="V421" i="5"/>
  <c r="Q113" i="5" s="1"/>
  <c r="V413" i="5"/>
  <c r="Q105" i="5" s="1"/>
  <c r="V405" i="5"/>
  <c r="Q97" i="5" s="1"/>
  <c r="V397" i="5"/>
  <c r="Q89" i="5" s="1"/>
  <c r="V389" i="5"/>
  <c r="V416" i="5"/>
  <c r="Q108" i="5" s="1"/>
  <c r="V408" i="5"/>
  <c r="Q100" i="5" s="1"/>
  <c r="V400" i="5"/>
  <c r="Q92" i="5" s="1"/>
  <c r="V392" i="5"/>
  <c r="Q84" i="5" s="1"/>
  <c r="AA342" i="5"/>
  <c r="Z342" i="5" s="1"/>
  <c r="AB342" i="5"/>
  <c r="U34" i="5" s="1"/>
  <c r="X342" i="5"/>
  <c r="W342" i="5" s="1"/>
  <c r="Y342" i="5"/>
  <c r="U342" i="5"/>
  <c r="T342" i="5" s="1"/>
  <c r="V342" i="5"/>
  <c r="Q34" i="5" s="1"/>
  <c r="R397" i="5"/>
  <c r="Q397" i="5" s="1"/>
  <c r="R393" i="5"/>
  <c r="Q393" i="5" s="1"/>
  <c r="R389" i="5"/>
  <c r="Q389" i="5" s="1"/>
  <c r="R385" i="5"/>
  <c r="Q385" i="5" s="1"/>
  <c r="S398" i="5"/>
  <c r="O90" i="5" s="1"/>
  <c r="S394" i="5"/>
  <c r="O86" i="5" s="1"/>
  <c r="S390" i="5"/>
  <c r="S386" i="5"/>
  <c r="O78" i="5" s="1"/>
  <c r="R396" i="5"/>
  <c r="Q396" i="5" s="1"/>
  <c r="R392" i="5"/>
  <c r="Q392" i="5" s="1"/>
  <c r="R388" i="5"/>
  <c r="Q388" i="5" s="1"/>
  <c r="S342" i="5"/>
  <c r="O34" i="5" s="1"/>
  <c r="S397" i="5"/>
  <c r="O89" i="5" s="1"/>
  <c r="S393" i="5"/>
  <c r="O85" i="5" s="1"/>
  <c r="S389" i="5"/>
  <c r="S385" i="5"/>
  <c r="O77" i="5" s="1"/>
  <c r="R399" i="5"/>
  <c r="Q399" i="5" s="1"/>
  <c r="R395" i="5"/>
  <c r="Q395" i="5" s="1"/>
  <c r="R391" i="5"/>
  <c r="Q391" i="5" s="1"/>
  <c r="R387" i="5"/>
  <c r="Q387" i="5" s="1"/>
  <c r="R342" i="5"/>
  <c r="Q342" i="5" s="1"/>
  <c r="S396" i="5"/>
  <c r="O88" i="5" s="1"/>
  <c r="S392" i="5"/>
  <c r="S388" i="5"/>
  <c r="O80" i="5" s="1"/>
  <c r="R398" i="5"/>
  <c r="Q398" i="5" s="1"/>
  <c r="R394" i="5"/>
  <c r="Q394" i="5" s="1"/>
  <c r="R390" i="5"/>
  <c r="Q390" i="5" s="1"/>
  <c r="R386" i="5"/>
  <c r="Q386" i="5" s="1"/>
  <c r="S399" i="5"/>
  <c r="O91" i="5" s="1"/>
  <c r="S395" i="5"/>
  <c r="O87" i="5" s="1"/>
  <c r="S391" i="5"/>
  <c r="O83" i="5" s="1"/>
  <c r="S387" i="5"/>
  <c r="O397" i="5"/>
  <c r="N397" i="5" s="1"/>
  <c r="O393" i="5"/>
  <c r="N393" i="5" s="1"/>
  <c r="O389" i="5"/>
  <c r="N389" i="5" s="1"/>
  <c r="O385" i="5"/>
  <c r="N385" i="5" s="1"/>
  <c r="P399" i="5"/>
  <c r="M91" i="5" s="1"/>
  <c r="P395" i="5"/>
  <c r="M87" i="5" s="1"/>
  <c r="P391" i="5"/>
  <c r="P387" i="5"/>
  <c r="O396" i="5"/>
  <c r="N396" i="5" s="1"/>
  <c r="O392" i="5"/>
  <c r="N392" i="5" s="1"/>
  <c r="O388" i="5"/>
  <c r="N388" i="5" s="1"/>
  <c r="O342" i="5"/>
  <c r="N342" i="5" s="1"/>
  <c r="P398" i="5"/>
  <c r="M90" i="5" s="1"/>
  <c r="P394" i="5"/>
  <c r="M86" i="5" s="1"/>
  <c r="P390" i="5"/>
  <c r="P386" i="5"/>
  <c r="M78" i="5" s="1"/>
  <c r="O399" i="5"/>
  <c r="N399" i="5" s="1"/>
  <c r="O395" i="5"/>
  <c r="N395" i="5" s="1"/>
  <c r="O391" i="5"/>
  <c r="N391" i="5" s="1"/>
  <c r="O387" i="5"/>
  <c r="N387" i="5" s="1"/>
  <c r="P397" i="5"/>
  <c r="M89" i="5" s="1"/>
  <c r="P393" i="5"/>
  <c r="M85" i="5" s="1"/>
  <c r="P389" i="5"/>
  <c r="P385" i="5"/>
  <c r="M77" i="5" s="1"/>
  <c r="O398" i="5"/>
  <c r="N398" i="5" s="1"/>
  <c r="O394" i="5"/>
  <c r="N394" i="5" s="1"/>
  <c r="O390" i="5"/>
  <c r="N390" i="5" s="1"/>
  <c r="O386" i="5"/>
  <c r="N386" i="5" s="1"/>
  <c r="P396" i="5"/>
  <c r="M88" i="5" s="1"/>
  <c r="P392" i="5"/>
  <c r="P388" i="5"/>
  <c r="P342" i="5"/>
  <c r="M34" i="5" s="1"/>
  <c r="L395" i="5"/>
  <c r="K395" i="5" s="1"/>
  <c r="L387" i="5"/>
  <c r="K387" i="5" s="1"/>
  <c r="L398" i="5"/>
  <c r="K398" i="5" s="1"/>
  <c r="L390" i="5"/>
  <c r="K390" i="5" s="1"/>
  <c r="M394" i="5"/>
  <c r="K86" i="5" s="1"/>
  <c r="M386" i="5"/>
  <c r="M393" i="5"/>
  <c r="K85" i="5" s="1"/>
  <c r="M385" i="5"/>
  <c r="K77" i="5" s="1"/>
  <c r="L393" i="5"/>
  <c r="K393" i="5" s="1"/>
  <c r="L385" i="5"/>
  <c r="K385" i="5" s="1"/>
  <c r="L396" i="5"/>
  <c r="K396" i="5" s="1"/>
  <c r="L388" i="5"/>
  <c r="K388" i="5" s="1"/>
  <c r="M392" i="5"/>
  <c r="K84" i="5" s="1"/>
  <c r="M399" i="5"/>
  <c r="K91" i="5" s="1"/>
  <c r="M391" i="5"/>
  <c r="L399" i="5"/>
  <c r="K399" i="5" s="1"/>
  <c r="L391" i="5"/>
  <c r="K391" i="5" s="1"/>
  <c r="L394" i="5"/>
  <c r="K394" i="5" s="1"/>
  <c r="L386" i="5"/>
  <c r="K386" i="5" s="1"/>
  <c r="M398" i="5"/>
  <c r="K90" i="5" s="1"/>
  <c r="M390" i="5"/>
  <c r="K82" i="5" s="1"/>
  <c r="M397" i="5"/>
  <c r="K89" i="5" s="1"/>
  <c r="M389" i="5"/>
  <c r="L397" i="5"/>
  <c r="K397" i="5" s="1"/>
  <c r="L389" i="5"/>
  <c r="K389" i="5" s="1"/>
  <c r="L392" i="5"/>
  <c r="K392" i="5" s="1"/>
  <c r="M396" i="5"/>
  <c r="K88" i="5" s="1"/>
  <c r="M388" i="5"/>
  <c r="K80" i="5" s="1"/>
  <c r="M395" i="5"/>
  <c r="K87" i="5" s="1"/>
  <c r="M387" i="5"/>
  <c r="M342" i="5"/>
  <c r="L342" i="5"/>
  <c r="K342" i="5" s="1"/>
  <c r="I342" i="5"/>
  <c r="H342" i="5" s="1"/>
  <c r="J342" i="5"/>
  <c r="I34" i="5" s="1"/>
  <c r="AH342" i="5"/>
  <c r="Y34" i="5" s="1"/>
  <c r="AG342" i="5"/>
  <c r="AF342" i="5" s="1"/>
  <c r="BT343" i="5"/>
  <c r="AH383" i="5"/>
  <c r="Y75" i="5" s="1"/>
  <c r="AG383" i="5"/>
  <c r="AF383" i="5" s="1"/>
  <c r="AH384" i="5"/>
  <c r="Y76" i="5" s="1"/>
  <c r="DU10" i="1"/>
  <c r="DX9" i="1"/>
  <c r="DW9" i="1"/>
  <c r="AG384" i="5"/>
  <c r="AF384" i="5" s="1"/>
  <c r="L383" i="5"/>
  <c r="K383" i="5" s="1"/>
  <c r="P383" i="5"/>
  <c r="M75" i="5" s="1"/>
  <c r="J383" i="5"/>
  <c r="I75" i="5" s="1"/>
  <c r="O383" i="5"/>
  <c r="N383" i="5" s="1"/>
  <c r="AE383" i="5"/>
  <c r="W75" i="5" s="1"/>
  <c r="M383" i="5"/>
  <c r="K75" i="5" s="1"/>
  <c r="I384" i="5"/>
  <c r="H384" i="5" s="1"/>
  <c r="X384" i="5"/>
  <c r="W384" i="5" s="1"/>
  <c r="S383" i="5"/>
  <c r="O75" i="5" s="1"/>
  <c r="V384" i="5"/>
  <c r="Q76" i="5" s="1"/>
  <c r="AD383" i="5"/>
  <c r="AC383" i="5" s="1"/>
  <c r="J384" i="5"/>
  <c r="I76" i="5" s="1"/>
  <c r="L384" i="5"/>
  <c r="K384" i="5" s="1"/>
  <c r="M384" i="5"/>
  <c r="K76" i="5" s="1"/>
  <c r="O384" i="5"/>
  <c r="N384" i="5" s="1"/>
  <c r="P384" i="5"/>
  <c r="M76" i="5" s="1"/>
  <c r="U384" i="5"/>
  <c r="T384" i="5" s="1"/>
  <c r="CT11" i="1"/>
  <c r="CS11" i="1"/>
  <c r="CQ12" i="1"/>
  <c r="S384" i="5"/>
  <c r="O76" i="5" s="1"/>
  <c r="V383" i="5"/>
  <c r="Q75" i="5" s="1"/>
  <c r="AA384" i="5"/>
  <c r="Z384" i="5" s="1"/>
  <c r="AB384" i="5"/>
  <c r="U76" i="5" s="1"/>
  <c r="BF8" i="1"/>
  <c r="BE8" i="1"/>
  <c r="BC9" i="1"/>
  <c r="CJ8" i="1"/>
  <c r="CI8" i="1"/>
  <c r="CG9" i="1"/>
  <c r="R10" i="1"/>
  <c r="Q10" i="1"/>
  <c r="O11" i="1"/>
  <c r="R384" i="5"/>
  <c r="Q384" i="5" s="1"/>
  <c r="U383" i="5"/>
  <c r="T383" i="5" s="1"/>
  <c r="X383" i="5"/>
  <c r="W383" i="5" s="1"/>
  <c r="Y383" i="5"/>
  <c r="S75" i="5" s="1"/>
  <c r="AA383" i="5"/>
  <c r="Z383" i="5" s="1"/>
  <c r="AB10" i="1"/>
  <c r="AA10" i="1"/>
  <c r="Y11" i="1"/>
  <c r="AV11" i="1"/>
  <c r="AU11" i="1"/>
  <c r="AS12" i="1"/>
  <c r="AL8" i="1"/>
  <c r="AK8" i="1"/>
  <c r="AI9" i="1"/>
  <c r="BZ10" i="1"/>
  <c r="BY10" i="1"/>
  <c r="BW11" i="1"/>
  <c r="I383" i="5"/>
  <c r="H383" i="5" s="1"/>
  <c r="Y384" i="5"/>
  <c r="S76" i="5" s="1"/>
  <c r="BP9" i="1"/>
  <c r="BO9" i="1"/>
  <c r="BM10" i="1"/>
  <c r="DD10" i="1"/>
  <c r="DC10" i="1"/>
  <c r="DA11" i="1"/>
  <c r="AH382" i="5"/>
  <c r="Y74" i="5" s="1"/>
  <c r="AG382" i="5"/>
  <c r="AF382" i="5" s="1"/>
  <c r="P382" i="5"/>
  <c r="M74" i="5" s="1"/>
  <c r="AE382" i="5"/>
  <c r="W74" i="5" s="1"/>
  <c r="M382" i="5"/>
  <c r="K74" i="5" s="1"/>
  <c r="AB382" i="5"/>
  <c r="U74" i="5" s="1"/>
  <c r="AY128" i="5"/>
  <c r="I382" i="5"/>
  <c r="H382" i="5" s="1"/>
  <c r="J382" i="5"/>
  <c r="I74" i="5" s="1"/>
  <c r="R382" i="5"/>
  <c r="Q382" i="5" s="1"/>
  <c r="S382" i="5"/>
  <c r="O74" i="5" s="1"/>
  <c r="V382" i="5"/>
  <c r="Q74" i="5" s="1"/>
  <c r="U382" i="5"/>
  <c r="T382" i="5" s="1"/>
  <c r="BA128" i="5"/>
  <c r="L382" i="5"/>
  <c r="K382" i="5" s="1"/>
  <c r="O382" i="5"/>
  <c r="N382" i="5" s="1"/>
  <c r="X382" i="5"/>
  <c r="W382" i="5" s="1"/>
  <c r="AA382" i="5"/>
  <c r="Z382" i="5" s="1"/>
  <c r="AS129" i="5"/>
  <c r="BA130" i="5"/>
  <c r="AS130" i="5"/>
  <c r="AU128" i="5"/>
  <c r="AU127" i="5"/>
  <c r="BT344" i="5"/>
  <c r="BU342" i="5"/>
  <c r="BU343" i="5"/>
  <c r="BU344" i="5"/>
  <c r="BT342" i="5"/>
  <c r="AG368" i="5"/>
  <c r="AF368" i="5" s="1"/>
  <c r="AG352" i="5"/>
  <c r="AF352" i="5" s="1"/>
  <c r="AH356" i="5"/>
  <c r="Y48" i="5" s="1"/>
  <c r="AG380" i="5"/>
  <c r="AF380" i="5" s="1"/>
  <c r="AG364" i="5"/>
  <c r="AF364" i="5" s="1"/>
  <c r="AG348" i="5"/>
  <c r="AF348" i="5" s="1"/>
  <c r="AH380" i="5"/>
  <c r="Y72" i="5" s="1"/>
  <c r="AH348" i="5"/>
  <c r="Y40" i="5" s="1"/>
  <c r="AG376" i="5"/>
  <c r="AF376" i="5" s="1"/>
  <c r="AG360" i="5"/>
  <c r="AF360" i="5" s="1"/>
  <c r="AG344" i="5"/>
  <c r="AF344" i="5" s="1"/>
  <c r="AH372" i="5"/>
  <c r="Y64" i="5" s="1"/>
  <c r="AG372" i="5"/>
  <c r="AF372" i="5" s="1"/>
  <c r="AG356" i="5"/>
  <c r="AF356" i="5" s="1"/>
  <c r="AH364" i="5"/>
  <c r="Y56" i="5" s="1"/>
  <c r="AH368" i="5"/>
  <c r="Y60" i="5" s="1"/>
  <c r="AH352" i="5"/>
  <c r="Y44" i="5" s="1"/>
  <c r="AH376" i="5"/>
  <c r="Y68" i="5" s="1"/>
  <c r="AH360" i="5"/>
  <c r="Y52" i="5" s="1"/>
  <c r="AH344" i="5"/>
  <c r="Y36" i="5" s="1"/>
  <c r="I33" i="5"/>
  <c r="AG354" i="5"/>
  <c r="AF354" i="5" s="1"/>
  <c r="AG350" i="5"/>
  <c r="AF350" i="5" s="1"/>
  <c r="AG346" i="5"/>
  <c r="AF346" i="5" s="1"/>
  <c r="DN8" i="1"/>
  <c r="DM8" i="1"/>
  <c r="DK9" i="1"/>
  <c r="I78" i="5"/>
  <c r="I82" i="5"/>
  <c r="BI131" i="5"/>
  <c r="BI129" i="5"/>
  <c r="AQ129" i="5"/>
  <c r="BI127" i="5"/>
  <c r="BI125" i="5"/>
  <c r="BI130" i="5"/>
  <c r="BI128" i="5"/>
  <c r="BI126" i="5"/>
  <c r="AW131" i="5"/>
  <c r="AW129" i="5"/>
  <c r="AW127" i="5"/>
  <c r="AY129" i="5"/>
  <c r="AY127" i="5"/>
  <c r="AY125" i="5"/>
  <c r="BA131" i="5"/>
  <c r="BA129" i="5"/>
  <c r="BA127" i="5"/>
  <c r="BA125" i="5"/>
  <c r="BE129" i="5"/>
  <c r="BE125" i="5"/>
  <c r="AS131" i="5"/>
  <c r="I80" i="5"/>
  <c r="I84" i="5"/>
  <c r="BG129" i="5"/>
  <c r="BG127" i="5"/>
  <c r="BG125" i="5"/>
  <c r="BC131" i="5"/>
  <c r="BC130" i="5"/>
  <c r="BC129" i="5"/>
  <c r="BC128" i="5"/>
  <c r="BC126" i="5"/>
  <c r="BC125" i="5"/>
  <c r="BG128" i="5"/>
  <c r="AA381" i="5"/>
  <c r="Z381" i="5" s="1"/>
  <c r="X381" i="5"/>
  <c r="W381" i="5" s="1"/>
  <c r="R381" i="5"/>
  <c r="Q381" i="5" s="1"/>
  <c r="AD381" i="5"/>
  <c r="AC381" i="5" s="1"/>
  <c r="U381" i="5"/>
  <c r="T381" i="5" s="1"/>
  <c r="O381" i="5"/>
  <c r="N381" i="5" s="1"/>
  <c r="AA379" i="5"/>
  <c r="Z379" i="5" s="1"/>
  <c r="U379" i="5"/>
  <c r="T379" i="5" s="1"/>
  <c r="R379" i="5"/>
  <c r="Q379" i="5" s="1"/>
  <c r="AD379" i="5"/>
  <c r="AC379" i="5" s="1"/>
  <c r="X379" i="5"/>
  <c r="W379" i="5" s="1"/>
  <c r="O379" i="5"/>
  <c r="N379" i="5" s="1"/>
  <c r="AA377" i="5"/>
  <c r="Z377" i="5" s="1"/>
  <c r="X377" i="5"/>
  <c r="W377" i="5" s="1"/>
  <c r="R377" i="5"/>
  <c r="Q377" i="5" s="1"/>
  <c r="AD377" i="5"/>
  <c r="AC377" i="5" s="1"/>
  <c r="U377" i="5"/>
  <c r="T377" i="5" s="1"/>
  <c r="O377" i="5"/>
  <c r="N377" i="5" s="1"/>
  <c r="AA375" i="5"/>
  <c r="Z375" i="5" s="1"/>
  <c r="U375" i="5"/>
  <c r="T375" i="5" s="1"/>
  <c r="R375" i="5"/>
  <c r="Q375" i="5" s="1"/>
  <c r="AD375" i="5"/>
  <c r="AC375" i="5" s="1"/>
  <c r="X375" i="5"/>
  <c r="W375" i="5" s="1"/>
  <c r="O375" i="5"/>
  <c r="N375" i="5" s="1"/>
  <c r="AA373" i="5"/>
  <c r="Z373" i="5" s="1"/>
  <c r="X373" i="5"/>
  <c r="W373" i="5" s="1"/>
  <c r="R373" i="5"/>
  <c r="Q373" i="5" s="1"/>
  <c r="AD373" i="5"/>
  <c r="AC373" i="5" s="1"/>
  <c r="U373" i="5"/>
  <c r="T373" i="5" s="1"/>
  <c r="O373" i="5"/>
  <c r="N373" i="5" s="1"/>
  <c r="AA371" i="5"/>
  <c r="Z371" i="5" s="1"/>
  <c r="U371" i="5"/>
  <c r="T371" i="5" s="1"/>
  <c r="R371" i="5"/>
  <c r="Q371" i="5" s="1"/>
  <c r="AD371" i="5"/>
  <c r="AC371" i="5" s="1"/>
  <c r="X371" i="5"/>
  <c r="W371" i="5" s="1"/>
  <c r="O371" i="5"/>
  <c r="N371" i="5" s="1"/>
  <c r="AA369" i="5"/>
  <c r="Z369" i="5" s="1"/>
  <c r="X369" i="5"/>
  <c r="W369" i="5" s="1"/>
  <c r="R369" i="5"/>
  <c r="Q369" i="5" s="1"/>
  <c r="AD369" i="5"/>
  <c r="AC369" i="5" s="1"/>
  <c r="U369" i="5"/>
  <c r="T369" i="5" s="1"/>
  <c r="O369" i="5"/>
  <c r="N369" i="5" s="1"/>
  <c r="AA367" i="5"/>
  <c r="Z367" i="5" s="1"/>
  <c r="U367" i="5"/>
  <c r="T367" i="5" s="1"/>
  <c r="R367" i="5"/>
  <c r="Q367" i="5" s="1"/>
  <c r="AD367" i="5"/>
  <c r="AC367" i="5" s="1"/>
  <c r="X367" i="5"/>
  <c r="W367" i="5" s="1"/>
  <c r="O367" i="5"/>
  <c r="N367" i="5" s="1"/>
  <c r="AA365" i="5"/>
  <c r="Z365" i="5" s="1"/>
  <c r="X365" i="5"/>
  <c r="W365" i="5" s="1"/>
  <c r="R365" i="5"/>
  <c r="Q365" i="5" s="1"/>
  <c r="AD365" i="5"/>
  <c r="AC365" i="5" s="1"/>
  <c r="U365" i="5"/>
  <c r="T365" i="5" s="1"/>
  <c r="O365" i="5"/>
  <c r="N365" i="5" s="1"/>
  <c r="AA363" i="5"/>
  <c r="Z363" i="5" s="1"/>
  <c r="U363" i="5"/>
  <c r="T363" i="5" s="1"/>
  <c r="R363" i="5"/>
  <c r="Q363" i="5" s="1"/>
  <c r="AD363" i="5"/>
  <c r="AC363" i="5" s="1"/>
  <c r="X363" i="5"/>
  <c r="W363" i="5" s="1"/>
  <c r="O363" i="5"/>
  <c r="N363" i="5" s="1"/>
  <c r="AA361" i="5"/>
  <c r="Z361" i="5" s="1"/>
  <c r="X361" i="5"/>
  <c r="W361" i="5" s="1"/>
  <c r="R361" i="5"/>
  <c r="Q361" i="5" s="1"/>
  <c r="AD361" i="5"/>
  <c r="AC361" i="5" s="1"/>
  <c r="U361" i="5"/>
  <c r="T361" i="5" s="1"/>
  <c r="O361" i="5"/>
  <c r="N361" i="5" s="1"/>
  <c r="AD359" i="5"/>
  <c r="AC359" i="5" s="1"/>
  <c r="X359" i="5"/>
  <c r="W359" i="5" s="1"/>
  <c r="U359" i="5"/>
  <c r="T359" i="5" s="1"/>
  <c r="R359" i="5"/>
  <c r="Q359" i="5" s="1"/>
  <c r="O359" i="5"/>
  <c r="N359" i="5" s="1"/>
  <c r="AA359" i="5"/>
  <c r="Z359" i="5" s="1"/>
  <c r="X357" i="5"/>
  <c r="W357" i="5" s="1"/>
  <c r="O357" i="5"/>
  <c r="N357" i="5" s="1"/>
  <c r="AD357" i="5"/>
  <c r="AC357" i="5" s="1"/>
  <c r="AA357" i="5"/>
  <c r="Z357" i="5" s="1"/>
  <c r="U357" i="5"/>
  <c r="T357" i="5" s="1"/>
  <c r="R357" i="5"/>
  <c r="Q357" i="5" s="1"/>
  <c r="AD355" i="5"/>
  <c r="AC355" i="5" s="1"/>
  <c r="X355" i="5"/>
  <c r="W355" i="5" s="1"/>
  <c r="U355" i="5"/>
  <c r="T355" i="5" s="1"/>
  <c r="R355" i="5"/>
  <c r="Q355" i="5" s="1"/>
  <c r="O355" i="5"/>
  <c r="N355" i="5" s="1"/>
  <c r="AA355" i="5"/>
  <c r="Z355" i="5" s="1"/>
  <c r="AA353" i="5"/>
  <c r="Z353" i="5" s="1"/>
  <c r="AD353" i="5"/>
  <c r="AC353" i="5" s="1"/>
  <c r="X353" i="5"/>
  <c r="W353" i="5" s="1"/>
  <c r="U353" i="5"/>
  <c r="T353" i="5" s="1"/>
  <c r="R353" i="5"/>
  <c r="Q353" i="5" s="1"/>
  <c r="O353" i="5"/>
  <c r="N353" i="5" s="1"/>
  <c r="AD351" i="5"/>
  <c r="AC351" i="5" s="1"/>
  <c r="X351" i="5"/>
  <c r="W351" i="5" s="1"/>
  <c r="U351" i="5"/>
  <c r="T351" i="5" s="1"/>
  <c r="R351" i="5"/>
  <c r="Q351" i="5" s="1"/>
  <c r="O351" i="5"/>
  <c r="N351" i="5" s="1"/>
  <c r="AA351" i="5"/>
  <c r="Z351" i="5" s="1"/>
  <c r="AA349" i="5"/>
  <c r="Z349" i="5" s="1"/>
  <c r="AD349" i="5"/>
  <c r="AC349" i="5" s="1"/>
  <c r="X349" i="5"/>
  <c r="W349" i="5" s="1"/>
  <c r="U349" i="5"/>
  <c r="T349" i="5" s="1"/>
  <c r="R349" i="5"/>
  <c r="Q349" i="5" s="1"/>
  <c r="O349" i="5"/>
  <c r="N349" i="5" s="1"/>
  <c r="AD347" i="5"/>
  <c r="AC347" i="5" s="1"/>
  <c r="X347" i="5"/>
  <c r="W347" i="5" s="1"/>
  <c r="U347" i="5"/>
  <c r="T347" i="5" s="1"/>
  <c r="R347" i="5"/>
  <c r="Q347" i="5" s="1"/>
  <c r="O347" i="5"/>
  <c r="N347" i="5" s="1"/>
  <c r="AA347" i="5"/>
  <c r="Z347" i="5" s="1"/>
  <c r="AA345" i="5"/>
  <c r="Z345" i="5" s="1"/>
  <c r="AD345" i="5"/>
  <c r="AC345" i="5" s="1"/>
  <c r="X345" i="5"/>
  <c r="W345" i="5" s="1"/>
  <c r="U345" i="5"/>
  <c r="T345" i="5" s="1"/>
  <c r="R345" i="5"/>
  <c r="Q345" i="5" s="1"/>
  <c r="O345" i="5"/>
  <c r="N345" i="5" s="1"/>
  <c r="AD343" i="5"/>
  <c r="AC343" i="5" s="1"/>
  <c r="X343" i="5"/>
  <c r="W343" i="5" s="1"/>
  <c r="U343" i="5"/>
  <c r="T343" i="5" s="1"/>
  <c r="R343" i="5"/>
  <c r="Q343" i="5" s="1"/>
  <c r="O343" i="5"/>
  <c r="N343" i="5" s="1"/>
  <c r="AA343" i="5"/>
  <c r="Z343" i="5" s="1"/>
  <c r="AE381" i="5"/>
  <c r="W73" i="5" s="1"/>
  <c r="AB381" i="5"/>
  <c r="U73" i="5" s="1"/>
  <c r="Y381" i="5"/>
  <c r="S73" i="5" s="1"/>
  <c r="V381" i="5"/>
  <c r="Q73" i="5" s="1"/>
  <c r="S381" i="5"/>
  <c r="O73" i="5" s="1"/>
  <c r="P381" i="5"/>
  <c r="M73" i="5" s="1"/>
  <c r="M381" i="5"/>
  <c r="K73" i="5" s="1"/>
  <c r="AE379" i="5"/>
  <c r="W71" i="5" s="1"/>
  <c r="Y379" i="5"/>
  <c r="S71" i="5" s="1"/>
  <c r="V379" i="5"/>
  <c r="Q71" i="5" s="1"/>
  <c r="M379" i="5"/>
  <c r="K71" i="5" s="1"/>
  <c r="AB379" i="5"/>
  <c r="U71" i="5" s="1"/>
  <c r="S379" i="5"/>
  <c r="O71" i="5" s="1"/>
  <c r="P379" i="5"/>
  <c r="M71" i="5" s="1"/>
  <c r="AE377" i="5"/>
  <c r="W69" i="5" s="1"/>
  <c r="AB377" i="5"/>
  <c r="U69" i="5" s="1"/>
  <c r="Y377" i="5"/>
  <c r="S69" i="5" s="1"/>
  <c r="V377" i="5"/>
  <c r="Q69" i="5" s="1"/>
  <c r="S377" i="5"/>
  <c r="O69" i="5" s="1"/>
  <c r="P377" i="5"/>
  <c r="M69" i="5" s="1"/>
  <c r="M377" i="5"/>
  <c r="K69" i="5" s="1"/>
  <c r="AE375" i="5"/>
  <c r="W67" i="5" s="1"/>
  <c r="Y375" i="5"/>
  <c r="S67" i="5" s="1"/>
  <c r="V375" i="5"/>
  <c r="Q67" i="5" s="1"/>
  <c r="M375" i="5"/>
  <c r="K67" i="5" s="1"/>
  <c r="AB375" i="5"/>
  <c r="U67" i="5" s="1"/>
  <c r="S375" i="5"/>
  <c r="O67" i="5" s="1"/>
  <c r="P375" i="5"/>
  <c r="M67" i="5" s="1"/>
  <c r="AE373" i="5"/>
  <c r="W65" i="5" s="1"/>
  <c r="AB373" i="5"/>
  <c r="U65" i="5" s="1"/>
  <c r="Y373" i="5"/>
  <c r="S65" i="5" s="1"/>
  <c r="V373" i="5"/>
  <c r="Q65" i="5" s="1"/>
  <c r="S373" i="5"/>
  <c r="O65" i="5" s="1"/>
  <c r="P373" i="5"/>
  <c r="M65" i="5" s="1"/>
  <c r="M373" i="5"/>
  <c r="K65" i="5" s="1"/>
  <c r="AE371" i="5"/>
  <c r="W63" i="5" s="1"/>
  <c r="Y371" i="5"/>
  <c r="S63" i="5" s="1"/>
  <c r="V371" i="5"/>
  <c r="Q63" i="5" s="1"/>
  <c r="M371" i="5"/>
  <c r="K63" i="5" s="1"/>
  <c r="AB371" i="5"/>
  <c r="U63" i="5" s="1"/>
  <c r="S371" i="5"/>
  <c r="O63" i="5" s="1"/>
  <c r="P371" i="5"/>
  <c r="M63" i="5" s="1"/>
  <c r="AE369" i="5"/>
  <c r="W61" i="5" s="1"/>
  <c r="AB369" i="5"/>
  <c r="U61" i="5" s="1"/>
  <c r="Y369" i="5"/>
  <c r="S61" i="5" s="1"/>
  <c r="V369" i="5"/>
  <c r="Q61" i="5" s="1"/>
  <c r="S369" i="5"/>
  <c r="O61" i="5" s="1"/>
  <c r="P369" i="5"/>
  <c r="M61" i="5" s="1"/>
  <c r="M369" i="5"/>
  <c r="K61" i="5" s="1"/>
  <c r="AE367" i="5"/>
  <c r="W59" i="5" s="1"/>
  <c r="Y367" i="5"/>
  <c r="S59" i="5" s="1"/>
  <c r="V367" i="5"/>
  <c r="Q59" i="5" s="1"/>
  <c r="M367" i="5"/>
  <c r="K59" i="5" s="1"/>
  <c r="AB367" i="5"/>
  <c r="U59" i="5" s="1"/>
  <c r="S367" i="5"/>
  <c r="O59" i="5" s="1"/>
  <c r="P367" i="5"/>
  <c r="M59" i="5" s="1"/>
  <c r="AE365" i="5"/>
  <c r="W57" i="5" s="1"/>
  <c r="AB365" i="5"/>
  <c r="U57" i="5" s="1"/>
  <c r="Y365" i="5"/>
  <c r="S57" i="5" s="1"/>
  <c r="V365" i="5"/>
  <c r="Q57" i="5" s="1"/>
  <c r="S365" i="5"/>
  <c r="O57" i="5" s="1"/>
  <c r="P365" i="5"/>
  <c r="M57" i="5" s="1"/>
  <c r="M365" i="5"/>
  <c r="K57" i="5" s="1"/>
  <c r="AE363" i="5"/>
  <c r="W55" i="5" s="1"/>
  <c r="Y363" i="5"/>
  <c r="S55" i="5" s="1"/>
  <c r="V363" i="5"/>
  <c r="Q55" i="5" s="1"/>
  <c r="M363" i="5"/>
  <c r="K55" i="5" s="1"/>
  <c r="AB363" i="5"/>
  <c r="U55" i="5" s="1"/>
  <c r="S363" i="5"/>
  <c r="O55" i="5" s="1"/>
  <c r="P363" i="5"/>
  <c r="M55" i="5" s="1"/>
  <c r="AE361" i="5"/>
  <c r="W53" i="5" s="1"/>
  <c r="AB361" i="5"/>
  <c r="U53" i="5" s="1"/>
  <c r="Y361" i="5"/>
  <c r="S53" i="5" s="1"/>
  <c r="V361" i="5"/>
  <c r="Q53" i="5" s="1"/>
  <c r="S361" i="5"/>
  <c r="O53" i="5" s="1"/>
  <c r="P361" i="5"/>
  <c r="M53" i="5" s="1"/>
  <c r="M361" i="5"/>
  <c r="K53" i="5" s="1"/>
  <c r="AB359" i="5"/>
  <c r="U51" i="5" s="1"/>
  <c r="P359" i="5"/>
  <c r="M51" i="5" s="1"/>
  <c r="AE359" i="5"/>
  <c r="W51" i="5" s="1"/>
  <c r="Y359" i="5"/>
  <c r="S51" i="5" s="1"/>
  <c r="V359" i="5"/>
  <c r="Q51" i="5" s="1"/>
  <c r="S359" i="5"/>
  <c r="O51" i="5" s="1"/>
  <c r="M359" i="5"/>
  <c r="K51" i="5" s="1"/>
  <c r="AE357" i="5"/>
  <c r="W49" i="5" s="1"/>
  <c r="AB357" i="5"/>
  <c r="U49" i="5" s="1"/>
  <c r="V357" i="5"/>
  <c r="Q49" i="5" s="1"/>
  <c r="S357" i="5"/>
  <c r="O49" i="5" s="1"/>
  <c r="P357" i="5"/>
  <c r="M49" i="5" s="1"/>
  <c r="Y357" i="5"/>
  <c r="S49" i="5" s="1"/>
  <c r="M357" i="5"/>
  <c r="K49" i="5" s="1"/>
  <c r="AB355" i="5"/>
  <c r="U47" i="5" s="1"/>
  <c r="AE355" i="5"/>
  <c r="W47" i="5" s="1"/>
  <c r="Y355" i="5"/>
  <c r="S47" i="5" s="1"/>
  <c r="V355" i="5"/>
  <c r="Q47" i="5" s="1"/>
  <c r="S355" i="5"/>
  <c r="O47" i="5" s="1"/>
  <c r="P355" i="5"/>
  <c r="M47" i="5" s="1"/>
  <c r="M355" i="5"/>
  <c r="K47" i="5" s="1"/>
  <c r="AE353" i="5"/>
  <c r="W45" i="5" s="1"/>
  <c r="AB353" i="5"/>
  <c r="U45" i="5" s="1"/>
  <c r="Y353" i="5"/>
  <c r="S45" i="5" s="1"/>
  <c r="V353" i="5"/>
  <c r="Q45" i="5" s="1"/>
  <c r="S353" i="5"/>
  <c r="O45" i="5" s="1"/>
  <c r="P353" i="5"/>
  <c r="M45" i="5" s="1"/>
  <c r="M353" i="5"/>
  <c r="K45" i="5" s="1"/>
  <c r="AE351" i="5"/>
  <c r="W43" i="5" s="1"/>
  <c r="AB351" i="5"/>
  <c r="U43" i="5" s="1"/>
  <c r="Y351" i="5"/>
  <c r="S43" i="5" s="1"/>
  <c r="V351" i="5"/>
  <c r="Q43" i="5" s="1"/>
  <c r="S351" i="5"/>
  <c r="O43" i="5" s="1"/>
  <c r="P351" i="5"/>
  <c r="M43" i="5" s="1"/>
  <c r="M351" i="5"/>
  <c r="K43" i="5" s="1"/>
  <c r="AE349" i="5"/>
  <c r="W41" i="5" s="1"/>
  <c r="AB349" i="5"/>
  <c r="U41" i="5" s="1"/>
  <c r="Y349" i="5"/>
  <c r="S41" i="5" s="1"/>
  <c r="V349" i="5"/>
  <c r="Q41" i="5" s="1"/>
  <c r="S349" i="5"/>
  <c r="O41" i="5" s="1"/>
  <c r="P349" i="5"/>
  <c r="M41" i="5" s="1"/>
  <c r="M349" i="5"/>
  <c r="K41" i="5" s="1"/>
  <c r="AE347" i="5"/>
  <c r="W39" i="5" s="1"/>
  <c r="AB347" i="5"/>
  <c r="U39" i="5" s="1"/>
  <c r="Y347" i="5"/>
  <c r="S39" i="5" s="1"/>
  <c r="V347" i="5"/>
  <c r="Q39" i="5" s="1"/>
  <c r="S347" i="5"/>
  <c r="O39" i="5" s="1"/>
  <c r="P347" i="5"/>
  <c r="M39" i="5" s="1"/>
  <c r="M347" i="5"/>
  <c r="K39" i="5" s="1"/>
  <c r="AE345" i="5"/>
  <c r="W37" i="5" s="1"/>
  <c r="AB345" i="5"/>
  <c r="U37" i="5" s="1"/>
  <c r="Y345" i="5"/>
  <c r="S37" i="5" s="1"/>
  <c r="V345" i="5"/>
  <c r="Q37" i="5" s="1"/>
  <c r="S345" i="5"/>
  <c r="O37" i="5" s="1"/>
  <c r="P345" i="5"/>
  <c r="M37" i="5" s="1"/>
  <c r="M345" i="5"/>
  <c r="K37" i="5" s="1"/>
  <c r="AE343" i="5"/>
  <c r="W35" i="5" s="1"/>
  <c r="AB343" i="5"/>
  <c r="U35" i="5" s="1"/>
  <c r="Y343" i="5"/>
  <c r="S35" i="5" s="1"/>
  <c r="V343" i="5"/>
  <c r="Q35" i="5" s="1"/>
  <c r="S343" i="5"/>
  <c r="O35" i="5" s="1"/>
  <c r="P343" i="5"/>
  <c r="M35" i="5" s="1"/>
  <c r="M343" i="5"/>
  <c r="K35" i="5" s="1"/>
  <c r="I380" i="5"/>
  <c r="H380" i="5" s="1"/>
  <c r="I376" i="5"/>
  <c r="H376" i="5" s="1"/>
  <c r="I372" i="5"/>
  <c r="H372" i="5" s="1"/>
  <c r="I368" i="5"/>
  <c r="H368" i="5" s="1"/>
  <c r="I364" i="5"/>
  <c r="H364" i="5" s="1"/>
  <c r="I357" i="5"/>
  <c r="H357" i="5" s="1"/>
  <c r="I353" i="5"/>
  <c r="H353" i="5" s="1"/>
  <c r="I349" i="5"/>
  <c r="H349" i="5" s="1"/>
  <c r="I345" i="5"/>
  <c r="H345" i="5" s="1"/>
  <c r="I381" i="5"/>
  <c r="H381" i="5" s="1"/>
  <c r="I377" i="5"/>
  <c r="H377" i="5" s="1"/>
  <c r="I373" i="5"/>
  <c r="H373" i="5" s="1"/>
  <c r="I369" i="5"/>
  <c r="H369" i="5" s="1"/>
  <c r="I365" i="5"/>
  <c r="H365" i="5" s="1"/>
  <c r="I361" i="5"/>
  <c r="H361" i="5" s="1"/>
  <c r="J381" i="5"/>
  <c r="I73" i="5" s="1"/>
  <c r="J377" i="5"/>
  <c r="I69" i="5" s="1"/>
  <c r="J373" i="5"/>
  <c r="I65" i="5" s="1"/>
  <c r="J369" i="5"/>
  <c r="I61" i="5" s="1"/>
  <c r="J365" i="5"/>
  <c r="I57" i="5" s="1"/>
  <c r="J361" i="5"/>
  <c r="I53" i="5" s="1"/>
  <c r="J357" i="5"/>
  <c r="I49" i="5" s="1"/>
  <c r="J353" i="5"/>
  <c r="I45" i="5" s="1"/>
  <c r="J349" i="5"/>
  <c r="I41" i="5" s="1"/>
  <c r="J345" i="5"/>
  <c r="I37" i="5" s="1"/>
  <c r="L381" i="5"/>
  <c r="K381" i="5" s="1"/>
  <c r="L377" i="5"/>
  <c r="K377" i="5" s="1"/>
  <c r="L373" i="5"/>
  <c r="K373" i="5" s="1"/>
  <c r="L369" i="5"/>
  <c r="K369" i="5" s="1"/>
  <c r="L365" i="5"/>
  <c r="K365" i="5" s="1"/>
  <c r="L361" i="5"/>
  <c r="K361" i="5" s="1"/>
  <c r="L359" i="5"/>
  <c r="K359" i="5" s="1"/>
  <c r="L357" i="5"/>
  <c r="K357" i="5" s="1"/>
  <c r="L355" i="5"/>
  <c r="K355" i="5" s="1"/>
  <c r="L351" i="5"/>
  <c r="K351" i="5" s="1"/>
  <c r="L347" i="5"/>
  <c r="K347" i="5" s="1"/>
  <c r="L343" i="5"/>
  <c r="K343" i="5" s="1"/>
  <c r="AD380" i="5"/>
  <c r="AC380" i="5" s="1"/>
  <c r="X380" i="5"/>
  <c r="W380" i="5" s="1"/>
  <c r="O380" i="5"/>
  <c r="N380" i="5" s="1"/>
  <c r="AA380" i="5"/>
  <c r="Z380" i="5" s="1"/>
  <c r="U380" i="5"/>
  <c r="T380" i="5" s="1"/>
  <c r="R380" i="5"/>
  <c r="Q380" i="5" s="1"/>
  <c r="AD378" i="5"/>
  <c r="AC378" i="5" s="1"/>
  <c r="U378" i="5"/>
  <c r="T378" i="5" s="1"/>
  <c r="O378" i="5"/>
  <c r="N378" i="5" s="1"/>
  <c r="AA378" i="5"/>
  <c r="Z378" i="5" s="1"/>
  <c r="X378" i="5"/>
  <c r="W378" i="5" s="1"/>
  <c r="R378" i="5"/>
  <c r="Q378" i="5" s="1"/>
  <c r="AD376" i="5"/>
  <c r="AC376" i="5" s="1"/>
  <c r="X376" i="5"/>
  <c r="W376" i="5" s="1"/>
  <c r="O376" i="5"/>
  <c r="N376" i="5" s="1"/>
  <c r="AA376" i="5"/>
  <c r="Z376" i="5" s="1"/>
  <c r="U376" i="5"/>
  <c r="T376" i="5" s="1"/>
  <c r="R376" i="5"/>
  <c r="Q376" i="5" s="1"/>
  <c r="AD374" i="5"/>
  <c r="AC374" i="5" s="1"/>
  <c r="U374" i="5"/>
  <c r="T374" i="5" s="1"/>
  <c r="O374" i="5"/>
  <c r="N374" i="5" s="1"/>
  <c r="AA374" i="5"/>
  <c r="Z374" i="5" s="1"/>
  <c r="X374" i="5"/>
  <c r="W374" i="5" s="1"/>
  <c r="R374" i="5"/>
  <c r="Q374" i="5" s="1"/>
  <c r="AD372" i="5"/>
  <c r="AC372" i="5" s="1"/>
  <c r="X372" i="5"/>
  <c r="W372" i="5" s="1"/>
  <c r="O372" i="5"/>
  <c r="N372" i="5" s="1"/>
  <c r="AA372" i="5"/>
  <c r="Z372" i="5" s="1"/>
  <c r="U372" i="5"/>
  <c r="T372" i="5" s="1"/>
  <c r="R372" i="5"/>
  <c r="Q372" i="5" s="1"/>
  <c r="AD370" i="5"/>
  <c r="AC370" i="5" s="1"/>
  <c r="U370" i="5"/>
  <c r="T370" i="5" s="1"/>
  <c r="O370" i="5"/>
  <c r="N370" i="5" s="1"/>
  <c r="AA370" i="5"/>
  <c r="Z370" i="5" s="1"/>
  <c r="X370" i="5"/>
  <c r="W370" i="5" s="1"/>
  <c r="R370" i="5"/>
  <c r="Q370" i="5" s="1"/>
  <c r="AD368" i="5"/>
  <c r="AC368" i="5" s="1"/>
  <c r="X368" i="5"/>
  <c r="W368" i="5" s="1"/>
  <c r="O368" i="5"/>
  <c r="N368" i="5" s="1"/>
  <c r="AA368" i="5"/>
  <c r="Z368" i="5" s="1"/>
  <c r="U368" i="5"/>
  <c r="T368" i="5" s="1"/>
  <c r="R368" i="5"/>
  <c r="Q368" i="5" s="1"/>
  <c r="AD366" i="5"/>
  <c r="AC366" i="5" s="1"/>
  <c r="U366" i="5"/>
  <c r="T366" i="5" s="1"/>
  <c r="O366" i="5"/>
  <c r="N366" i="5" s="1"/>
  <c r="AA366" i="5"/>
  <c r="Z366" i="5" s="1"/>
  <c r="X366" i="5"/>
  <c r="W366" i="5" s="1"/>
  <c r="R366" i="5"/>
  <c r="Q366" i="5" s="1"/>
  <c r="AD364" i="5"/>
  <c r="AC364" i="5" s="1"/>
  <c r="X364" i="5"/>
  <c r="W364" i="5" s="1"/>
  <c r="O364" i="5"/>
  <c r="N364" i="5" s="1"/>
  <c r="AA364" i="5"/>
  <c r="Z364" i="5" s="1"/>
  <c r="U364" i="5"/>
  <c r="T364" i="5" s="1"/>
  <c r="R364" i="5"/>
  <c r="Q364" i="5" s="1"/>
  <c r="AD362" i="5"/>
  <c r="AC362" i="5" s="1"/>
  <c r="U362" i="5"/>
  <c r="T362" i="5" s="1"/>
  <c r="O362" i="5"/>
  <c r="N362" i="5" s="1"/>
  <c r="AA362" i="5"/>
  <c r="Z362" i="5" s="1"/>
  <c r="X362" i="5"/>
  <c r="W362" i="5" s="1"/>
  <c r="R362" i="5"/>
  <c r="Q362" i="5" s="1"/>
  <c r="AD360" i="5"/>
  <c r="AC360" i="5" s="1"/>
  <c r="AA360" i="5"/>
  <c r="Z360" i="5" s="1"/>
  <c r="X360" i="5"/>
  <c r="W360" i="5" s="1"/>
  <c r="U360" i="5"/>
  <c r="T360" i="5" s="1"/>
  <c r="R360" i="5"/>
  <c r="Q360" i="5" s="1"/>
  <c r="O360" i="5"/>
  <c r="N360" i="5" s="1"/>
  <c r="AA358" i="5"/>
  <c r="Z358" i="5" s="1"/>
  <c r="U358" i="5"/>
  <c r="T358" i="5" s="1"/>
  <c r="R358" i="5"/>
  <c r="Q358" i="5" s="1"/>
  <c r="AD358" i="5"/>
  <c r="AC358" i="5" s="1"/>
  <c r="X358" i="5"/>
  <c r="W358" i="5" s="1"/>
  <c r="O358" i="5"/>
  <c r="N358" i="5" s="1"/>
  <c r="AD356" i="5"/>
  <c r="AC356" i="5" s="1"/>
  <c r="AA356" i="5"/>
  <c r="Z356" i="5" s="1"/>
  <c r="X356" i="5"/>
  <c r="W356" i="5" s="1"/>
  <c r="U356" i="5"/>
  <c r="T356" i="5" s="1"/>
  <c r="R356" i="5"/>
  <c r="Q356" i="5" s="1"/>
  <c r="O356" i="5"/>
  <c r="N356" i="5" s="1"/>
  <c r="AA354" i="5"/>
  <c r="Z354" i="5" s="1"/>
  <c r="X354" i="5"/>
  <c r="W354" i="5" s="1"/>
  <c r="U354" i="5"/>
  <c r="T354" i="5" s="1"/>
  <c r="R354" i="5"/>
  <c r="Q354" i="5" s="1"/>
  <c r="O354" i="5"/>
  <c r="N354" i="5" s="1"/>
  <c r="AD354" i="5"/>
  <c r="AC354" i="5" s="1"/>
  <c r="AD352" i="5"/>
  <c r="AC352" i="5" s="1"/>
  <c r="AA352" i="5"/>
  <c r="Z352" i="5" s="1"/>
  <c r="X352" i="5"/>
  <c r="W352" i="5" s="1"/>
  <c r="U352" i="5"/>
  <c r="T352" i="5" s="1"/>
  <c r="R352" i="5"/>
  <c r="Q352" i="5" s="1"/>
  <c r="O352" i="5"/>
  <c r="N352" i="5" s="1"/>
  <c r="AA350" i="5"/>
  <c r="Z350" i="5" s="1"/>
  <c r="X350" i="5"/>
  <c r="W350" i="5" s="1"/>
  <c r="U350" i="5"/>
  <c r="T350" i="5" s="1"/>
  <c r="R350" i="5"/>
  <c r="Q350" i="5" s="1"/>
  <c r="O350" i="5"/>
  <c r="N350" i="5" s="1"/>
  <c r="AD350" i="5"/>
  <c r="AC350" i="5" s="1"/>
  <c r="AD348" i="5"/>
  <c r="AC348" i="5" s="1"/>
  <c r="AA348" i="5"/>
  <c r="Z348" i="5" s="1"/>
  <c r="X348" i="5"/>
  <c r="W348" i="5" s="1"/>
  <c r="U348" i="5"/>
  <c r="T348" i="5" s="1"/>
  <c r="R348" i="5"/>
  <c r="Q348" i="5" s="1"/>
  <c r="O348" i="5"/>
  <c r="N348" i="5" s="1"/>
  <c r="AA346" i="5"/>
  <c r="Z346" i="5" s="1"/>
  <c r="X346" i="5"/>
  <c r="W346" i="5" s="1"/>
  <c r="U346" i="5"/>
  <c r="T346" i="5" s="1"/>
  <c r="R346" i="5"/>
  <c r="Q346" i="5" s="1"/>
  <c r="O346" i="5"/>
  <c r="N346" i="5" s="1"/>
  <c r="AD346" i="5"/>
  <c r="AC346" i="5" s="1"/>
  <c r="AD344" i="5"/>
  <c r="AC344" i="5" s="1"/>
  <c r="AA344" i="5"/>
  <c r="Z344" i="5" s="1"/>
  <c r="X344" i="5"/>
  <c r="W344" i="5" s="1"/>
  <c r="U344" i="5"/>
  <c r="T344" i="5" s="1"/>
  <c r="R344" i="5"/>
  <c r="Q344" i="5" s="1"/>
  <c r="O344" i="5"/>
  <c r="N344" i="5" s="1"/>
  <c r="I72" i="5"/>
  <c r="AB380" i="5"/>
  <c r="U72" i="5" s="1"/>
  <c r="Y380" i="5"/>
  <c r="S72" i="5" s="1"/>
  <c r="V380" i="5"/>
  <c r="Q72" i="5" s="1"/>
  <c r="S380" i="5"/>
  <c r="O72" i="5" s="1"/>
  <c r="P380" i="5"/>
  <c r="M72" i="5" s="1"/>
  <c r="AE380" i="5"/>
  <c r="W72" i="5" s="1"/>
  <c r="M380" i="5"/>
  <c r="K72" i="5" s="1"/>
  <c r="AB378" i="5"/>
  <c r="U70" i="5" s="1"/>
  <c r="S378" i="5"/>
  <c r="O70" i="5" s="1"/>
  <c r="P378" i="5"/>
  <c r="M70" i="5" s="1"/>
  <c r="M378" i="5"/>
  <c r="K70" i="5" s="1"/>
  <c r="AE378" i="5"/>
  <c r="W70" i="5" s="1"/>
  <c r="Y378" i="5"/>
  <c r="S70" i="5" s="1"/>
  <c r="V378" i="5"/>
  <c r="Q70" i="5" s="1"/>
  <c r="I68" i="5"/>
  <c r="AB376" i="5"/>
  <c r="U68" i="5" s="1"/>
  <c r="Y376" i="5"/>
  <c r="S68" i="5" s="1"/>
  <c r="V376" i="5"/>
  <c r="Q68" i="5" s="1"/>
  <c r="S376" i="5"/>
  <c r="O68" i="5" s="1"/>
  <c r="P376" i="5"/>
  <c r="M68" i="5" s="1"/>
  <c r="AE376" i="5"/>
  <c r="W68" i="5" s="1"/>
  <c r="M376" i="5"/>
  <c r="K68" i="5" s="1"/>
  <c r="AB374" i="5"/>
  <c r="U66" i="5" s="1"/>
  <c r="S374" i="5"/>
  <c r="O66" i="5" s="1"/>
  <c r="P374" i="5"/>
  <c r="M66" i="5" s="1"/>
  <c r="M374" i="5"/>
  <c r="K66" i="5" s="1"/>
  <c r="AE374" i="5"/>
  <c r="W66" i="5" s="1"/>
  <c r="Y374" i="5"/>
  <c r="S66" i="5" s="1"/>
  <c r="V374" i="5"/>
  <c r="Q66" i="5" s="1"/>
  <c r="I64" i="5"/>
  <c r="AB372" i="5"/>
  <c r="U64" i="5" s="1"/>
  <c r="Y372" i="5"/>
  <c r="S64" i="5" s="1"/>
  <c r="V372" i="5"/>
  <c r="Q64" i="5" s="1"/>
  <c r="S372" i="5"/>
  <c r="O64" i="5" s="1"/>
  <c r="P372" i="5"/>
  <c r="M64" i="5" s="1"/>
  <c r="AE372" i="5"/>
  <c r="W64" i="5" s="1"/>
  <c r="M372" i="5"/>
  <c r="K64" i="5" s="1"/>
  <c r="AB370" i="5"/>
  <c r="U62" i="5" s="1"/>
  <c r="S370" i="5"/>
  <c r="O62" i="5" s="1"/>
  <c r="P370" i="5"/>
  <c r="M62" i="5" s="1"/>
  <c r="M370" i="5"/>
  <c r="K62" i="5" s="1"/>
  <c r="AE370" i="5"/>
  <c r="W62" i="5" s="1"/>
  <c r="Y370" i="5"/>
  <c r="S62" i="5" s="1"/>
  <c r="V370" i="5"/>
  <c r="Q62" i="5" s="1"/>
  <c r="I60" i="5"/>
  <c r="AB368" i="5"/>
  <c r="U60" i="5" s="1"/>
  <c r="Y368" i="5"/>
  <c r="S60" i="5" s="1"/>
  <c r="V368" i="5"/>
  <c r="Q60" i="5" s="1"/>
  <c r="S368" i="5"/>
  <c r="O60" i="5" s="1"/>
  <c r="P368" i="5"/>
  <c r="M60" i="5" s="1"/>
  <c r="AE368" i="5"/>
  <c r="W60" i="5" s="1"/>
  <c r="M368" i="5"/>
  <c r="K60" i="5" s="1"/>
  <c r="AB366" i="5"/>
  <c r="U58" i="5" s="1"/>
  <c r="S366" i="5"/>
  <c r="O58" i="5" s="1"/>
  <c r="P366" i="5"/>
  <c r="M58" i="5" s="1"/>
  <c r="M366" i="5"/>
  <c r="K58" i="5" s="1"/>
  <c r="AE366" i="5"/>
  <c r="W58" i="5" s="1"/>
  <c r="Y366" i="5"/>
  <c r="S58" i="5" s="1"/>
  <c r="V366" i="5"/>
  <c r="Q58" i="5" s="1"/>
  <c r="I56" i="5"/>
  <c r="AB364" i="5"/>
  <c r="U56" i="5" s="1"/>
  <c r="Y364" i="5"/>
  <c r="S56" i="5" s="1"/>
  <c r="V364" i="5"/>
  <c r="Q56" i="5" s="1"/>
  <c r="S364" i="5"/>
  <c r="O56" i="5" s="1"/>
  <c r="P364" i="5"/>
  <c r="M56" i="5" s="1"/>
  <c r="AE364" i="5"/>
  <c r="W56" i="5" s="1"/>
  <c r="M364" i="5"/>
  <c r="K56" i="5" s="1"/>
  <c r="AB362" i="5"/>
  <c r="U54" i="5" s="1"/>
  <c r="S362" i="5"/>
  <c r="O54" i="5" s="1"/>
  <c r="P362" i="5"/>
  <c r="M54" i="5" s="1"/>
  <c r="M362" i="5"/>
  <c r="K54" i="5" s="1"/>
  <c r="AE362" i="5"/>
  <c r="W54" i="5" s="1"/>
  <c r="Y362" i="5"/>
  <c r="S54" i="5" s="1"/>
  <c r="V362" i="5"/>
  <c r="Q54" i="5" s="1"/>
  <c r="I52" i="5"/>
  <c r="AE360" i="5"/>
  <c r="W52" i="5" s="1"/>
  <c r="Y360" i="5"/>
  <c r="S52" i="5" s="1"/>
  <c r="V360" i="5"/>
  <c r="Q52" i="5" s="1"/>
  <c r="S360" i="5"/>
  <c r="O52" i="5" s="1"/>
  <c r="P360" i="5"/>
  <c r="M52" i="5" s="1"/>
  <c r="M360" i="5"/>
  <c r="K52" i="5" s="1"/>
  <c r="AB360" i="5"/>
  <c r="U52" i="5" s="1"/>
  <c r="Y358" i="5"/>
  <c r="S50" i="5" s="1"/>
  <c r="V358" i="5"/>
  <c r="Q50" i="5" s="1"/>
  <c r="M358" i="5"/>
  <c r="K50" i="5" s="1"/>
  <c r="AE358" i="5"/>
  <c r="W50" i="5" s="1"/>
  <c r="AB358" i="5"/>
  <c r="U50" i="5" s="1"/>
  <c r="S358" i="5"/>
  <c r="O50" i="5" s="1"/>
  <c r="P358" i="5"/>
  <c r="M50" i="5" s="1"/>
  <c r="I48" i="5"/>
  <c r="AE356" i="5"/>
  <c r="W48" i="5" s="1"/>
  <c r="Y356" i="5"/>
  <c r="S48" i="5" s="1"/>
  <c r="S356" i="5"/>
  <c r="O48" i="5" s="1"/>
  <c r="M356" i="5"/>
  <c r="K48" i="5" s="1"/>
  <c r="AB356" i="5"/>
  <c r="U48" i="5" s="1"/>
  <c r="V356" i="5"/>
  <c r="Q48" i="5" s="1"/>
  <c r="P356" i="5"/>
  <c r="M48" i="5" s="1"/>
  <c r="Y354" i="5"/>
  <c r="S46" i="5" s="1"/>
  <c r="V354" i="5"/>
  <c r="Q46" i="5" s="1"/>
  <c r="P354" i="5"/>
  <c r="M46" i="5" s="1"/>
  <c r="AE354" i="5"/>
  <c r="W46" i="5" s="1"/>
  <c r="AB354" i="5"/>
  <c r="U46" i="5" s="1"/>
  <c r="S354" i="5"/>
  <c r="O46" i="5" s="1"/>
  <c r="M354" i="5"/>
  <c r="K46" i="5" s="1"/>
  <c r="I44" i="5"/>
  <c r="AE352" i="5"/>
  <c r="W44" i="5" s="1"/>
  <c r="AB352" i="5"/>
  <c r="U44" i="5" s="1"/>
  <c r="S352" i="5"/>
  <c r="O44" i="5" s="1"/>
  <c r="M352" i="5"/>
  <c r="K44" i="5" s="1"/>
  <c r="Y352" i="5"/>
  <c r="S44" i="5" s="1"/>
  <c r="V352" i="5"/>
  <c r="Q44" i="5" s="1"/>
  <c r="P352" i="5"/>
  <c r="M44" i="5" s="1"/>
  <c r="Y350" i="5"/>
  <c r="S42" i="5" s="1"/>
  <c r="V350" i="5"/>
  <c r="Q42" i="5" s="1"/>
  <c r="P350" i="5"/>
  <c r="M42" i="5" s="1"/>
  <c r="AE350" i="5"/>
  <c r="W42" i="5" s="1"/>
  <c r="AB350" i="5"/>
  <c r="U42" i="5" s="1"/>
  <c r="S350" i="5"/>
  <c r="O42" i="5" s="1"/>
  <c r="M350" i="5"/>
  <c r="K42" i="5" s="1"/>
  <c r="I40" i="5"/>
  <c r="AE348" i="5"/>
  <c r="W40" i="5" s="1"/>
  <c r="AB348" i="5"/>
  <c r="U40" i="5" s="1"/>
  <c r="S348" i="5"/>
  <c r="O40" i="5" s="1"/>
  <c r="M348" i="5"/>
  <c r="K40" i="5" s="1"/>
  <c r="Y348" i="5"/>
  <c r="S40" i="5" s="1"/>
  <c r="V348" i="5"/>
  <c r="Q40" i="5" s="1"/>
  <c r="P348" i="5"/>
  <c r="M40" i="5" s="1"/>
  <c r="Y346" i="5"/>
  <c r="S38" i="5" s="1"/>
  <c r="V346" i="5"/>
  <c r="Q38" i="5" s="1"/>
  <c r="P346" i="5"/>
  <c r="M38" i="5" s="1"/>
  <c r="AE346" i="5"/>
  <c r="W38" i="5" s="1"/>
  <c r="AB346" i="5"/>
  <c r="U38" i="5" s="1"/>
  <c r="S346" i="5"/>
  <c r="O38" i="5" s="1"/>
  <c r="M346" i="5"/>
  <c r="K38" i="5" s="1"/>
  <c r="AE344" i="5"/>
  <c r="W36" i="5" s="1"/>
  <c r="AB344" i="5"/>
  <c r="U36" i="5" s="1"/>
  <c r="S344" i="5"/>
  <c r="O36" i="5" s="1"/>
  <c r="M344" i="5"/>
  <c r="K36" i="5" s="1"/>
  <c r="Y344" i="5"/>
  <c r="S36" i="5" s="1"/>
  <c r="V344" i="5"/>
  <c r="Q36" i="5" s="1"/>
  <c r="P344" i="5"/>
  <c r="M36" i="5" s="1"/>
  <c r="I378" i="5"/>
  <c r="H378" i="5" s="1"/>
  <c r="I374" i="5"/>
  <c r="H374" i="5" s="1"/>
  <c r="I370" i="5"/>
  <c r="H370" i="5" s="1"/>
  <c r="I366" i="5"/>
  <c r="H366" i="5" s="1"/>
  <c r="I362" i="5"/>
  <c r="H362" i="5" s="1"/>
  <c r="I359" i="5"/>
  <c r="H359" i="5" s="1"/>
  <c r="I355" i="5"/>
  <c r="H355" i="5" s="1"/>
  <c r="I351" i="5"/>
  <c r="H351" i="5" s="1"/>
  <c r="I347" i="5"/>
  <c r="H347" i="5" s="1"/>
  <c r="I343" i="5"/>
  <c r="H343" i="5" s="1"/>
  <c r="I379" i="5"/>
  <c r="H379" i="5" s="1"/>
  <c r="I375" i="5"/>
  <c r="H375" i="5" s="1"/>
  <c r="I371" i="5"/>
  <c r="H371" i="5" s="1"/>
  <c r="I367" i="5"/>
  <c r="H367" i="5" s="1"/>
  <c r="I363" i="5"/>
  <c r="H363" i="5" s="1"/>
  <c r="I358" i="5"/>
  <c r="H358" i="5" s="1"/>
  <c r="I354" i="5"/>
  <c r="H354" i="5" s="1"/>
  <c r="I350" i="5"/>
  <c r="H350" i="5" s="1"/>
  <c r="I346" i="5"/>
  <c r="H346" i="5" s="1"/>
  <c r="J379" i="5"/>
  <c r="I71" i="5" s="1"/>
  <c r="J375" i="5"/>
  <c r="I67" i="5" s="1"/>
  <c r="J371" i="5"/>
  <c r="I63" i="5" s="1"/>
  <c r="J367" i="5"/>
  <c r="I59" i="5" s="1"/>
  <c r="J363" i="5"/>
  <c r="I55" i="5" s="1"/>
  <c r="J358" i="5"/>
  <c r="I50" i="5" s="1"/>
  <c r="J354" i="5"/>
  <c r="I46" i="5" s="1"/>
  <c r="J350" i="5"/>
  <c r="I42" i="5" s="1"/>
  <c r="J346" i="5"/>
  <c r="I38" i="5" s="1"/>
  <c r="J378" i="5"/>
  <c r="I70" i="5" s="1"/>
  <c r="J374" i="5"/>
  <c r="I66" i="5" s="1"/>
  <c r="J370" i="5"/>
  <c r="I62" i="5" s="1"/>
  <c r="J366" i="5"/>
  <c r="I58" i="5" s="1"/>
  <c r="J362" i="5"/>
  <c r="I54" i="5" s="1"/>
  <c r="J359" i="5"/>
  <c r="I51" i="5" s="1"/>
  <c r="J355" i="5"/>
  <c r="I47" i="5" s="1"/>
  <c r="J351" i="5"/>
  <c r="I43" i="5" s="1"/>
  <c r="J347" i="5"/>
  <c r="I39" i="5" s="1"/>
  <c r="J343" i="5"/>
  <c r="I35" i="5" s="1"/>
  <c r="L379" i="5"/>
  <c r="K379" i="5" s="1"/>
  <c r="L375" i="5"/>
  <c r="K375" i="5" s="1"/>
  <c r="L371" i="5"/>
  <c r="K371" i="5" s="1"/>
  <c r="L367" i="5"/>
  <c r="K367" i="5" s="1"/>
  <c r="L363" i="5"/>
  <c r="K363" i="5" s="1"/>
  <c r="L360" i="5"/>
  <c r="K360" i="5" s="1"/>
  <c r="L358" i="5"/>
  <c r="K358" i="5" s="1"/>
  <c r="L356" i="5"/>
  <c r="K356" i="5" s="1"/>
  <c r="L353" i="5"/>
  <c r="K353" i="5" s="1"/>
  <c r="L349" i="5"/>
  <c r="K349" i="5" s="1"/>
  <c r="L345" i="5"/>
  <c r="K345" i="5" s="1"/>
  <c r="L378" i="5"/>
  <c r="K378" i="5" s="1"/>
  <c r="L374" i="5"/>
  <c r="K374" i="5" s="1"/>
  <c r="L370" i="5"/>
  <c r="K370" i="5" s="1"/>
  <c r="L366" i="5"/>
  <c r="K366" i="5" s="1"/>
  <c r="L362" i="5"/>
  <c r="K362" i="5" s="1"/>
  <c r="L352" i="5"/>
  <c r="K352" i="5" s="1"/>
  <c r="L348" i="5"/>
  <c r="K348" i="5" s="1"/>
  <c r="L344" i="5"/>
  <c r="K344" i="5" s="1"/>
  <c r="I77" i="5"/>
  <c r="I79" i="5"/>
  <c r="I81" i="5"/>
  <c r="I83" i="5"/>
  <c r="Y80" i="5"/>
  <c r="Y79" i="5"/>
  <c r="Y71" i="5"/>
  <c r="Y84" i="5"/>
  <c r="Y81" i="5"/>
  <c r="Y73" i="5"/>
  <c r="Y77" i="5"/>
  <c r="U77" i="5"/>
  <c r="U81" i="5"/>
  <c r="U78" i="5"/>
  <c r="U82" i="5"/>
  <c r="Q81" i="5"/>
  <c r="M84" i="5"/>
  <c r="M79" i="5"/>
  <c r="M80" i="5"/>
  <c r="W81" i="5"/>
  <c r="W84" i="5"/>
  <c r="W80" i="5"/>
  <c r="W83" i="5"/>
  <c r="W78" i="5"/>
  <c r="S84" i="5"/>
  <c r="S74" i="5"/>
  <c r="S81" i="5"/>
  <c r="S77" i="5"/>
  <c r="S34" i="5"/>
  <c r="O82" i="5"/>
  <c r="Y83" i="5"/>
  <c r="Y82" i="5"/>
  <c r="Y78" i="5"/>
  <c r="Y70" i="5"/>
  <c r="U83" i="5"/>
  <c r="U80" i="5"/>
  <c r="U84" i="5"/>
  <c r="U75" i="5"/>
  <c r="U79" i="5"/>
  <c r="M81" i="5"/>
  <c r="M83" i="5"/>
  <c r="M82" i="5"/>
  <c r="W77" i="5"/>
  <c r="W82" i="5"/>
  <c r="W76" i="5"/>
  <c r="W79" i="5"/>
  <c r="W34" i="5"/>
  <c r="S79" i="5"/>
  <c r="S82" i="5"/>
  <c r="S83" i="5"/>
  <c r="S78" i="5"/>
  <c r="S80" i="5"/>
  <c r="O84" i="5"/>
  <c r="O81" i="5"/>
  <c r="O79" i="5"/>
  <c r="K78" i="5"/>
  <c r="K83" i="5"/>
  <c r="K81" i="5"/>
  <c r="K79" i="5"/>
  <c r="K34" i="5"/>
  <c r="AA66" i="5"/>
  <c r="AA62" i="5"/>
  <c r="AA58" i="5"/>
  <c r="AA54" i="5"/>
  <c r="AA50" i="5"/>
  <c r="AA46" i="5"/>
  <c r="AA42" i="5"/>
  <c r="AA38" i="5"/>
  <c r="AA69" i="5"/>
  <c r="AA65" i="5"/>
  <c r="AA61" i="5"/>
  <c r="AA57" i="5"/>
  <c r="AA53" i="5"/>
  <c r="AA49" i="5"/>
  <c r="AA45" i="5"/>
  <c r="AA41" i="5"/>
  <c r="AA37" i="5"/>
  <c r="AA67" i="5"/>
  <c r="AA63" i="5"/>
  <c r="AA59" i="5"/>
  <c r="AA55" i="5"/>
  <c r="AA51" i="5"/>
  <c r="AA47" i="5"/>
  <c r="AA43" i="5"/>
  <c r="AA39" i="5"/>
  <c r="Y57" i="5"/>
  <c r="Y55" i="5"/>
  <c r="Y50" i="5"/>
  <c r="Y41" i="5"/>
  <c r="Y58" i="5"/>
  <c r="Y47" i="5"/>
  <c r="Y42" i="5"/>
  <c r="Y53" i="5"/>
  <c r="Y69" i="5"/>
  <c r="Y37" i="5"/>
  <c r="Y43" i="5"/>
  <c r="Y63" i="5"/>
  <c r="Y46" i="5"/>
  <c r="Y65" i="5"/>
  <c r="Y67" i="5"/>
  <c r="Y38" i="5"/>
  <c r="Y66" i="5"/>
  <c r="Y49" i="5"/>
  <c r="Y62" i="5"/>
  <c r="Y54" i="5"/>
  <c r="Y39" i="5"/>
  <c r="Y59" i="5"/>
  <c r="Y61" i="5"/>
  <c r="Y45" i="5"/>
  <c r="Y51" i="5"/>
  <c r="AS128" i="5"/>
  <c r="BH129" i="5"/>
  <c r="BH128" i="5"/>
  <c r="BH127" i="5"/>
  <c r="BH125" i="5"/>
  <c r="BH131" i="5"/>
  <c r="Y35" i="5"/>
  <c r="AA35" i="5"/>
  <c r="AA36" i="5"/>
  <c r="I36" i="5"/>
  <c r="H119" i="5"/>
  <c r="H121" i="5"/>
  <c r="H123" i="5"/>
  <c r="H125" i="5"/>
  <c r="H127" i="5"/>
  <c r="H129" i="5"/>
  <c r="H131" i="5"/>
  <c r="H118" i="5"/>
  <c r="H116" i="5"/>
  <c r="H114" i="5"/>
  <c r="H112" i="5"/>
  <c r="H110" i="5"/>
  <c r="H108" i="5"/>
  <c r="H106" i="5"/>
  <c r="H104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52" i="5"/>
  <c r="H48" i="5"/>
  <c r="H44" i="5"/>
  <c r="H40" i="5"/>
  <c r="J91" i="5"/>
  <c r="J93" i="5"/>
  <c r="J99" i="5"/>
  <c r="J103" i="5"/>
  <c r="J105" i="5"/>
  <c r="J111" i="5"/>
  <c r="J113" i="5"/>
  <c r="J115" i="5"/>
  <c r="J117" i="5"/>
  <c r="J119" i="5"/>
  <c r="J121" i="5"/>
  <c r="J123" i="5"/>
  <c r="J125" i="5"/>
  <c r="J127" i="5"/>
  <c r="J129" i="5"/>
  <c r="J131" i="5"/>
  <c r="X131" i="5"/>
  <c r="X129" i="5"/>
  <c r="X127" i="5"/>
  <c r="X125" i="5"/>
  <c r="X123" i="5"/>
  <c r="X121" i="5"/>
  <c r="X119" i="5"/>
  <c r="X117" i="5"/>
  <c r="X115" i="5"/>
  <c r="X113" i="5"/>
  <c r="X111" i="5"/>
  <c r="X109" i="5"/>
  <c r="X107" i="5"/>
  <c r="X105" i="5"/>
  <c r="X103" i="5"/>
  <c r="X101" i="5"/>
  <c r="X99" i="5"/>
  <c r="X97" i="5"/>
  <c r="X95" i="5"/>
  <c r="X93" i="5"/>
  <c r="X91" i="5"/>
  <c r="X89" i="5"/>
  <c r="X87" i="5"/>
  <c r="X84" i="5"/>
  <c r="X82" i="5"/>
  <c r="X80" i="5"/>
  <c r="X78" i="5"/>
  <c r="X70" i="5"/>
  <c r="X33" i="5"/>
  <c r="V130" i="5"/>
  <c r="V128" i="5"/>
  <c r="V126" i="5"/>
  <c r="V124" i="5"/>
  <c r="V122" i="5"/>
  <c r="V120" i="5"/>
  <c r="V118" i="5"/>
  <c r="V116" i="5"/>
  <c r="V114" i="5"/>
  <c r="V112" i="5"/>
  <c r="V110" i="5"/>
  <c r="V108" i="5"/>
  <c r="V106" i="5"/>
  <c r="V104" i="5"/>
  <c r="V102" i="5"/>
  <c r="V100" i="5"/>
  <c r="V98" i="5"/>
  <c r="V96" i="5"/>
  <c r="V94" i="5"/>
  <c r="V92" i="5"/>
  <c r="V90" i="5"/>
  <c r="V88" i="5"/>
  <c r="V86" i="5"/>
  <c r="V84" i="5"/>
  <c r="V82" i="5"/>
  <c r="V80" i="5"/>
  <c r="V78" i="5"/>
  <c r="V76" i="5"/>
  <c r="V74" i="5"/>
  <c r="V34" i="5"/>
  <c r="T131" i="5"/>
  <c r="T129" i="5"/>
  <c r="T127" i="5"/>
  <c r="T125" i="5"/>
  <c r="T123" i="5"/>
  <c r="T121" i="5"/>
  <c r="T119" i="5"/>
  <c r="T117" i="5"/>
  <c r="T11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33" i="5"/>
  <c r="R130" i="5"/>
  <c r="R128" i="5"/>
  <c r="R126" i="5"/>
  <c r="R124" i="5"/>
  <c r="R122" i="5"/>
  <c r="R120" i="5"/>
  <c r="R118" i="5"/>
  <c r="R116" i="5"/>
  <c r="R114" i="5"/>
  <c r="R112" i="5"/>
  <c r="R110" i="5"/>
  <c r="R108" i="5"/>
  <c r="R106" i="5"/>
  <c r="R104" i="5"/>
  <c r="R102" i="5"/>
  <c r="R100" i="5"/>
  <c r="R98" i="5"/>
  <c r="R96" i="5"/>
  <c r="R94" i="5"/>
  <c r="R92" i="5"/>
  <c r="R90" i="5"/>
  <c r="R88" i="5"/>
  <c r="R86" i="5"/>
  <c r="R84" i="5"/>
  <c r="R82" i="5"/>
  <c r="R80" i="5"/>
  <c r="R78" i="5"/>
  <c r="P131" i="5"/>
  <c r="P129" i="5"/>
  <c r="P127" i="5"/>
  <c r="P125" i="5"/>
  <c r="P123" i="5"/>
  <c r="P121" i="5"/>
  <c r="P119" i="5"/>
  <c r="P117" i="5"/>
  <c r="P115" i="5"/>
  <c r="P111" i="5"/>
  <c r="P109" i="5"/>
  <c r="P103" i="5"/>
  <c r="P99" i="5"/>
  <c r="P97" i="5"/>
  <c r="P83" i="5"/>
  <c r="P79" i="5"/>
  <c r="P77" i="5"/>
  <c r="P34" i="5"/>
  <c r="P33" i="5"/>
  <c r="N130" i="5"/>
  <c r="N128" i="5"/>
  <c r="N126" i="5"/>
  <c r="N124" i="5"/>
  <c r="N122" i="5"/>
  <c r="N120" i="5"/>
  <c r="N118" i="5"/>
  <c r="N116" i="5"/>
  <c r="N114" i="5"/>
  <c r="N112" i="5"/>
  <c r="N102" i="5"/>
  <c r="N100" i="5"/>
  <c r="N98" i="5"/>
  <c r="N96" i="5"/>
  <c r="N92" i="5"/>
  <c r="N86" i="5"/>
  <c r="N84" i="5"/>
  <c r="N82" i="5"/>
  <c r="N80" i="5"/>
  <c r="L131" i="5"/>
  <c r="L129" i="5"/>
  <c r="L127" i="5"/>
  <c r="L125" i="5"/>
  <c r="L123" i="5"/>
  <c r="L121" i="5"/>
  <c r="L119" i="5"/>
  <c r="L117" i="5"/>
  <c r="L115" i="5"/>
  <c r="L109" i="5"/>
  <c r="L105" i="5"/>
  <c r="L99" i="5"/>
  <c r="L95" i="5"/>
  <c r="L93" i="5"/>
  <c r="L87" i="5"/>
  <c r="L85" i="5"/>
  <c r="L83" i="5"/>
  <c r="L81" i="5"/>
  <c r="L79" i="5"/>
  <c r="L33" i="5"/>
  <c r="J78" i="5"/>
  <c r="J72" i="5"/>
  <c r="H33" i="5"/>
  <c r="H120" i="5"/>
  <c r="H122" i="5"/>
  <c r="H124" i="5"/>
  <c r="H126" i="5"/>
  <c r="H128" i="5"/>
  <c r="H130" i="5"/>
  <c r="H117" i="5"/>
  <c r="H115" i="5"/>
  <c r="H113" i="5"/>
  <c r="H111" i="5"/>
  <c r="H109" i="5"/>
  <c r="H107" i="5"/>
  <c r="H105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J84" i="5"/>
  <c r="J86" i="5"/>
  <c r="J88" i="5"/>
  <c r="J90" i="5"/>
  <c r="J92" i="5"/>
  <c r="J98" i="5"/>
  <c r="J100" i="5"/>
  <c r="J110" i="5"/>
  <c r="J112" i="5"/>
  <c r="J114" i="5"/>
  <c r="J116" i="5"/>
  <c r="J118" i="5"/>
  <c r="J120" i="5"/>
  <c r="J122" i="5"/>
  <c r="J124" i="5"/>
  <c r="J126" i="5"/>
  <c r="J128" i="5"/>
  <c r="J130" i="5"/>
  <c r="X130" i="5"/>
  <c r="X128" i="5"/>
  <c r="X126" i="5"/>
  <c r="X124" i="5"/>
  <c r="X122" i="5"/>
  <c r="X120" i="5"/>
  <c r="X118" i="5"/>
  <c r="X116" i="5"/>
  <c r="X114" i="5"/>
  <c r="X112" i="5"/>
  <c r="X110" i="5"/>
  <c r="X108" i="5"/>
  <c r="X106" i="5"/>
  <c r="X104" i="5"/>
  <c r="X102" i="5"/>
  <c r="X100" i="5"/>
  <c r="X98" i="5"/>
  <c r="X96" i="5"/>
  <c r="X94" i="5"/>
  <c r="X92" i="5"/>
  <c r="X90" i="5"/>
  <c r="X88" i="5"/>
  <c r="X86" i="5"/>
  <c r="X85" i="5"/>
  <c r="X83" i="5"/>
  <c r="X81" i="5"/>
  <c r="X79" i="5"/>
  <c r="X77" i="5"/>
  <c r="X73" i="5"/>
  <c r="X71" i="5"/>
  <c r="X65" i="5"/>
  <c r="X41" i="5"/>
  <c r="V131" i="5"/>
  <c r="V129" i="5"/>
  <c r="V127" i="5"/>
  <c r="V125" i="5"/>
  <c r="V123" i="5"/>
  <c r="V121" i="5"/>
  <c r="V119" i="5"/>
  <c r="V117" i="5"/>
  <c r="V115" i="5"/>
  <c r="V113" i="5"/>
  <c r="V111" i="5"/>
  <c r="V109" i="5"/>
  <c r="V107" i="5"/>
  <c r="V105" i="5"/>
  <c r="V103" i="5"/>
  <c r="V101" i="5"/>
  <c r="V99" i="5"/>
  <c r="V97" i="5"/>
  <c r="V95" i="5"/>
  <c r="V93" i="5"/>
  <c r="V91" i="5"/>
  <c r="V89" i="5"/>
  <c r="V87" i="5"/>
  <c r="V85" i="5"/>
  <c r="V83" i="5"/>
  <c r="V81" i="5"/>
  <c r="V79" i="5"/>
  <c r="V77" i="5"/>
  <c r="V33" i="5"/>
  <c r="T130" i="5"/>
  <c r="T128" i="5"/>
  <c r="T126" i="5"/>
  <c r="T124" i="5"/>
  <c r="T122" i="5"/>
  <c r="T120" i="5"/>
  <c r="T118" i="5"/>
  <c r="T116" i="5"/>
  <c r="T114" i="5"/>
  <c r="T112" i="5"/>
  <c r="T110" i="5"/>
  <c r="T108" i="5"/>
  <c r="T106" i="5"/>
  <c r="T104" i="5"/>
  <c r="T102" i="5"/>
  <c r="T100" i="5"/>
  <c r="T98" i="5"/>
  <c r="T96" i="5"/>
  <c r="T94" i="5"/>
  <c r="T92" i="5"/>
  <c r="T90" i="5"/>
  <c r="T88" i="5"/>
  <c r="T86" i="5"/>
  <c r="T84" i="5"/>
  <c r="T82" i="5"/>
  <c r="T80" i="5"/>
  <c r="T78" i="5"/>
  <c r="T34" i="5"/>
  <c r="R131" i="5"/>
  <c r="R129" i="5"/>
  <c r="R127" i="5"/>
  <c r="R125" i="5"/>
  <c r="R123" i="5"/>
  <c r="R121" i="5"/>
  <c r="R119" i="5"/>
  <c r="R117" i="5"/>
  <c r="R115" i="5"/>
  <c r="R113" i="5"/>
  <c r="R111" i="5"/>
  <c r="R109" i="5"/>
  <c r="R107" i="5"/>
  <c r="R105" i="5"/>
  <c r="R103" i="5"/>
  <c r="R101" i="5"/>
  <c r="R99" i="5"/>
  <c r="R97" i="5"/>
  <c r="R95" i="5"/>
  <c r="R93" i="5"/>
  <c r="R91" i="5"/>
  <c r="R89" i="5"/>
  <c r="R87" i="5"/>
  <c r="R85" i="5"/>
  <c r="R83" i="5"/>
  <c r="R81" i="5"/>
  <c r="R79" i="5"/>
  <c r="R77" i="5"/>
  <c r="R33" i="5"/>
  <c r="P130" i="5"/>
  <c r="P128" i="5"/>
  <c r="P126" i="5"/>
  <c r="P124" i="5"/>
  <c r="P122" i="5"/>
  <c r="P120" i="5"/>
  <c r="P118" i="5"/>
  <c r="P116" i="5"/>
  <c r="P114" i="5"/>
  <c r="P108" i="5"/>
  <c r="P106" i="5"/>
  <c r="P104" i="5"/>
  <c r="P102" i="5"/>
  <c r="P90" i="5"/>
  <c r="P88" i="5"/>
  <c r="P86" i="5"/>
  <c r="P82" i="5"/>
  <c r="P80" i="5"/>
  <c r="N131" i="5"/>
  <c r="N129" i="5"/>
  <c r="N127" i="5"/>
  <c r="N125" i="5"/>
  <c r="N123" i="5"/>
  <c r="N121" i="5"/>
  <c r="N119" i="5"/>
  <c r="N117" i="5"/>
  <c r="N115" i="5"/>
  <c r="N113" i="5"/>
  <c r="N111" i="5"/>
  <c r="N101" i="5"/>
  <c r="N99" i="5"/>
  <c r="N97" i="5"/>
  <c r="N95" i="5"/>
  <c r="N93" i="5"/>
  <c r="N87" i="5"/>
  <c r="N85" i="5"/>
  <c r="N83" i="5"/>
  <c r="N81" i="5"/>
  <c r="N75" i="5"/>
  <c r="N33" i="5"/>
  <c r="L130" i="5"/>
  <c r="L128" i="5"/>
  <c r="L126" i="5"/>
  <c r="L124" i="5"/>
  <c r="L122" i="5"/>
  <c r="L120" i="5"/>
  <c r="L118" i="5"/>
  <c r="L116" i="5"/>
  <c r="L114" i="5"/>
  <c r="L112" i="5"/>
  <c r="L100" i="5"/>
  <c r="L98" i="5"/>
  <c r="L86" i="5"/>
  <c r="L84" i="5"/>
  <c r="L82" i="5"/>
  <c r="L80" i="5"/>
  <c r="L78" i="5"/>
  <c r="J79" i="5"/>
  <c r="J77" i="5"/>
  <c r="J33" i="5"/>
  <c r="Z120" i="5"/>
  <c r="Z122" i="5"/>
  <c r="Z124" i="5"/>
  <c r="Z126" i="5"/>
  <c r="Z128" i="5"/>
  <c r="Z130" i="5"/>
  <c r="Z118" i="5"/>
  <c r="Z116" i="5"/>
  <c r="Z114" i="5"/>
  <c r="Z112" i="5"/>
  <c r="Z110" i="5"/>
  <c r="Z108" i="5"/>
  <c r="Z106" i="5"/>
  <c r="Z104" i="5"/>
  <c r="Z102" i="5"/>
  <c r="Z100" i="5"/>
  <c r="Z98" i="5"/>
  <c r="Z96" i="5"/>
  <c r="Z94" i="5"/>
  <c r="Z92" i="5"/>
  <c r="Z90" i="5"/>
  <c r="Z88" i="5"/>
  <c r="Z86" i="5"/>
  <c r="Z84" i="5"/>
  <c r="Z82" i="5"/>
  <c r="Z80" i="5"/>
  <c r="Z78" i="5"/>
  <c r="Z76" i="5"/>
  <c r="Z74" i="5"/>
  <c r="Z72" i="5"/>
  <c r="Z70" i="5"/>
  <c r="Z38" i="5"/>
  <c r="Z119" i="5"/>
  <c r="Z121" i="5"/>
  <c r="Z123" i="5"/>
  <c r="Z125" i="5"/>
  <c r="Z127" i="5"/>
  <c r="Z129" i="5"/>
  <c r="Z131" i="5"/>
  <c r="Z117" i="5"/>
  <c r="Z115" i="5"/>
  <c r="Z113" i="5"/>
  <c r="Z111" i="5"/>
  <c r="Z109" i="5"/>
  <c r="Z107" i="5"/>
  <c r="Z105" i="5"/>
  <c r="Z103" i="5"/>
  <c r="Z101" i="5"/>
  <c r="Z99" i="5"/>
  <c r="Z97" i="5"/>
  <c r="Z95" i="5"/>
  <c r="Z93" i="5"/>
  <c r="Z91" i="5"/>
  <c r="Z89" i="5"/>
  <c r="Z87" i="5"/>
  <c r="Z85" i="5"/>
  <c r="Z83" i="5"/>
  <c r="Z81" i="5"/>
  <c r="Z79" i="5"/>
  <c r="Z77" i="5"/>
  <c r="Z75" i="5"/>
  <c r="Z73" i="5"/>
  <c r="Z71" i="5"/>
  <c r="Z41" i="5"/>
  <c r="Z34" i="5"/>
  <c r="Z33" i="5"/>
  <c r="L103" i="5" l="1"/>
  <c r="P89" i="5"/>
  <c r="P107" i="5"/>
  <c r="P100" i="5"/>
  <c r="P94" i="5"/>
  <c r="P112" i="5"/>
  <c r="P101" i="5"/>
  <c r="L102" i="5"/>
  <c r="L104" i="5"/>
  <c r="IX7" i="1"/>
  <c r="IU8" i="1"/>
  <c r="IW7" i="1"/>
  <c r="IK8" i="1"/>
  <c r="IN7" i="1"/>
  <c r="IM7" i="1"/>
  <c r="IC6" i="1"/>
  <c r="IA7" i="1"/>
  <c r="ID6" i="1"/>
  <c r="HT7" i="1"/>
  <c r="HQ8" i="1"/>
  <c r="HS7" i="1"/>
  <c r="HG7" i="1"/>
  <c r="HJ6" i="1"/>
  <c r="HI6" i="1"/>
  <c r="GZ8" i="1"/>
  <c r="GY8" i="1"/>
  <c r="GW9" i="1"/>
  <c r="GP7" i="1"/>
  <c r="GO7" i="1"/>
  <c r="GM8" i="1"/>
  <c r="GF8" i="1"/>
  <c r="GC9" i="1"/>
  <c r="GE8" i="1"/>
  <c r="FV7" i="1"/>
  <c r="FS8" i="1"/>
  <c r="FU7" i="1"/>
  <c r="FK7" i="1"/>
  <c r="FI8" i="1"/>
  <c r="FL7" i="1"/>
  <c r="FB6" i="1"/>
  <c r="EY7" i="1"/>
  <c r="FA6" i="1"/>
  <c r="ER7" i="1"/>
  <c r="BU345" i="5" s="1"/>
  <c r="EO8" i="1"/>
  <c r="EQ7" i="1"/>
  <c r="BT345" i="5" s="1"/>
  <c r="EE7" i="1"/>
  <c r="EH6" i="1"/>
  <c r="EG6" i="1"/>
  <c r="L94" i="5"/>
  <c r="N107" i="5"/>
  <c r="P98" i="5"/>
  <c r="N94" i="5"/>
  <c r="P93" i="5"/>
  <c r="L96" i="5"/>
  <c r="N109" i="5"/>
  <c r="J104" i="5"/>
  <c r="L101" i="5"/>
  <c r="L111" i="5"/>
  <c r="N108" i="5"/>
  <c r="P81" i="5"/>
  <c r="P95" i="5"/>
  <c r="P113" i="5"/>
  <c r="J109" i="5"/>
  <c r="J97" i="5"/>
  <c r="L110" i="5"/>
  <c r="P92" i="5"/>
  <c r="J102" i="5"/>
  <c r="N110" i="5"/>
  <c r="J95" i="5"/>
  <c r="AS127" i="5"/>
  <c r="AS125" i="5"/>
  <c r="AS126" i="5"/>
  <c r="N89" i="5"/>
  <c r="L107" i="5"/>
  <c r="J107" i="5"/>
  <c r="L106" i="5"/>
  <c r="L91" i="5"/>
  <c r="L90" i="5"/>
  <c r="J94" i="5"/>
  <c r="P87" i="5"/>
  <c r="L92" i="5"/>
  <c r="L108" i="5"/>
  <c r="P84" i="5"/>
  <c r="J108" i="5"/>
  <c r="P105" i="5"/>
  <c r="N103" i="5"/>
  <c r="P78" i="5"/>
  <c r="P110" i="5"/>
  <c r="J106" i="5"/>
  <c r="N34" i="5"/>
  <c r="N104" i="5"/>
  <c r="P91" i="5"/>
  <c r="BH130" i="5"/>
  <c r="N105" i="5"/>
  <c r="P96" i="5"/>
  <c r="R34" i="5"/>
  <c r="J96" i="5"/>
  <c r="L89" i="5"/>
  <c r="L97" i="5"/>
  <c r="L113" i="5"/>
  <c r="N88" i="5"/>
  <c r="N106" i="5"/>
  <c r="P85" i="5"/>
  <c r="J101" i="5"/>
  <c r="AU125" i="5"/>
  <c r="AU126" i="5"/>
  <c r="AU131" i="5"/>
  <c r="J85" i="5"/>
  <c r="J81" i="5"/>
  <c r="J83" i="5"/>
  <c r="N77" i="5"/>
  <c r="J82" i="5"/>
  <c r="J80" i="5"/>
  <c r="N78" i="5"/>
  <c r="J89" i="5"/>
  <c r="N79" i="5"/>
  <c r="X34" i="5"/>
  <c r="BH126" i="5"/>
  <c r="L77" i="5"/>
  <c r="L88" i="5"/>
  <c r="N91" i="5"/>
  <c r="N90" i="5"/>
  <c r="J87" i="5"/>
  <c r="AQ128" i="5"/>
  <c r="X75" i="5"/>
  <c r="AQ130" i="5"/>
  <c r="AQ131" i="5"/>
  <c r="H34" i="5"/>
  <c r="J75" i="5"/>
  <c r="BG126" i="5"/>
  <c r="BE130" i="5"/>
  <c r="BE131" i="5"/>
  <c r="BG130" i="5"/>
  <c r="BG131" i="5"/>
  <c r="X76" i="5"/>
  <c r="BC127" i="5"/>
  <c r="BE128" i="5"/>
  <c r="AW126" i="5"/>
  <c r="AY130" i="5"/>
  <c r="BE126" i="5"/>
  <c r="L75" i="5"/>
  <c r="DX10" i="1"/>
  <c r="DU11" i="1"/>
  <c r="DW10" i="1"/>
  <c r="T74" i="5"/>
  <c r="N76" i="5"/>
  <c r="AW128" i="5"/>
  <c r="H76" i="5"/>
  <c r="T75" i="5"/>
  <c r="V75" i="5"/>
  <c r="X74" i="5"/>
  <c r="L76" i="5"/>
  <c r="P75" i="5"/>
  <c r="P76" i="5"/>
  <c r="R75" i="5"/>
  <c r="T76" i="5"/>
  <c r="H75" i="5"/>
  <c r="J76" i="5"/>
  <c r="R76" i="5"/>
  <c r="AB11" i="1"/>
  <c r="AA11" i="1"/>
  <c r="Y12" i="1"/>
  <c r="AV12" i="1"/>
  <c r="AU12" i="1"/>
  <c r="AS13" i="1"/>
  <c r="BF9" i="1"/>
  <c r="BE9" i="1"/>
  <c r="BC10" i="1"/>
  <c r="BP10" i="1"/>
  <c r="BO10" i="1"/>
  <c r="BM11" i="1"/>
  <c r="AL9" i="1"/>
  <c r="AK9" i="1"/>
  <c r="AI10" i="1"/>
  <c r="CJ9" i="1"/>
  <c r="CI9" i="1"/>
  <c r="CG10" i="1"/>
  <c r="DD11" i="1"/>
  <c r="DC11" i="1"/>
  <c r="DA12" i="1"/>
  <c r="BZ11" i="1"/>
  <c r="BY11" i="1"/>
  <c r="BW12" i="1"/>
  <c r="R11" i="1"/>
  <c r="Q11" i="1"/>
  <c r="O12" i="1"/>
  <c r="CT12" i="1"/>
  <c r="CS12" i="1"/>
  <c r="CQ13" i="1"/>
  <c r="H74" i="5"/>
  <c r="R74" i="5"/>
  <c r="L74" i="5"/>
  <c r="N74" i="5"/>
  <c r="P74" i="5"/>
  <c r="BA126" i="5"/>
  <c r="J74" i="5"/>
  <c r="AU129" i="5"/>
  <c r="AW125" i="5"/>
  <c r="BE127" i="5"/>
  <c r="AV130" i="5"/>
  <c r="AU130" i="5"/>
  <c r="BD126" i="5"/>
  <c r="BD127" i="5"/>
  <c r="AV128" i="5"/>
  <c r="AT128" i="5"/>
  <c r="AZ126" i="5"/>
  <c r="X72" i="5"/>
  <c r="BD128" i="5"/>
  <c r="BD129" i="5"/>
  <c r="BD131" i="5"/>
  <c r="H56" i="5"/>
  <c r="H49" i="5"/>
  <c r="DK10" i="1"/>
  <c r="DN9" i="1"/>
  <c r="DM9" i="1"/>
  <c r="L70" i="5"/>
  <c r="N73" i="5"/>
  <c r="H59" i="5"/>
  <c r="H69" i="5"/>
  <c r="T73" i="5"/>
  <c r="N71" i="5"/>
  <c r="R71" i="5"/>
  <c r="T54" i="5"/>
  <c r="V47" i="5"/>
  <c r="H53" i="5"/>
  <c r="L48" i="5"/>
  <c r="H66" i="5"/>
  <c r="V71" i="5"/>
  <c r="H73" i="5"/>
  <c r="H57" i="5"/>
  <c r="H54" i="5"/>
  <c r="H46" i="5"/>
  <c r="H70" i="5"/>
  <c r="N70" i="5"/>
  <c r="H43" i="5"/>
  <c r="T72" i="5"/>
  <c r="H37" i="5"/>
  <c r="P73" i="5"/>
  <c r="H72" i="5"/>
  <c r="H38" i="5"/>
  <c r="H65" i="5"/>
  <c r="L71" i="5"/>
  <c r="H62" i="5"/>
  <c r="P71" i="5"/>
  <c r="R70" i="5"/>
  <c r="V70" i="5"/>
  <c r="J71" i="5"/>
  <c r="H41" i="5"/>
  <c r="T70" i="5"/>
  <c r="H45" i="5"/>
  <c r="H67" i="5"/>
  <c r="N46" i="5"/>
  <c r="R72" i="5"/>
  <c r="T71" i="5"/>
  <c r="H64" i="5"/>
  <c r="P70" i="5"/>
  <c r="H51" i="5"/>
  <c r="H61" i="5"/>
  <c r="N72" i="5"/>
  <c r="H42" i="5"/>
  <c r="H50" i="5"/>
  <c r="H58" i="5"/>
  <c r="P72" i="5"/>
  <c r="L72" i="5"/>
  <c r="R39" i="5"/>
  <c r="R73" i="5"/>
  <c r="V73" i="5"/>
  <c r="H39" i="5"/>
  <c r="H47" i="5"/>
  <c r="H55" i="5"/>
  <c r="H63" i="5"/>
  <c r="H71" i="5"/>
  <c r="L73" i="5"/>
  <c r="V72" i="5"/>
  <c r="H60" i="5"/>
  <c r="H68" i="5"/>
  <c r="Z57" i="5"/>
  <c r="Z54" i="5"/>
  <c r="J63" i="5"/>
  <c r="P52" i="5"/>
  <c r="R49" i="5"/>
  <c r="T42" i="5"/>
  <c r="T64" i="5"/>
  <c r="V37" i="5"/>
  <c r="V53" i="5"/>
  <c r="X53" i="5"/>
  <c r="AY131" i="5"/>
  <c r="AW130" i="5"/>
  <c r="Z51" i="5"/>
  <c r="Z67" i="5"/>
  <c r="Z44" i="5"/>
  <c r="Z60" i="5"/>
  <c r="J41" i="5"/>
  <c r="P68" i="5"/>
  <c r="R45" i="5"/>
  <c r="T44" i="5"/>
  <c r="T60" i="5"/>
  <c r="V43" i="5"/>
  <c r="V49" i="5"/>
  <c r="V57" i="5"/>
  <c r="X47" i="5"/>
  <c r="X59" i="5"/>
  <c r="N64" i="5"/>
  <c r="R54" i="5"/>
  <c r="L34" i="5"/>
  <c r="V41" i="5"/>
  <c r="J73" i="5"/>
  <c r="L51" i="5"/>
  <c r="N45" i="5"/>
  <c r="R63" i="5"/>
  <c r="T52" i="5"/>
  <c r="T51" i="5"/>
  <c r="J34" i="5"/>
  <c r="P63" i="5"/>
  <c r="T65" i="5"/>
  <c r="X42" i="5"/>
  <c r="J57" i="5"/>
  <c r="N65" i="5"/>
  <c r="V67" i="5"/>
  <c r="X57" i="5"/>
  <c r="BF127" i="5"/>
  <c r="BF129" i="5"/>
  <c r="AP131" i="5"/>
  <c r="V50" i="5"/>
  <c r="L60" i="5"/>
  <c r="L59" i="5"/>
  <c r="N60" i="5"/>
  <c r="L45" i="5"/>
  <c r="L66" i="5"/>
  <c r="N49" i="5"/>
  <c r="L68" i="5"/>
  <c r="N63" i="5"/>
  <c r="J70" i="5"/>
  <c r="L47" i="5"/>
  <c r="N42" i="5"/>
  <c r="P51" i="5"/>
  <c r="T47" i="5"/>
  <c r="J45" i="5"/>
  <c r="J54" i="5"/>
  <c r="P57" i="5"/>
  <c r="R58" i="5"/>
  <c r="T49" i="5"/>
  <c r="J51" i="5"/>
  <c r="P46" i="5"/>
  <c r="J58" i="5"/>
  <c r="P45" i="5"/>
  <c r="R62" i="5"/>
  <c r="V56" i="5"/>
  <c r="X50" i="5"/>
  <c r="J39" i="5"/>
  <c r="J53" i="5"/>
  <c r="J60" i="5"/>
  <c r="P49" i="5"/>
  <c r="R50" i="5"/>
  <c r="V58" i="5"/>
  <c r="X68" i="5"/>
  <c r="AP128" i="5"/>
  <c r="AP129" i="5"/>
  <c r="AP130" i="5"/>
  <c r="AR131" i="5"/>
  <c r="V64" i="5"/>
  <c r="P40" i="5"/>
  <c r="N52" i="5"/>
  <c r="L38" i="5"/>
  <c r="X52" i="5"/>
  <c r="AR125" i="5"/>
  <c r="L52" i="5"/>
  <c r="X55" i="5"/>
  <c r="L49" i="5"/>
  <c r="X38" i="5"/>
  <c r="AR129" i="5"/>
  <c r="Z35" i="5"/>
  <c r="P35" i="5"/>
  <c r="P54" i="5"/>
  <c r="N68" i="5"/>
  <c r="AR128" i="5"/>
  <c r="AR126" i="5"/>
  <c r="BF130" i="5"/>
  <c r="BB128" i="5"/>
  <c r="Z48" i="5"/>
  <c r="L42" i="5"/>
  <c r="P42" i="5"/>
  <c r="P58" i="5"/>
  <c r="T36" i="5"/>
  <c r="T56" i="5"/>
  <c r="N44" i="5"/>
  <c r="T37" i="5"/>
  <c r="T59" i="5"/>
  <c r="V66" i="5"/>
  <c r="Z68" i="5"/>
  <c r="N53" i="5"/>
  <c r="N69" i="5"/>
  <c r="P64" i="5"/>
  <c r="R61" i="5"/>
  <c r="T38" i="5"/>
  <c r="T50" i="5"/>
  <c r="T58" i="5"/>
  <c r="V45" i="5"/>
  <c r="J50" i="5"/>
  <c r="L53" i="5"/>
  <c r="P65" i="5"/>
  <c r="T61" i="5"/>
  <c r="V68" i="5"/>
  <c r="X44" i="5"/>
  <c r="X62" i="5"/>
  <c r="AT125" i="5"/>
  <c r="BF126" i="5"/>
  <c r="Z39" i="5"/>
  <c r="Z55" i="5"/>
  <c r="Z64" i="5"/>
  <c r="L58" i="5"/>
  <c r="T68" i="5"/>
  <c r="X43" i="5"/>
  <c r="X67" i="5"/>
  <c r="L41" i="5"/>
  <c r="L67" i="5"/>
  <c r="N54" i="5"/>
  <c r="X54" i="5"/>
  <c r="AX127" i="5"/>
  <c r="BF131" i="5"/>
  <c r="Z45" i="5"/>
  <c r="Z61" i="5"/>
  <c r="Z42" i="5"/>
  <c r="Z58" i="5"/>
  <c r="J59" i="5"/>
  <c r="L50" i="5"/>
  <c r="L62" i="5"/>
  <c r="N39" i="5"/>
  <c r="N61" i="5"/>
  <c r="P66" i="5"/>
  <c r="T40" i="5"/>
  <c r="X49" i="5"/>
  <c r="L57" i="5"/>
  <c r="N40" i="5"/>
  <c r="N50" i="5"/>
  <c r="P39" i="5"/>
  <c r="P53" i="5"/>
  <c r="R66" i="5"/>
  <c r="AT129" i="5"/>
  <c r="V48" i="5"/>
  <c r="Z52" i="5"/>
  <c r="V65" i="5"/>
  <c r="J38" i="5"/>
  <c r="H35" i="5"/>
  <c r="P60" i="5"/>
  <c r="R38" i="5"/>
  <c r="R60" i="5"/>
  <c r="T57" i="5"/>
  <c r="X66" i="5"/>
  <c r="Z63" i="5"/>
  <c r="J37" i="5"/>
  <c r="N37" i="5"/>
  <c r="R41" i="5"/>
  <c r="R55" i="5"/>
  <c r="X63" i="5"/>
  <c r="L43" i="5"/>
  <c r="L65" i="5"/>
  <c r="P43" i="5"/>
  <c r="R68" i="5"/>
  <c r="V36" i="5"/>
  <c r="X60" i="5"/>
  <c r="J65" i="5"/>
  <c r="N55" i="5"/>
  <c r="T66" i="5"/>
  <c r="V39" i="5"/>
  <c r="N62" i="5"/>
  <c r="R42" i="5"/>
  <c r="AT126" i="5"/>
  <c r="Z47" i="5"/>
  <c r="R53" i="5"/>
  <c r="R65" i="5"/>
  <c r="X39" i="5"/>
  <c r="N38" i="5"/>
  <c r="N56" i="5"/>
  <c r="P41" i="5"/>
  <c r="T41" i="5"/>
  <c r="X58" i="5"/>
  <c r="AR130" i="5"/>
  <c r="BF128" i="5"/>
  <c r="BB131" i="5"/>
  <c r="AR127" i="5"/>
  <c r="Z65" i="5"/>
  <c r="Z46" i="5"/>
  <c r="J67" i="5"/>
  <c r="L44" i="5"/>
  <c r="N47" i="5"/>
  <c r="V59" i="5"/>
  <c r="N48" i="5"/>
  <c r="R52" i="5"/>
  <c r="V42" i="5"/>
  <c r="Z43" i="5"/>
  <c r="Z59" i="5"/>
  <c r="Z40" i="5"/>
  <c r="Z56" i="5"/>
  <c r="J61" i="5"/>
  <c r="J69" i="5"/>
  <c r="L46" i="5"/>
  <c r="L54" i="5"/>
  <c r="N41" i="5"/>
  <c r="N57" i="5"/>
  <c r="P36" i="5"/>
  <c r="P44" i="5"/>
  <c r="P56" i="5"/>
  <c r="R37" i="5"/>
  <c r="R59" i="5"/>
  <c r="R67" i="5"/>
  <c r="T46" i="5"/>
  <c r="T62" i="5"/>
  <c r="V61" i="5"/>
  <c r="V69" i="5"/>
  <c r="X51" i="5"/>
  <c r="J46" i="5"/>
  <c r="J64" i="5"/>
  <c r="L37" i="5"/>
  <c r="L61" i="5"/>
  <c r="L69" i="5"/>
  <c r="N58" i="5"/>
  <c r="N66" i="5"/>
  <c r="P37" i="5"/>
  <c r="P67" i="5"/>
  <c r="R46" i="5"/>
  <c r="R64" i="5"/>
  <c r="T45" i="5"/>
  <c r="T53" i="5"/>
  <c r="T69" i="5"/>
  <c r="V44" i="5"/>
  <c r="V52" i="5"/>
  <c r="X46" i="5"/>
  <c r="Z49" i="5"/>
  <c r="Z62" i="5"/>
  <c r="J40" i="5"/>
  <c r="J52" i="5"/>
  <c r="J62" i="5"/>
  <c r="T43" i="5"/>
  <c r="T67" i="5"/>
  <c r="Z37" i="5"/>
  <c r="Z53" i="5"/>
  <c r="Z69" i="5"/>
  <c r="Z50" i="5"/>
  <c r="Z66" i="5"/>
  <c r="J43" i="5"/>
  <c r="J55" i="5"/>
  <c r="L40" i="5"/>
  <c r="L56" i="5"/>
  <c r="L64" i="5"/>
  <c r="N35" i="5"/>
  <c r="N43" i="5"/>
  <c r="N51" i="5"/>
  <c r="N59" i="5"/>
  <c r="N67" i="5"/>
  <c r="P38" i="5"/>
  <c r="R51" i="5"/>
  <c r="R69" i="5"/>
  <c r="T48" i="5"/>
  <c r="V55" i="5"/>
  <c r="V63" i="5"/>
  <c r="X37" i="5"/>
  <c r="X45" i="5"/>
  <c r="X61" i="5"/>
  <c r="X69" i="5"/>
  <c r="J48" i="5"/>
  <c r="L39" i="5"/>
  <c r="L55" i="5"/>
  <c r="L63" i="5"/>
  <c r="P61" i="5"/>
  <c r="P69" i="5"/>
  <c r="R48" i="5"/>
  <c r="T39" i="5"/>
  <c r="T55" i="5"/>
  <c r="T63" i="5"/>
  <c r="V46" i="5"/>
  <c r="V54" i="5"/>
  <c r="X40" i="5"/>
  <c r="X48" i="5"/>
  <c r="X56" i="5"/>
  <c r="X64" i="5"/>
  <c r="BF125" i="5"/>
  <c r="L36" i="5"/>
  <c r="J56" i="5"/>
  <c r="J47" i="5"/>
  <c r="J42" i="5"/>
  <c r="J66" i="5"/>
  <c r="J49" i="5"/>
  <c r="J44" i="5"/>
  <c r="J68" i="5"/>
  <c r="R47" i="5"/>
  <c r="R44" i="5"/>
  <c r="R57" i="5"/>
  <c r="R43" i="5"/>
  <c r="R40" i="5"/>
  <c r="R56" i="5"/>
  <c r="V60" i="5"/>
  <c r="V51" i="5"/>
  <c r="V38" i="5"/>
  <c r="V62" i="5"/>
  <c r="V40" i="5"/>
  <c r="P50" i="5"/>
  <c r="P59" i="5"/>
  <c r="P62" i="5"/>
  <c r="P47" i="5"/>
  <c r="P55" i="5"/>
  <c r="P48" i="5"/>
  <c r="Z36" i="5"/>
  <c r="V35" i="5"/>
  <c r="X35" i="5"/>
  <c r="J36" i="5"/>
  <c r="L35" i="5"/>
  <c r="N36" i="5"/>
  <c r="R36" i="5"/>
  <c r="T35" i="5"/>
  <c r="J35" i="5"/>
  <c r="R35" i="5"/>
  <c r="X36" i="5"/>
  <c r="H36" i="5"/>
  <c r="IX8" i="1" l="1"/>
  <c r="IW8" i="1"/>
  <c r="IU9" i="1"/>
  <c r="IK9" i="1"/>
  <c r="IM8" i="1"/>
  <c r="IN8" i="1"/>
  <c r="ID7" i="1"/>
  <c r="IC7" i="1"/>
  <c r="IA8" i="1"/>
  <c r="HT8" i="1"/>
  <c r="HQ9" i="1"/>
  <c r="HS8" i="1"/>
  <c r="HJ7" i="1"/>
  <c r="HG8" i="1"/>
  <c r="HI7" i="1"/>
  <c r="GZ9" i="1"/>
  <c r="GW10" i="1"/>
  <c r="GY9" i="1"/>
  <c r="GO8" i="1"/>
  <c r="GM9" i="1"/>
  <c r="GP8" i="1"/>
  <c r="GE9" i="1"/>
  <c r="GC10" i="1"/>
  <c r="GF9" i="1"/>
  <c r="FV8" i="1"/>
  <c r="FS9" i="1"/>
  <c r="FU8" i="1"/>
  <c r="FI9" i="1"/>
  <c r="FL8" i="1"/>
  <c r="FK8" i="1"/>
  <c r="FB7" i="1"/>
  <c r="EY8" i="1"/>
  <c r="FA7" i="1"/>
  <c r="ER8" i="1"/>
  <c r="BU346" i="5" s="1"/>
  <c r="EO9" i="1"/>
  <c r="EQ8" i="1"/>
  <c r="BT346" i="5" s="1"/>
  <c r="EE8" i="1"/>
  <c r="EH7" i="1"/>
  <c r="EG7" i="1"/>
  <c r="AT127" i="5"/>
  <c r="AV129" i="5"/>
  <c r="AX125" i="5"/>
  <c r="AV131" i="5"/>
  <c r="AZ130" i="5"/>
  <c r="DU12" i="1"/>
  <c r="DW11" i="1"/>
  <c r="DX11" i="1"/>
  <c r="AZ128" i="5"/>
  <c r="AX126" i="5"/>
  <c r="AX129" i="5"/>
  <c r="AX131" i="5"/>
  <c r="BB127" i="5"/>
  <c r="AZ125" i="5"/>
  <c r="AX130" i="5"/>
  <c r="AX128" i="5"/>
  <c r="CT13" i="1"/>
  <c r="CS13" i="1"/>
  <c r="CQ14" i="1"/>
  <c r="BF10" i="1"/>
  <c r="BE10" i="1"/>
  <c r="BC11" i="1"/>
  <c r="AV13" i="1"/>
  <c r="AU13" i="1"/>
  <c r="AS14" i="1"/>
  <c r="AB12" i="1"/>
  <c r="AA12" i="1"/>
  <c r="Y13" i="1"/>
  <c r="AL10" i="1"/>
  <c r="AK10" i="1"/>
  <c r="AI11" i="1"/>
  <c r="R12" i="1"/>
  <c r="Q12" i="1"/>
  <c r="O13" i="1"/>
  <c r="BZ12" i="1"/>
  <c r="BY12" i="1"/>
  <c r="BW13" i="1"/>
  <c r="DD12" i="1"/>
  <c r="DC12" i="1"/>
  <c r="DA13" i="1"/>
  <c r="CJ10" i="1"/>
  <c r="CI10" i="1"/>
  <c r="CG11" i="1"/>
  <c r="BD130" i="5"/>
  <c r="AV127" i="5"/>
  <c r="BP11" i="1"/>
  <c r="BO11" i="1"/>
  <c r="BM12" i="1"/>
  <c r="BB125" i="5"/>
  <c r="BB130" i="5"/>
  <c r="BB126" i="5"/>
  <c r="AZ129" i="5"/>
  <c r="AZ127" i="5"/>
  <c r="BD125" i="5"/>
  <c r="BB129" i="5"/>
  <c r="AZ131" i="5"/>
  <c r="AT131" i="5"/>
  <c r="AT130" i="5"/>
  <c r="AV125" i="5"/>
  <c r="AV126" i="5"/>
  <c r="DK11" i="1"/>
  <c r="DM10" i="1"/>
  <c r="DN10" i="1"/>
  <c r="IX9" i="1" l="1"/>
  <c r="IU10" i="1"/>
  <c r="IW9" i="1"/>
  <c r="IN9" i="1"/>
  <c r="IK10" i="1"/>
  <c r="IM9" i="1"/>
  <c r="IA9" i="1"/>
  <c r="IC8" i="1"/>
  <c r="ID8" i="1"/>
  <c r="HT9" i="1"/>
  <c r="HQ10" i="1"/>
  <c r="HS9" i="1"/>
  <c r="HG9" i="1"/>
  <c r="HJ8" i="1"/>
  <c r="HI8" i="1"/>
  <c r="GZ10" i="1"/>
  <c r="GW11" i="1"/>
  <c r="GY10" i="1"/>
  <c r="GP9" i="1"/>
  <c r="GO9" i="1"/>
  <c r="GM10" i="1"/>
  <c r="GC11" i="1"/>
  <c r="GF10" i="1"/>
  <c r="GE10" i="1"/>
  <c r="FU9" i="1"/>
  <c r="FS10" i="1"/>
  <c r="FV9" i="1"/>
  <c r="FL9" i="1"/>
  <c r="FK9" i="1"/>
  <c r="FI10" i="1"/>
  <c r="FB8" i="1"/>
  <c r="FA8" i="1"/>
  <c r="EY9" i="1"/>
  <c r="ER9" i="1"/>
  <c r="BU347" i="5" s="1"/>
  <c r="EO10" i="1"/>
  <c r="EQ9" i="1"/>
  <c r="BT347" i="5" s="1"/>
  <c r="EE9" i="1"/>
  <c r="EH8" i="1"/>
  <c r="EG8" i="1"/>
  <c r="DW12" i="1"/>
  <c r="DU13" i="1"/>
  <c r="DX12" i="1"/>
  <c r="CJ11" i="1"/>
  <c r="CI11" i="1"/>
  <c r="CG12" i="1"/>
  <c r="R13" i="1"/>
  <c r="Q13" i="1"/>
  <c r="O14" i="1"/>
  <c r="BP12" i="1"/>
  <c r="BO12" i="1"/>
  <c r="BM13" i="1"/>
  <c r="DD13" i="1"/>
  <c r="DC13" i="1"/>
  <c r="DA14" i="1"/>
  <c r="AB13" i="1"/>
  <c r="AA13" i="1"/>
  <c r="Y14" i="1"/>
  <c r="CT14" i="1"/>
  <c r="CS14" i="1"/>
  <c r="CQ15" i="1"/>
  <c r="BF11" i="1"/>
  <c r="BE11" i="1"/>
  <c r="BC12" i="1"/>
  <c r="BZ13" i="1"/>
  <c r="BY13" i="1"/>
  <c r="BW14" i="1"/>
  <c r="AL11" i="1"/>
  <c r="AK11" i="1"/>
  <c r="AI12" i="1"/>
  <c r="AV14" i="1"/>
  <c r="AU14" i="1"/>
  <c r="AS15" i="1"/>
  <c r="DM11" i="1"/>
  <c r="DK12" i="1"/>
  <c r="DN11" i="1"/>
  <c r="IW10" i="1" l="1"/>
  <c r="IU11" i="1"/>
  <c r="IX10" i="1"/>
  <c r="IM10" i="1"/>
  <c r="IK11" i="1"/>
  <c r="IN10" i="1"/>
  <c r="ID9" i="1"/>
  <c r="IA10" i="1"/>
  <c r="IC9" i="1"/>
  <c r="HT10" i="1"/>
  <c r="HQ11" i="1"/>
  <c r="HS10" i="1"/>
  <c r="HJ9" i="1"/>
  <c r="HI9" i="1"/>
  <c r="HG10" i="1"/>
  <c r="GY11" i="1"/>
  <c r="GW12" i="1"/>
  <c r="GZ11" i="1"/>
  <c r="GM11" i="1"/>
  <c r="GP10" i="1"/>
  <c r="GO10" i="1"/>
  <c r="GE11" i="1"/>
  <c r="GC12" i="1"/>
  <c r="GF11" i="1"/>
  <c r="FU10" i="1"/>
  <c r="FV10" i="1"/>
  <c r="FS11" i="1"/>
  <c r="FI11" i="1"/>
  <c r="FL10" i="1"/>
  <c r="FK10" i="1"/>
  <c r="EY10" i="1"/>
  <c r="FB9" i="1"/>
  <c r="FA9" i="1"/>
  <c r="ER10" i="1"/>
  <c r="BU348" i="5" s="1"/>
  <c r="EO11" i="1"/>
  <c r="EQ10" i="1"/>
  <c r="BT348" i="5" s="1"/>
  <c r="EH9" i="1"/>
  <c r="EE10" i="1"/>
  <c r="EG9" i="1"/>
  <c r="DW13" i="1"/>
  <c r="DU14" i="1"/>
  <c r="DX13" i="1"/>
  <c r="AL12" i="1"/>
  <c r="AK12" i="1"/>
  <c r="AI13" i="1"/>
  <c r="AB14" i="1"/>
  <c r="AA14" i="1"/>
  <c r="Y15" i="1"/>
  <c r="CJ12" i="1"/>
  <c r="CI12" i="1"/>
  <c r="CG13" i="1"/>
  <c r="AV15" i="1"/>
  <c r="AU15" i="1"/>
  <c r="AS16" i="1"/>
  <c r="CT15" i="1"/>
  <c r="CS15" i="1"/>
  <c r="CQ16" i="1"/>
  <c r="R14" i="1"/>
  <c r="Q14" i="1"/>
  <c r="O15" i="1"/>
  <c r="BZ14" i="1"/>
  <c r="BY14" i="1"/>
  <c r="BW15" i="1"/>
  <c r="DD14" i="1"/>
  <c r="DC14" i="1"/>
  <c r="DA15" i="1"/>
  <c r="BF12" i="1"/>
  <c r="BE12" i="1"/>
  <c r="BC13" i="1"/>
  <c r="BP13" i="1"/>
  <c r="BO13" i="1"/>
  <c r="BM14" i="1"/>
  <c r="DN12" i="1"/>
  <c r="DK13" i="1"/>
  <c r="DM12" i="1"/>
  <c r="IU12" i="1" l="1"/>
  <c r="IX11" i="1"/>
  <c r="IW11" i="1"/>
  <c r="IM11" i="1"/>
  <c r="IN11" i="1"/>
  <c r="IK12" i="1"/>
  <c r="IA11" i="1"/>
  <c r="ID10" i="1"/>
  <c r="IC10" i="1"/>
  <c r="HT11" i="1"/>
  <c r="HS11" i="1"/>
  <c r="HQ12" i="1"/>
  <c r="HI10" i="1"/>
  <c r="HJ10" i="1"/>
  <c r="HG11" i="1"/>
  <c r="GW13" i="1"/>
  <c r="GY12" i="1"/>
  <c r="GZ12" i="1"/>
  <c r="GM12" i="1"/>
  <c r="GP11" i="1"/>
  <c r="GO11" i="1"/>
  <c r="GF12" i="1"/>
  <c r="GE12" i="1"/>
  <c r="GC13" i="1"/>
  <c r="FS12" i="1"/>
  <c r="FV11" i="1"/>
  <c r="FU11" i="1"/>
  <c r="FK11" i="1"/>
  <c r="FI12" i="1"/>
  <c r="FL11" i="1"/>
  <c r="FB10" i="1"/>
  <c r="EY11" i="1"/>
  <c r="FA10" i="1"/>
  <c r="ER11" i="1"/>
  <c r="BU349" i="5" s="1"/>
  <c r="EQ11" i="1"/>
  <c r="BT349" i="5" s="1"/>
  <c r="EO12" i="1"/>
  <c r="EE11" i="1"/>
  <c r="EG10" i="1"/>
  <c r="EH10" i="1"/>
  <c r="DW14" i="1"/>
  <c r="DU15" i="1"/>
  <c r="DX14" i="1"/>
  <c r="CS16" i="1"/>
  <c r="CT16" i="1"/>
  <c r="CQ17" i="1"/>
  <c r="BP14" i="1"/>
  <c r="BO14" i="1"/>
  <c r="BM15" i="1"/>
  <c r="R15" i="1"/>
  <c r="Q15" i="1"/>
  <c r="O16" i="1"/>
  <c r="AB15" i="1"/>
  <c r="AA15" i="1"/>
  <c r="Y16" i="1"/>
  <c r="CJ13" i="1"/>
  <c r="CI13" i="1"/>
  <c r="CG14" i="1"/>
  <c r="DA16" i="1"/>
  <c r="DD15" i="1"/>
  <c r="DC15" i="1"/>
  <c r="AV16" i="1"/>
  <c r="AS17" i="1"/>
  <c r="AU16" i="1"/>
  <c r="BF13" i="1"/>
  <c r="BE13" i="1"/>
  <c r="BC14" i="1"/>
  <c r="AL13" i="1"/>
  <c r="AK13" i="1"/>
  <c r="AI14" i="1"/>
  <c r="BZ15" i="1"/>
  <c r="BY15" i="1"/>
  <c r="BW16" i="1"/>
  <c r="DN13" i="1"/>
  <c r="DM13" i="1"/>
  <c r="DK14" i="1"/>
  <c r="IU13" i="1" l="1"/>
  <c r="IX12" i="1"/>
  <c r="IW12" i="1"/>
  <c r="IK13" i="1"/>
  <c r="IN12" i="1"/>
  <c r="IM12" i="1"/>
  <c r="ID11" i="1"/>
  <c r="IA12" i="1"/>
  <c r="IC11" i="1"/>
  <c r="HS12" i="1"/>
  <c r="HQ13" i="1"/>
  <c r="HT12" i="1"/>
  <c r="HJ11" i="1"/>
  <c r="HI11" i="1"/>
  <c r="HG12" i="1"/>
  <c r="GW14" i="1"/>
  <c r="GZ13" i="1"/>
  <c r="GY13" i="1"/>
  <c r="GO12" i="1"/>
  <c r="GM13" i="1"/>
  <c r="GP12" i="1"/>
  <c r="GF13" i="1"/>
  <c r="GC14" i="1"/>
  <c r="GE13" i="1"/>
  <c r="FU12" i="1"/>
  <c r="FS13" i="1"/>
  <c r="FV12" i="1"/>
  <c r="FI13" i="1"/>
  <c r="FL12" i="1"/>
  <c r="FK12" i="1"/>
  <c r="FA11" i="1"/>
  <c r="FB11" i="1"/>
  <c r="EY12" i="1"/>
  <c r="ER12" i="1"/>
  <c r="BU350" i="5" s="1"/>
  <c r="EQ12" i="1"/>
  <c r="BT350" i="5" s="1"/>
  <c r="EO13" i="1"/>
  <c r="EG11" i="1"/>
  <c r="EE12" i="1"/>
  <c r="EH11" i="1"/>
  <c r="DW15" i="1"/>
  <c r="DU16" i="1"/>
  <c r="DX15" i="1"/>
  <c r="AL14" i="1"/>
  <c r="AK14" i="1"/>
  <c r="AI15" i="1"/>
  <c r="BM16" i="1"/>
  <c r="BP15" i="1"/>
  <c r="BO15" i="1"/>
  <c r="R16" i="1"/>
  <c r="Q16" i="1"/>
  <c r="O17" i="1"/>
  <c r="BF14" i="1"/>
  <c r="BE14" i="1"/>
  <c r="BC15" i="1"/>
  <c r="AV17" i="1"/>
  <c r="AU17" i="1"/>
  <c r="AS18" i="1"/>
  <c r="DD16" i="1"/>
  <c r="DC16" i="1"/>
  <c r="DA17" i="1"/>
  <c r="AB16" i="1"/>
  <c r="AA16" i="1"/>
  <c r="Y17" i="1"/>
  <c r="CJ14" i="1"/>
  <c r="CI14" i="1"/>
  <c r="CG15" i="1"/>
  <c r="CS17" i="1"/>
  <c r="CQ18" i="1"/>
  <c r="CT17" i="1"/>
  <c r="BY16" i="1"/>
  <c r="BW17" i="1"/>
  <c r="BZ16" i="1"/>
  <c r="DK15" i="1"/>
  <c r="DN14" i="1"/>
  <c r="DM14" i="1"/>
  <c r="IX13" i="1" l="1"/>
  <c r="IW13" i="1"/>
  <c r="IU14" i="1"/>
  <c r="IK14" i="1"/>
  <c r="IN13" i="1"/>
  <c r="IM13" i="1"/>
  <c r="ID12" i="1"/>
  <c r="IC12" i="1"/>
  <c r="IA13" i="1"/>
  <c r="HS13" i="1"/>
  <c r="HQ14" i="1"/>
  <c r="HT13" i="1"/>
  <c r="HG13" i="1"/>
  <c r="HI12" i="1"/>
  <c r="HJ12" i="1"/>
  <c r="GW15" i="1"/>
  <c r="GZ14" i="1"/>
  <c r="GY14" i="1"/>
  <c r="GP13" i="1"/>
  <c r="GM14" i="1"/>
  <c r="GO13" i="1"/>
  <c r="GC15" i="1"/>
  <c r="GF14" i="1"/>
  <c r="GE14" i="1"/>
  <c r="FU13" i="1"/>
  <c r="FS14" i="1"/>
  <c r="FV13" i="1"/>
  <c r="FI14" i="1"/>
  <c r="FL13" i="1"/>
  <c r="FK13" i="1"/>
  <c r="FB12" i="1"/>
  <c r="EY13" i="1"/>
  <c r="FA12" i="1"/>
  <c r="EQ13" i="1"/>
  <c r="BT351" i="5" s="1"/>
  <c r="EO14" i="1"/>
  <c r="ER13" i="1"/>
  <c r="BU351" i="5" s="1"/>
  <c r="EH12" i="1"/>
  <c r="EG12" i="1"/>
  <c r="EE13" i="1"/>
  <c r="DW16" i="1"/>
  <c r="DU17" i="1"/>
  <c r="DX16" i="1"/>
  <c r="CJ15" i="1"/>
  <c r="CI15" i="1"/>
  <c r="CG16" i="1"/>
  <c r="BF15" i="1"/>
  <c r="BE15" i="1"/>
  <c r="BC16" i="1"/>
  <c r="BP16" i="1"/>
  <c r="BO16" i="1"/>
  <c r="BM17" i="1"/>
  <c r="AV18" i="1"/>
  <c r="AU18" i="1"/>
  <c r="AS19" i="1"/>
  <c r="AL15" i="1"/>
  <c r="AK15" i="1"/>
  <c r="AI16" i="1"/>
  <c r="CQ19" i="1"/>
  <c r="CS18" i="1"/>
  <c r="CT18" i="1"/>
  <c r="DD17" i="1"/>
  <c r="DA18" i="1"/>
  <c r="DC17" i="1"/>
  <c r="BY17" i="1"/>
  <c r="BZ17" i="1"/>
  <c r="BW18" i="1"/>
  <c r="AB17" i="1"/>
  <c r="Y18" i="1"/>
  <c r="AA17" i="1"/>
  <c r="Q17" i="1"/>
  <c r="R17" i="1"/>
  <c r="O18" i="1"/>
  <c r="DN15" i="1"/>
  <c r="DM15" i="1"/>
  <c r="DK16" i="1"/>
  <c r="IW14" i="1" l="1"/>
  <c r="IU15" i="1"/>
  <c r="IX14" i="1"/>
  <c r="IM14" i="1"/>
  <c r="IK15" i="1"/>
  <c r="IN14" i="1"/>
  <c r="IA14" i="1"/>
  <c r="ID13" i="1"/>
  <c r="IC13" i="1"/>
  <c r="HT14" i="1"/>
  <c r="HS14" i="1"/>
  <c r="HQ15" i="1"/>
  <c r="HJ13" i="1"/>
  <c r="HG14" i="1"/>
  <c r="HI13" i="1"/>
  <c r="GY15" i="1"/>
  <c r="GW16" i="1"/>
  <c r="GZ15" i="1"/>
  <c r="GP14" i="1"/>
  <c r="GM15" i="1"/>
  <c r="GO14" i="1"/>
  <c r="GE15" i="1"/>
  <c r="GC16" i="1"/>
  <c r="GF15" i="1"/>
  <c r="FU14" i="1"/>
  <c r="FS15" i="1"/>
  <c r="FV14" i="1"/>
  <c r="FL14" i="1"/>
  <c r="FI15" i="1"/>
  <c r="FK14" i="1"/>
  <c r="EY14" i="1"/>
  <c r="FB13" i="1"/>
  <c r="FA13" i="1"/>
  <c r="EO15" i="1"/>
  <c r="ER14" i="1"/>
  <c r="BU352" i="5" s="1"/>
  <c r="EQ14" i="1"/>
  <c r="BT352" i="5" s="1"/>
  <c r="EH13" i="1"/>
  <c r="EE14" i="1"/>
  <c r="EG13" i="1"/>
  <c r="DW17" i="1"/>
  <c r="DU18" i="1"/>
  <c r="DX17" i="1"/>
  <c r="AK16" i="1"/>
  <c r="AL16" i="1"/>
  <c r="AI17" i="1"/>
  <c r="CJ16" i="1"/>
  <c r="CG17" i="1"/>
  <c r="CI16" i="1"/>
  <c r="Q18" i="1"/>
  <c r="R18" i="1"/>
  <c r="O19" i="1"/>
  <c r="AB18" i="1"/>
  <c r="AA18" i="1"/>
  <c r="Y19" i="1"/>
  <c r="BE16" i="1"/>
  <c r="BF16" i="1"/>
  <c r="BC17" i="1"/>
  <c r="BW19" i="1"/>
  <c r="BY18" i="1"/>
  <c r="BZ18" i="1"/>
  <c r="DD18" i="1"/>
  <c r="DC18" i="1"/>
  <c r="DA19" i="1"/>
  <c r="CT19" i="1"/>
  <c r="CS19" i="1"/>
  <c r="CQ20" i="1"/>
  <c r="AV19" i="1"/>
  <c r="AU19" i="1"/>
  <c r="AS20" i="1"/>
  <c r="BP17" i="1"/>
  <c r="BM18" i="1"/>
  <c r="BO17" i="1"/>
  <c r="DK17" i="1"/>
  <c r="DN16" i="1"/>
  <c r="DM16" i="1"/>
  <c r="IU16" i="1" l="1"/>
  <c r="IX15" i="1"/>
  <c r="IW15" i="1"/>
  <c r="IN15" i="1"/>
  <c r="IK16" i="1"/>
  <c r="IM15" i="1"/>
  <c r="ID14" i="1"/>
  <c r="IA15" i="1"/>
  <c r="IC14" i="1"/>
  <c r="HS15" i="1"/>
  <c r="HQ16" i="1"/>
  <c r="HT15" i="1"/>
  <c r="HJ14" i="1"/>
  <c r="HG15" i="1"/>
  <c r="HI14" i="1"/>
  <c r="GW17" i="1"/>
  <c r="GZ16" i="1"/>
  <c r="GY16" i="1"/>
  <c r="GO15" i="1"/>
  <c r="GP15" i="1"/>
  <c r="GM16" i="1"/>
  <c r="GC17" i="1"/>
  <c r="GF16" i="1"/>
  <c r="GE16" i="1"/>
  <c r="FU15" i="1"/>
  <c r="FS16" i="1"/>
  <c r="FV15" i="1"/>
  <c r="FL15" i="1"/>
  <c r="FI16" i="1"/>
  <c r="FK15" i="1"/>
  <c r="FA14" i="1"/>
  <c r="EY15" i="1"/>
  <c r="FB14" i="1"/>
  <c r="ER15" i="1"/>
  <c r="BU353" i="5" s="1"/>
  <c r="EQ15" i="1"/>
  <c r="BT353" i="5" s="1"/>
  <c r="EO16" i="1"/>
  <c r="EH14" i="1"/>
  <c r="EE15" i="1"/>
  <c r="EG14" i="1"/>
  <c r="DW18" i="1"/>
  <c r="DU19" i="1"/>
  <c r="DX18" i="1"/>
  <c r="BE17" i="1"/>
  <c r="BC18" i="1"/>
  <c r="BF17" i="1"/>
  <c r="DD19" i="1"/>
  <c r="DC19" i="1"/>
  <c r="DA20" i="1"/>
  <c r="Q19" i="1"/>
  <c r="R19" i="1"/>
  <c r="O20" i="1"/>
  <c r="CJ17" i="1"/>
  <c r="CI17" i="1"/>
  <c r="CG18" i="1"/>
  <c r="CT20" i="1"/>
  <c r="CS20" i="1"/>
  <c r="CQ21" i="1"/>
  <c r="BY19" i="1"/>
  <c r="BZ19" i="1"/>
  <c r="BW20" i="1"/>
  <c r="AB19" i="1"/>
  <c r="AA19" i="1"/>
  <c r="Y20" i="1"/>
  <c r="AV20" i="1"/>
  <c r="AU20" i="1"/>
  <c r="AS21" i="1"/>
  <c r="AK17" i="1"/>
  <c r="AL17" i="1"/>
  <c r="AI18" i="1"/>
  <c r="BP18" i="1"/>
  <c r="BM19" i="1"/>
  <c r="BO18" i="1"/>
  <c r="DN17" i="1"/>
  <c r="DK18" i="1"/>
  <c r="DM17" i="1"/>
  <c r="IX16" i="1" l="1"/>
  <c r="IW16" i="1"/>
  <c r="IU17" i="1"/>
  <c r="IK17" i="1"/>
  <c r="IN16" i="1"/>
  <c r="IM16" i="1"/>
  <c r="IC15" i="1"/>
  <c r="IA16" i="1"/>
  <c r="ID15" i="1"/>
  <c r="HS16" i="1"/>
  <c r="HT16" i="1"/>
  <c r="HQ17" i="1"/>
  <c r="HG16" i="1"/>
  <c r="HJ15" i="1"/>
  <c r="HI15" i="1"/>
  <c r="GW18" i="1"/>
  <c r="GZ17" i="1"/>
  <c r="GY17" i="1"/>
  <c r="GP16" i="1"/>
  <c r="GM17" i="1"/>
  <c r="GO16" i="1"/>
  <c r="GE17" i="1"/>
  <c r="GC18" i="1"/>
  <c r="GF17" i="1"/>
  <c r="FV16" i="1"/>
  <c r="FU16" i="1"/>
  <c r="FS17" i="1"/>
  <c r="FI17" i="1"/>
  <c r="FL16" i="1"/>
  <c r="FK16" i="1"/>
  <c r="FA15" i="1"/>
  <c r="EY16" i="1"/>
  <c r="FB15" i="1"/>
  <c r="EQ16" i="1"/>
  <c r="BT354" i="5" s="1"/>
  <c r="EO17" i="1"/>
  <c r="ER16" i="1"/>
  <c r="BU354" i="5" s="1"/>
  <c r="EE16" i="1"/>
  <c r="EH15" i="1"/>
  <c r="EG15" i="1"/>
  <c r="DU20" i="1"/>
  <c r="DW19" i="1"/>
  <c r="DX19" i="1"/>
  <c r="AV21" i="1"/>
  <c r="AU21" i="1"/>
  <c r="AS22" i="1"/>
  <c r="CJ18" i="1"/>
  <c r="CI18" i="1"/>
  <c r="CG19" i="1"/>
  <c r="CT21" i="1"/>
  <c r="CS21" i="1"/>
  <c r="CQ22" i="1"/>
  <c r="AK18" i="1"/>
  <c r="AI19" i="1"/>
  <c r="AL18" i="1"/>
  <c r="BZ20" i="1"/>
  <c r="BY20" i="1"/>
  <c r="BW21" i="1"/>
  <c r="DD20" i="1"/>
  <c r="DC20" i="1"/>
  <c r="DA21" i="1"/>
  <c r="BE18" i="1"/>
  <c r="BF18" i="1"/>
  <c r="BC19" i="1"/>
  <c r="BP19" i="1"/>
  <c r="BO19" i="1"/>
  <c r="BM20" i="1"/>
  <c r="AB20" i="1"/>
  <c r="AA20" i="1"/>
  <c r="Y21" i="1"/>
  <c r="Q20" i="1"/>
  <c r="R20" i="1"/>
  <c r="O21" i="1"/>
  <c r="DN18" i="1"/>
  <c r="DK19" i="1"/>
  <c r="DM18" i="1"/>
  <c r="IX17" i="1" l="1"/>
  <c r="IU18" i="1"/>
  <c r="IW17" i="1"/>
  <c r="IK18" i="1"/>
  <c r="IN17" i="1"/>
  <c r="IM17" i="1"/>
  <c r="IC16" i="1"/>
  <c r="IA17" i="1"/>
  <c r="ID16" i="1"/>
  <c r="HT17" i="1"/>
  <c r="HQ18" i="1"/>
  <c r="HS17" i="1"/>
  <c r="HG17" i="1"/>
  <c r="HI16" i="1"/>
  <c r="HJ16" i="1"/>
  <c r="GZ18" i="1"/>
  <c r="GY18" i="1"/>
  <c r="GW19" i="1"/>
  <c r="GM18" i="1"/>
  <c r="GP17" i="1"/>
  <c r="GO17" i="1"/>
  <c r="GE18" i="1"/>
  <c r="GC19" i="1"/>
  <c r="GF18" i="1"/>
  <c r="FV17" i="1"/>
  <c r="FS18" i="1"/>
  <c r="FU17" i="1"/>
  <c r="FL17" i="1"/>
  <c r="FI18" i="1"/>
  <c r="FK17" i="1"/>
  <c r="FA16" i="1"/>
  <c r="EY17" i="1"/>
  <c r="FB16" i="1"/>
  <c r="ER17" i="1"/>
  <c r="BU355" i="5" s="1"/>
  <c r="EO18" i="1"/>
  <c r="EQ17" i="1"/>
  <c r="BT355" i="5" s="1"/>
  <c r="EG16" i="1"/>
  <c r="EE17" i="1"/>
  <c r="EH16" i="1"/>
  <c r="DW20" i="1"/>
  <c r="DU21" i="1"/>
  <c r="DX20" i="1"/>
  <c r="AB21" i="1"/>
  <c r="AA21" i="1"/>
  <c r="Y22" i="1"/>
  <c r="BZ21" i="1"/>
  <c r="BY21" i="1"/>
  <c r="BW22" i="1"/>
  <c r="AK19" i="1"/>
  <c r="AL19" i="1"/>
  <c r="AI20" i="1"/>
  <c r="AV22" i="1"/>
  <c r="AU22" i="1"/>
  <c r="AS23" i="1"/>
  <c r="BP20" i="1"/>
  <c r="BO20" i="1"/>
  <c r="BM21" i="1"/>
  <c r="R21" i="1"/>
  <c r="Q21" i="1"/>
  <c r="O22" i="1"/>
  <c r="DD21" i="1"/>
  <c r="DC21" i="1"/>
  <c r="DA22" i="1"/>
  <c r="CJ19" i="1"/>
  <c r="CI19" i="1"/>
  <c r="CG20" i="1"/>
  <c r="BE19" i="1"/>
  <c r="BF19" i="1"/>
  <c r="BC20" i="1"/>
  <c r="CT22" i="1"/>
  <c r="CS22" i="1"/>
  <c r="CQ23" i="1"/>
  <c r="DN19" i="1"/>
  <c r="DK20" i="1"/>
  <c r="DM19" i="1"/>
  <c r="IX18" i="1" l="1"/>
  <c r="IU19" i="1"/>
  <c r="IW18" i="1"/>
  <c r="IN18" i="1"/>
  <c r="IK19" i="1"/>
  <c r="IM18" i="1"/>
  <c r="ID17" i="1"/>
  <c r="IC17" i="1"/>
  <c r="IA18" i="1"/>
  <c r="HQ19" i="1"/>
  <c r="HS18" i="1"/>
  <c r="HT18" i="1"/>
  <c r="HG18" i="1"/>
  <c r="HI17" i="1"/>
  <c r="HJ17" i="1"/>
  <c r="GY19" i="1"/>
  <c r="GZ19" i="1"/>
  <c r="GW20" i="1"/>
  <c r="GM19" i="1"/>
  <c r="GP18" i="1"/>
  <c r="GO18" i="1"/>
  <c r="GC20" i="1"/>
  <c r="GF19" i="1"/>
  <c r="GE19" i="1"/>
  <c r="FV18" i="1"/>
  <c r="FS19" i="1"/>
  <c r="FU18" i="1"/>
  <c r="FL18" i="1"/>
  <c r="FI19" i="1"/>
  <c r="FK18" i="1"/>
  <c r="EY18" i="1"/>
  <c r="FB17" i="1"/>
  <c r="FA17" i="1"/>
  <c r="EO19" i="1"/>
  <c r="EQ18" i="1"/>
  <c r="BT356" i="5" s="1"/>
  <c r="ER18" i="1"/>
  <c r="BU356" i="5" s="1"/>
  <c r="EH17" i="1"/>
  <c r="EG17" i="1"/>
  <c r="EE18" i="1"/>
  <c r="DX21" i="1"/>
  <c r="DW21" i="1"/>
  <c r="DU22" i="1"/>
  <c r="BF20" i="1"/>
  <c r="BE20" i="1"/>
  <c r="BC21" i="1"/>
  <c r="AB22" i="1"/>
  <c r="AA22" i="1"/>
  <c r="Y23" i="1"/>
  <c r="DD22" i="1"/>
  <c r="DC22" i="1"/>
  <c r="DA23" i="1"/>
  <c r="CJ20" i="1"/>
  <c r="CI20" i="1"/>
  <c r="CG21" i="1"/>
  <c r="AV23" i="1"/>
  <c r="AU23" i="1"/>
  <c r="AS24" i="1"/>
  <c r="BP21" i="1"/>
  <c r="BO21" i="1"/>
  <c r="BM22" i="1"/>
  <c r="CT23" i="1"/>
  <c r="CS23" i="1"/>
  <c r="CQ24" i="1"/>
  <c r="R22" i="1"/>
  <c r="Q22" i="1"/>
  <c r="O23" i="1"/>
  <c r="BZ22" i="1"/>
  <c r="BY22" i="1"/>
  <c r="BW23" i="1"/>
  <c r="AL20" i="1"/>
  <c r="AK20" i="1"/>
  <c r="AI21" i="1"/>
  <c r="DN20" i="1"/>
  <c r="DK21" i="1"/>
  <c r="DM20" i="1"/>
  <c r="IU20" i="1" l="1"/>
  <c r="IW19" i="1"/>
  <c r="IX19" i="1"/>
  <c r="IM19" i="1"/>
  <c r="IK20" i="1"/>
  <c r="IN19" i="1"/>
  <c r="IC18" i="1"/>
  <c r="IA19" i="1"/>
  <c r="ID18" i="1"/>
  <c r="HT19" i="1"/>
  <c r="HS19" i="1"/>
  <c r="HQ20" i="1"/>
  <c r="HI18" i="1"/>
  <c r="HG19" i="1"/>
  <c r="HJ18" i="1"/>
  <c r="GW21" i="1"/>
  <c r="GY20" i="1"/>
  <c r="GZ20" i="1"/>
  <c r="GM20" i="1"/>
  <c r="GP19" i="1"/>
  <c r="GO19" i="1"/>
  <c r="GF20" i="1"/>
  <c r="GC21" i="1"/>
  <c r="GE20" i="1"/>
  <c r="FS20" i="1"/>
  <c r="FV19" i="1"/>
  <c r="FU19" i="1"/>
  <c r="FK19" i="1"/>
  <c r="FI20" i="1"/>
  <c r="FL19" i="1"/>
  <c r="FB18" i="1"/>
  <c r="EY19" i="1"/>
  <c r="FA18" i="1"/>
  <c r="ER19" i="1"/>
  <c r="BU357" i="5" s="1"/>
  <c r="EO20" i="1"/>
  <c r="EQ19" i="1"/>
  <c r="BT357" i="5" s="1"/>
  <c r="EG18" i="1"/>
  <c r="EE19" i="1"/>
  <c r="EH18" i="1"/>
  <c r="DX22" i="1"/>
  <c r="DU23" i="1"/>
  <c r="DW22" i="1"/>
  <c r="CJ21" i="1"/>
  <c r="CI21" i="1"/>
  <c r="CG22" i="1"/>
  <c r="BZ23" i="1"/>
  <c r="BY23" i="1"/>
  <c r="BW24" i="1"/>
  <c r="AV24" i="1"/>
  <c r="AU24" i="1"/>
  <c r="AS25" i="1"/>
  <c r="BF21" i="1"/>
  <c r="BE21" i="1"/>
  <c r="BC22" i="1"/>
  <c r="R23" i="1"/>
  <c r="Q23" i="1"/>
  <c r="O24" i="1"/>
  <c r="AL21" i="1"/>
  <c r="AK21" i="1"/>
  <c r="AI22" i="1"/>
  <c r="BP22" i="1"/>
  <c r="BO22" i="1"/>
  <c r="BM23" i="1"/>
  <c r="AB23" i="1"/>
  <c r="AA23" i="1"/>
  <c r="Y24" i="1"/>
  <c r="CT24" i="1"/>
  <c r="CS24" i="1"/>
  <c r="CQ25" i="1"/>
  <c r="DD23" i="1"/>
  <c r="DC23" i="1"/>
  <c r="DA24" i="1"/>
  <c r="DN21" i="1"/>
  <c r="DM21" i="1"/>
  <c r="DK22" i="1"/>
  <c r="IX20" i="1" l="1"/>
  <c r="IW20" i="1"/>
  <c r="IU21" i="1"/>
  <c r="IN20" i="1"/>
  <c r="IK21" i="1"/>
  <c r="IM20" i="1"/>
  <c r="ID19" i="1"/>
  <c r="IA20" i="1"/>
  <c r="IC19" i="1"/>
  <c r="HQ21" i="1"/>
  <c r="HT20" i="1"/>
  <c r="HS20" i="1"/>
  <c r="HJ19" i="1"/>
  <c r="HI19" i="1"/>
  <c r="HG20" i="1"/>
  <c r="GZ21" i="1"/>
  <c r="GY21" i="1"/>
  <c r="GW22" i="1"/>
  <c r="GO20" i="1"/>
  <c r="GM21" i="1"/>
  <c r="GP20" i="1"/>
  <c r="GE21" i="1"/>
  <c r="GF21" i="1"/>
  <c r="GC22" i="1"/>
  <c r="FV20" i="1"/>
  <c r="FS21" i="1"/>
  <c r="FU20" i="1"/>
  <c r="FI21" i="1"/>
  <c r="FL20" i="1"/>
  <c r="FK20" i="1"/>
  <c r="FB19" i="1"/>
  <c r="FA19" i="1"/>
  <c r="EY20" i="1"/>
  <c r="ER20" i="1"/>
  <c r="BU358" i="5" s="1"/>
  <c r="EQ20" i="1"/>
  <c r="BT358" i="5" s="1"/>
  <c r="EO21" i="1"/>
  <c r="EG19" i="1"/>
  <c r="EE20" i="1"/>
  <c r="EH19" i="1"/>
  <c r="DX23" i="1"/>
  <c r="DW23" i="1"/>
  <c r="DU24" i="1"/>
  <c r="AB24" i="1"/>
  <c r="AA24" i="1"/>
  <c r="Y25" i="1"/>
  <c r="BF22" i="1"/>
  <c r="BE22" i="1"/>
  <c r="BC23" i="1"/>
  <c r="CT25" i="1"/>
  <c r="CS25" i="1"/>
  <c r="CQ26" i="1"/>
  <c r="R24" i="1"/>
  <c r="Q24" i="1"/>
  <c r="O25" i="1"/>
  <c r="CJ22" i="1"/>
  <c r="CI22" i="1"/>
  <c r="CG23" i="1"/>
  <c r="DD24" i="1"/>
  <c r="DC24" i="1"/>
  <c r="DA25" i="1"/>
  <c r="AL22" i="1"/>
  <c r="AK22" i="1"/>
  <c r="AI23" i="1"/>
  <c r="BZ24" i="1"/>
  <c r="BY24" i="1"/>
  <c r="BW25" i="1"/>
  <c r="BP23" i="1"/>
  <c r="BO23" i="1"/>
  <c r="BM24" i="1"/>
  <c r="AV25" i="1"/>
  <c r="AU25" i="1"/>
  <c r="AS26" i="1"/>
  <c r="DN22" i="1"/>
  <c r="DK23" i="1"/>
  <c r="DM22" i="1"/>
  <c r="IU22" i="1" l="1"/>
  <c r="IX21" i="1"/>
  <c r="IW21" i="1"/>
  <c r="IN21" i="1"/>
  <c r="IK22" i="1"/>
  <c r="IM21" i="1"/>
  <c r="ID20" i="1"/>
  <c r="IA21" i="1"/>
  <c r="IC20" i="1"/>
  <c r="HQ22" i="1"/>
  <c r="HT21" i="1"/>
  <c r="HS21" i="1"/>
  <c r="HJ20" i="1"/>
  <c r="HI20" i="1"/>
  <c r="HG21" i="1"/>
  <c r="GW23" i="1"/>
  <c r="GY22" i="1"/>
  <c r="GZ22" i="1"/>
  <c r="GP21" i="1"/>
  <c r="GM22" i="1"/>
  <c r="GO21" i="1"/>
  <c r="GC23" i="1"/>
  <c r="GF22" i="1"/>
  <c r="GE22" i="1"/>
  <c r="FU21" i="1"/>
  <c r="FS22" i="1"/>
  <c r="FV21" i="1"/>
  <c r="FL21" i="1"/>
  <c r="FK21" i="1"/>
  <c r="FI22" i="1"/>
  <c r="FA20" i="1"/>
  <c r="FB20" i="1"/>
  <c r="EY21" i="1"/>
  <c r="EO22" i="1"/>
  <c r="ER21" i="1"/>
  <c r="BU359" i="5" s="1"/>
  <c r="EQ21" i="1"/>
  <c r="BT359" i="5" s="1"/>
  <c r="EH20" i="1"/>
  <c r="EG20" i="1"/>
  <c r="EE21" i="1"/>
  <c r="DU25" i="1"/>
  <c r="DX24" i="1"/>
  <c r="DW24" i="1"/>
  <c r="BZ25" i="1"/>
  <c r="BY25" i="1"/>
  <c r="BW26" i="1"/>
  <c r="R25" i="1"/>
  <c r="Q25" i="1"/>
  <c r="O26" i="1"/>
  <c r="BP24" i="1"/>
  <c r="BO24" i="1"/>
  <c r="BM25" i="1"/>
  <c r="CJ23" i="1"/>
  <c r="CI23" i="1"/>
  <c r="CG24" i="1"/>
  <c r="AB25" i="1"/>
  <c r="AA25" i="1"/>
  <c r="Y26" i="1"/>
  <c r="AV26" i="1"/>
  <c r="AU26" i="1"/>
  <c r="AS27" i="1"/>
  <c r="DD25" i="1"/>
  <c r="DC25" i="1"/>
  <c r="DA26" i="1"/>
  <c r="BF23" i="1"/>
  <c r="BE23" i="1"/>
  <c r="BC24" i="1"/>
  <c r="AL23" i="1"/>
  <c r="AK23" i="1"/>
  <c r="AI24" i="1"/>
  <c r="CT26" i="1"/>
  <c r="CS26" i="1"/>
  <c r="CQ27" i="1"/>
  <c r="DN23" i="1"/>
  <c r="DM23" i="1"/>
  <c r="DK24" i="1"/>
  <c r="IU23" i="1" l="1"/>
  <c r="IX22" i="1"/>
  <c r="IW22" i="1"/>
  <c r="IN22" i="1"/>
  <c r="IM22" i="1"/>
  <c r="IK23" i="1"/>
  <c r="IA22" i="1"/>
  <c r="ID21" i="1"/>
  <c r="IC21" i="1"/>
  <c r="HT22" i="1"/>
  <c r="HS22" i="1"/>
  <c r="HQ23" i="1"/>
  <c r="HI21" i="1"/>
  <c r="HG22" i="1"/>
  <c r="HJ21" i="1"/>
  <c r="GW24" i="1"/>
  <c r="GY23" i="1"/>
  <c r="GZ23" i="1"/>
  <c r="GM23" i="1"/>
  <c r="GP22" i="1"/>
  <c r="GO22" i="1"/>
  <c r="GF23" i="1"/>
  <c r="GE23" i="1"/>
  <c r="GC24" i="1"/>
  <c r="FU22" i="1"/>
  <c r="FS23" i="1"/>
  <c r="FV22" i="1"/>
  <c r="FL22" i="1"/>
  <c r="FK22" i="1"/>
  <c r="FI23" i="1"/>
  <c r="EY22" i="1"/>
  <c r="FB21" i="1"/>
  <c r="FA21" i="1"/>
  <c r="EQ22" i="1"/>
  <c r="BT360" i="5" s="1"/>
  <c r="EO23" i="1"/>
  <c r="ER22" i="1"/>
  <c r="BU360" i="5" s="1"/>
  <c r="EE22" i="1"/>
  <c r="EH21" i="1"/>
  <c r="EG21" i="1"/>
  <c r="DX25" i="1"/>
  <c r="DU26" i="1"/>
  <c r="DW25" i="1"/>
  <c r="AL24" i="1"/>
  <c r="AK24" i="1"/>
  <c r="AI25" i="1"/>
  <c r="CT27" i="1"/>
  <c r="CQ28" i="1"/>
  <c r="CS27" i="1"/>
  <c r="R26" i="1"/>
  <c r="Q26" i="1"/>
  <c r="O27" i="1"/>
  <c r="BF24" i="1"/>
  <c r="BE24" i="1"/>
  <c r="BC25" i="1"/>
  <c r="CJ24" i="1"/>
  <c r="CI24" i="1"/>
  <c r="CG25" i="1"/>
  <c r="AB26" i="1"/>
  <c r="AA26" i="1"/>
  <c r="Y27" i="1"/>
  <c r="BZ26" i="1"/>
  <c r="BY26" i="1"/>
  <c r="BW27" i="1"/>
  <c r="AV27" i="1"/>
  <c r="AU27" i="1"/>
  <c r="AS28" i="1"/>
  <c r="DD26" i="1"/>
  <c r="DC26" i="1"/>
  <c r="DA27" i="1"/>
  <c r="BP25" i="1"/>
  <c r="BO25" i="1"/>
  <c r="BM26" i="1"/>
  <c r="DN24" i="1"/>
  <c r="DK25" i="1"/>
  <c r="DM24" i="1"/>
  <c r="IX23" i="1" l="1"/>
  <c r="IW23" i="1"/>
  <c r="IU24" i="1"/>
  <c r="IM23" i="1"/>
  <c r="IK24" i="1"/>
  <c r="IN23" i="1"/>
  <c r="ID22" i="1"/>
  <c r="IA23" i="1"/>
  <c r="IC22" i="1"/>
  <c r="HT23" i="1"/>
  <c r="HS23" i="1"/>
  <c r="HQ24" i="1"/>
  <c r="HJ22" i="1"/>
  <c r="HG23" i="1"/>
  <c r="HI22" i="1"/>
  <c r="GW25" i="1"/>
  <c r="GY24" i="1"/>
  <c r="GZ24" i="1"/>
  <c r="GP23" i="1"/>
  <c r="GO23" i="1"/>
  <c r="GM24" i="1"/>
  <c r="GC25" i="1"/>
  <c r="GF24" i="1"/>
  <c r="GE24" i="1"/>
  <c r="FV23" i="1"/>
  <c r="FU23" i="1"/>
  <c r="FS24" i="1"/>
  <c r="FL23" i="1"/>
  <c r="FI24" i="1"/>
  <c r="FK23" i="1"/>
  <c r="FB22" i="1"/>
  <c r="FA22" i="1"/>
  <c r="EY23" i="1"/>
  <c r="ER23" i="1"/>
  <c r="BU361" i="5" s="1"/>
  <c r="EO24" i="1"/>
  <c r="EQ23" i="1"/>
  <c r="BT361" i="5" s="1"/>
  <c r="EH22" i="1"/>
  <c r="EE23" i="1"/>
  <c r="EG22" i="1"/>
  <c r="DX26" i="1"/>
  <c r="DU27" i="1"/>
  <c r="DW26" i="1"/>
  <c r="AV28" i="1"/>
  <c r="AS29" i="1"/>
  <c r="AU28" i="1"/>
  <c r="BF25" i="1"/>
  <c r="BE25" i="1"/>
  <c r="BC26" i="1"/>
  <c r="DD27" i="1"/>
  <c r="DA28" i="1"/>
  <c r="DC27" i="1"/>
  <c r="CJ25" i="1"/>
  <c r="CI25" i="1"/>
  <c r="CG26" i="1"/>
  <c r="AL25" i="1"/>
  <c r="AK25" i="1"/>
  <c r="AI26" i="1"/>
  <c r="BP26" i="1"/>
  <c r="BO26" i="1"/>
  <c r="BM27" i="1"/>
  <c r="AB27" i="1"/>
  <c r="AA27" i="1"/>
  <c r="Y28" i="1"/>
  <c r="BZ27" i="1"/>
  <c r="BY27" i="1"/>
  <c r="BW28" i="1"/>
  <c r="R27" i="1"/>
  <c r="Q27" i="1"/>
  <c r="O28" i="1"/>
  <c r="CT28" i="1"/>
  <c r="CS28" i="1"/>
  <c r="CQ29" i="1"/>
  <c r="DM25" i="1"/>
  <c r="DK26" i="1"/>
  <c r="DN25" i="1"/>
  <c r="IU25" i="1" l="1"/>
  <c r="IX24" i="1"/>
  <c r="IW24" i="1"/>
  <c r="IM24" i="1"/>
  <c r="IK25" i="1"/>
  <c r="IN24" i="1"/>
  <c r="IA24" i="1"/>
  <c r="IC23" i="1"/>
  <c r="ID23" i="1"/>
  <c r="HS24" i="1"/>
  <c r="HQ25" i="1"/>
  <c r="HT24" i="1"/>
  <c r="HI23" i="1"/>
  <c r="HG24" i="1"/>
  <c r="HJ23" i="1"/>
  <c r="GZ25" i="1"/>
  <c r="GW26" i="1"/>
  <c r="GY25" i="1"/>
  <c r="GO24" i="1"/>
  <c r="GM25" i="1"/>
  <c r="GP24" i="1"/>
  <c r="GC26" i="1"/>
  <c r="GE25" i="1"/>
  <c r="GF25" i="1"/>
  <c r="FS25" i="1"/>
  <c r="FU24" i="1"/>
  <c r="FV24" i="1"/>
  <c r="FI25" i="1"/>
  <c r="FL24" i="1"/>
  <c r="FK24" i="1"/>
  <c r="FA23" i="1"/>
  <c r="EY24" i="1"/>
  <c r="FB23" i="1"/>
  <c r="ER24" i="1"/>
  <c r="BU362" i="5" s="1"/>
  <c r="EQ24" i="1"/>
  <c r="BT362" i="5" s="1"/>
  <c r="EO25" i="1"/>
  <c r="EE24" i="1"/>
  <c r="EH23" i="1"/>
  <c r="EG23" i="1"/>
  <c r="DU28" i="1"/>
  <c r="DW27" i="1"/>
  <c r="DX27" i="1"/>
  <c r="BP27" i="1"/>
  <c r="BO27" i="1"/>
  <c r="BM28" i="1"/>
  <c r="AV29" i="1"/>
  <c r="AU29" i="1"/>
  <c r="AS30" i="1"/>
  <c r="AB28" i="1"/>
  <c r="Y29" i="1"/>
  <c r="AA28" i="1"/>
  <c r="BZ28" i="1"/>
  <c r="BY28" i="1"/>
  <c r="BW29" i="1"/>
  <c r="CJ26" i="1"/>
  <c r="CI26" i="1"/>
  <c r="CG27" i="1"/>
  <c r="DD28" i="1"/>
  <c r="DC28" i="1"/>
  <c r="DA29" i="1"/>
  <c r="R28" i="1"/>
  <c r="O29" i="1"/>
  <c r="Q28" i="1"/>
  <c r="AL26" i="1"/>
  <c r="AK26" i="1"/>
  <c r="AI27" i="1"/>
  <c r="CT29" i="1"/>
  <c r="CS29" i="1"/>
  <c r="CQ30" i="1"/>
  <c r="BF26" i="1"/>
  <c r="BE26" i="1"/>
  <c r="BC27" i="1"/>
  <c r="DN26" i="1"/>
  <c r="DK27" i="1"/>
  <c r="DM26" i="1"/>
  <c r="IX25" i="1" l="1"/>
  <c r="IU26" i="1"/>
  <c r="IW25" i="1"/>
  <c r="IK26" i="1"/>
  <c r="IM25" i="1"/>
  <c r="IN25" i="1"/>
  <c r="IA25" i="1"/>
  <c r="IC24" i="1"/>
  <c r="ID24" i="1"/>
  <c r="HS25" i="1"/>
  <c r="HT25" i="1"/>
  <c r="HQ26" i="1"/>
  <c r="HJ24" i="1"/>
  <c r="HG25" i="1"/>
  <c r="HI24" i="1"/>
  <c r="GW27" i="1"/>
  <c r="GZ26" i="1"/>
  <c r="GY26" i="1"/>
  <c r="GM26" i="1"/>
  <c r="GO25" i="1"/>
  <c r="GP25" i="1"/>
  <c r="GE26" i="1"/>
  <c r="GC27" i="1"/>
  <c r="GF26" i="1"/>
  <c r="FV25" i="1"/>
  <c r="FS26" i="1"/>
  <c r="FU25" i="1"/>
  <c r="FK25" i="1"/>
  <c r="FI26" i="1"/>
  <c r="FL25" i="1"/>
  <c r="FA24" i="1"/>
  <c r="EY25" i="1"/>
  <c r="FB24" i="1"/>
  <c r="EQ25" i="1"/>
  <c r="BT363" i="5" s="1"/>
  <c r="ER25" i="1"/>
  <c r="BU363" i="5" s="1"/>
  <c r="EO26" i="1"/>
  <c r="EH24" i="1"/>
  <c r="EE25" i="1"/>
  <c r="EG24" i="1"/>
  <c r="DX28" i="1"/>
  <c r="DU29" i="1"/>
  <c r="DW28" i="1"/>
  <c r="CT30" i="1"/>
  <c r="CS30" i="1"/>
  <c r="CQ31" i="1"/>
  <c r="CJ27" i="1"/>
  <c r="CI27" i="1"/>
  <c r="CG28" i="1"/>
  <c r="BP28" i="1"/>
  <c r="BO28" i="1"/>
  <c r="BM29" i="1"/>
  <c r="DA30" i="1"/>
  <c r="DD29" i="1"/>
  <c r="DC29" i="1"/>
  <c r="AL27" i="1"/>
  <c r="AK27" i="1"/>
  <c r="AI28" i="1"/>
  <c r="R29" i="1"/>
  <c r="O30" i="1"/>
  <c r="Q29" i="1"/>
  <c r="BZ29" i="1"/>
  <c r="BY29" i="1"/>
  <c r="BW30" i="1"/>
  <c r="Y30" i="1"/>
  <c r="AB29" i="1"/>
  <c r="AA29" i="1"/>
  <c r="BF27" i="1"/>
  <c r="BE27" i="1"/>
  <c r="BC28" i="1"/>
  <c r="AS31" i="1"/>
  <c r="AV30" i="1"/>
  <c r="AU30" i="1"/>
  <c r="DM27" i="1"/>
  <c r="DK28" i="1"/>
  <c r="DN27" i="1"/>
  <c r="IW26" i="1" l="1"/>
  <c r="IU27" i="1"/>
  <c r="IX26" i="1"/>
  <c r="IK27" i="1"/>
  <c r="IM26" i="1"/>
  <c r="IN26" i="1"/>
  <c r="IC25" i="1"/>
  <c r="IA26" i="1"/>
  <c r="ID25" i="1"/>
  <c r="HT26" i="1"/>
  <c r="HQ27" i="1"/>
  <c r="HS26" i="1"/>
  <c r="HI25" i="1"/>
  <c r="HG26" i="1"/>
  <c r="HJ25" i="1"/>
  <c r="GZ27" i="1"/>
  <c r="GW28" i="1"/>
  <c r="GY27" i="1"/>
  <c r="GP26" i="1"/>
  <c r="GM27" i="1"/>
  <c r="GO26" i="1"/>
  <c r="GF27" i="1"/>
  <c r="GE27" i="1"/>
  <c r="GC28" i="1"/>
  <c r="FV26" i="1"/>
  <c r="FS27" i="1"/>
  <c r="FU26" i="1"/>
  <c r="FK26" i="1"/>
  <c r="FI27" i="1"/>
  <c r="FL26" i="1"/>
  <c r="EY26" i="1"/>
  <c r="FB25" i="1"/>
  <c r="FA25" i="1"/>
  <c r="EO27" i="1"/>
  <c r="ER26" i="1"/>
  <c r="BU364" i="5" s="1"/>
  <c r="EQ26" i="1"/>
  <c r="BT364" i="5" s="1"/>
  <c r="EH25" i="1"/>
  <c r="EE26" i="1"/>
  <c r="EG25" i="1"/>
  <c r="DX29" i="1"/>
  <c r="DW29" i="1"/>
  <c r="DU30" i="1"/>
  <c r="BF28" i="1"/>
  <c r="BC29" i="1"/>
  <c r="BE28" i="1"/>
  <c r="AL28" i="1"/>
  <c r="AI29" i="1"/>
  <c r="AK28" i="1"/>
  <c r="CT31" i="1"/>
  <c r="CQ32" i="1"/>
  <c r="CS31" i="1"/>
  <c r="AV31" i="1"/>
  <c r="AU31" i="1"/>
  <c r="AS32" i="1"/>
  <c r="AB30" i="1"/>
  <c r="AA30" i="1"/>
  <c r="Y31" i="1"/>
  <c r="DD30" i="1"/>
  <c r="DC30" i="1"/>
  <c r="DA31" i="1"/>
  <c r="CG29" i="1"/>
  <c r="CJ28" i="1"/>
  <c r="CI28" i="1"/>
  <c r="BZ30" i="1"/>
  <c r="BY30" i="1"/>
  <c r="BW31" i="1"/>
  <c r="R30" i="1"/>
  <c r="O31" i="1"/>
  <c r="Q30" i="1"/>
  <c r="BM30" i="1"/>
  <c r="BP29" i="1"/>
  <c r="BO29" i="1"/>
  <c r="DN28" i="1"/>
  <c r="DK29" i="1"/>
  <c r="DM28" i="1"/>
  <c r="IU28" i="1" l="1"/>
  <c r="IX27" i="1"/>
  <c r="IW27" i="1"/>
  <c r="IM27" i="1"/>
  <c r="IK28" i="1"/>
  <c r="IN27" i="1"/>
  <c r="ID26" i="1"/>
  <c r="IC26" i="1"/>
  <c r="IA27" i="1"/>
  <c r="HT27" i="1"/>
  <c r="HS27" i="1"/>
  <c r="HQ28" i="1"/>
  <c r="HJ26" i="1"/>
  <c r="HG27" i="1"/>
  <c r="HI26" i="1"/>
  <c r="GW29" i="1"/>
  <c r="GZ28" i="1"/>
  <c r="GY28" i="1"/>
  <c r="GM28" i="1"/>
  <c r="GP27" i="1"/>
  <c r="GO27" i="1"/>
  <c r="GC29" i="1"/>
  <c r="GF28" i="1"/>
  <c r="GE28" i="1"/>
  <c r="FS28" i="1"/>
  <c r="FV27" i="1"/>
  <c r="FU27" i="1"/>
  <c r="FL27" i="1"/>
  <c r="FI28" i="1"/>
  <c r="FK27" i="1"/>
  <c r="EY27" i="1"/>
  <c r="FB26" i="1"/>
  <c r="FA26" i="1"/>
  <c r="ER27" i="1"/>
  <c r="BU365" i="5" s="1"/>
  <c r="EO28" i="1"/>
  <c r="EQ27" i="1"/>
  <c r="BT365" i="5" s="1"/>
  <c r="EE27" i="1"/>
  <c r="EH26" i="1"/>
  <c r="EG26" i="1"/>
  <c r="DX30" i="1"/>
  <c r="DU31" i="1"/>
  <c r="DW30" i="1"/>
  <c r="BP30" i="1"/>
  <c r="BO30" i="1"/>
  <c r="BM31" i="1"/>
  <c r="AV32" i="1"/>
  <c r="AU32" i="1"/>
  <c r="AS33" i="1"/>
  <c r="CS32" i="1"/>
  <c r="CQ33" i="1"/>
  <c r="CT32" i="1"/>
  <c r="CJ29" i="1"/>
  <c r="CI29" i="1"/>
  <c r="CG30" i="1"/>
  <c r="AB31" i="1"/>
  <c r="AA31" i="1"/>
  <c r="Y32" i="1"/>
  <c r="BZ31" i="1"/>
  <c r="BY31" i="1"/>
  <c r="BW32" i="1"/>
  <c r="R31" i="1"/>
  <c r="Q31" i="1"/>
  <c r="O32" i="1"/>
  <c r="DD31" i="1"/>
  <c r="DC31" i="1"/>
  <c r="DA32" i="1"/>
  <c r="BF29" i="1"/>
  <c r="BE29" i="1"/>
  <c r="BC30" i="1"/>
  <c r="AL29" i="1"/>
  <c r="AI30" i="1"/>
  <c r="AK29" i="1"/>
  <c r="DM29" i="1"/>
  <c r="DN29" i="1"/>
  <c r="DK30" i="1"/>
  <c r="IU29" i="1" l="1"/>
  <c r="IW28" i="1"/>
  <c r="IX28" i="1"/>
  <c r="IM28" i="1"/>
  <c r="IK29" i="1"/>
  <c r="IN28" i="1"/>
  <c r="ID27" i="1"/>
  <c r="IA28" i="1"/>
  <c r="IC27" i="1"/>
  <c r="HQ29" i="1"/>
  <c r="HS28" i="1"/>
  <c r="HT28" i="1"/>
  <c r="HJ27" i="1"/>
  <c r="HI27" i="1"/>
  <c r="HG28" i="1"/>
  <c r="GZ29" i="1"/>
  <c r="GY29" i="1"/>
  <c r="GW30" i="1"/>
  <c r="GM29" i="1"/>
  <c r="GP28" i="1"/>
  <c r="GO28" i="1"/>
  <c r="GF29" i="1"/>
  <c r="GC30" i="1"/>
  <c r="GE29" i="1"/>
  <c r="FS29" i="1"/>
  <c r="FU28" i="1"/>
  <c r="FV28" i="1"/>
  <c r="FI29" i="1"/>
  <c r="FL28" i="1"/>
  <c r="FK28" i="1"/>
  <c r="FB27" i="1"/>
  <c r="EY28" i="1"/>
  <c r="FA27" i="1"/>
  <c r="EO29" i="1"/>
  <c r="EQ28" i="1"/>
  <c r="BT366" i="5" s="1"/>
  <c r="ER28" i="1"/>
  <c r="BU366" i="5" s="1"/>
  <c r="EH27" i="1"/>
  <c r="EE28" i="1"/>
  <c r="EG27" i="1"/>
  <c r="DU32" i="1"/>
  <c r="DW31" i="1"/>
  <c r="DX31" i="1"/>
  <c r="DD32" i="1"/>
  <c r="DC32" i="1"/>
  <c r="DA33" i="1"/>
  <c r="CJ30" i="1"/>
  <c r="CI30" i="1"/>
  <c r="CG31" i="1"/>
  <c r="CS33" i="1"/>
  <c r="CQ34" i="1"/>
  <c r="CT33" i="1"/>
  <c r="BF30" i="1"/>
  <c r="BE30" i="1"/>
  <c r="BC31" i="1"/>
  <c r="AB32" i="1"/>
  <c r="AA32" i="1"/>
  <c r="Y33" i="1"/>
  <c r="BP31" i="1"/>
  <c r="BO31" i="1"/>
  <c r="BM32" i="1"/>
  <c r="BZ32" i="1"/>
  <c r="BW33" i="1"/>
  <c r="BY32" i="1"/>
  <c r="AV33" i="1"/>
  <c r="AU33" i="1"/>
  <c r="AS34" i="1"/>
  <c r="AL30" i="1"/>
  <c r="AK30" i="1"/>
  <c r="AI31" i="1"/>
  <c r="R32" i="1"/>
  <c r="O33" i="1"/>
  <c r="Q32" i="1"/>
  <c r="DM30" i="1"/>
  <c r="DK31" i="1"/>
  <c r="DN30" i="1"/>
  <c r="IW29" i="1" l="1"/>
  <c r="IU30" i="1"/>
  <c r="IX29" i="1"/>
  <c r="IK30" i="1"/>
  <c r="IM29" i="1"/>
  <c r="IN29" i="1"/>
  <c r="ID28" i="1"/>
  <c r="IA29" i="1"/>
  <c r="IC28" i="1"/>
  <c r="HS29" i="1"/>
  <c r="HQ30" i="1"/>
  <c r="HT29" i="1"/>
  <c r="HJ28" i="1"/>
  <c r="HG29" i="1"/>
  <c r="HI28" i="1"/>
  <c r="GZ30" i="1"/>
  <c r="GW31" i="1"/>
  <c r="GY30" i="1"/>
  <c r="GO29" i="1"/>
  <c r="GM30" i="1"/>
  <c r="GP29" i="1"/>
  <c r="GC31" i="1"/>
  <c r="GF30" i="1"/>
  <c r="GE30" i="1"/>
  <c r="FS30" i="1"/>
  <c r="FU29" i="1"/>
  <c r="FV29" i="1"/>
  <c r="FI30" i="1"/>
  <c r="FK29" i="1"/>
  <c r="FL29" i="1"/>
  <c r="FB28" i="1"/>
  <c r="EY29" i="1"/>
  <c r="FA28" i="1"/>
  <c r="EO30" i="1"/>
  <c r="EQ29" i="1"/>
  <c r="BT367" i="5" s="1"/>
  <c r="ER29" i="1"/>
  <c r="BU367" i="5" s="1"/>
  <c r="EH28" i="1"/>
  <c r="EG28" i="1"/>
  <c r="EE29" i="1"/>
  <c r="DU33" i="1"/>
  <c r="DX32" i="1"/>
  <c r="DW32" i="1"/>
  <c r="AB33" i="1"/>
  <c r="AA33" i="1"/>
  <c r="Y34" i="1"/>
  <c r="BP32" i="1"/>
  <c r="BO32" i="1"/>
  <c r="BM33" i="1"/>
  <c r="CJ31" i="1"/>
  <c r="CI31" i="1"/>
  <c r="CG32" i="1"/>
  <c r="Q33" i="1"/>
  <c r="O34" i="1"/>
  <c r="R33" i="1"/>
  <c r="AV34" i="1"/>
  <c r="AU34" i="1"/>
  <c r="AS35" i="1"/>
  <c r="BY33" i="1"/>
  <c r="BW34" i="1"/>
  <c r="BZ33" i="1"/>
  <c r="BF31" i="1"/>
  <c r="BE31" i="1"/>
  <c r="BC32" i="1"/>
  <c r="CS34" i="1"/>
  <c r="CT34" i="1"/>
  <c r="CQ35" i="1"/>
  <c r="AL31" i="1"/>
  <c r="AK31" i="1"/>
  <c r="AI32" i="1"/>
  <c r="DD33" i="1"/>
  <c r="DC33" i="1"/>
  <c r="DA34" i="1"/>
  <c r="DM31" i="1"/>
  <c r="DK32" i="1"/>
  <c r="DN31" i="1"/>
  <c r="IX30" i="1" l="1"/>
  <c r="IU31" i="1"/>
  <c r="IW30" i="1"/>
  <c r="IN30" i="1"/>
  <c r="IM30" i="1"/>
  <c r="IK31" i="1"/>
  <c r="IA30" i="1"/>
  <c r="IC29" i="1"/>
  <c r="ID29" i="1"/>
  <c r="HQ31" i="1"/>
  <c r="HT30" i="1"/>
  <c r="HS30" i="1"/>
  <c r="HJ29" i="1"/>
  <c r="HG30" i="1"/>
  <c r="HI29" i="1"/>
  <c r="GW32" i="1"/>
  <c r="GZ31" i="1"/>
  <c r="GY31" i="1"/>
  <c r="GM31" i="1"/>
  <c r="GO30" i="1"/>
  <c r="GP30" i="1"/>
  <c r="GC32" i="1"/>
  <c r="GE31" i="1"/>
  <c r="GF31" i="1"/>
  <c r="FS31" i="1"/>
  <c r="FV30" i="1"/>
  <c r="FU30" i="1"/>
  <c r="FK30" i="1"/>
  <c r="FI31" i="1"/>
  <c r="FL30" i="1"/>
  <c r="EY30" i="1"/>
  <c r="FB29" i="1"/>
  <c r="FA29" i="1"/>
  <c r="EO31" i="1"/>
  <c r="ER30" i="1"/>
  <c r="BU368" i="5" s="1"/>
  <c r="EQ30" i="1"/>
  <c r="BT368" i="5" s="1"/>
  <c r="EE30" i="1"/>
  <c r="EH29" i="1"/>
  <c r="EG29" i="1"/>
  <c r="DW33" i="1"/>
  <c r="DU34" i="1"/>
  <c r="DX33" i="1"/>
  <c r="CS35" i="1"/>
  <c r="CT35" i="1"/>
  <c r="CQ36" i="1"/>
  <c r="AL32" i="1"/>
  <c r="AI33" i="1"/>
  <c r="AK32" i="1"/>
  <c r="AV35" i="1"/>
  <c r="AU35" i="1"/>
  <c r="AS36" i="1"/>
  <c r="Q34" i="1"/>
  <c r="R34" i="1"/>
  <c r="O35" i="1"/>
  <c r="AB34" i="1"/>
  <c r="AA34" i="1"/>
  <c r="Y35" i="1"/>
  <c r="DD34" i="1"/>
  <c r="DC34" i="1"/>
  <c r="DA35" i="1"/>
  <c r="BP33" i="1"/>
  <c r="BO33" i="1"/>
  <c r="BM34" i="1"/>
  <c r="BF32" i="1"/>
  <c r="BC33" i="1"/>
  <c r="BE32" i="1"/>
  <c r="BY34" i="1"/>
  <c r="BW35" i="1"/>
  <c r="BZ34" i="1"/>
  <c r="CJ32" i="1"/>
  <c r="CI32" i="1"/>
  <c r="CG33" i="1"/>
  <c r="DK33" i="1"/>
  <c r="DM32" i="1"/>
  <c r="DN32" i="1"/>
  <c r="IX31" i="1" l="1"/>
  <c r="IU32" i="1"/>
  <c r="IW31" i="1"/>
  <c r="IK32" i="1"/>
  <c r="IN31" i="1"/>
  <c r="IM31" i="1"/>
  <c r="IA31" i="1"/>
  <c r="IC30" i="1"/>
  <c r="ID30" i="1"/>
  <c r="HT31" i="1"/>
  <c r="HQ32" i="1"/>
  <c r="HS31" i="1"/>
  <c r="HJ30" i="1"/>
  <c r="HG31" i="1"/>
  <c r="HI30" i="1"/>
  <c r="GY32" i="1"/>
  <c r="GW33" i="1"/>
  <c r="GZ32" i="1"/>
  <c r="GP31" i="1"/>
  <c r="GO31" i="1"/>
  <c r="GM32" i="1"/>
  <c r="GF32" i="1"/>
  <c r="GC33" i="1"/>
  <c r="GE32" i="1"/>
  <c r="FS32" i="1"/>
  <c r="FV31" i="1"/>
  <c r="FU31" i="1"/>
  <c r="FI32" i="1"/>
  <c r="FL31" i="1"/>
  <c r="FK31" i="1"/>
  <c r="EY31" i="1"/>
  <c r="FB30" i="1"/>
  <c r="FA30" i="1"/>
  <c r="ER31" i="1"/>
  <c r="BU369" i="5" s="1"/>
  <c r="EO32" i="1"/>
  <c r="EQ31" i="1"/>
  <c r="BT369" i="5" s="1"/>
  <c r="EG30" i="1"/>
  <c r="EE31" i="1"/>
  <c r="EH30" i="1"/>
  <c r="DW34" i="1"/>
  <c r="DU35" i="1"/>
  <c r="DX34" i="1"/>
  <c r="CS36" i="1"/>
  <c r="CQ37" i="1"/>
  <c r="CT36" i="1"/>
  <c r="DD35" i="1"/>
  <c r="DC35" i="1"/>
  <c r="DA36" i="1"/>
  <c r="Q35" i="1"/>
  <c r="R35" i="1"/>
  <c r="O36" i="1"/>
  <c r="BE33" i="1"/>
  <c r="BF33" i="1"/>
  <c r="BC34" i="1"/>
  <c r="AB35" i="1"/>
  <c r="AA35" i="1"/>
  <c r="Y36" i="1"/>
  <c r="CJ33" i="1"/>
  <c r="CI33" i="1"/>
  <c r="CG34" i="1"/>
  <c r="BY35" i="1"/>
  <c r="BZ35" i="1"/>
  <c r="BW36" i="1"/>
  <c r="BP34" i="1"/>
  <c r="BO34" i="1"/>
  <c r="BM35" i="1"/>
  <c r="AV36" i="1"/>
  <c r="AU36" i="1"/>
  <c r="AS37" i="1"/>
  <c r="AK33" i="1"/>
  <c r="AL33" i="1"/>
  <c r="AI34" i="1"/>
  <c r="DM33" i="1"/>
  <c r="DK34" i="1"/>
  <c r="DN33" i="1"/>
  <c r="IX32" i="1" l="1"/>
  <c r="IU33" i="1"/>
  <c r="IW32" i="1"/>
  <c r="IK33" i="1"/>
  <c r="IN32" i="1"/>
  <c r="IM32" i="1"/>
  <c r="IA32" i="1"/>
  <c r="ID31" i="1"/>
  <c r="IC31" i="1"/>
  <c r="HT32" i="1"/>
  <c r="HQ33" i="1"/>
  <c r="HS32" i="1"/>
  <c r="HG32" i="1"/>
  <c r="HJ31" i="1"/>
  <c r="HI31" i="1"/>
  <c r="GY33" i="1"/>
  <c r="GW34" i="1"/>
  <c r="GZ33" i="1"/>
  <c r="GM33" i="1"/>
  <c r="GO32" i="1"/>
  <c r="GP32" i="1"/>
  <c r="GC34" i="1"/>
  <c r="GE33" i="1"/>
  <c r="GF33" i="1"/>
  <c r="FV32" i="1"/>
  <c r="FS33" i="1"/>
  <c r="FU32" i="1"/>
  <c r="FL32" i="1"/>
  <c r="FK32" i="1"/>
  <c r="FI33" i="1"/>
  <c r="FB31" i="1"/>
  <c r="EY32" i="1"/>
  <c r="FA31" i="1"/>
  <c r="ER32" i="1"/>
  <c r="BU370" i="5" s="1"/>
  <c r="EO33" i="1"/>
  <c r="EQ32" i="1"/>
  <c r="BT370" i="5" s="1"/>
  <c r="EG31" i="1"/>
  <c r="EE32" i="1"/>
  <c r="EH31" i="1"/>
  <c r="DU36" i="1"/>
  <c r="DX35" i="1"/>
  <c r="DW35" i="1"/>
  <c r="AK34" i="1"/>
  <c r="AL34" i="1"/>
  <c r="AI35" i="1"/>
  <c r="CJ34" i="1"/>
  <c r="CI34" i="1"/>
  <c r="CG35" i="1"/>
  <c r="DD36" i="1"/>
  <c r="DC36" i="1"/>
  <c r="DA37" i="1"/>
  <c r="CS37" i="1"/>
  <c r="CT37" i="1"/>
  <c r="CQ38" i="1"/>
  <c r="BP35" i="1"/>
  <c r="BO35" i="1"/>
  <c r="BM36" i="1"/>
  <c r="BE34" i="1"/>
  <c r="BC35" i="1"/>
  <c r="BF34" i="1"/>
  <c r="AV37" i="1"/>
  <c r="AU37" i="1"/>
  <c r="AS38" i="1"/>
  <c r="AB36" i="1"/>
  <c r="AA36" i="1"/>
  <c r="Y37" i="1"/>
  <c r="BY36" i="1"/>
  <c r="BW37" i="1"/>
  <c r="BZ36" i="1"/>
  <c r="Q36" i="1"/>
  <c r="O37" i="1"/>
  <c r="R36" i="1"/>
  <c r="DM34" i="1"/>
  <c r="DK35" i="1"/>
  <c r="DN34" i="1"/>
  <c r="IW33" i="1" l="1"/>
  <c r="IU34" i="1"/>
  <c r="IX33" i="1"/>
  <c r="IM33" i="1"/>
  <c r="IK34" i="1"/>
  <c r="IN33" i="1"/>
  <c r="ID32" i="1"/>
  <c r="IA33" i="1"/>
  <c r="IC32" i="1"/>
  <c r="HS33" i="1"/>
  <c r="HQ34" i="1"/>
  <c r="HT33" i="1"/>
  <c r="HJ32" i="1"/>
  <c r="HG33" i="1"/>
  <c r="HI32" i="1"/>
  <c r="GY34" i="1"/>
  <c r="GW35" i="1"/>
  <c r="GZ34" i="1"/>
  <c r="GP33" i="1"/>
  <c r="GO33" i="1"/>
  <c r="GM34" i="1"/>
  <c r="GE34" i="1"/>
  <c r="GF34" i="1"/>
  <c r="GC35" i="1"/>
  <c r="FS34" i="1"/>
  <c r="FU33" i="1"/>
  <c r="FV33" i="1"/>
  <c r="FK33" i="1"/>
  <c r="FI34" i="1"/>
  <c r="FL33" i="1"/>
  <c r="EY33" i="1"/>
  <c r="FB32" i="1"/>
  <c r="FA32" i="1"/>
  <c r="EO34" i="1"/>
  <c r="ER33" i="1"/>
  <c r="BU371" i="5" s="1"/>
  <c r="EQ33" i="1"/>
  <c r="BT371" i="5" s="1"/>
  <c r="EE33" i="1"/>
  <c r="EH32" i="1"/>
  <c r="EG32" i="1"/>
  <c r="DU37" i="1"/>
  <c r="DX36" i="1"/>
  <c r="DW36" i="1"/>
  <c r="CT38" i="1"/>
  <c r="CS38" i="1"/>
  <c r="CQ39" i="1"/>
  <c r="BP36" i="1"/>
  <c r="BO36" i="1"/>
  <c r="BM37" i="1"/>
  <c r="AK35" i="1"/>
  <c r="AI36" i="1"/>
  <c r="AL35" i="1"/>
  <c r="AB37" i="1"/>
  <c r="AA37" i="1"/>
  <c r="Y38" i="1"/>
  <c r="BY37" i="1"/>
  <c r="BZ37" i="1"/>
  <c r="BW38" i="1"/>
  <c r="CJ35" i="1"/>
  <c r="CI35" i="1"/>
  <c r="CG36" i="1"/>
  <c r="Q37" i="1"/>
  <c r="O38" i="1"/>
  <c r="R37" i="1"/>
  <c r="AS39" i="1"/>
  <c r="AV38" i="1"/>
  <c r="AU38" i="1"/>
  <c r="BE35" i="1"/>
  <c r="BC36" i="1"/>
  <c r="BF35" i="1"/>
  <c r="DA38" i="1"/>
  <c r="DD37" i="1"/>
  <c r="DC37" i="1"/>
  <c r="DM35" i="1"/>
  <c r="DK36" i="1"/>
  <c r="DN35" i="1"/>
  <c r="IU35" i="1" l="1"/>
  <c r="IX34" i="1"/>
  <c r="IW34" i="1"/>
  <c r="IN34" i="1"/>
  <c r="IK35" i="1"/>
  <c r="IM34" i="1"/>
  <c r="IA34" i="1"/>
  <c r="IC33" i="1"/>
  <c r="ID33" i="1"/>
  <c r="HS34" i="1"/>
  <c r="HQ35" i="1"/>
  <c r="HT34" i="1"/>
  <c r="HG34" i="1"/>
  <c r="HJ33" i="1"/>
  <c r="HI33" i="1"/>
  <c r="GY35" i="1"/>
  <c r="GW36" i="1"/>
  <c r="GZ35" i="1"/>
  <c r="GO34" i="1"/>
  <c r="GM35" i="1"/>
  <c r="GP34" i="1"/>
  <c r="GF35" i="1"/>
  <c r="GC36" i="1"/>
  <c r="GE35" i="1"/>
  <c r="FS35" i="1"/>
  <c r="FU34" i="1"/>
  <c r="FV34" i="1"/>
  <c r="FI35" i="1"/>
  <c r="FL34" i="1"/>
  <c r="FK34" i="1"/>
  <c r="EY34" i="1"/>
  <c r="FB33" i="1"/>
  <c r="FA33" i="1"/>
  <c r="EO35" i="1"/>
  <c r="ER34" i="1"/>
  <c r="BU372" i="5" s="1"/>
  <c r="EQ34" i="1"/>
  <c r="BT372" i="5" s="1"/>
  <c r="EE34" i="1"/>
  <c r="EH33" i="1"/>
  <c r="EG33" i="1"/>
  <c r="DX37" i="1"/>
  <c r="DW37" i="1"/>
  <c r="DU38" i="1"/>
  <c r="DD38" i="1"/>
  <c r="DC38" i="1"/>
  <c r="DA39" i="1"/>
  <c r="Q38" i="1"/>
  <c r="R38" i="1"/>
  <c r="O39" i="1"/>
  <c r="AB38" i="1"/>
  <c r="Y39" i="1"/>
  <c r="AA38" i="1"/>
  <c r="AK36" i="1"/>
  <c r="AI37" i="1"/>
  <c r="AL36" i="1"/>
  <c r="BY38" i="1"/>
  <c r="BZ38" i="1"/>
  <c r="BW39" i="1"/>
  <c r="CT39" i="1"/>
  <c r="CS39" i="1"/>
  <c r="CQ40" i="1"/>
  <c r="BE36" i="1"/>
  <c r="BF36" i="1"/>
  <c r="BC37" i="1"/>
  <c r="AV39" i="1"/>
  <c r="AU39" i="1"/>
  <c r="AS40" i="1"/>
  <c r="CJ36" i="1"/>
  <c r="CI36" i="1"/>
  <c r="CG37" i="1"/>
  <c r="BP37" i="1"/>
  <c r="BO37" i="1"/>
  <c r="BM38" i="1"/>
  <c r="DN36" i="1"/>
  <c r="DK37" i="1"/>
  <c r="DM36" i="1"/>
  <c r="IU36" i="1" l="1"/>
  <c r="IX35" i="1"/>
  <c r="IW35" i="1"/>
  <c r="IK36" i="1"/>
  <c r="IM35" i="1"/>
  <c r="IN35" i="1"/>
  <c r="IC34" i="1"/>
  <c r="IA35" i="1"/>
  <c r="ID34" i="1"/>
  <c r="HQ36" i="1"/>
  <c r="HS35" i="1"/>
  <c r="HT35" i="1"/>
  <c r="HJ34" i="1"/>
  <c r="HI34" i="1"/>
  <c r="HG35" i="1"/>
  <c r="GZ36" i="1"/>
  <c r="GY36" i="1"/>
  <c r="GW37" i="1"/>
  <c r="GM36" i="1"/>
  <c r="GP35" i="1"/>
  <c r="GO35" i="1"/>
  <c r="GC37" i="1"/>
  <c r="GF36" i="1"/>
  <c r="GE36" i="1"/>
  <c r="FV35" i="1"/>
  <c r="FS36" i="1"/>
  <c r="FU35" i="1"/>
  <c r="FI36" i="1"/>
  <c r="FK35" i="1"/>
  <c r="FL35" i="1"/>
  <c r="FB34" i="1"/>
  <c r="FA34" i="1"/>
  <c r="EY35" i="1"/>
  <c r="EO36" i="1"/>
  <c r="ER35" i="1"/>
  <c r="BU373" i="5" s="1"/>
  <c r="EQ35" i="1"/>
  <c r="BT373" i="5" s="1"/>
  <c r="EE35" i="1"/>
  <c r="EH34" i="1"/>
  <c r="EG34" i="1"/>
  <c r="DU39" i="1"/>
  <c r="DX38" i="1"/>
  <c r="DW38" i="1"/>
  <c r="AV40" i="1"/>
  <c r="AU40" i="1"/>
  <c r="AS41" i="1"/>
  <c r="AB39" i="1"/>
  <c r="AA39" i="1"/>
  <c r="Y40" i="1"/>
  <c r="CJ37" i="1"/>
  <c r="CG38" i="1"/>
  <c r="CI37" i="1"/>
  <c r="BZ39" i="1"/>
  <c r="BY39" i="1"/>
  <c r="BW40" i="1"/>
  <c r="AK37" i="1"/>
  <c r="AI38" i="1"/>
  <c r="AL37" i="1"/>
  <c r="DD39" i="1"/>
  <c r="DC39" i="1"/>
  <c r="DA40" i="1"/>
  <c r="BO38" i="1"/>
  <c r="BP38" i="1"/>
  <c r="BM39" i="1"/>
  <c r="CT40" i="1"/>
  <c r="CS40" i="1"/>
  <c r="CQ41" i="1"/>
  <c r="R39" i="1"/>
  <c r="Q39" i="1"/>
  <c r="O40" i="1"/>
  <c r="BE37" i="1"/>
  <c r="BC38" i="1"/>
  <c r="BF37" i="1"/>
  <c r="DK38" i="1"/>
  <c r="DN37" i="1"/>
  <c r="DM37" i="1"/>
  <c r="IU37" i="1" l="1"/>
  <c r="IW36" i="1"/>
  <c r="IX36" i="1"/>
  <c r="IK37" i="1"/>
  <c r="IM36" i="1"/>
  <c r="IN36" i="1"/>
  <c r="ID35" i="1"/>
  <c r="IA36" i="1"/>
  <c r="IC35" i="1"/>
  <c r="HS36" i="1"/>
  <c r="HQ37" i="1"/>
  <c r="HT36" i="1"/>
  <c r="HJ35" i="1"/>
  <c r="HG36" i="1"/>
  <c r="HI35" i="1"/>
  <c r="GY37" i="1"/>
  <c r="GW38" i="1"/>
  <c r="GZ37" i="1"/>
  <c r="GM37" i="1"/>
  <c r="GP36" i="1"/>
  <c r="GO36" i="1"/>
  <c r="GF37" i="1"/>
  <c r="GE37" i="1"/>
  <c r="GC38" i="1"/>
  <c r="FS37" i="1"/>
  <c r="FV36" i="1"/>
  <c r="FU36" i="1"/>
  <c r="FL36" i="1"/>
  <c r="FI37" i="1"/>
  <c r="FK36" i="1"/>
  <c r="FB35" i="1"/>
  <c r="FA35" i="1"/>
  <c r="EY36" i="1"/>
  <c r="EQ36" i="1"/>
  <c r="BT374" i="5" s="1"/>
  <c r="EO37" i="1"/>
  <c r="ER36" i="1"/>
  <c r="BU374" i="5" s="1"/>
  <c r="EG35" i="1"/>
  <c r="EE36" i="1"/>
  <c r="EH35" i="1"/>
  <c r="DU40" i="1"/>
  <c r="DW39" i="1"/>
  <c r="DX39" i="1"/>
  <c r="AV41" i="1"/>
  <c r="AU41" i="1"/>
  <c r="AS42" i="1"/>
  <c r="BE38" i="1"/>
  <c r="BF38" i="1"/>
  <c r="BC39" i="1"/>
  <c r="BP39" i="1"/>
  <c r="BO39" i="1"/>
  <c r="BM40" i="1"/>
  <c r="CT41" i="1"/>
  <c r="CS41" i="1"/>
  <c r="CQ42" i="1"/>
  <c r="BZ40" i="1"/>
  <c r="BY40" i="1"/>
  <c r="BW41" i="1"/>
  <c r="CI38" i="1"/>
  <c r="CJ38" i="1"/>
  <c r="CG39" i="1"/>
  <c r="R40" i="1"/>
  <c r="Q40" i="1"/>
  <c r="O41" i="1"/>
  <c r="DD40" i="1"/>
  <c r="DC40" i="1"/>
  <c r="DA41" i="1"/>
  <c r="AK38" i="1"/>
  <c r="AL38" i="1"/>
  <c r="AI39" i="1"/>
  <c r="AB40" i="1"/>
  <c r="AA40" i="1"/>
  <c r="Y41" i="1"/>
  <c r="DN38" i="1"/>
  <c r="DK39" i="1"/>
  <c r="DM38" i="1"/>
  <c r="IW37" i="1" l="1"/>
  <c r="IU38" i="1"/>
  <c r="IX37" i="1"/>
  <c r="IN37" i="1"/>
  <c r="IK38" i="1"/>
  <c r="IM37" i="1"/>
  <c r="IA37" i="1"/>
  <c r="IC36" i="1"/>
  <c r="ID36" i="1"/>
  <c r="HQ38" i="1"/>
  <c r="HT37" i="1"/>
  <c r="HS37" i="1"/>
  <c r="HI36" i="1"/>
  <c r="HG37" i="1"/>
  <c r="HJ36" i="1"/>
  <c r="GW39" i="1"/>
  <c r="GZ38" i="1"/>
  <c r="GY38" i="1"/>
  <c r="GM38" i="1"/>
  <c r="GP37" i="1"/>
  <c r="GO37" i="1"/>
  <c r="GF38" i="1"/>
  <c r="GC39" i="1"/>
  <c r="GE38" i="1"/>
  <c r="FU37" i="1"/>
  <c r="FV37" i="1"/>
  <c r="FS38" i="1"/>
  <c r="FL37" i="1"/>
  <c r="FI38" i="1"/>
  <c r="FK37" i="1"/>
  <c r="EY37" i="1"/>
  <c r="FA36" i="1"/>
  <c r="FB36" i="1"/>
  <c r="EO38" i="1"/>
  <c r="ER37" i="1"/>
  <c r="BU375" i="5" s="1"/>
  <c r="EQ37" i="1"/>
  <c r="BT375" i="5" s="1"/>
  <c r="EH36" i="1"/>
  <c r="EE37" i="1"/>
  <c r="EG36" i="1"/>
  <c r="DU41" i="1"/>
  <c r="DX40" i="1"/>
  <c r="DW40" i="1"/>
  <c r="AL39" i="1"/>
  <c r="AK39" i="1"/>
  <c r="AI40" i="1"/>
  <c r="AV42" i="1"/>
  <c r="AU42" i="1"/>
  <c r="AS43" i="1"/>
  <c r="AB41" i="1"/>
  <c r="AA41" i="1"/>
  <c r="Y42" i="1"/>
  <c r="DD41" i="1"/>
  <c r="DC41" i="1"/>
  <c r="DA42" i="1"/>
  <c r="CT42" i="1"/>
  <c r="CS42" i="1"/>
  <c r="CQ43" i="1"/>
  <c r="BZ41" i="1"/>
  <c r="BY41" i="1"/>
  <c r="BW42" i="1"/>
  <c r="CJ39" i="1"/>
  <c r="CI39" i="1"/>
  <c r="CG40" i="1"/>
  <c r="BF39" i="1"/>
  <c r="BE39" i="1"/>
  <c r="BC40" i="1"/>
  <c r="R41" i="1"/>
  <c r="Q41" i="1"/>
  <c r="O42" i="1"/>
  <c r="BP40" i="1"/>
  <c r="BO40" i="1"/>
  <c r="BM41" i="1"/>
  <c r="DN39" i="1"/>
  <c r="DM39" i="1"/>
  <c r="DK40" i="1"/>
  <c r="IU39" i="1" l="1"/>
  <c r="IX38" i="1"/>
  <c r="IW38" i="1"/>
  <c r="IM38" i="1"/>
  <c r="IK39" i="1"/>
  <c r="IN38" i="1"/>
  <c r="IA38" i="1"/>
  <c r="ID37" i="1"/>
  <c r="IC37" i="1"/>
  <c r="HQ39" i="1"/>
  <c r="HT38" i="1"/>
  <c r="HS38" i="1"/>
  <c r="HI37" i="1"/>
  <c r="HG38" i="1"/>
  <c r="HJ37" i="1"/>
  <c r="GW40" i="1"/>
  <c r="GZ39" i="1"/>
  <c r="GY39" i="1"/>
  <c r="GP38" i="1"/>
  <c r="GM39" i="1"/>
  <c r="GO38" i="1"/>
  <c r="GC40" i="1"/>
  <c r="GF39" i="1"/>
  <c r="GE39" i="1"/>
  <c r="FS39" i="1"/>
  <c r="FV38" i="1"/>
  <c r="FU38" i="1"/>
  <c r="FI39" i="1"/>
  <c r="FL38" i="1"/>
  <c r="FK38" i="1"/>
  <c r="FA37" i="1"/>
  <c r="EY38" i="1"/>
  <c r="FB37" i="1"/>
  <c r="ER38" i="1"/>
  <c r="BU376" i="5" s="1"/>
  <c r="EO39" i="1"/>
  <c r="EQ38" i="1"/>
  <c r="BT376" i="5" s="1"/>
  <c r="EE38" i="1"/>
  <c r="EG37" i="1"/>
  <c r="EH37" i="1"/>
  <c r="DX41" i="1"/>
  <c r="DU42" i="1"/>
  <c r="DW41" i="1"/>
  <c r="DD42" i="1"/>
  <c r="DC42" i="1"/>
  <c r="DA43" i="1"/>
  <c r="R42" i="1"/>
  <c r="Q42" i="1"/>
  <c r="O43" i="1"/>
  <c r="CT43" i="1"/>
  <c r="CS43" i="1"/>
  <c r="CQ44" i="1"/>
  <c r="AL40" i="1"/>
  <c r="AK40" i="1"/>
  <c r="AI41" i="1"/>
  <c r="BF40" i="1"/>
  <c r="BE40" i="1"/>
  <c r="BC41" i="1"/>
  <c r="BP41" i="1"/>
  <c r="BO41" i="1"/>
  <c r="BM42" i="1"/>
  <c r="BZ42" i="1"/>
  <c r="BY42" i="1"/>
  <c r="BW43" i="1"/>
  <c r="AV43" i="1"/>
  <c r="AU43" i="1"/>
  <c r="AS44" i="1"/>
  <c r="CJ40" i="1"/>
  <c r="CI40" i="1"/>
  <c r="CG41" i="1"/>
  <c r="AB42" i="1"/>
  <c r="AA42" i="1"/>
  <c r="Y43" i="1"/>
  <c r="DK41" i="1"/>
  <c r="DM40" i="1"/>
  <c r="DN40" i="1"/>
  <c r="IX39" i="1" l="1"/>
  <c r="IU40" i="1"/>
  <c r="IW39" i="1"/>
  <c r="IK40" i="1"/>
  <c r="IM39" i="1"/>
  <c r="IN39" i="1"/>
  <c r="IA39" i="1"/>
  <c r="ID38" i="1"/>
  <c r="IC38" i="1"/>
  <c r="HT39" i="1"/>
  <c r="HQ40" i="1"/>
  <c r="HS39" i="1"/>
  <c r="HG39" i="1"/>
  <c r="HJ38" i="1"/>
  <c r="HI38" i="1"/>
  <c r="GW41" i="1"/>
  <c r="GZ40" i="1"/>
  <c r="GY40" i="1"/>
  <c r="GM40" i="1"/>
  <c r="GP39" i="1"/>
  <c r="GO39" i="1"/>
  <c r="GF40" i="1"/>
  <c r="GC41" i="1"/>
  <c r="GE40" i="1"/>
  <c r="FU39" i="1"/>
  <c r="FS40" i="1"/>
  <c r="FV39" i="1"/>
  <c r="FL39" i="1"/>
  <c r="FI40" i="1"/>
  <c r="FK39" i="1"/>
  <c r="EY39" i="1"/>
  <c r="FA38" i="1"/>
  <c r="FB38" i="1"/>
  <c r="ER39" i="1"/>
  <c r="BU377" i="5" s="1"/>
  <c r="EO40" i="1"/>
  <c r="EQ39" i="1"/>
  <c r="BT377" i="5" s="1"/>
  <c r="EE39" i="1"/>
  <c r="EH38" i="1"/>
  <c r="EG38" i="1"/>
  <c r="DU43" i="1"/>
  <c r="DX42" i="1"/>
  <c r="DW42" i="1"/>
  <c r="AV44" i="1"/>
  <c r="AU44" i="1"/>
  <c r="AS45" i="1"/>
  <c r="AS46" i="1" s="1"/>
  <c r="AS47" i="1" s="1"/>
  <c r="AL41" i="1"/>
  <c r="AK41" i="1"/>
  <c r="AI42" i="1"/>
  <c r="CJ41" i="1"/>
  <c r="CI41" i="1"/>
  <c r="CG42" i="1"/>
  <c r="BF41" i="1"/>
  <c r="BE41" i="1"/>
  <c r="BC42" i="1"/>
  <c r="DD43" i="1"/>
  <c r="DC43" i="1"/>
  <c r="DA44" i="1"/>
  <c r="AB43" i="1"/>
  <c r="AA43" i="1"/>
  <c r="Y44" i="1"/>
  <c r="BP42" i="1"/>
  <c r="BO42" i="1"/>
  <c r="BM43" i="1"/>
  <c r="R43" i="1"/>
  <c r="Q43" i="1"/>
  <c r="O44" i="1"/>
  <c r="BZ43" i="1"/>
  <c r="BY43" i="1"/>
  <c r="BW44" i="1"/>
  <c r="BW45" i="1" s="1"/>
  <c r="BW46" i="1" s="1"/>
  <c r="BW47" i="1" s="1"/>
  <c r="CT44" i="1"/>
  <c r="CS44" i="1"/>
  <c r="CQ45" i="1"/>
  <c r="CQ46" i="1" s="1"/>
  <c r="CQ47" i="1" s="1"/>
  <c r="DN41" i="1"/>
  <c r="DK42" i="1"/>
  <c r="DM41" i="1"/>
  <c r="IX40" i="1" l="1"/>
  <c r="IU41" i="1"/>
  <c r="IW40" i="1"/>
  <c r="IK41" i="1"/>
  <c r="IN40" i="1"/>
  <c r="IM40" i="1"/>
  <c r="IA40" i="1"/>
  <c r="ID39" i="1"/>
  <c r="IC39" i="1"/>
  <c r="HT40" i="1"/>
  <c r="HS40" i="1"/>
  <c r="HQ41" i="1"/>
  <c r="HG40" i="1"/>
  <c r="HJ39" i="1"/>
  <c r="HI39" i="1"/>
  <c r="GZ41" i="1"/>
  <c r="GW42" i="1"/>
  <c r="GY41" i="1"/>
  <c r="GM41" i="1"/>
  <c r="GP40" i="1"/>
  <c r="GO40" i="1"/>
  <c r="GC42" i="1"/>
  <c r="GE41" i="1"/>
  <c r="GF41" i="1"/>
  <c r="FV40" i="1"/>
  <c r="FS41" i="1"/>
  <c r="FU40" i="1"/>
  <c r="FL40" i="1"/>
  <c r="FI41" i="1"/>
  <c r="FK40" i="1"/>
  <c r="EY40" i="1"/>
  <c r="FB39" i="1"/>
  <c r="FA39" i="1"/>
  <c r="EQ40" i="1"/>
  <c r="BT378" i="5" s="1"/>
  <c r="EO41" i="1"/>
  <c r="ER40" i="1"/>
  <c r="BU378" i="5" s="1"/>
  <c r="EH39" i="1"/>
  <c r="EG39" i="1"/>
  <c r="EE40" i="1"/>
  <c r="CT47" i="1"/>
  <c r="CQ48" i="1"/>
  <c r="CS47" i="1"/>
  <c r="BW48" i="1"/>
  <c r="BZ47" i="1"/>
  <c r="BY47" i="1"/>
  <c r="AS48" i="1"/>
  <c r="AV47" i="1"/>
  <c r="AU47" i="1"/>
  <c r="DX43" i="1"/>
  <c r="DW43" i="1"/>
  <c r="DU44" i="1"/>
  <c r="BP43" i="1"/>
  <c r="BO43" i="1"/>
  <c r="BM44" i="1"/>
  <c r="BM45" i="1" s="1"/>
  <c r="BM46" i="1" s="1"/>
  <c r="BM47" i="1" s="1"/>
  <c r="CJ42" i="1"/>
  <c r="CI42" i="1"/>
  <c r="CG43" i="1"/>
  <c r="R44" i="1"/>
  <c r="Q44" i="1"/>
  <c r="O45" i="1"/>
  <c r="O46" i="1" s="1"/>
  <c r="BF42" i="1"/>
  <c r="BE42" i="1"/>
  <c r="BC43" i="1"/>
  <c r="BZ44" i="1"/>
  <c r="BY44" i="1"/>
  <c r="DD44" i="1"/>
  <c r="DC44" i="1"/>
  <c r="DA45" i="1"/>
  <c r="DA46" i="1" s="1"/>
  <c r="DA47" i="1" s="1"/>
  <c r="AV45" i="1"/>
  <c r="AU45" i="1"/>
  <c r="CT45" i="1"/>
  <c r="CS45" i="1"/>
  <c r="AB44" i="1"/>
  <c r="AA44" i="1"/>
  <c r="Y45" i="1"/>
  <c r="Y46" i="1" s="1"/>
  <c r="AL42" i="1"/>
  <c r="AK42" i="1"/>
  <c r="AI43" i="1"/>
  <c r="DN42" i="1"/>
  <c r="DK43" i="1"/>
  <c r="DK44" i="1" s="1"/>
  <c r="DK45" i="1" s="1"/>
  <c r="DM42" i="1"/>
  <c r="IW41" i="1" l="1"/>
  <c r="IU42" i="1"/>
  <c r="IX41" i="1"/>
  <c r="IM41" i="1"/>
  <c r="IK42" i="1"/>
  <c r="IN41" i="1"/>
  <c r="ID40" i="1"/>
  <c r="IC40" i="1"/>
  <c r="IA41" i="1"/>
  <c r="HT41" i="1"/>
  <c r="HQ42" i="1"/>
  <c r="HS41" i="1"/>
  <c r="HG41" i="1"/>
  <c r="HI40" i="1"/>
  <c r="HJ40" i="1"/>
  <c r="GY42" i="1"/>
  <c r="GW43" i="1"/>
  <c r="GZ42" i="1"/>
  <c r="GP41" i="1"/>
  <c r="GO41" i="1"/>
  <c r="GM42" i="1"/>
  <c r="GE42" i="1"/>
  <c r="GC43" i="1"/>
  <c r="GF42" i="1"/>
  <c r="FS42" i="1"/>
  <c r="FV41" i="1"/>
  <c r="FU41" i="1"/>
  <c r="FI42" i="1"/>
  <c r="FK41" i="1"/>
  <c r="FL41" i="1"/>
  <c r="EY41" i="1"/>
  <c r="FB40" i="1"/>
  <c r="FA40" i="1"/>
  <c r="ER41" i="1"/>
  <c r="BU379" i="5" s="1"/>
  <c r="EO42" i="1"/>
  <c r="EQ41" i="1"/>
  <c r="BT379" i="5" s="1"/>
  <c r="EE41" i="1"/>
  <c r="EH40" i="1"/>
  <c r="EG40" i="1"/>
  <c r="DA48" i="1"/>
  <c r="DC47" i="1"/>
  <c r="DD47" i="1"/>
  <c r="CT48" i="1"/>
  <c r="CQ49" i="1"/>
  <c r="CS48" i="1"/>
  <c r="BZ48" i="1"/>
  <c r="BY48" i="1"/>
  <c r="BW49" i="1"/>
  <c r="BM48" i="1"/>
  <c r="BP47" i="1"/>
  <c r="BO47" i="1"/>
  <c r="AS49" i="1"/>
  <c r="AU48" i="1"/>
  <c r="AV48" i="1"/>
  <c r="AA46" i="1"/>
  <c r="Y47" i="1"/>
  <c r="Q46" i="1"/>
  <c r="O47" i="1"/>
  <c r="DK46" i="1"/>
  <c r="DK47" i="1" s="1"/>
  <c r="DN45" i="1"/>
  <c r="DM45" i="1"/>
  <c r="DU45" i="1"/>
  <c r="DX44" i="1"/>
  <c r="DW44" i="1"/>
  <c r="BF43" i="1"/>
  <c r="BE43" i="1"/>
  <c r="BC44" i="1"/>
  <c r="BC45" i="1" s="1"/>
  <c r="BC46" i="1" s="1"/>
  <c r="BC47" i="1" s="1"/>
  <c r="AB45" i="1"/>
  <c r="AA45" i="1"/>
  <c r="BZ45" i="1"/>
  <c r="BY45" i="1"/>
  <c r="BP44" i="1"/>
  <c r="BO44" i="1"/>
  <c r="CT46" i="1"/>
  <c r="CS46" i="1"/>
  <c r="AL43" i="1"/>
  <c r="AK43" i="1"/>
  <c r="AI44" i="1"/>
  <c r="AI45" i="1" s="1"/>
  <c r="AI46" i="1" s="1"/>
  <c r="AI47" i="1" s="1"/>
  <c r="DD45" i="1"/>
  <c r="DC45" i="1"/>
  <c r="CJ43" i="1"/>
  <c r="CI43" i="1"/>
  <c r="CG44" i="1"/>
  <c r="CG45" i="1" s="1"/>
  <c r="AV46" i="1"/>
  <c r="AU46" i="1"/>
  <c r="R45" i="1"/>
  <c r="Q45" i="1"/>
  <c r="DN44" i="1"/>
  <c r="DM44" i="1"/>
  <c r="BJ643" i="5"/>
  <c r="BI643" i="5"/>
  <c r="DM43" i="1"/>
  <c r="DN43" i="1"/>
  <c r="IX42" i="1" l="1"/>
  <c r="IW42" i="1"/>
  <c r="IU43" i="1"/>
  <c r="IN42" i="1"/>
  <c r="IM42" i="1"/>
  <c r="IK43" i="1"/>
  <c r="IA42" i="1"/>
  <c r="IC41" i="1"/>
  <c r="ID41" i="1"/>
  <c r="HQ43" i="1"/>
  <c r="HT42" i="1"/>
  <c r="HS42" i="1"/>
  <c r="HJ41" i="1"/>
  <c r="HI41" i="1"/>
  <c r="HG42" i="1"/>
  <c r="GW44" i="1"/>
  <c r="GZ43" i="1"/>
  <c r="GY43" i="1"/>
  <c r="GM43" i="1"/>
  <c r="GO42" i="1"/>
  <c r="GP42" i="1"/>
  <c r="GF43" i="1"/>
  <c r="GC44" i="1"/>
  <c r="GE43" i="1"/>
  <c r="FS43" i="1"/>
  <c r="FU42" i="1"/>
  <c r="FV42" i="1"/>
  <c r="FI43" i="1"/>
  <c r="FL42" i="1"/>
  <c r="FK42" i="1"/>
  <c r="FB41" i="1"/>
  <c r="EY42" i="1"/>
  <c r="FA41" i="1"/>
  <c r="EQ42" i="1"/>
  <c r="BT380" i="5" s="1"/>
  <c r="EO43" i="1"/>
  <c r="ER42" i="1"/>
  <c r="BU380" i="5" s="1"/>
  <c r="EE42" i="1"/>
  <c r="EH41" i="1"/>
  <c r="EG41" i="1"/>
  <c r="DN47" i="1"/>
  <c r="DK48" i="1"/>
  <c r="DM47" i="1"/>
  <c r="DD48" i="1"/>
  <c r="DA49" i="1"/>
  <c r="DC48" i="1"/>
  <c r="CT49" i="1"/>
  <c r="CQ50" i="1"/>
  <c r="CS49" i="1"/>
  <c r="BY49" i="1"/>
  <c r="BW50" i="1"/>
  <c r="BZ49" i="1"/>
  <c r="BP48" i="1"/>
  <c r="BM49" i="1"/>
  <c r="BO48" i="1"/>
  <c r="BC48" i="1"/>
  <c r="BE47" i="1"/>
  <c r="BF47" i="1"/>
  <c r="AS50" i="1"/>
  <c r="AV49" i="1"/>
  <c r="AU49" i="1"/>
  <c r="AI48" i="1"/>
  <c r="AL47" i="1"/>
  <c r="AK47" i="1"/>
  <c r="AA47" i="1"/>
  <c r="AB47" i="1"/>
  <c r="Y48" i="1"/>
  <c r="Q47" i="1"/>
  <c r="R47" i="1"/>
  <c r="O48" i="1"/>
  <c r="DN46" i="1"/>
  <c r="DM46" i="1"/>
  <c r="DU46" i="1"/>
  <c r="DU47" i="1" s="1"/>
  <c r="DX45" i="1"/>
  <c r="DW45" i="1"/>
  <c r="CI45" i="1"/>
  <c r="CG46" i="1"/>
  <c r="AB46" i="1"/>
  <c r="R46" i="1"/>
  <c r="DD46" i="1"/>
  <c r="DC46" i="1"/>
  <c r="BL643" i="5" s="1"/>
  <c r="AL44" i="1"/>
  <c r="AK44" i="1"/>
  <c r="BZ46" i="1"/>
  <c r="BD643" i="5" s="1"/>
  <c r="BY46" i="1"/>
  <c r="BC643" i="5" s="1"/>
  <c r="BF44" i="1"/>
  <c r="BE44" i="1"/>
  <c r="CJ44" i="1"/>
  <c r="CI44" i="1"/>
  <c r="BF643" i="5" s="1"/>
  <c r="BP45" i="1"/>
  <c r="BO45" i="1"/>
  <c r="IU44" i="1" l="1"/>
  <c r="IW43" i="1"/>
  <c r="IX43" i="1"/>
  <c r="IK44" i="1"/>
  <c r="IM43" i="1"/>
  <c r="IN43" i="1"/>
  <c r="ID42" i="1"/>
  <c r="IA43" i="1"/>
  <c r="IC42" i="1"/>
  <c r="HQ44" i="1"/>
  <c r="HT43" i="1"/>
  <c r="HS43" i="1"/>
  <c r="HG43" i="1"/>
  <c r="HJ42" i="1"/>
  <c r="HI42" i="1"/>
  <c r="GW45" i="1"/>
  <c r="GZ44" i="1"/>
  <c r="GY44" i="1"/>
  <c r="GM44" i="1"/>
  <c r="GO43" i="1"/>
  <c r="GP43" i="1"/>
  <c r="GC45" i="1"/>
  <c r="GF44" i="1"/>
  <c r="GE44" i="1"/>
  <c r="FU43" i="1"/>
  <c r="FS44" i="1"/>
  <c r="FV43" i="1"/>
  <c r="FI44" i="1"/>
  <c r="FK43" i="1"/>
  <c r="FL43" i="1"/>
  <c r="FB42" i="1"/>
  <c r="EY43" i="1"/>
  <c r="FA42" i="1"/>
  <c r="EQ43" i="1"/>
  <c r="BT381" i="5" s="1"/>
  <c r="EO44" i="1"/>
  <c r="ER43" i="1"/>
  <c r="BU381" i="5" s="1"/>
  <c r="EG42" i="1"/>
  <c r="EE43" i="1"/>
  <c r="EH42" i="1"/>
  <c r="DU48" i="1"/>
  <c r="DX47" i="1"/>
  <c r="DW47" i="1"/>
  <c r="DN48" i="1"/>
  <c r="DK49" i="1"/>
  <c r="DM48" i="1"/>
  <c r="DD49" i="1"/>
  <c r="DA50" i="1"/>
  <c r="DC49" i="1"/>
  <c r="CT50" i="1"/>
  <c r="CS50" i="1"/>
  <c r="CQ51" i="1"/>
  <c r="CI46" i="1"/>
  <c r="CG47" i="1"/>
  <c r="BW51" i="1"/>
  <c r="BZ50" i="1"/>
  <c r="BY50" i="1"/>
  <c r="BM50" i="1"/>
  <c r="BP49" i="1"/>
  <c r="BO49" i="1"/>
  <c r="BF48" i="1"/>
  <c r="BE48" i="1"/>
  <c r="BC49" i="1"/>
  <c r="AV50" i="1"/>
  <c r="AS51" i="1"/>
  <c r="AU50" i="1"/>
  <c r="AI49" i="1"/>
  <c r="AL48" i="1"/>
  <c r="AK48" i="1"/>
  <c r="AA48" i="1"/>
  <c r="Y49" i="1"/>
  <c r="AB48" i="1"/>
  <c r="Q48" i="1"/>
  <c r="O49" i="1"/>
  <c r="R48" i="1"/>
  <c r="BM643" i="5"/>
  <c r="DX46" i="1"/>
  <c r="DW46" i="1"/>
  <c r="BF45" i="1"/>
  <c r="BE45" i="1"/>
  <c r="CJ45" i="1"/>
  <c r="BP46" i="1"/>
  <c r="BO46" i="1"/>
  <c r="AL45" i="1"/>
  <c r="AK45" i="1"/>
  <c r="IU45" i="1" l="1"/>
  <c r="IX44" i="1"/>
  <c r="IW44" i="1"/>
  <c r="IK45" i="1"/>
  <c r="IN44" i="1"/>
  <c r="IM44" i="1"/>
  <c r="ID43" i="1"/>
  <c r="IA44" i="1"/>
  <c r="IC43" i="1"/>
  <c r="HQ45" i="1"/>
  <c r="HS44" i="1"/>
  <c r="HT44" i="1"/>
  <c r="HI43" i="1"/>
  <c r="HJ43" i="1"/>
  <c r="HG44" i="1"/>
  <c r="GZ45" i="1"/>
  <c r="GY45" i="1"/>
  <c r="GW46" i="1"/>
  <c r="GP44" i="1"/>
  <c r="GO44" i="1"/>
  <c r="GM45" i="1"/>
  <c r="GE45" i="1"/>
  <c r="GC46" i="1"/>
  <c r="GF45" i="1"/>
  <c r="FS45" i="1"/>
  <c r="FU44" i="1"/>
  <c r="FV44" i="1"/>
  <c r="FI45" i="1"/>
  <c r="FK44" i="1"/>
  <c r="FL44" i="1"/>
  <c r="FA43" i="1"/>
  <c r="EY44" i="1"/>
  <c r="FB43" i="1"/>
  <c r="EO45" i="1"/>
  <c r="ER44" i="1"/>
  <c r="BU382" i="5" s="1"/>
  <c r="EQ44" i="1"/>
  <c r="BT382" i="5" s="1"/>
  <c r="EG43" i="1"/>
  <c r="EE44" i="1"/>
  <c r="EH43" i="1"/>
  <c r="DU49" i="1"/>
  <c r="DW48" i="1"/>
  <c r="DX48" i="1"/>
  <c r="DK50" i="1"/>
  <c r="DM49" i="1"/>
  <c r="DN49" i="1"/>
  <c r="DC50" i="1"/>
  <c r="DA51" i="1"/>
  <c r="DD50" i="1"/>
  <c r="CS51" i="1"/>
  <c r="CQ52" i="1"/>
  <c r="CT51" i="1"/>
  <c r="CI47" i="1"/>
  <c r="CJ47" i="1"/>
  <c r="CG48" i="1"/>
  <c r="BY51" i="1"/>
  <c r="BW52" i="1"/>
  <c r="BZ51" i="1"/>
  <c r="BP50" i="1"/>
  <c r="BM51" i="1"/>
  <c r="BO50" i="1"/>
  <c r="BF49" i="1"/>
  <c r="BC50" i="1"/>
  <c r="BE49" i="1"/>
  <c r="AU51" i="1"/>
  <c r="AS52" i="1"/>
  <c r="AV51" i="1"/>
  <c r="AI50" i="1"/>
  <c r="AK49" i="1"/>
  <c r="AL49" i="1"/>
  <c r="AB49" i="1"/>
  <c r="Y50" i="1"/>
  <c r="AA49" i="1"/>
  <c r="R49" i="1"/>
  <c r="O50" i="1"/>
  <c r="Q49" i="1"/>
  <c r="BP643" i="5"/>
  <c r="BR643" i="5"/>
  <c r="AL46" i="1"/>
  <c r="AK46" i="1"/>
  <c r="CJ46" i="1"/>
  <c r="BG643" i="5" s="1"/>
  <c r="BF46" i="1"/>
  <c r="BE46" i="1"/>
  <c r="IU46" i="1" l="1"/>
  <c r="IW45" i="1"/>
  <c r="IX45" i="1"/>
  <c r="IM45" i="1"/>
  <c r="IK46" i="1"/>
  <c r="IN45" i="1"/>
  <c r="IC44" i="1"/>
  <c r="IA45" i="1"/>
  <c r="ID44" i="1"/>
  <c r="HT45" i="1"/>
  <c r="HQ46" i="1"/>
  <c r="HS45" i="1"/>
  <c r="HJ44" i="1"/>
  <c r="HI44" i="1"/>
  <c r="HG45" i="1"/>
  <c r="GW47" i="1"/>
  <c r="GZ46" i="1"/>
  <c r="GY46" i="1"/>
  <c r="GM46" i="1"/>
  <c r="GP45" i="1"/>
  <c r="GO45" i="1"/>
  <c r="GF46" i="1"/>
  <c r="GE46" i="1"/>
  <c r="GC47" i="1"/>
  <c r="FS46" i="1"/>
  <c r="FV45" i="1"/>
  <c r="FU45" i="1"/>
  <c r="FK45" i="1"/>
  <c r="FI46" i="1"/>
  <c r="FL45" i="1"/>
  <c r="FA44" i="1"/>
  <c r="FB44" i="1"/>
  <c r="EY45" i="1"/>
  <c r="EO46" i="1"/>
  <c r="ER45" i="1"/>
  <c r="BU383" i="5" s="1"/>
  <c r="EQ45" i="1"/>
  <c r="BT383" i="5" s="1"/>
  <c r="EH44" i="1"/>
  <c r="EE45" i="1"/>
  <c r="EG44" i="1"/>
  <c r="DU50" i="1"/>
  <c r="DW49" i="1"/>
  <c r="DX49" i="1"/>
  <c r="DN50" i="1"/>
  <c r="DM50" i="1"/>
  <c r="DK51" i="1"/>
  <c r="DA52" i="1"/>
  <c r="DD51" i="1"/>
  <c r="DC51" i="1"/>
  <c r="CQ53" i="1"/>
  <c r="CT52" i="1"/>
  <c r="CS52" i="1"/>
  <c r="CJ48" i="1"/>
  <c r="CG49" i="1"/>
  <c r="CI48" i="1"/>
  <c r="BZ52" i="1"/>
  <c r="BW53" i="1"/>
  <c r="BY52" i="1"/>
  <c r="BM52" i="1"/>
  <c r="BP51" i="1"/>
  <c r="BO51" i="1"/>
  <c r="BE50" i="1"/>
  <c r="BC51" i="1"/>
  <c r="BF50" i="1"/>
  <c r="AV52" i="1"/>
  <c r="AS53" i="1"/>
  <c r="AU52" i="1"/>
  <c r="AI51" i="1"/>
  <c r="AL50" i="1"/>
  <c r="AK50" i="1"/>
  <c r="AA50" i="1"/>
  <c r="Y51" i="1"/>
  <c r="AB50" i="1"/>
  <c r="Q50" i="1"/>
  <c r="O51" i="1"/>
  <c r="R50" i="1"/>
  <c r="IX46" i="1" l="1"/>
  <c r="IW46" i="1"/>
  <c r="IU47" i="1"/>
  <c r="IN46" i="1"/>
  <c r="IK47" i="1"/>
  <c r="IM46" i="1"/>
  <c r="IA46" i="1"/>
  <c r="ID45" i="1"/>
  <c r="IC45" i="1"/>
  <c r="HQ47" i="1"/>
  <c r="HT46" i="1"/>
  <c r="HS46" i="1"/>
  <c r="HG46" i="1"/>
  <c r="HJ45" i="1"/>
  <c r="HI45" i="1"/>
  <c r="GZ47" i="1"/>
  <c r="GW48" i="1"/>
  <c r="GY47" i="1"/>
  <c r="GM47" i="1"/>
  <c r="GP46" i="1"/>
  <c r="GO46" i="1"/>
  <c r="GC48" i="1"/>
  <c r="GF47" i="1"/>
  <c r="GE47" i="1"/>
  <c r="FV46" i="1"/>
  <c r="FU46" i="1"/>
  <c r="FS47" i="1"/>
  <c r="FL46" i="1"/>
  <c r="FI47" i="1"/>
  <c r="FK46" i="1"/>
  <c r="EY46" i="1"/>
  <c r="FB45" i="1"/>
  <c r="FA45" i="1"/>
  <c r="EO47" i="1"/>
  <c r="EQ46" i="1"/>
  <c r="BT384" i="5" s="1"/>
  <c r="BO643" i="5" s="1"/>
  <c r="ER46" i="1"/>
  <c r="BU384" i="5" s="1"/>
  <c r="BS643" i="5" s="1"/>
  <c r="EE46" i="1"/>
  <c r="EH45" i="1"/>
  <c r="EG45" i="1"/>
  <c r="DW50" i="1"/>
  <c r="DU51" i="1"/>
  <c r="DX50" i="1"/>
  <c r="DM51" i="1"/>
  <c r="DK52" i="1"/>
  <c r="DN51" i="1"/>
  <c r="DD52" i="1"/>
  <c r="DA53" i="1"/>
  <c r="DC52" i="1"/>
  <c r="CQ54" i="1"/>
  <c r="CT53" i="1"/>
  <c r="CS53" i="1"/>
  <c r="CJ49" i="1"/>
  <c r="CG50" i="1"/>
  <c r="CI49" i="1"/>
  <c r="BZ53" i="1"/>
  <c r="BW54" i="1"/>
  <c r="BY53" i="1"/>
  <c r="BO52" i="1"/>
  <c r="BM53" i="1"/>
  <c r="BP52" i="1"/>
  <c r="BE51" i="1"/>
  <c r="BC52" i="1"/>
  <c r="BF51" i="1"/>
  <c r="AV53" i="1"/>
  <c r="AS54" i="1"/>
  <c r="AU53" i="1"/>
  <c r="AK51" i="1"/>
  <c r="AI52" i="1"/>
  <c r="AL51" i="1"/>
  <c r="AB51" i="1"/>
  <c r="Y52" i="1"/>
  <c r="AA51" i="1"/>
  <c r="Q51" i="1"/>
  <c r="O52" i="1"/>
  <c r="R51" i="1"/>
  <c r="IX47" i="1" l="1"/>
  <c r="IU48" i="1"/>
  <c r="IW47" i="1"/>
  <c r="IN47" i="1"/>
  <c r="IM47" i="1"/>
  <c r="IK48" i="1"/>
  <c r="IA47" i="1"/>
  <c r="ID46" i="1"/>
  <c r="IC46" i="1"/>
  <c r="HS47" i="1"/>
  <c r="HQ48" i="1"/>
  <c r="HT47" i="1"/>
  <c r="HG47" i="1"/>
  <c r="HJ46" i="1"/>
  <c r="HI46" i="1"/>
  <c r="GW49" i="1"/>
  <c r="GZ48" i="1"/>
  <c r="GY48" i="1"/>
  <c r="GO47" i="1"/>
  <c r="GM48" i="1"/>
  <c r="GP47" i="1"/>
  <c r="GF48" i="1"/>
  <c r="GE48" i="1"/>
  <c r="GC49" i="1"/>
  <c r="FS48" i="1"/>
  <c r="FU47" i="1"/>
  <c r="FV47" i="1"/>
  <c r="FI48" i="1"/>
  <c r="FL47" i="1"/>
  <c r="FK47" i="1"/>
  <c r="FA46" i="1"/>
  <c r="EY47" i="1"/>
  <c r="FB46" i="1"/>
  <c r="EQ47" i="1"/>
  <c r="BT385" i="5" s="1"/>
  <c r="EO48" i="1"/>
  <c r="ER47" i="1"/>
  <c r="BU385" i="5" s="1"/>
  <c r="EE47" i="1"/>
  <c r="EH46" i="1"/>
  <c r="EG46" i="1"/>
  <c r="DU52" i="1"/>
  <c r="DX51" i="1"/>
  <c r="DW51" i="1"/>
  <c r="DM52" i="1"/>
  <c r="DN52" i="1"/>
  <c r="DK53" i="1"/>
  <c r="DD53" i="1"/>
  <c r="DA54" i="1"/>
  <c r="DC53" i="1"/>
  <c r="CT54" i="1"/>
  <c r="CQ55" i="1"/>
  <c r="CS54" i="1"/>
  <c r="CJ50" i="1"/>
  <c r="CG51" i="1"/>
  <c r="CI50" i="1"/>
  <c r="BZ54" i="1"/>
  <c r="BW55" i="1"/>
  <c r="BY54" i="1"/>
  <c r="BM54" i="1"/>
  <c r="BP53" i="1"/>
  <c r="BO53" i="1"/>
  <c r="BF52" i="1"/>
  <c r="BE52" i="1"/>
  <c r="BC53" i="1"/>
  <c r="AS55" i="1"/>
  <c r="AV54" i="1"/>
  <c r="AU54" i="1"/>
  <c r="AL52" i="1"/>
  <c r="AK52" i="1"/>
  <c r="AI53" i="1"/>
  <c r="AA52" i="1"/>
  <c r="Y53" i="1"/>
  <c r="AB52" i="1"/>
  <c r="R52" i="1"/>
  <c r="O53" i="1"/>
  <c r="Q52" i="1"/>
  <c r="IW48" i="1" l="1"/>
  <c r="IU49" i="1"/>
  <c r="IX48" i="1"/>
  <c r="IK49" i="1"/>
  <c r="IN48" i="1"/>
  <c r="IM48" i="1"/>
  <c r="ID47" i="1"/>
  <c r="IA48" i="1"/>
  <c r="IC47" i="1"/>
  <c r="HQ49" i="1"/>
  <c r="HS48" i="1"/>
  <c r="HT48" i="1"/>
  <c r="HG48" i="1"/>
  <c r="HI47" i="1"/>
  <c r="HJ47" i="1"/>
  <c r="GW50" i="1"/>
  <c r="GZ49" i="1"/>
  <c r="GY49" i="1"/>
  <c r="GP48" i="1"/>
  <c r="GM49" i="1"/>
  <c r="GO48" i="1"/>
  <c r="GF49" i="1"/>
  <c r="GC50" i="1"/>
  <c r="GE49" i="1"/>
  <c r="FU48" i="1"/>
  <c r="FS49" i="1"/>
  <c r="FV48" i="1"/>
  <c r="FL48" i="1"/>
  <c r="FK48" i="1"/>
  <c r="FI49" i="1"/>
  <c r="FB47" i="1"/>
  <c r="EY48" i="1"/>
  <c r="FA47" i="1"/>
  <c r="ER48" i="1"/>
  <c r="BU386" i="5" s="1"/>
  <c r="EO49" i="1"/>
  <c r="EQ48" i="1"/>
  <c r="BT386" i="5" s="1"/>
  <c r="EE48" i="1"/>
  <c r="EH47" i="1"/>
  <c r="EG47" i="1"/>
  <c r="DW52" i="1"/>
  <c r="DX52" i="1"/>
  <c r="DU53" i="1"/>
  <c r="DN53" i="1"/>
  <c r="DK54" i="1"/>
  <c r="DM53" i="1"/>
  <c r="DD54" i="1"/>
  <c r="DA55" i="1"/>
  <c r="DC54" i="1"/>
  <c r="CQ56" i="1"/>
  <c r="CT55" i="1"/>
  <c r="CS55" i="1"/>
  <c r="CJ51" i="1"/>
  <c r="CG52" i="1"/>
  <c r="CI51" i="1"/>
  <c r="BZ55" i="1"/>
  <c r="BW56" i="1"/>
  <c r="BY55" i="1"/>
  <c r="BP54" i="1"/>
  <c r="BM55" i="1"/>
  <c r="BO54" i="1"/>
  <c r="BF53" i="1"/>
  <c r="BC54" i="1"/>
  <c r="BE53" i="1"/>
  <c r="AV55" i="1"/>
  <c r="AS56" i="1"/>
  <c r="AU55" i="1"/>
  <c r="AI54" i="1"/>
  <c r="AK53" i="1"/>
  <c r="AL53" i="1"/>
  <c r="AA53" i="1"/>
  <c r="Y54" i="1"/>
  <c r="AB53" i="1"/>
  <c r="R53" i="1"/>
  <c r="O54" i="1"/>
  <c r="Q53" i="1"/>
  <c r="IU50" i="1" l="1"/>
  <c r="IX49" i="1"/>
  <c r="IW49" i="1"/>
  <c r="IN49" i="1"/>
  <c r="IK50" i="1"/>
  <c r="IM49" i="1"/>
  <c r="IC48" i="1"/>
  <c r="IA49" i="1"/>
  <c r="ID48" i="1"/>
  <c r="HS49" i="1"/>
  <c r="HQ50" i="1"/>
  <c r="HT49" i="1"/>
  <c r="HG49" i="1"/>
  <c r="HJ48" i="1"/>
  <c r="HI48" i="1"/>
  <c r="GW51" i="1"/>
  <c r="GZ50" i="1"/>
  <c r="GY50" i="1"/>
  <c r="GO49" i="1"/>
  <c r="GP49" i="1"/>
  <c r="GM50" i="1"/>
  <c r="GE50" i="1"/>
  <c r="GC51" i="1"/>
  <c r="GF50" i="1"/>
  <c r="FU49" i="1"/>
  <c r="FS50" i="1"/>
  <c r="FV49" i="1"/>
  <c r="FL49" i="1"/>
  <c r="FI50" i="1"/>
  <c r="FK49" i="1"/>
  <c r="EY49" i="1"/>
  <c r="FB48" i="1"/>
  <c r="FA48" i="1"/>
  <c r="ER49" i="1"/>
  <c r="BU387" i="5" s="1"/>
  <c r="EO50" i="1"/>
  <c r="EQ49" i="1"/>
  <c r="BT387" i="5" s="1"/>
  <c r="EE49" i="1"/>
  <c r="EG48" i="1"/>
  <c r="EH48" i="1"/>
  <c r="DW53" i="1"/>
  <c r="DU54" i="1"/>
  <c r="DX53" i="1"/>
  <c r="DM54" i="1"/>
  <c r="DK55" i="1"/>
  <c r="DN54" i="1"/>
  <c r="DD55" i="1"/>
  <c r="DA56" i="1"/>
  <c r="DC55" i="1"/>
  <c r="CQ57" i="1"/>
  <c r="CS56" i="1"/>
  <c r="CT56" i="1"/>
  <c r="CI52" i="1"/>
  <c r="CG53" i="1"/>
  <c r="CJ52" i="1"/>
  <c r="BZ56" i="1"/>
  <c r="BW57" i="1"/>
  <c r="BY56" i="1"/>
  <c r="BP55" i="1"/>
  <c r="BM56" i="1"/>
  <c r="BO55" i="1"/>
  <c r="BC55" i="1"/>
  <c r="BE54" i="1"/>
  <c r="BF54" i="1"/>
  <c r="AU56" i="1"/>
  <c r="AS57" i="1"/>
  <c r="AV56" i="1"/>
  <c r="AK54" i="1"/>
  <c r="AI55" i="1"/>
  <c r="AL54" i="1"/>
  <c r="AA54" i="1"/>
  <c r="Y55" i="1"/>
  <c r="AB54" i="1"/>
  <c r="Q54" i="1"/>
  <c r="O55" i="1"/>
  <c r="R54" i="1"/>
  <c r="IX50" i="1" l="1"/>
  <c r="IU51" i="1"/>
  <c r="IW50" i="1"/>
  <c r="IK51" i="1"/>
  <c r="IN50" i="1"/>
  <c r="IM50" i="1"/>
  <c r="ID49" i="1"/>
  <c r="IC49" i="1"/>
  <c r="IA50" i="1"/>
  <c r="HT50" i="1"/>
  <c r="HS50" i="1"/>
  <c r="HQ51" i="1"/>
  <c r="HG50" i="1"/>
  <c r="HJ49" i="1"/>
  <c r="HI49" i="1"/>
  <c r="GY51" i="1"/>
  <c r="GW52" i="1"/>
  <c r="GZ51" i="1"/>
  <c r="GP50" i="1"/>
  <c r="GM51" i="1"/>
  <c r="GO50" i="1"/>
  <c r="GE51" i="1"/>
  <c r="GC52" i="1"/>
  <c r="GF51" i="1"/>
  <c r="FV50" i="1"/>
  <c r="FS51" i="1"/>
  <c r="FU50" i="1"/>
  <c r="FI51" i="1"/>
  <c r="FL50" i="1"/>
  <c r="FK50" i="1"/>
  <c r="FA49" i="1"/>
  <c r="EY50" i="1"/>
  <c r="FB49" i="1"/>
  <c r="EQ50" i="1"/>
  <c r="BT388" i="5" s="1"/>
  <c r="EO51" i="1"/>
  <c r="ER50" i="1"/>
  <c r="BU388" i="5" s="1"/>
  <c r="EE50" i="1"/>
  <c r="EG49" i="1"/>
  <c r="EH49" i="1"/>
  <c r="DX54" i="1"/>
  <c r="DW54" i="1"/>
  <c r="DU55" i="1"/>
  <c r="DN55" i="1"/>
  <c r="DK56" i="1"/>
  <c r="DM55" i="1"/>
  <c r="DD56" i="1"/>
  <c r="DA57" i="1"/>
  <c r="DC56" i="1"/>
  <c r="CT57" i="1"/>
  <c r="CS57" i="1"/>
  <c r="CQ58" i="1"/>
  <c r="CJ53" i="1"/>
  <c r="CG54" i="1"/>
  <c r="CI53" i="1"/>
  <c r="BZ57" i="1"/>
  <c r="BY57" i="1"/>
  <c r="BW58" i="1"/>
  <c r="BP56" i="1"/>
  <c r="BO56" i="1"/>
  <c r="BM57" i="1"/>
  <c r="BE55" i="1"/>
  <c r="BC56" i="1"/>
  <c r="BF55" i="1"/>
  <c r="AV57" i="1"/>
  <c r="AU57" i="1"/>
  <c r="AS58" i="1"/>
  <c r="AL55" i="1"/>
  <c r="AI56" i="1"/>
  <c r="AK55" i="1"/>
  <c r="AB55" i="1"/>
  <c r="Y56" i="1"/>
  <c r="AA55" i="1"/>
  <c r="R55" i="1"/>
  <c r="O56" i="1"/>
  <c r="Q55" i="1"/>
  <c r="IW51" i="1" l="1"/>
  <c r="IU52" i="1"/>
  <c r="IX51" i="1"/>
  <c r="IN51" i="1"/>
  <c r="IK52" i="1"/>
  <c r="IM51" i="1"/>
  <c r="IC50" i="1"/>
  <c r="IA51" i="1"/>
  <c r="ID50" i="1"/>
  <c r="HQ52" i="1"/>
  <c r="HT51" i="1"/>
  <c r="HS51" i="1"/>
  <c r="HJ50" i="1"/>
  <c r="HG51" i="1"/>
  <c r="HI50" i="1"/>
  <c r="GW53" i="1"/>
  <c r="GZ52" i="1"/>
  <c r="GY52" i="1"/>
  <c r="GM52" i="1"/>
  <c r="GO51" i="1"/>
  <c r="GP51" i="1"/>
  <c r="GE52" i="1"/>
  <c r="GC53" i="1"/>
  <c r="GF52" i="1"/>
  <c r="FU51" i="1"/>
  <c r="FV51" i="1"/>
  <c r="FS52" i="1"/>
  <c r="FL51" i="1"/>
  <c r="FI52" i="1"/>
  <c r="FK51" i="1"/>
  <c r="EY51" i="1"/>
  <c r="FB50" i="1"/>
  <c r="FA50" i="1"/>
  <c r="EO52" i="1"/>
  <c r="ER51" i="1"/>
  <c r="BU389" i="5" s="1"/>
  <c r="EQ51" i="1"/>
  <c r="BT389" i="5" s="1"/>
  <c r="EG50" i="1"/>
  <c r="EH50" i="1"/>
  <c r="EE51" i="1"/>
  <c r="DW55" i="1"/>
  <c r="DU56" i="1"/>
  <c r="DX55" i="1"/>
  <c r="DM56" i="1"/>
  <c r="DK57" i="1"/>
  <c r="DN56" i="1"/>
  <c r="DD57" i="1"/>
  <c r="DC57" i="1"/>
  <c r="DA58" i="1"/>
  <c r="CQ59" i="1"/>
  <c r="CT58" i="1"/>
  <c r="CS58" i="1"/>
  <c r="CG55" i="1"/>
  <c r="CJ54" i="1"/>
  <c r="CI54" i="1"/>
  <c r="BZ58" i="1"/>
  <c r="BW59" i="1"/>
  <c r="BY58" i="1"/>
  <c r="BO57" i="1"/>
  <c r="BP57" i="1"/>
  <c r="BM58" i="1"/>
  <c r="BE56" i="1"/>
  <c r="BC57" i="1"/>
  <c r="BF56" i="1"/>
  <c r="AV58" i="1"/>
  <c r="AU58" i="1"/>
  <c r="AS59" i="1"/>
  <c r="AK56" i="1"/>
  <c r="AI57" i="1"/>
  <c r="AL56" i="1"/>
  <c r="AA56" i="1"/>
  <c r="Y57" i="1"/>
  <c r="AB56" i="1"/>
  <c r="O57" i="1"/>
  <c r="Q56" i="1"/>
  <c r="R56" i="1"/>
  <c r="IU53" i="1" l="1"/>
  <c r="IX52" i="1"/>
  <c r="IW52" i="1"/>
  <c r="IM52" i="1"/>
  <c r="IK53" i="1"/>
  <c r="IN52" i="1"/>
  <c r="ID51" i="1"/>
  <c r="IA52" i="1"/>
  <c r="IC51" i="1"/>
  <c r="HT52" i="1"/>
  <c r="HS52" i="1"/>
  <c r="HQ53" i="1"/>
  <c r="HJ51" i="1"/>
  <c r="HG52" i="1"/>
  <c r="HI51" i="1"/>
  <c r="GZ53" i="1"/>
  <c r="GW54" i="1"/>
  <c r="GY53" i="1"/>
  <c r="GM53" i="1"/>
  <c r="GP52" i="1"/>
  <c r="GO52" i="1"/>
  <c r="GC54" i="1"/>
  <c r="GF53" i="1"/>
  <c r="GE53" i="1"/>
  <c r="FV52" i="1"/>
  <c r="FU52" i="1"/>
  <c r="FS53" i="1"/>
  <c r="FK52" i="1"/>
  <c r="FI53" i="1"/>
  <c r="FL52" i="1"/>
  <c r="FB51" i="1"/>
  <c r="EY52" i="1"/>
  <c r="FA51" i="1"/>
  <c r="EQ52" i="1"/>
  <c r="BT390" i="5" s="1"/>
  <c r="EO53" i="1"/>
  <c r="ER52" i="1"/>
  <c r="BU390" i="5" s="1"/>
  <c r="EE52" i="1"/>
  <c r="EH51" i="1"/>
  <c r="EG51" i="1"/>
  <c r="DW56" i="1"/>
  <c r="DU57" i="1"/>
  <c r="DX56" i="1"/>
  <c r="DN57" i="1"/>
  <c r="DM57" i="1"/>
  <c r="DK58" i="1"/>
  <c r="DA59" i="1"/>
  <c r="DC58" i="1"/>
  <c r="DD58" i="1"/>
  <c r="CS59" i="1"/>
  <c r="CQ60" i="1"/>
  <c r="CT59" i="1"/>
  <c r="CJ55" i="1"/>
  <c r="CG56" i="1"/>
  <c r="CI55" i="1"/>
  <c r="BY59" i="1"/>
  <c r="BW60" i="1"/>
  <c r="BZ59" i="1"/>
  <c r="BP58" i="1"/>
  <c r="BM59" i="1"/>
  <c r="BO58" i="1"/>
  <c r="BF57" i="1"/>
  <c r="BE57" i="1"/>
  <c r="BC58" i="1"/>
  <c r="AV59" i="1"/>
  <c r="AS60" i="1"/>
  <c r="AU59" i="1"/>
  <c r="AL57" i="1"/>
  <c r="AK57" i="1"/>
  <c r="AI58" i="1"/>
  <c r="AB57" i="1"/>
  <c r="Y58" i="1"/>
  <c r="AA57" i="1"/>
  <c r="R57" i="1"/>
  <c r="Q57" i="1"/>
  <c r="O58" i="1"/>
  <c r="IX53" i="1" l="1"/>
  <c r="IU54" i="1"/>
  <c r="IW53" i="1"/>
  <c r="IK54" i="1"/>
  <c r="IN53" i="1"/>
  <c r="IM53" i="1"/>
  <c r="IA53" i="1"/>
  <c r="IC52" i="1"/>
  <c r="ID52" i="1"/>
  <c r="HQ54" i="1"/>
  <c r="HT53" i="1"/>
  <c r="HS53" i="1"/>
  <c r="HJ52" i="1"/>
  <c r="HG53" i="1"/>
  <c r="HI52" i="1"/>
  <c r="GW55" i="1"/>
  <c r="GZ54" i="1"/>
  <c r="GY54" i="1"/>
  <c r="GO53" i="1"/>
  <c r="GM54" i="1"/>
  <c r="GP53" i="1"/>
  <c r="GF54" i="1"/>
  <c r="GE54" i="1"/>
  <c r="GC55" i="1"/>
  <c r="FU53" i="1"/>
  <c r="FV53" i="1"/>
  <c r="FS54" i="1"/>
  <c r="FL53" i="1"/>
  <c r="FI54" i="1"/>
  <c r="FK53" i="1"/>
  <c r="FB52" i="1"/>
  <c r="EY53" i="1"/>
  <c r="FA52" i="1"/>
  <c r="EO54" i="1"/>
  <c r="ER53" i="1"/>
  <c r="BU391" i="5" s="1"/>
  <c r="EQ53" i="1"/>
  <c r="BT391" i="5" s="1"/>
  <c r="EH52" i="1"/>
  <c r="EE53" i="1"/>
  <c r="EG52" i="1"/>
  <c r="DX57" i="1"/>
  <c r="DW57" i="1"/>
  <c r="DU58" i="1"/>
  <c r="DM58" i="1"/>
  <c r="DN58" i="1"/>
  <c r="DK59" i="1"/>
  <c r="DD59" i="1"/>
  <c r="DA60" i="1"/>
  <c r="DC59" i="1"/>
  <c r="CT60" i="1"/>
  <c r="CQ61" i="1"/>
  <c r="CS60" i="1"/>
  <c r="CJ56" i="1"/>
  <c r="CG57" i="1"/>
  <c r="CI56" i="1"/>
  <c r="BW61" i="1"/>
  <c r="BZ60" i="1"/>
  <c r="BY60" i="1"/>
  <c r="BP59" i="1"/>
  <c r="BM60" i="1"/>
  <c r="BO59" i="1"/>
  <c r="BE58" i="1"/>
  <c r="BC59" i="1"/>
  <c r="BF58" i="1"/>
  <c r="AU60" i="1"/>
  <c r="AS61" i="1"/>
  <c r="AS62" i="1" s="1"/>
  <c r="AV60" i="1"/>
  <c r="AL58" i="1"/>
  <c r="AK58" i="1"/>
  <c r="AI59" i="1"/>
  <c r="Y59" i="1"/>
  <c r="AB58" i="1"/>
  <c r="AA58" i="1"/>
  <c r="Q58" i="1"/>
  <c r="R58" i="1"/>
  <c r="O59" i="1"/>
  <c r="IX54" i="1" l="1"/>
  <c r="IU55" i="1"/>
  <c r="IW54" i="1"/>
  <c r="IM54" i="1"/>
  <c r="IK55" i="1"/>
  <c r="IN54" i="1"/>
  <c r="IC53" i="1"/>
  <c r="IA54" i="1"/>
  <c r="ID53" i="1"/>
  <c r="HQ55" i="1"/>
  <c r="HS54" i="1"/>
  <c r="HT54" i="1"/>
  <c r="HJ53" i="1"/>
  <c r="HG54" i="1"/>
  <c r="HI53" i="1"/>
  <c r="GZ55" i="1"/>
  <c r="GY55" i="1"/>
  <c r="GW56" i="1"/>
  <c r="GM55" i="1"/>
  <c r="GP54" i="1"/>
  <c r="GO54" i="1"/>
  <c r="GC56" i="1"/>
  <c r="GE55" i="1"/>
  <c r="GF55" i="1"/>
  <c r="FV54" i="1"/>
  <c r="FS55" i="1"/>
  <c r="FU54" i="1"/>
  <c r="FL54" i="1"/>
  <c r="FI55" i="1"/>
  <c r="FK54" i="1"/>
  <c r="EY54" i="1"/>
  <c r="FB53" i="1"/>
  <c r="FA53" i="1"/>
  <c r="EO55" i="1"/>
  <c r="ER54" i="1"/>
  <c r="BU392" i="5" s="1"/>
  <c r="EQ54" i="1"/>
  <c r="BT392" i="5" s="1"/>
  <c r="EH53" i="1"/>
  <c r="EG53" i="1"/>
  <c r="EE54" i="1"/>
  <c r="DU59" i="1"/>
  <c r="DW58" i="1"/>
  <c r="DX58" i="1"/>
  <c r="DN59" i="1"/>
  <c r="DK60" i="1"/>
  <c r="DM59" i="1"/>
  <c r="DC60" i="1"/>
  <c r="DA61" i="1"/>
  <c r="DD60" i="1"/>
  <c r="CT61" i="1"/>
  <c r="CQ62" i="1"/>
  <c r="CS61" i="1"/>
  <c r="CJ57" i="1"/>
  <c r="CI57" i="1"/>
  <c r="CG58" i="1"/>
  <c r="BY61" i="1"/>
  <c r="BW62" i="1"/>
  <c r="BZ61" i="1"/>
  <c r="BP60" i="1"/>
  <c r="BM61" i="1"/>
  <c r="BO60" i="1"/>
  <c r="AU62" i="1"/>
  <c r="AS63" i="1"/>
  <c r="AV62" i="1"/>
  <c r="BF59" i="1"/>
  <c r="BC60" i="1"/>
  <c r="BE59" i="1"/>
  <c r="AV61" i="1"/>
  <c r="AU61" i="1"/>
  <c r="AL59" i="1"/>
  <c r="AI60" i="1"/>
  <c r="AK59" i="1"/>
  <c r="AA59" i="1"/>
  <c r="Y60" i="1"/>
  <c r="AB59" i="1"/>
  <c r="Q59" i="1"/>
  <c r="O60" i="1"/>
  <c r="R59" i="1"/>
  <c r="IX55" i="1" l="1"/>
  <c r="IW55" i="1"/>
  <c r="IU56" i="1"/>
  <c r="IK56" i="1"/>
  <c r="IM55" i="1"/>
  <c r="IN55" i="1"/>
  <c r="ID54" i="1"/>
  <c r="IA55" i="1"/>
  <c r="IC54" i="1"/>
  <c r="HS55" i="1"/>
  <c r="HT55" i="1"/>
  <c r="HQ56" i="1"/>
  <c r="HG55" i="1"/>
  <c r="HJ54" i="1"/>
  <c r="HI54" i="1"/>
  <c r="GY56" i="1"/>
  <c r="GZ56" i="1"/>
  <c r="GW57" i="1"/>
  <c r="GP55" i="1"/>
  <c r="GM56" i="1"/>
  <c r="GO55" i="1"/>
  <c r="GE56" i="1"/>
  <c r="GC57" i="1"/>
  <c r="GF56" i="1"/>
  <c r="FS56" i="1"/>
  <c r="FV55" i="1"/>
  <c r="FU55" i="1"/>
  <c r="FK55" i="1"/>
  <c r="FI56" i="1"/>
  <c r="FL55" i="1"/>
  <c r="EY55" i="1"/>
  <c r="FB54" i="1"/>
  <c r="FA54" i="1"/>
  <c r="EQ55" i="1"/>
  <c r="BT393" i="5" s="1"/>
  <c r="EO56" i="1"/>
  <c r="ER55" i="1"/>
  <c r="BU393" i="5" s="1"/>
  <c r="EE55" i="1"/>
  <c r="EH54" i="1"/>
  <c r="EG54" i="1"/>
  <c r="DX59" i="1"/>
  <c r="DU60" i="1"/>
  <c r="DW59" i="1"/>
  <c r="DK61" i="1"/>
  <c r="DN60" i="1"/>
  <c r="DM60" i="1"/>
  <c r="DA62" i="1"/>
  <c r="DC61" i="1"/>
  <c r="DD61" i="1"/>
  <c r="CT62" i="1"/>
  <c r="CS62" i="1"/>
  <c r="CQ63" i="1"/>
  <c r="CJ58" i="1"/>
  <c r="CI58" i="1"/>
  <c r="CG59" i="1"/>
  <c r="BZ62" i="1"/>
  <c r="BW63" i="1"/>
  <c r="BY62" i="1"/>
  <c r="BP61" i="1"/>
  <c r="BM62" i="1"/>
  <c r="BO61" i="1"/>
  <c r="AS64" i="1"/>
  <c r="AU63" i="1"/>
  <c r="AV63" i="1"/>
  <c r="BF60" i="1"/>
  <c r="BC61" i="1"/>
  <c r="BC62" i="1" s="1"/>
  <c r="BE60" i="1"/>
  <c r="AL60" i="1"/>
  <c r="AI61" i="1"/>
  <c r="AI62" i="1" s="1"/>
  <c r="AK60" i="1"/>
  <c r="AB60" i="1"/>
  <c r="AA60" i="1"/>
  <c r="Y61" i="1"/>
  <c r="Y62" i="1" s="1"/>
  <c r="Q60" i="1"/>
  <c r="O61" i="1"/>
  <c r="O62" i="1" s="1"/>
  <c r="R60" i="1"/>
  <c r="IU57" i="1" l="1"/>
  <c r="IW56" i="1"/>
  <c r="IX56" i="1"/>
  <c r="IM56" i="1"/>
  <c r="IK57" i="1"/>
  <c r="IN56" i="1"/>
  <c r="IA56" i="1"/>
  <c r="IC55" i="1"/>
  <c r="ID55" i="1"/>
  <c r="HT56" i="1"/>
  <c r="HS56" i="1"/>
  <c r="HQ57" i="1"/>
  <c r="HI55" i="1"/>
  <c r="HJ55" i="1"/>
  <c r="HG56" i="1"/>
  <c r="GY57" i="1"/>
  <c r="GZ57" i="1"/>
  <c r="GW58" i="1"/>
  <c r="GO56" i="1"/>
  <c r="GM57" i="1"/>
  <c r="GP56" i="1"/>
  <c r="GE57" i="1"/>
  <c r="GF57" i="1"/>
  <c r="GC58" i="1"/>
  <c r="FS57" i="1"/>
  <c r="FU56" i="1"/>
  <c r="FV56" i="1"/>
  <c r="FI57" i="1"/>
  <c r="FK56" i="1"/>
  <c r="FL56" i="1"/>
  <c r="FA55" i="1"/>
  <c r="EY56" i="1"/>
  <c r="FB55" i="1"/>
  <c r="ER56" i="1"/>
  <c r="BU394" i="5" s="1"/>
  <c r="EO57" i="1"/>
  <c r="EQ56" i="1"/>
  <c r="BT394" i="5" s="1"/>
  <c r="EG55" i="1"/>
  <c r="EE56" i="1"/>
  <c r="EH55" i="1"/>
  <c r="DW60" i="1"/>
  <c r="DX60" i="1"/>
  <c r="DU61" i="1"/>
  <c r="DM61" i="1"/>
  <c r="DK62" i="1"/>
  <c r="DN61" i="1"/>
  <c r="DD62" i="1"/>
  <c r="DA63" i="1"/>
  <c r="DC62" i="1"/>
  <c r="CS63" i="1"/>
  <c r="CQ64" i="1"/>
  <c r="CT63" i="1"/>
  <c r="CJ59" i="1"/>
  <c r="CG60" i="1"/>
  <c r="CI59" i="1"/>
  <c r="BZ63" i="1"/>
  <c r="BW64" i="1"/>
  <c r="BY63" i="1"/>
  <c r="BP62" i="1"/>
  <c r="BO62" i="1"/>
  <c r="BM63" i="1"/>
  <c r="BF62" i="1"/>
  <c r="BC63" i="1"/>
  <c r="BE62" i="1"/>
  <c r="AU64" i="1"/>
  <c r="AS65" i="1"/>
  <c r="AV64" i="1"/>
  <c r="AK62" i="1"/>
  <c r="AL62" i="1"/>
  <c r="AI63" i="1"/>
  <c r="AB62" i="1"/>
  <c r="Y63" i="1"/>
  <c r="AA62" i="1"/>
  <c r="Q62" i="1"/>
  <c r="O63" i="1"/>
  <c r="R62" i="1"/>
  <c r="BF61" i="1"/>
  <c r="BE61" i="1"/>
  <c r="AK61" i="1"/>
  <c r="AL61" i="1"/>
  <c r="AA61" i="1"/>
  <c r="AB61" i="1"/>
  <c r="Q61" i="1"/>
  <c r="R61" i="1"/>
  <c r="IX57" i="1" l="1"/>
  <c r="IW57" i="1"/>
  <c r="IU58" i="1"/>
  <c r="IN57" i="1"/>
  <c r="IM57" i="1"/>
  <c r="IK58" i="1"/>
  <c r="IC56" i="1"/>
  <c r="IA57" i="1"/>
  <c r="ID56" i="1"/>
  <c r="HT57" i="1"/>
  <c r="HS57" i="1"/>
  <c r="HQ58" i="1"/>
  <c r="HI56" i="1"/>
  <c r="HG57" i="1"/>
  <c r="HJ56" i="1"/>
  <c r="GW59" i="1"/>
  <c r="GZ58" i="1"/>
  <c r="GY58" i="1"/>
  <c r="GP57" i="1"/>
  <c r="GO57" i="1"/>
  <c r="GM58" i="1"/>
  <c r="GC59" i="1"/>
  <c r="GE58" i="1"/>
  <c r="GF58" i="1"/>
  <c r="FU57" i="1"/>
  <c r="FV57" i="1"/>
  <c r="FS58" i="1"/>
  <c r="FL57" i="1"/>
  <c r="FK57" i="1"/>
  <c r="FI58" i="1"/>
  <c r="EY57" i="1"/>
  <c r="FB56" i="1"/>
  <c r="FA56" i="1"/>
  <c r="ER57" i="1"/>
  <c r="BU395" i="5" s="1"/>
  <c r="EQ57" i="1"/>
  <c r="BT395" i="5" s="1"/>
  <c r="EO58" i="1"/>
  <c r="EH56" i="1"/>
  <c r="EG56" i="1"/>
  <c r="EE57" i="1"/>
  <c r="DU62" i="1"/>
  <c r="DX61" i="1"/>
  <c r="DW61" i="1"/>
  <c r="DK63" i="1"/>
  <c r="DN62" i="1"/>
  <c r="DM62" i="1"/>
  <c r="DD63" i="1"/>
  <c r="DC63" i="1"/>
  <c r="DA64" i="1"/>
  <c r="CQ65" i="1"/>
  <c r="CT64" i="1"/>
  <c r="CS64" i="1"/>
  <c r="CJ60" i="1"/>
  <c r="CG61" i="1"/>
  <c r="CI60" i="1"/>
  <c r="BZ64" i="1"/>
  <c r="BW65" i="1"/>
  <c r="BY64" i="1"/>
  <c r="BP63" i="1"/>
  <c r="BM64" i="1"/>
  <c r="BO63" i="1"/>
  <c r="BE63" i="1"/>
  <c r="BC64" i="1"/>
  <c r="BF63" i="1"/>
  <c r="AV65" i="1"/>
  <c r="AS66" i="1"/>
  <c r="AU65" i="1"/>
  <c r="AK63" i="1"/>
  <c r="AI64" i="1"/>
  <c r="AL63" i="1"/>
  <c r="AA63" i="1"/>
  <c r="Y64" i="1"/>
  <c r="AB63" i="1"/>
  <c r="Q63" i="1"/>
  <c r="O64" i="1"/>
  <c r="R63" i="1"/>
  <c r="IW58" i="1" l="1"/>
  <c r="IU59" i="1"/>
  <c r="IX58" i="1"/>
  <c r="IK59" i="1"/>
  <c r="IN58" i="1"/>
  <c r="IM58" i="1"/>
  <c r="ID57" i="1"/>
  <c r="IC57" i="1"/>
  <c r="IA58" i="1"/>
  <c r="HQ59" i="1"/>
  <c r="HT58" i="1"/>
  <c r="HS58" i="1"/>
  <c r="HJ57" i="1"/>
  <c r="HI57" i="1"/>
  <c r="HG58" i="1"/>
  <c r="GW60" i="1"/>
  <c r="GZ59" i="1"/>
  <c r="GY59" i="1"/>
  <c r="GP58" i="1"/>
  <c r="GM59" i="1"/>
  <c r="GO58" i="1"/>
  <c r="GE59" i="1"/>
  <c r="GC60" i="1"/>
  <c r="GF59" i="1"/>
  <c r="FS59" i="1"/>
  <c r="FV58" i="1"/>
  <c r="FU58" i="1"/>
  <c r="FI59" i="1"/>
  <c r="FK58" i="1"/>
  <c r="FL58" i="1"/>
  <c r="FA57" i="1"/>
  <c r="FB57" i="1"/>
  <c r="EY58" i="1"/>
  <c r="EO59" i="1"/>
  <c r="ER58" i="1"/>
  <c r="BU396" i="5" s="1"/>
  <c r="EQ58" i="1"/>
  <c r="BT396" i="5" s="1"/>
  <c r="EG57" i="1"/>
  <c r="EH57" i="1"/>
  <c r="EE58" i="1"/>
  <c r="DW62" i="1"/>
  <c r="DU63" i="1"/>
  <c r="DX62" i="1"/>
  <c r="DN63" i="1"/>
  <c r="DK64" i="1"/>
  <c r="DM63" i="1"/>
  <c r="DC64" i="1"/>
  <c r="DA65" i="1"/>
  <c r="DD64" i="1"/>
  <c r="CT65" i="1"/>
  <c r="CQ66" i="1"/>
  <c r="CS65" i="1"/>
  <c r="CJ61" i="1"/>
  <c r="CG62" i="1"/>
  <c r="CI61" i="1"/>
  <c r="BY65" i="1"/>
  <c r="BW66" i="1"/>
  <c r="BZ65" i="1"/>
  <c r="BP64" i="1"/>
  <c r="BM65" i="1"/>
  <c r="BO64" i="1"/>
  <c r="BF64" i="1"/>
  <c r="BC65" i="1"/>
  <c r="BE64" i="1"/>
  <c r="AV66" i="1"/>
  <c r="AS67" i="1"/>
  <c r="AU66" i="1"/>
  <c r="AL64" i="1"/>
  <c r="AI65" i="1"/>
  <c r="AK64" i="1"/>
  <c r="AA64" i="1"/>
  <c r="Y65" i="1"/>
  <c r="AB64" i="1"/>
  <c r="Q64" i="1"/>
  <c r="O65" i="1"/>
  <c r="R64" i="1"/>
  <c r="IW59" i="1" l="1"/>
  <c r="IX59" i="1"/>
  <c r="IU60" i="1"/>
  <c r="IN59" i="1"/>
  <c r="IK60" i="1"/>
  <c r="IM59" i="1"/>
  <c r="ID58" i="1"/>
  <c r="IC58" i="1"/>
  <c r="IA59" i="1"/>
  <c r="HS59" i="1"/>
  <c r="HQ60" i="1"/>
  <c r="HT59" i="1"/>
  <c r="HJ58" i="1"/>
  <c r="HI58" i="1"/>
  <c r="HG59" i="1"/>
  <c r="GZ60" i="1"/>
  <c r="GW61" i="1"/>
  <c r="GY60" i="1"/>
  <c r="GM60" i="1"/>
  <c r="GP59" i="1"/>
  <c r="GO59" i="1"/>
  <c r="GF60" i="1"/>
  <c r="GC61" i="1"/>
  <c r="GE60" i="1"/>
  <c r="FS60" i="1"/>
  <c r="FU59" i="1"/>
  <c r="FV59" i="1"/>
  <c r="FI60" i="1"/>
  <c r="FK59" i="1"/>
  <c r="FL59" i="1"/>
  <c r="FB58" i="1"/>
  <c r="FA58" i="1"/>
  <c r="EY59" i="1"/>
  <c r="ER59" i="1"/>
  <c r="BU397" i="5" s="1"/>
  <c r="EQ59" i="1"/>
  <c r="BT397" i="5" s="1"/>
  <c r="EO60" i="1"/>
  <c r="EE59" i="1"/>
  <c r="EH58" i="1"/>
  <c r="EG58" i="1"/>
  <c r="DX63" i="1"/>
  <c r="DW63" i="1"/>
  <c r="DU64" i="1"/>
  <c r="DN64" i="1"/>
  <c r="DM64" i="1"/>
  <c r="DK65" i="1"/>
  <c r="DD65" i="1"/>
  <c r="DC65" i="1"/>
  <c r="DA66" i="1"/>
  <c r="CQ67" i="1"/>
  <c r="CS66" i="1"/>
  <c r="CT66" i="1"/>
  <c r="CJ62" i="1"/>
  <c r="CG63" i="1"/>
  <c r="CI62" i="1"/>
  <c r="BZ66" i="1"/>
  <c r="BW67" i="1"/>
  <c r="BY66" i="1"/>
  <c r="BP65" i="1"/>
  <c r="BM66" i="1"/>
  <c r="BO65" i="1"/>
  <c r="BF65" i="1"/>
  <c r="BC66" i="1"/>
  <c r="BE65" i="1"/>
  <c r="AV67" i="1"/>
  <c r="AS68" i="1"/>
  <c r="AU67" i="1"/>
  <c r="AL65" i="1"/>
  <c r="AI66" i="1"/>
  <c r="AK65" i="1"/>
  <c r="AB65" i="1"/>
  <c r="Y66" i="1"/>
  <c r="AA65" i="1"/>
  <c r="Q65" i="1"/>
  <c r="O66" i="1"/>
  <c r="R65" i="1"/>
  <c r="IX60" i="1" l="1"/>
  <c r="IU61" i="1"/>
  <c r="IW60" i="1"/>
  <c r="IN60" i="1"/>
  <c r="IK61" i="1"/>
  <c r="IM60" i="1"/>
  <c r="IC59" i="1"/>
  <c r="IA60" i="1"/>
  <c r="ID59" i="1"/>
  <c r="HS60" i="1"/>
  <c r="HQ61" i="1"/>
  <c r="HT60" i="1"/>
  <c r="HG60" i="1"/>
  <c r="HI59" i="1"/>
  <c r="HJ59" i="1"/>
  <c r="GZ61" i="1"/>
  <c r="GW62" i="1"/>
  <c r="GY61" i="1"/>
  <c r="GO60" i="1"/>
  <c r="GM61" i="1"/>
  <c r="GP60" i="1"/>
  <c r="GC62" i="1"/>
  <c r="GF61" i="1"/>
  <c r="GE61" i="1"/>
  <c r="FS61" i="1"/>
  <c r="FU60" i="1"/>
  <c r="FV60" i="1"/>
  <c r="FL60" i="1"/>
  <c r="FI61" i="1"/>
  <c r="FK60" i="1"/>
  <c r="FB59" i="1"/>
  <c r="EY60" i="1"/>
  <c r="FA59" i="1"/>
  <c r="EQ60" i="1"/>
  <c r="BT398" i="5" s="1"/>
  <c r="EO61" i="1"/>
  <c r="ER60" i="1"/>
  <c r="BU398" i="5" s="1"/>
  <c r="EH59" i="1"/>
  <c r="EE60" i="1"/>
  <c r="EG59" i="1"/>
  <c r="DX64" i="1"/>
  <c r="DU65" i="1"/>
  <c r="DW64" i="1"/>
  <c r="DM65" i="1"/>
  <c r="DK66" i="1"/>
  <c r="DN65" i="1"/>
  <c r="DC66" i="1"/>
  <c r="DA67" i="1"/>
  <c r="DD66" i="1"/>
  <c r="CT67" i="1"/>
  <c r="CQ68" i="1"/>
  <c r="CS67" i="1"/>
  <c r="CG64" i="1"/>
  <c r="CJ63" i="1"/>
  <c r="CI63" i="1"/>
  <c r="BW68" i="1"/>
  <c r="BZ67" i="1"/>
  <c r="BY67" i="1"/>
  <c r="BP66" i="1"/>
  <c r="BM67" i="1"/>
  <c r="BO66" i="1"/>
  <c r="BF66" i="1"/>
  <c r="BC67" i="1"/>
  <c r="BE66" i="1"/>
  <c r="AV68" i="1"/>
  <c r="AS69" i="1"/>
  <c r="AU68" i="1"/>
  <c r="AK66" i="1"/>
  <c r="AI67" i="1"/>
  <c r="AL66" i="1"/>
  <c r="Y67" i="1"/>
  <c r="AA66" i="1"/>
  <c r="AB66" i="1"/>
  <c r="Q66" i="1"/>
  <c r="O67" i="1"/>
  <c r="R66" i="1"/>
  <c r="IW61" i="1" l="1"/>
  <c r="IU62" i="1"/>
  <c r="IX61" i="1"/>
  <c r="IN61" i="1"/>
  <c r="IK62" i="1"/>
  <c r="IM61" i="1"/>
  <c r="IA61" i="1"/>
  <c r="ID60" i="1"/>
  <c r="IC60" i="1"/>
  <c r="HQ62" i="1"/>
  <c r="HS61" i="1"/>
  <c r="HT61" i="1"/>
  <c r="HG61" i="1"/>
  <c r="HI60" i="1"/>
  <c r="HJ60" i="1"/>
  <c r="GZ62" i="1"/>
  <c r="GW63" i="1"/>
  <c r="GY62" i="1"/>
  <c r="GP61" i="1"/>
  <c r="GM62" i="1"/>
  <c r="GO61" i="1"/>
  <c r="GF62" i="1"/>
  <c r="GE62" i="1"/>
  <c r="GC63" i="1"/>
  <c r="FV61" i="1"/>
  <c r="FS62" i="1"/>
  <c r="FU61" i="1"/>
  <c r="FI62" i="1"/>
  <c r="FL61" i="1"/>
  <c r="FK61" i="1"/>
  <c r="EY61" i="1"/>
  <c r="FB60" i="1"/>
  <c r="FA60" i="1"/>
  <c r="EQ61" i="1"/>
  <c r="BT399" i="5" s="1"/>
  <c r="EO62" i="1"/>
  <c r="ER61" i="1"/>
  <c r="BU399" i="5" s="1"/>
  <c r="EE61" i="1"/>
  <c r="EG60" i="1"/>
  <c r="EH60" i="1"/>
  <c r="DU66" i="1"/>
  <c r="DW65" i="1"/>
  <c r="DX65" i="1"/>
  <c r="DN66" i="1"/>
  <c r="DK67" i="1"/>
  <c r="DM66" i="1"/>
  <c r="DA68" i="1"/>
  <c r="DD67" i="1"/>
  <c r="DC67" i="1"/>
  <c r="CT68" i="1"/>
  <c r="CQ69" i="1"/>
  <c r="CS68" i="1"/>
  <c r="CI64" i="1"/>
  <c r="CG65" i="1"/>
  <c r="CJ64" i="1"/>
  <c r="BW69" i="1"/>
  <c r="BZ68" i="1"/>
  <c r="BY68" i="1"/>
  <c r="BP67" i="1"/>
  <c r="BM68" i="1"/>
  <c r="BO67" i="1"/>
  <c r="BF67" i="1"/>
  <c r="BC68" i="1"/>
  <c r="BE67" i="1"/>
  <c r="AV69" i="1"/>
  <c r="AS70" i="1"/>
  <c r="AU69" i="1"/>
  <c r="AK67" i="1"/>
  <c r="AI68" i="1"/>
  <c r="AL67" i="1"/>
  <c r="AA67" i="1"/>
  <c r="Y68" i="1"/>
  <c r="AB67" i="1"/>
  <c r="Q67" i="1"/>
  <c r="O68" i="1"/>
  <c r="R67" i="1"/>
  <c r="IX62" i="1" l="1"/>
  <c r="IU63" i="1"/>
  <c r="IW62" i="1"/>
  <c r="IM62" i="1"/>
  <c r="IK63" i="1"/>
  <c r="IN62" i="1"/>
  <c r="ID61" i="1"/>
  <c r="IA62" i="1"/>
  <c r="IC61" i="1"/>
  <c r="HS62" i="1"/>
  <c r="HQ63" i="1"/>
  <c r="HT62" i="1"/>
  <c r="HJ61" i="1"/>
  <c r="HG62" i="1"/>
  <c r="HI61" i="1"/>
  <c r="GZ63" i="1"/>
  <c r="GY63" i="1"/>
  <c r="GW64" i="1"/>
  <c r="GM63" i="1"/>
  <c r="GO62" i="1"/>
  <c r="GP62" i="1"/>
  <c r="GC64" i="1"/>
  <c r="GF63" i="1"/>
  <c r="GE63" i="1"/>
  <c r="FS63" i="1"/>
  <c r="FV62" i="1"/>
  <c r="FU62" i="1"/>
  <c r="FK62" i="1"/>
  <c r="FI63" i="1"/>
  <c r="FL62" i="1"/>
  <c r="FA61" i="1"/>
  <c r="EY62" i="1"/>
  <c r="FB61" i="1"/>
  <c r="EQ62" i="1"/>
  <c r="BT400" i="5" s="1"/>
  <c r="EO63" i="1"/>
  <c r="ER62" i="1"/>
  <c r="BU400" i="5" s="1"/>
  <c r="EG61" i="1"/>
  <c r="EE62" i="1"/>
  <c r="EH61" i="1"/>
  <c r="DW66" i="1"/>
  <c r="DU67" i="1"/>
  <c r="DX66" i="1"/>
  <c r="DN67" i="1"/>
  <c r="DK68" i="1"/>
  <c r="DM67" i="1"/>
  <c r="DD68" i="1"/>
  <c r="DA69" i="1"/>
  <c r="DC68" i="1"/>
  <c r="CS69" i="1"/>
  <c r="CQ70" i="1"/>
  <c r="CT69" i="1"/>
  <c r="CJ65" i="1"/>
  <c r="CG66" i="1"/>
  <c r="CI65" i="1"/>
  <c r="BZ69" i="1"/>
  <c r="BW70" i="1"/>
  <c r="BY69" i="1"/>
  <c r="BO68" i="1"/>
  <c r="BM69" i="1"/>
  <c r="BP68" i="1"/>
  <c r="BE68" i="1"/>
  <c r="BC69" i="1"/>
  <c r="BF68" i="1"/>
  <c r="AV70" i="1"/>
  <c r="AS71" i="1"/>
  <c r="AU70" i="1"/>
  <c r="AK68" i="1"/>
  <c r="AI69" i="1"/>
  <c r="AL68" i="1"/>
  <c r="AA68" i="1"/>
  <c r="Y69" i="1"/>
  <c r="AB68" i="1"/>
  <c r="Q68" i="1"/>
  <c r="O69" i="1"/>
  <c r="R68" i="1"/>
  <c r="IX63" i="1" l="1"/>
  <c r="IU64" i="1"/>
  <c r="IW63" i="1"/>
  <c r="IM63" i="1"/>
  <c r="IN63" i="1"/>
  <c r="IK64" i="1"/>
  <c r="IA63" i="1"/>
  <c r="ID62" i="1"/>
  <c r="IC62" i="1"/>
  <c r="HQ64" i="1"/>
  <c r="HT63" i="1"/>
  <c r="HS63" i="1"/>
  <c r="HG63" i="1"/>
  <c r="HI62" i="1"/>
  <c r="HJ62" i="1"/>
  <c r="GZ64" i="1"/>
  <c r="GW65" i="1"/>
  <c r="GY64" i="1"/>
  <c r="GP63" i="1"/>
  <c r="GO63" i="1"/>
  <c r="GM64" i="1"/>
  <c r="GC65" i="1"/>
  <c r="GF64" i="1"/>
  <c r="GE64" i="1"/>
  <c r="FV63" i="1"/>
  <c r="FS64" i="1"/>
  <c r="FU63" i="1"/>
  <c r="FK63" i="1"/>
  <c r="FL63" i="1"/>
  <c r="FI64" i="1"/>
  <c r="EY63" i="1"/>
  <c r="FB62" i="1"/>
  <c r="FA62" i="1"/>
  <c r="EO64" i="1"/>
  <c r="ER63" i="1"/>
  <c r="BU401" i="5" s="1"/>
  <c r="EQ63" i="1"/>
  <c r="BT401" i="5" s="1"/>
  <c r="EE63" i="1"/>
  <c r="EG62" i="1"/>
  <c r="EH62" i="1"/>
  <c r="DU68" i="1"/>
  <c r="DX67" i="1"/>
  <c r="DW67" i="1"/>
  <c r="DK69" i="1"/>
  <c r="DN68" i="1"/>
  <c r="DM68" i="1"/>
  <c r="DA70" i="1"/>
  <c r="DC69" i="1"/>
  <c r="DD69" i="1"/>
  <c r="CS70" i="1"/>
  <c r="CQ71" i="1"/>
  <c r="CT70" i="1"/>
  <c r="CI66" i="1"/>
  <c r="CG67" i="1"/>
  <c r="CJ66" i="1"/>
  <c r="BZ70" i="1"/>
  <c r="BW71" i="1"/>
  <c r="BY70" i="1"/>
  <c r="BP69" i="1"/>
  <c r="BM70" i="1"/>
  <c r="BO69" i="1"/>
  <c r="BE69" i="1"/>
  <c r="BC70" i="1"/>
  <c r="BF69" i="1"/>
  <c r="AV71" i="1"/>
  <c r="AS72" i="1"/>
  <c r="AU71" i="1"/>
  <c r="AL69" i="1"/>
  <c r="AI70" i="1"/>
  <c r="AK69" i="1"/>
  <c r="AA69" i="1"/>
  <c r="Y70" i="1"/>
  <c r="AB69" i="1"/>
  <c r="Q69" i="1"/>
  <c r="O70" i="1"/>
  <c r="R69" i="1"/>
  <c r="IX64" i="1" l="1"/>
  <c r="IW64" i="1"/>
  <c r="IU65" i="1"/>
  <c r="IM64" i="1"/>
  <c r="IK65" i="1"/>
  <c r="IN64" i="1"/>
  <c r="ID63" i="1"/>
  <c r="IA64" i="1"/>
  <c r="IC63" i="1"/>
  <c r="HQ65" i="1"/>
  <c r="HS64" i="1"/>
  <c r="HT64" i="1"/>
  <c r="HJ63" i="1"/>
  <c r="HG64" i="1"/>
  <c r="HI63" i="1"/>
  <c r="GZ65" i="1"/>
  <c r="GY65" i="1"/>
  <c r="GW66" i="1"/>
  <c r="GO64" i="1"/>
  <c r="GM65" i="1"/>
  <c r="GP64" i="1"/>
  <c r="GF65" i="1"/>
  <c r="GC66" i="1"/>
  <c r="GE65" i="1"/>
  <c r="FV64" i="1"/>
  <c r="FU64" i="1"/>
  <c r="FS65" i="1"/>
  <c r="FK64" i="1"/>
  <c r="FI65" i="1"/>
  <c r="FL64" i="1"/>
  <c r="FA63" i="1"/>
  <c r="EY64" i="1"/>
  <c r="FB63" i="1"/>
  <c r="ER64" i="1"/>
  <c r="BU402" i="5" s="1"/>
  <c r="EO65" i="1"/>
  <c r="EQ64" i="1"/>
  <c r="BT402" i="5" s="1"/>
  <c r="EG63" i="1"/>
  <c r="EE64" i="1"/>
  <c r="EH63" i="1"/>
  <c r="DW68" i="1"/>
  <c r="DU69" i="1"/>
  <c r="DX68" i="1"/>
  <c r="DM69" i="1"/>
  <c r="DK70" i="1"/>
  <c r="DN69" i="1"/>
  <c r="DD70" i="1"/>
  <c r="DA71" i="1"/>
  <c r="DC70" i="1"/>
  <c r="CT71" i="1"/>
  <c r="CQ72" i="1"/>
  <c r="CS71" i="1"/>
  <c r="CJ67" i="1"/>
  <c r="CG68" i="1"/>
  <c r="CI67" i="1"/>
  <c r="BY71" i="1"/>
  <c r="BW72" i="1"/>
  <c r="BZ71" i="1"/>
  <c r="BP70" i="1"/>
  <c r="BM71" i="1"/>
  <c r="BO70" i="1"/>
  <c r="BF70" i="1"/>
  <c r="BC71" i="1"/>
  <c r="BE70" i="1"/>
  <c r="AV72" i="1"/>
  <c r="AS73" i="1"/>
  <c r="AU72" i="1"/>
  <c r="AL70" i="1"/>
  <c r="AK70" i="1"/>
  <c r="AI71" i="1"/>
  <c r="AB70" i="1"/>
  <c r="AA70" i="1"/>
  <c r="Y71" i="1"/>
  <c r="Q70" i="1"/>
  <c r="O71" i="1"/>
  <c r="R70" i="1"/>
  <c r="IX65" i="1" l="1"/>
  <c r="IU66" i="1"/>
  <c r="IW65" i="1"/>
  <c r="IK66" i="1"/>
  <c r="IM65" i="1"/>
  <c r="IN65" i="1"/>
  <c r="IA65" i="1"/>
  <c r="ID64" i="1"/>
  <c r="IC64" i="1"/>
  <c r="HT65" i="1"/>
  <c r="HQ66" i="1"/>
  <c r="HS65" i="1"/>
  <c r="HG65" i="1"/>
  <c r="HJ64" i="1"/>
  <c r="HI64" i="1"/>
  <c r="GZ66" i="1"/>
  <c r="GW67" i="1"/>
  <c r="GY66" i="1"/>
  <c r="GO65" i="1"/>
  <c r="GM66" i="1"/>
  <c r="GP65" i="1"/>
  <c r="GF66" i="1"/>
  <c r="GC67" i="1"/>
  <c r="GE66" i="1"/>
  <c r="FS66" i="1"/>
  <c r="FV65" i="1"/>
  <c r="FU65" i="1"/>
  <c r="FL65" i="1"/>
  <c r="FI66" i="1"/>
  <c r="FK65" i="1"/>
  <c r="FA64" i="1"/>
  <c r="FB64" i="1"/>
  <c r="EY65" i="1"/>
  <c r="EQ65" i="1"/>
  <c r="BT403" i="5" s="1"/>
  <c r="EO66" i="1"/>
  <c r="ER65" i="1"/>
  <c r="BU403" i="5" s="1"/>
  <c r="EG64" i="1"/>
  <c r="EE65" i="1"/>
  <c r="EH64" i="1"/>
  <c r="DX69" i="1"/>
  <c r="DU70" i="1"/>
  <c r="DW69" i="1"/>
  <c r="DK71" i="1"/>
  <c r="DN70" i="1"/>
  <c r="DM70" i="1"/>
  <c r="DD71" i="1"/>
  <c r="DC71" i="1"/>
  <c r="DA72" i="1"/>
  <c r="CQ73" i="1"/>
  <c r="CT72" i="1"/>
  <c r="CS72" i="1"/>
  <c r="CJ68" i="1"/>
  <c r="CG69" i="1"/>
  <c r="CI68" i="1"/>
  <c r="BZ72" i="1"/>
  <c r="BW73" i="1"/>
  <c r="BY72" i="1"/>
  <c r="BO71" i="1"/>
  <c r="BM72" i="1"/>
  <c r="BP71" i="1"/>
  <c r="BC72" i="1"/>
  <c r="BE71" i="1"/>
  <c r="BF71" i="1"/>
  <c r="AV73" i="1"/>
  <c r="AS74" i="1"/>
  <c r="AU73" i="1"/>
  <c r="AL71" i="1"/>
  <c r="AI72" i="1"/>
  <c r="AK71" i="1"/>
  <c r="AA71" i="1"/>
  <c r="Y72" i="1"/>
  <c r="AB71" i="1"/>
  <c r="O72" i="1"/>
  <c r="R71" i="1"/>
  <c r="Q71" i="1"/>
  <c r="IU67" i="1" l="1"/>
  <c r="IW66" i="1"/>
  <c r="IX66" i="1"/>
  <c r="IN66" i="1"/>
  <c r="IK67" i="1"/>
  <c r="IM66" i="1"/>
  <c r="IA66" i="1"/>
  <c r="ID65" i="1"/>
  <c r="IC65" i="1"/>
  <c r="HS66" i="1"/>
  <c r="HQ67" i="1"/>
  <c r="HT66" i="1"/>
  <c r="HJ65" i="1"/>
  <c r="HI65" i="1"/>
  <c r="HG66" i="1"/>
  <c r="GW68" i="1"/>
  <c r="GY67" i="1"/>
  <c r="GZ67" i="1"/>
  <c r="GP66" i="1"/>
  <c r="GO66" i="1"/>
  <c r="GM67" i="1"/>
  <c r="GF67" i="1"/>
  <c r="GE67" i="1"/>
  <c r="GC68" i="1"/>
  <c r="FS67" i="1"/>
  <c r="FU66" i="1"/>
  <c r="FV66" i="1"/>
  <c r="FL66" i="1"/>
  <c r="FI67" i="1"/>
  <c r="FK66" i="1"/>
  <c r="FB65" i="1"/>
  <c r="EY66" i="1"/>
  <c r="FA65" i="1"/>
  <c r="EO67" i="1"/>
  <c r="ER66" i="1"/>
  <c r="BU404" i="5" s="1"/>
  <c r="EQ66" i="1"/>
  <c r="BT404" i="5" s="1"/>
  <c r="EG65" i="1"/>
  <c r="EE66" i="1"/>
  <c r="EH65" i="1"/>
  <c r="DX70" i="1"/>
  <c r="DU71" i="1"/>
  <c r="DW70" i="1"/>
  <c r="DN71" i="1"/>
  <c r="DK72" i="1"/>
  <c r="DM71" i="1"/>
  <c r="DD72" i="1"/>
  <c r="DA73" i="1"/>
  <c r="DC72" i="1"/>
  <c r="CQ74" i="1"/>
  <c r="CT73" i="1"/>
  <c r="CS73" i="1"/>
  <c r="CI69" i="1"/>
  <c r="CG70" i="1"/>
  <c r="CJ69" i="1"/>
  <c r="BY73" i="1"/>
  <c r="BW74" i="1"/>
  <c r="BZ73" i="1"/>
  <c r="BO72" i="1"/>
  <c r="BM73" i="1"/>
  <c r="BP72" i="1"/>
  <c r="BF72" i="1"/>
  <c r="BC73" i="1"/>
  <c r="BE72" i="1"/>
  <c r="AV74" i="1"/>
  <c r="AS75" i="1"/>
  <c r="AU74" i="1"/>
  <c r="AL72" i="1"/>
  <c r="AI73" i="1"/>
  <c r="AK72" i="1"/>
  <c r="AA72" i="1"/>
  <c r="AB72" i="1"/>
  <c r="Y73" i="1"/>
  <c r="Q72" i="1"/>
  <c r="O73" i="1"/>
  <c r="R72" i="1"/>
  <c r="IW67" i="1" l="1"/>
  <c r="IX67" i="1"/>
  <c r="IU68" i="1"/>
  <c r="IN67" i="1"/>
  <c r="IM67" i="1"/>
  <c r="IK68" i="1"/>
  <c r="ID66" i="1"/>
  <c r="IA67" i="1"/>
  <c r="IC66" i="1"/>
  <c r="HS67" i="1"/>
  <c r="HQ68" i="1"/>
  <c r="HT67" i="1"/>
  <c r="HI66" i="1"/>
  <c r="HG67" i="1"/>
  <c r="HJ66" i="1"/>
  <c r="GZ68" i="1"/>
  <c r="GY68" i="1"/>
  <c r="GW69" i="1"/>
  <c r="GM68" i="1"/>
  <c r="GO67" i="1"/>
  <c r="GP67" i="1"/>
  <c r="GF68" i="1"/>
  <c r="GE68" i="1"/>
  <c r="GC69" i="1"/>
  <c r="FS68" i="1"/>
  <c r="FV67" i="1"/>
  <c r="FU67" i="1"/>
  <c r="FI68" i="1"/>
  <c r="FK67" i="1"/>
  <c r="FL67" i="1"/>
  <c r="FA66" i="1"/>
  <c r="EY67" i="1"/>
  <c r="FB66" i="1"/>
  <c r="EQ67" i="1"/>
  <c r="BT405" i="5" s="1"/>
  <c r="EO68" i="1"/>
  <c r="ER67" i="1"/>
  <c r="BU405" i="5" s="1"/>
  <c r="EE67" i="1"/>
  <c r="EG66" i="1"/>
  <c r="EH66" i="1"/>
  <c r="DX71" i="1"/>
  <c r="DU72" i="1"/>
  <c r="DW71" i="1"/>
  <c r="DN72" i="1"/>
  <c r="DK73" i="1"/>
  <c r="DM72" i="1"/>
  <c r="DD73" i="1"/>
  <c r="DC73" i="1"/>
  <c r="DA74" i="1"/>
  <c r="CT74" i="1"/>
  <c r="CQ75" i="1"/>
  <c r="CS74" i="1"/>
  <c r="CI70" i="1"/>
  <c r="CG71" i="1"/>
  <c r="CJ70" i="1"/>
  <c r="BZ74" i="1"/>
  <c r="BW75" i="1"/>
  <c r="BY74" i="1"/>
  <c r="BP73" i="1"/>
  <c r="BM74" i="1"/>
  <c r="BO73" i="1"/>
  <c r="BF73" i="1"/>
  <c r="BC74" i="1"/>
  <c r="BE73" i="1"/>
  <c r="AV75" i="1"/>
  <c r="AS76" i="1"/>
  <c r="AU75" i="1"/>
  <c r="AL73" i="1"/>
  <c r="AI74" i="1"/>
  <c r="AK73" i="1"/>
  <c r="AA73" i="1"/>
  <c r="Y74" i="1"/>
  <c r="AB73" i="1"/>
  <c r="Q73" i="1"/>
  <c r="O74" i="1"/>
  <c r="R73" i="1"/>
  <c r="IX68" i="1" l="1"/>
  <c r="IU69" i="1"/>
  <c r="IW68" i="1"/>
  <c r="IM68" i="1"/>
  <c r="IK69" i="1"/>
  <c r="IN68" i="1"/>
  <c r="IC67" i="1"/>
  <c r="IA68" i="1"/>
  <c r="ID67" i="1"/>
  <c r="HT68" i="1"/>
  <c r="HQ69" i="1"/>
  <c r="HS68" i="1"/>
  <c r="HG68" i="1"/>
  <c r="HI67" i="1"/>
  <c r="HJ67" i="1"/>
  <c r="GW70" i="1"/>
  <c r="GY69" i="1"/>
  <c r="GZ69" i="1"/>
  <c r="GM69" i="1"/>
  <c r="GP68" i="1"/>
  <c r="GO68" i="1"/>
  <c r="GC70" i="1"/>
  <c r="GF69" i="1"/>
  <c r="GE69" i="1"/>
  <c r="FV68" i="1"/>
  <c r="FS69" i="1"/>
  <c r="FU68" i="1"/>
  <c r="FK68" i="1"/>
  <c r="FI69" i="1"/>
  <c r="FL68" i="1"/>
  <c r="FB67" i="1"/>
  <c r="EY68" i="1"/>
  <c r="FA67" i="1"/>
  <c r="EO69" i="1"/>
  <c r="ER68" i="1"/>
  <c r="BU406" i="5" s="1"/>
  <c r="EQ68" i="1"/>
  <c r="BT406" i="5" s="1"/>
  <c r="EH67" i="1"/>
  <c r="EE68" i="1"/>
  <c r="EG67" i="1"/>
  <c r="DX72" i="1"/>
  <c r="DU73" i="1"/>
  <c r="DW72" i="1"/>
  <c r="DM73" i="1"/>
  <c r="DK74" i="1"/>
  <c r="DN73" i="1"/>
  <c r="DD74" i="1"/>
  <c r="DA75" i="1"/>
  <c r="DC74" i="1"/>
  <c r="CS75" i="1"/>
  <c r="CQ76" i="1"/>
  <c r="CT75" i="1"/>
  <c r="CG72" i="1"/>
  <c r="CI71" i="1"/>
  <c r="CJ71" i="1"/>
  <c r="BY75" i="1"/>
  <c r="BW76" i="1"/>
  <c r="BZ75" i="1"/>
  <c r="BP74" i="1"/>
  <c r="BM75" i="1"/>
  <c r="BO74" i="1"/>
  <c r="BF74" i="1"/>
  <c r="BC75" i="1"/>
  <c r="BE74" i="1"/>
  <c r="AU76" i="1"/>
  <c r="AS77" i="1"/>
  <c r="AV76" i="1"/>
  <c r="AL74" i="1"/>
  <c r="AI75" i="1"/>
  <c r="AK74" i="1"/>
  <c r="Y75" i="1"/>
  <c r="AB74" i="1"/>
  <c r="AA74" i="1"/>
  <c r="Q74" i="1"/>
  <c r="O75" i="1"/>
  <c r="R74" i="1"/>
  <c r="IW69" i="1" l="1"/>
  <c r="IU70" i="1"/>
  <c r="IX69" i="1"/>
  <c r="IN69" i="1"/>
  <c r="IK70" i="1"/>
  <c r="IM69" i="1"/>
  <c r="IA69" i="1"/>
  <c r="IC68" i="1"/>
  <c r="ID68" i="1"/>
  <c r="HS69" i="1"/>
  <c r="HQ70" i="1"/>
  <c r="HT69" i="1"/>
  <c r="HG69" i="1"/>
  <c r="HI68" i="1"/>
  <c r="HJ68" i="1"/>
  <c r="GY70" i="1"/>
  <c r="GW71" i="1"/>
  <c r="GZ70" i="1"/>
  <c r="GP69" i="1"/>
  <c r="GM70" i="1"/>
  <c r="GO69" i="1"/>
  <c r="GE70" i="1"/>
  <c r="GC71" i="1"/>
  <c r="GF70" i="1"/>
  <c r="FV69" i="1"/>
  <c r="FS70" i="1"/>
  <c r="FU69" i="1"/>
  <c r="FL69" i="1"/>
  <c r="FI70" i="1"/>
  <c r="FK69" i="1"/>
  <c r="EY69" i="1"/>
  <c r="FB68" i="1"/>
  <c r="FA68" i="1"/>
  <c r="EQ69" i="1"/>
  <c r="BT407" i="5" s="1"/>
  <c r="EO70" i="1"/>
  <c r="ER69" i="1"/>
  <c r="BU407" i="5" s="1"/>
  <c r="EE69" i="1"/>
  <c r="EG68" i="1"/>
  <c r="EH68" i="1"/>
  <c r="DX73" i="1"/>
  <c r="DW73" i="1"/>
  <c r="DU74" i="1"/>
  <c r="DN74" i="1"/>
  <c r="DK75" i="1"/>
  <c r="DM74" i="1"/>
  <c r="DA76" i="1"/>
  <c r="DD75" i="1"/>
  <c r="DC75" i="1"/>
  <c r="CQ77" i="1"/>
  <c r="CS76" i="1"/>
  <c r="CT76" i="1"/>
  <c r="CJ72" i="1"/>
  <c r="CG73" i="1"/>
  <c r="CI72" i="1"/>
  <c r="BW77" i="1"/>
  <c r="BY76" i="1"/>
  <c r="BZ76" i="1"/>
  <c r="BP75" i="1"/>
  <c r="BM76" i="1"/>
  <c r="BO75" i="1"/>
  <c r="BE75" i="1"/>
  <c r="BC76" i="1"/>
  <c r="BF75" i="1"/>
  <c r="AV77" i="1"/>
  <c r="AS78" i="1"/>
  <c r="AU77" i="1"/>
  <c r="AL75" i="1"/>
  <c r="AI76" i="1"/>
  <c r="AK75" i="1"/>
  <c r="AA75" i="1"/>
  <c r="Y76" i="1"/>
  <c r="AB75" i="1"/>
  <c r="Q75" i="1"/>
  <c r="O76" i="1"/>
  <c r="R75" i="1"/>
  <c r="IX70" i="1" l="1"/>
  <c r="IW70" i="1"/>
  <c r="IU71" i="1"/>
  <c r="IK71" i="1"/>
  <c r="IM70" i="1"/>
  <c r="IN70" i="1"/>
  <c r="IC69" i="1"/>
  <c r="IA70" i="1"/>
  <c r="ID69" i="1"/>
  <c r="HQ71" i="1"/>
  <c r="HT70" i="1"/>
  <c r="HS70" i="1"/>
  <c r="HJ69" i="1"/>
  <c r="HG70" i="1"/>
  <c r="HI69" i="1"/>
  <c r="GY71" i="1"/>
  <c r="GW72" i="1"/>
  <c r="GZ71" i="1"/>
  <c r="GM71" i="1"/>
  <c r="GO70" i="1"/>
  <c r="GP70" i="1"/>
  <c r="GC72" i="1"/>
  <c r="GF71" i="1"/>
  <c r="GE71" i="1"/>
  <c r="FS71" i="1"/>
  <c r="FV70" i="1"/>
  <c r="FU70" i="1"/>
  <c r="FL70" i="1"/>
  <c r="FI71" i="1"/>
  <c r="FK70" i="1"/>
  <c r="FB69" i="1"/>
  <c r="EY70" i="1"/>
  <c r="FA69" i="1"/>
  <c r="EQ70" i="1"/>
  <c r="BT408" i="5" s="1"/>
  <c r="EO71" i="1"/>
  <c r="ER70" i="1"/>
  <c r="BU408" i="5" s="1"/>
  <c r="EG69" i="1"/>
  <c r="EE70" i="1"/>
  <c r="EH69" i="1"/>
  <c r="DW74" i="1"/>
  <c r="DU75" i="1"/>
  <c r="DX74" i="1"/>
  <c r="DN75" i="1"/>
  <c r="DK76" i="1"/>
  <c r="DM75" i="1"/>
  <c r="DC76" i="1"/>
  <c r="DA77" i="1"/>
  <c r="DD76" i="1"/>
  <c r="CT77" i="1"/>
  <c r="CQ78" i="1"/>
  <c r="CS77" i="1"/>
  <c r="CJ73" i="1"/>
  <c r="CG74" i="1"/>
  <c r="CI73" i="1"/>
  <c r="BZ77" i="1"/>
  <c r="BY77" i="1"/>
  <c r="BW78" i="1"/>
  <c r="BM77" i="1"/>
  <c r="BO76" i="1"/>
  <c r="BP76" i="1"/>
  <c r="BC77" i="1"/>
  <c r="BF76" i="1"/>
  <c r="BE76" i="1"/>
  <c r="AU78" i="1"/>
  <c r="AS79" i="1"/>
  <c r="AV78" i="1"/>
  <c r="AK76" i="1"/>
  <c r="AI77" i="1"/>
  <c r="AL76" i="1"/>
  <c r="AA76" i="1"/>
  <c r="Y77" i="1"/>
  <c r="AB76" i="1"/>
  <c r="Q76" i="1"/>
  <c r="O77" i="1"/>
  <c r="R76" i="1"/>
  <c r="IW71" i="1" l="1"/>
  <c r="IU72" i="1"/>
  <c r="IX71" i="1"/>
  <c r="IN71" i="1"/>
  <c r="IK72" i="1"/>
  <c r="IM71" i="1"/>
  <c r="IA71" i="1"/>
  <c r="ID70" i="1"/>
  <c r="IC70" i="1"/>
  <c r="HT71" i="1"/>
  <c r="HS71" i="1"/>
  <c r="HQ72" i="1"/>
  <c r="HG71" i="1"/>
  <c r="HI70" i="1"/>
  <c r="HJ70" i="1"/>
  <c r="GY72" i="1"/>
  <c r="GW73" i="1"/>
  <c r="GZ72" i="1"/>
  <c r="GP71" i="1"/>
  <c r="GM72" i="1"/>
  <c r="GO71" i="1"/>
  <c r="GC73" i="1"/>
  <c r="GE72" i="1"/>
  <c r="GF72" i="1"/>
  <c r="FV71" i="1"/>
  <c r="FS72" i="1"/>
  <c r="FU71" i="1"/>
  <c r="FL71" i="1"/>
  <c r="FI72" i="1"/>
  <c r="FK71" i="1"/>
  <c r="EY71" i="1"/>
  <c r="FB70" i="1"/>
  <c r="FA70" i="1"/>
  <c r="ER71" i="1"/>
  <c r="BU409" i="5" s="1"/>
  <c r="EO72" i="1"/>
  <c r="EQ71" i="1"/>
  <c r="BT409" i="5" s="1"/>
  <c r="EE71" i="1"/>
  <c r="EG70" i="1"/>
  <c r="EH70" i="1"/>
  <c r="DU76" i="1"/>
  <c r="DW75" i="1"/>
  <c r="DX75" i="1"/>
  <c r="DK77" i="1"/>
  <c r="DN76" i="1"/>
  <c r="DM76" i="1"/>
  <c r="DA78" i="1"/>
  <c r="DC77" i="1"/>
  <c r="DD77" i="1"/>
  <c r="CS78" i="1"/>
  <c r="CQ79" i="1"/>
  <c r="CT78" i="1"/>
  <c r="CJ74" i="1"/>
  <c r="CG75" i="1"/>
  <c r="CI74" i="1"/>
  <c r="BZ78" i="1"/>
  <c r="BW79" i="1"/>
  <c r="BY78" i="1"/>
  <c r="BP77" i="1"/>
  <c r="BM78" i="1"/>
  <c r="BO77" i="1"/>
  <c r="BE77" i="1"/>
  <c r="BC78" i="1"/>
  <c r="BF77" i="1"/>
  <c r="AV79" i="1"/>
  <c r="AS80" i="1"/>
  <c r="AU79" i="1"/>
  <c r="AL77" i="1"/>
  <c r="AI78" i="1"/>
  <c r="AK77" i="1"/>
  <c r="AB77" i="1"/>
  <c r="Y78" i="1"/>
  <c r="AA77" i="1"/>
  <c r="Q77" i="1"/>
  <c r="O78" i="1"/>
  <c r="R77" i="1"/>
  <c r="IU73" i="1" l="1"/>
  <c r="IX72" i="1"/>
  <c r="IW72" i="1"/>
  <c r="IM72" i="1"/>
  <c r="IN72" i="1"/>
  <c r="IK73" i="1"/>
  <c r="IC71" i="1"/>
  <c r="IA72" i="1"/>
  <c r="ID71" i="1"/>
  <c r="HQ73" i="1"/>
  <c r="HT72" i="1"/>
  <c r="HS72" i="1"/>
  <c r="HI71" i="1"/>
  <c r="HG72" i="1"/>
  <c r="HJ71" i="1"/>
  <c r="GY73" i="1"/>
  <c r="GW74" i="1"/>
  <c r="GZ73" i="1"/>
  <c r="GP72" i="1"/>
  <c r="GO72" i="1"/>
  <c r="GM73" i="1"/>
  <c r="GC74" i="1"/>
  <c r="GF73" i="1"/>
  <c r="GE73" i="1"/>
  <c r="FV72" i="1"/>
  <c r="FS73" i="1"/>
  <c r="FU72" i="1"/>
  <c r="FL72" i="1"/>
  <c r="FK72" i="1"/>
  <c r="FI73" i="1"/>
  <c r="FB71" i="1"/>
  <c r="FA71" i="1"/>
  <c r="EY72" i="1"/>
  <c r="ER72" i="1"/>
  <c r="BU410" i="5" s="1"/>
  <c r="EQ72" i="1"/>
  <c r="BT410" i="5" s="1"/>
  <c r="EO73" i="1"/>
  <c r="EG71" i="1"/>
  <c r="EE72" i="1"/>
  <c r="EH71" i="1"/>
  <c r="DW76" i="1"/>
  <c r="DU77" i="1"/>
  <c r="DX76" i="1"/>
  <c r="DM77" i="1"/>
  <c r="DK78" i="1"/>
  <c r="DN77" i="1"/>
  <c r="DD78" i="1"/>
  <c r="DA79" i="1"/>
  <c r="DC78" i="1"/>
  <c r="CS79" i="1"/>
  <c r="CQ80" i="1"/>
  <c r="CT79" i="1"/>
  <c r="CJ75" i="1"/>
  <c r="CG76" i="1"/>
  <c r="CI75" i="1"/>
  <c r="BZ79" i="1"/>
  <c r="BW80" i="1"/>
  <c r="BY79" i="1"/>
  <c r="BO78" i="1"/>
  <c r="BP78" i="1"/>
  <c r="BM79" i="1"/>
  <c r="BF78" i="1"/>
  <c r="BC79" i="1"/>
  <c r="BE78" i="1"/>
  <c r="AU80" i="1"/>
  <c r="AS81" i="1"/>
  <c r="AV80" i="1"/>
  <c r="AK78" i="1"/>
  <c r="AI79" i="1"/>
  <c r="AL78" i="1"/>
  <c r="AA78" i="1"/>
  <c r="AB78" i="1"/>
  <c r="Y79" i="1"/>
  <c r="Q78" i="1"/>
  <c r="O79" i="1"/>
  <c r="R78" i="1"/>
  <c r="IX73" i="1" l="1"/>
  <c r="IU74" i="1"/>
  <c r="IW73" i="1"/>
  <c r="IK74" i="1"/>
  <c r="IN73" i="1"/>
  <c r="IM73" i="1"/>
  <c r="IA73" i="1"/>
  <c r="ID72" i="1"/>
  <c r="IC72" i="1"/>
  <c r="HS73" i="1"/>
  <c r="HT73" i="1"/>
  <c r="HQ74" i="1"/>
  <c r="HI72" i="1"/>
  <c r="HG73" i="1"/>
  <c r="HJ72" i="1"/>
  <c r="GZ74" i="1"/>
  <c r="GW75" i="1"/>
  <c r="GY74" i="1"/>
  <c r="GO73" i="1"/>
  <c r="GM74" i="1"/>
  <c r="GP73" i="1"/>
  <c r="GF74" i="1"/>
  <c r="GC75" i="1"/>
  <c r="GE74" i="1"/>
  <c r="FU73" i="1"/>
  <c r="FS74" i="1"/>
  <c r="FV73" i="1"/>
  <c r="FL73" i="1"/>
  <c r="FI74" i="1"/>
  <c r="FK73" i="1"/>
  <c r="FB72" i="1"/>
  <c r="EY73" i="1"/>
  <c r="FA72" i="1"/>
  <c r="EQ73" i="1"/>
  <c r="BT411" i="5" s="1"/>
  <c r="EO74" i="1"/>
  <c r="ER73" i="1"/>
  <c r="BU411" i="5" s="1"/>
  <c r="EG72" i="1"/>
  <c r="EE73" i="1"/>
  <c r="EH72" i="1"/>
  <c r="DU78" i="1"/>
  <c r="DX77" i="1"/>
  <c r="DW77" i="1"/>
  <c r="DK79" i="1"/>
  <c r="DN78" i="1"/>
  <c r="DM78" i="1"/>
  <c r="DD79" i="1"/>
  <c r="DC79" i="1"/>
  <c r="DA80" i="1"/>
  <c r="CQ81" i="1"/>
  <c r="CT80" i="1"/>
  <c r="CS80" i="1"/>
  <c r="CI76" i="1"/>
  <c r="CG77" i="1"/>
  <c r="CJ76" i="1"/>
  <c r="BZ80" i="1"/>
  <c r="BW81" i="1"/>
  <c r="BY80" i="1"/>
  <c r="BM80" i="1"/>
  <c r="BO79" i="1"/>
  <c r="BP79" i="1"/>
  <c r="BF79" i="1"/>
  <c r="BC80" i="1"/>
  <c r="BE79" i="1"/>
  <c r="AV81" i="1"/>
  <c r="AS82" i="1"/>
  <c r="AU81" i="1"/>
  <c r="AL79" i="1"/>
  <c r="AI80" i="1"/>
  <c r="AK79" i="1"/>
  <c r="AA79" i="1"/>
  <c r="Y80" i="1"/>
  <c r="AB79" i="1"/>
  <c r="Q79" i="1"/>
  <c r="O80" i="1"/>
  <c r="R79" i="1"/>
  <c r="IX74" i="1" l="1"/>
  <c r="IU75" i="1"/>
  <c r="IW74" i="1"/>
  <c r="IN74" i="1"/>
  <c r="IK75" i="1"/>
  <c r="IM74" i="1"/>
  <c r="IA74" i="1"/>
  <c r="ID73" i="1"/>
  <c r="IC73" i="1"/>
  <c r="HS74" i="1"/>
  <c r="HQ75" i="1"/>
  <c r="HT74" i="1"/>
  <c r="HG74" i="1"/>
  <c r="HJ73" i="1"/>
  <c r="HI73" i="1"/>
  <c r="GW76" i="1"/>
  <c r="GZ75" i="1"/>
  <c r="GY75" i="1"/>
  <c r="GO74" i="1"/>
  <c r="GM75" i="1"/>
  <c r="GP74" i="1"/>
  <c r="GF75" i="1"/>
  <c r="GE75" i="1"/>
  <c r="GC76" i="1"/>
  <c r="FS75" i="1"/>
  <c r="FV74" i="1"/>
  <c r="FU74" i="1"/>
  <c r="FL74" i="1"/>
  <c r="FI75" i="1"/>
  <c r="FK74" i="1"/>
  <c r="FB73" i="1"/>
  <c r="EY74" i="1"/>
  <c r="FA73" i="1"/>
  <c r="EO75" i="1"/>
  <c r="ER74" i="1"/>
  <c r="BU412" i="5" s="1"/>
  <c r="EQ74" i="1"/>
  <c r="BT412" i="5" s="1"/>
  <c r="EG73" i="1"/>
  <c r="EE74" i="1"/>
  <c r="EH73" i="1"/>
  <c r="DW78" i="1"/>
  <c r="DX78" i="1"/>
  <c r="DU79" i="1"/>
  <c r="DN79" i="1"/>
  <c r="DK80" i="1"/>
  <c r="DM79" i="1"/>
  <c r="DD80" i="1"/>
  <c r="DA81" i="1"/>
  <c r="DC80" i="1"/>
  <c r="CQ82" i="1"/>
  <c r="CT81" i="1"/>
  <c r="CS81" i="1"/>
  <c r="CJ77" i="1"/>
  <c r="CG78" i="1"/>
  <c r="CI77" i="1"/>
  <c r="BY81" i="1"/>
  <c r="BW82" i="1"/>
  <c r="BZ81" i="1"/>
  <c r="BO80" i="1"/>
  <c r="BM81" i="1"/>
  <c r="BP80" i="1"/>
  <c r="BF80" i="1"/>
  <c r="BC81" i="1"/>
  <c r="BE80" i="1"/>
  <c r="AU82" i="1"/>
  <c r="AS83" i="1"/>
  <c r="AS84" i="1" s="1"/>
  <c r="AV82" i="1"/>
  <c r="AK80" i="1"/>
  <c r="AI81" i="1"/>
  <c r="AL80" i="1"/>
  <c r="AA80" i="1"/>
  <c r="Y81" i="1"/>
  <c r="AB80" i="1"/>
  <c r="Q80" i="1"/>
  <c r="O81" i="1"/>
  <c r="R80" i="1"/>
  <c r="IW75" i="1" l="1"/>
  <c r="IX75" i="1"/>
  <c r="IU76" i="1"/>
  <c r="IM75" i="1"/>
  <c r="IK76" i="1"/>
  <c r="IN75" i="1"/>
  <c r="ID74" i="1"/>
  <c r="IA75" i="1"/>
  <c r="IC74" i="1"/>
  <c r="HQ76" i="1"/>
  <c r="HT75" i="1"/>
  <c r="HS75" i="1"/>
  <c r="HI74" i="1"/>
  <c r="HG75" i="1"/>
  <c r="HJ74" i="1"/>
  <c r="GZ76" i="1"/>
  <c r="GW77" i="1"/>
  <c r="GY76" i="1"/>
  <c r="GM76" i="1"/>
  <c r="GO75" i="1"/>
  <c r="GP75" i="1"/>
  <c r="GF76" i="1"/>
  <c r="GC77" i="1"/>
  <c r="GE76" i="1"/>
  <c r="FU75" i="1"/>
  <c r="FS76" i="1"/>
  <c r="FV75" i="1"/>
  <c r="FI76" i="1"/>
  <c r="FL75" i="1"/>
  <c r="FK75" i="1"/>
  <c r="FB74" i="1"/>
  <c r="FA74" i="1"/>
  <c r="EY75" i="1"/>
  <c r="EQ75" i="1"/>
  <c r="BT413" i="5" s="1"/>
  <c r="EO76" i="1"/>
  <c r="ER75" i="1"/>
  <c r="BU413" i="5" s="1"/>
  <c r="EE75" i="1"/>
  <c r="EG74" i="1"/>
  <c r="EH74" i="1"/>
  <c r="DX79" i="1"/>
  <c r="DU80" i="1"/>
  <c r="DW79" i="1"/>
  <c r="DN80" i="1"/>
  <c r="DM80" i="1"/>
  <c r="DK81" i="1"/>
  <c r="DD81" i="1"/>
  <c r="DC81" i="1"/>
  <c r="DA82" i="1"/>
  <c r="CQ83" i="1"/>
  <c r="CS82" i="1"/>
  <c r="CT82" i="1"/>
  <c r="CJ78" i="1"/>
  <c r="CG79" i="1"/>
  <c r="CI78" i="1"/>
  <c r="AU84" i="1"/>
  <c r="AV84" i="1"/>
  <c r="AS85" i="1"/>
  <c r="BZ82" i="1"/>
  <c r="BW83" i="1"/>
  <c r="BW84" i="1" s="1"/>
  <c r="BY82" i="1"/>
  <c r="BP81" i="1"/>
  <c r="BM82" i="1"/>
  <c r="BO81" i="1"/>
  <c r="BF81" i="1"/>
  <c r="BC82" i="1"/>
  <c r="BE81" i="1"/>
  <c r="AV83" i="1"/>
  <c r="AU83" i="1"/>
  <c r="AK81" i="1"/>
  <c r="AI82" i="1"/>
  <c r="AL81" i="1"/>
  <c r="AB81" i="1"/>
  <c r="Y82" i="1"/>
  <c r="AA81" i="1"/>
  <c r="Q81" i="1"/>
  <c r="O82" i="1"/>
  <c r="R81" i="1"/>
  <c r="IU77" i="1" l="1"/>
  <c r="IX76" i="1"/>
  <c r="IW76" i="1"/>
  <c r="IN76" i="1"/>
  <c r="IK77" i="1"/>
  <c r="IM76" i="1"/>
  <c r="IC75" i="1"/>
  <c r="IA76" i="1"/>
  <c r="ID75" i="1"/>
  <c r="HS76" i="1"/>
  <c r="HQ77" i="1"/>
  <c r="HT76" i="1"/>
  <c r="HG76" i="1"/>
  <c r="HJ75" i="1"/>
  <c r="HI75" i="1"/>
  <c r="GW78" i="1"/>
  <c r="GZ77" i="1"/>
  <c r="GY77" i="1"/>
  <c r="GM77" i="1"/>
  <c r="GP76" i="1"/>
  <c r="GO76" i="1"/>
  <c r="GC78" i="1"/>
  <c r="GF77" i="1"/>
  <c r="GE77" i="1"/>
  <c r="FS77" i="1"/>
  <c r="FU76" i="1"/>
  <c r="FV76" i="1"/>
  <c r="FL76" i="1"/>
  <c r="FI77" i="1"/>
  <c r="FK76" i="1"/>
  <c r="FB75" i="1"/>
  <c r="EY76" i="1"/>
  <c r="FA75" i="1"/>
  <c r="EO77" i="1"/>
  <c r="ER76" i="1"/>
  <c r="BU414" i="5" s="1"/>
  <c r="EQ76" i="1"/>
  <c r="BT414" i="5" s="1"/>
  <c r="EH75" i="1"/>
  <c r="EE76" i="1"/>
  <c r="EG75" i="1"/>
  <c r="DX80" i="1"/>
  <c r="DU81" i="1"/>
  <c r="DW80" i="1"/>
  <c r="DN81" i="1"/>
  <c r="DK82" i="1"/>
  <c r="DM81" i="1"/>
  <c r="DC82" i="1"/>
  <c r="DA83" i="1"/>
  <c r="DD82" i="1"/>
  <c r="CT83" i="1"/>
  <c r="CQ84" i="1"/>
  <c r="CS83" i="1"/>
  <c r="CG80" i="1"/>
  <c r="CJ79" i="1"/>
  <c r="CI79" i="1"/>
  <c r="BW85" i="1"/>
  <c r="BY84" i="1"/>
  <c r="BZ84" i="1"/>
  <c r="AV85" i="1"/>
  <c r="AS86" i="1"/>
  <c r="AU85" i="1"/>
  <c r="BZ83" i="1"/>
  <c r="BY83" i="1"/>
  <c r="BP82" i="1"/>
  <c r="BM83" i="1"/>
  <c r="BM84" i="1" s="1"/>
  <c r="BO82" i="1"/>
  <c r="BF82" i="1"/>
  <c r="BC83" i="1"/>
  <c r="BC84" i="1" s="1"/>
  <c r="BE82" i="1"/>
  <c r="AK82" i="1"/>
  <c r="AI83" i="1"/>
  <c r="AI84" i="1" s="1"/>
  <c r="AL82" i="1"/>
  <c r="Y83" i="1"/>
  <c r="Y84" i="1" s="1"/>
  <c r="AB82" i="1"/>
  <c r="AA82" i="1"/>
  <c r="Q82" i="1"/>
  <c r="O83" i="1"/>
  <c r="O84" i="1" s="1"/>
  <c r="R82" i="1"/>
  <c r="IX77" i="1" l="1"/>
  <c r="IU78" i="1"/>
  <c r="IW77" i="1"/>
  <c r="IN77" i="1"/>
  <c r="IK78" i="1"/>
  <c r="IM77" i="1"/>
  <c r="IA77" i="1"/>
  <c r="IC76" i="1"/>
  <c r="ID76" i="1"/>
  <c r="HT77" i="1"/>
  <c r="HQ78" i="1"/>
  <c r="HS77" i="1"/>
  <c r="HG77" i="1"/>
  <c r="HJ76" i="1"/>
  <c r="HI76" i="1"/>
  <c r="GZ78" i="1"/>
  <c r="GW79" i="1"/>
  <c r="GY78" i="1"/>
  <c r="GP77" i="1"/>
  <c r="GM78" i="1"/>
  <c r="GO77" i="1"/>
  <c r="GE78" i="1"/>
  <c r="GC79" i="1"/>
  <c r="GF78" i="1"/>
  <c r="FV77" i="1"/>
  <c r="FS78" i="1"/>
  <c r="FU77" i="1"/>
  <c r="FI78" i="1"/>
  <c r="FK77" i="1"/>
  <c r="FL77" i="1"/>
  <c r="EY77" i="1"/>
  <c r="FB76" i="1"/>
  <c r="FA76" i="1"/>
  <c r="ER77" i="1"/>
  <c r="BU415" i="5" s="1"/>
  <c r="EO78" i="1"/>
  <c r="EQ77" i="1"/>
  <c r="BT415" i="5" s="1"/>
  <c r="EE77" i="1"/>
  <c r="EH76" i="1"/>
  <c r="EG76" i="1"/>
  <c r="DX81" i="1"/>
  <c r="DW81" i="1"/>
  <c r="DU82" i="1"/>
  <c r="DN82" i="1"/>
  <c r="DK83" i="1"/>
  <c r="DM82" i="1"/>
  <c r="DA84" i="1"/>
  <c r="DD83" i="1"/>
  <c r="DC83" i="1"/>
  <c r="CT84" i="1"/>
  <c r="CQ85" i="1"/>
  <c r="CS84" i="1"/>
  <c r="CG81" i="1"/>
  <c r="CI80" i="1"/>
  <c r="CJ80" i="1"/>
  <c r="BY85" i="1"/>
  <c r="BW86" i="1"/>
  <c r="BZ85" i="1"/>
  <c r="BP84" i="1"/>
  <c r="BM85" i="1"/>
  <c r="BO84" i="1"/>
  <c r="BF84" i="1"/>
  <c r="BC85" i="1"/>
  <c r="BE84" i="1"/>
  <c r="AV86" i="1"/>
  <c r="AS87" i="1"/>
  <c r="AU86" i="1"/>
  <c r="AK84" i="1"/>
  <c r="AI85" i="1"/>
  <c r="AL84" i="1"/>
  <c r="AA84" i="1"/>
  <c r="AB84" i="1"/>
  <c r="Y85" i="1"/>
  <c r="BP83" i="1"/>
  <c r="BO83" i="1"/>
  <c r="Q84" i="1"/>
  <c r="O85" i="1"/>
  <c r="R84" i="1"/>
  <c r="BE83" i="1"/>
  <c r="BF83" i="1"/>
  <c r="BA643" i="5" s="1"/>
  <c r="AL83" i="1"/>
  <c r="AX643" i="5" s="1"/>
  <c r="AK83" i="1"/>
  <c r="AA83" i="1"/>
  <c r="AB83" i="1"/>
  <c r="Q83" i="1"/>
  <c r="R83" i="1"/>
  <c r="IU79" i="1" l="1"/>
  <c r="IX78" i="1"/>
  <c r="IW78" i="1"/>
  <c r="IM78" i="1"/>
  <c r="IK79" i="1"/>
  <c r="IN78" i="1"/>
  <c r="IC77" i="1"/>
  <c r="IA78" i="1"/>
  <c r="ID77" i="1"/>
  <c r="HT78" i="1"/>
  <c r="HQ79" i="1"/>
  <c r="HS78" i="1"/>
  <c r="HJ77" i="1"/>
  <c r="HG78" i="1"/>
  <c r="HI77" i="1"/>
  <c r="GZ79" i="1"/>
  <c r="GW80" i="1"/>
  <c r="GY79" i="1"/>
  <c r="GO78" i="1"/>
  <c r="GM79" i="1"/>
  <c r="GP78" i="1"/>
  <c r="GC80" i="1"/>
  <c r="GF79" i="1"/>
  <c r="GE79" i="1"/>
  <c r="FS79" i="1"/>
  <c r="FV78" i="1"/>
  <c r="FU78" i="1"/>
  <c r="FL78" i="1"/>
  <c r="FI79" i="1"/>
  <c r="FK78" i="1"/>
  <c r="FB77" i="1"/>
  <c r="EY78" i="1"/>
  <c r="FA77" i="1"/>
  <c r="EQ78" i="1"/>
  <c r="BT416" i="5" s="1"/>
  <c r="EO79" i="1"/>
  <c r="ER78" i="1"/>
  <c r="BU416" i="5" s="1"/>
  <c r="EH77" i="1"/>
  <c r="EG77" i="1"/>
  <c r="EE78" i="1"/>
  <c r="DW82" i="1"/>
  <c r="DU83" i="1"/>
  <c r="DX82" i="1"/>
  <c r="DN83" i="1"/>
  <c r="DK84" i="1"/>
  <c r="DM83" i="1"/>
  <c r="DC84" i="1"/>
  <c r="DA85" i="1"/>
  <c r="DD84" i="1"/>
  <c r="CS85" i="1"/>
  <c r="CQ86" i="1"/>
  <c r="CT85" i="1"/>
  <c r="CJ81" i="1"/>
  <c r="CG82" i="1"/>
  <c r="CI81" i="1"/>
  <c r="BZ86" i="1"/>
  <c r="BW87" i="1"/>
  <c r="BY86" i="1"/>
  <c r="BP85" i="1"/>
  <c r="BM86" i="1"/>
  <c r="BO85" i="1"/>
  <c r="BE85" i="1"/>
  <c r="BC86" i="1"/>
  <c r="BF85" i="1"/>
  <c r="AU87" i="1"/>
  <c r="AS88" i="1"/>
  <c r="AV87" i="1"/>
  <c r="AL85" i="1"/>
  <c r="AI86" i="1"/>
  <c r="AK85" i="1"/>
  <c r="AB85" i="1"/>
  <c r="Y86" i="1"/>
  <c r="AA85" i="1"/>
  <c r="Q85" i="1"/>
  <c r="O86" i="1"/>
  <c r="R85" i="1"/>
  <c r="H305" i="1"/>
  <c r="G305" i="1"/>
  <c r="AZ643" i="5"/>
  <c r="AW643" i="5"/>
  <c r="IW79" i="1" l="1"/>
  <c r="IX79" i="1"/>
  <c r="IU80" i="1"/>
  <c r="IN79" i="1"/>
  <c r="IK80" i="1"/>
  <c r="IM79" i="1"/>
  <c r="IA79" i="1"/>
  <c r="IC78" i="1"/>
  <c r="ID78" i="1"/>
  <c r="HS79" i="1"/>
  <c r="HQ80" i="1"/>
  <c r="HT79" i="1"/>
  <c r="HG79" i="1"/>
  <c r="HJ78" i="1"/>
  <c r="HI78" i="1"/>
  <c r="GZ80" i="1"/>
  <c r="GY80" i="1"/>
  <c r="GW81" i="1"/>
  <c r="GP79" i="1"/>
  <c r="GO79" i="1"/>
  <c r="GM80" i="1"/>
  <c r="GC81" i="1"/>
  <c r="GF80" i="1"/>
  <c r="GE80" i="1"/>
  <c r="FV79" i="1"/>
  <c r="FS80" i="1"/>
  <c r="FU79" i="1"/>
  <c r="FL79" i="1"/>
  <c r="FI80" i="1"/>
  <c r="FK79" i="1"/>
  <c r="EY79" i="1"/>
  <c r="FB78" i="1"/>
  <c r="FA78" i="1"/>
  <c r="ER79" i="1"/>
  <c r="BU417" i="5" s="1"/>
  <c r="EO80" i="1"/>
  <c r="EQ79" i="1"/>
  <c r="BT417" i="5" s="1"/>
  <c r="EE79" i="1"/>
  <c r="EH78" i="1"/>
  <c r="EG78" i="1"/>
  <c r="DU84" i="1"/>
  <c r="DW83" i="1"/>
  <c r="DX83" i="1"/>
  <c r="DK85" i="1"/>
  <c r="DN84" i="1"/>
  <c r="DM84" i="1"/>
  <c r="DD85" i="1"/>
  <c r="DA86" i="1"/>
  <c r="DC85" i="1"/>
  <c r="CT86" i="1"/>
  <c r="CS86" i="1"/>
  <c r="CQ87" i="1"/>
  <c r="CJ82" i="1"/>
  <c r="CG83" i="1"/>
  <c r="CI82" i="1"/>
  <c r="BY87" i="1"/>
  <c r="BW88" i="1"/>
  <c r="BZ87" i="1"/>
  <c r="BP86" i="1"/>
  <c r="BO86" i="1"/>
  <c r="BM87" i="1"/>
  <c r="BF86" i="1"/>
  <c r="BC87" i="1"/>
  <c r="BE86" i="1"/>
  <c r="AV88" i="1"/>
  <c r="AS89" i="1"/>
  <c r="AU88" i="1"/>
  <c r="AL86" i="1"/>
  <c r="AI87" i="1"/>
  <c r="AK86" i="1"/>
  <c r="AB86" i="1"/>
  <c r="Y87" i="1"/>
  <c r="AA86" i="1"/>
  <c r="G83" i="1"/>
  <c r="G84" i="1"/>
  <c r="H83" i="1"/>
  <c r="G85" i="1"/>
  <c r="AZ423" i="5" s="1"/>
  <c r="Q86" i="1"/>
  <c r="O87" i="1"/>
  <c r="R86" i="1"/>
  <c r="H85" i="1"/>
  <c r="H84" i="1"/>
  <c r="H47" i="1"/>
  <c r="H51" i="1"/>
  <c r="H56" i="1"/>
  <c r="H59" i="1"/>
  <c r="H63" i="1"/>
  <c r="H3" i="1"/>
  <c r="H4" i="1"/>
  <c r="H34" i="1"/>
  <c r="H20" i="1"/>
  <c r="H10" i="1"/>
  <c r="H35" i="1"/>
  <c r="H40" i="1"/>
  <c r="H26" i="1"/>
  <c r="H5" i="1"/>
  <c r="H37" i="1"/>
  <c r="H27" i="1"/>
  <c r="H39" i="1"/>
  <c r="H45" i="1"/>
  <c r="H48" i="1"/>
  <c r="H52" i="1"/>
  <c r="H54" i="1"/>
  <c r="H60" i="1"/>
  <c r="H42" i="1"/>
  <c r="H25" i="1"/>
  <c r="H15" i="1"/>
  <c r="H36" i="1"/>
  <c r="H22" i="1"/>
  <c r="H43" i="1"/>
  <c r="H17" i="1"/>
  <c r="H7" i="1"/>
  <c r="H28" i="1"/>
  <c r="H14" i="1"/>
  <c r="H33" i="1"/>
  <c r="H6" i="1"/>
  <c r="H29" i="1"/>
  <c r="H24" i="1"/>
  <c r="H12" i="1"/>
  <c r="H44" i="1"/>
  <c r="H49" i="1"/>
  <c r="H55" i="1"/>
  <c r="H57" i="1"/>
  <c r="H61" i="1"/>
  <c r="H16" i="1"/>
  <c r="H41" i="1"/>
  <c r="H31" i="1"/>
  <c r="H9" i="1"/>
  <c r="H38" i="1"/>
  <c r="H11" i="1"/>
  <c r="H23" i="1"/>
  <c r="H30" i="1"/>
  <c r="H19" i="1"/>
  <c r="H21" i="1"/>
  <c r="H46" i="1"/>
  <c r="H50" i="1"/>
  <c r="H53" i="1"/>
  <c r="H58" i="1"/>
  <c r="H62" i="1"/>
  <c r="H32" i="1"/>
  <c r="H18" i="1"/>
  <c r="H13" i="1"/>
  <c r="H8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G61" i="1"/>
  <c r="G63" i="1"/>
  <c r="G47" i="1"/>
  <c r="G51" i="1"/>
  <c r="G56" i="1"/>
  <c r="G59" i="1"/>
  <c r="G19" i="1"/>
  <c r="G8" i="1"/>
  <c r="G23" i="1"/>
  <c r="G6" i="1"/>
  <c r="G31" i="1"/>
  <c r="G30" i="1"/>
  <c r="G20" i="1"/>
  <c r="G15" i="1"/>
  <c r="G42" i="1"/>
  <c r="G17" i="1"/>
  <c r="G10" i="1"/>
  <c r="G7" i="1"/>
  <c r="G21" i="1"/>
  <c r="G44" i="1"/>
  <c r="G48" i="1"/>
  <c r="G52" i="1"/>
  <c r="G54" i="1"/>
  <c r="G60" i="1"/>
  <c r="G39" i="1"/>
  <c r="G18" i="1"/>
  <c r="G45" i="1"/>
  <c r="G49" i="1"/>
  <c r="G53" i="1"/>
  <c r="G57" i="1"/>
  <c r="G22" i="1"/>
  <c r="G11" i="1"/>
  <c r="G26" i="1"/>
  <c r="G16" i="1"/>
  <c r="G41" i="1"/>
  <c r="G3" i="1"/>
  <c r="G27" i="1"/>
  <c r="G13" i="1"/>
  <c r="G33" i="1"/>
  <c r="G34" i="1"/>
  <c r="G5" i="1"/>
  <c r="G43" i="1"/>
  <c r="G4" i="1"/>
  <c r="G37" i="1"/>
  <c r="G12" i="1"/>
  <c r="G25" i="1"/>
  <c r="G36" i="1"/>
  <c r="G62" i="1"/>
  <c r="G46" i="1"/>
  <c r="G50" i="1"/>
  <c r="G55" i="1"/>
  <c r="G58" i="1"/>
  <c r="G38" i="1"/>
  <c r="G28" i="1"/>
  <c r="G32" i="1"/>
  <c r="G14" i="1"/>
  <c r="G29" i="1"/>
  <c r="G9" i="1"/>
  <c r="G35" i="1"/>
  <c r="G40" i="1"/>
  <c r="G24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BD421" i="5"/>
  <c r="AY113" i="5" s="1"/>
  <c r="AX421" i="5"/>
  <c r="AU113" i="5" s="1"/>
  <c r="BA421" i="5"/>
  <c r="AW113" i="5" s="1"/>
  <c r="IX80" i="1" l="1"/>
  <c r="IU81" i="1"/>
  <c r="IW80" i="1"/>
  <c r="IM80" i="1"/>
  <c r="IN80" i="1"/>
  <c r="IK81" i="1"/>
  <c r="ID79" i="1"/>
  <c r="IA80" i="1"/>
  <c r="IC79" i="1"/>
  <c r="HQ81" i="1"/>
  <c r="HS80" i="1"/>
  <c r="HT80" i="1"/>
  <c r="HJ79" i="1"/>
  <c r="HG80" i="1"/>
  <c r="HI79" i="1"/>
  <c r="GZ81" i="1"/>
  <c r="GW82" i="1"/>
  <c r="GY81" i="1"/>
  <c r="GP80" i="1"/>
  <c r="GM81" i="1"/>
  <c r="GO80" i="1"/>
  <c r="GC82" i="1"/>
  <c r="GF81" i="1"/>
  <c r="GE81" i="1"/>
  <c r="FS81" i="1"/>
  <c r="FV80" i="1"/>
  <c r="FU80" i="1"/>
  <c r="FL80" i="1"/>
  <c r="FK80" i="1"/>
  <c r="FI81" i="1"/>
  <c r="FB79" i="1"/>
  <c r="FA79" i="1"/>
  <c r="EY80" i="1"/>
  <c r="EQ80" i="1"/>
  <c r="BT418" i="5" s="1"/>
  <c r="ER80" i="1"/>
  <c r="BU418" i="5" s="1"/>
  <c r="EO81" i="1"/>
  <c r="EH79" i="1"/>
  <c r="EE80" i="1"/>
  <c r="EG79" i="1"/>
  <c r="DW84" i="1"/>
  <c r="DU85" i="1"/>
  <c r="DX84" i="1"/>
  <c r="BI412" i="5"/>
  <c r="BF412" i="5"/>
  <c r="BO412" i="5"/>
  <c r="BR412" i="5"/>
  <c r="BC412" i="5"/>
  <c r="BL412" i="5"/>
  <c r="BL352" i="5"/>
  <c r="BO352" i="5"/>
  <c r="BR352" i="5"/>
  <c r="BC352" i="5"/>
  <c r="BF352" i="5"/>
  <c r="BL417" i="5"/>
  <c r="BF417" i="5"/>
  <c r="BO417" i="5"/>
  <c r="BR417" i="5"/>
  <c r="BC417" i="5"/>
  <c r="BI417" i="5"/>
  <c r="BL413" i="5"/>
  <c r="BF413" i="5"/>
  <c r="BO413" i="5"/>
  <c r="BR413" i="5"/>
  <c r="BC413" i="5"/>
  <c r="BI413" i="5"/>
  <c r="BI409" i="5"/>
  <c r="BL409" i="5"/>
  <c r="BF409" i="5"/>
  <c r="BO409" i="5"/>
  <c r="BR409" i="5"/>
  <c r="BC409" i="5"/>
  <c r="BI405" i="5"/>
  <c r="BF405" i="5"/>
  <c r="BL405" i="5"/>
  <c r="BO405" i="5"/>
  <c r="BR405" i="5"/>
  <c r="BC405" i="5"/>
  <c r="BO362" i="5"/>
  <c r="BL362" i="5"/>
  <c r="BF362" i="5"/>
  <c r="BI362" i="5"/>
  <c r="BR362" i="5"/>
  <c r="BC362" i="5"/>
  <c r="BI367" i="5"/>
  <c r="BL367" i="5"/>
  <c r="BF367" i="5"/>
  <c r="BO367" i="5"/>
  <c r="BR367" i="5"/>
  <c r="BC367" i="5"/>
  <c r="BF376" i="5"/>
  <c r="BO376" i="5"/>
  <c r="BL376" i="5"/>
  <c r="BI376" i="5"/>
  <c r="BR376" i="5"/>
  <c r="BC376" i="5"/>
  <c r="BL384" i="5"/>
  <c r="BF384" i="5"/>
  <c r="BR384" i="5"/>
  <c r="BI384" i="5"/>
  <c r="BC384" i="5"/>
  <c r="BO384" i="5"/>
  <c r="BL350" i="5"/>
  <c r="BO350" i="5"/>
  <c r="BR350" i="5"/>
  <c r="BC350" i="5"/>
  <c r="BF350" i="5"/>
  <c r="BO343" i="5"/>
  <c r="BL343" i="5"/>
  <c r="BR343" i="5"/>
  <c r="BF343" i="5"/>
  <c r="BC343" i="5"/>
  <c r="BO365" i="5"/>
  <c r="BL365" i="5"/>
  <c r="BI365" i="5"/>
  <c r="BF365" i="5"/>
  <c r="BR365" i="5"/>
  <c r="BC365" i="5"/>
  <c r="BF364" i="5"/>
  <c r="BL364" i="5"/>
  <c r="BO364" i="5"/>
  <c r="BI364" i="5"/>
  <c r="BR364" i="5"/>
  <c r="BC364" i="5"/>
  <c r="BI391" i="5"/>
  <c r="BL391" i="5"/>
  <c r="BF391" i="5"/>
  <c r="BO391" i="5"/>
  <c r="BR391" i="5"/>
  <c r="BC391" i="5"/>
  <c r="BL377" i="5"/>
  <c r="BF377" i="5"/>
  <c r="BO377" i="5"/>
  <c r="BI377" i="5"/>
  <c r="BR377" i="5"/>
  <c r="BC377" i="5"/>
  <c r="BI386" i="5"/>
  <c r="BF386" i="5"/>
  <c r="BL386" i="5"/>
  <c r="BO386" i="5"/>
  <c r="BR386" i="5"/>
  <c r="BC386" i="5"/>
  <c r="BL348" i="5"/>
  <c r="BO348" i="5"/>
  <c r="BR348" i="5"/>
  <c r="BF348" i="5"/>
  <c r="BC348" i="5"/>
  <c r="BR358" i="5"/>
  <c r="BI358" i="5"/>
  <c r="BL358" i="5"/>
  <c r="BO358" i="5"/>
  <c r="BF358" i="5"/>
  <c r="BC358" i="5"/>
  <c r="BO361" i="5"/>
  <c r="BF361" i="5"/>
  <c r="BL361" i="5"/>
  <c r="BI361" i="5"/>
  <c r="BR361" i="5"/>
  <c r="BC361" i="5"/>
  <c r="BI394" i="5"/>
  <c r="BF394" i="5"/>
  <c r="BL394" i="5"/>
  <c r="BO394" i="5"/>
  <c r="BR394" i="5"/>
  <c r="BC394" i="5"/>
  <c r="BL399" i="5"/>
  <c r="BF399" i="5"/>
  <c r="BO399" i="5"/>
  <c r="BR399" i="5"/>
  <c r="BI399" i="5"/>
  <c r="BC399" i="5"/>
  <c r="BJ417" i="5"/>
  <c r="BC109" i="5" s="1"/>
  <c r="BM417" i="5"/>
  <c r="BE109" i="5" s="1"/>
  <c r="BS417" i="5"/>
  <c r="BI109" i="5" s="1"/>
  <c r="BG417" i="5"/>
  <c r="BA109" i="5" s="1"/>
  <c r="BP417" i="5"/>
  <c r="BG109" i="5" s="1"/>
  <c r="BD417" i="5"/>
  <c r="AY109" i="5" s="1"/>
  <c r="BJ413" i="5"/>
  <c r="BC105" i="5" s="1"/>
  <c r="BM413" i="5"/>
  <c r="BE105" i="5" s="1"/>
  <c r="BS413" i="5"/>
  <c r="BI105" i="5" s="1"/>
  <c r="BP413" i="5"/>
  <c r="BG105" i="5" s="1"/>
  <c r="BG413" i="5"/>
  <c r="BA105" i="5" s="1"/>
  <c r="BD413" i="5"/>
  <c r="AY105" i="5" s="1"/>
  <c r="BS409" i="5"/>
  <c r="BI101" i="5" s="1"/>
  <c r="BM409" i="5"/>
  <c r="BE101" i="5" s="1"/>
  <c r="BG409" i="5"/>
  <c r="BA101" i="5" s="1"/>
  <c r="BP409" i="5"/>
  <c r="BG101" i="5" s="1"/>
  <c r="BD409" i="5"/>
  <c r="AY101" i="5" s="1"/>
  <c r="BJ409" i="5"/>
  <c r="BC101" i="5" s="1"/>
  <c r="BJ405" i="5"/>
  <c r="BC97" i="5" s="1"/>
  <c r="BM405" i="5"/>
  <c r="BE97" i="5" s="1"/>
  <c r="BS405" i="5"/>
  <c r="BI97" i="5" s="1"/>
  <c r="BP405" i="5"/>
  <c r="BG97" i="5" s="1"/>
  <c r="BG405" i="5"/>
  <c r="BA97" i="5" s="1"/>
  <c r="BD405" i="5"/>
  <c r="AY97" i="5" s="1"/>
  <c r="BS346" i="5"/>
  <c r="BI38" i="5" s="1"/>
  <c r="BM346" i="5"/>
  <c r="BE38" i="5" s="1"/>
  <c r="BP346" i="5"/>
  <c r="BG38" i="5" s="1"/>
  <c r="BG346" i="5"/>
  <c r="BA38" i="5" s="1"/>
  <c r="BD346" i="5"/>
  <c r="AY38" i="5" s="1"/>
  <c r="BJ400" i="5"/>
  <c r="BC92" i="5" s="1"/>
  <c r="BS400" i="5"/>
  <c r="BI92" i="5" s="1"/>
  <c r="BM400" i="5"/>
  <c r="BE92" i="5" s="1"/>
  <c r="BG400" i="5"/>
  <c r="BA92" i="5" s="1"/>
  <c r="BP400" i="5"/>
  <c r="BG92" i="5" s="1"/>
  <c r="BD400" i="5"/>
  <c r="AY92" i="5" s="1"/>
  <c r="BS384" i="5"/>
  <c r="BI76" i="5" s="1"/>
  <c r="BM384" i="5"/>
  <c r="BE76" i="5" s="1"/>
  <c r="BP384" i="5"/>
  <c r="BG76" i="5" s="1"/>
  <c r="BG384" i="5"/>
  <c r="BA76" i="5" s="1"/>
  <c r="BJ384" i="5"/>
  <c r="BC76" i="5" s="1"/>
  <c r="BD384" i="5"/>
  <c r="AY76" i="5" s="1"/>
  <c r="BS361" i="5"/>
  <c r="BI53" i="5" s="1"/>
  <c r="BJ361" i="5"/>
  <c r="BC53" i="5" s="1"/>
  <c r="BM361" i="5"/>
  <c r="BE53" i="5" s="1"/>
  <c r="BP361" i="5"/>
  <c r="BG53" i="5" s="1"/>
  <c r="BG361" i="5"/>
  <c r="BA53" i="5" s="1"/>
  <c r="BD361" i="5"/>
  <c r="AY53" i="5" s="1"/>
  <c r="BJ369" i="5"/>
  <c r="BC61" i="5" s="1"/>
  <c r="BS369" i="5"/>
  <c r="BI61" i="5" s="1"/>
  <c r="BM369" i="5"/>
  <c r="BE61" i="5" s="1"/>
  <c r="BG369" i="5"/>
  <c r="BA61" i="5" s="1"/>
  <c r="BP369" i="5"/>
  <c r="BG61" i="5" s="1"/>
  <c r="BD369" i="5"/>
  <c r="AY61" i="5" s="1"/>
  <c r="BJ395" i="5"/>
  <c r="BC87" i="5" s="1"/>
  <c r="BM395" i="5"/>
  <c r="BE87" i="5" s="1"/>
  <c r="BS395" i="5"/>
  <c r="BI87" i="5" s="1"/>
  <c r="BG395" i="5"/>
  <c r="BA87" i="5" s="1"/>
  <c r="BP395" i="5"/>
  <c r="BG87" i="5" s="1"/>
  <c r="BD395" i="5"/>
  <c r="AY87" i="5" s="1"/>
  <c r="BS350" i="5"/>
  <c r="BI42" i="5" s="1"/>
  <c r="BM350" i="5"/>
  <c r="BE42" i="5" s="1"/>
  <c r="BP350" i="5"/>
  <c r="BG42" i="5" s="1"/>
  <c r="BD350" i="5"/>
  <c r="AY42" i="5" s="1"/>
  <c r="BG350" i="5"/>
  <c r="BA42" i="5" s="1"/>
  <c r="BS371" i="5"/>
  <c r="BI63" i="5" s="1"/>
  <c r="BJ371" i="5"/>
  <c r="BC63" i="5" s="1"/>
  <c r="BM371" i="5"/>
  <c r="BE63" i="5" s="1"/>
  <c r="BG371" i="5"/>
  <c r="BA63" i="5" s="1"/>
  <c r="BP371" i="5"/>
  <c r="BG63" i="5" s="1"/>
  <c r="BD371" i="5"/>
  <c r="AY63" i="5" s="1"/>
  <c r="BM355" i="5"/>
  <c r="BE47" i="5" s="1"/>
  <c r="BJ355" i="5"/>
  <c r="BC47" i="5" s="1"/>
  <c r="BS355" i="5"/>
  <c r="BI47" i="5" s="1"/>
  <c r="BG355" i="5"/>
  <c r="BA47" i="5" s="1"/>
  <c r="BP355" i="5"/>
  <c r="BG47" i="5" s="1"/>
  <c r="BD355" i="5"/>
  <c r="AY47" i="5" s="1"/>
  <c r="BS353" i="5"/>
  <c r="BI45" i="5" s="1"/>
  <c r="BM353" i="5"/>
  <c r="BE45" i="5" s="1"/>
  <c r="BJ353" i="5"/>
  <c r="BC45" i="5" s="1"/>
  <c r="BG353" i="5"/>
  <c r="BA45" i="5" s="1"/>
  <c r="BP353" i="5"/>
  <c r="BG45" i="5" s="1"/>
  <c r="BD353" i="5"/>
  <c r="AY45" i="5" s="1"/>
  <c r="BJ392" i="5"/>
  <c r="BC84" i="5" s="1"/>
  <c r="BM392" i="5"/>
  <c r="BE84" i="5" s="1"/>
  <c r="BS392" i="5"/>
  <c r="BI84" i="5" s="1"/>
  <c r="BG392" i="5"/>
  <c r="BA84" i="5" s="1"/>
  <c r="BP392" i="5"/>
  <c r="BG84" i="5" s="1"/>
  <c r="BD392" i="5"/>
  <c r="AY84" i="5" s="1"/>
  <c r="BJ377" i="5"/>
  <c r="BC69" i="5" s="1"/>
  <c r="BS377" i="5"/>
  <c r="BI69" i="5" s="1"/>
  <c r="BM377" i="5"/>
  <c r="BE69" i="5" s="1"/>
  <c r="BP377" i="5"/>
  <c r="BG69" i="5" s="1"/>
  <c r="BG377" i="5"/>
  <c r="BA69" i="5" s="1"/>
  <c r="BD377" i="5"/>
  <c r="AY69" i="5" s="1"/>
  <c r="BM364" i="5"/>
  <c r="BE56" i="5" s="1"/>
  <c r="BS364" i="5"/>
  <c r="BI56" i="5" s="1"/>
  <c r="BJ364" i="5"/>
  <c r="BC56" i="5" s="1"/>
  <c r="BP364" i="5"/>
  <c r="BG56" i="5" s="1"/>
  <c r="BG364" i="5"/>
  <c r="BA56" i="5" s="1"/>
  <c r="BD364" i="5"/>
  <c r="AY56" i="5" s="1"/>
  <c r="BJ358" i="5"/>
  <c r="BC50" i="5" s="1"/>
  <c r="BS358" i="5"/>
  <c r="BI50" i="5" s="1"/>
  <c r="BM358" i="5"/>
  <c r="BE50" i="5" s="1"/>
  <c r="BG358" i="5"/>
  <c r="BA50" i="5" s="1"/>
  <c r="BP358" i="5"/>
  <c r="BG50" i="5" s="1"/>
  <c r="BD358" i="5"/>
  <c r="AY50" i="5" s="1"/>
  <c r="BS401" i="5"/>
  <c r="BI93" i="5" s="1"/>
  <c r="BM401" i="5"/>
  <c r="BE93" i="5" s="1"/>
  <c r="BP401" i="5"/>
  <c r="BG93" i="5" s="1"/>
  <c r="BG401" i="5"/>
  <c r="BA93" i="5" s="1"/>
  <c r="BJ401" i="5"/>
  <c r="BC93" i="5" s="1"/>
  <c r="BD401" i="5"/>
  <c r="AY93" i="5" s="1"/>
  <c r="BJ385" i="5"/>
  <c r="BC77" i="5" s="1"/>
  <c r="BS385" i="5"/>
  <c r="BI77" i="5" s="1"/>
  <c r="BM385" i="5"/>
  <c r="BE77" i="5" s="1"/>
  <c r="BP385" i="5"/>
  <c r="BG77" i="5" s="1"/>
  <c r="BG385" i="5"/>
  <c r="BA77" i="5" s="1"/>
  <c r="BD385" i="5"/>
  <c r="AY77" i="5" s="1"/>
  <c r="AW422" i="5"/>
  <c r="BI422" i="5"/>
  <c r="BF422" i="5"/>
  <c r="BL422" i="5"/>
  <c r="BC422" i="5"/>
  <c r="BO422" i="5"/>
  <c r="BR422" i="5"/>
  <c r="BI404" i="5"/>
  <c r="BL404" i="5"/>
  <c r="BF404" i="5"/>
  <c r="BO404" i="5"/>
  <c r="BR404" i="5"/>
  <c r="BC404" i="5"/>
  <c r="BI396" i="5"/>
  <c r="BF396" i="5"/>
  <c r="BL396" i="5"/>
  <c r="BO396" i="5"/>
  <c r="BR396" i="5"/>
  <c r="BC396" i="5"/>
  <c r="BR375" i="5"/>
  <c r="BF375" i="5"/>
  <c r="BI375" i="5"/>
  <c r="BO375" i="5"/>
  <c r="BL375" i="5"/>
  <c r="BC375" i="5"/>
  <c r="BI372" i="5"/>
  <c r="BL372" i="5"/>
  <c r="BO372" i="5"/>
  <c r="BF372" i="5"/>
  <c r="BR372" i="5"/>
  <c r="BC372" i="5"/>
  <c r="BL341" i="5"/>
  <c r="BO341" i="5"/>
  <c r="BR341" i="5"/>
  <c r="BF341" i="5"/>
  <c r="BC341" i="5"/>
  <c r="BO349" i="5"/>
  <c r="BR349" i="5"/>
  <c r="BL349" i="5"/>
  <c r="BF349" i="5"/>
  <c r="BC349" i="5"/>
  <c r="BI387" i="5"/>
  <c r="BL387" i="5"/>
  <c r="BF387" i="5"/>
  <c r="BO387" i="5"/>
  <c r="BR387" i="5"/>
  <c r="BC387" i="5"/>
  <c r="BL398" i="5"/>
  <c r="BF398" i="5"/>
  <c r="BO398" i="5"/>
  <c r="BR398" i="5"/>
  <c r="BI398" i="5"/>
  <c r="BC398" i="5"/>
  <c r="BI382" i="5"/>
  <c r="BL382" i="5"/>
  <c r="BF382" i="5"/>
  <c r="BO382" i="5"/>
  <c r="BR382" i="5"/>
  <c r="BC382" i="5"/>
  <c r="BI355" i="5"/>
  <c r="BO355" i="5"/>
  <c r="BR355" i="5"/>
  <c r="BL355" i="5"/>
  <c r="BF355" i="5"/>
  <c r="BC355" i="5"/>
  <c r="BL368" i="5"/>
  <c r="BI368" i="5"/>
  <c r="BO368" i="5"/>
  <c r="BF368" i="5"/>
  <c r="BR368" i="5"/>
  <c r="BC368" i="5"/>
  <c r="BO346" i="5"/>
  <c r="BL346" i="5"/>
  <c r="BR346" i="5"/>
  <c r="BF346" i="5"/>
  <c r="BC346" i="5"/>
  <c r="BI389" i="5"/>
  <c r="BL389" i="5"/>
  <c r="BF389" i="5"/>
  <c r="BO389" i="5"/>
  <c r="BR389" i="5"/>
  <c r="BC389" i="5"/>
  <c r="BJ420" i="5"/>
  <c r="BC112" i="5" s="1"/>
  <c r="BS420" i="5"/>
  <c r="BI112" i="5" s="1"/>
  <c r="BM420" i="5"/>
  <c r="BE112" i="5" s="1"/>
  <c r="BP420" i="5"/>
  <c r="BG112" i="5" s="1"/>
  <c r="BG420" i="5"/>
  <c r="BA112" i="5" s="1"/>
  <c r="BD420" i="5"/>
  <c r="AY112" i="5" s="1"/>
  <c r="BJ416" i="5"/>
  <c r="BC108" i="5" s="1"/>
  <c r="BS416" i="5"/>
  <c r="BI108" i="5" s="1"/>
  <c r="BM416" i="5"/>
  <c r="BE108" i="5" s="1"/>
  <c r="BP416" i="5"/>
  <c r="BG108" i="5" s="1"/>
  <c r="BG416" i="5"/>
  <c r="BA108" i="5" s="1"/>
  <c r="BD416" i="5"/>
  <c r="AY108" i="5" s="1"/>
  <c r="BJ412" i="5"/>
  <c r="BC104" i="5" s="1"/>
  <c r="BS412" i="5"/>
  <c r="BI104" i="5" s="1"/>
  <c r="BM412" i="5"/>
  <c r="BE104" i="5" s="1"/>
  <c r="BG412" i="5"/>
  <c r="BA104" i="5" s="1"/>
  <c r="BP412" i="5"/>
  <c r="BG104" i="5" s="1"/>
  <c r="BD412" i="5"/>
  <c r="AY104" i="5" s="1"/>
  <c r="BJ408" i="5"/>
  <c r="BC100" i="5" s="1"/>
  <c r="BM408" i="5"/>
  <c r="BE100" i="5" s="1"/>
  <c r="BS408" i="5"/>
  <c r="BI100" i="5" s="1"/>
  <c r="BP408" i="5"/>
  <c r="BG100" i="5" s="1"/>
  <c r="BG408" i="5"/>
  <c r="BA100" i="5" s="1"/>
  <c r="BD408" i="5"/>
  <c r="AY100" i="5" s="1"/>
  <c r="BM404" i="5"/>
  <c r="BE96" i="5" s="1"/>
  <c r="BS404" i="5"/>
  <c r="BI96" i="5" s="1"/>
  <c r="BP404" i="5"/>
  <c r="BG96" i="5" s="1"/>
  <c r="BG404" i="5"/>
  <c r="BA96" i="5" s="1"/>
  <c r="BD404" i="5"/>
  <c r="AY96" i="5" s="1"/>
  <c r="BJ404" i="5"/>
  <c r="BC96" i="5" s="1"/>
  <c r="BS351" i="5"/>
  <c r="BI43" i="5" s="1"/>
  <c r="BM351" i="5"/>
  <c r="BE43" i="5" s="1"/>
  <c r="BP351" i="5"/>
  <c r="BG43" i="5" s="1"/>
  <c r="BD351" i="5"/>
  <c r="AY43" i="5" s="1"/>
  <c r="BG351" i="5"/>
  <c r="BA43" i="5" s="1"/>
  <c r="BJ396" i="5"/>
  <c r="BC88" i="5" s="1"/>
  <c r="BM396" i="5"/>
  <c r="BE88" i="5" s="1"/>
  <c r="BS396" i="5"/>
  <c r="BI88" i="5" s="1"/>
  <c r="BP396" i="5"/>
  <c r="BG88" i="5" s="1"/>
  <c r="BG396" i="5"/>
  <c r="BA88" i="5" s="1"/>
  <c r="BD396" i="5"/>
  <c r="AY88" i="5" s="1"/>
  <c r="BM359" i="5"/>
  <c r="BE51" i="5" s="1"/>
  <c r="BJ359" i="5"/>
  <c r="BC51" i="5" s="1"/>
  <c r="BS359" i="5"/>
  <c r="BI51" i="5" s="1"/>
  <c r="BG359" i="5"/>
  <c r="BA51" i="5" s="1"/>
  <c r="BP359" i="5"/>
  <c r="BG51" i="5" s="1"/>
  <c r="BD359" i="5"/>
  <c r="AY51" i="5" s="1"/>
  <c r="BS349" i="5"/>
  <c r="BI41" i="5" s="1"/>
  <c r="BP349" i="5"/>
  <c r="BG41" i="5" s="1"/>
  <c r="BM349" i="5"/>
  <c r="BE41" i="5" s="1"/>
  <c r="BD349" i="5"/>
  <c r="AY41" i="5" s="1"/>
  <c r="BG349" i="5"/>
  <c r="BA41" i="5" s="1"/>
  <c r="BS379" i="5"/>
  <c r="BI71" i="5" s="1"/>
  <c r="BM379" i="5"/>
  <c r="BE71" i="5" s="1"/>
  <c r="BJ379" i="5"/>
  <c r="BC71" i="5" s="1"/>
  <c r="BP379" i="5"/>
  <c r="BG71" i="5" s="1"/>
  <c r="BG379" i="5"/>
  <c r="BA71" i="5" s="1"/>
  <c r="BD379" i="5"/>
  <c r="AY71" i="5" s="1"/>
  <c r="BJ393" i="5"/>
  <c r="BC85" i="5" s="1"/>
  <c r="BS393" i="5"/>
  <c r="BI85" i="5" s="1"/>
  <c r="BM393" i="5"/>
  <c r="BE85" i="5" s="1"/>
  <c r="BP393" i="5"/>
  <c r="BG85" i="5" s="1"/>
  <c r="BG393" i="5"/>
  <c r="BA85" i="5" s="1"/>
  <c r="BD393" i="5"/>
  <c r="AY85" i="5" s="1"/>
  <c r="BJ362" i="5"/>
  <c r="BC54" i="5" s="1"/>
  <c r="BS362" i="5"/>
  <c r="BI54" i="5" s="1"/>
  <c r="BM362" i="5"/>
  <c r="BE54" i="5" s="1"/>
  <c r="BG362" i="5"/>
  <c r="BA54" i="5" s="1"/>
  <c r="BP362" i="5"/>
  <c r="BG54" i="5" s="1"/>
  <c r="BD362" i="5"/>
  <c r="AY54" i="5" s="1"/>
  <c r="BS352" i="5"/>
  <c r="BI44" i="5" s="1"/>
  <c r="BM352" i="5"/>
  <c r="BE44" i="5" s="1"/>
  <c r="BP352" i="5"/>
  <c r="BG44" i="5" s="1"/>
  <c r="BG352" i="5"/>
  <c r="BA44" i="5" s="1"/>
  <c r="BD352" i="5"/>
  <c r="AY44" i="5" s="1"/>
  <c r="BS381" i="5"/>
  <c r="BI73" i="5" s="1"/>
  <c r="BJ381" i="5"/>
  <c r="BC73" i="5" s="1"/>
  <c r="BM381" i="5"/>
  <c r="BE73" i="5" s="1"/>
  <c r="BP381" i="5"/>
  <c r="BG73" i="5" s="1"/>
  <c r="BG381" i="5"/>
  <c r="BA73" i="5" s="1"/>
  <c r="BD381" i="5"/>
  <c r="AY73" i="5" s="1"/>
  <c r="BM363" i="5"/>
  <c r="BE55" i="5" s="1"/>
  <c r="BJ363" i="5"/>
  <c r="BC55" i="5" s="1"/>
  <c r="BS363" i="5"/>
  <c r="BI55" i="5" s="1"/>
  <c r="BP363" i="5"/>
  <c r="BG55" i="5" s="1"/>
  <c r="BG363" i="5"/>
  <c r="BA55" i="5" s="1"/>
  <c r="BD363" i="5"/>
  <c r="AY55" i="5" s="1"/>
  <c r="BJ390" i="5"/>
  <c r="BC82" i="5" s="1"/>
  <c r="BM390" i="5"/>
  <c r="BE82" i="5" s="1"/>
  <c r="BS390" i="5"/>
  <c r="BI82" i="5" s="1"/>
  <c r="BP390" i="5"/>
  <c r="BG82" i="5" s="1"/>
  <c r="BG390" i="5"/>
  <c r="BA82" i="5" s="1"/>
  <c r="BD390" i="5"/>
  <c r="AY82" i="5" s="1"/>
  <c r="BJ365" i="5"/>
  <c r="BC57" i="5" s="1"/>
  <c r="BS365" i="5"/>
  <c r="BI57" i="5" s="1"/>
  <c r="BM365" i="5"/>
  <c r="BE57" i="5" s="1"/>
  <c r="BP365" i="5"/>
  <c r="BG57" i="5" s="1"/>
  <c r="BG365" i="5"/>
  <c r="BA57" i="5" s="1"/>
  <c r="BD365" i="5"/>
  <c r="AY57" i="5" s="1"/>
  <c r="BJ378" i="5"/>
  <c r="BC70" i="5" s="1"/>
  <c r="BS378" i="5"/>
  <c r="BI70" i="5" s="1"/>
  <c r="BM378" i="5"/>
  <c r="BE70" i="5" s="1"/>
  <c r="BP378" i="5"/>
  <c r="BG70" i="5" s="1"/>
  <c r="BG378" i="5"/>
  <c r="BA70" i="5" s="1"/>
  <c r="BD378" i="5"/>
  <c r="AY70" i="5" s="1"/>
  <c r="BS372" i="5"/>
  <c r="BI64" i="5" s="1"/>
  <c r="BM372" i="5"/>
  <c r="BE64" i="5" s="1"/>
  <c r="BJ372" i="5"/>
  <c r="BC64" i="5" s="1"/>
  <c r="BP372" i="5"/>
  <c r="BG64" i="5" s="1"/>
  <c r="BG372" i="5"/>
  <c r="BA64" i="5" s="1"/>
  <c r="BD372" i="5"/>
  <c r="AY64" i="5" s="1"/>
  <c r="BJ397" i="5"/>
  <c r="BC89" i="5" s="1"/>
  <c r="BM397" i="5"/>
  <c r="BE89" i="5" s="1"/>
  <c r="BS397" i="5"/>
  <c r="BI89" i="5" s="1"/>
  <c r="BP397" i="5"/>
  <c r="BG89" i="5" s="1"/>
  <c r="BG397" i="5"/>
  <c r="BA89" i="5" s="1"/>
  <c r="BD397" i="5"/>
  <c r="AY89" i="5" s="1"/>
  <c r="AX422" i="5"/>
  <c r="AU114" i="5" s="1"/>
  <c r="BJ422" i="5"/>
  <c r="BC114" i="5" s="1"/>
  <c r="BD422" i="5"/>
  <c r="AY114" i="5" s="1"/>
  <c r="BS422" i="5"/>
  <c r="BI114" i="5" s="1"/>
  <c r="BM422" i="5"/>
  <c r="BE114" i="5" s="1"/>
  <c r="BP422" i="5"/>
  <c r="BG114" i="5" s="1"/>
  <c r="BG422" i="5"/>
  <c r="BA114" i="5" s="1"/>
  <c r="BA422" i="5"/>
  <c r="AW114" i="5" s="1"/>
  <c r="BI421" i="5"/>
  <c r="BF421" i="5"/>
  <c r="BL421" i="5"/>
  <c r="BO421" i="5"/>
  <c r="BR421" i="5"/>
  <c r="BC421" i="5"/>
  <c r="DM85" i="1"/>
  <c r="DK86" i="1"/>
  <c r="DN85" i="1"/>
  <c r="BI416" i="5"/>
  <c r="BF416" i="5"/>
  <c r="BL416" i="5"/>
  <c r="BO416" i="5"/>
  <c r="BR416" i="5"/>
  <c r="BC416" i="5"/>
  <c r="BO378" i="5"/>
  <c r="BL378" i="5"/>
  <c r="BI378" i="5"/>
  <c r="BF378" i="5"/>
  <c r="BR378" i="5"/>
  <c r="BC378" i="5"/>
  <c r="BI419" i="5"/>
  <c r="BF419" i="5"/>
  <c r="BL419" i="5"/>
  <c r="BO419" i="5"/>
  <c r="BR419" i="5"/>
  <c r="BC419" i="5"/>
  <c r="BI415" i="5"/>
  <c r="BL415" i="5"/>
  <c r="BF415" i="5"/>
  <c r="BO415" i="5"/>
  <c r="BR415" i="5"/>
  <c r="BC415" i="5"/>
  <c r="BI411" i="5"/>
  <c r="BL411" i="5"/>
  <c r="BO411" i="5"/>
  <c r="BR411" i="5"/>
  <c r="BC411" i="5"/>
  <c r="BF411" i="5"/>
  <c r="BI407" i="5"/>
  <c r="BL407" i="5"/>
  <c r="BF407" i="5"/>
  <c r="BO407" i="5"/>
  <c r="BR407" i="5"/>
  <c r="BC407" i="5"/>
  <c r="BI403" i="5"/>
  <c r="BL403" i="5"/>
  <c r="BF403" i="5"/>
  <c r="BO403" i="5"/>
  <c r="BR403" i="5"/>
  <c r="BC403" i="5"/>
  <c r="BL373" i="5"/>
  <c r="BR373" i="5"/>
  <c r="BI373" i="5"/>
  <c r="BF373" i="5"/>
  <c r="BO373" i="5"/>
  <c r="BC373" i="5"/>
  <c r="BL370" i="5"/>
  <c r="BO370" i="5"/>
  <c r="BI370" i="5"/>
  <c r="BF370" i="5"/>
  <c r="BR370" i="5"/>
  <c r="BC370" i="5"/>
  <c r="BI393" i="5"/>
  <c r="BF393" i="5"/>
  <c r="BL393" i="5"/>
  <c r="BO393" i="5"/>
  <c r="BR393" i="5"/>
  <c r="BC393" i="5"/>
  <c r="BR374" i="5"/>
  <c r="BL374" i="5"/>
  <c r="BF374" i="5"/>
  <c r="BO374" i="5"/>
  <c r="BI374" i="5"/>
  <c r="BC374" i="5"/>
  <c r="BR342" i="5"/>
  <c r="BL342" i="5"/>
  <c r="BO342" i="5"/>
  <c r="BF342" i="5"/>
  <c r="BC342" i="5"/>
  <c r="BF371" i="5"/>
  <c r="BI371" i="5"/>
  <c r="BR371" i="5"/>
  <c r="BO371" i="5"/>
  <c r="BL371" i="5"/>
  <c r="BC371" i="5"/>
  <c r="BI379" i="5"/>
  <c r="BO379" i="5"/>
  <c r="BL379" i="5"/>
  <c r="BF379" i="5"/>
  <c r="BR379" i="5"/>
  <c r="BC379" i="5"/>
  <c r="BL360" i="5"/>
  <c r="BO360" i="5"/>
  <c r="BR360" i="5"/>
  <c r="BI360" i="5"/>
  <c r="BF360" i="5"/>
  <c r="BC360" i="5"/>
  <c r="BR383" i="5"/>
  <c r="BI383" i="5"/>
  <c r="BL383" i="5"/>
  <c r="BF383" i="5"/>
  <c r="BO383" i="5"/>
  <c r="BC383" i="5"/>
  <c r="BI392" i="5"/>
  <c r="BL392" i="5"/>
  <c r="BF392" i="5"/>
  <c r="BO392" i="5"/>
  <c r="BR392" i="5"/>
  <c r="BC392" i="5"/>
  <c r="BF359" i="5"/>
  <c r="BI359" i="5"/>
  <c r="BO359" i="5"/>
  <c r="BL359" i="5"/>
  <c r="BR359" i="5"/>
  <c r="BC359" i="5"/>
  <c r="BF380" i="5"/>
  <c r="BI380" i="5"/>
  <c r="BO380" i="5"/>
  <c r="BL380" i="5"/>
  <c r="BR380" i="5"/>
  <c r="BC380" i="5"/>
  <c r="BL369" i="5"/>
  <c r="BI369" i="5"/>
  <c r="BO369" i="5"/>
  <c r="BF369" i="5"/>
  <c r="BR369" i="5"/>
  <c r="BC369" i="5"/>
  <c r="BO357" i="5"/>
  <c r="BI357" i="5"/>
  <c r="BF357" i="5"/>
  <c r="BL357" i="5"/>
  <c r="BR357" i="5"/>
  <c r="BC357" i="5"/>
  <c r="BI385" i="5"/>
  <c r="BF385" i="5"/>
  <c r="BL385" i="5"/>
  <c r="BO385" i="5"/>
  <c r="BR385" i="5"/>
  <c r="BC385" i="5"/>
  <c r="BJ419" i="5"/>
  <c r="BC111" i="5" s="1"/>
  <c r="BS419" i="5"/>
  <c r="BI111" i="5" s="1"/>
  <c r="BM419" i="5"/>
  <c r="BE111" i="5" s="1"/>
  <c r="BP419" i="5"/>
  <c r="BG111" i="5" s="1"/>
  <c r="BG419" i="5"/>
  <c r="BA111" i="5" s="1"/>
  <c r="BD419" i="5"/>
  <c r="AY111" i="5" s="1"/>
  <c r="BJ415" i="5"/>
  <c r="BC107" i="5" s="1"/>
  <c r="BS415" i="5"/>
  <c r="BI107" i="5" s="1"/>
  <c r="BM415" i="5"/>
  <c r="BE107" i="5" s="1"/>
  <c r="BG415" i="5"/>
  <c r="BA107" i="5" s="1"/>
  <c r="BP415" i="5"/>
  <c r="BG107" i="5" s="1"/>
  <c r="BD415" i="5"/>
  <c r="AY107" i="5" s="1"/>
  <c r="BJ411" i="5"/>
  <c r="BC103" i="5" s="1"/>
  <c r="BS411" i="5"/>
  <c r="BI103" i="5" s="1"/>
  <c r="BM411" i="5"/>
  <c r="BE103" i="5" s="1"/>
  <c r="BG411" i="5"/>
  <c r="BA103" i="5" s="1"/>
  <c r="BP411" i="5"/>
  <c r="BG103" i="5" s="1"/>
  <c r="BD411" i="5"/>
  <c r="AY103" i="5" s="1"/>
  <c r="BJ407" i="5"/>
  <c r="BC99" i="5" s="1"/>
  <c r="BS407" i="5"/>
  <c r="BI99" i="5" s="1"/>
  <c r="BM407" i="5"/>
  <c r="BE99" i="5" s="1"/>
  <c r="BP407" i="5"/>
  <c r="BG99" i="5" s="1"/>
  <c r="BG407" i="5"/>
  <c r="BA99" i="5" s="1"/>
  <c r="BD407" i="5"/>
  <c r="AY99" i="5" s="1"/>
  <c r="BJ403" i="5"/>
  <c r="BC95" i="5" s="1"/>
  <c r="BS403" i="5"/>
  <c r="BI95" i="5" s="1"/>
  <c r="BM403" i="5"/>
  <c r="BE95" i="5" s="1"/>
  <c r="BP403" i="5"/>
  <c r="BG95" i="5" s="1"/>
  <c r="BG403" i="5"/>
  <c r="BA95" i="5" s="1"/>
  <c r="BD403" i="5"/>
  <c r="AY95" i="5" s="1"/>
  <c r="BM356" i="5"/>
  <c r="BE48" i="5" s="1"/>
  <c r="BJ356" i="5"/>
  <c r="BC48" i="5" s="1"/>
  <c r="BS356" i="5"/>
  <c r="BI48" i="5" s="1"/>
  <c r="BG356" i="5"/>
  <c r="BA48" i="5" s="1"/>
  <c r="BP356" i="5"/>
  <c r="BG48" i="5" s="1"/>
  <c r="BD356" i="5"/>
  <c r="AY48" i="5" s="1"/>
  <c r="BJ391" i="5"/>
  <c r="BC83" i="5" s="1"/>
  <c r="BS391" i="5"/>
  <c r="BI83" i="5" s="1"/>
  <c r="BM391" i="5"/>
  <c r="BE83" i="5" s="1"/>
  <c r="BP391" i="5"/>
  <c r="BG83" i="5" s="1"/>
  <c r="BG391" i="5"/>
  <c r="BA83" i="5" s="1"/>
  <c r="BD391" i="5"/>
  <c r="AY83" i="5" s="1"/>
  <c r="BS357" i="5"/>
  <c r="BI49" i="5" s="1"/>
  <c r="BM357" i="5"/>
  <c r="BE49" i="5" s="1"/>
  <c r="BJ357" i="5"/>
  <c r="BC49" i="5" s="1"/>
  <c r="BG357" i="5"/>
  <c r="BA49" i="5" s="1"/>
  <c r="BP357" i="5"/>
  <c r="BG49" i="5" s="1"/>
  <c r="BD357" i="5"/>
  <c r="AY49" i="5" s="1"/>
  <c r="BS376" i="5"/>
  <c r="BI68" i="5" s="1"/>
  <c r="BM376" i="5"/>
  <c r="BE68" i="5" s="1"/>
  <c r="BJ376" i="5"/>
  <c r="BC68" i="5" s="1"/>
  <c r="BG376" i="5"/>
  <c r="BA68" i="5" s="1"/>
  <c r="BP376" i="5"/>
  <c r="BG68" i="5" s="1"/>
  <c r="BD376" i="5"/>
  <c r="AY68" i="5" s="1"/>
  <c r="BJ354" i="5"/>
  <c r="BC46" i="5" s="1"/>
  <c r="BM354" i="5"/>
  <c r="BE46" i="5" s="1"/>
  <c r="BS354" i="5"/>
  <c r="BI46" i="5" s="1"/>
  <c r="BG354" i="5"/>
  <c r="BA46" i="5" s="1"/>
  <c r="BP354" i="5"/>
  <c r="BG46" i="5" s="1"/>
  <c r="BD354" i="5"/>
  <c r="AY46" i="5" s="1"/>
  <c r="BJ387" i="5"/>
  <c r="BC79" i="5" s="1"/>
  <c r="BM387" i="5"/>
  <c r="BE79" i="5" s="1"/>
  <c r="BS387" i="5"/>
  <c r="BI79" i="5" s="1"/>
  <c r="BG387" i="5"/>
  <c r="BA79" i="5" s="1"/>
  <c r="BP387" i="5"/>
  <c r="BG79" i="5" s="1"/>
  <c r="BD387" i="5"/>
  <c r="AY79" i="5" s="1"/>
  <c r="BS367" i="5"/>
  <c r="BI59" i="5" s="1"/>
  <c r="BM367" i="5"/>
  <c r="BE59" i="5" s="1"/>
  <c r="BJ367" i="5"/>
  <c r="BC59" i="5" s="1"/>
  <c r="BG367" i="5"/>
  <c r="BA59" i="5" s="1"/>
  <c r="BP367" i="5"/>
  <c r="BG59" i="5" s="1"/>
  <c r="BD367" i="5"/>
  <c r="AY59" i="5" s="1"/>
  <c r="BS366" i="5"/>
  <c r="BI58" i="5" s="1"/>
  <c r="BJ366" i="5"/>
  <c r="BC58" i="5" s="1"/>
  <c r="BM366" i="5"/>
  <c r="BE58" i="5" s="1"/>
  <c r="BG366" i="5"/>
  <c r="BA58" i="5" s="1"/>
  <c r="BP366" i="5"/>
  <c r="BG58" i="5" s="1"/>
  <c r="BD366" i="5"/>
  <c r="AY58" i="5" s="1"/>
  <c r="BS360" i="5"/>
  <c r="BI52" i="5" s="1"/>
  <c r="BM360" i="5"/>
  <c r="BE52" i="5" s="1"/>
  <c r="BJ360" i="5"/>
  <c r="BC52" i="5" s="1"/>
  <c r="BP360" i="5"/>
  <c r="BG52" i="5" s="1"/>
  <c r="BG360" i="5"/>
  <c r="BA52" i="5" s="1"/>
  <c r="BD360" i="5"/>
  <c r="AY52" i="5" s="1"/>
  <c r="BS380" i="5"/>
  <c r="BI72" i="5" s="1"/>
  <c r="BM380" i="5"/>
  <c r="BE72" i="5" s="1"/>
  <c r="BJ380" i="5"/>
  <c r="BC72" i="5" s="1"/>
  <c r="BP380" i="5"/>
  <c r="BG72" i="5" s="1"/>
  <c r="BG380" i="5"/>
  <c r="BA72" i="5" s="1"/>
  <c r="BD380" i="5"/>
  <c r="AY72" i="5" s="1"/>
  <c r="BJ386" i="5"/>
  <c r="BC78" i="5" s="1"/>
  <c r="BM386" i="5"/>
  <c r="BE78" i="5" s="1"/>
  <c r="BS386" i="5"/>
  <c r="BI78" i="5" s="1"/>
  <c r="BP386" i="5"/>
  <c r="BG78" i="5" s="1"/>
  <c r="BG386" i="5"/>
  <c r="BA78" i="5" s="1"/>
  <c r="BD386" i="5"/>
  <c r="AY78" i="5" s="1"/>
  <c r="BS375" i="5"/>
  <c r="BI67" i="5" s="1"/>
  <c r="BM375" i="5"/>
  <c r="BE67" i="5" s="1"/>
  <c r="BJ375" i="5"/>
  <c r="BC67" i="5" s="1"/>
  <c r="BG375" i="5"/>
  <c r="BA67" i="5" s="1"/>
  <c r="BP375" i="5"/>
  <c r="BG67" i="5" s="1"/>
  <c r="BD375" i="5"/>
  <c r="AY67" i="5" s="1"/>
  <c r="BS373" i="5"/>
  <c r="BI65" i="5" s="1"/>
  <c r="BG373" i="5"/>
  <c r="BA65" i="5" s="1"/>
  <c r="BJ373" i="5"/>
  <c r="BC65" i="5" s="1"/>
  <c r="BM373" i="5"/>
  <c r="BE65" i="5" s="1"/>
  <c r="BP373" i="5"/>
  <c r="BG65" i="5" s="1"/>
  <c r="BD373" i="5"/>
  <c r="AY65" i="5" s="1"/>
  <c r="BS342" i="5"/>
  <c r="BI34" i="5" s="1"/>
  <c r="BM342" i="5"/>
  <c r="BE34" i="5" s="1"/>
  <c r="BP342" i="5"/>
  <c r="BG34" i="5" s="1"/>
  <c r="BD342" i="5"/>
  <c r="AY34" i="5" s="1"/>
  <c r="BG342" i="5"/>
  <c r="BA34" i="5" s="1"/>
  <c r="BJ394" i="5"/>
  <c r="BC86" i="5" s="1"/>
  <c r="BS394" i="5"/>
  <c r="BI86" i="5" s="1"/>
  <c r="BM394" i="5"/>
  <c r="BE86" i="5" s="1"/>
  <c r="BP394" i="5"/>
  <c r="BG86" i="5" s="1"/>
  <c r="BG394" i="5"/>
  <c r="BA86" i="5" s="1"/>
  <c r="BD394" i="5"/>
  <c r="AY86" i="5" s="1"/>
  <c r="BJ423" i="5"/>
  <c r="BC115" i="5" s="1"/>
  <c r="BS423" i="5"/>
  <c r="BI115" i="5" s="1"/>
  <c r="BM423" i="5"/>
  <c r="BE115" i="5" s="1"/>
  <c r="BP423" i="5"/>
  <c r="BG115" i="5" s="1"/>
  <c r="BG423" i="5"/>
  <c r="BA115" i="5" s="1"/>
  <c r="BD423" i="5"/>
  <c r="AY115" i="5" s="1"/>
  <c r="BI423" i="5"/>
  <c r="BF423" i="5"/>
  <c r="BL423" i="5"/>
  <c r="BO423" i="5"/>
  <c r="BR423" i="5"/>
  <c r="BL420" i="5"/>
  <c r="BC423" i="5"/>
  <c r="BA423" i="5"/>
  <c r="AW115" i="5" s="1"/>
  <c r="BI420" i="5"/>
  <c r="BF420" i="5"/>
  <c r="BO420" i="5"/>
  <c r="BR420" i="5"/>
  <c r="BC420" i="5"/>
  <c r="BI408" i="5"/>
  <c r="BF408" i="5"/>
  <c r="BL408" i="5"/>
  <c r="BO408" i="5"/>
  <c r="BR408" i="5"/>
  <c r="BC408" i="5"/>
  <c r="BF400" i="5"/>
  <c r="BL400" i="5"/>
  <c r="BO400" i="5"/>
  <c r="BR400" i="5"/>
  <c r="BC400" i="5"/>
  <c r="BI400" i="5"/>
  <c r="BL418" i="5"/>
  <c r="BO418" i="5"/>
  <c r="BR418" i="5"/>
  <c r="BC418" i="5"/>
  <c r="BF418" i="5"/>
  <c r="BI418" i="5"/>
  <c r="BI414" i="5"/>
  <c r="BL414" i="5"/>
  <c r="BO414" i="5"/>
  <c r="BR414" i="5"/>
  <c r="BC414" i="5"/>
  <c r="BF414" i="5"/>
  <c r="BL410" i="5"/>
  <c r="BF410" i="5"/>
  <c r="BO410" i="5"/>
  <c r="BR410" i="5"/>
  <c r="BC410" i="5"/>
  <c r="BI410" i="5"/>
  <c r="BI406" i="5"/>
  <c r="BF406" i="5"/>
  <c r="BO406" i="5"/>
  <c r="BR406" i="5"/>
  <c r="BC406" i="5"/>
  <c r="BL406" i="5"/>
  <c r="BI402" i="5"/>
  <c r="BL402" i="5"/>
  <c r="BF402" i="5"/>
  <c r="BO402" i="5"/>
  <c r="BR402" i="5"/>
  <c r="BC402" i="5"/>
  <c r="BO347" i="5"/>
  <c r="BL347" i="5"/>
  <c r="BR347" i="5"/>
  <c r="BC347" i="5"/>
  <c r="BF347" i="5"/>
  <c r="BL366" i="5"/>
  <c r="BI366" i="5"/>
  <c r="BO366" i="5"/>
  <c r="BF366" i="5"/>
  <c r="BR366" i="5"/>
  <c r="BC366" i="5"/>
  <c r="BI388" i="5"/>
  <c r="BL388" i="5"/>
  <c r="BF388" i="5"/>
  <c r="BO388" i="5"/>
  <c r="BR388" i="5"/>
  <c r="BC388" i="5"/>
  <c r="BO363" i="5"/>
  <c r="BI363" i="5"/>
  <c r="BL363" i="5"/>
  <c r="BF363" i="5"/>
  <c r="BR363" i="5"/>
  <c r="BC363" i="5"/>
  <c r="BL381" i="5"/>
  <c r="BO381" i="5"/>
  <c r="BF381" i="5"/>
  <c r="BI381" i="5"/>
  <c r="BR381" i="5"/>
  <c r="BC381" i="5"/>
  <c r="BL351" i="5"/>
  <c r="BO351" i="5"/>
  <c r="BR351" i="5"/>
  <c r="BC351" i="5"/>
  <c r="BF351" i="5"/>
  <c r="BO354" i="5"/>
  <c r="BI354" i="5"/>
  <c r="BL354" i="5"/>
  <c r="BF354" i="5"/>
  <c r="BR354" i="5"/>
  <c r="BC354" i="5"/>
  <c r="BI395" i="5"/>
  <c r="BL395" i="5"/>
  <c r="BF395" i="5"/>
  <c r="BO395" i="5"/>
  <c r="BR395" i="5"/>
  <c r="BC395" i="5"/>
  <c r="BO356" i="5"/>
  <c r="BL356" i="5"/>
  <c r="BF356" i="5"/>
  <c r="BI356" i="5"/>
  <c r="BR356" i="5"/>
  <c r="BC356" i="5"/>
  <c r="BI390" i="5"/>
  <c r="BL390" i="5"/>
  <c r="BF390" i="5"/>
  <c r="BO390" i="5"/>
  <c r="BR390" i="5"/>
  <c r="BC390" i="5"/>
  <c r="BO345" i="5"/>
  <c r="BL345" i="5"/>
  <c r="BR345" i="5"/>
  <c r="BF345" i="5"/>
  <c r="BC345" i="5"/>
  <c r="BL353" i="5"/>
  <c r="BI353" i="5"/>
  <c r="BO353" i="5"/>
  <c r="BF353" i="5"/>
  <c r="BR353" i="5"/>
  <c r="BC353" i="5"/>
  <c r="BL344" i="5"/>
  <c r="BO344" i="5"/>
  <c r="BR344" i="5"/>
  <c r="BF344" i="5"/>
  <c r="BC344" i="5"/>
  <c r="BF397" i="5"/>
  <c r="BL397" i="5"/>
  <c r="BO397" i="5"/>
  <c r="BR397" i="5"/>
  <c r="BI397" i="5"/>
  <c r="BC397" i="5"/>
  <c r="BL401" i="5"/>
  <c r="BF401" i="5"/>
  <c r="BO401" i="5"/>
  <c r="BR401" i="5"/>
  <c r="BC401" i="5"/>
  <c r="BI401" i="5"/>
  <c r="BS418" i="5"/>
  <c r="BI110" i="5" s="1"/>
  <c r="BM418" i="5"/>
  <c r="BE110" i="5" s="1"/>
  <c r="BP418" i="5"/>
  <c r="BG110" i="5" s="1"/>
  <c r="BG418" i="5"/>
  <c r="BA110" i="5" s="1"/>
  <c r="BD418" i="5"/>
  <c r="AY110" i="5" s="1"/>
  <c r="BJ418" i="5"/>
  <c r="BC110" i="5" s="1"/>
  <c r="BJ414" i="5"/>
  <c r="BC106" i="5" s="1"/>
  <c r="BS414" i="5"/>
  <c r="BI106" i="5" s="1"/>
  <c r="BM414" i="5"/>
  <c r="BE106" i="5" s="1"/>
  <c r="BG414" i="5"/>
  <c r="BA106" i="5" s="1"/>
  <c r="BP414" i="5"/>
  <c r="BG106" i="5" s="1"/>
  <c r="BD414" i="5"/>
  <c r="AY106" i="5" s="1"/>
  <c r="BJ410" i="5"/>
  <c r="BC102" i="5" s="1"/>
  <c r="BM410" i="5"/>
  <c r="BE102" i="5" s="1"/>
  <c r="BS410" i="5"/>
  <c r="BI102" i="5" s="1"/>
  <c r="BP410" i="5"/>
  <c r="BG102" i="5" s="1"/>
  <c r="BG410" i="5"/>
  <c r="BA102" i="5" s="1"/>
  <c r="BD410" i="5"/>
  <c r="AY102" i="5" s="1"/>
  <c r="BJ406" i="5"/>
  <c r="BC98" i="5" s="1"/>
  <c r="BS406" i="5"/>
  <c r="BI98" i="5" s="1"/>
  <c r="BM406" i="5"/>
  <c r="BE98" i="5" s="1"/>
  <c r="BP406" i="5"/>
  <c r="BG98" i="5" s="1"/>
  <c r="BG406" i="5"/>
  <c r="BA98" i="5" s="1"/>
  <c r="BD406" i="5"/>
  <c r="AY98" i="5" s="1"/>
  <c r="BS402" i="5"/>
  <c r="BI94" i="5" s="1"/>
  <c r="BM402" i="5"/>
  <c r="BE94" i="5" s="1"/>
  <c r="BP402" i="5"/>
  <c r="BG94" i="5" s="1"/>
  <c r="BG402" i="5"/>
  <c r="BA94" i="5" s="1"/>
  <c r="BD402" i="5"/>
  <c r="AY94" i="5" s="1"/>
  <c r="BJ402" i="5"/>
  <c r="BC94" i="5" s="1"/>
  <c r="BM370" i="5"/>
  <c r="BE62" i="5" s="1"/>
  <c r="BS370" i="5"/>
  <c r="BI62" i="5" s="1"/>
  <c r="BJ370" i="5"/>
  <c r="BC62" i="5" s="1"/>
  <c r="BP370" i="5"/>
  <c r="BG62" i="5" s="1"/>
  <c r="BG370" i="5"/>
  <c r="BA62" i="5" s="1"/>
  <c r="BD370" i="5"/>
  <c r="AY62" i="5" s="1"/>
  <c r="BJ388" i="5"/>
  <c r="BC80" i="5" s="1"/>
  <c r="BS388" i="5"/>
  <c r="BI80" i="5" s="1"/>
  <c r="BM388" i="5"/>
  <c r="BE80" i="5" s="1"/>
  <c r="BP388" i="5"/>
  <c r="BG80" i="5" s="1"/>
  <c r="BG388" i="5"/>
  <c r="BA80" i="5" s="1"/>
  <c r="BD388" i="5"/>
  <c r="AY80" i="5" s="1"/>
  <c r="BM368" i="5"/>
  <c r="BE60" i="5" s="1"/>
  <c r="BS368" i="5"/>
  <c r="BI60" i="5" s="1"/>
  <c r="BJ368" i="5"/>
  <c r="BC60" i="5" s="1"/>
  <c r="BG368" i="5"/>
  <c r="BA60" i="5" s="1"/>
  <c r="BP368" i="5"/>
  <c r="BG60" i="5" s="1"/>
  <c r="BD368" i="5"/>
  <c r="AY60" i="5" s="1"/>
  <c r="BS347" i="5"/>
  <c r="BI39" i="5" s="1"/>
  <c r="BM347" i="5"/>
  <c r="BE39" i="5" s="1"/>
  <c r="BP347" i="5"/>
  <c r="BG39" i="5" s="1"/>
  <c r="BG347" i="5"/>
  <c r="BA39" i="5" s="1"/>
  <c r="BD347" i="5"/>
  <c r="AY39" i="5" s="1"/>
  <c r="BJ399" i="5"/>
  <c r="BC91" i="5" s="1"/>
  <c r="BS399" i="5"/>
  <c r="BI91" i="5" s="1"/>
  <c r="BM399" i="5"/>
  <c r="BE91" i="5" s="1"/>
  <c r="BP399" i="5"/>
  <c r="BG91" i="5" s="1"/>
  <c r="BG399" i="5"/>
  <c r="BA91" i="5" s="1"/>
  <c r="BD399" i="5"/>
  <c r="AY91" i="5" s="1"/>
  <c r="BJ382" i="5"/>
  <c r="BC74" i="5" s="1"/>
  <c r="BS382" i="5"/>
  <c r="BI74" i="5" s="1"/>
  <c r="BM382" i="5"/>
  <c r="BE74" i="5" s="1"/>
  <c r="BP382" i="5"/>
  <c r="BG74" i="5" s="1"/>
  <c r="BG382" i="5"/>
  <c r="BA74" i="5" s="1"/>
  <c r="BD382" i="5"/>
  <c r="AY74" i="5" s="1"/>
  <c r="BS344" i="5"/>
  <c r="BI36" i="5" s="1"/>
  <c r="BM344" i="5"/>
  <c r="BE36" i="5" s="1"/>
  <c r="BP344" i="5"/>
  <c r="BG36" i="5" s="1"/>
  <c r="BG344" i="5"/>
  <c r="BA36" i="5" s="1"/>
  <c r="BD344" i="5"/>
  <c r="AY36" i="5" s="1"/>
  <c r="BS345" i="5"/>
  <c r="BI37" i="5" s="1"/>
  <c r="BM345" i="5"/>
  <c r="BE37" i="5" s="1"/>
  <c r="BP345" i="5"/>
  <c r="BG37" i="5" s="1"/>
  <c r="BD345" i="5"/>
  <c r="AY37" i="5" s="1"/>
  <c r="BG345" i="5"/>
  <c r="BA37" i="5" s="1"/>
  <c r="BS374" i="5"/>
  <c r="BI66" i="5" s="1"/>
  <c r="BM374" i="5"/>
  <c r="BE66" i="5" s="1"/>
  <c r="BJ374" i="5"/>
  <c r="BC66" i="5" s="1"/>
  <c r="BG374" i="5"/>
  <c r="BA66" i="5" s="1"/>
  <c r="BP374" i="5"/>
  <c r="BG66" i="5" s="1"/>
  <c r="BD374" i="5"/>
  <c r="AY66" i="5" s="1"/>
  <c r="BJ398" i="5"/>
  <c r="BC90" i="5" s="1"/>
  <c r="BS398" i="5"/>
  <c r="BI90" i="5" s="1"/>
  <c r="BM398" i="5"/>
  <c r="BE90" i="5" s="1"/>
  <c r="BP398" i="5"/>
  <c r="BG90" i="5" s="1"/>
  <c r="BG398" i="5"/>
  <c r="BA90" i="5" s="1"/>
  <c r="BD398" i="5"/>
  <c r="AY90" i="5" s="1"/>
  <c r="BS383" i="5"/>
  <c r="BI75" i="5" s="1"/>
  <c r="BP383" i="5"/>
  <c r="BG75" i="5" s="1"/>
  <c r="BJ383" i="5"/>
  <c r="BC75" i="5" s="1"/>
  <c r="BM383" i="5"/>
  <c r="BE75" i="5" s="1"/>
  <c r="BG383" i="5"/>
  <c r="BA75" i="5" s="1"/>
  <c r="BD383" i="5"/>
  <c r="AY75" i="5" s="1"/>
  <c r="BS343" i="5"/>
  <c r="BI35" i="5" s="1"/>
  <c r="BM343" i="5"/>
  <c r="BE35" i="5" s="1"/>
  <c r="BP343" i="5"/>
  <c r="BG35" i="5" s="1"/>
  <c r="BG343" i="5"/>
  <c r="BA35" i="5" s="1"/>
  <c r="BD343" i="5"/>
  <c r="AY35" i="5" s="1"/>
  <c r="BS348" i="5"/>
  <c r="BI40" i="5" s="1"/>
  <c r="BM348" i="5"/>
  <c r="BE40" i="5" s="1"/>
  <c r="BP348" i="5"/>
  <c r="BG40" i="5" s="1"/>
  <c r="BG348" i="5"/>
  <c r="BA40" i="5" s="1"/>
  <c r="BD348" i="5"/>
  <c r="AY40" i="5" s="1"/>
  <c r="BS341" i="5"/>
  <c r="BI33" i="5" s="1"/>
  <c r="BM341" i="5"/>
  <c r="BE33" i="5" s="1"/>
  <c r="BP341" i="5"/>
  <c r="BG33" i="5" s="1"/>
  <c r="BG341" i="5"/>
  <c r="BA33" i="5" s="1"/>
  <c r="BD341" i="5"/>
  <c r="AY33" i="5" s="1"/>
  <c r="BJ389" i="5"/>
  <c r="BC81" i="5" s="1"/>
  <c r="BS389" i="5"/>
  <c r="BI81" i="5" s="1"/>
  <c r="BM389" i="5"/>
  <c r="BE81" i="5" s="1"/>
  <c r="BG389" i="5"/>
  <c r="BA81" i="5" s="1"/>
  <c r="BP389" i="5"/>
  <c r="BG81" i="5" s="1"/>
  <c r="BD389" i="5"/>
  <c r="AY81" i="5" s="1"/>
  <c r="BS421" i="5"/>
  <c r="BI113" i="5" s="1"/>
  <c r="BM421" i="5"/>
  <c r="BE113" i="5" s="1"/>
  <c r="BP421" i="5"/>
  <c r="BG113" i="5" s="1"/>
  <c r="BG421" i="5"/>
  <c r="BA113" i="5" s="1"/>
  <c r="BJ421" i="5"/>
  <c r="BC113" i="5" s="1"/>
  <c r="AZ422" i="5"/>
  <c r="AY423" i="5"/>
  <c r="AV115" i="5"/>
  <c r="DD86" i="1"/>
  <c r="DA87" i="1"/>
  <c r="DC86" i="1"/>
  <c r="CT87" i="1"/>
  <c r="CQ88" i="1"/>
  <c r="CS87" i="1"/>
  <c r="BK420" i="5"/>
  <c r="BD112" i="5"/>
  <c r="CJ83" i="1"/>
  <c r="CG84" i="1"/>
  <c r="CI83" i="1"/>
  <c r="BZ88" i="1"/>
  <c r="BW89" i="1"/>
  <c r="BY88" i="1"/>
  <c r="BO87" i="1"/>
  <c r="BM88" i="1"/>
  <c r="BP87" i="1"/>
  <c r="BF87" i="1"/>
  <c r="BC88" i="1"/>
  <c r="BE87" i="1"/>
  <c r="AV89" i="1"/>
  <c r="AS90" i="1"/>
  <c r="AU89" i="1"/>
  <c r="AL87" i="1"/>
  <c r="AK87" i="1"/>
  <c r="AI88" i="1"/>
  <c r="AV422" i="5"/>
  <c r="AT114" i="5"/>
  <c r="AX423" i="5"/>
  <c r="AU115" i="5" s="1"/>
  <c r="AW423" i="5"/>
  <c r="AA87" i="1"/>
  <c r="Y88" i="1"/>
  <c r="AB87" i="1"/>
  <c r="AW421" i="5"/>
  <c r="AV421" i="5" s="1"/>
  <c r="AZ421" i="5"/>
  <c r="H86" i="1"/>
  <c r="Q87" i="1"/>
  <c r="O88" i="1"/>
  <c r="R87" i="1"/>
  <c r="G86" i="1"/>
  <c r="BA420" i="5"/>
  <c r="AW112" i="5" s="1"/>
  <c r="AX420" i="5"/>
  <c r="AU112" i="5" s="1"/>
  <c r="BA416" i="5"/>
  <c r="AW108" i="5" s="1"/>
  <c r="AX416" i="5"/>
  <c r="AU108" i="5" s="1"/>
  <c r="AX412" i="5"/>
  <c r="AU104" i="5" s="1"/>
  <c r="BA412" i="5"/>
  <c r="AW104" i="5" s="1"/>
  <c r="AX408" i="5"/>
  <c r="AU100" i="5" s="1"/>
  <c r="BA408" i="5"/>
  <c r="AW100" i="5" s="1"/>
  <c r="AX404" i="5"/>
  <c r="AU96" i="5" s="1"/>
  <c r="BA404" i="5"/>
  <c r="AW96" i="5" s="1"/>
  <c r="BJ351" i="5"/>
  <c r="BC43" i="5" s="1"/>
  <c r="AX351" i="5"/>
  <c r="AU43" i="5" s="1"/>
  <c r="BA351" i="5"/>
  <c r="AW43" i="5" s="1"/>
  <c r="AX396" i="5"/>
  <c r="AU88" i="5" s="1"/>
  <c r="BA396" i="5"/>
  <c r="AW88" i="5" s="1"/>
  <c r="AX359" i="5"/>
  <c r="AU51" i="5" s="1"/>
  <c r="BA359" i="5"/>
  <c r="AW51" i="5" s="1"/>
  <c r="BJ349" i="5"/>
  <c r="BC41" i="5" s="1"/>
  <c r="BA349" i="5"/>
  <c r="AW41" i="5" s="1"/>
  <c r="AX349" i="5"/>
  <c r="AU41" i="5" s="1"/>
  <c r="AX379" i="5"/>
  <c r="AU71" i="5" s="1"/>
  <c r="BA379" i="5"/>
  <c r="AW71" i="5" s="1"/>
  <c r="AX393" i="5"/>
  <c r="AU85" i="5" s="1"/>
  <c r="BA393" i="5"/>
  <c r="AW85" i="5" s="1"/>
  <c r="BA362" i="5"/>
  <c r="AW54" i="5" s="1"/>
  <c r="AX362" i="5"/>
  <c r="AU54" i="5" s="1"/>
  <c r="BJ352" i="5"/>
  <c r="BC44" i="5" s="1"/>
  <c r="BA352" i="5"/>
  <c r="AW44" i="5" s="1"/>
  <c r="AX352" i="5"/>
  <c r="AU44" i="5" s="1"/>
  <c r="BA381" i="5"/>
  <c r="AW73" i="5" s="1"/>
  <c r="AX381" i="5"/>
  <c r="AU73" i="5" s="1"/>
  <c r="BA363" i="5"/>
  <c r="AW55" i="5" s="1"/>
  <c r="AX363" i="5"/>
  <c r="AU55" i="5" s="1"/>
  <c r="BA390" i="5"/>
  <c r="AW82" i="5" s="1"/>
  <c r="AX390" i="5"/>
  <c r="AU82" i="5" s="1"/>
  <c r="BA365" i="5"/>
  <c r="AW57" i="5" s="1"/>
  <c r="AX365" i="5"/>
  <c r="AU57" i="5" s="1"/>
  <c r="AX378" i="5"/>
  <c r="AU70" i="5" s="1"/>
  <c r="BA378" i="5"/>
  <c r="AW70" i="5" s="1"/>
  <c r="AX372" i="5"/>
  <c r="AU64" i="5" s="1"/>
  <c r="BA372" i="5"/>
  <c r="AW64" i="5" s="1"/>
  <c r="AX397" i="5"/>
  <c r="AU89" i="5" s="1"/>
  <c r="BA397" i="5"/>
  <c r="AW89" i="5" s="1"/>
  <c r="AX419" i="5"/>
  <c r="AU111" i="5" s="1"/>
  <c r="BA419" i="5"/>
  <c r="AW111" i="5" s="1"/>
  <c r="AX415" i="5"/>
  <c r="AU107" i="5" s="1"/>
  <c r="BA415" i="5"/>
  <c r="AW107" i="5" s="1"/>
  <c r="AX411" i="5"/>
  <c r="AU103" i="5" s="1"/>
  <c r="BA411" i="5"/>
  <c r="AW103" i="5" s="1"/>
  <c r="AX407" i="5"/>
  <c r="AU99" i="5" s="1"/>
  <c r="BA407" i="5"/>
  <c r="AW99" i="5" s="1"/>
  <c r="AX403" i="5"/>
  <c r="AU95" i="5" s="1"/>
  <c r="BA403" i="5"/>
  <c r="AW95" i="5" s="1"/>
  <c r="BA356" i="5"/>
  <c r="AW48" i="5" s="1"/>
  <c r="AX356" i="5"/>
  <c r="AU48" i="5" s="1"/>
  <c r="AX391" i="5"/>
  <c r="AU83" i="5" s="1"/>
  <c r="BA391" i="5"/>
  <c r="AW83" i="5" s="1"/>
  <c r="BA357" i="5"/>
  <c r="AW49" i="5" s="1"/>
  <c r="AX357" i="5"/>
  <c r="AU49" i="5" s="1"/>
  <c r="AX376" i="5"/>
  <c r="AU68" i="5" s="1"/>
  <c r="BA376" i="5"/>
  <c r="AW68" i="5" s="1"/>
  <c r="BA354" i="5"/>
  <c r="AW46" i="5" s="1"/>
  <c r="AX354" i="5"/>
  <c r="AU46" i="5" s="1"/>
  <c r="AX387" i="5"/>
  <c r="AU79" i="5" s="1"/>
  <c r="BA387" i="5"/>
  <c r="AW79" i="5" s="1"/>
  <c r="AX367" i="5"/>
  <c r="AU59" i="5" s="1"/>
  <c r="BA367" i="5"/>
  <c r="AW59" i="5" s="1"/>
  <c r="BA366" i="5"/>
  <c r="AW58" i="5" s="1"/>
  <c r="AX366" i="5"/>
  <c r="AU58" i="5" s="1"/>
  <c r="AX360" i="5"/>
  <c r="AU52" i="5" s="1"/>
  <c r="BA360" i="5"/>
  <c r="AW52" i="5" s="1"/>
  <c r="AX380" i="5"/>
  <c r="AU72" i="5" s="1"/>
  <c r="BA380" i="5"/>
  <c r="AW72" i="5" s="1"/>
  <c r="AX386" i="5"/>
  <c r="AU78" i="5" s="1"/>
  <c r="BA386" i="5"/>
  <c r="AW78" i="5" s="1"/>
  <c r="AX375" i="5"/>
  <c r="AU67" i="5" s="1"/>
  <c r="BA375" i="5"/>
  <c r="AW67" i="5" s="1"/>
  <c r="BA373" i="5"/>
  <c r="AW65" i="5" s="1"/>
  <c r="AX373" i="5"/>
  <c r="AU65" i="5" s="1"/>
  <c r="BJ342" i="5"/>
  <c r="BC34" i="5" s="1"/>
  <c r="BA342" i="5"/>
  <c r="AW34" i="5" s="1"/>
  <c r="AX342" i="5"/>
  <c r="AU34" i="5" s="1"/>
  <c r="AX394" i="5"/>
  <c r="AU86" i="5" s="1"/>
  <c r="BA394" i="5"/>
  <c r="AW86" i="5" s="1"/>
  <c r="AX418" i="5"/>
  <c r="AU110" i="5" s="1"/>
  <c r="BA418" i="5"/>
  <c r="AW110" i="5" s="1"/>
  <c r="AX414" i="5"/>
  <c r="AU106" i="5" s="1"/>
  <c r="BA414" i="5"/>
  <c r="AW106" i="5" s="1"/>
  <c r="AX410" i="5"/>
  <c r="AU102" i="5" s="1"/>
  <c r="BA410" i="5"/>
  <c r="AW102" i="5" s="1"/>
  <c r="BA406" i="5"/>
  <c r="AW98" i="5" s="1"/>
  <c r="AX406" i="5"/>
  <c r="AU98" i="5" s="1"/>
  <c r="AX402" i="5"/>
  <c r="AU94" i="5" s="1"/>
  <c r="BA402" i="5"/>
  <c r="AW94" i="5" s="1"/>
  <c r="AX370" i="5"/>
  <c r="AU62" i="5" s="1"/>
  <c r="BA370" i="5"/>
  <c r="AW62" i="5" s="1"/>
  <c r="AX388" i="5"/>
  <c r="AU80" i="5" s="1"/>
  <c r="BA388" i="5"/>
  <c r="AW80" i="5" s="1"/>
  <c r="AX368" i="5"/>
  <c r="AU60" i="5" s="1"/>
  <c r="BA368" i="5"/>
  <c r="AW60" i="5" s="1"/>
  <c r="BJ347" i="5"/>
  <c r="BC39" i="5" s="1"/>
  <c r="AX347" i="5"/>
  <c r="AU39" i="5" s="1"/>
  <c r="BA347" i="5"/>
  <c r="AW39" i="5" s="1"/>
  <c r="AX399" i="5"/>
  <c r="AU91" i="5" s="1"/>
  <c r="BA399" i="5"/>
  <c r="AW91" i="5" s="1"/>
  <c r="AX382" i="5"/>
  <c r="AU74" i="5" s="1"/>
  <c r="BA382" i="5"/>
  <c r="AW74" i="5" s="1"/>
  <c r="BJ344" i="5"/>
  <c r="BC36" i="5" s="1"/>
  <c r="BA344" i="5"/>
  <c r="AW36" i="5" s="1"/>
  <c r="AX344" i="5"/>
  <c r="AU36" i="5" s="1"/>
  <c r="BJ345" i="5"/>
  <c r="BC37" i="5" s="1"/>
  <c r="AX345" i="5"/>
  <c r="AU37" i="5" s="1"/>
  <c r="BA345" i="5"/>
  <c r="AW37" i="5" s="1"/>
  <c r="AX374" i="5"/>
  <c r="AU66" i="5" s="1"/>
  <c r="BA374" i="5"/>
  <c r="AW66" i="5" s="1"/>
  <c r="AX398" i="5"/>
  <c r="AU90" i="5" s="1"/>
  <c r="BA398" i="5"/>
  <c r="AW90" i="5" s="1"/>
  <c r="AX383" i="5"/>
  <c r="AU75" i="5" s="1"/>
  <c r="BA383" i="5"/>
  <c r="AW75" i="5" s="1"/>
  <c r="BJ343" i="5"/>
  <c r="BC35" i="5" s="1"/>
  <c r="BA343" i="5"/>
  <c r="AW35" i="5" s="1"/>
  <c r="AX343" i="5"/>
  <c r="AU35" i="5" s="1"/>
  <c r="BJ348" i="5"/>
  <c r="BC40" i="5" s="1"/>
  <c r="AX348" i="5"/>
  <c r="AU40" i="5" s="1"/>
  <c r="BA348" i="5"/>
  <c r="AW40" i="5" s="1"/>
  <c r="BJ341" i="5"/>
  <c r="BC33" i="5" s="1"/>
  <c r="AX341" i="5"/>
  <c r="AU33" i="5" s="1"/>
  <c r="BA341" i="5"/>
  <c r="AW33" i="5" s="1"/>
  <c r="AX389" i="5"/>
  <c r="AU81" i="5" s="1"/>
  <c r="BA389" i="5"/>
  <c r="AW81" i="5" s="1"/>
  <c r="AX417" i="5"/>
  <c r="AU109" i="5" s="1"/>
  <c r="BA417" i="5"/>
  <c r="AW109" i="5" s="1"/>
  <c r="AX413" i="5"/>
  <c r="AU105" i="5" s="1"/>
  <c r="BA413" i="5"/>
  <c r="AW105" i="5" s="1"/>
  <c r="AX409" i="5"/>
  <c r="AU101" i="5" s="1"/>
  <c r="BA409" i="5"/>
  <c r="AW101" i="5" s="1"/>
  <c r="AX405" i="5"/>
  <c r="AU97" i="5" s="1"/>
  <c r="BA405" i="5"/>
  <c r="AW97" i="5" s="1"/>
  <c r="BJ346" i="5"/>
  <c r="BC38" i="5" s="1"/>
  <c r="BA346" i="5"/>
  <c r="AW38" i="5" s="1"/>
  <c r="AX346" i="5"/>
  <c r="AU38" i="5" s="1"/>
  <c r="BA400" i="5"/>
  <c r="AW92" i="5" s="1"/>
  <c r="AX400" i="5"/>
  <c r="AU92" i="5" s="1"/>
  <c r="AX384" i="5"/>
  <c r="AU76" i="5" s="1"/>
  <c r="BA384" i="5"/>
  <c r="AW76" i="5" s="1"/>
  <c r="AX361" i="5"/>
  <c r="AU53" i="5" s="1"/>
  <c r="BA361" i="5"/>
  <c r="AW53" i="5" s="1"/>
  <c r="BA369" i="5"/>
  <c r="AW61" i="5" s="1"/>
  <c r="AX369" i="5"/>
  <c r="AU61" i="5" s="1"/>
  <c r="AX395" i="5"/>
  <c r="AU87" i="5" s="1"/>
  <c r="BA395" i="5"/>
  <c r="AW87" i="5" s="1"/>
  <c r="BJ350" i="5"/>
  <c r="BC42" i="5" s="1"/>
  <c r="BA350" i="5"/>
  <c r="AW42" i="5" s="1"/>
  <c r="AX350" i="5"/>
  <c r="AU42" i="5" s="1"/>
  <c r="BA371" i="5"/>
  <c r="AW63" i="5" s="1"/>
  <c r="AX371" i="5"/>
  <c r="AU63" i="5" s="1"/>
  <c r="BA355" i="5"/>
  <c r="AW47" i="5" s="1"/>
  <c r="AX355" i="5"/>
  <c r="AU47" i="5" s="1"/>
  <c r="BA353" i="5"/>
  <c r="AW45" i="5" s="1"/>
  <c r="AX353" i="5"/>
  <c r="AU45" i="5" s="1"/>
  <c r="AX392" i="5"/>
  <c r="AU84" i="5" s="1"/>
  <c r="BA392" i="5"/>
  <c r="AW84" i="5" s="1"/>
  <c r="BA377" i="5"/>
  <c r="AW69" i="5" s="1"/>
  <c r="AX377" i="5"/>
  <c r="AU69" i="5" s="1"/>
  <c r="BA364" i="5"/>
  <c r="AW56" i="5" s="1"/>
  <c r="AX364" i="5"/>
  <c r="AU56" i="5" s="1"/>
  <c r="AX358" i="5"/>
  <c r="AU50" i="5" s="1"/>
  <c r="BA358" i="5"/>
  <c r="AW50" i="5" s="1"/>
  <c r="AX401" i="5"/>
  <c r="AU93" i="5" s="1"/>
  <c r="BA401" i="5"/>
  <c r="AW93" i="5" s="1"/>
  <c r="AX385" i="5"/>
  <c r="AU77" i="5" s="1"/>
  <c r="BA385" i="5"/>
  <c r="AW77" i="5" s="1"/>
  <c r="AZ420" i="5"/>
  <c r="AW420" i="5"/>
  <c r="AZ416" i="5"/>
  <c r="AW416" i="5"/>
  <c r="AZ412" i="5"/>
  <c r="AW412" i="5"/>
  <c r="AW408" i="5"/>
  <c r="AZ408" i="5"/>
  <c r="AW404" i="5"/>
  <c r="AZ404" i="5"/>
  <c r="AW378" i="5"/>
  <c r="AZ378" i="5"/>
  <c r="BI352" i="5"/>
  <c r="AZ352" i="5"/>
  <c r="AW352" i="5"/>
  <c r="AW396" i="5"/>
  <c r="AZ396" i="5"/>
  <c r="AW400" i="5"/>
  <c r="AZ400" i="5"/>
  <c r="AW375" i="5"/>
  <c r="AZ375" i="5"/>
  <c r="AZ372" i="5"/>
  <c r="AW372" i="5"/>
  <c r="BI341" i="5"/>
  <c r="AW341" i="5"/>
  <c r="AZ341" i="5"/>
  <c r="BI349" i="5"/>
  <c r="AW349" i="5"/>
  <c r="AZ349" i="5"/>
  <c r="AZ387" i="5"/>
  <c r="AW387" i="5"/>
  <c r="AW398" i="5"/>
  <c r="AZ398" i="5"/>
  <c r="AZ382" i="5"/>
  <c r="AW382" i="5"/>
  <c r="AW355" i="5"/>
  <c r="AZ355" i="5"/>
  <c r="AZ368" i="5"/>
  <c r="AW368" i="5"/>
  <c r="BI346" i="5"/>
  <c r="AW346" i="5"/>
  <c r="AZ346" i="5"/>
  <c r="AZ389" i="5"/>
  <c r="AW389" i="5"/>
  <c r="AZ419" i="5"/>
  <c r="AW419" i="5"/>
  <c r="AW415" i="5"/>
  <c r="AZ415" i="5"/>
  <c r="AZ411" i="5"/>
  <c r="AW411" i="5"/>
  <c r="AZ407" i="5"/>
  <c r="AW407" i="5"/>
  <c r="AZ403" i="5"/>
  <c r="AW403" i="5"/>
  <c r="AW373" i="5"/>
  <c r="AZ373" i="5"/>
  <c r="AZ370" i="5"/>
  <c r="AW370" i="5"/>
  <c r="AW393" i="5"/>
  <c r="AZ393" i="5"/>
  <c r="AW374" i="5"/>
  <c r="AZ374" i="5"/>
  <c r="BI342" i="5"/>
  <c r="AW342" i="5"/>
  <c r="AZ342" i="5"/>
  <c r="AW371" i="5"/>
  <c r="AZ371" i="5"/>
  <c r="AZ379" i="5"/>
  <c r="AW379" i="5"/>
  <c r="AZ360" i="5"/>
  <c r="AW360" i="5"/>
  <c r="AZ383" i="5"/>
  <c r="AW383" i="5"/>
  <c r="AW392" i="5"/>
  <c r="AZ392" i="5"/>
  <c r="AZ359" i="5"/>
  <c r="AW359" i="5"/>
  <c r="AW380" i="5"/>
  <c r="AZ380" i="5"/>
  <c r="AW369" i="5"/>
  <c r="AZ369" i="5"/>
  <c r="AZ357" i="5"/>
  <c r="AW357" i="5"/>
  <c r="AW385" i="5"/>
  <c r="AZ385" i="5"/>
  <c r="AZ418" i="5"/>
  <c r="AW418" i="5"/>
  <c r="AZ414" i="5"/>
  <c r="AW414" i="5"/>
  <c r="AZ410" i="5"/>
  <c r="AW410" i="5"/>
  <c r="AZ406" i="5"/>
  <c r="AW406" i="5"/>
  <c r="AW402" i="5"/>
  <c r="AZ402" i="5"/>
  <c r="BI347" i="5"/>
  <c r="AZ347" i="5"/>
  <c r="AW347" i="5"/>
  <c r="AZ366" i="5"/>
  <c r="AW366" i="5"/>
  <c r="AW388" i="5"/>
  <c r="AZ388" i="5"/>
  <c r="AW363" i="5"/>
  <c r="AZ363" i="5"/>
  <c r="AZ381" i="5"/>
  <c r="AW381" i="5"/>
  <c r="BI351" i="5"/>
  <c r="AW351" i="5"/>
  <c r="AZ351" i="5"/>
  <c r="AZ354" i="5"/>
  <c r="AW354" i="5"/>
  <c r="AZ395" i="5"/>
  <c r="AW395" i="5"/>
  <c r="AZ356" i="5"/>
  <c r="AW356" i="5"/>
  <c r="AW390" i="5"/>
  <c r="AZ390" i="5"/>
  <c r="BI345" i="5"/>
  <c r="AW345" i="5"/>
  <c r="AZ345" i="5"/>
  <c r="AW353" i="5"/>
  <c r="AZ353" i="5"/>
  <c r="BI344" i="5"/>
  <c r="AW344" i="5"/>
  <c r="AZ344" i="5"/>
  <c r="AW397" i="5"/>
  <c r="AZ397" i="5"/>
  <c r="AW401" i="5"/>
  <c r="AZ401" i="5"/>
  <c r="AW417" i="5"/>
  <c r="AZ417" i="5"/>
  <c r="AW413" i="5"/>
  <c r="AZ413" i="5"/>
  <c r="AW409" i="5"/>
  <c r="AZ409" i="5"/>
  <c r="AZ405" i="5"/>
  <c r="AW405" i="5"/>
  <c r="AZ362" i="5"/>
  <c r="AW362" i="5"/>
  <c r="AZ367" i="5"/>
  <c r="AW367" i="5"/>
  <c r="AW376" i="5"/>
  <c r="AZ376" i="5"/>
  <c r="AW384" i="5"/>
  <c r="AZ384" i="5"/>
  <c r="BI350" i="5"/>
  <c r="AW350" i="5"/>
  <c r="AZ350" i="5"/>
  <c r="BI343" i="5"/>
  <c r="AW343" i="5"/>
  <c r="AZ343" i="5"/>
  <c r="AZ365" i="5"/>
  <c r="AW365" i="5"/>
  <c r="AW364" i="5"/>
  <c r="AZ364" i="5"/>
  <c r="AW391" i="5"/>
  <c r="AZ391" i="5"/>
  <c r="AZ377" i="5"/>
  <c r="AW377" i="5"/>
  <c r="AW386" i="5"/>
  <c r="AZ386" i="5"/>
  <c r="BI348" i="5"/>
  <c r="AZ348" i="5"/>
  <c r="AW348" i="5"/>
  <c r="AZ358" i="5"/>
  <c r="AW358" i="5"/>
  <c r="AZ361" i="5"/>
  <c r="AW361" i="5"/>
  <c r="AZ394" i="5"/>
  <c r="AW394" i="5"/>
  <c r="AZ399" i="5"/>
  <c r="AW399" i="5"/>
  <c r="IU82" i="1" l="1"/>
  <c r="IX81" i="1"/>
  <c r="IW81" i="1"/>
  <c r="IK82" i="1"/>
  <c r="IM81" i="1"/>
  <c r="IN81" i="1"/>
  <c r="IA81" i="1"/>
  <c r="IC80" i="1"/>
  <c r="ID80" i="1"/>
  <c r="HT81" i="1"/>
  <c r="HS81" i="1"/>
  <c r="HQ82" i="1"/>
  <c r="HJ80" i="1"/>
  <c r="HI80" i="1"/>
  <c r="HG81" i="1"/>
  <c r="GZ82" i="1"/>
  <c r="GW83" i="1"/>
  <c r="GY82" i="1"/>
  <c r="GP81" i="1"/>
  <c r="GM82" i="1"/>
  <c r="GO81" i="1"/>
  <c r="GF82" i="1"/>
  <c r="GC83" i="1"/>
  <c r="GE82" i="1"/>
  <c r="FV81" i="1"/>
  <c r="FU81" i="1"/>
  <c r="FS82" i="1"/>
  <c r="FL81" i="1"/>
  <c r="FI82" i="1"/>
  <c r="FK81" i="1"/>
  <c r="FB80" i="1"/>
  <c r="EY81" i="1"/>
  <c r="FA80" i="1"/>
  <c r="EO82" i="1"/>
  <c r="ER81" i="1"/>
  <c r="BU419" i="5" s="1"/>
  <c r="EQ81" i="1"/>
  <c r="BT419" i="5" s="1"/>
  <c r="EH80" i="1"/>
  <c r="EE81" i="1"/>
  <c r="EG80" i="1"/>
  <c r="DU86" i="1"/>
  <c r="DX85" i="1"/>
  <c r="DW85" i="1"/>
  <c r="BN401" i="5"/>
  <c r="BF93" i="5"/>
  <c r="BB89" i="5"/>
  <c r="BH397" i="5"/>
  <c r="AZ89" i="5"/>
  <c r="BE397" i="5"/>
  <c r="BF36" i="5"/>
  <c r="BN344" i="5"/>
  <c r="AZ45" i="5"/>
  <c r="BE353" i="5"/>
  <c r="AX37" i="5"/>
  <c r="BB345" i="5"/>
  <c r="BN345" i="5"/>
  <c r="BF37" i="5"/>
  <c r="BE390" i="5"/>
  <c r="AZ82" i="5"/>
  <c r="BQ356" i="5"/>
  <c r="BH48" i="5"/>
  <c r="BF48" i="5"/>
  <c r="BN356" i="5"/>
  <c r="BE395" i="5"/>
  <c r="AZ87" i="5"/>
  <c r="BH46" i="5"/>
  <c r="BQ354" i="5"/>
  <c r="BF46" i="5"/>
  <c r="BN354" i="5"/>
  <c r="BF43" i="5"/>
  <c r="BN351" i="5"/>
  <c r="BH381" i="5"/>
  <c r="BB73" i="5"/>
  <c r="AX55" i="5"/>
  <c r="BB363" i="5"/>
  <c r="BB55" i="5"/>
  <c r="BH363" i="5"/>
  <c r="BN388" i="5"/>
  <c r="BF80" i="5"/>
  <c r="BB366" i="5"/>
  <c r="AX58" i="5"/>
  <c r="BB58" i="5"/>
  <c r="BH366" i="5"/>
  <c r="BQ347" i="5"/>
  <c r="BH39" i="5"/>
  <c r="BQ402" i="5"/>
  <c r="BH94" i="5"/>
  <c r="BB94" i="5"/>
  <c r="BH402" i="5"/>
  <c r="BN406" i="5"/>
  <c r="BF98" i="5"/>
  <c r="BB410" i="5"/>
  <c r="AX102" i="5"/>
  <c r="BK410" i="5"/>
  <c r="BD102" i="5"/>
  <c r="BN414" i="5"/>
  <c r="BF106" i="5"/>
  <c r="BE418" i="5"/>
  <c r="AZ110" i="5"/>
  <c r="BK418" i="5"/>
  <c r="BD110" i="5"/>
  <c r="BN400" i="5"/>
  <c r="BF92" i="5"/>
  <c r="BQ408" i="5"/>
  <c r="BH100" i="5"/>
  <c r="BH408" i="5"/>
  <c r="BB100" i="5"/>
  <c r="BE420" i="5"/>
  <c r="AZ112" i="5"/>
  <c r="BE423" i="5"/>
  <c r="AZ115" i="5"/>
  <c r="BQ385" i="5"/>
  <c r="BH77" i="5"/>
  <c r="BH385" i="5"/>
  <c r="BB77" i="5"/>
  <c r="BE357" i="5"/>
  <c r="AZ49" i="5"/>
  <c r="BQ369" i="5"/>
  <c r="BH61" i="5"/>
  <c r="BD61" i="5"/>
  <c r="BK369" i="5"/>
  <c r="BF72" i="5"/>
  <c r="BN380" i="5"/>
  <c r="BQ359" i="5"/>
  <c r="BH51" i="5"/>
  <c r="BE359" i="5"/>
  <c r="AZ51" i="5"/>
  <c r="BE392" i="5"/>
  <c r="AZ84" i="5"/>
  <c r="BN383" i="5"/>
  <c r="BF75" i="5"/>
  <c r="BQ383" i="5"/>
  <c r="BH75" i="5"/>
  <c r="BQ360" i="5"/>
  <c r="BH52" i="5"/>
  <c r="BH71" i="5"/>
  <c r="BQ379" i="5"/>
  <c r="BH379" i="5"/>
  <c r="BB71" i="5"/>
  <c r="BQ371" i="5"/>
  <c r="BH63" i="5"/>
  <c r="AZ34" i="5"/>
  <c r="BE342" i="5"/>
  <c r="AX66" i="5"/>
  <c r="BB374" i="5"/>
  <c r="BK374" i="5"/>
  <c r="BD66" i="5"/>
  <c r="BN393" i="5"/>
  <c r="BF85" i="5"/>
  <c r="BB370" i="5"/>
  <c r="AX62" i="5"/>
  <c r="BN370" i="5"/>
  <c r="BF62" i="5"/>
  <c r="AZ65" i="5"/>
  <c r="BE373" i="5"/>
  <c r="BB403" i="5"/>
  <c r="AX95" i="5"/>
  <c r="BK403" i="5"/>
  <c r="BD95" i="5"/>
  <c r="BN407" i="5"/>
  <c r="BF99" i="5"/>
  <c r="BE411" i="5"/>
  <c r="AZ103" i="5"/>
  <c r="BK411" i="5"/>
  <c r="BD103" i="5"/>
  <c r="BN415" i="5"/>
  <c r="BF107" i="5"/>
  <c r="AX111" i="5"/>
  <c r="BB419" i="5"/>
  <c r="AZ111" i="5"/>
  <c r="BE419" i="5"/>
  <c r="AZ70" i="5"/>
  <c r="BE378" i="5"/>
  <c r="AX108" i="5"/>
  <c r="BB416" i="5"/>
  <c r="BE416" i="5"/>
  <c r="AZ108" i="5"/>
  <c r="BK421" i="5"/>
  <c r="BD113" i="5"/>
  <c r="BB389" i="5"/>
  <c r="AX81" i="5"/>
  <c r="BK389" i="5"/>
  <c r="BD81" i="5"/>
  <c r="BQ346" i="5"/>
  <c r="BH38" i="5"/>
  <c r="BQ368" i="5"/>
  <c r="BH60" i="5"/>
  <c r="BK368" i="5"/>
  <c r="BD60" i="5"/>
  <c r="BQ355" i="5"/>
  <c r="BH47" i="5"/>
  <c r="BQ382" i="5"/>
  <c r="BH74" i="5"/>
  <c r="BH382" i="5"/>
  <c r="BB74" i="5"/>
  <c r="BN398" i="5"/>
  <c r="BF90" i="5"/>
  <c r="BQ387" i="5"/>
  <c r="BH79" i="5"/>
  <c r="BH387" i="5"/>
  <c r="BB79" i="5"/>
  <c r="BQ349" i="5"/>
  <c r="BH41" i="5"/>
  <c r="BH33" i="5"/>
  <c r="BQ341" i="5"/>
  <c r="BQ372" i="5"/>
  <c r="BH64" i="5"/>
  <c r="BH372" i="5"/>
  <c r="BB64" i="5"/>
  <c r="BH375" i="5"/>
  <c r="BB67" i="5"/>
  <c r="BQ396" i="5"/>
  <c r="BH88" i="5"/>
  <c r="BH396" i="5"/>
  <c r="BB88" i="5"/>
  <c r="BE404" i="5"/>
  <c r="AZ96" i="5"/>
  <c r="BN422" i="5"/>
  <c r="BF114" i="5"/>
  <c r="BH422" i="5"/>
  <c r="BB114" i="5"/>
  <c r="BB399" i="5"/>
  <c r="AX91" i="5"/>
  <c r="BE399" i="5"/>
  <c r="AZ91" i="5"/>
  <c r="BN394" i="5"/>
  <c r="BF86" i="5"/>
  <c r="BB361" i="5"/>
  <c r="AX53" i="5"/>
  <c r="AZ53" i="5"/>
  <c r="BE361" i="5"/>
  <c r="BF50" i="5"/>
  <c r="BN358" i="5"/>
  <c r="AX40" i="5"/>
  <c r="BB348" i="5"/>
  <c r="BK348" i="5"/>
  <c r="BD40" i="5"/>
  <c r="BK386" i="5"/>
  <c r="BD78" i="5"/>
  <c r="BQ377" i="5"/>
  <c r="BH69" i="5"/>
  <c r="BD69" i="5"/>
  <c r="BK377" i="5"/>
  <c r="BE391" i="5"/>
  <c r="AZ83" i="5"/>
  <c r="BQ364" i="5"/>
  <c r="BH56" i="5"/>
  <c r="AZ56" i="5"/>
  <c r="BE364" i="5"/>
  <c r="BB57" i="5"/>
  <c r="BH365" i="5"/>
  <c r="AZ35" i="5"/>
  <c r="BE343" i="5"/>
  <c r="BE350" i="5"/>
  <c r="AZ42" i="5"/>
  <c r="BK350" i="5"/>
  <c r="BD42" i="5"/>
  <c r="BQ384" i="5"/>
  <c r="BH76" i="5"/>
  <c r="BQ376" i="5"/>
  <c r="BH68" i="5"/>
  <c r="BE376" i="5"/>
  <c r="AZ68" i="5"/>
  <c r="BE367" i="5"/>
  <c r="AZ59" i="5"/>
  <c r="BQ362" i="5"/>
  <c r="BH54" i="5"/>
  <c r="BN362" i="5"/>
  <c r="BF54" i="5"/>
  <c r="BK405" i="5"/>
  <c r="BD97" i="5"/>
  <c r="BQ409" i="5"/>
  <c r="BH101" i="5"/>
  <c r="BH409" i="5"/>
  <c r="BB101" i="5"/>
  <c r="BN413" i="5"/>
  <c r="BF105" i="5"/>
  <c r="AX109" i="5"/>
  <c r="BB417" i="5"/>
  <c r="BK417" i="5"/>
  <c r="BD109" i="5"/>
  <c r="BN352" i="5"/>
  <c r="BF44" i="5"/>
  <c r="BH104" i="5"/>
  <c r="BQ412" i="5"/>
  <c r="BI424" i="5"/>
  <c r="BL424" i="5"/>
  <c r="BC424" i="5"/>
  <c r="BF424" i="5"/>
  <c r="BO424" i="5"/>
  <c r="BR424" i="5"/>
  <c r="AZ424" i="5"/>
  <c r="BJ424" i="5"/>
  <c r="BC116" i="5" s="1"/>
  <c r="BD424" i="5"/>
  <c r="AY116" i="5" s="1"/>
  <c r="BM424" i="5"/>
  <c r="BE116" i="5" s="1"/>
  <c r="BS424" i="5"/>
  <c r="BI116" i="5" s="1"/>
  <c r="BP424" i="5"/>
  <c r="BG116" i="5" s="1"/>
  <c r="BG424" i="5"/>
  <c r="BA116" i="5" s="1"/>
  <c r="BA424" i="5"/>
  <c r="AW116" i="5" s="1"/>
  <c r="AY422" i="5"/>
  <c r="AV114" i="5"/>
  <c r="BH401" i="5"/>
  <c r="BB93" i="5"/>
  <c r="BE401" i="5"/>
  <c r="AZ93" i="5"/>
  <c r="BQ397" i="5"/>
  <c r="BH89" i="5"/>
  <c r="BB344" i="5"/>
  <c r="AX36" i="5"/>
  <c r="BK344" i="5"/>
  <c r="BD36" i="5"/>
  <c r="BN353" i="5"/>
  <c r="BF45" i="5"/>
  <c r="BE345" i="5"/>
  <c r="AZ37" i="5"/>
  <c r="BB390" i="5"/>
  <c r="AX82" i="5"/>
  <c r="BK390" i="5"/>
  <c r="BD82" i="5"/>
  <c r="BH356" i="5"/>
  <c r="BB48" i="5"/>
  <c r="AX87" i="5"/>
  <c r="BB395" i="5"/>
  <c r="BK395" i="5"/>
  <c r="BD87" i="5"/>
  <c r="BE354" i="5"/>
  <c r="AZ46" i="5"/>
  <c r="AZ43" i="5"/>
  <c r="BE351" i="5"/>
  <c r="BK351" i="5"/>
  <c r="BD43" i="5"/>
  <c r="AZ73" i="5"/>
  <c r="BE381" i="5"/>
  <c r="BQ363" i="5"/>
  <c r="BH55" i="5"/>
  <c r="BN363" i="5"/>
  <c r="BF55" i="5"/>
  <c r="BE388" i="5"/>
  <c r="AZ80" i="5"/>
  <c r="BQ366" i="5"/>
  <c r="BH58" i="5"/>
  <c r="BD58" i="5"/>
  <c r="BK366" i="5"/>
  <c r="BK347" i="5"/>
  <c r="BD39" i="5"/>
  <c r="BN402" i="5"/>
  <c r="BF94" i="5"/>
  <c r="BK406" i="5"/>
  <c r="BD98" i="5"/>
  <c r="BE406" i="5"/>
  <c r="AZ98" i="5"/>
  <c r="BQ410" i="5"/>
  <c r="BH102" i="5"/>
  <c r="BE414" i="5"/>
  <c r="AZ106" i="5"/>
  <c r="BK414" i="5"/>
  <c r="BD106" i="5"/>
  <c r="BB418" i="5"/>
  <c r="AX110" i="5"/>
  <c r="BH400" i="5"/>
  <c r="BB92" i="5"/>
  <c r="BK400" i="5"/>
  <c r="BD92" i="5"/>
  <c r="BN408" i="5"/>
  <c r="BF100" i="5"/>
  <c r="BB420" i="5"/>
  <c r="AX112" i="5"/>
  <c r="BB112" i="5"/>
  <c r="BH420" i="5"/>
  <c r="BQ423" i="5"/>
  <c r="BH115" i="5"/>
  <c r="BH423" i="5"/>
  <c r="BB115" i="5"/>
  <c r="BN385" i="5"/>
  <c r="BF77" i="5"/>
  <c r="AX49" i="5"/>
  <c r="BB357" i="5"/>
  <c r="BB49" i="5"/>
  <c r="BH357" i="5"/>
  <c r="BE369" i="5"/>
  <c r="AZ61" i="5"/>
  <c r="BB380" i="5"/>
  <c r="AX72" i="5"/>
  <c r="BH380" i="5"/>
  <c r="BB72" i="5"/>
  <c r="BD51" i="5"/>
  <c r="BK359" i="5"/>
  <c r="AX84" i="5"/>
  <c r="BB392" i="5"/>
  <c r="BK392" i="5"/>
  <c r="BD84" i="5"/>
  <c r="BE383" i="5"/>
  <c r="AZ75" i="5"/>
  <c r="BB360" i="5"/>
  <c r="AX52" i="5"/>
  <c r="BN360" i="5"/>
  <c r="BF52" i="5"/>
  <c r="AZ71" i="5"/>
  <c r="BE379" i="5"/>
  <c r="BB371" i="5"/>
  <c r="AX63" i="5"/>
  <c r="BB63" i="5"/>
  <c r="BH371" i="5"/>
  <c r="BF34" i="5"/>
  <c r="BN342" i="5"/>
  <c r="BH374" i="5"/>
  <c r="BB66" i="5"/>
  <c r="BQ374" i="5"/>
  <c r="BH66" i="5"/>
  <c r="BK393" i="5"/>
  <c r="BD85" i="5"/>
  <c r="BQ370" i="5"/>
  <c r="BH62" i="5"/>
  <c r="BD62" i="5"/>
  <c r="BK370" i="5"/>
  <c r="BH373" i="5"/>
  <c r="BB65" i="5"/>
  <c r="BQ403" i="5"/>
  <c r="BH95" i="5"/>
  <c r="BH403" i="5"/>
  <c r="BB95" i="5"/>
  <c r="BE407" i="5"/>
  <c r="AZ99" i="5"/>
  <c r="AX103" i="5"/>
  <c r="BB411" i="5"/>
  <c r="BB103" i="5"/>
  <c r="BH411" i="5"/>
  <c r="BE415" i="5"/>
  <c r="AZ107" i="5"/>
  <c r="BQ419" i="5"/>
  <c r="BH111" i="5"/>
  <c r="BH419" i="5"/>
  <c r="BB111" i="5"/>
  <c r="BB70" i="5"/>
  <c r="BH378" i="5"/>
  <c r="BQ416" i="5"/>
  <c r="BH108" i="5"/>
  <c r="BB108" i="5"/>
  <c r="BH416" i="5"/>
  <c r="BB421" i="5"/>
  <c r="AX113" i="5"/>
  <c r="BE421" i="5"/>
  <c r="AZ113" i="5"/>
  <c r="BQ389" i="5"/>
  <c r="BH81" i="5"/>
  <c r="BH389" i="5"/>
  <c r="BB81" i="5"/>
  <c r="BK346" i="5"/>
  <c r="BD38" i="5"/>
  <c r="BE368" i="5"/>
  <c r="AZ60" i="5"/>
  <c r="BB355" i="5"/>
  <c r="AX47" i="5"/>
  <c r="BN355" i="5"/>
  <c r="BF47" i="5"/>
  <c r="BN382" i="5"/>
  <c r="BF74" i="5"/>
  <c r="BB398" i="5"/>
  <c r="AX90" i="5"/>
  <c r="BE398" i="5"/>
  <c r="AZ90" i="5"/>
  <c r="BN387" i="5"/>
  <c r="BF79" i="5"/>
  <c r="BB349" i="5"/>
  <c r="AX41" i="5"/>
  <c r="BN349" i="5"/>
  <c r="BF41" i="5"/>
  <c r="BF33" i="5"/>
  <c r="BN341" i="5"/>
  <c r="BE372" i="5"/>
  <c r="AZ64" i="5"/>
  <c r="BB375" i="5"/>
  <c r="AX67" i="5"/>
  <c r="AZ67" i="5"/>
  <c r="BE375" i="5"/>
  <c r="BN396" i="5"/>
  <c r="BF88" i="5"/>
  <c r="AX96" i="5"/>
  <c r="BB404" i="5"/>
  <c r="BK404" i="5"/>
  <c r="BD96" i="5"/>
  <c r="BB422" i="5"/>
  <c r="AX114" i="5"/>
  <c r="BH399" i="5"/>
  <c r="BB91" i="5"/>
  <c r="BK399" i="5"/>
  <c r="BD91" i="5"/>
  <c r="BK394" i="5"/>
  <c r="BD86" i="5"/>
  <c r="BQ361" i="5"/>
  <c r="BH53" i="5"/>
  <c r="BN361" i="5"/>
  <c r="BF53" i="5"/>
  <c r="BK358" i="5"/>
  <c r="BD50" i="5"/>
  <c r="BE348" i="5"/>
  <c r="AZ40" i="5"/>
  <c r="BB386" i="5"/>
  <c r="AX78" i="5"/>
  <c r="BE386" i="5"/>
  <c r="AZ78" i="5"/>
  <c r="BH377" i="5"/>
  <c r="BB69" i="5"/>
  <c r="AX83" i="5"/>
  <c r="BB391" i="5"/>
  <c r="BK391" i="5"/>
  <c r="BD83" i="5"/>
  <c r="BB56" i="5"/>
  <c r="BH364" i="5"/>
  <c r="AX57" i="5"/>
  <c r="BB365" i="5"/>
  <c r="BK365" i="5"/>
  <c r="BD57" i="5"/>
  <c r="BQ343" i="5"/>
  <c r="BH35" i="5"/>
  <c r="BB350" i="5"/>
  <c r="AX42" i="5"/>
  <c r="BN384" i="5"/>
  <c r="BF76" i="5"/>
  <c r="BE384" i="5"/>
  <c r="AZ76" i="5"/>
  <c r="BH376" i="5"/>
  <c r="BB68" i="5"/>
  <c r="BB367" i="5"/>
  <c r="AX59" i="5"/>
  <c r="BD59" i="5"/>
  <c r="BK367" i="5"/>
  <c r="BB54" i="5"/>
  <c r="BH362" i="5"/>
  <c r="AX97" i="5"/>
  <c r="BB405" i="5"/>
  <c r="BE405" i="5"/>
  <c r="AZ97" i="5"/>
  <c r="BN409" i="5"/>
  <c r="BF101" i="5"/>
  <c r="BH413" i="5"/>
  <c r="BB105" i="5"/>
  <c r="AZ105" i="5"/>
  <c r="BE413" i="5"/>
  <c r="BQ417" i="5"/>
  <c r="BH109" i="5"/>
  <c r="AZ44" i="5"/>
  <c r="BE352" i="5"/>
  <c r="BK352" i="5"/>
  <c r="BD44" i="5"/>
  <c r="BN412" i="5"/>
  <c r="BF104" i="5"/>
  <c r="AX93" i="5"/>
  <c r="BB401" i="5"/>
  <c r="BK401" i="5"/>
  <c r="BD93" i="5"/>
  <c r="BN397" i="5"/>
  <c r="BF89" i="5"/>
  <c r="BE344" i="5"/>
  <c r="AZ36" i="5"/>
  <c r="AX45" i="5"/>
  <c r="BB353" i="5"/>
  <c r="BH353" i="5"/>
  <c r="BB45" i="5"/>
  <c r="BH37" i="5"/>
  <c r="BQ345" i="5"/>
  <c r="BQ390" i="5"/>
  <c r="BH82" i="5"/>
  <c r="BH390" i="5"/>
  <c r="BB82" i="5"/>
  <c r="AZ48" i="5"/>
  <c r="BE356" i="5"/>
  <c r="BH87" i="5"/>
  <c r="BQ395" i="5"/>
  <c r="BB87" i="5"/>
  <c r="BH395" i="5"/>
  <c r="BD46" i="5"/>
  <c r="BK354" i="5"/>
  <c r="AX43" i="5"/>
  <c r="BB351" i="5"/>
  <c r="AX73" i="5"/>
  <c r="BB381" i="5"/>
  <c r="BN381" i="5"/>
  <c r="BF73" i="5"/>
  <c r="BE363" i="5"/>
  <c r="AZ55" i="5"/>
  <c r="BB388" i="5"/>
  <c r="AX80" i="5"/>
  <c r="BK388" i="5"/>
  <c r="BD80" i="5"/>
  <c r="BE366" i="5"/>
  <c r="AZ58" i="5"/>
  <c r="BE347" i="5"/>
  <c r="AZ39" i="5"/>
  <c r="BN347" i="5"/>
  <c r="BF39" i="5"/>
  <c r="BE402" i="5"/>
  <c r="AZ94" i="5"/>
  <c r="BB406" i="5"/>
  <c r="AX98" i="5"/>
  <c r="BB98" i="5"/>
  <c r="BH406" i="5"/>
  <c r="BN410" i="5"/>
  <c r="BF102" i="5"/>
  <c r="BB414" i="5"/>
  <c r="AX106" i="5"/>
  <c r="BB106" i="5"/>
  <c r="BH414" i="5"/>
  <c r="BQ418" i="5"/>
  <c r="BH110" i="5"/>
  <c r="AX92" i="5"/>
  <c r="BB400" i="5"/>
  <c r="BE400" i="5"/>
  <c r="AZ92" i="5"/>
  <c r="BK408" i="5"/>
  <c r="BD100" i="5"/>
  <c r="BQ420" i="5"/>
  <c r="BH112" i="5"/>
  <c r="BN423" i="5"/>
  <c r="BF115" i="5"/>
  <c r="BK385" i="5"/>
  <c r="BD77" i="5"/>
  <c r="BQ357" i="5"/>
  <c r="BH49" i="5"/>
  <c r="BF49" i="5"/>
  <c r="BN357" i="5"/>
  <c r="BF61" i="5"/>
  <c r="BN369" i="5"/>
  <c r="BQ380" i="5"/>
  <c r="BH72" i="5"/>
  <c r="BE380" i="5"/>
  <c r="AZ72" i="5"/>
  <c r="BF51" i="5"/>
  <c r="BN359" i="5"/>
  <c r="BQ392" i="5"/>
  <c r="BH84" i="5"/>
  <c r="BH392" i="5"/>
  <c r="BB84" i="5"/>
  <c r="BK383" i="5"/>
  <c r="BD75" i="5"/>
  <c r="BE360" i="5"/>
  <c r="AZ52" i="5"/>
  <c r="BK360" i="5"/>
  <c r="BD52" i="5"/>
  <c r="BD71" i="5"/>
  <c r="BK379" i="5"/>
  <c r="BK371" i="5"/>
  <c r="BD63" i="5"/>
  <c r="AZ63" i="5"/>
  <c r="BE371" i="5"/>
  <c r="BK342" i="5"/>
  <c r="BD34" i="5"/>
  <c r="BN374" i="5"/>
  <c r="BF66" i="5"/>
  <c r="BB393" i="5"/>
  <c r="AX85" i="5"/>
  <c r="BE393" i="5"/>
  <c r="AZ85" i="5"/>
  <c r="AZ62" i="5"/>
  <c r="BE370" i="5"/>
  <c r="AX65" i="5"/>
  <c r="BB373" i="5"/>
  <c r="BQ373" i="5"/>
  <c r="BH65" i="5"/>
  <c r="BN403" i="5"/>
  <c r="BF95" i="5"/>
  <c r="BB407" i="5"/>
  <c r="AX99" i="5"/>
  <c r="BK407" i="5"/>
  <c r="BD99" i="5"/>
  <c r="BQ411" i="5"/>
  <c r="BH103" i="5"/>
  <c r="AX107" i="5"/>
  <c r="BB415" i="5"/>
  <c r="BK415" i="5"/>
  <c r="BD107" i="5"/>
  <c r="BN419" i="5"/>
  <c r="BF111" i="5"/>
  <c r="AX70" i="5"/>
  <c r="BB378" i="5"/>
  <c r="BK378" i="5"/>
  <c r="BD70" i="5"/>
  <c r="BN416" i="5"/>
  <c r="BF108" i="5"/>
  <c r="BH113" i="5"/>
  <c r="BQ421" i="5"/>
  <c r="BB113" i="5"/>
  <c r="BH421" i="5"/>
  <c r="BN389" i="5"/>
  <c r="BF81" i="5"/>
  <c r="AX38" i="5"/>
  <c r="BB346" i="5"/>
  <c r="BN346" i="5"/>
  <c r="BF38" i="5"/>
  <c r="BF60" i="5"/>
  <c r="BN368" i="5"/>
  <c r="BE355" i="5"/>
  <c r="AZ47" i="5"/>
  <c r="BB47" i="5"/>
  <c r="BH355" i="5"/>
  <c r="BE382" i="5"/>
  <c r="AZ74" i="5"/>
  <c r="BB90" i="5"/>
  <c r="BH398" i="5"/>
  <c r="BK398" i="5"/>
  <c r="BD90" i="5"/>
  <c r="BE387" i="5"/>
  <c r="AZ79" i="5"/>
  <c r="AZ41" i="5"/>
  <c r="BE349" i="5"/>
  <c r="BB341" i="5"/>
  <c r="AX33" i="5"/>
  <c r="BD33" i="5"/>
  <c r="BK341" i="5"/>
  <c r="BN372" i="5"/>
  <c r="BF64" i="5"/>
  <c r="BD67" i="5"/>
  <c r="BK375" i="5"/>
  <c r="BQ375" i="5"/>
  <c r="BH67" i="5"/>
  <c r="BD88" i="5"/>
  <c r="BK396" i="5"/>
  <c r="BQ404" i="5"/>
  <c r="BH96" i="5"/>
  <c r="BH404" i="5"/>
  <c r="BB96" i="5"/>
  <c r="BK422" i="5"/>
  <c r="BD114" i="5"/>
  <c r="BQ399" i="5"/>
  <c r="BH91" i="5"/>
  <c r="BB394" i="5"/>
  <c r="AX86" i="5"/>
  <c r="BE394" i="5"/>
  <c r="AZ86" i="5"/>
  <c r="BH361" i="5"/>
  <c r="BB53" i="5"/>
  <c r="BB358" i="5"/>
  <c r="AX50" i="5"/>
  <c r="BH358" i="5"/>
  <c r="BB50" i="5"/>
  <c r="BQ348" i="5"/>
  <c r="BH40" i="5"/>
  <c r="BQ386" i="5"/>
  <c r="BH78" i="5"/>
  <c r="BH386" i="5"/>
  <c r="BB78" i="5"/>
  <c r="BN377" i="5"/>
  <c r="BF69" i="5"/>
  <c r="BQ391" i="5"/>
  <c r="BH83" i="5"/>
  <c r="BH391" i="5"/>
  <c r="BB83" i="5"/>
  <c r="BF56" i="5"/>
  <c r="BN364" i="5"/>
  <c r="BQ365" i="5"/>
  <c r="BH57" i="5"/>
  <c r="BF57" i="5"/>
  <c r="BN365" i="5"/>
  <c r="BK343" i="5"/>
  <c r="BD35" i="5"/>
  <c r="BH42" i="5"/>
  <c r="BQ350" i="5"/>
  <c r="BB384" i="5"/>
  <c r="AX76" i="5"/>
  <c r="BK384" i="5"/>
  <c r="BD76" i="5"/>
  <c r="BK376" i="5"/>
  <c r="BD68" i="5"/>
  <c r="BQ367" i="5"/>
  <c r="BH59" i="5"/>
  <c r="BH367" i="5"/>
  <c r="BB59" i="5"/>
  <c r="AZ54" i="5"/>
  <c r="BE362" i="5"/>
  <c r="BQ405" i="5"/>
  <c r="BH97" i="5"/>
  <c r="BH405" i="5"/>
  <c r="BB97" i="5"/>
  <c r="AZ101" i="5"/>
  <c r="BE409" i="5"/>
  <c r="AX105" i="5"/>
  <c r="BB413" i="5"/>
  <c r="BK413" i="5"/>
  <c r="BD105" i="5"/>
  <c r="BN417" i="5"/>
  <c r="BF109" i="5"/>
  <c r="BB352" i="5"/>
  <c r="AX44" i="5"/>
  <c r="BK412" i="5"/>
  <c r="BD104" i="5"/>
  <c r="BE412" i="5"/>
  <c r="AZ104" i="5"/>
  <c r="BH93" i="5"/>
  <c r="BQ401" i="5"/>
  <c r="BB397" i="5"/>
  <c r="AX89" i="5"/>
  <c r="BK397" i="5"/>
  <c r="BD89" i="5"/>
  <c r="BQ344" i="5"/>
  <c r="BH36" i="5"/>
  <c r="BQ353" i="5"/>
  <c r="BH45" i="5"/>
  <c r="BD45" i="5"/>
  <c r="BK353" i="5"/>
  <c r="BK345" i="5"/>
  <c r="BD37" i="5"/>
  <c r="BN390" i="5"/>
  <c r="BF82" i="5"/>
  <c r="AX48" i="5"/>
  <c r="BB356" i="5"/>
  <c r="BK356" i="5"/>
  <c r="BD48" i="5"/>
  <c r="BN395" i="5"/>
  <c r="BF87" i="5"/>
  <c r="AX46" i="5"/>
  <c r="BB354" i="5"/>
  <c r="BB46" i="5"/>
  <c r="BH354" i="5"/>
  <c r="BQ351" i="5"/>
  <c r="BH43" i="5"/>
  <c r="BQ381" i="5"/>
  <c r="BH73" i="5"/>
  <c r="BD73" i="5"/>
  <c r="BK381" i="5"/>
  <c r="BD55" i="5"/>
  <c r="BK363" i="5"/>
  <c r="BQ388" i="5"/>
  <c r="BH80" i="5"/>
  <c r="BH388" i="5"/>
  <c r="BB80" i="5"/>
  <c r="BF58" i="5"/>
  <c r="BN366" i="5"/>
  <c r="AX39" i="5"/>
  <c r="BB347" i="5"/>
  <c r="BB402" i="5"/>
  <c r="AX94" i="5"/>
  <c r="BK402" i="5"/>
  <c r="BD94" i="5"/>
  <c r="BQ406" i="5"/>
  <c r="BH98" i="5"/>
  <c r="BB102" i="5"/>
  <c r="BH410" i="5"/>
  <c r="BE410" i="5"/>
  <c r="AZ102" i="5"/>
  <c r="BQ414" i="5"/>
  <c r="BH106" i="5"/>
  <c r="BH418" i="5"/>
  <c r="BB110" i="5"/>
  <c r="BN418" i="5"/>
  <c r="BF110" i="5"/>
  <c r="BH92" i="5"/>
  <c r="BQ400" i="5"/>
  <c r="AX100" i="5"/>
  <c r="BB408" i="5"/>
  <c r="BE408" i="5"/>
  <c r="AZ100" i="5"/>
  <c r="BN420" i="5"/>
  <c r="BF112" i="5"/>
  <c r="BB423" i="5"/>
  <c r="AX115" i="5"/>
  <c r="BK423" i="5"/>
  <c r="BD115" i="5"/>
  <c r="AX77" i="5"/>
  <c r="BB385" i="5"/>
  <c r="BE385" i="5"/>
  <c r="AZ77" i="5"/>
  <c r="BK357" i="5"/>
  <c r="BD49" i="5"/>
  <c r="AX61" i="5"/>
  <c r="BB369" i="5"/>
  <c r="BH369" i="5"/>
  <c r="BB61" i="5"/>
  <c r="BK380" i="5"/>
  <c r="BD72" i="5"/>
  <c r="BB359" i="5"/>
  <c r="AX51" i="5"/>
  <c r="BH359" i="5"/>
  <c r="BB51" i="5"/>
  <c r="BN392" i="5"/>
  <c r="BF84" i="5"/>
  <c r="BB383" i="5"/>
  <c r="AX75" i="5"/>
  <c r="BH383" i="5"/>
  <c r="BB75" i="5"/>
  <c r="BB52" i="5"/>
  <c r="BH360" i="5"/>
  <c r="AX71" i="5"/>
  <c r="BB379" i="5"/>
  <c r="BF71" i="5"/>
  <c r="BN379" i="5"/>
  <c r="BF63" i="5"/>
  <c r="BN371" i="5"/>
  <c r="AX34" i="5"/>
  <c r="BB342" i="5"/>
  <c r="BQ342" i="5"/>
  <c r="BH34" i="5"/>
  <c r="BE374" i="5"/>
  <c r="AZ66" i="5"/>
  <c r="BH85" i="5"/>
  <c r="BQ393" i="5"/>
  <c r="BH393" i="5"/>
  <c r="BB85" i="5"/>
  <c r="BB62" i="5"/>
  <c r="BH370" i="5"/>
  <c r="BF65" i="5"/>
  <c r="BN373" i="5"/>
  <c r="BK373" i="5"/>
  <c r="BD65" i="5"/>
  <c r="AZ95" i="5"/>
  <c r="BE403" i="5"/>
  <c r="BH99" i="5"/>
  <c r="BQ407" i="5"/>
  <c r="BH407" i="5"/>
  <c r="BB99" i="5"/>
  <c r="BN411" i="5"/>
  <c r="BF103" i="5"/>
  <c r="BQ415" i="5"/>
  <c r="BH107" i="5"/>
  <c r="BH415" i="5"/>
  <c r="BB107" i="5"/>
  <c r="BK419" i="5"/>
  <c r="BD111" i="5"/>
  <c r="BH70" i="5"/>
  <c r="BQ378" i="5"/>
  <c r="BN378" i="5"/>
  <c r="BF70" i="5"/>
  <c r="BK416" i="5"/>
  <c r="BD108" i="5"/>
  <c r="DK87" i="1"/>
  <c r="DN86" i="1"/>
  <c r="DM86" i="1"/>
  <c r="BN421" i="5"/>
  <c r="BF113" i="5"/>
  <c r="BE389" i="5"/>
  <c r="AZ81" i="5"/>
  <c r="BE346" i="5"/>
  <c r="AZ38" i="5"/>
  <c r="AX60" i="5"/>
  <c r="BB368" i="5"/>
  <c r="BB60" i="5"/>
  <c r="BH368" i="5"/>
  <c r="BD47" i="5"/>
  <c r="BK355" i="5"/>
  <c r="BB382" i="5"/>
  <c r="AX74" i="5"/>
  <c r="BK382" i="5"/>
  <c r="BD74" i="5"/>
  <c r="BH90" i="5"/>
  <c r="BQ398" i="5"/>
  <c r="BB387" i="5"/>
  <c r="AX79" i="5"/>
  <c r="BK387" i="5"/>
  <c r="BD79" i="5"/>
  <c r="BK349" i="5"/>
  <c r="BD41" i="5"/>
  <c r="AZ33" i="5"/>
  <c r="BE341" i="5"/>
  <c r="AX64" i="5"/>
  <c r="BB372" i="5"/>
  <c r="BK372" i="5"/>
  <c r="BD64" i="5"/>
  <c r="BF67" i="5"/>
  <c r="BN375" i="5"/>
  <c r="AX88" i="5"/>
  <c r="BB396" i="5"/>
  <c r="AZ88" i="5"/>
  <c r="BE396" i="5"/>
  <c r="BN404" i="5"/>
  <c r="BF96" i="5"/>
  <c r="BQ422" i="5"/>
  <c r="BH114" i="5"/>
  <c r="BE422" i="5"/>
  <c r="AZ114" i="5"/>
  <c r="BN399" i="5"/>
  <c r="BF91" i="5"/>
  <c r="BQ394" i="5"/>
  <c r="BH86" i="5"/>
  <c r="BB86" i="5"/>
  <c r="BH394" i="5"/>
  <c r="BK361" i="5"/>
  <c r="BD53" i="5"/>
  <c r="AZ50" i="5"/>
  <c r="BE358" i="5"/>
  <c r="BQ358" i="5"/>
  <c r="BH50" i="5"/>
  <c r="BN348" i="5"/>
  <c r="BF40" i="5"/>
  <c r="BN386" i="5"/>
  <c r="BF78" i="5"/>
  <c r="BB377" i="5"/>
  <c r="AX69" i="5"/>
  <c r="BE377" i="5"/>
  <c r="AZ69" i="5"/>
  <c r="BN391" i="5"/>
  <c r="BF83" i="5"/>
  <c r="BB364" i="5"/>
  <c r="AX56" i="5"/>
  <c r="BK364" i="5"/>
  <c r="BD56" i="5"/>
  <c r="BE365" i="5"/>
  <c r="AZ57" i="5"/>
  <c r="AX35" i="5"/>
  <c r="BB343" i="5"/>
  <c r="BN343" i="5"/>
  <c r="BF35" i="5"/>
  <c r="BF42" i="5"/>
  <c r="BN350" i="5"/>
  <c r="BH384" i="5"/>
  <c r="BB76" i="5"/>
  <c r="AX68" i="5"/>
  <c r="BB376" i="5"/>
  <c r="BN376" i="5"/>
  <c r="BF68" i="5"/>
  <c r="BF59" i="5"/>
  <c r="BN367" i="5"/>
  <c r="BB362" i="5"/>
  <c r="AX54" i="5"/>
  <c r="BK362" i="5"/>
  <c r="BD54" i="5"/>
  <c r="BN405" i="5"/>
  <c r="BF97" i="5"/>
  <c r="BB409" i="5"/>
  <c r="AX101" i="5"/>
  <c r="BK409" i="5"/>
  <c r="BD101" i="5"/>
  <c r="BH105" i="5"/>
  <c r="BQ413" i="5"/>
  <c r="BH417" i="5"/>
  <c r="BB109" i="5"/>
  <c r="BE417" i="5"/>
  <c r="AZ109" i="5"/>
  <c r="BQ352" i="5"/>
  <c r="BH44" i="5"/>
  <c r="AX104" i="5"/>
  <c r="BB412" i="5"/>
  <c r="BB104" i="5"/>
  <c r="BH412" i="5"/>
  <c r="DD87" i="1"/>
  <c r="DC87" i="1"/>
  <c r="DA88" i="1"/>
  <c r="CQ89" i="1"/>
  <c r="CT88" i="1"/>
  <c r="CS88" i="1"/>
  <c r="CJ84" i="1"/>
  <c r="CG85" i="1"/>
  <c r="CI84" i="1"/>
  <c r="BY89" i="1"/>
  <c r="BW90" i="1"/>
  <c r="BZ89" i="1"/>
  <c r="BP88" i="1"/>
  <c r="BM89" i="1"/>
  <c r="BO88" i="1"/>
  <c r="BF88" i="1"/>
  <c r="BC89" i="1"/>
  <c r="BE88" i="1"/>
  <c r="AS91" i="1"/>
  <c r="AV90" i="1"/>
  <c r="AU90" i="1"/>
  <c r="AL88" i="1"/>
  <c r="AI89" i="1"/>
  <c r="AK88" i="1"/>
  <c r="AX424" i="5"/>
  <c r="AU116" i="5" s="1"/>
  <c r="AV423" i="5"/>
  <c r="AT115" i="5"/>
  <c r="AW424" i="5"/>
  <c r="AA88" i="1"/>
  <c r="Y89" i="1"/>
  <c r="AB88" i="1"/>
  <c r="AT113" i="5"/>
  <c r="AY421" i="5"/>
  <c r="AV113" i="5"/>
  <c r="H87" i="1"/>
  <c r="Q88" i="1"/>
  <c r="O89" i="1"/>
  <c r="R88" i="1"/>
  <c r="G87" i="1"/>
  <c r="AT53" i="5"/>
  <c r="AV361" i="5"/>
  <c r="AV348" i="5"/>
  <c r="AT40" i="5"/>
  <c r="BB40" i="5"/>
  <c r="BH348" i="5"/>
  <c r="AV69" i="5"/>
  <c r="AY377" i="5"/>
  <c r="AT35" i="5"/>
  <c r="AV343" i="5"/>
  <c r="AV76" i="5"/>
  <c r="AY384" i="5"/>
  <c r="AT54" i="5"/>
  <c r="AV362" i="5"/>
  <c r="AV101" i="5"/>
  <c r="AY409" i="5"/>
  <c r="AV105" i="5"/>
  <c r="AY413" i="5"/>
  <c r="AV109" i="5"/>
  <c r="AY417" i="5"/>
  <c r="AV93" i="5"/>
  <c r="AY401" i="5"/>
  <c r="AY344" i="5"/>
  <c r="AV36" i="5"/>
  <c r="BB37" i="5"/>
  <c r="BH345" i="5"/>
  <c r="AT82" i="5"/>
  <c r="AV390" i="5"/>
  <c r="AV48" i="5"/>
  <c r="AY356" i="5"/>
  <c r="AY395" i="5"/>
  <c r="AV87" i="5"/>
  <c r="AY354" i="5"/>
  <c r="AV46" i="5"/>
  <c r="AV351" i="5"/>
  <c r="AT43" i="5"/>
  <c r="AT73" i="5"/>
  <c r="AV381" i="5"/>
  <c r="AY363" i="5"/>
  <c r="AV55" i="5"/>
  <c r="AY366" i="5"/>
  <c r="AV58" i="5"/>
  <c r="AV39" i="5"/>
  <c r="AY347" i="5"/>
  <c r="AT94" i="5"/>
  <c r="AV402" i="5"/>
  <c r="AT102" i="5"/>
  <c r="AV410" i="5"/>
  <c r="AV414" i="5"/>
  <c r="AT106" i="5"/>
  <c r="AT49" i="5"/>
  <c r="AV357" i="5"/>
  <c r="AT61" i="5"/>
  <c r="AV369" i="5"/>
  <c r="AV380" i="5"/>
  <c r="AT72" i="5"/>
  <c r="AY359" i="5"/>
  <c r="AV51" i="5"/>
  <c r="AT75" i="5"/>
  <c r="AV383" i="5"/>
  <c r="AY360" i="5"/>
  <c r="AV52" i="5"/>
  <c r="AT71" i="5"/>
  <c r="AV379" i="5"/>
  <c r="AT63" i="5"/>
  <c r="AV371" i="5"/>
  <c r="AV34" i="5"/>
  <c r="AY342" i="5"/>
  <c r="AV370" i="5"/>
  <c r="AT62" i="5"/>
  <c r="AY373" i="5"/>
  <c r="AV65" i="5"/>
  <c r="AT103" i="5"/>
  <c r="AV411" i="5"/>
  <c r="AV389" i="5"/>
  <c r="AT81" i="5"/>
  <c r="BB38" i="5"/>
  <c r="BH346" i="5"/>
  <c r="AV60" i="5"/>
  <c r="AY368" i="5"/>
  <c r="AV355" i="5"/>
  <c r="AT47" i="5"/>
  <c r="AT90" i="5"/>
  <c r="AV398" i="5"/>
  <c r="AT41" i="5"/>
  <c r="AV349" i="5"/>
  <c r="AT33" i="5"/>
  <c r="AV341" i="5"/>
  <c r="AV67" i="5"/>
  <c r="AY375" i="5"/>
  <c r="AT92" i="5"/>
  <c r="AV400" i="5"/>
  <c r="AV88" i="5"/>
  <c r="AY396" i="5"/>
  <c r="AV352" i="5"/>
  <c r="AT44" i="5"/>
  <c r="AV96" i="5"/>
  <c r="AY404" i="5"/>
  <c r="AT108" i="5"/>
  <c r="AV416" i="5"/>
  <c r="AV394" i="5"/>
  <c r="AT86" i="5"/>
  <c r="AY361" i="5"/>
  <c r="AV53" i="5"/>
  <c r="AV358" i="5"/>
  <c r="AT50" i="5"/>
  <c r="AV78" i="5"/>
  <c r="AY386" i="5"/>
  <c r="AT69" i="5"/>
  <c r="AV377" i="5"/>
  <c r="AY391" i="5"/>
  <c r="AV83" i="5"/>
  <c r="AY364" i="5"/>
  <c r="AV56" i="5"/>
  <c r="AV365" i="5"/>
  <c r="AT57" i="5"/>
  <c r="BB35" i="5"/>
  <c r="BH343" i="5"/>
  <c r="AT42" i="5"/>
  <c r="AV350" i="5"/>
  <c r="AY376" i="5"/>
  <c r="AV68" i="5"/>
  <c r="AV367" i="5"/>
  <c r="AT59" i="5"/>
  <c r="AV97" i="5"/>
  <c r="AY405" i="5"/>
  <c r="AV409" i="5"/>
  <c r="AT101" i="5"/>
  <c r="AT105" i="5"/>
  <c r="AV413" i="5"/>
  <c r="AV401" i="5"/>
  <c r="AT93" i="5"/>
  <c r="AV89" i="5"/>
  <c r="AY397" i="5"/>
  <c r="AV344" i="5"/>
  <c r="AT36" i="5"/>
  <c r="AV37" i="5"/>
  <c r="AY345" i="5"/>
  <c r="BB43" i="5"/>
  <c r="BH351" i="5"/>
  <c r="AV73" i="5"/>
  <c r="AY381" i="5"/>
  <c r="AV363" i="5"/>
  <c r="AT55" i="5"/>
  <c r="AT80" i="5"/>
  <c r="AV388" i="5"/>
  <c r="AY406" i="5"/>
  <c r="AV98" i="5"/>
  <c r="AV102" i="5"/>
  <c r="AY410" i="5"/>
  <c r="AV106" i="5"/>
  <c r="AY414" i="5"/>
  <c r="AV110" i="5"/>
  <c r="AY418" i="5"/>
  <c r="AV77" i="5"/>
  <c r="AY385" i="5"/>
  <c r="AV75" i="5"/>
  <c r="AY383" i="5"/>
  <c r="AY374" i="5"/>
  <c r="AV66" i="5"/>
  <c r="AT65" i="5"/>
  <c r="AV373" i="5"/>
  <c r="AT99" i="5"/>
  <c r="AV407" i="5"/>
  <c r="AY415" i="5"/>
  <c r="AV107" i="5"/>
  <c r="AY346" i="5"/>
  <c r="AV38" i="5"/>
  <c r="AV382" i="5"/>
  <c r="AT74" i="5"/>
  <c r="AV387" i="5"/>
  <c r="AT79" i="5"/>
  <c r="BB41" i="5"/>
  <c r="BH349" i="5"/>
  <c r="AV372" i="5"/>
  <c r="AT64" i="5"/>
  <c r="AT67" i="5"/>
  <c r="AV375" i="5"/>
  <c r="AY352" i="5"/>
  <c r="AV44" i="5"/>
  <c r="AV70" i="5"/>
  <c r="AY378" i="5"/>
  <c r="AV404" i="5"/>
  <c r="AT96" i="5"/>
  <c r="AY408" i="5"/>
  <c r="AV100" i="5"/>
  <c r="AV412" i="5"/>
  <c r="AT104" i="5"/>
  <c r="AV420" i="5"/>
  <c r="AT112" i="5"/>
  <c r="AV399" i="5"/>
  <c r="AT91" i="5"/>
  <c r="AV86" i="5"/>
  <c r="AY394" i="5"/>
  <c r="AY348" i="5"/>
  <c r="AV40" i="5"/>
  <c r="AT78" i="5"/>
  <c r="AV386" i="5"/>
  <c r="AT83" i="5"/>
  <c r="AV391" i="5"/>
  <c r="AV364" i="5"/>
  <c r="AT56" i="5"/>
  <c r="AV57" i="5"/>
  <c r="AY365" i="5"/>
  <c r="AV35" i="5"/>
  <c r="AY343" i="5"/>
  <c r="BB42" i="5"/>
  <c r="BH350" i="5"/>
  <c r="AT76" i="5"/>
  <c r="AV384" i="5"/>
  <c r="AV376" i="5"/>
  <c r="AT68" i="5"/>
  <c r="AY367" i="5"/>
  <c r="AV59" i="5"/>
  <c r="AY362" i="5"/>
  <c r="AV54" i="5"/>
  <c r="AV417" i="5"/>
  <c r="AT109" i="5"/>
  <c r="AT89" i="5"/>
  <c r="AV397" i="5"/>
  <c r="AY353" i="5"/>
  <c r="AV45" i="5"/>
  <c r="AT48" i="5"/>
  <c r="AV356" i="5"/>
  <c r="AT87" i="5"/>
  <c r="AV395" i="5"/>
  <c r="AV43" i="5"/>
  <c r="AY351" i="5"/>
  <c r="AY388" i="5"/>
  <c r="AV80" i="5"/>
  <c r="AV366" i="5"/>
  <c r="AT58" i="5"/>
  <c r="BB39" i="5"/>
  <c r="BH347" i="5"/>
  <c r="AV385" i="5"/>
  <c r="AT77" i="5"/>
  <c r="AY357" i="5"/>
  <c r="AV49" i="5"/>
  <c r="AV392" i="5"/>
  <c r="AT84" i="5"/>
  <c r="AV71" i="5"/>
  <c r="AY379" i="5"/>
  <c r="AV342" i="5"/>
  <c r="AT34" i="5"/>
  <c r="AV85" i="5"/>
  <c r="AY393" i="5"/>
  <c r="AV62" i="5"/>
  <c r="AY370" i="5"/>
  <c r="AV403" i="5"/>
  <c r="AT95" i="5"/>
  <c r="AY407" i="5"/>
  <c r="AV99" i="5"/>
  <c r="AV103" i="5"/>
  <c r="AY411" i="5"/>
  <c r="AV415" i="5"/>
  <c r="AT107" i="5"/>
  <c r="AV419" i="5"/>
  <c r="AT111" i="5"/>
  <c r="AY355" i="5"/>
  <c r="AV47" i="5"/>
  <c r="AY382" i="5"/>
  <c r="AV74" i="5"/>
  <c r="AV90" i="5"/>
  <c r="AY398" i="5"/>
  <c r="AY387" i="5"/>
  <c r="AV79" i="5"/>
  <c r="AV41" i="5"/>
  <c r="AY349" i="5"/>
  <c r="BB33" i="5"/>
  <c r="BH341" i="5"/>
  <c r="AV64" i="5"/>
  <c r="AY372" i="5"/>
  <c r="AT88" i="5"/>
  <c r="AV396" i="5"/>
  <c r="AV378" i="5"/>
  <c r="AT70" i="5"/>
  <c r="AV408" i="5"/>
  <c r="AT100" i="5"/>
  <c r="AV104" i="5"/>
  <c r="AY412" i="5"/>
  <c r="AY416" i="5"/>
  <c r="AV108" i="5"/>
  <c r="AY420" i="5"/>
  <c r="AV112" i="5"/>
  <c r="AV91" i="5"/>
  <c r="AY399" i="5"/>
  <c r="AV50" i="5"/>
  <c r="AY358" i="5"/>
  <c r="AV42" i="5"/>
  <c r="AY350" i="5"/>
  <c r="AT97" i="5"/>
  <c r="AV405" i="5"/>
  <c r="BB36" i="5"/>
  <c r="BH344" i="5"/>
  <c r="AV353" i="5"/>
  <c r="AT45" i="5"/>
  <c r="AV345" i="5"/>
  <c r="AT37" i="5"/>
  <c r="AV82" i="5"/>
  <c r="AY390" i="5"/>
  <c r="AT46" i="5"/>
  <c r="AV354" i="5"/>
  <c r="AT39" i="5"/>
  <c r="AV347" i="5"/>
  <c r="AV94" i="5"/>
  <c r="AY402" i="5"/>
  <c r="AV406" i="5"/>
  <c r="AT98" i="5"/>
  <c r="AV418" i="5"/>
  <c r="AT110" i="5"/>
  <c r="AV61" i="5"/>
  <c r="AY369" i="5"/>
  <c r="AV72" i="5"/>
  <c r="AY380" i="5"/>
  <c r="AV359" i="5"/>
  <c r="AT51" i="5"/>
  <c r="AY392" i="5"/>
  <c r="AV84" i="5"/>
  <c r="AV360" i="5"/>
  <c r="AT52" i="5"/>
  <c r="AY371" i="5"/>
  <c r="AV63" i="5"/>
  <c r="BH342" i="5"/>
  <c r="BB34" i="5"/>
  <c r="AV374" i="5"/>
  <c r="AT66" i="5"/>
  <c r="AV393" i="5"/>
  <c r="AT85" i="5"/>
  <c r="AY403" i="5"/>
  <c r="AV95" i="5"/>
  <c r="AV111" i="5"/>
  <c r="AY419" i="5"/>
  <c r="AY389" i="5"/>
  <c r="AV81" i="5"/>
  <c r="AT38" i="5"/>
  <c r="AV346" i="5"/>
  <c r="AT60" i="5"/>
  <c r="AV368" i="5"/>
  <c r="AY341" i="5"/>
  <c r="AV33" i="5"/>
  <c r="AY400" i="5"/>
  <c r="AV92" i="5"/>
  <c r="BB44" i="5"/>
  <c r="BH352" i="5"/>
  <c r="IW82" i="1" l="1"/>
  <c r="IU83" i="1"/>
  <c r="IX82" i="1"/>
  <c r="IM82" i="1"/>
  <c r="IK83" i="1"/>
  <c r="IN82" i="1"/>
  <c r="IA82" i="1"/>
  <c r="IC81" i="1"/>
  <c r="ID81" i="1"/>
  <c r="HS82" i="1"/>
  <c r="HQ83" i="1"/>
  <c r="HT82" i="1"/>
  <c r="HG82" i="1"/>
  <c r="HJ81" i="1"/>
  <c r="HI81" i="1"/>
  <c r="GW84" i="1"/>
  <c r="GZ83" i="1"/>
  <c r="GY83" i="1"/>
  <c r="GM83" i="1"/>
  <c r="GP82" i="1"/>
  <c r="GO82" i="1"/>
  <c r="GE83" i="1"/>
  <c r="GF83" i="1"/>
  <c r="GC84" i="1"/>
  <c r="FS83" i="1"/>
  <c r="FV82" i="1"/>
  <c r="FU82" i="1"/>
  <c r="FL82" i="1"/>
  <c r="FI83" i="1"/>
  <c r="FK82" i="1"/>
  <c r="FB81" i="1"/>
  <c r="FA81" i="1"/>
  <c r="EY82" i="1"/>
  <c r="EO83" i="1"/>
  <c r="ER82" i="1"/>
  <c r="BU420" i="5" s="1"/>
  <c r="EQ82" i="1"/>
  <c r="BT420" i="5" s="1"/>
  <c r="EG81" i="1"/>
  <c r="EE82" i="1"/>
  <c r="EH81" i="1"/>
  <c r="DX86" i="1"/>
  <c r="DU87" i="1"/>
  <c r="DW86" i="1"/>
  <c r="BH116" i="5"/>
  <c r="BQ424" i="5"/>
  <c r="BK424" i="5"/>
  <c r="BD116" i="5"/>
  <c r="BL425" i="5"/>
  <c r="BC425" i="5"/>
  <c r="BF425" i="5"/>
  <c r="BO425" i="5"/>
  <c r="BR425" i="5"/>
  <c r="BN424" i="5"/>
  <c r="BF116" i="5"/>
  <c r="BH424" i="5"/>
  <c r="BB116" i="5"/>
  <c r="BJ425" i="5"/>
  <c r="BC117" i="5" s="1"/>
  <c r="BD425" i="5"/>
  <c r="AY117" i="5" s="1"/>
  <c r="BS425" i="5"/>
  <c r="BI117" i="5" s="1"/>
  <c r="BM425" i="5"/>
  <c r="BE117" i="5" s="1"/>
  <c r="BP425" i="5"/>
  <c r="BG117" i="5" s="1"/>
  <c r="BG425" i="5"/>
  <c r="BA117" i="5" s="1"/>
  <c r="BA425" i="5"/>
  <c r="AW117" i="5" s="1"/>
  <c r="DN87" i="1"/>
  <c r="DK88" i="1"/>
  <c r="DM87" i="1"/>
  <c r="BE424" i="5"/>
  <c r="AZ116" i="5"/>
  <c r="AZ425" i="5"/>
  <c r="AY424" i="5"/>
  <c r="AV116" i="5"/>
  <c r="BB424" i="5"/>
  <c r="AX116" i="5"/>
  <c r="DD88" i="1"/>
  <c r="DA89" i="1"/>
  <c r="DC88" i="1"/>
  <c r="CQ90" i="1"/>
  <c r="CT89" i="1"/>
  <c r="CS89" i="1"/>
  <c r="CI85" i="1"/>
  <c r="CG86" i="1"/>
  <c r="CJ85" i="1"/>
  <c r="BZ90" i="1"/>
  <c r="BW91" i="1"/>
  <c r="BY90" i="1"/>
  <c r="BP89" i="1"/>
  <c r="BM90" i="1"/>
  <c r="BO89" i="1"/>
  <c r="BE89" i="1"/>
  <c r="BC90" i="1"/>
  <c r="BF89" i="1"/>
  <c r="AV91" i="1"/>
  <c r="AS92" i="1"/>
  <c r="AU91" i="1"/>
  <c r="AX425" i="5"/>
  <c r="AU117" i="5" s="1"/>
  <c r="AL89" i="1"/>
  <c r="AI90" i="1"/>
  <c r="AK89" i="1"/>
  <c r="AV424" i="5"/>
  <c r="AT116" i="5"/>
  <c r="AW425" i="5"/>
  <c r="AB89" i="1"/>
  <c r="Y90" i="1"/>
  <c r="AA89" i="1"/>
  <c r="Q89" i="1"/>
  <c r="O90" i="1"/>
  <c r="R89" i="1"/>
  <c r="H88" i="1"/>
  <c r="G88" i="1"/>
  <c r="IW83" i="1" l="1"/>
  <c r="IX83" i="1"/>
  <c r="IU84" i="1"/>
  <c r="IN83" i="1"/>
  <c r="IK84" i="1"/>
  <c r="IM83" i="1"/>
  <c r="IC82" i="1"/>
  <c r="ID82" i="1"/>
  <c r="IA83" i="1"/>
  <c r="HT83" i="1"/>
  <c r="HQ84" i="1"/>
  <c r="HS83" i="1"/>
  <c r="HG83" i="1"/>
  <c r="HJ82" i="1"/>
  <c r="HI82" i="1"/>
  <c r="GY84" i="1"/>
  <c r="GW85" i="1"/>
  <c r="GZ84" i="1"/>
  <c r="GM84" i="1"/>
  <c r="GP83" i="1"/>
  <c r="GO83" i="1"/>
  <c r="GE84" i="1"/>
  <c r="GC85" i="1"/>
  <c r="GF84" i="1"/>
  <c r="FS84" i="1"/>
  <c r="FV83" i="1"/>
  <c r="FU83" i="1"/>
  <c r="FI84" i="1"/>
  <c r="FL83" i="1"/>
  <c r="FK83" i="1"/>
  <c r="FB82" i="1"/>
  <c r="EY83" i="1"/>
  <c r="FA82" i="1"/>
  <c r="EQ83" i="1"/>
  <c r="BT421" i="5" s="1"/>
  <c r="EO84" i="1"/>
  <c r="ER83" i="1"/>
  <c r="BU421" i="5" s="1"/>
  <c r="EE83" i="1"/>
  <c r="EH82" i="1"/>
  <c r="EG82" i="1"/>
  <c r="DX87" i="1"/>
  <c r="DW87" i="1"/>
  <c r="DU88" i="1"/>
  <c r="BN425" i="5"/>
  <c r="BF117" i="5"/>
  <c r="BE425" i="5"/>
  <c r="AZ117" i="5"/>
  <c r="BI426" i="5"/>
  <c r="BF426" i="5"/>
  <c r="BC426" i="5"/>
  <c r="BO426" i="5"/>
  <c r="BR426" i="5"/>
  <c r="AZ426" i="5"/>
  <c r="AY425" i="5"/>
  <c r="AV117" i="5"/>
  <c r="DN88" i="1"/>
  <c r="DM88" i="1"/>
  <c r="DK89" i="1"/>
  <c r="BB425" i="5"/>
  <c r="AX117" i="5"/>
  <c r="BD426" i="5"/>
  <c r="AY118" i="5" s="1"/>
  <c r="BM426" i="5"/>
  <c r="BE118" i="5" s="1"/>
  <c r="BS426" i="5"/>
  <c r="BI118" i="5" s="1"/>
  <c r="BP426" i="5"/>
  <c r="BG118" i="5" s="1"/>
  <c r="BG426" i="5"/>
  <c r="BA118" i="5" s="1"/>
  <c r="BA426" i="5"/>
  <c r="AW118" i="5" s="1"/>
  <c r="BL426" i="5"/>
  <c r="BK426" i="5" s="1"/>
  <c r="BQ425" i="5"/>
  <c r="BH117" i="5"/>
  <c r="BK425" i="5"/>
  <c r="BD117" i="5"/>
  <c r="DD89" i="1"/>
  <c r="DC89" i="1"/>
  <c r="DA90" i="1"/>
  <c r="CQ91" i="1"/>
  <c r="CS90" i="1"/>
  <c r="CT90" i="1"/>
  <c r="CJ86" i="1"/>
  <c r="CG87" i="1"/>
  <c r="CI86" i="1"/>
  <c r="BW92" i="1"/>
  <c r="BY91" i="1"/>
  <c r="BZ91" i="1"/>
  <c r="BO90" i="1"/>
  <c r="BM91" i="1"/>
  <c r="BP90" i="1"/>
  <c r="BF90" i="1"/>
  <c r="BC91" i="1"/>
  <c r="BE90" i="1"/>
  <c r="AV92" i="1"/>
  <c r="AS93" i="1"/>
  <c r="AU92" i="1"/>
  <c r="AV425" i="5"/>
  <c r="AT117" i="5"/>
  <c r="AL90" i="1"/>
  <c r="AI91" i="1"/>
  <c r="AK90" i="1"/>
  <c r="AX426" i="5"/>
  <c r="AU118" i="5" s="1"/>
  <c r="AW426" i="5"/>
  <c r="Y91" i="1"/>
  <c r="AB90" i="1"/>
  <c r="AA90" i="1"/>
  <c r="G89" i="1"/>
  <c r="BC427" i="5" s="1"/>
  <c r="BB427" i="5" s="1"/>
  <c r="Q90" i="1"/>
  <c r="O91" i="1"/>
  <c r="R90" i="1"/>
  <c r="H89" i="1"/>
  <c r="BM427" i="5" s="1"/>
  <c r="BE119" i="5" s="1"/>
  <c r="IW84" i="1" l="1"/>
  <c r="IU85" i="1"/>
  <c r="IX84" i="1"/>
  <c r="IN84" i="1"/>
  <c r="IK85" i="1"/>
  <c r="IM84" i="1"/>
  <c r="IC83" i="1"/>
  <c r="IA84" i="1"/>
  <c r="ID83" i="1"/>
  <c r="HT84" i="1"/>
  <c r="HQ85" i="1"/>
  <c r="HS84" i="1"/>
  <c r="HG84" i="1"/>
  <c r="HJ83" i="1"/>
  <c r="HI83" i="1"/>
  <c r="GY85" i="1"/>
  <c r="GW86" i="1"/>
  <c r="GZ85" i="1"/>
  <c r="GM85" i="1"/>
  <c r="GO84" i="1"/>
  <c r="GP84" i="1"/>
  <c r="GC86" i="1"/>
  <c r="GF85" i="1"/>
  <c r="GE85" i="1"/>
  <c r="FS85" i="1"/>
  <c r="FV84" i="1"/>
  <c r="FU84" i="1"/>
  <c r="FK84" i="1"/>
  <c r="FI85" i="1"/>
  <c r="FL84" i="1"/>
  <c r="FA83" i="1"/>
  <c r="EY84" i="1"/>
  <c r="FB83" i="1"/>
  <c r="EO85" i="1"/>
  <c r="ER84" i="1"/>
  <c r="BU422" i="5" s="1"/>
  <c r="EQ84" i="1"/>
  <c r="BT422" i="5" s="1"/>
  <c r="EH83" i="1"/>
  <c r="EE84" i="1"/>
  <c r="EG83" i="1"/>
  <c r="DX88" i="1"/>
  <c r="DU89" i="1"/>
  <c r="DW88" i="1"/>
  <c r="BB426" i="5"/>
  <c r="AX118" i="5"/>
  <c r="AV118" i="5"/>
  <c r="AY426" i="5"/>
  <c r="BE426" i="5"/>
  <c r="AZ118" i="5"/>
  <c r="BI427" i="5"/>
  <c r="BL427" i="5"/>
  <c r="BF427" i="5"/>
  <c r="BO427" i="5"/>
  <c r="BR427" i="5"/>
  <c r="AZ427" i="5"/>
  <c r="AX119" i="5"/>
  <c r="BD118" i="5"/>
  <c r="BH118" i="5"/>
  <c r="BQ426" i="5"/>
  <c r="BB118" i="5"/>
  <c r="BH426" i="5"/>
  <c r="BJ427" i="5"/>
  <c r="BC119" i="5" s="1"/>
  <c r="BD427" i="5"/>
  <c r="AY119" i="5" s="1"/>
  <c r="BS427" i="5"/>
  <c r="BI119" i="5" s="1"/>
  <c r="BP427" i="5"/>
  <c r="BG119" i="5" s="1"/>
  <c r="BG427" i="5"/>
  <c r="BA119" i="5" s="1"/>
  <c r="DM89" i="1"/>
  <c r="DK90" i="1"/>
  <c r="DN89" i="1"/>
  <c r="BN426" i="5"/>
  <c r="BF118" i="5"/>
  <c r="BA427" i="5"/>
  <c r="AW119" i="5" s="1"/>
  <c r="DD90" i="1"/>
  <c r="DA91" i="1"/>
  <c r="DC90" i="1"/>
  <c r="CS91" i="1"/>
  <c r="CQ92" i="1"/>
  <c r="CT91" i="1"/>
  <c r="CG88" i="1"/>
  <c r="CJ87" i="1"/>
  <c r="CI87" i="1"/>
  <c r="BI425" i="5" s="1"/>
  <c r="BY92" i="1"/>
  <c r="BW93" i="1"/>
  <c r="BZ92" i="1"/>
  <c r="BP91" i="1"/>
  <c r="BM92" i="1"/>
  <c r="BO91" i="1"/>
  <c r="BE91" i="1"/>
  <c r="BC92" i="1"/>
  <c r="BF91" i="1"/>
  <c r="AV93" i="1"/>
  <c r="AS94" i="1"/>
  <c r="AU93" i="1"/>
  <c r="AW427" i="5"/>
  <c r="AL91" i="1"/>
  <c r="AI92" i="1"/>
  <c r="AK91" i="1"/>
  <c r="AX427" i="5"/>
  <c r="AU119" i="5" s="1"/>
  <c r="AV426" i="5"/>
  <c r="AT118" i="5"/>
  <c r="AA91" i="1"/>
  <c r="Y92" i="1"/>
  <c r="AB91" i="1"/>
  <c r="H90" i="1"/>
  <c r="Q91" i="1"/>
  <c r="O92" i="1"/>
  <c r="R91" i="1"/>
  <c r="G90" i="1"/>
  <c r="IX85" i="1" l="1"/>
  <c r="IU86" i="1"/>
  <c r="IW85" i="1"/>
  <c r="IM85" i="1"/>
  <c r="IK86" i="1"/>
  <c r="IN85" i="1"/>
  <c r="IA85" i="1"/>
  <c r="IC84" i="1"/>
  <c r="ID84" i="1"/>
  <c r="HS85" i="1"/>
  <c r="HQ86" i="1"/>
  <c r="HT85" i="1"/>
  <c r="HG85" i="1"/>
  <c r="HJ84" i="1"/>
  <c r="HI84" i="1"/>
  <c r="GW87" i="1"/>
  <c r="GZ86" i="1"/>
  <c r="GY86" i="1"/>
  <c r="GP85" i="1"/>
  <c r="GM86" i="1"/>
  <c r="GO85" i="1"/>
  <c r="GF86" i="1"/>
  <c r="GE86" i="1"/>
  <c r="GC87" i="1"/>
  <c r="FV85" i="1"/>
  <c r="FS86" i="1"/>
  <c r="FU85" i="1"/>
  <c r="FK85" i="1"/>
  <c r="FI86" i="1"/>
  <c r="FL85" i="1"/>
  <c r="EY85" i="1"/>
  <c r="FB84" i="1"/>
  <c r="FA84" i="1"/>
  <c r="ER85" i="1"/>
  <c r="BU423" i="5" s="1"/>
  <c r="EO86" i="1"/>
  <c r="EQ85" i="1"/>
  <c r="BT423" i="5" s="1"/>
  <c r="EE85" i="1"/>
  <c r="EH84" i="1"/>
  <c r="EG84" i="1"/>
  <c r="DW89" i="1"/>
  <c r="DU90" i="1"/>
  <c r="DX89" i="1"/>
  <c r="BJ428" i="5"/>
  <c r="BC120" i="5" s="1"/>
  <c r="BS428" i="5"/>
  <c r="BI120" i="5" s="1"/>
  <c r="BM428" i="5"/>
  <c r="BE120" i="5" s="1"/>
  <c r="BG428" i="5"/>
  <c r="BA120" i="5" s="1"/>
  <c r="BP428" i="5"/>
  <c r="BG120" i="5" s="1"/>
  <c r="BA428" i="5"/>
  <c r="AW120" i="5" s="1"/>
  <c r="DN90" i="1"/>
  <c r="DK91" i="1"/>
  <c r="DM90" i="1"/>
  <c r="BH119" i="5"/>
  <c r="BQ427" i="5"/>
  <c r="BB119" i="5"/>
  <c r="BH427" i="5"/>
  <c r="BN427" i="5"/>
  <c r="BF119" i="5"/>
  <c r="AZ119" i="5"/>
  <c r="BE427" i="5"/>
  <c r="BI428" i="5"/>
  <c r="BL428" i="5"/>
  <c r="BO428" i="5"/>
  <c r="BR428" i="5"/>
  <c r="AZ428" i="5"/>
  <c r="BC428" i="5"/>
  <c r="BD428" i="5"/>
  <c r="AY120" i="5" s="1"/>
  <c r="AV119" i="5"/>
  <c r="AY427" i="5"/>
  <c r="BK427" i="5"/>
  <c r="BD119" i="5"/>
  <c r="DA92" i="1"/>
  <c r="DD91" i="1"/>
  <c r="DC91" i="1"/>
  <c r="CQ93" i="1"/>
  <c r="CS92" i="1"/>
  <c r="CT92" i="1"/>
  <c r="BH425" i="5"/>
  <c r="BB117" i="5"/>
  <c r="CI88" i="1"/>
  <c r="CG89" i="1"/>
  <c r="CJ88" i="1"/>
  <c r="BJ426" i="5" s="1"/>
  <c r="BC118" i="5" s="1"/>
  <c r="BZ93" i="1"/>
  <c r="BY93" i="1"/>
  <c r="BW94" i="1"/>
  <c r="BP92" i="1"/>
  <c r="BM93" i="1"/>
  <c r="BO92" i="1"/>
  <c r="BF92" i="1"/>
  <c r="BC93" i="1"/>
  <c r="BE92" i="1"/>
  <c r="AU94" i="1"/>
  <c r="AS95" i="1"/>
  <c r="AV94" i="1"/>
  <c r="AK92" i="1"/>
  <c r="AI93" i="1"/>
  <c r="AL92" i="1"/>
  <c r="AW428" i="5"/>
  <c r="AX428" i="5"/>
  <c r="AU120" i="5" s="1"/>
  <c r="AV427" i="5"/>
  <c r="AT119" i="5"/>
  <c r="AA92" i="1"/>
  <c r="AB92" i="1"/>
  <c r="Y93" i="1"/>
  <c r="Q92" i="1"/>
  <c r="O93" i="1"/>
  <c r="R92" i="1"/>
  <c r="G91" i="1"/>
  <c r="H91" i="1"/>
  <c r="IX86" i="1" l="1"/>
  <c r="IW86" i="1"/>
  <c r="IU87" i="1"/>
  <c r="IN86" i="1"/>
  <c r="IK87" i="1"/>
  <c r="IM86" i="1"/>
  <c r="ID85" i="1"/>
  <c r="IA86" i="1"/>
  <c r="IC85" i="1"/>
  <c r="HS86" i="1"/>
  <c r="HQ87" i="1"/>
  <c r="HT86" i="1"/>
  <c r="HJ85" i="1"/>
  <c r="HG86" i="1"/>
  <c r="HI85" i="1"/>
  <c r="GY87" i="1"/>
  <c r="GW88" i="1"/>
  <c r="GZ87" i="1"/>
  <c r="GP86" i="1"/>
  <c r="GM87" i="1"/>
  <c r="GO86" i="1"/>
  <c r="GC88" i="1"/>
  <c r="GE87" i="1"/>
  <c r="GF87" i="1"/>
  <c r="FV86" i="1"/>
  <c r="FU86" i="1"/>
  <c r="FS87" i="1"/>
  <c r="FK86" i="1"/>
  <c r="FI87" i="1"/>
  <c r="FL86" i="1"/>
  <c r="EY86" i="1"/>
  <c r="FB85" i="1"/>
  <c r="FA85" i="1"/>
  <c r="EQ86" i="1"/>
  <c r="BT424" i="5" s="1"/>
  <c r="EO87" i="1"/>
  <c r="ER86" i="1"/>
  <c r="BU424" i="5" s="1"/>
  <c r="EH85" i="1"/>
  <c r="EG85" i="1"/>
  <c r="EE86" i="1"/>
  <c r="DW90" i="1"/>
  <c r="DU91" i="1"/>
  <c r="DX90" i="1"/>
  <c r="BL429" i="5"/>
  <c r="BF429" i="5"/>
  <c r="BO429" i="5"/>
  <c r="BR429" i="5"/>
  <c r="AZ429" i="5"/>
  <c r="AY428" i="5"/>
  <c r="AV120" i="5"/>
  <c r="BB120" i="5"/>
  <c r="BH428" i="5"/>
  <c r="DN91" i="1"/>
  <c r="DK92" i="1"/>
  <c r="DM91" i="1"/>
  <c r="BJ429" i="5"/>
  <c r="BC121" i="5" s="1"/>
  <c r="BD429" i="5"/>
  <c r="AY121" i="5" s="1"/>
  <c r="BM429" i="5"/>
  <c r="BE121" i="5" s="1"/>
  <c r="BS429" i="5"/>
  <c r="BI121" i="5" s="1"/>
  <c r="BP429" i="5"/>
  <c r="BG121" i="5" s="1"/>
  <c r="BA429" i="5"/>
  <c r="AW121" i="5" s="1"/>
  <c r="BG429" i="5"/>
  <c r="BA121" i="5" s="1"/>
  <c r="BN428" i="5"/>
  <c r="BF120" i="5"/>
  <c r="BH120" i="5"/>
  <c r="BQ428" i="5"/>
  <c r="AX120" i="5"/>
  <c r="BB428" i="5"/>
  <c r="BK428" i="5"/>
  <c r="BD120" i="5"/>
  <c r="BC429" i="5"/>
  <c r="DD92" i="1"/>
  <c r="DA93" i="1"/>
  <c r="DC92" i="1"/>
  <c r="CS93" i="1"/>
  <c r="CQ94" i="1"/>
  <c r="CT93" i="1"/>
  <c r="CJ89" i="1"/>
  <c r="CG90" i="1"/>
  <c r="CI89" i="1"/>
  <c r="BZ94" i="1"/>
  <c r="BW95" i="1"/>
  <c r="BY94" i="1"/>
  <c r="BP93" i="1"/>
  <c r="BM94" i="1"/>
  <c r="BO93" i="1"/>
  <c r="BF93" i="1"/>
  <c r="BC94" i="1"/>
  <c r="BE93" i="1"/>
  <c r="AS96" i="1"/>
  <c r="AU95" i="1"/>
  <c r="AV95" i="1"/>
  <c r="AW429" i="5"/>
  <c r="AV428" i="5"/>
  <c r="AT120" i="5"/>
  <c r="AL93" i="1"/>
  <c r="AI94" i="1"/>
  <c r="AK93" i="1"/>
  <c r="AX429" i="5"/>
  <c r="AU121" i="5" s="1"/>
  <c r="AB93" i="1"/>
  <c r="Y94" i="1"/>
  <c r="AA93" i="1"/>
  <c r="G92" i="1"/>
  <c r="Q93" i="1"/>
  <c r="O94" i="1"/>
  <c r="R93" i="1"/>
  <c r="H92" i="1"/>
  <c r="IX87" i="1" l="1"/>
  <c r="IU88" i="1"/>
  <c r="IW87" i="1"/>
  <c r="IM87" i="1"/>
  <c r="IK88" i="1"/>
  <c r="IN87" i="1"/>
  <c r="IA87" i="1"/>
  <c r="IC86" i="1"/>
  <c r="ID86" i="1"/>
  <c r="HQ88" i="1"/>
  <c r="HT87" i="1"/>
  <c r="HS87" i="1"/>
  <c r="HG87" i="1"/>
  <c r="HJ86" i="1"/>
  <c r="HI86" i="1"/>
  <c r="GY88" i="1"/>
  <c r="GW89" i="1"/>
  <c r="GZ88" i="1"/>
  <c r="GP87" i="1"/>
  <c r="GM88" i="1"/>
  <c r="GO87" i="1"/>
  <c r="GC89" i="1"/>
  <c r="GF88" i="1"/>
  <c r="GE88" i="1"/>
  <c r="FV87" i="1"/>
  <c r="FS88" i="1"/>
  <c r="FU87" i="1"/>
  <c r="FK87" i="1"/>
  <c r="FI88" i="1"/>
  <c r="FL87" i="1"/>
  <c r="FB86" i="1"/>
  <c r="EY87" i="1"/>
  <c r="FA86" i="1"/>
  <c r="EO88" i="1"/>
  <c r="EQ87" i="1"/>
  <c r="BT425" i="5" s="1"/>
  <c r="ER87" i="1"/>
  <c r="BU425" i="5" s="1"/>
  <c r="EE87" i="1"/>
  <c r="EH86" i="1"/>
  <c r="EG86" i="1"/>
  <c r="DU92" i="1"/>
  <c r="DX91" i="1"/>
  <c r="DW91" i="1"/>
  <c r="DK93" i="1"/>
  <c r="DN92" i="1"/>
  <c r="DM92" i="1"/>
  <c r="BN429" i="5"/>
  <c r="BF121" i="5"/>
  <c r="BL430" i="5"/>
  <c r="BF430" i="5"/>
  <c r="BO430" i="5"/>
  <c r="BR430" i="5"/>
  <c r="AZ430" i="5"/>
  <c r="BE429" i="5"/>
  <c r="AZ121" i="5"/>
  <c r="AY429" i="5"/>
  <c r="AV121" i="5"/>
  <c r="BK429" i="5"/>
  <c r="BD121" i="5"/>
  <c r="BJ430" i="5"/>
  <c r="BC122" i="5" s="1"/>
  <c r="BS430" i="5"/>
  <c r="BI122" i="5" s="1"/>
  <c r="BM430" i="5"/>
  <c r="BE122" i="5" s="1"/>
  <c r="BG430" i="5"/>
  <c r="BA122" i="5" s="1"/>
  <c r="BP430" i="5"/>
  <c r="BG122" i="5" s="1"/>
  <c r="BA430" i="5"/>
  <c r="AW122" i="5" s="1"/>
  <c r="BD430" i="5"/>
  <c r="AY122" i="5" s="1"/>
  <c r="BB429" i="5"/>
  <c r="AX121" i="5"/>
  <c r="BH121" i="5"/>
  <c r="BQ429" i="5"/>
  <c r="BC430" i="5"/>
  <c r="DA94" i="1"/>
  <c r="DD93" i="1"/>
  <c r="DC93" i="1"/>
  <c r="CS94" i="1"/>
  <c r="CQ95" i="1"/>
  <c r="CT94" i="1"/>
  <c r="CJ90" i="1"/>
  <c r="CG91" i="1"/>
  <c r="CI90" i="1"/>
  <c r="BF428" i="5" s="1"/>
  <c r="BZ95" i="1"/>
  <c r="BW96" i="1"/>
  <c r="BY95" i="1"/>
  <c r="BM95" i="1"/>
  <c r="BP94" i="1"/>
  <c r="BO94" i="1"/>
  <c r="BF94" i="1"/>
  <c r="BC95" i="1"/>
  <c r="BE94" i="1"/>
  <c r="AV96" i="1"/>
  <c r="AS97" i="1"/>
  <c r="AU96" i="1"/>
  <c r="AL94" i="1"/>
  <c r="AI95" i="1"/>
  <c r="AK94" i="1"/>
  <c r="AX430" i="5"/>
  <c r="AU122" i="5" s="1"/>
  <c r="AW430" i="5"/>
  <c r="AV429" i="5"/>
  <c r="AT121" i="5"/>
  <c r="AB94" i="1"/>
  <c r="Y95" i="1"/>
  <c r="AA94" i="1"/>
  <c r="Q94" i="1"/>
  <c r="O95" i="1"/>
  <c r="R94" i="1"/>
  <c r="G93" i="1"/>
  <c r="H93" i="1"/>
  <c r="IU89" i="1" l="1"/>
  <c r="IX88" i="1"/>
  <c r="IW88" i="1"/>
  <c r="IM88" i="1"/>
  <c r="IN88" i="1"/>
  <c r="IK89" i="1"/>
  <c r="IC87" i="1"/>
  <c r="IA88" i="1"/>
  <c r="ID87" i="1"/>
  <c r="HQ89" i="1"/>
  <c r="HT88" i="1"/>
  <c r="HS88" i="1"/>
  <c r="HJ87" i="1"/>
  <c r="HG88" i="1"/>
  <c r="HI87" i="1"/>
  <c r="GY89" i="1"/>
  <c r="GW90" i="1"/>
  <c r="GZ89" i="1"/>
  <c r="GP88" i="1"/>
  <c r="GM89" i="1"/>
  <c r="GO88" i="1"/>
  <c r="GC90" i="1"/>
  <c r="GF89" i="1"/>
  <c r="GE89" i="1"/>
  <c r="FS89" i="1"/>
  <c r="FV88" i="1"/>
  <c r="FU88" i="1"/>
  <c r="FL88" i="1"/>
  <c r="FI89" i="1"/>
  <c r="FK88" i="1"/>
  <c r="EY88" i="1"/>
  <c r="FA87" i="1"/>
  <c r="FB87" i="1"/>
  <c r="ER88" i="1"/>
  <c r="BU426" i="5" s="1"/>
  <c r="EO89" i="1"/>
  <c r="EQ88" i="1"/>
  <c r="BT426" i="5" s="1"/>
  <c r="EH87" i="1"/>
  <c r="EE88" i="1"/>
  <c r="EG87" i="1"/>
  <c r="DW92" i="1"/>
  <c r="DX92" i="1"/>
  <c r="DU93" i="1"/>
  <c r="BE430" i="5"/>
  <c r="AZ122" i="5"/>
  <c r="BN430" i="5"/>
  <c r="BF122" i="5"/>
  <c r="BJ431" i="5"/>
  <c r="BC123" i="5" s="1"/>
  <c r="BD431" i="5"/>
  <c r="AY123" i="5" s="1"/>
  <c r="BS431" i="5"/>
  <c r="BI123" i="5" s="1"/>
  <c r="BM431" i="5"/>
  <c r="BE123" i="5" s="1"/>
  <c r="BP431" i="5"/>
  <c r="BG123" i="5" s="1"/>
  <c r="BG431" i="5"/>
  <c r="BA123" i="5" s="1"/>
  <c r="BA431" i="5"/>
  <c r="AW123" i="5" s="1"/>
  <c r="AV122" i="5"/>
  <c r="AY430" i="5"/>
  <c r="BK430" i="5"/>
  <c r="BD122" i="5"/>
  <c r="BI431" i="5"/>
  <c r="BL431" i="5"/>
  <c r="BF431" i="5"/>
  <c r="BO431" i="5"/>
  <c r="BR431" i="5"/>
  <c r="AZ431" i="5"/>
  <c r="BB430" i="5"/>
  <c r="AX122" i="5"/>
  <c r="BC431" i="5"/>
  <c r="BH122" i="5"/>
  <c r="BQ430" i="5"/>
  <c r="DM93" i="1"/>
  <c r="DK94" i="1"/>
  <c r="DN93" i="1"/>
  <c r="DD94" i="1"/>
  <c r="DA95" i="1"/>
  <c r="DC94" i="1"/>
  <c r="CT95" i="1"/>
  <c r="CQ96" i="1"/>
  <c r="CS95" i="1"/>
  <c r="BE428" i="5"/>
  <c r="AZ120" i="5"/>
  <c r="CJ91" i="1"/>
  <c r="CG92" i="1"/>
  <c r="CI91" i="1"/>
  <c r="BI429" i="5" s="1"/>
  <c r="BZ96" i="1"/>
  <c r="BW97" i="1"/>
  <c r="BY96" i="1"/>
  <c r="BP95" i="1"/>
  <c r="BM96" i="1"/>
  <c r="BO95" i="1"/>
  <c r="BE95" i="1"/>
  <c r="BC96" i="1"/>
  <c r="BF95" i="1"/>
  <c r="AV97" i="1"/>
  <c r="AS98" i="1"/>
  <c r="AU97" i="1"/>
  <c r="AX431" i="5"/>
  <c r="AU123" i="5" s="1"/>
  <c r="AK95" i="1"/>
  <c r="AI96" i="1"/>
  <c r="AL95" i="1"/>
  <c r="AV430" i="5"/>
  <c r="AT122" i="5"/>
  <c r="AW431" i="5"/>
  <c r="AA95" i="1"/>
  <c r="Y96" i="1"/>
  <c r="AB95" i="1"/>
  <c r="Q95" i="1"/>
  <c r="O96" i="1"/>
  <c r="R95" i="1"/>
  <c r="G94" i="1"/>
  <c r="AZ432" i="5" s="1"/>
  <c r="H94" i="1"/>
  <c r="IX89" i="1" l="1"/>
  <c r="IU90" i="1"/>
  <c r="IW89" i="1"/>
  <c r="IK90" i="1"/>
  <c r="IN89" i="1"/>
  <c r="IM89" i="1"/>
  <c r="IA89" i="1"/>
  <c r="ID88" i="1"/>
  <c r="IC88" i="1"/>
  <c r="HQ90" i="1"/>
  <c r="HT89" i="1"/>
  <c r="HS89" i="1"/>
  <c r="HJ88" i="1"/>
  <c r="HG89" i="1"/>
  <c r="HI88" i="1"/>
  <c r="GZ90" i="1"/>
  <c r="GW91" i="1"/>
  <c r="GY90" i="1"/>
  <c r="GP89" i="1"/>
  <c r="GO89" i="1"/>
  <c r="GM90" i="1"/>
  <c r="GF90" i="1"/>
  <c r="GC91" i="1"/>
  <c r="GE90" i="1"/>
  <c r="FS90" i="1"/>
  <c r="FV89" i="1"/>
  <c r="FU89" i="1"/>
  <c r="FK89" i="1"/>
  <c r="FI90" i="1"/>
  <c r="FL89" i="1"/>
  <c r="FB88" i="1"/>
  <c r="FA88" i="1"/>
  <c r="EY89" i="1"/>
  <c r="EO90" i="1"/>
  <c r="ER89" i="1"/>
  <c r="BU427" i="5" s="1"/>
  <c r="EQ89" i="1"/>
  <c r="BT427" i="5" s="1"/>
  <c r="EH88" i="1"/>
  <c r="EE89" i="1"/>
  <c r="EG88" i="1"/>
  <c r="DU94" i="1"/>
  <c r="DX93" i="1"/>
  <c r="DW93" i="1"/>
  <c r="AY432" i="5"/>
  <c r="AV124" i="5"/>
  <c r="BJ432" i="5"/>
  <c r="BC124" i="5" s="1"/>
  <c r="BD432" i="5"/>
  <c r="AY124" i="5" s="1"/>
  <c r="BS432" i="5"/>
  <c r="BI124" i="5" s="1"/>
  <c r="BM432" i="5"/>
  <c r="BE124" i="5" s="1"/>
  <c r="BP432" i="5"/>
  <c r="BG124" i="5" s="1"/>
  <c r="BG432" i="5"/>
  <c r="BA124" i="5" s="1"/>
  <c r="AZ123" i="5"/>
  <c r="BE431" i="5"/>
  <c r="BK431" i="5"/>
  <c r="BD123" i="5"/>
  <c r="BI432" i="5"/>
  <c r="BL432" i="5"/>
  <c r="BF432" i="5"/>
  <c r="BC432" i="5"/>
  <c r="BO432" i="5"/>
  <c r="BR432" i="5"/>
  <c r="BB431" i="5"/>
  <c r="AX123" i="5"/>
  <c r="BQ431" i="5"/>
  <c r="BH123" i="5"/>
  <c r="BB123" i="5"/>
  <c r="BH431" i="5"/>
  <c r="DK95" i="1"/>
  <c r="DN94" i="1"/>
  <c r="DM94" i="1"/>
  <c r="AV123" i="5"/>
  <c r="AY431" i="5"/>
  <c r="BN431" i="5"/>
  <c r="BF123" i="5"/>
  <c r="BA432" i="5"/>
  <c r="AW124" i="5" s="1"/>
  <c r="DD95" i="1"/>
  <c r="DC95" i="1"/>
  <c r="DA96" i="1"/>
  <c r="CQ97" i="1"/>
  <c r="CT96" i="1"/>
  <c r="CS96" i="1"/>
  <c r="CG93" i="1"/>
  <c r="CI92" i="1"/>
  <c r="BI430" i="5" s="1"/>
  <c r="CJ92" i="1"/>
  <c r="BH429" i="5"/>
  <c r="BB121" i="5"/>
  <c r="BZ97" i="1"/>
  <c r="BW98" i="1"/>
  <c r="BY97" i="1"/>
  <c r="BO96" i="1"/>
  <c r="BM97" i="1"/>
  <c r="BP96" i="1"/>
  <c r="AY126" i="5" s="1"/>
  <c r="BF96" i="1"/>
  <c r="BC97" i="1"/>
  <c r="BE96" i="1"/>
  <c r="AV98" i="1"/>
  <c r="AS99" i="1"/>
  <c r="AU98" i="1"/>
  <c r="AX432" i="5"/>
  <c r="AU124" i="5" s="1"/>
  <c r="AK96" i="1"/>
  <c r="AI97" i="1"/>
  <c r="AL96" i="1"/>
  <c r="AV431" i="5"/>
  <c r="AT123" i="5"/>
  <c r="AW432" i="5"/>
  <c r="Y97" i="1"/>
  <c r="AB96" i="1"/>
  <c r="AA96" i="1"/>
  <c r="H95" i="1"/>
  <c r="BA433" i="5" s="1"/>
  <c r="Q96" i="1"/>
  <c r="O97" i="1"/>
  <c r="R96" i="1"/>
  <c r="G95" i="1"/>
  <c r="IW90" i="1" l="1"/>
  <c r="IU91" i="1"/>
  <c r="IX90" i="1"/>
  <c r="IM90" i="1"/>
  <c r="IK91" i="1"/>
  <c r="IN90" i="1"/>
  <c r="IA90" i="1"/>
  <c r="IC89" i="1"/>
  <c r="ID89" i="1"/>
  <c r="HS90" i="1"/>
  <c r="HQ91" i="1"/>
  <c r="HT90" i="1"/>
  <c r="HG90" i="1"/>
  <c r="HI89" i="1"/>
  <c r="HJ89" i="1"/>
  <c r="GW92" i="1"/>
  <c r="GZ91" i="1"/>
  <c r="GY91" i="1"/>
  <c r="GM91" i="1"/>
  <c r="GP90" i="1"/>
  <c r="GO90" i="1"/>
  <c r="GF91" i="1"/>
  <c r="GE91" i="1"/>
  <c r="GC92" i="1"/>
  <c r="FS91" i="1"/>
  <c r="FV90" i="1"/>
  <c r="FU90" i="1"/>
  <c r="FL90" i="1"/>
  <c r="FK90" i="1"/>
  <c r="FI91" i="1"/>
  <c r="FB89" i="1"/>
  <c r="EY90" i="1"/>
  <c r="FA89" i="1"/>
  <c r="ER90" i="1"/>
  <c r="BU428" i="5" s="1"/>
  <c r="EO91" i="1"/>
  <c r="EQ90" i="1"/>
  <c r="BT428" i="5" s="1"/>
  <c r="EG89" i="1"/>
  <c r="EE90" i="1"/>
  <c r="EH89" i="1"/>
  <c r="DW94" i="1"/>
  <c r="DU95" i="1"/>
  <c r="DX94" i="1"/>
  <c r="BI433" i="5"/>
  <c r="BH433" i="5" s="1"/>
  <c r="BL433" i="5"/>
  <c r="BK433" i="5" s="1"/>
  <c r="BC433" i="5"/>
  <c r="BB433" i="5" s="1"/>
  <c r="BF433" i="5"/>
  <c r="BE433" i="5" s="1"/>
  <c r="BO433" i="5"/>
  <c r="BN433" i="5" s="1"/>
  <c r="BR433" i="5"/>
  <c r="BQ433" i="5" s="1"/>
  <c r="BE432" i="5"/>
  <c r="AZ124" i="5"/>
  <c r="BQ432" i="5"/>
  <c r="BH124" i="5"/>
  <c r="BK432" i="5"/>
  <c r="BD124" i="5"/>
  <c r="DM95" i="1"/>
  <c r="DK96" i="1"/>
  <c r="DN95" i="1"/>
  <c r="BN432" i="5"/>
  <c r="BF124" i="5"/>
  <c r="BH432" i="5"/>
  <c r="BB124" i="5"/>
  <c r="AQ125" i="5"/>
  <c r="BJ433" i="5"/>
  <c r="BD433" i="5"/>
  <c r="BS433" i="5"/>
  <c r="BM433" i="5"/>
  <c r="BP433" i="5"/>
  <c r="BG433" i="5"/>
  <c r="BB432" i="5"/>
  <c r="AX124" i="5"/>
  <c r="AZ433" i="5"/>
  <c r="AY433" i="5" s="1"/>
  <c r="DC96" i="1"/>
  <c r="DA97" i="1"/>
  <c r="DD96" i="1"/>
  <c r="CQ98" i="1"/>
  <c r="CT97" i="1"/>
  <c r="CS97" i="1"/>
  <c r="BH430" i="5"/>
  <c r="BB122" i="5"/>
  <c r="CJ93" i="1"/>
  <c r="CG94" i="1"/>
  <c r="CI93" i="1"/>
  <c r="BW99" i="1"/>
  <c r="BZ98" i="1"/>
  <c r="BY98" i="1"/>
  <c r="BP97" i="1"/>
  <c r="BM98" i="1"/>
  <c r="BO97" i="1"/>
  <c r="BF97" i="1"/>
  <c r="BC98" i="1"/>
  <c r="BE97" i="1"/>
  <c r="AV99" i="1"/>
  <c r="AS100" i="1"/>
  <c r="AU99" i="1"/>
  <c r="AX433" i="5"/>
  <c r="AK97" i="1"/>
  <c r="AI98" i="1"/>
  <c r="AL97" i="1"/>
  <c r="AV432" i="5"/>
  <c r="AT124" i="5"/>
  <c r="AW433" i="5"/>
  <c r="AV433" i="5" s="1"/>
  <c r="AB97" i="1"/>
  <c r="Y98" i="1"/>
  <c r="AA97" i="1"/>
  <c r="AP125" i="5"/>
  <c r="H96" i="1"/>
  <c r="BA434" i="5" s="1"/>
  <c r="Q97" i="1"/>
  <c r="O98" i="1"/>
  <c r="R97" i="1"/>
  <c r="G96" i="1"/>
  <c r="AZ434" i="5" s="1"/>
  <c r="AY434" i="5" s="1"/>
  <c r="IW91" i="1" l="1"/>
  <c r="IU92" i="1"/>
  <c r="IX91" i="1"/>
  <c r="IM91" i="1"/>
  <c r="IK92" i="1"/>
  <c r="IN91" i="1"/>
  <c r="ID90" i="1"/>
  <c r="IA91" i="1"/>
  <c r="IC90" i="1"/>
  <c r="HS91" i="1"/>
  <c r="HQ92" i="1"/>
  <c r="HT91" i="1"/>
  <c r="HI90" i="1"/>
  <c r="HG91" i="1"/>
  <c r="HJ90" i="1"/>
  <c r="GZ92" i="1"/>
  <c r="GW93" i="1"/>
  <c r="GY92" i="1"/>
  <c r="GM92" i="1"/>
  <c r="GP91" i="1"/>
  <c r="GO91" i="1"/>
  <c r="GF92" i="1"/>
  <c r="GC93" i="1"/>
  <c r="GE92" i="1"/>
  <c r="FV91" i="1"/>
  <c r="FU91" i="1"/>
  <c r="FS92" i="1"/>
  <c r="FI92" i="1"/>
  <c r="FL91" i="1"/>
  <c r="FK91" i="1"/>
  <c r="FB90" i="1"/>
  <c r="EY91" i="1"/>
  <c r="FA90" i="1"/>
  <c r="ER91" i="1"/>
  <c r="BU429" i="5" s="1"/>
  <c r="EO92" i="1"/>
  <c r="EQ91" i="1"/>
  <c r="BT429" i="5" s="1"/>
  <c r="EE91" i="1"/>
  <c r="EH90" i="1"/>
  <c r="EG90" i="1"/>
  <c r="DX95" i="1"/>
  <c r="DW95" i="1"/>
  <c r="DU96" i="1"/>
  <c r="AQ126" i="5"/>
  <c r="BJ434" i="5"/>
  <c r="BD434" i="5"/>
  <c r="BM434" i="5"/>
  <c r="BS434" i="5"/>
  <c r="BP434" i="5"/>
  <c r="BG434" i="5"/>
  <c r="DN96" i="1"/>
  <c r="DM96" i="1"/>
  <c r="DK97" i="1"/>
  <c r="BI434" i="5"/>
  <c r="BH434" i="5" s="1"/>
  <c r="BF434" i="5"/>
  <c r="BE434" i="5" s="1"/>
  <c r="BC434" i="5"/>
  <c r="BB434" i="5" s="1"/>
  <c r="BL434" i="5"/>
  <c r="BK434" i="5" s="1"/>
  <c r="BO434" i="5"/>
  <c r="BN434" i="5" s="1"/>
  <c r="BR434" i="5"/>
  <c r="BQ434" i="5" s="1"/>
  <c r="DA98" i="1"/>
  <c r="DD97" i="1"/>
  <c r="DC97" i="1"/>
  <c r="CQ99" i="1"/>
  <c r="CS98" i="1"/>
  <c r="CT98" i="1"/>
  <c r="CJ94" i="1"/>
  <c r="CG95" i="1"/>
  <c r="CI94" i="1"/>
  <c r="BY99" i="1"/>
  <c r="BW100" i="1"/>
  <c r="BZ99" i="1"/>
  <c r="BP98" i="1"/>
  <c r="BM99" i="1"/>
  <c r="BO98" i="1"/>
  <c r="BC99" i="1"/>
  <c r="BF98" i="1"/>
  <c r="BE98" i="1"/>
  <c r="AV100" i="1"/>
  <c r="AU100" i="1"/>
  <c r="AS101" i="1"/>
  <c r="AI99" i="1"/>
  <c r="AK98" i="1"/>
  <c r="AL98" i="1"/>
  <c r="AW434" i="5"/>
  <c r="AV434" i="5" s="1"/>
  <c r="AX434" i="5"/>
  <c r="AB98" i="1"/>
  <c r="Y99" i="1"/>
  <c r="AA98" i="1"/>
  <c r="AP126" i="5"/>
  <c r="H97" i="1"/>
  <c r="BA435" i="5" s="1"/>
  <c r="Q98" i="1"/>
  <c r="R98" i="1"/>
  <c r="O99" i="1"/>
  <c r="G97" i="1"/>
  <c r="IW92" i="1" l="1"/>
  <c r="IU93" i="1"/>
  <c r="IX92" i="1"/>
  <c r="IM92" i="1"/>
  <c r="IK93" i="1"/>
  <c r="IN92" i="1"/>
  <c r="IC91" i="1"/>
  <c r="IA92" i="1"/>
  <c r="ID91" i="1"/>
  <c r="HT92" i="1"/>
  <c r="HQ93" i="1"/>
  <c r="HS92" i="1"/>
  <c r="HI91" i="1"/>
  <c r="HG92" i="1"/>
  <c r="HJ91" i="1"/>
  <c r="GY93" i="1"/>
  <c r="GW94" i="1"/>
  <c r="GZ93" i="1"/>
  <c r="GM93" i="1"/>
  <c r="GO92" i="1"/>
  <c r="GP92" i="1"/>
  <c r="GC94" i="1"/>
  <c r="GF93" i="1"/>
  <c r="GE93" i="1"/>
  <c r="FS93" i="1"/>
  <c r="FV92" i="1"/>
  <c r="FU92" i="1"/>
  <c r="FL92" i="1"/>
  <c r="FI93" i="1"/>
  <c r="FK92" i="1"/>
  <c r="FB91" i="1"/>
  <c r="EY92" i="1"/>
  <c r="FA91" i="1"/>
  <c r="EO93" i="1"/>
  <c r="ER92" i="1"/>
  <c r="BU430" i="5" s="1"/>
  <c r="EQ92" i="1"/>
  <c r="BT430" i="5" s="1"/>
  <c r="EH91" i="1"/>
  <c r="EE92" i="1"/>
  <c r="EG91" i="1"/>
  <c r="DW96" i="1"/>
  <c r="DU97" i="1"/>
  <c r="DX96" i="1"/>
  <c r="DN97" i="1"/>
  <c r="DK98" i="1"/>
  <c r="DM97" i="1"/>
  <c r="BI435" i="5"/>
  <c r="BH435" i="5" s="1"/>
  <c r="BF435" i="5"/>
  <c r="BE435" i="5" s="1"/>
  <c r="BL435" i="5"/>
  <c r="BK435" i="5" s="1"/>
  <c r="BC435" i="5"/>
  <c r="BB435" i="5" s="1"/>
  <c r="BO435" i="5"/>
  <c r="BN435" i="5" s="1"/>
  <c r="BR435" i="5"/>
  <c r="BQ435" i="5" s="1"/>
  <c r="AQ127" i="5"/>
  <c r="BJ435" i="5"/>
  <c r="BD435" i="5"/>
  <c r="BM435" i="5"/>
  <c r="BS435" i="5"/>
  <c r="BG435" i="5"/>
  <c r="BP435" i="5"/>
  <c r="AZ435" i="5"/>
  <c r="AY435" i="5" s="1"/>
  <c r="DD98" i="1"/>
  <c r="DA99" i="1"/>
  <c r="DC98" i="1"/>
  <c r="CQ100" i="1"/>
  <c r="CS99" i="1"/>
  <c r="CT99" i="1"/>
  <c r="CJ95" i="1"/>
  <c r="CG96" i="1"/>
  <c r="CI95" i="1"/>
  <c r="BW101" i="1"/>
  <c r="BZ100" i="1"/>
  <c r="BY100" i="1"/>
  <c r="BP99" i="1"/>
  <c r="BM100" i="1"/>
  <c r="BO99" i="1"/>
  <c r="BE99" i="1"/>
  <c r="BC100" i="1"/>
  <c r="BF99" i="1"/>
  <c r="AV101" i="1"/>
  <c r="AS102" i="1"/>
  <c r="AU101" i="1"/>
  <c r="AW435" i="5"/>
  <c r="AV435" i="5" s="1"/>
  <c r="AX435" i="5"/>
  <c r="AK99" i="1"/>
  <c r="AI100" i="1"/>
  <c r="AL99" i="1"/>
  <c r="Y100" i="1"/>
  <c r="AB99" i="1"/>
  <c r="AA99" i="1"/>
  <c r="H98" i="1"/>
  <c r="G98" i="1"/>
  <c r="AP127" i="5"/>
  <c r="Q99" i="1"/>
  <c r="O100" i="1"/>
  <c r="R99" i="1"/>
  <c r="IW93" i="1" l="1"/>
  <c r="IU94" i="1"/>
  <c r="IX93" i="1"/>
  <c r="IN93" i="1"/>
  <c r="IK94" i="1"/>
  <c r="IM93" i="1"/>
  <c r="IA93" i="1"/>
  <c r="ID92" i="1"/>
  <c r="IC92" i="1"/>
  <c r="HT93" i="1"/>
  <c r="HQ94" i="1"/>
  <c r="HS93" i="1"/>
  <c r="HG93" i="1"/>
  <c r="HI92" i="1"/>
  <c r="HJ92" i="1"/>
  <c r="GZ94" i="1"/>
  <c r="GW95" i="1"/>
  <c r="GY94" i="1"/>
  <c r="GP93" i="1"/>
  <c r="GO93" i="1"/>
  <c r="GM94" i="1"/>
  <c r="GF94" i="1"/>
  <c r="GE94" i="1"/>
  <c r="GC95" i="1"/>
  <c r="FV93" i="1"/>
  <c r="FS94" i="1"/>
  <c r="FU93" i="1"/>
  <c r="FK93" i="1"/>
  <c r="FI94" i="1"/>
  <c r="FL93" i="1"/>
  <c r="EY93" i="1"/>
  <c r="FB92" i="1"/>
  <c r="FA92" i="1"/>
  <c r="ER93" i="1"/>
  <c r="BU431" i="5" s="1"/>
  <c r="EO94" i="1"/>
  <c r="EQ93" i="1"/>
  <c r="BT431" i="5" s="1"/>
  <c r="EG92" i="1"/>
  <c r="EE93" i="1"/>
  <c r="EH92" i="1"/>
  <c r="DU98" i="1"/>
  <c r="DW97" i="1"/>
  <c r="DX97" i="1"/>
  <c r="BI436" i="5"/>
  <c r="BH436" i="5" s="1"/>
  <c r="BL436" i="5"/>
  <c r="BK436" i="5" s="1"/>
  <c r="BF436" i="5"/>
  <c r="BE436" i="5" s="1"/>
  <c r="BC436" i="5"/>
  <c r="BB436" i="5" s="1"/>
  <c r="BO436" i="5"/>
  <c r="BN436" i="5" s="1"/>
  <c r="BR436" i="5"/>
  <c r="BQ436" i="5" s="1"/>
  <c r="AZ436" i="5"/>
  <c r="AY436" i="5" s="1"/>
  <c r="BJ436" i="5"/>
  <c r="BD436" i="5"/>
  <c r="BS436" i="5"/>
  <c r="BM436" i="5"/>
  <c r="BP436" i="5"/>
  <c r="BG436" i="5"/>
  <c r="BA436" i="5"/>
  <c r="DK99" i="1"/>
  <c r="DN98" i="1"/>
  <c r="DM98" i="1"/>
  <c r="DD99" i="1"/>
  <c r="DA100" i="1"/>
  <c r="DC99" i="1"/>
  <c r="CQ101" i="1"/>
  <c r="CT100" i="1"/>
  <c r="CS100" i="1"/>
  <c r="CI96" i="1"/>
  <c r="CG97" i="1"/>
  <c r="CJ96" i="1"/>
  <c r="BZ101" i="1"/>
  <c r="BW102" i="1"/>
  <c r="BY101" i="1"/>
  <c r="BP100" i="1"/>
  <c r="BM101" i="1"/>
  <c r="BO100" i="1"/>
  <c r="BC101" i="1"/>
  <c r="BF100" i="1"/>
  <c r="BE100" i="1"/>
  <c r="AU102" i="1"/>
  <c r="AS103" i="1"/>
  <c r="AV102" i="1"/>
  <c r="AW436" i="5"/>
  <c r="AV436" i="5" s="1"/>
  <c r="AI101" i="1"/>
  <c r="AL100" i="1"/>
  <c r="AK100" i="1"/>
  <c r="AX436" i="5"/>
  <c r="AB100" i="1"/>
  <c r="Y101" i="1"/>
  <c r="AA100" i="1"/>
  <c r="G99" i="1"/>
  <c r="H99" i="1"/>
  <c r="R100" i="1"/>
  <c r="Q100" i="1"/>
  <c r="O101" i="1"/>
  <c r="IW94" i="1" l="1"/>
  <c r="IU95" i="1"/>
  <c r="IX94" i="1"/>
  <c r="IN94" i="1"/>
  <c r="IK95" i="1"/>
  <c r="IM94" i="1"/>
  <c r="ID93" i="1"/>
  <c r="IA94" i="1"/>
  <c r="IC93" i="1"/>
  <c r="HS94" i="1"/>
  <c r="HQ95" i="1"/>
  <c r="HT94" i="1"/>
  <c r="HJ93" i="1"/>
  <c r="HG94" i="1"/>
  <c r="HI93" i="1"/>
  <c r="GY95" i="1"/>
  <c r="GW96" i="1"/>
  <c r="GZ95" i="1"/>
  <c r="GP94" i="1"/>
  <c r="GO94" i="1"/>
  <c r="GM95" i="1"/>
  <c r="GC96" i="1"/>
  <c r="GF95" i="1"/>
  <c r="GE95" i="1"/>
  <c r="FU94" i="1"/>
  <c r="FS95" i="1"/>
  <c r="FV94" i="1"/>
  <c r="FK94" i="1"/>
  <c r="FI95" i="1"/>
  <c r="FL94" i="1"/>
  <c r="EY94" i="1"/>
  <c r="FA93" i="1"/>
  <c r="FB93" i="1"/>
  <c r="EQ94" i="1"/>
  <c r="BT432" i="5" s="1"/>
  <c r="EO95" i="1"/>
  <c r="ER94" i="1"/>
  <c r="BU432" i="5" s="1"/>
  <c r="EH93" i="1"/>
  <c r="EE94" i="1"/>
  <c r="EG93" i="1"/>
  <c r="DX98" i="1"/>
  <c r="DU99" i="1"/>
  <c r="DW98" i="1"/>
  <c r="BI437" i="5"/>
  <c r="BH437" i="5" s="1"/>
  <c r="BF437" i="5"/>
  <c r="BE437" i="5" s="1"/>
  <c r="BL437" i="5"/>
  <c r="BK437" i="5" s="1"/>
  <c r="BC437" i="5"/>
  <c r="BB437" i="5" s="1"/>
  <c r="BO437" i="5"/>
  <c r="BN437" i="5" s="1"/>
  <c r="BR437" i="5"/>
  <c r="BQ437" i="5" s="1"/>
  <c r="AZ437" i="5"/>
  <c r="AY437" i="5" s="1"/>
  <c r="DK100" i="1"/>
  <c r="DN99" i="1"/>
  <c r="DM99" i="1"/>
  <c r="BJ437" i="5"/>
  <c r="BD437" i="5"/>
  <c r="BM437" i="5"/>
  <c r="BS437" i="5"/>
  <c r="BP437" i="5"/>
  <c r="BG437" i="5"/>
  <c r="BA437" i="5"/>
  <c r="DD100" i="1"/>
  <c r="DC100" i="1"/>
  <c r="DA101" i="1"/>
  <c r="CQ102" i="1"/>
  <c r="CT101" i="1"/>
  <c r="CS101" i="1"/>
  <c r="CJ97" i="1"/>
  <c r="CG98" i="1"/>
  <c r="CI97" i="1"/>
  <c r="BW103" i="1"/>
  <c r="BY102" i="1"/>
  <c r="BZ102" i="1"/>
  <c r="BM102" i="1"/>
  <c r="BP101" i="1"/>
  <c r="BO101" i="1"/>
  <c r="BC102" i="1"/>
  <c r="BF101" i="1"/>
  <c r="BE101" i="1"/>
  <c r="AS104" i="1"/>
  <c r="AV103" i="1"/>
  <c r="AU103" i="1"/>
  <c r="AW437" i="5"/>
  <c r="AV437" i="5" s="1"/>
  <c r="AL101" i="1"/>
  <c r="AI102" i="1"/>
  <c r="AK101" i="1"/>
  <c r="AX437" i="5"/>
  <c r="Y102" i="1"/>
  <c r="AA101" i="1"/>
  <c r="AB101" i="1"/>
  <c r="G100" i="1"/>
  <c r="H100" i="1"/>
  <c r="Q101" i="1"/>
  <c r="O102" i="1"/>
  <c r="R101" i="1"/>
  <c r="IX95" i="1" l="1"/>
  <c r="IW95" i="1"/>
  <c r="IU96" i="1"/>
  <c r="IN95" i="1"/>
  <c r="IK96" i="1"/>
  <c r="IM95" i="1"/>
  <c r="IA95" i="1"/>
  <c r="ID94" i="1"/>
  <c r="IC94" i="1"/>
  <c r="HQ96" i="1"/>
  <c r="HT95" i="1"/>
  <c r="HS95" i="1"/>
  <c r="HG95" i="1"/>
  <c r="HJ94" i="1"/>
  <c r="HI94" i="1"/>
  <c r="GY96" i="1"/>
  <c r="GW97" i="1"/>
  <c r="GZ96" i="1"/>
  <c r="GO95" i="1"/>
  <c r="GM96" i="1"/>
  <c r="GP95" i="1"/>
  <c r="GC97" i="1"/>
  <c r="GF96" i="1"/>
  <c r="GE96" i="1"/>
  <c r="FV95" i="1"/>
  <c r="FS96" i="1"/>
  <c r="FU95" i="1"/>
  <c r="FL95" i="1"/>
  <c r="FI96" i="1"/>
  <c r="FK95" i="1"/>
  <c r="FB94" i="1"/>
  <c r="EY95" i="1"/>
  <c r="FA94" i="1"/>
  <c r="EO96" i="1"/>
  <c r="ER95" i="1"/>
  <c r="BU433" i="5" s="1"/>
  <c r="EQ95" i="1"/>
  <c r="BT433" i="5" s="1"/>
  <c r="EG94" i="1"/>
  <c r="EE95" i="1"/>
  <c r="EH94" i="1"/>
  <c r="DX99" i="1"/>
  <c r="DU100" i="1"/>
  <c r="DW99" i="1"/>
  <c r="BJ438" i="5"/>
  <c r="BD438" i="5"/>
  <c r="BS438" i="5"/>
  <c r="BM438" i="5"/>
  <c r="BG438" i="5"/>
  <c r="BP438" i="5"/>
  <c r="BA438" i="5"/>
  <c r="DK101" i="1"/>
  <c r="DN100" i="1"/>
  <c r="DM100" i="1"/>
  <c r="BI438" i="5"/>
  <c r="BH438" i="5" s="1"/>
  <c r="BC438" i="5"/>
  <c r="BB438" i="5" s="1"/>
  <c r="BL438" i="5"/>
  <c r="BK438" i="5" s="1"/>
  <c r="BF438" i="5"/>
  <c r="BE438" i="5" s="1"/>
  <c r="BO438" i="5"/>
  <c r="BN438" i="5" s="1"/>
  <c r="BR438" i="5"/>
  <c r="BQ438" i="5" s="1"/>
  <c r="AZ438" i="5"/>
  <c r="AY438" i="5" s="1"/>
  <c r="DA102" i="1"/>
  <c r="DC101" i="1"/>
  <c r="DD101" i="1"/>
  <c r="CQ103" i="1"/>
  <c r="CS102" i="1"/>
  <c r="CT102" i="1"/>
  <c r="CJ98" i="1"/>
  <c r="CG99" i="1"/>
  <c r="CI98" i="1"/>
  <c r="BZ103" i="1"/>
  <c r="BW104" i="1"/>
  <c r="BY103" i="1"/>
  <c r="BO102" i="1"/>
  <c r="BM103" i="1"/>
  <c r="BP102" i="1"/>
  <c r="BC103" i="1"/>
  <c r="BE102" i="1"/>
  <c r="BF102" i="1"/>
  <c r="AV104" i="1"/>
  <c r="AS105" i="1"/>
  <c r="AU104" i="1"/>
  <c r="AW438" i="5"/>
  <c r="AV438" i="5" s="1"/>
  <c r="AI103" i="1"/>
  <c r="AL102" i="1"/>
  <c r="AK102" i="1"/>
  <c r="AX438" i="5"/>
  <c r="AA102" i="1"/>
  <c r="Y103" i="1"/>
  <c r="AB102" i="1"/>
  <c r="H101" i="1"/>
  <c r="G101" i="1"/>
  <c r="Q102" i="1"/>
  <c r="O103" i="1"/>
  <c r="R102" i="1"/>
  <c r="IX96" i="1" l="1"/>
  <c r="IU97" i="1"/>
  <c r="IW96" i="1"/>
  <c r="IM96" i="1"/>
  <c r="IK97" i="1"/>
  <c r="IN96" i="1"/>
  <c r="ID95" i="1"/>
  <c r="IA96" i="1"/>
  <c r="IC95" i="1"/>
  <c r="HQ97" i="1"/>
  <c r="HS96" i="1"/>
  <c r="HT96" i="1"/>
  <c r="HJ95" i="1"/>
  <c r="HI95" i="1"/>
  <c r="HG96" i="1"/>
  <c r="GW98" i="1"/>
  <c r="GY97" i="1"/>
  <c r="GZ97" i="1"/>
  <c r="GP96" i="1"/>
  <c r="GO96" i="1"/>
  <c r="GM97" i="1"/>
  <c r="GC98" i="1"/>
  <c r="GF97" i="1"/>
  <c r="GE97" i="1"/>
  <c r="FV96" i="1"/>
  <c r="FS97" i="1"/>
  <c r="FU96" i="1"/>
  <c r="FK96" i="1"/>
  <c r="FI97" i="1"/>
  <c r="FL96" i="1"/>
  <c r="FB95" i="1"/>
  <c r="EY96" i="1"/>
  <c r="FA95" i="1"/>
  <c r="ER96" i="1"/>
  <c r="BU434" i="5" s="1"/>
  <c r="EO97" i="1"/>
  <c r="EQ96" i="1"/>
  <c r="BT434" i="5" s="1"/>
  <c r="EE96" i="1"/>
  <c r="EG95" i="1"/>
  <c r="EH95" i="1"/>
  <c r="DX100" i="1"/>
  <c r="DW100" i="1"/>
  <c r="DU101" i="1"/>
  <c r="BI439" i="5"/>
  <c r="BH439" i="5" s="1"/>
  <c r="BF439" i="5"/>
  <c r="BE439" i="5" s="1"/>
  <c r="BL439" i="5"/>
  <c r="BK439" i="5" s="1"/>
  <c r="BC439" i="5"/>
  <c r="BB439" i="5" s="1"/>
  <c r="BO439" i="5"/>
  <c r="BN439" i="5" s="1"/>
  <c r="BR439" i="5"/>
  <c r="BQ439" i="5" s="1"/>
  <c r="AZ439" i="5"/>
  <c r="AY439" i="5" s="1"/>
  <c r="DN101" i="1"/>
  <c r="DK102" i="1"/>
  <c r="DM101" i="1"/>
  <c r="BJ439" i="5"/>
  <c r="BD439" i="5"/>
  <c r="BM439" i="5"/>
  <c r="BS439" i="5"/>
  <c r="BG439" i="5"/>
  <c r="BP439" i="5"/>
  <c r="BA439" i="5"/>
  <c r="DC102" i="1"/>
  <c r="DA103" i="1"/>
  <c r="DD102" i="1"/>
  <c r="CT103" i="1"/>
  <c r="CS103" i="1"/>
  <c r="CQ104" i="1"/>
  <c r="CJ99" i="1"/>
  <c r="CG100" i="1"/>
  <c r="CI99" i="1"/>
  <c r="BY104" i="1"/>
  <c r="BW105" i="1"/>
  <c r="BZ104" i="1"/>
  <c r="BM104" i="1"/>
  <c r="BO103" i="1"/>
  <c r="BP103" i="1"/>
  <c r="BF103" i="1"/>
  <c r="BC104" i="1"/>
  <c r="BE103" i="1"/>
  <c r="AU105" i="1"/>
  <c r="AS106" i="1"/>
  <c r="AV105" i="1"/>
  <c r="AX439" i="5"/>
  <c r="AW439" i="5"/>
  <c r="AV439" i="5" s="1"/>
  <c r="AL103" i="1"/>
  <c r="AI104" i="1"/>
  <c r="AK103" i="1"/>
  <c r="Y104" i="1"/>
  <c r="AA103" i="1"/>
  <c r="AB103" i="1"/>
  <c r="H102" i="1"/>
  <c r="G102" i="1"/>
  <c r="R103" i="1"/>
  <c r="O104" i="1"/>
  <c r="Q103" i="1"/>
  <c r="IU98" i="1" l="1"/>
  <c r="IW97" i="1"/>
  <c r="IX97" i="1"/>
  <c r="IK98" i="1"/>
  <c r="IM97" i="1"/>
  <c r="IN97" i="1"/>
  <c r="IC96" i="1"/>
  <c r="IA97" i="1"/>
  <c r="ID96" i="1"/>
  <c r="HQ98" i="1"/>
  <c r="HT97" i="1"/>
  <c r="HS97" i="1"/>
  <c r="HG97" i="1"/>
  <c r="HJ96" i="1"/>
  <c r="HI96" i="1"/>
  <c r="GZ98" i="1"/>
  <c r="GW99" i="1"/>
  <c r="GY98" i="1"/>
  <c r="GM98" i="1"/>
  <c r="GP97" i="1"/>
  <c r="GO97" i="1"/>
  <c r="GF98" i="1"/>
  <c r="GC99" i="1"/>
  <c r="GE98" i="1"/>
  <c r="FS98" i="1"/>
  <c r="FU97" i="1"/>
  <c r="FV97" i="1"/>
  <c r="FI98" i="1"/>
  <c r="FL97" i="1"/>
  <c r="FK97" i="1"/>
  <c r="FB96" i="1"/>
  <c r="FA96" i="1"/>
  <c r="EY97" i="1"/>
  <c r="EO98" i="1"/>
  <c r="EQ97" i="1"/>
  <c r="BT435" i="5" s="1"/>
  <c r="ER97" i="1"/>
  <c r="BU435" i="5" s="1"/>
  <c r="EG96" i="1"/>
  <c r="EE97" i="1"/>
  <c r="EH96" i="1"/>
  <c r="DU102" i="1"/>
  <c r="DX101" i="1"/>
  <c r="DW101" i="1"/>
  <c r="BI440" i="5"/>
  <c r="BH440" i="5" s="1"/>
  <c r="BF440" i="5"/>
  <c r="BE440" i="5" s="1"/>
  <c r="BL440" i="5"/>
  <c r="BK440" i="5" s="1"/>
  <c r="BC440" i="5"/>
  <c r="BB440" i="5" s="1"/>
  <c r="BO440" i="5"/>
  <c r="BN440" i="5" s="1"/>
  <c r="BR440" i="5"/>
  <c r="BQ440" i="5" s="1"/>
  <c r="AZ440" i="5"/>
  <c r="AY440" i="5" s="1"/>
  <c r="BJ440" i="5"/>
  <c r="BD440" i="5"/>
  <c r="BS440" i="5"/>
  <c r="BM440" i="5"/>
  <c r="BG440" i="5"/>
  <c r="BP440" i="5"/>
  <c r="BA440" i="5"/>
  <c r="DK103" i="1"/>
  <c r="DM102" i="1"/>
  <c r="DN102" i="1"/>
  <c r="DA104" i="1"/>
  <c r="DD103" i="1"/>
  <c r="DC103" i="1"/>
  <c r="CS104" i="1"/>
  <c r="CQ105" i="1"/>
  <c r="CT104" i="1"/>
  <c r="CJ100" i="1"/>
  <c r="CI100" i="1"/>
  <c r="CG101" i="1"/>
  <c r="BY105" i="1"/>
  <c r="BW106" i="1"/>
  <c r="BZ105" i="1"/>
  <c r="BP104" i="1"/>
  <c r="BM105" i="1"/>
  <c r="BO104" i="1"/>
  <c r="BE104" i="1"/>
  <c r="BC105" i="1"/>
  <c r="BF104" i="1"/>
  <c r="AS107" i="1"/>
  <c r="AU106" i="1"/>
  <c r="AV106" i="1"/>
  <c r="AX440" i="5"/>
  <c r="AK104" i="1"/>
  <c r="AI105" i="1"/>
  <c r="AL104" i="1"/>
  <c r="AW440" i="5"/>
  <c r="AV440" i="5" s="1"/>
  <c r="AB104" i="1"/>
  <c r="Y105" i="1"/>
  <c r="AA104" i="1"/>
  <c r="G103" i="1"/>
  <c r="H103" i="1"/>
  <c r="Q104" i="1"/>
  <c r="O105" i="1"/>
  <c r="R104" i="1"/>
  <c r="IU99" i="1" l="1"/>
  <c r="IW98" i="1"/>
  <c r="IX98" i="1"/>
  <c r="IN98" i="1"/>
  <c r="IK99" i="1"/>
  <c r="IM98" i="1"/>
  <c r="IA98" i="1"/>
  <c r="ID97" i="1"/>
  <c r="IC97" i="1"/>
  <c r="HT98" i="1"/>
  <c r="HQ99" i="1"/>
  <c r="HS98" i="1"/>
  <c r="HG98" i="1"/>
  <c r="HI97" i="1"/>
  <c r="HJ97" i="1"/>
  <c r="GZ99" i="1"/>
  <c r="GW100" i="1"/>
  <c r="GY99" i="1"/>
  <c r="GM99" i="1"/>
  <c r="GO98" i="1"/>
  <c r="GP98" i="1"/>
  <c r="GF99" i="1"/>
  <c r="GC100" i="1"/>
  <c r="GE99" i="1"/>
  <c r="FS99" i="1"/>
  <c r="FV98" i="1"/>
  <c r="FU98" i="1"/>
  <c r="FL98" i="1"/>
  <c r="FI99" i="1"/>
  <c r="FK98" i="1"/>
  <c r="FB97" i="1"/>
  <c r="EY98" i="1"/>
  <c r="FA97" i="1"/>
  <c r="ER98" i="1"/>
  <c r="BU436" i="5" s="1"/>
  <c r="EO99" i="1"/>
  <c r="EQ98" i="1"/>
  <c r="BT436" i="5" s="1"/>
  <c r="EG97" i="1"/>
  <c r="EE98" i="1"/>
  <c r="EH97" i="1"/>
  <c r="DW102" i="1"/>
  <c r="DU103" i="1"/>
  <c r="DX102" i="1"/>
  <c r="DN103" i="1"/>
  <c r="DM103" i="1"/>
  <c r="DK104" i="1"/>
  <c r="BJ441" i="5"/>
  <c r="BD441" i="5"/>
  <c r="BS441" i="5"/>
  <c r="BM441" i="5"/>
  <c r="BP441" i="5"/>
  <c r="BG441" i="5"/>
  <c r="BA441" i="5"/>
  <c r="BI441" i="5"/>
  <c r="BH441" i="5" s="1"/>
  <c r="BL441" i="5"/>
  <c r="BK441" i="5" s="1"/>
  <c r="BC441" i="5"/>
  <c r="BB441" i="5" s="1"/>
  <c r="BF441" i="5"/>
  <c r="BE441" i="5" s="1"/>
  <c r="BO441" i="5"/>
  <c r="BN441" i="5" s="1"/>
  <c r="BR441" i="5"/>
  <c r="BQ441" i="5" s="1"/>
  <c r="AZ441" i="5"/>
  <c r="AY441" i="5" s="1"/>
  <c r="DD104" i="1"/>
  <c r="DA105" i="1"/>
  <c r="DC104" i="1"/>
  <c r="CS105" i="1"/>
  <c r="CQ106" i="1"/>
  <c r="CT105" i="1"/>
  <c r="CJ101" i="1"/>
  <c r="CG102" i="1"/>
  <c r="CI101" i="1"/>
  <c r="BZ106" i="1"/>
  <c r="BW107" i="1"/>
  <c r="BY106" i="1"/>
  <c r="BO105" i="1"/>
  <c r="BP105" i="1"/>
  <c r="BM106" i="1"/>
  <c r="BE105" i="1"/>
  <c r="BF105" i="1"/>
  <c r="BC106" i="1"/>
  <c r="AV107" i="1"/>
  <c r="AU107" i="1"/>
  <c r="AS108" i="1"/>
  <c r="AK105" i="1"/>
  <c r="AI106" i="1"/>
  <c r="AL105" i="1"/>
  <c r="AX441" i="5"/>
  <c r="AW441" i="5"/>
  <c r="AV441" i="5" s="1"/>
  <c r="Y106" i="1"/>
  <c r="AA105" i="1"/>
  <c r="AB105" i="1"/>
  <c r="H104" i="1"/>
  <c r="G104" i="1"/>
  <c r="Q105" i="1"/>
  <c r="R105" i="1"/>
  <c r="O106" i="1"/>
  <c r="IU100" i="1" l="1"/>
  <c r="IX99" i="1"/>
  <c r="IW99" i="1"/>
  <c r="IN99" i="1"/>
  <c r="IK100" i="1"/>
  <c r="IM99" i="1"/>
  <c r="IA99" i="1"/>
  <c r="IC98" i="1"/>
  <c r="ID98" i="1"/>
  <c r="HT99" i="1"/>
  <c r="HQ100" i="1"/>
  <c r="HS99" i="1"/>
  <c r="HG99" i="1"/>
  <c r="HI98" i="1"/>
  <c r="HJ98" i="1"/>
  <c r="GZ100" i="1"/>
  <c r="GY100" i="1"/>
  <c r="GW101" i="1"/>
  <c r="GM100" i="1"/>
  <c r="GP99" i="1"/>
  <c r="GO99" i="1"/>
  <c r="GF100" i="1"/>
  <c r="GE100" i="1"/>
  <c r="GC101" i="1"/>
  <c r="FS100" i="1"/>
  <c r="FU99" i="1"/>
  <c r="FV99" i="1"/>
  <c r="FL99" i="1"/>
  <c r="FI100" i="1"/>
  <c r="FK99" i="1"/>
  <c r="EY99" i="1"/>
  <c r="FB98" i="1"/>
  <c r="FA98" i="1"/>
  <c r="ER99" i="1"/>
  <c r="BU437" i="5" s="1"/>
  <c r="EO100" i="1"/>
  <c r="EQ99" i="1"/>
  <c r="BT437" i="5" s="1"/>
  <c r="EE99" i="1"/>
  <c r="EH98" i="1"/>
  <c r="EG98" i="1"/>
  <c r="DU104" i="1"/>
  <c r="DW103" i="1"/>
  <c r="DX103" i="1"/>
  <c r="BJ442" i="5"/>
  <c r="BD442" i="5"/>
  <c r="BS442" i="5"/>
  <c r="BM442" i="5"/>
  <c r="BP442" i="5"/>
  <c r="BG442" i="5"/>
  <c r="BA442" i="5"/>
  <c r="BI442" i="5"/>
  <c r="BH442" i="5" s="1"/>
  <c r="BL442" i="5"/>
  <c r="BK442" i="5" s="1"/>
  <c r="BC442" i="5"/>
  <c r="BB442" i="5" s="1"/>
  <c r="BF442" i="5"/>
  <c r="BE442" i="5" s="1"/>
  <c r="BO442" i="5"/>
  <c r="BN442" i="5" s="1"/>
  <c r="BR442" i="5"/>
  <c r="BQ442" i="5" s="1"/>
  <c r="AZ442" i="5"/>
  <c r="AY442" i="5" s="1"/>
  <c r="DM104" i="1"/>
  <c r="DK105" i="1"/>
  <c r="DN104" i="1"/>
  <c r="DC105" i="1"/>
  <c r="DD105" i="1"/>
  <c r="DA106" i="1"/>
  <c r="CT106" i="1"/>
  <c r="CQ107" i="1"/>
  <c r="CS106" i="1"/>
  <c r="CI102" i="1"/>
  <c r="CG103" i="1"/>
  <c r="CJ102" i="1"/>
  <c r="BW108" i="1"/>
  <c r="BY107" i="1"/>
  <c r="BZ107" i="1"/>
  <c r="BM107" i="1"/>
  <c r="BO106" i="1"/>
  <c r="BP106" i="1"/>
  <c r="BF106" i="1"/>
  <c r="BC107" i="1"/>
  <c r="BE106" i="1"/>
  <c r="AU108" i="1"/>
  <c r="AS109" i="1"/>
  <c r="AV108" i="1"/>
  <c r="AX442" i="5"/>
  <c r="AL106" i="1"/>
  <c r="AI107" i="1"/>
  <c r="AK106" i="1"/>
  <c r="AW442" i="5"/>
  <c r="AV442" i="5" s="1"/>
  <c r="Y107" i="1"/>
  <c r="AB106" i="1"/>
  <c r="AA106" i="1"/>
  <c r="H105" i="1"/>
  <c r="G105" i="1"/>
  <c r="R106" i="1"/>
  <c r="O107" i="1"/>
  <c r="Q106" i="1"/>
  <c r="IW100" i="1" l="1"/>
  <c r="IU101" i="1"/>
  <c r="IX100" i="1"/>
  <c r="IM100" i="1"/>
  <c r="IK101" i="1"/>
  <c r="IN100" i="1"/>
  <c r="IC99" i="1"/>
  <c r="ID99" i="1"/>
  <c r="IA100" i="1"/>
  <c r="HS100" i="1"/>
  <c r="HT100" i="1"/>
  <c r="HQ101" i="1"/>
  <c r="HI99" i="1"/>
  <c r="HG100" i="1"/>
  <c r="HJ99" i="1"/>
  <c r="GZ101" i="1"/>
  <c r="GW102" i="1"/>
  <c r="GY101" i="1"/>
  <c r="GM101" i="1"/>
  <c r="GP100" i="1"/>
  <c r="GO100" i="1"/>
  <c r="GC102" i="1"/>
  <c r="GE101" i="1"/>
  <c r="GF101" i="1"/>
  <c r="FS101" i="1"/>
  <c r="FV100" i="1"/>
  <c r="FU100" i="1"/>
  <c r="FL100" i="1"/>
  <c r="FK100" i="1"/>
  <c r="FI101" i="1"/>
  <c r="FA99" i="1"/>
  <c r="FB99" i="1"/>
  <c r="EY100" i="1"/>
  <c r="ER100" i="1"/>
  <c r="BU438" i="5" s="1"/>
  <c r="EQ100" i="1"/>
  <c r="BT438" i="5" s="1"/>
  <c r="EO101" i="1"/>
  <c r="EG99" i="1"/>
  <c r="EE100" i="1"/>
  <c r="EH99" i="1"/>
  <c r="DX104" i="1"/>
  <c r="DU105" i="1"/>
  <c r="DW104" i="1"/>
  <c r="BJ443" i="5"/>
  <c r="BD443" i="5"/>
  <c r="BS443" i="5"/>
  <c r="BM443" i="5"/>
  <c r="BP443" i="5"/>
  <c r="BG443" i="5"/>
  <c r="BA443" i="5"/>
  <c r="BI443" i="5"/>
  <c r="BH443" i="5" s="1"/>
  <c r="BF443" i="5"/>
  <c r="BE443" i="5" s="1"/>
  <c r="BC443" i="5"/>
  <c r="BB443" i="5" s="1"/>
  <c r="BL443" i="5"/>
  <c r="BK443" i="5" s="1"/>
  <c r="BO443" i="5"/>
  <c r="BN443" i="5" s="1"/>
  <c r="BR443" i="5"/>
  <c r="BQ443" i="5" s="1"/>
  <c r="AZ443" i="5"/>
  <c r="AY443" i="5" s="1"/>
  <c r="DM105" i="1"/>
  <c r="DK106" i="1"/>
  <c r="DN105" i="1"/>
  <c r="DD106" i="1"/>
  <c r="DA107" i="1"/>
  <c r="DC106" i="1"/>
  <c r="CQ108" i="1"/>
  <c r="CS107" i="1"/>
  <c r="CT107" i="1"/>
  <c r="CG104" i="1"/>
  <c r="CJ103" i="1"/>
  <c r="CI103" i="1"/>
  <c r="BZ108" i="1"/>
  <c r="BW109" i="1"/>
  <c r="BY108" i="1"/>
  <c r="BP107" i="1"/>
  <c r="BM108" i="1"/>
  <c r="BO107" i="1"/>
  <c r="BC108" i="1"/>
  <c r="BF107" i="1"/>
  <c r="BE107" i="1"/>
  <c r="AS110" i="1"/>
  <c r="AV109" i="1"/>
  <c r="AU109" i="1"/>
  <c r="AW443" i="5"/>
  <c r="AV443" i="5" s="1"/>
  <c r="AI108" i="1"/>
  <c r="AK107" i="1"/>
  <c r="AL107" i="1"/>
  <c r="AX443" i="5"/>
  <c r="AB107" i="1"/>
  <c r="Y108" i="1"/>
  <c r="AA107" i="1"/>
  <c r="G106" i="1"/>
  <c r="H106" i="1"/>
  <c r="Q107" i="1"/>
  <c r="O108" i="1"/>
  <c r="R107" i="1"/>
  <c r="IX101" i="1" l="1"/>
  <c r="IU102" i="1"/>
  <c r="IW101" i="1"/>
  <c r="IK102" i="1"/>
  <c r="IM101" i="1"/>
  <c r="IN101" i="1"/>
  <c r="IC100" i="1"/>
  <c r="IA101" i="1"/>
  <c r="ID100" i="1"/>
  <c r="HQ102" i="1"/>
  <c r="HS101" i="1"/>
  <c r="HT101" i="1"/>
  <c r="HI100" i="1"/>
  <c r="HG101" i="1"/>
  <c r="HJ100" i="1"/>
  <c r="GW103" i="1"/>
  <c r="GY102" i="1"/>
  <c r="GZ102" i="1"/>
  <c r="GP101" i="1"/>
  <c r="GM102" i="1"/>
  <c r="GO101" i="1"/>
  <c r="GC103" i="1"/>
  <c r="GE102" i="1"/>
  <c r="GF102" i="1"/>
  <c r="FV101" i="1"/>
  <c r="FS102" i="1"/>
  <c r="FU101" i="1"/>
  <c r="FI102" i="1"/>
  <c r="FK101" i="1"/>
  <c r="FL101" i="1"/>
  <c r="EY101" i="1"/>
  <c r="FB100" i="1"/>
  <c r="FA100" i="1"/>
  <c r="EO102" i="1"/>
  <c r="EQ101" i="1"/>
  <c r="BT439" i="5" s="1"/>
  <c r="ER101" i="1"/>
  <c r="BU439" i="5" s="1"/>
  <c r="EE101" i="1"/>
  <c r="EG100" i="1"/>
  <c r="EH100" i="1"/>
  <c r="DW105" i="1"/>
  <c r="DX105" i="1"/>
  <c r="DU106" i="1"/>
  <c r="BI444" i="5"/>
  <c r="BH444" i="5" s="1"/>
  <c r="BC444" i="5"/>
  <c r="BB444" i="5" s="1"/>
  <c r="BF444" i="5"/>
  <c r="BE444" i="5" s="1"/>
  <c r="BL444" i="5"/>
  <c r="BK444" i="5" s="1"/>
  <c r="BO444" i="5"/>
  <c r="BN444" i="5" s="1"/>
  <c r="BR444" i="5"/>
  <c r="BQ444" i="5" s="1"/>
  <c r="AZ444" i="5"/>
  <c r="AY444" i="5" s="1"/>
  <c r="BJ444" i="5"/>
  <c r="BD444" i="5"/>
  <c r="BM444" i="5"/>
  <c r="BS444" i="5"/>
  <c r="BP444" i="5"/>
  <c r="BG444" i="5"/>
  <c r="BA444" i="5"/>
  <c r="DK107" i="1"/>
  <c r="DM106" i="1"/>
  <c r="DN106" i="1"/>
  <c r="DD107" i="1"/>
  <c r="DA108" i="1"/>
  <c r="DC107" i="1"/>
  <c r="CT108" i="1"/>
  <c r="CQ109" i="1"/>
  <c r="CS108" i="1"/>
  <c r="CJ104" i="1"/>
  <c r="CG105" i="1"/>
  <c r="CI104" i="1"/>
  <c r="BW110" i="1"/>
  <c r="BY109" i="1"/>
  <c r="BZ109" i="1"/>
  <c r="BO108" i="1"/>
  <c r="BM109" i="1"/>
  <c r="BP108" i="1"/>
  <c r="BF108" i="1"/>
  <c r="BC109" i="1"/>
  <c r="BE108" i="1"/>
  <c r="AU110" i="1"/>
  <c r="AS111" i="1"/>
  <c r="AV110" i="1"/>
  <c r="AW444" i="5"/>
  <c r="AV444" i="5" s="1"/>
  <c r="AX444" i="5"/>
  <c r="AL108" i="1"/>
  <c r="AI109" i="1"/>
  <c r="AK108" i="1"/>
  <c r="AA108" i="1"/>
  <c r="Y109" i="1"/>
  <c r="AB108" i="1"/>
  <c r="H107" i="1"/>
  <c r="G107" i="1"/>
  <c r="R108" i="1"/>
  <c r="O109" i="1"/>
  <c r="Q108" i="1"/>
  <c r="IX102" i="1" l="1"/>
  <c r="IU103" i="1"/>
  <c r="IW102" i="1"/>
  <c r="IK103" i="1"/>
  <c r="IM102" i="1"/>
  <c r="IN102" i="1"/>
  <c r="ID101" i="1"/>
  <c r="IA102" i="1"/>
  <c r="IC101" i="1"/>
  <c r="HQ103" i="1"/>
  <c r="HT102" i="1"/>
  <c r="HS102" i="1"/>
  <c r="HJ101" i="1"/>
  <c r="HG102" i="1"/>
  <c r="HI101" i="1"/>
  <c r="GW104" i="1"/>
  <c r="GY103" i="1"/>
  <c r="GZ103" i="1"/>
  <c r="GP102" i="1"/>
  <c r="GM103" i="1"/>
  <c r="GO102" i="1"/>
  <c r="GC104" i="1"/>
  <c r="GF103" i="1"/>
  <c r="GE103" i="1"/>
  <c r="FV102" i="1"/>
  <c r="FU102" i="1"/>
  <c r="FS103" i="1"/>
  <c r="FI103" i="1"/>
  <c r="FK102" i="1"/>
  <c r="FL102" i="1"/>
  <c r="FB101" i="1"/>
  <c r="EY102" i="1"/>
  <c r="FA101" i="1"/>
  <c r="EO103" i="1"/>
  <c r="EQ102" i="1"/>
  <c r="BT440" i="5" s="1"/>
  <c r="ER102" i="1"/>
  <c r="BU440" i="5" s="1"/>
  <c r="EH101" i="1"/>
  <c r="EE102" i="1"/>
  <c r="EG101" i="1"/>
  <c r="DX106" i="1"/>
  <c r="DU107" i="1"/>
  <c r="DW106" i="1"/>
  <c r="BJ445" i="5"/>
  <c r="BD445" i="5"/>
  <c r="BM445" i="5"/>
  <c r="BS445" i="5"/>
  <c r="BG445" i="5"/>
  <c r="BP445" i="5"/>
  <c r="BA445" i="5"/>
  <c r="BI445" i="5"/>
  <c r="BH445" i="5" s="1"/>
  <c r="BC445" i="5"/>
  <c r="BB445" i="5" s="1"/>
  <c r="BL445" i="5"/>
  <c r="BK445" i="5" s="1"/>
  <c r="BF445" i="5"/>
  <c r="BE445" i="5" s="1"/>
  <c r="BO445" i="5"/>
  <c r="BN445" i="5" s="1"/>
  <c r="BR445" i="5"/>
  <c r="BQ445" i="5" s="1"/>
  <c r="AZ445" i="5"/>
  <c r="AY445" i="5" s="1"/>
  <c r="DK108" i="1"/>
  <c r="DN107" i="1"/>
  <c r="DM107" i="1"/>
  <c r="DC108" i="1"/>
  <c r="DA109" i="1"/>
  <c r="DD108" i="1"/>
  <c r="CQ110" i="1"/>
  <c r="CS109" i="1"/>
  <c r="CT109" i="1"/>
  <c r="CI105" i="1"/>
  <c r="CJ105" i="1"/>
  <c r="CG106" i="1"/>
  <c r="BW111" i="1"/>
  <c r="BZ110" i="1"/>
  <c r="BY110" i="1"/>
  <c r="BP109" i="1"/>
  <c r="BM110" i="1"/>
  <c r="BO109" i="1"/>
  <c r="BE109" i="1"/>
  <c r="BC110" i="1"/>
  <c r="BF109" i="1"/>
  <c r="AV111" i="1"/>
  <c r="AS112" i="1"/>
  <c r="AU111" i="1"/>
  <c r="AW445" i="5"/>
  <c r="AV445" i="5" s="1"/>
  <c r="AI110" i="1"/>
  <c r="AK109" i="1"/>
  <c r="AL109" i="1"/>
  <c r="AX445" i="5"/>
  <c r="AB109" i="1"/>
  <c r="Y110" i="1"/>
  <c r="AA109" i="1"/>
  <c r="G108" i="1"/>
  <c r="H108" i="1"/>
  <c r="Q109" i="1"/>
  <c r="R109" i="1"/>
  <c r="O110" i="1"/>
  <c r="IX103" i="1" l="1"/>
  <c r="IU104" i="1"/>
  <c r="IW103" i="1"/>
  <c r="IK104" i="1"/>
  <c r="IN103" i="1"/>
  <c r="IM103" i="1"/>
  <c r="ID102" i="1"/>
  <c r="IA103" i="1"/>
  <c r="IC102" i="1"/>
  <c r="HQ104" i="1"/>
  <c r="HT103" i="1"/>
  <c r="HS103" i="1"/>
  <c r="HG103" i="1"/>
  <c r="HJ102" i="1"/>
  <c r="HI102" i="1"/>
  <c r="GW105" i="1"/>
  <c r="GY104" i="1"/>
  <c r="GZ104" i="1"/>
  <c r="GP103" i="1"/>
  <c r="GO103" i="1"/>
  <c r="GM104" i="1"/>
  <c r="GF104" i="1"/>
  <c r="GC105" i="1"/>
  <c r="GE104" i="1"/>
  <c r="FV103" i="1"/>
  <c r="FU103" i="1"/>
  <c r="FS104" i="1"/>
  <c r="FI104" i="1"/>
  <c r="FK103" i="1"/>
  <c r="FL103" i="1"/>
  <c r="FB102" i="1"/>
  <c r="EY103" i="1"/>
  <c r="FA102" i="1"/>
  <c r="EO104" i="1"/>
  <c r="ER103" i="1"/>
  <c r="BU441" i="5" s="1"/>
  <c r="EQ103" i="1"/>
  <c r="BT441" i="5" s="1"/>
  <c r="EE103" i="1"/>
  <c r="EH102" i="1"/>
  <c r="EG102" i="1"/>
  <c r="DX107" i="1"/>
  <c r="DU108" i="1"/>
  <c r="DW107" i="1"/>
  <c r="BI446" i="5"/>
  <c r="BH446" i="5" s="1"/>
  <c r="BL446" i="5"/>
  <c r="BK446" i="5" s="1"/>
  <c r="BC446" i="5"/>
  <c r="BB446" i="5" s="1"/>
  <c r="BF446" i="5"/>
  <c r="BE446" i="5" s="1"/>
  <c r="BO446" i="5"/>
  <c r="BN446" i="5" s="1"/>
  <c r="BR446" i="5"/>
  <c r="BQ446" i="5" s="1"/>
  <c r="AZ446" i="5"/>
  <c r="AY446" i="5" s="1"/>
  <c r="DN108" i="1"/>
  <c r="DK109" i="1"/>
  <c r="DM108" i="1"/>
  <c r="BJ446" i="5"/>
  <c r="BD446" i="5"/>
  <c r="BS446" i="5"/>
  <c r="BM446" i="5"/>
  <c r="BP446" i="5"/>
  <c r="BG446" i="5"/>
  <c r="BA446" i="5"/>
  <c r="DD109" i="1"/>
  <c r="DA110" i="1"/>
  <c r="DC109" i="1"/>
  <c r="CQ111" i="1"/>
  <c r="CT110" i="1"/>
  <c r="CS110" i="1"/>
  <c r="CG107" i="1"/>
  <c r="CI106" i="1"/>
  <c r="CJ106" i="1"/>
  <c r="BW112" i="1"/>
  <c r="BY111" i="1"/>
  <c r="BZ111" i="1"/>
  <c r="BP110" i="1"/>
  <c r="BM111" i="1"/>
  <c r="BO110" i="1"/>
  <c r="BF110" i="1"/>
  <c r="BC111" i="1"/>
  <c r="BE110" i="1"/>
  <c r="AS113" i="1"/>
  <c r="AU112" i="1"/>
  <c r="AV112" i="1"/>
  <c r="AX446" i="5"/>
  <c r="AL110" i="1"/>
  <c r="AI111" i="1"/>
  <c r="AK110" i="1"/>
  <c r="AW446" i="5"/>
  <c r="AV446" i="5" s="1"/>
  <c r="AA110" i="1"/>
  <c r="Y111" i="1"/>
  <c r="AB110" i="1"/>
  <c r="H109" i="1"/>
  <c r="G109" i="1"/>
  <c r="R110" i="1"/>
  <c r="O111" i="1"/>
  <c r="Q110" i="1"/>
  <c r="IX104" i="1" l="1"/>
  <c r="IW104" i="1"/>
  <c r="IU105" i="1"/>
  <c r="IK105" i="1"/>
  <c r="IN104" i="1"/>
  <c r="IM104" i="1"/>
  <c r="ID103" i="1"/>
  <c r="IC103" i="1"/>
  <c r="IA104" i="1"/>
  <c r="HT104" i="1"/>
  <c r="HQ105" i="1"/>
  <c r="HS104" i="1"/>
  <c r="HJ103" i="1"/>
  <c r="HI103" i="1"/>
  <c r="HG104" i="1"/>
  <c r="GZ105" i="1"/>
  <c r="GY105" i="1"/>
  <c r="GW106" i="1"/>
  <c r="GM105" i="1"/>
  <c r="GP104" i="1"/>
  <c r="GO104" i="1"/>
  <c r="GE105" i="1"/>
  <c r="GF105" i="1"/>
  <c r="GC106" i="1"/>
  <c r="FV104" i="1"/>
  <c r="FS105" i="1"/>
  <c r="FU104" i="1"/>
  <c r="FI105" i="1"/>
  <c r="FK104" i="1"/>
  <c r="FL104" i="1"/>
  <c r="FB103" i="1"/>
  <c r="FA103" i="1"/>
  <c r="EY104" i="1"/>
  <c r="ER104" i="1"/>
  <c r="BU442" i="5" s="1"/>
  <c r="EO105" i="1"/>
  <c r="EQ104" i="1"/>
  <c r="BT442" i="5" s="1"/>
  <c r="EH103" i="1"/>
  <c r="EG103" i="1"/>
  <c r="EE104" i="1"/>
  <c r="DU109" i="1"/>
  <c r="DX108" i="1"/>
  <c r="DW108" i="1"/>
  <c r="BJ447" i="5"/>
  <c r="BD447" i="5"/>
  <c r="BM447" i="5"/>
  <c r="BS447" i="5"/>
  <c r="BG447" i="5"/>
  <c r="BP447" i="5"/>
  <c r="BA447" i="5"/>
  <c r="BI447" i="5"/>
  <c r="BH447" i="5" s="1"/>
  <c r="BL447" i="5"/>
  <c r="BK447" i="5" s="1"/>
  <c r="BF447" i="5"/>
  <c r="BE447" i="5" s="1"/>
  <c r="BC447" i="5"/>
  <c r="BB447" i="5" s="1"/>
  <c r="BO447" i="5"/>
  <c r="BN447" i="5" s="1"/>
  <c r="BR447" i="5"/>
  <c r="BQ447" i="5" s="1"/>
  <c r="AZ447" i="5"/>
  <c r="AY447" i="5" s="1"/>
  <c r="DK110" i="1"/>
  <c r="DM109" i="1"/>
  <c r="DN109" i="1"/>
  <c r="DA111" i="1"/>
  <c r="DD110" i="1"/>
  <c r="DC110" i="1"/>
  <c r="CT111" i="1"/>
  <c r="CQ112" i="1"/>
  <c r="CS111" i="1"/>
  <c r="CJ107" i="1"/>
  <c r="CG108" i="1"/>
  <c r="CI107" i="1"/>
  <c r="BY112" i="1"/>
  <c r="BW113" i="1"/>
  <c r="BZ112" i="1"/>
  <c r="BM112" i="1"/>
  <c r="BO111" i="1"/>
  <c r="BP111" i="1"/>
  <c r="BF111" i="1"/>
  <c r="BC112" i="1"/>
  <c r="BE111" i="1"/>
  <c r="AV113" i="1"/>
  <c r="AS114" i="1"/>
  <c r="AU113" i="1"/>
  <c r="AI112" i="1"/>
  <c r="AK111" i="1"/>
  <c r="AL111" i="1"/>
  <c r="AW447" i="5"/>
  <c r="AV447" i="5" s="1"/>
  <c r="AX447" i="5"/>
  <c r="Y112" i="1"/>
  <c r="AA111" i="1"/>
  <c r="AB111" i="1"/>
  <c r="G110" i="1"/>
  <c r="H110" i="1"/>
  <c r="R111" i="1"/>
  <c r="O112" i="1"/>
  <c r="Q111" i="1"/>
  <c r="IW105" i="1" l="1"/>
  <c r="IU106" i="1"/>
  <c r="IX105" i="1"/>
  <c r="IM105" i="1"/>
  <c r="IN105" i="1"/>
  <c r="IK106" i="1"/>
  <c r="IA105" i="1"/>
  <c r="IC104" i="1"/>
  <c r="ID104" i="1"/>
  <c r="HS105" i="1"/>
  <c r="HT105" i="1"/>
  <c r="HQ106" i="1"/>
  <c r="HG105" i="1"/>
  <c r="HJ104" i="1"/>
  <c r="HI104" i="1"/>
  <c r="GZ106" i="1"/>
  <c r="GW107" i="1"/>
  <c r="GY106" i="1"/>
  <c r="GO105" i="1"/>
  <c r="GM106" i="1"/>
  <c r="GP105" i="1"/>
  <c r="GF106" i="1"/>
  <c r="GC107" i="1"/>
  <c r="GE106" i="1"/>
  <c r="FU105" i="1"/>
  <c r="FS106" i="1"/>
  <c r="FV105" i="1"/>
  <c r="FK105" i="1"/>
  <c r="FL105" i="1"/>
  <c r="FI106" i="1"/>
  <c r="EY105" i="1"/>
  <c r="FB104" i="1"/>
  <c r="FA104" i="1"/>
  <c r="EQ105" i="1"/>
  <c r="BT443" i="5" s="1"/>
  <c r="ER105" i="1"/>
  <c r="BU443" i="5" s="1"/>
  <c r="EO106" i="1"/>
  <c r="EG104" i="1"/>
  <c r="EE105" i="1"/>
  <c r="EH104" i="1"/>
  <c r="DX109" i="1"/>
  <c r="DU110" i="1"/>
  <c r="DW109" i="1"/>
  <c r="AW448" i="5"/>
  <c r="AV448" i="5" s="1"/>
  <c r="BI448" i="5"/>
  <c r="BH448" i="5" s="1"/>
  <c r="BF448" i="5"/>
  <c r="BE448" i="5" s="1"/>
  <c r="BL448" i="5"/>
  <c r="BK448" i="5" s="1"/>
  <c r="BC448" i="5"/>
  <c r="BB448" i="5" s="1"/>
  <c r="BO448" i="5"/>
  <c r="BN448" i="5" s="1"/>
  <c r="BR448" i="5"/>
  <c r="BQ448" i="5" s="1"/>
  <c r="AZ448" i="5"/>
  <c r="AY448" i="5" s="1"/>
  <c r="DK111" i="1"/>
  <c r="DN110" i="1"/>
  <c r="DM110" i="1"/>
  <c r="BJ448" i="5"/>
  <c r="BD448" i="5"/>
  <c r="BS448" i="5"/>
  <c r="BM448" i="5"/>
  <c r="BP448" i="5"/>
  <c r="BG448" i="5"/>
  <c r="BA448" i="5"/>
  <c r="DA112" i="1"/>
  <c r="DC111" i="1"/>
  <c r="DD111" i="1"/>
  <c r="CS112" i="1"/>
  <c r="CQ113" i="1"/>
  <c r="CT112" i="1"/>
  <c r="CI108" i="1"/>
  <c r="CG109" i="1"/>
  <c r="CJ108" i="1"/>
  <c r="BW114" i="1"/>
  <c r="BZ113" i="1"/>
  <c r="BY113" i="1"/>
  <c r="BO112" i="1"/>
  <c r="BM113" i="1"/>
  <c r="BP112" i="1"/>
  <c r="BE112" i="1"/>
  <c r="BC113" i="1"/>
  <c r="BF112" i="1"/>
  <c r="AU114" i="1"/>
  <c r="AS115" i="1"/>
  <c r="AV114" i="1"/>
  <c r="AX448" i="5"/>
  <c r="AK112" i="1"/>
  <c r="AL112" i="1"/>
  <c r="AI113" i="1"/>
  <c r="AA112" i="1"/>
  <c r="Y113" i="1"/>
  <c r="AB112" i="1"/>
  <c r="G111" i="1"/>
  <c r="H111" i="1"/>
  <c r="Q112" i="1"/>
  <c r="O113" i="1"/>
  <c r="R112" i="1"/>
  <c r="IU107" i="1" l="1"/>
  <c r="IX106" i="1"/>
  <c r="IW106" i="1"/>
  <c r="IN106" i="1"/>
  <c r="IM106" i="1"/>
  <c r="IK107" i="1"/>
  <c r="IC105" i="1"/>
  <c r="IA106" i="1"/>
  <c r="ID105" i="1"/>
  <c r="HT106" i="1"/>
  <c r="HQ107" i="1"/>
  <c r="HS106" i="1"/>
  <c r="HI105" i="1"/>
  <c r="HG106" i="1"/>
  <c r="HJ105" i="1"/>
  <c r="GZ107" i="1"/>
  <c r="GW108" i="1"/>
  <c r="GY107" i="1"/>
  <c r="GM107" i="1"/>
  <c r="GP106" i="1"/>
  <c r="GO106" i="1"/>
  <c r="GF107" i="1"/>
  <c r="GC108" i="1"/>
  <c r="GE107" i="1"/>
  <c r="FS107" i="1"/>
  <c r="FV106" i="1"/>
  <c r="FU106" i="1"/>
  <c r="FL106" i="1"/>
  <c r="FK106" i="1"/>
  <c r="FI107" i="1"/>
  <c r="FA105" i="1"/>
  <c r="EY106" i="1"/>
  <c r="FB105" i="1"/>
  <c r="ER106" i="1"/>
  <c r="BU444" i="5" s="1"/>
  <c r="EO107" i="1"/>
  <c r="EQ106" i="1"/>
  <c r="BT444" i="5" s="1"/>
  <c r="EG105" i="1"/>
  <c r="EE106" i="1"/>
  <c r="EH105" i="1"/>
  <c r="DU111" i="1"/>
  <c r="DX110" i="1"/>
  <c r="DW110" i="1"/>
  <c r="BJ449" i="5"/>
  <c r="BD449" i="5"/>
  <c r="BM449" i="5"/>
  <c r="BS449" i="5"/>
  <c r="BP449" i="5"/>
  <c r="BG449" i="5"/>
  <c r="BA449" i="5"/>
  <c r="BI449" i="5"/>
  <c r="BH449" i="5" s="1"/>
  <c r="BF449" i="5"/>
  <c r="BE449" i="5" s="1"/>
  <c r="BC449" i="5"/>
  <c r="BB449" i="5" s="1"/>
  <c r="BL449" i="5"/>
  <c r="BK449" i="5" s="1"/>
  <c r="BO449" i="5"/>
  <c r="BN449" i="5" s="1"/>
  <c r="BR449" i="5"/>
  <c r="BQ449" i="5" s="1"/>
  <c r="AZ449" i="5"/>
  <c r="AY449" i="5" s="1"/>
  <c r="DK112" i="1"/>
  <c r="DN111" i="1"/>
  <c r="DM111" i="1"/>
  <c r="DC112" i="1"/>
  <c r="DA113" i="1"/>
  <c r="DD112" i="1"/>
  <c r="CT113" i="1"/>
  <c r="CQ114" i="1"/>
  <c r="CS113" i="1"/>
  <c r="CJ109" i="1"/>
  <c r="CG110" i="1"/>
  <c r="CI109" i="1"/>
  <c r="BY114" i="1"/>
  <c r="BW115" i="1"/>
  <c r="BZ114" i="1"/>
  <c r="BM114" i="1"/>
  <c r="BO113" i="1"/>
  <c r="BP113" i="1"/>
  <c r="BF113" i="1"/>
  <c r="BC114" i="1"/>
  <c r="BE113" i="1"/>
  <c r="AS116" i="1"/>
  <c r="AV115" i="1"/>
  <c r="AU115" i="1"/>
  <c r="AI114" i="1"/>
  <c r="AK113" i="1"/>
  <c r="AL113" i="1"/>
  <c r="AW449" i="5"/>
  <c r="AV449" i="5" s="1"/>
  <c r="AX449" i="5"/>
  <c r="Y114" i="1"/>
  <c r="AA113" i="1"/>
  <c r="AB113" i="1"/>
  <c r="H112" i="1"/>
  <c r="G112" i="1"/>
  <c r="R113" i="1"/>
  <c r="Q113" i="1"/>
  <c r="O114" i="1"/>
  <c r="IU108" i="1" l="1"/>
  <c r="IW107" i="1"/>
  <c r="IX107" i="1"/>
  <c r="IN107" i="1"/>
  <c r="IK108" i="1"/>
  <c r="IM107" i="1"/>
  <c r="IA107" i="1"/>
  <c r="ID106" i="1"/>
  <c r="IC106" i="1"/>
  <c r="HT107" i="1"/>
  <c r="HQ108" i="1"/>
  <c r="HS107" i="1"/>
  <c r="HG107" i="1"/>
  <c r="HJ106" i="1"/>
  <c r="HI106" i="1"/>
  <c r="GW109" i="1"/>
  <c r="GY108" i="1"/>
  <c r="GZ108" i="1"/>
  <c r="GM108" i="1"/>
  <c r="GO107" i="1"/>
  <c r="GP107" i="1"/>
  <c r="GC109" i="1"/>
  <c r="GF108" i="1"/>
  <c r="GE108" i="1"/>
  <c r="FS108" i="1"/>
  <c r="FU107" i="1"/>
  <c r="FV107" i="1"/>
  <c r="FL107" i="1"/>
  <c r="FK107" i="1"/>
  <c r="FI108" i="1"/>
  <c r="EY107" i="1"/>
  <c r="FB106" i="1"/>
  <c r="FA106" i="1"/>
  <c r="ER107" i="1"/>
  <c r="BU445" i="5" s="1"/>
  <c r="EO108" i="1"/>
  <c r="EQ107" i="1"/>
  <c r="BT445" i="5" s="1"/>
  <c r="EE107" i="1"/>
  <c r="EH106" i="1"/>
  <c r="EG106" i="1"/>
  <c r="DW111" i="1"/>
  <c r="DU112" i="1"/>
  <c r="DX111" i="1"/>
  <c r="BJ450" i="5"/>
  <c r="BD450" i="5"/>
  <c r="BS450" i="5"/>
  <c r="BM450" i="5"/>
  <c r="BP450" i="5"/>
  <c r="BG450" i="5"/>
  <c r="BA450" i="5"/>
  <c r="DM112" i="1"/>
  <c r="DN112" i="1"/>
  <c r="DK113" i="1"/>
  <c r="BI450" i="5"/>
  <c r="BH450" i="5" s="1"/>
  <c r="BL450" i="5"/>
  <c r="BK450" i="5" s="1"/>
  <c r="BF450" i="5"/>
  <c r="BE450" i="5" s="1"/>
  <c r="BC450" i="5"/>
  <c r="BB450" i="5" s="1"/>
  <c r="BO450" i="5"/>
  <c r="BN450" i="5" s="1"/>
  <c r="BR450" i="5"/>
  <c r="BQ450" i="5" s="1"/>
  <c r="AZ450" i="5"/>
  <c r="AY450" i="5" s="1"/>
  <c r="DA114" i="1"/>
  <c r="DD113" i="1"/>
  <c r="DC113" i="1"/>
  <c r="CQ115" i="1"/>
  <c r="CS114" i="1"/>
  <c r="CT114" i="1"/>
  <c r="CJ110" i="1"/>
  <c r="CI110" i="1"/>
  <c r="CG111" i="1"/>
  <c r="BY115" i="1"/>
  <c r="BW116" i="1"/>
  <c r="BZ115" i="1"/>
  <c r="BO114" i="1"/>
  <c r="BM115" i="1"/>
  <c r="BP114" i="1"/>
  <c r="BC115" i="1"/>
  <c r="BF114" i="1"/>
  <c r="BE114" i="1"/>
  <c r="AU116" i="1"/>
  <c r="AS117" i="1"/>
  <c r="AV116" i="1"/>
  <c r="AX450" i="5"/>
  <c r="AK114" i="1"/>
  <c r="AI115" i="1"/>
  <c r="AL114" i="1"/>
  <c r="AW450" i="5"/>
  <c r="AV450" i="5" s="1"/>
  <c r="AA114" i="1"/>
  <c r="AB114" i="1"/>
  <c r="Y115" i="1"/>
  <c r="G113" i="1"/>
  <c r="H113" i="1"/>
  <c r="Q114" i="1"/>
  <c r="O115" i="1"/>
  <c r="R114" i="1"/>
  <c r="IW108" i="1" l="1"/>
  <c r="IX108" i="1"/>
  <c r="IU109" i="1"/>
  <c r="IM108" i="1"/>
  <c r="IK109" i="1"/>
  <c r="IN108" i="1"/>
  <c r="IA108" i="1"/>
  <c r="IC107" i="1"/>
  <c r="ID107" i="1"/>
  <c r="HS108" i="1"/>
  <c r="HQ109" i="1"/>
  <c r="HT108" i="1"/>
  <c r="HG108" i="1"/>
  <c r="HI107" i="1"/>
  <c r="HJ107" i="1"/>
  <c r="GZ109" i="1"/>
  <c r="GW110" i="1"/>
  <c r="GY109" i="1"/>
  <c r="GP108" i="1"/>
  <c r="GM109" i="1"/>
  <c r="GO108" i="1"/>
  <c r="GF109" i="1"/>
  <c r="GC110" i="1"/>
  <c r="GE109" i="1"/>
  <c r="FV108" i="1"/>
  <c r="FS109" i="1"/>
  <c r="FU108" i="1"/>
  <c r="FI109" i="1"/>
  <c r="FK108" i="1"/>
  <c r="FL108" i="1"/>
  <c r="EY108" i="1"/>
  <c r="FA107" i="1"/>
  <c r="FB107" i="1"/>
  <c r="EO109" i="1"/>
  <c r="EQ108" i="1"/>
  <c r="BT446" i="5" s="1"/>
  <c r="ER108" i="1"/>
  <c r="BU446" i="5" s="1"/>
  <c r="EG107" i="1"/>
  <c r="EE108" i="1"/>
  <c r="EH107" i="1"/>
  <c r="DU113" i="1"/>
  <c r="DW112" i="1"/>
  <c r="DX112" i="1"/>
  <c r="BJ451" i="5"/>
  <c r="BD451" i="5"/>
  <c r="BS451" i="5"/>
  <c r="BM451" i="5"/>
  <c r="BP451" i="5"/>
  <c r="BG451" i="5"/>
  <c r="BA451" i="5"/>
  <c r="BI451" i="5"/>
  <c r="BH451" i="5" s="1"/>
  <c r="BC451" i="5"/>
  <c r="BB451" i="5" s="1"/>
  <c r="BF451" i="5"/>
  <c r="BE451" i="5" s="1"/>
  <c r="BL451" i="5"/>
  <c r="BK451" i="5" s="1"/>
  <c r="BO451" i="5"/>
  <c r="BN451" i="5" s="1"/>
  <c r="BR451" i="5"/>
  <c r="BQ451" i="5" s="1"/>
  <c r="AZ451" i="5"/>
  <c r="AY451" i="5" s="1"/>
  <c r="DK114" i="1"/>
  <c r="DM113" i="1"/>
  <c r="DN113" i="1"/>
  <c r="DC114" i="1"/>
  <c r="DD114" i="1"/>
  <c r="DA115" i="1"/>
  <c r="CS115" i="1"/>
  <c r="CQ116" i="1"/>
  <c r="CT115" i="1"/>
  <c r="CJ111" i="1"/>
  <c r="CI111" i="1"/>
  <c r="CG112" i="1"/>
  <c r="BZ116" i="1"/>
  <c r="BW117" i="1"/>
  <c r="BY116" i="1"/>
  <c r="BM116" i="1"/>
  <c r="BO115" i="1"/>
  <c r="BP115" i="1"/>
  <c r="BE115" i="1"/>
  <c r="BC116" i="1"/>
  <c r="BF115" i="1"/>
  <c r="AS118" i="1"/>
  <c r="AU117" i="1"/>
  <c r="AV117" i="1"/>
  <c r="AX451" i="5"/>
  <c r="AK115" i="1"/>
  <c r="AI116" i="1"/>
  <c r="AL115" i="1"/>
  <c r="AW451" i="5"/>
  <c r="AV451" i="5" s="1"/>
  <c r="Y116" i="1"/>
  <c r="AA115" i="1"/>
  <c r="AB115" i="1"/>
  <c r="H114" i="1"/>
  <c r="G114" i="1"/>
  <c r="Q115" i="1"/>
  <c r="O116" i="1"/>
  <c r="R115" i="1"/>
  <c r="IU110" i="1" l="1"/>
  <c r="IX109" i="1"/>
  <c r="IW109" i="1"/>
  <c r="IN109" i="1"/>
  <c r="IK110" i="1"/>
  <c r="IM109" i="1"/>
  <c r="IC108" i="1"/>
  <c r="IA109" i="1"/>
  <c r="ID108" i="1"/>
  <c r="HT109" i="1"/>
  <c r="HS109" i="1"/>
  <c r="HQ110" i="1"/>
  <c r="HI108" i="1"/>
  <c r="HJ108" i="1"/>
  <c r="HG109" i="1"/>
  <c r="GY110" i="1"/>
  <c r="GW111" i="1"/>
  <c r="GZ110" i="1"/>
  <c r="GM110" i="1"/>
  <c r="GO109" i="1"/>
  <c r="GP109" i="1"/>
  <c r="GE110" i="1"/>
  <c r="GC111" i="1"/>
  <c r="GF110" i="1"/>
  <c r="FS110" i="1"/>
  <c r="FU109" i="1"/>
  <c r="FV109" i="1"/>
  <c r="FL109" i="1"/>
  <c r="FI110" i="1"/>
  <c r="FK109" i="1"/>
  <c r="FB108" i="1"/>
  <c r="EY109" i="1"/>
  <c r="FA108" i="1"/>
  <c r="ER109" i="1"/>
  <c r="BU447" i="5" s="1"/>
  <c r="EQ109" i="1"/>
  <c r="BT447" i="5" s="1"/>
  <c r="EO110" i="1"/>
  <c r="EH108" i="1"/>
  <c r="EE109" i="1"/>
  <c r="EG108" i="1"/>
  <c r="DX113" i="1"/>
  <c r="DU114" i="1"/>
  <c r="DW113" i="1"/>
  <c r="BI452" i="5"/>
  <c r="BH452" i="5" s="1"/>
  <c r="BF452" i="5"/>
  <c r="BE452" i="5" s="1"/>
  <c r="BL452" i="5"/>
  <c r="BK452" i="5" s="1"/>
  <c r="BC452" i="5"/>
  <c r="BB452" i="5" s="1"/>
  <c r="BO452" i="5"/>
  <c r="BN452" i="5" s="1"/>
  <c r="BR452" i="5"/>
  <c r="BQ452" i="5" s="1"/>
  <c r="AZ452" i="5"/>
  <c r="AY452" i="5" s="1"/>
  <c r="BJ452" i="5"/>
  <c r="BD452" i="5"/>
  <c r="BM452" i="5"/>
  <c r="BS452" i="5"/>
  <c r="BP452" i="5"/>
  <c r="BG452" i="5"/>
  <c r="BA452" i="5"/>
  <c r="DM114" i="1"/>
  <c r="DK115" i="1"/>
  <c r="DN114" i="1"/>
  <c r="DA116" i="1"/>
  <c r="DC115" i="1"/>
  <c r="DD115" i="1"/>
  <c r="CT116" i="1"/>
  <c r="CQ117" i="1"/>
  <c r="CS116" i="1"/>
  <c r="CG113" i="1"/>
  <c r="CI112" i="1"/>
  <c r="CJ112" i="1"/>
  <c r="BZ117" i="1"/>
  <c r="BW118" i="1"/>
  <c r="BY117" i="1"/>
  <c r="BO116" i="1"/>
  <c r="BM117" i="1"/>
  <c r="BP116" i="1"/>
  <c r="BF116" i="1"/>
  <c r="BC117" i="1"/>
  <c r="BE116" i="1"/>
  <c r="AS119" i="1"/>
  <c r="AU118" i="1"/>
  <c r="AV118" i="1"/>
  <c r="AL116" i="1"/>
  <c r="AI117" i="1"/>
  <c r="AK116" i="1"/>
  <c r="AW452" i="5"/>
  <c r="AV452" i="5" s="1"/>
  <c r="AX452" i="5"/>
  <c r="AA116" i="1"/>
  <c r="Y117" i="1"/>
  <c r="AB116" i="1"/>
  <c r="H115" i="1"/>
  <c r="G115" i="1"/>
  <c r="R116" i="1"/>
  <c r="O117" i="1"/>
  <c r="Q116" i="1"/>
  <c r="IW110" i="1" l="1"/>
  <c r="IU111" i="1"/>
  <c r="IX110" i="1"/>
  <c r="IM110" i="1"/>
  <c r="IK111" i="1"/>
  <c r="IN110" i="1"/>
  <c r="IA110" i="1"/>
  <c r="IC109" i="1"/>
  <c r="ID109" i="1"/>
  <c r="HS110" i="1"/>
  <c r="HQ111" i="1"/>
  <c r="HT110" i="1"/>
  <c r="HG110" i="1"/>
  <c r="HI109" i="1"/>
  <c r="HJ109" i="1"/>
  <c r="GW112" i="1"/>
  <c r="GZ111" i="1"/>
  <c r="GY111" i="1"/>
  <c r="GO110" i="1"/>
  <c r="GM111" i="1"/>
  <c r="GP110" i="1"/>
  <c r="GC112" i="1"/>
  <c r="GE111" i="1"/>
  <c r="GF111" i="1"/>
  <c r="FS111" i="1"/>
  <c r="FU110" i="1"/>
  <c r="FV110" i="1"/>
  <c r="FL110" i="1"/>
  <c r="FK110" i="1"/>
  <c r="FI111" i="1"/>
  <c r="EY110" i="1"/>
  <c r="FA109" i="1"/>
  <c r="FB109" i="1"/>
  <c r="ER110" i="1"/>
  <c r="BU448" i="5" s="1"/>
  <c r="EQ110" i="1"/>
  <c r="BT448" i="5" s="1"/>
  <c r="EO111" i="1"/>
  <c r="EE110" i="1"/>
  <c r="EH109" i="1"/>
  <c r="EG109" i="1"/>
  <c r="DW114" i="1"/>
  <c r="DX114" i="1"/>
  <c r="DU115" i="1"/>
  <c r="AX453" i="5"/>
  <c r="BJ453" i="5"/>
  <c r="BD453" i="5"/>
  <c r="BS453" i="5"/>
  <c r="BM453" i="5"/>
  <c r="BP453" i="5"/>
  <c r="BG453" i="5"/>
  <c r="BA453" i="5"/>
  <c r="BI453" i="5"/>
  <c r="BH453" i="5" s="1"/>
  <c r="BF453" i="5"/>
  <c r="BE453" i="5" s="1"/>
  <c r="BL453" i="5"/>
  <c r="BK453" i="5" s="1"/>
  <c r="BC453" i="5"/>
  <c r="BB453" i="5" s="1"/>
  <c r="BO453" i="5"/>
  <c r="BN453" i="5" s="1"/>
  <c r="BR453" i="5"/>
  <c r="BQ453" i="5" s="1"/>
  <c r="AZ453" i="5"/>
  <c r="AY453" i="5" s="1"/>
  <c r="DM115" i="1"/>
  <c r="DK116" i="1"/>
  <c r="DN115" i="1"/>
  <c r="DC116" i="1"/>
  <c r="DA117" i="1"/>
  <c r="DD116" i="1"/>
  <c r="CT117" i="1"/>
  <c r="CQ118" i="1"/>
  <c r="CS117" i="1"/>
  <c r="CJ113" i="1"/>
  <c r="CG114" i="1"/>
  <c r="CI113" i="1"/>
  <c r="BW119" i="1"/>
  <c r="BZ118" i="1"/>
  <c r="BY118" i="1"/>
  <c r="BO117" i="1"/>
  <c r="BP117" i="1"/>
  <c r="BM118" i="1"/>
  <c r="BF117" i="1"/>
  <c r="BC118" i="1"/>
  <c r="BE117" i="1"/>
  <c r="AV119" i="1"/>
  <c r="AS120" i="1"/>
  <c r="AU119" i="1"/>
  <c r="AW453" i="5"/>
  <c r="AV453" i="5" s="1"/>
  <c r="AL117" i="1"/>
  <c r="AI118" i="1"/>
  <c r="AK117" i="1"/>
  <c r="AA117" i="1"/>
  <c r="Y118" i="1"/>
  <c r="AB117" i="1"/>
  <c r="G116" i="1"/>
  <c r="H116" i="1"/>
  <c r="R117" i="1"/>
  <c r="Q117" i="1"/>
  <c r="O118" i="1"/>
  <c r="IX111" i="1" l="1"/>
  <c r="IU112" i="1"/>
  <c r="IW111" i="1"/>
  <c r="IN111" i="1"/>
  <c r="IK112" i="1"/>
  <c r="IM111" i="1"/>
  <c r="IC110" i="1"/>
  <c r="IA111" i="1"/>
  <c r="ID110" i="1"/>
  <c r="HQ112" i="1"/>
  <c r="HS111" i="1"/>
  <c r="HT111" i="1"/>
  <c r="HJ110" i="1"/>
  <c r="HG111" i="1"/>
  <c r="HI110" i="1"/>
  <c r="GW113" i="1"/>
  <c r="GY112" i="1"/>
  <c r="GZ112" i="1"/>
  <c r="GM112" i="1"/>
  <c r="GO111" i="1"/>
  <c r="GP111" i="1"/>
  <c r="GE112" i="1"/>
  <c r="GC113" i="1"/>
  <c r="GF112" i="1"/>
  <c r="FV111" i="1"/>
  <c r="FS112" i="1"/>
  <c r="FU111" i="1"/>
  <c r="FL111" i="1"/>
  <c r="FK111" i="1"/>
  <c r="FI112" i="1"/>
  <c r="EY111" i="1"/>
  <c r="FB110" i="1"/>
  <c r="FA110" i="1"/>
  <c r="EO112" i="1"/>
  <c r="EQ111" i="1"/>
  <c r="BT449" i="5" s="1"/>
  <c r="ER111" i="1"/>
  <c r="BU449" i="5" s="1"/>
  <c r="EE111" i="1"/>
  <c r="EG110" i="1"/>
  <c r="EH110" i="1"/>
  <c r="DU116" i="1"/>
  <c r="DW115" i="1"/>
  <c r="DX115" i="1"/>
  <c r="BI454" i="5"/>
  <c r="BH454" i="5" s="1"/>
  <c r="BF454" i="5"/>
  <c r="BE454" i="5" s="1"/>
  <c r="BL454" i="5"/>
  <c r="BK454" i="5" s="1"/>
  <c r="BC454" i="5"/>
  <c r="BB454" i="5" s="1"/>
  <c r="BO454" i="5"/>
  <c r="BN454" i="5" s="1"/>
  <c r="BR454" i="5"/>
  <c r="BQ454" i="5" s="1"/>
  <c r="AZ454" i="5"/>
  <c r="AY454" i="5" s="1"/>
  <c r="BJ454" i="5"/>
  <c r="BD454" i="5"/>
  <c r="BM454" i="5"/>
  <c r="BS454" i="5"/>
  <c r="BG454" i="5"/>
  <c r="BP454" i="5"/>
  <c r="BA454" i="5"/>
  <c r="DN116" i="1"/>
  <c r="DK117" i="1"/>
  <c r="DM116" i="1"/>
  <c r="DC117" i="1"/>
  <c r="DD117" i="1"/>
  <c r="DA118" i="1"/>
  <c r="CQ119" i="1"/>
  <c r="CT118" i="1"/>
  <c r="CS118" i="1"/>
  <c r="CI114" i="1"/>
  <c r="CJ114" i="1"/>
  <c r="CG115" i="1"/>
  <c r="BY119" i="1"/>
  <c r="BW120" i="1"/>
  <c r="BZ119" i="1"/>
  <c r="BM119" i="1"/>
  <c r="BP118" i="1"/>
  <c r="BO118" i="1"/>
  <c r="BC119" i="1"/>
  <c r="BF118" i="1"/>
  <c r="BE118" i="1"/>
  <c r="AU120" i="1"/>
  <c r="AS121" i="1"/>
  <c r="AV120" i="1"/>
  <c r="AX454" i="5"/>
  <c r="AW454" i="5"/>
  <c r="AV454" i="5" s="1"/>
  <c r="AI119" i="1"/>
  <c r="AL118" i="1"/>
  <c r="AK118" i="1"/>
  <c r="Y119" i="1"/>
  <c r="AB118" i="1"/>
  <c r="AA118" i="1"/>
  <c r="G117" i="1"/>
  <c r="H117" i="1"/>
  <c r="O119" i="1"/>
  <c r="R118" i="1"/>
  <c r="Q118" i="1"/>
  <c r="IW112" i="1" l="1"/>
  <c r="IU113" i="1"/>
  <c r="IX112" i="1"/>
  <c r="IK113" i="1"/>
  <c r="IM112" i="1"/>
  <c r="IN112" i="1"/>
  <c r="IA112" i="1"/>
  <c r="ID111" i="1"/>
  <c r="IC111" i="1"/>
  <c r="HS112" i="1"/>
  <c r="HQ113" i="1"/>
  <c r="HT112" i="1"/>
  <c r="HJ111" i="1"/>
  <c r="HG112" i="1"/>
  <c r="HI111" i="1"/>
  <c r="GZ113" i="1"/>
  <c r="GW114" i="1"/>
  <c r="GY113" i="1"/>
  <c r="GO112" i="1"/>
  <c r="GM113" i="1"/>
  <c r="GP112" i="1"/>
  <c r="GC114" i="1"/>
  <c r="GF113" i="1"/>
  <c r="GE113" i="1"/>
  <c r="FU112" i="1"/>
  <c r="FS113" i="1"/>
  <c r="FV112" i="1"/>
  <c r="FI113" i="1"/>
  <c r="FL112" i="1"/>
  <c r="FK112" i="1"/>
  <c r="EY112" i="1"/>
  <c r="FA111" i="1"/>
  <c r="FB111" i="1"/>
  <c r="EQ112" i="1"/>
  <c r="BT450" i="5" s="1"/>
  <c r="EO113" i="1"/>
  <c r="ER112" i="1"/>
  <c r="BU450" i="5" s="1"/>
  <c r="EH111" i="1"/>
  <c r="EE112" i="1"/>
  <c r="EG111" i="1"/>
  <c r="DW116" i="1"/>
  <c r="DU117" i="1"/>
  <c r="DX116" i="1"/>
  <c r="BI455" i="5"/>
  <c r="BH455" i="5" s="1"/>
  <c r="BL455" i="5"/>
  <c r="BK455" i="5" s="1"/>
  <c r="BC455" i="5"/>
  <c r="BB455" i="5" s="1"/>
  <c r="BF455" i="5"/>
  <c r="BE455" i="5" s="1"/>
  <c r="BO455" i="5"/>
  <c r="BN455" i="5" s="1"/>
  <c r="BR455" i="5"/>
  <c r="BQ455" i="5" s="1"/>
  <c r="AZ455" i="5"/>
  <c r="AY455" i="5" s="1"/>
  <c r="BJ455" i="5"/>
  <c r="BD455" i="5"/>
  <c r="BM455" i="5"/>
  <c r="BS455" i="5"/>
  <c r="BP455" i="5"/>
  <c r="BG455" i="5"/>
  <c r="BA455" i="5"/>
  <c r="DN117" i="1"/>
  <c r="DK118" i="1"/>
  <c r="DM117" i="1"/>
  <c r="DA119" i="1"/>
  <c r="DD118" i="1"/>
  <c r="DC118" i="1"/>
  <c r="CS119" i="1"/>
  <c r="CQ120" i="1"/>
  <c r="CT119" i="1"/>
  <c r="CG116" i="1"/>
  <c r="CI115" i="1"/>
  <c r="CJ115" i="1"/>
  <c r="BY120" i="1"/>
  <c r="BW121" i="1"/>
  <c r="BZ120" i="1"/>
  <c r="BP119" i="1"/>
  <c r="BM120" i="1"/>
  <c r="BO119" i="1"/>
  <c r="BE119" i="1"/>
  <c r="BC120" i="1"/>
  <c r="BF119" i="1"/>
  <c r="AS122" i="1"/>
  <c r="AU121" i="1"/>
  <c r="AV121" i="1"/>
  <c r="AX455" i="5"/>
  <c r="AW455" i="5"/>
  <c r="AV455" i="5" s="1"/>
  <c r="AK119" i="1"/>
  <c r="AI120" i="1"/>
  <c r="AL119" i="1"/>
  <c r="AB119" i="1"/>
  <c r="Y120" i="1"/>
  <c r="AA119" i="1"/>
  <c r="G118" i="1"/>
  <c r="H118" i="1"/>
  <c r="Q119" i="1"/>
  <c r="O120" i="1"/>
  <c r="R119" i="1"/>
  <c r="IX113" i="1" l="1"/>
  <c r="IU114" i="1"/>
  <c r="IW113" i="1"/>
  <c r="IN113" i="1"/>
  <c r="IK114" i="1"/>
  <c r="IM113" i="1"/>
  <c r="IC112" i="1"/>
  <c r="ID112" i="1"/>
  <c r="IA113" i="1"/>
  <c r="HQ114" i="1"/>
  <c r="HT113" i="1"/>
  <c r="HS113" i="1"/>
  <c r="HI112" i="1"/>
  <c r="HG113" i="1"/>
  <c r="HJ112" i="1"/>
  <c r="GY114" i="1"/>
  <c r="GZ114" i="1"/>
  <c r="GW115" i="1"/>
  <c r="GM114" i="1"/>
  <c r="GO113" i="1"/>
  <c r="GP113" i="1"/>
  <c r="GF114" i="1"/>
  <c r="GE114" i="1"/>
  <c r="GC115" i="1"/>
  <c r="FV113" i="1"/>
  <c r="FS114" i="1"/>
  <c r="FU113" i="1"/>
  <c r="FL113" i="1"/>
  <c r="FI114" i="1"/>
  <c r="FK113" i="1"/>
  <c r="FA112" i="1"/>
  <c r="FB112" i="1"/>
  <c r="EY113" i="1"/>
  <c r="EO114" i="1"/>
  <c r="ER113" i="1"/>
  <c r="BU451" i="5" s="1"/>
  <c r="EQ113" i="1"/>
  <c r="BT451" i="5" s="1"/>
  <c r="EG112" i="1"/>
  <c r="EE113" i="1"/>
  <c r="EH112" i="1"/>
  <c r="DU118" i="1"/>
  <c r="DW117" i="1"/>
  <c r="DX117" i="1"/>
  <c r="BJ456" i="5"/>
  <c r="BD456" i="5"/>
  <c r="BS456" i="5"/>
  <c r="BM456" i="5"/>
  <c r="BP456" i="5"/>
  <c r="BG456" i="5"/>
  <c r="BA456" i="5"/>
  <c r="DK119" i="1"/>
  <c r="DN118" i="1"/>
  <c r="DM118" i="1"/>
  <c r="BI456" i="5"/>
  <c r="BH456" i="5" s="1"/>
  <c r="BL456" i="5"/>
  <c r="BK456" i="5" s="1"/>
  <c r="BC456" i="5"/>
  <c r="BB456" i="5" s="1"/>
  <c r="BF456" i="5"/>
  <c r="BE456" i="5" s="1"/>
  <c r="BO456" i="5"/>
  <c r="BN456" i="5" s="1"/>
  <c r="BR456" i="5"/>
  <c r="BQ456" i="5" s="1"/>
  <c r="AZ456" i="5"/>
  <c r="AY456" i="5" s="1"/>
  <c r="DD119" i="1"/>
  <c r="DA120" i="1"/>
  <c r="DC119" i="1"/>
  <c r="CS120" i="1"/>
  <c r="CQ121" i="1"/>
  <c r="CT120" i="1"/>
  <c r="CI116" i="1"/>
  <c r="CG117" i="1"/>
  <c r="CJ116" i="1"/>
  <c r="BZ121" i="1"/>
  <c r="BW122" i="1"/>
  <c r="BY121" i="1"/>
  <c r="BM121" i="1"/>
  <c r="BO120" i="1"/>
  <c r="BP120" i="1"/>
  <c r="BE120" i="1"/>
  <c r="BC121" i="1"/>
  <c r="BF120" i="1"/>
  <c r="AU122" i="1"/>
  <c r="AS123" i="1"/>
  <c r="AV122" i="1"/>
  <c r="AX456" i="5"/>
  <c r="AK120" i="1"/>
  <c r="AI121" i="1"/>
  <c r="AL120" i="1"/>
  <c r="AW456" i="5"/>
  <c r="AV456" i="5" s="1"/>
  <c r="Y121" i="1"/>
  <c r="AA120" i="1"/>
  <c r="AB120" i="1"/>
  <c r="H119" i="1"/>
  <c r="G119" i="1"/>
  <c r="Q120" i="1"/>
  <c r="O121" i="1"/>
  <c r="R120" i="1"/>
  <c r="IU115" i="1" l="1"/>
  <c r="IW114" i="1"/>
  <c r="IX114" i="1"/>
  <c r="IN114" i="1"/>
  <c r="IK115" i="1"/>
  <c r="IM114" i="1"/>
  <c r="IA114" i="1"/>
  <c r="IC113" i="1"/>
  <c r="ID113" i="1"/>
  <c r="HT114" i="1"/>
  <c r="HQ115" i="1"/>
  <c r="HS114" i="1"/>
  <c r="HJ113" i="1"/>
  <c r="HG114" i="1"/>
  <c r="HI113" i="1"/>
  <c r="GW116" i="1"/>
  <c r="GY115" i="1"/>
  <c r="GZ115" i="1"/>
  <c r="GO114" i="1"/>
  <c r="GM115" i="1"/>
  <c r="GP114" i="1"/>
  <c r="GC116" i="1"/>
  <c r="GE115" i="1"/>
  <c r="GF115" i="1"/>
  <c r="FV114" i="1"/>
  <c r="FS115" i="1"/>
  <c r="FU114" i="1"/>
  <c r="FK114" i="1"/>
  <c r="FL114" i="1"/>
  <c r="FI115" i="1"/>
  <c r="EY114" i="1"/>
  <c r="FB113" i="1"/>
  <c r="FA113" i="1"/>
  <c r="EQ114" i="1"/>
  <c r="BT452" i="5" s="1"/>
  <c r="ER114" i="1"/>
  <c r="BU452" i="5" s="1"/>
  <c r="EO115" i="1"/>
  <c r="EH113" i="1"/>
  <c r="EE114" i="1"/>
  <c r="EG113" i="1"/>
  <c r="DU119" i="1"/>
  <c r="DW118" i="1"/>
  <c r="DX118" i="1"/>
  <c r="BJ457" i="5"/>
  <c r="BD457" i="5"/>
  <c r="BM457" i="5"/>
  <c r="BS457" i="5"/>
  <c r="BP457" i="5"/>
  <c r="BG457" i="5"/>
  <c r="BA457" i="5"/>
  <c r="BI457" i="5"/>
  <c r="BH457" i="5" s="1"/>
  <c r="BF457" i="5"/>
  <c r="BE457" i="5" s="1"/>
  <c r="BC457" i="5"/>
  <c r="BB457" i="5" s="1"/>
  <c r="BL457" i="5"/>
  <c r="BK457" i="5" s="1"/>
  <c r="BO457" i="5"/>
  <c r="BN457" i="5" s="1"/>
  <c r="BR457" i="5"/>
  <c r="BQ457" i="5" s="1"/>
  <c r="AZ457" i="5"/>
  <c r="AY457" i="5" s="1"/>
  <c r="DM119" i="1"/>
  <c r="DK120" i="1"/>
  <c r="DN119" i="1"/>
  <c r="DA121" i="1"/>
  <c r="DD120" i="1"/>
  <c r="DC120" i="1"/>
  <c r="CQ122" i="1"/>
  <c r="CT121" i="1"/>
  <c r="CS121" i="1"/>
  <c r="CI117" i="1"/>
  <c r="CG118" i="1"/>
  <c r="CJ117" i="1"/>
  <c r="BY122" i="1"/>
  <c r="BW123" i="1"/>
  <c r="BZ122" i="1"/>
  <c r="BP121" i="1"/>
  <c r="BM122" i="1"/>
  <c r="BO121" i="1"/>
  <c r="BC122" i="1"/>
  <c r="BE121" i="1"/>
  <c r="BF121" i="1"/>
  <c r="AS124" i="1"/>
  <c r="AV123" i="1"/>
  <c r="AU123" i="1"/>
  <c r="AL121" i="1"/>
  <c r="AI122" i="1"/>
  <c r="AK121" i="1"/>
  <c r="AW457" i="5"/>
  <c r="AV457" i="5" s="1"/>
  <c r="AX457" i="5"/>
  <c r="AB121" i="1"/>
  <c r="Y122" i="1"/>
  <c r="AA121" i="1"/>
  <c r="H120" i="1"/>
  <c r="G120" i="1"/>
  <c r="R121" i="1"/>
  <c r="O122" i="1"/>
  <c r="Q121" i="1"/>
  <c r="IW115" i="1" l="1"/>
  <c r="IU116" i="1"/>
  <c r="IX115" i="1"/>
  <c r="IK116" i="1"/>
  <c r="IN115" i="1"/>
  <c r="IM115" i="1"/>
  <c r="IA115" i="1"/>
  <c r="IC114" i="1"/>
  <c r="ID114" i="1"/>
  <c r="HQ116" i="1"/>
  <c r="HS115" i="1"/>
  <c r="HT115" i="1"/>
  <c r="HG115" i="1"/>
  <c r="HJ114" i="1"/>
  <c r="HI114" i="1"/>
  <c r="GY116" i="1"/>
  <c r="GW117" i="1"/>
  <c r="GZ116" i="1"/>
  <c r="GO115" i="1"/>
  <c r="GM116" i="1"/>
  <c r="GP115" i="1"/>
  <c r="GE116" i="1"/>
  <c r="GC117" i="1"/>
  <c r="GF116" i="1"/>
  <c r="FU115" i="1"/>
  <c r="FS116" i="1"/>
  <c r="FV115" i="1"/>
  <c r="FI116" i="1"/>
  <c r="FL115" i="1"/>
  <c r="FK115" i="1"/>
  <c r="FA114" i="1"/>
  <c r="EY115" i="1"/>
  <c r="FB114" i="1"/>
  <c r="EO116" i="1"/>
  <c r="EQ115" i="1"/>
  <c r="BT453" i="5" s="1"/>
  <c r="ER115" i="1"/>
  <c r="BU453" i="5" s="1"/>
  <c r="EE115" i="1"/>
  <c r="EG114" i="1"/>
  <c r="EH114" i="1"/>
  <c r="DU120" i="1"/>
  <c r="DW119" i="1"/>
  <c r="DX119" i="1"/>
  <c r="BI458" i="5"/>
  <c r="BH458" i="5" s="1"/>
  <c r="BL458" i="5"/>
  <c r="BK458" i="5" s="1"/>
  <c r="BC458" i="5"/>
  <c r="BB458" i="5" s="1"/>
  <c r="BF458" i="5"/>
  <c r="BE458" i="5" s="1"/>
  <c r="BO458" i="5"/>
  <c r="BN458" i="5" s="1"/>
  <c r="BR458" i="5"/>
  <c r="BQ458" i="5" s="1"/>
  <c r="AZ458" i="5"/>
  <c r="AY458" i="5" s="1"/>
  <c r="DM120" i="1"/>
  <c r="DN120" i="1"/>
  <c r="DK121" i="1"/>
  <c r="BJ458" i="5"/>
  <c r="BD458" i="5"/>
  <c r="BS458" i="5"/>
  <c r="BM458" i="5"/>
  <c r="BP458" i="5"/>
  <c r="BG458" i="5"/>
  <c r="BA458" i="5"/>
  <c r="DA122" i="1"/>
  <c r="DD121" i="1"/>
  <c r="DC121" i="1"/>
  <c r="CS122" i="1"/>
  <c r="CT122" i="1"/>
  <c r="CQ123" i="1"/>
  <c r="CG119" i="1"/>
  <c r="CJ118" i="1"/>
  <c r="CI118" i="1"/>
  <c r="BW124" i="1"/>
  <c r="BY123" i="1"/>
  <c r="BZ123" i="1"/>
  <c r="BO122" i="1"/>
  <c r="BM123" i="1"/>
  <c r="BP122" i="1"/>
  <c r="BE122" i="1"/>
  <c r="BF122" i="1"/>
  <c r="BC123" i="1"/>
  <c r="AV124" i="1"/>
  <c r="AU124" i="1"/>
  <c r="AS125" i="1"/>
  <c r="AX458" i="5"/>
  <c r="AK122" i="1"/>
  <c r="AI123" i="1"/>
  <c r="AL122" i="1"/>
  <c r="AW458" i="5"/>
  <c r="AV458" i="5" s="1"/>
  <c r="AA122" i="1"/>
  <c r="Y123" i="1"/>
  <c r="AB122" i="1"/>
  <c r="G121" i="1"/>
  <c r="H121" i="1"/>
  <c r="Q122" i="1"/>
  <c r="O123" i="1"/>
  <c r="R122" i="1"/>
  <c r="IU117" i="1" l="1"/>
  <c r="IX116" i="1"/>
  <c r="IW116" i="1"/>
  <c r="IM116" i="1"/>
  <c r="IK117" i="1"/>
  <c r="IN116" i="1"/>
  <c r="IC115" i="1"/>
  <c r="IA116" i="1"/>
  <c r="ID115" i="1"/>
  <c r="HS116" i="1"/>
  <c r="HQ117" i="1"/>
  <c r="HT116" i="1"/>
  <c r="HI115" i="1"/>
  <c r="HJ115" i="1"/>
  <c r="HG116" i="1"/>
  <c r="GW118" i="1"/>
  <c r="GY117" i="1"/>
  <c r="GZ117" i="1"/>
  <c r="GM117" i="1"/>
  <c r="GP116" i="1"/>
  <c r="GO116" i="1"/>
  <c r="GE117" i="1"/>
  <c r="GF117" i="1"/>
  <c r="GC118" i="1"/>
  <c r="FS117" i="1"/>
  <c r="FV116" i="1"/>
  <c r="FU116" i="1"/>
  <c r="FK116" i="1"/>
  <c r="FI117" i="1"/>
  <c r="FL116" i="1"/>
  <c r="FA115" i="1"/>
  <c r="EY116" i="1"/>
  <c r="FB115" i="1"/>
  <c r="EQ116" i="1"/>
  <c r="BT454" i="5" s="1"/>
  <c r="EO117" i="1"/>
  <c r="ER116" i="1"/>
  <c r="BU454" i="5" s="1"/>
  <c r="EG115" i="1"/>
  <c r="EE116" i="1"/>
  <c r="EH115" i="1"/>
  <c r="DW120" i="1"/>
  <c r="DX120" i="1"/>
  <c r="DU121" i="1"/>
  <c r="BJ459" i="5"/>
  <c r="BD459" i="5"/>
  <c r="BM459" i="5"/>
  <c r="BS459" i="5"/>
  <c r="BG459" i="5"/>
  <c r="BP459" i="5"/>
  <c r="BA459" i="5"/>
  <c r="BI459" i="5"/>
  <c r="BH459" i="5" s="1"/>
  <c r="BC459" i="5"/>
  <c r="BB459" i="5" s="1"/>
  <c r="BL459" i="5"/>
  <c r="BK459" i="5" s="1"/>
  <c r="BF459" i="5"/>
  <c r="BE459" i="5" s="1"/>
  <c r="BO459" i="5"/>
  <c r="BN459" i="5" s="1"/>
  <c r="BR459" i="5"/>
  <c r="BQ459" i="5" s="1"/>
  <c r="AZ459" i="5"/>
  <c r="AY459" i="5" s="1"/>
  <c r="DN121" i="1"/>
  <c r="DK122" i="1"/>
  <c r="DM121" i="1"/>
  <c r="DA123" i="1"/>
  <c r="DC122" i="1"/>
  <c r="DD122" i="1"/>
  <c r="CS123" i="1"/>
  <c r="CQ124" i="1"/>
  <c r="CT123" i="1"/>
  <c r="CJ119" i="1"/>
  <c r="CG120" i="1"/>
  <c r="CI119" i="1"/>
  <c r="BY124" i="1"/>
  <c r="BW125" i="1"/>
  <c r="BZ124" i="1"/>
  <c r="BP123" i="1"/>
  <c r="BM124" i="1"/>
  <c r="BO123" i="1"/>
  <c r="BE123" i="1"/>
  <c r="BC124" i="1"/>
  <c r="BF123" i="1"/>
  <c r="AU125" i="1"/>
  <c r="AS126" i="1"/>
  <c r="AV125" i="1"/>
  <c r="AX459" i="5"/>
  <c r="AI124" i="1"/>
  <c r="AK123" i="1"/>
  <c r="AL123" i="1"/>
  <c r="AW459" i="5"/>
  <c r="AV459" i="5" s="1"/>
  <c r="AB123" i="1"/>
  <c r="Y124" i="1"/>
  <c r="AA123" i="1"/>
  <c r="H122" i="1"/>
  <c r="G122" i="1"/>
  <c r="Q123" i="1"/>
  <c r="R123" i="1"/>
  <c r="O124" i="1"/>
  <c r="IX117" i="1" l="1"/>
  <c r="IU118" i="1"/>
  <c r="IW117" i="1"/>
  <c r="IM117" i="1"/>
  <c r="IK118" i="1"/>
  <c r="IN117" i="1"/>
  <c r="IA117" i="1"/>
  <c r="IC116" i="1"/>
  <c r="ID116" i="1"/>
  <c r="HQ118" i="1"/>
  <c r="HS117" i="1"/>
  <c r="HT117" i="1"/>
  <c r="HG117" i="1"/>
  <c r="HJ116" i="1"/>
  <c r="HI116" i="1"/>
  <c r="GW119" i="1"/>
  <c r="GY118" i="1"/>
  <c r="GZ118" i="1"/>
  <c r="GP117" i="1"/>
  <c r="GM118" i="1"/>
  <c r="GO117" i="1"/>
  <c r="GC119" i="1"/>
  <c r="GF118" i="1"/>
  <c r="GE118" i="1"/>
  <c r="FV117" i="1"/>
  <c r="FS118" i="1"/>
  <c r="FU117" i="1"/>
  <c r="FK117" i="1"/>
  <c r="FI118" i="1"/>
  <c r="FL117" i="1"/>
  <c r="EY117" i="1"/>
  <c r="FB116" i="1"/>
  <c r="FA116" i="1"/>
  <c r="ER117" i="1"/>
  <c r="BU455" i="5" s="1"/>
  <c r="EO118" i="1"/>
  <c r="EQ117" i="1"/>
  <c r="BT455" i="5" s="1"/>
  <c r="EE117" i="1"/>
  <c r="EH116" i="1"/>
  <c r="EG116" i="1"/>
  <c r="DU122" i="1"/>
  <c r="DX121" i="1"/>
  <c r="DW121" i="1"/>
  <c r="BI460" i="5"/>
  <c r="BH460" i="5" s="1"/>
  <c r="BF460" i="5"/>
  <c r="BE460" i="5" s="1"/>
  <c r="BC460" i="5"/>
  <c r="BB460" i="5" s="1"/>
  <c r="BL460" i="5"/>
  <c r="BK460" i="5" s="1"/>
  <c r="BO460" i="5"/>
  <c r="BN460" i="5" s="1"/>
  <c r="BR460" i="5"/>
  <c r="BQ460" i="5" s="1"/>
  <c r="AZ460" i="5"/>
  <c r="AY460" i="5" s="1"/>
  <c r="DM122" i="1"/>
  <c r="DK123" i="1"/>
  <c r="DN122" i="1"/>
  <c r="BJ460" i="5"/>
  <c r="BD460" i="5"/>
  <c r="BS460" i="5"/>
  <c r="BM460" i="5"/>
  <c r="BG460" i="5"/>
  <c r="BP460" i="5"/>
  <c r="BA460" i="5"/>
  <c r="DC123" i="1"/>
  <c r="DA124" i="1"/>
  <c r="DD123" i="1"/>
  <c r="CS124" i="1"/>
  <c r="CQ125" i="1"/>
  <c r="CT124" i="1"/>
  <c r="CI120" i="1"/>
  <c r="CJ120" i="1"/>
  <c r="CG121" i="1"/>
  <c r="BW126" i="1"/>
  <c r="BY125" i="1"/>
  <c r="BZ125" i="1"/>
  <c r="BP124" i="1"/>
  <c r="BM125" i="1"/>
  <c r="BO124" i="1"/>
  <c r="BE124" i="1"/>
  <c r="BC125" i="1"/>
  <c r="BF124" i="1"/>
  <c r="AV126" i="1"/>
  <c r="AS127" i="1"/>
  <c r="AU126" i="1"/>
  <c r="AI125" i="1"/>
  <c r="AL124" i="1"/>
  <c r="AK124" i="1"/>
  <c r="AW460" i="5"/>
  <c r="AV460" i="5" s="1"/>
  <c r="AX460" i="5"/>
  <c r="AB124" i="1"/>
  <c r="Y125" i="1"/>
  <c r="AA124" i="1"/>
  <c r="H123" i="1"/>
  <c r="G123" i="1"/>
  <c r="O125" i="1"/>
  <c r="R124" i="1"/>
  <c r="Q124" i="1"/>
  <c r="IX118" i="1" l="1"/>
  <c r="IU119" i="1"/>
  <c r="IW118" i="1"/>
  <c r="IK119" i="1"/>
  <c r="IN118" i="1"/>
  <c r="IM118" i="1"/>
  <c r="ID117" i="1"/>
  <c r="IA118" i="1"/>
  <c r="IC117" i="1"/>
  <c r="HQ119" i="1"/>
  <c r="HT118" i="1"/>
  <c r="HS118" i="1"/>
  <c r="HJ117" i="1"/>
  <c r="HG118" i="1"/>
  <c r="HI117" i="1"/>
  <c r="GW120" i="1"/>
  <c r="GZ119" i="1"/>
  <c r="GY119" i="1"/>
  <c r="GM119" i="1"/>
  <c r="GP118" i="1"/>
  <c r="GO118" i="1"/>
  <c r="GF119" i="1"/>
  <c r="GC120" i="1"/>
  <c r="GE119" i="1"/>
  <c r="FU118" i="1"/>
  <c r="FS119" i="1"/>
  <c r="FV118" i="1"/>
  <c r="FI119" i="1"/>
  <c r="FL118" i="1"/>
  <c r="FK118" i="1"/>
  <c r="FB117" i="1"/>
  <c r="EY118" i="1"/>
  <c r="FA117" i="1"/>
  <c r="EO119" i="1"/>
  <c r="ER118" i="1"/>
  <c r="BU456" i="5" s="1"/>
  <c r="EQ118" i="1"/>
  <c r="BT456" i="5" s="1"/>
  <c r="EH117" i="1"/>
  <c r="EG117" i="1"/>
  <c r="EE118" i="1"/>
  <c r="DW122" i="1"/>
  <c r="DU123" i="1"/>
  <c r="DX122" i="1"/>
  <c r="BI461" i="5"/>
  <c r="BH461" i="5" s="1"/>
  <c r="BF461" i="5"/>
  <c r="BE461" i="5" s="1"/>
  <c r="BC461" i="5"/>
  <c r="BB461" i="5" s="1"/>
  <c r="BL461" i="5"/>
  <c r="BK461" i="5" s="1"/>
  <c r="BO461" i="5"/>
  <c r="BN461" i="5" s="1"/>
  <c r="BR461" i="5"/>
  <c r="BQ461" i="5" s="1"/>
  <c r="AZ461" i="5"/>
  <c r="AY461" i="5" s="1"/>
  <c r="BJ461" i="5"/>
  <c r="BD461" i="5"/>
  <c r="BS461" i="5"/>
  <c r="BM461" i="5"/>
  <c r="BP461" i="5"/>
  <c r="BG461" i="5"/>
  <c r="BA461" i="5"/>
  <c r="DM123" i="1"/>
  <c r="DN123" i="1"/>
  <c r="DK124" i="1"/>
  <c r="DD124" i="1"/>
  <c r="DC124" i="1"/>
  <c r="DA125" i="1"/>
  <c r="CS125" i="1"/>
  <c r="CQ126" i="1"/>
  <c r="CT125" i="1"/>
  <c r="CG122" i="1"/>
  <c r="CJ121" i="1"/>
  <c r="CI121" i="1"/>
  <c r="BZ126" i="1"/>
  <c r="BW127" i="1"/>
  <c r="BY126" i="1"/>
  <c r="BO125" i="1"/>
  <c r="BM126" i="1"/>
  <c r="BP125" i="1"/>
  <c r="BE125" i="1"/>
  <c r="BC126" i="1"/>
  <c r="BF125" i="1"/>
  <c r="AV127" i="1"/>
  <c r="AS128" i="1"/>
  <c r="AU127" i="1"/>
  <c r="AK125" i="1"/>
  <c r="AI126" i="1"/>
  <c r="AL125" i="1"/>
  <c r="AW461" i="5"/>
  <c r="AV461" i="5" s="1"/>
  <c r="AX461" i="5"/>
  <c r="AA125" i="1"/>
  <c r="Y126" i="1"/>
  <c r="AB125" i="1"/>
  <c r="G124" i="1"/>
  <c r="H124" i="1"/>
  <c r="Q125" i="1"/>
  <c r="R125" i="1"/>
  <c r="O126" i="1"/>
  <c r="IU120" i="1" l="1"/>
  <c r="IW119" i="1"/>
  <c r="IX119" i="1"/>
  <c r="IK120" i="1"/>
  <c r="IN119" i="1"/>
  <c r="IM119" i="1"/>
  <c r="IA119" i="1"/>
  <c r="ID118" i="1"/>
  <c r="IC118" i="1"/>
  <c r="HT119" i="1"/>
  <c r="HQ120" i="1"/>
  <c r="HS119" i="1"/>
  <c r="HG119" i="1"/>
  <c r="HI118" i="1"/>
  <c r="HJ118" i="1"/>
  <c r="GY120" i="1"/>
  <c r="GZ120" i="1"/>
  <c r="GW121" i="1"/>
  <c r="GO119" i="1"/>
  <c r="GM120" i="1"/>
  <c r="GP119" i="1"/>
  <c r="GC121" i="1"/>
  <c r="GF120" i="1"/>
  <c r="GE120" i="1"/>
  <c r="FS120" i="1"/>
  <c r="FV119" i="1"/>
  <c r="FU119" i="1"/>
  <c r="FI120" i="1"/>
  <c r="FL119" i="1"/>
  <c r="FK119" i="1"/>
  <c r="FA118" i="1"/>
  <c r="EY119" i="1"/>
  <c r="FB118" i="1"/>
  <c r="ER119" i="1"/>
  <c r="BU457" i="5" s="1"/>
  <c r="EO120" i="1"/>
  <c r="EQ119" i="1"/>
  <c r="BT457" i="5" s="1"/>
  <c r="EE119" i="1"/>
  <c r="EH118" i="1"/>
  <c r="EG118" i="1"/>
  <c r="DW123" i="1"/>
  <c r="DU124" i="1"/>
  <c r="DX123" i="1"/>
  <c r="BJ462" i="5"/>
  <c r="BD462" i="5"/>
  <c r="BS462" i="5"/>
  <c r="BM462" i="5"/>
  <c r="BG462" i="5"/>
  <c r="BP462" i="5"/>
  <c r="BA462" i="5"/>
  <c r="BI462" i="5"/>
  <c r="BH462" i="5" s="1"/>
  <c r="BF462" i="5"/>
  <c r="BE462" i="5" s="1"/>
  <c r="BL462" i="5"/>
  <c r="BK462" i="5" s="1"/>
  <c r="BC462" i="5"/>
  <c r="BB462" i="5" s="1"/>
  <c r="BO462" i="5"/>
  <c r="BN462" i="5" s="1"/>
  <c r="BR462" i="5"/>
  <c r="BQ462" i="5" s="1"/>
  <c r="AZ462" i="5"/>
  <c r="AY462" i="5" s="1"/>
  <c r="DM124" i="1"/>
  <c r="DK125" i="1"/>
  <c r="DN124" i="1"/>
  <c r="DC125" i="1"/>
  <c r="DD125" i="1"/>
  <c r="DA126" i="1"/>
  <c r="CS126" i="1"/>
  <c r="CQ127" i="1"/>
  <c r="CT126" i="1"/>
  <c r="CI122" i="1"/>
  <c r="CG123" i="1"/>
  <c r="CJ122" i="1"/>
  <c r="BW128" i="1"/>
  <c r="BZ127" i="1"/>
  <c r="BY127" i="1"/>
  <c r="BM127" i="1"/>
  <c r="BO126" i="1"/>
  <c r="BP126" i="1"/>
  <c r="BC127" i="1"/>
  <c r="BF126" i="1"/>
  <c r="BE126" i="1"/>
  <c r="AS129" i="1"/>
  <c r="AV128" i="1"/>
  <c r="AU128" i="1"/>
  <c r="AL126" i="1"/>
  <c r="AI127" i="1"/>
  <c r="AK126" i="1"/>
  <c r="AW462" i="5"/>
  <c r="AV462" i="5" s="1"/>
  <c r="AX462" i="5"/>
  <c r="Y127" i="1"/>
  <c r="AA126" i="1"/>
  <c r="AB126" i="1"/>
  <c r="H125" i="1"/>
  <c r="G125" i="1"/>
  <c r="Q126" i="1"/>
  <c r="O127" i="1"/>
  <c r="R126" i="1"/>
  <c r="IW120" i="1" l="1"/>
  <c r="IU121" i="1"/>
  <c r="IX120" i="1"/>
  <c r="IN120" i="1"/>
  <c r="IM120" i="1"/>
  <c r="IK121" i="1"/>
  <c r="IC119" i="1"/>
  <c r="IA120" i="1"/>
  <c r="ID119" i="1"/>
  <c r="HS120" i="1"/>
  <c r="HT120" i="1"/>
  <c r="HQ121" i="1"/>
  <c r="HG120" i="1"/>
  <c r="HI119" i="1"/>
  <c r="HJ119" i="1"/>
  <c r="GW122" i="1"/>
  <c r="GZ121" i="1"/>
  <c r="GY121" i="1"/>
  <c r="GO120" i="1"/>
  <c r="GM121" i="1"/>
  <c r="GP120" i="1"/>
  <c r="GF121" i="1"/>
  <c r="GC122" i="1"/>
  <c r="GE121" i="1"/>
  <c r="FU120" i="1"/>
  <c r="FS121" i="1"/>
  <c r="FV120" i="1"/>
  <c r="FK120" i="1"/>
  <c r="FL120" i="1"/>
  <c r="FI121" i="1"/>
  <c r="FA119" i="1"/>
  <c r="EY120" i="1"/>
  <c r="FB119" i="1"/>
  <c r="EO121" i="1"/>
  <c r="EQ120" i="1"/>
  <c r="BT458" i="5" s="1"/>
  <c r="ER120" i="1"/>
  <c r="BU458" i="5" s="1"/>
  <c r="EE120" i="1"/>
  <c r="EG119" i="1"/>
  <c r="EH119" i="1"/>
  <c r="DX124" i="1"/>
  <c r="DW124" i="1"/>
  <c r="DU125" i="1"/>
  <c r="BJ463" i="5"/>
  <c r="BD463" i="5"/>
  <c r="BS463" i="5"/>
  <c r="BM463" i="5"/>
  <c r="BG463" i="5"/>
  <c r="BP463" i="5"/>
  <c r="BA463" i="5"/>
  <c r="BI463" i="5"/>
  <c r="BH463" i="5" s="1"/>
  <c r="BL463" i="5"/>
  <c r="BK463" i="5" s="1"/>
  <c r="BF463" i="5"/>
  <c r="BE463" i="5" s="1"/>
  <c r="BC463" i="5"/>
  <c r="BB463" i="5" s="1"/>
  <c r="BO463" i="5"/>
  <c r="BN463" i="5" s="1"/>
  <c r="BR463" i="5"/>
  <c r="BQ463" i="5" s="1"/>
  <c r="AZ463" i="5"/>
  <c r="AY463" i="5" s="1"/>
  <c r="DK126" i="1"/>
  <c r="DN125" i="1"/>
  <c r="DM125" i="1"/>
  <c r="DA127" i="1"/>
  <c r="DC126" i="1"/>
  <c r="DD126" i="1"/>
  <c r="CQ128" i="1"/>
  <c r="CS127" i="1"/>
  <c r="CT127" i="1"/>
  <c r="CG124" i="1"/>
  <c r="CJ123" i="1"/>
  <c r="CI123" i="1"/>
  <c r="BY128" i="1"/>
  <c r="BZ128" i="1"/>
  <c r="BW129" i="1"/>
  <c r="BP127" i="1"/>
  <c r="BM128" i="1"/>
  <c r="BO127" i="1"/>
  <c r="BC128" i="1"/>
  <c r="BF127" i="1"/>
  <c r="BE127" i="1"/>
  <c r="AS130" i="1"/>
  <c r="AU129" i="1"/>
  <c r="AV129" i="1"/>
  <c r="AI128" i="1"/>
  <c r="AK127" i="1"/>
  <c r="AL127" i="1"/>
  <c r="AW463" i="5"/>
  <c r="AV463" i="5" s="1"/>
  <c r="AX463" i="5"/>
  <c r="AA127" i="1"/>
  <c r="Y128" i="1"/>
  <c r="AB127" i="1"/>
  <c r="H126" i="1"/>
  <c r="G126" i="1"/>
  <c r="Q127" i="1"/>
  <c r="R127" i="1"/>
  <c r="O128" i="1"/>
  <c r="IX121" i="1" l="1"/>
  <c r="IU122" i="1"/>
  <c r="IW121" i="1"/>
  <c r="IK122" i="1"/>
  <c r="IM121" i="1"/>
  <c r="IN121" i="1"/>
  <c r="IC120" i="1"/>
  <c r="ID120" i="1"/>
  <c r="IA121" i="1"/>
  <c r="HQ122" i="1"/>
  <c r="HS121" i="1"/>
  <c r="HT121" i="1"/>
  <c r="HI120" i="1"/>
  <c r="HG121" i="1"/>
  <c r="HJ120" i="1"/>
  <c r="GY122" i="1"/>
  <c r="GW123" i="1"/>
  <c r="GZ122" i="1"/>
  <c r="GP121" i="1"/>
  <c r="GM122" i="1"/>
  <c r="GO121" i="1"/>
  <c r="GE122" i="1"/>
  <c r="GC123" i="1"/>
  <c r="GF122" i="1"/>
  <c r="FS122" i="1"/>
  <c r="FV121" i="1"/>
  <c r="FU121" i="1"/>
  <c r="FI122" i="1"/>
  <c r="FK121" i="1"/>
  <c r="FL121" i="1"/>
  <c r="FA120" i="1"/>
  <c r="FB120" i="1"/>
  <c r="EY121" i="1"/>
  <c r="EO122" i="1"/>
  <c r="ER121" i="1"/>
  <c r="BU459" i="5" s="1"/>
  <c r="EQ121" i="1"/>
  <c r="BT459" i="5" s="1"/>
  <c r="EG120" i="1"/>
  <c r="EE121" i="1"/>
  <c r="EH120" i="1"/>
  <c r="DX125" i="1"/>
  <c r="DW125" i="1"/>
  <c r="DU126" i="1"/>
  <c r="BJ464" i="5"/>
  <c r="BD464" i="5"/>
  <c r="BS464" i="5"/>
  <c r="BM464" i="5"/>
  <c r="BP464" i="5"/>
  <c r="BG464" i="5"/>
  <c r="BA464" i="5"/>
  <c r="DN126" i="1"/>
  <c r="DK127" i="1"/>
  <c r="DM126" i="1"/>
  <c r="BI464" i="5"/>
  <c r="BH464" i="5" s="1"/>
  <c r="BC464" i="5"/>
  <c r="BB464" i="5" s="1"/>
  <c r="BL464" i="5"/>
  <c r="BK464" i="5" s="1"/>
  <c r="BF464" i="5"/>
  <c r="BE464" i="5" s="1"/>
  <c r="BO464" i="5"/>
  <c r="BN464" i="5" s="1"/>
  <c r="BR464" i="5"/>
  <c r="BQ464" i="5" s="1"/>
  <c r="AZ464" i="5"/>
  <c r="AY464" i="5" s="1"/>
  <c r="DD127" i="1"/>
  <c r="DA128" i="1"/>
  <c r="DC127" i="1"/>
  <c r="CQ129" i="1"/>
  <c r="CS128" i="1"/>
  <c r="CT128" i="1"/>
  <c r="CJ124" i="1"/>
  <c r="CI124" i="1"/>
  <c r="CG125" i="1"/>
  <c r="BZ129" i="1"/>
  <c r="BW130" i="1"/>
  <c r="BY129" i="1"/>
  <c r="BM129" i="1"/>
  <c r="BO128" i="1"/>
  <c r="BP128" i="1"/>
  <c r="BE128" i="1"/>
  <c r="BC129" i="1"/>
  <c r="BF128" i="1"/>
  <c r="AU130" i="1"/>
  <c r="AS131" i="1"/>
  <c r="AV130" i="1"/>
  <c r="AX464" i="5"/>
  <c r="AI129" i="1"/>
  <c r="AK128" i="1"/>
  <c r="AL128" i="1"/>
  <c r="AW464" i="5"/>
  <c r="AV464" i="5" s="1"/>
  <c r="Y129" i="1"/>
  <c r="AB128" i="1"/>
  <c r="AA128" i="1"/>
  <c r="H127" i="1"/>
  <c r="G127" i="1"/>
  <c r="O129" i="1"/>
  <c r="R128" i="1"/>
  <c r="Q128" i="1"/>
  <c r="IW122" i="1" l="1"/>
  <c r="IX122" i="1"/>
  <c r="IU123" i="1"/>
  <c r="IM122" i="1"/>
  <c r="IK123" i="1"/>
  <c r="IN122" i="1"/>
  <c r="IA122" i="1"/>
  <c r="ID121" i="1"/>
  <c r="IC121" i="1"/>
  <c r="HS122" i="1"/>
  <c r="HQ123" i="1"/>
  <c r="HT122" i="1"/>
  <c r="HJ121" i="1"/>
  <c r="HG122" i="1"/>
  <c r="HI121" i="1"/>
  <c r="GY123" i="1"/>
  <c r="GW124" i="1"/>
  <c r="GZ123" i="1"/>
  <c r="GO122" i="1"/>
  <c r="GM123" i="1"/>
  <c r="GP122" i="1"/>
  <c r="GE123" i="1"/>
  <c r="GC124" i="1"/>
  <c r="GF123" i="1"/>
  <c r="FU122" i="1"/>
  <c r="FS123" i="1"/>
  <c r="FV122" i="1"/>
  <c r="FK122" i="1"/>
  <c r="FI123" i="1"/>
  <c r="FL122" i="1"/>
  <c r="FB121" i="1"/>
  <c r="EY122" i="1"/>
  <c r="FA121" i="1"/>
  <c r="EQ122" i="1"/>
  <c r="BT460" i="5" s="1"/>
  <c r="EO123" i="1"/>
  <c r="ER122" i="1"/>
  <c r="BU460" i="5" s="1"/>
  <c r="EE122" i="1"/>
  <c r="EH121" i="1"/>
  <c r="EG121" i="1"/>
  <c r="DX126" i="1"/>
  <c r="DU127" i="1"/>
  <c r="DW126" i="1"/>
  <c r="BI465" i="5"/>
  <c r="BH465" i="5" s="1"/>
  <c r="BF465" i="5"/>
  <c r="BE465" i="5" s="1"/>
  <c r="BL465" i="5"/>
  <c r="BK465" i="5" s="1"/>
  <c r="BC465" i="5"/>
  <c r="BB465" i="5" s="1"/>
  <c r="BO465" i="5"/>
  <c r="BN465" i="5" s="1"/>
  <c r="BR465" i="5"/>
  <c r="BQ465" i="5" s="1"/>
  <c r="AZ465" i="5"/>
  <c r="AY465" i="5" s="1"/>
  <c r="BJ465" i="5"/>
  <c r="BD465" i="5"/>
  <c r="BS465" i="5"/>
  <c r="BM465" i="5"/>
  <c r="BG465" i="5"/>
  <c r="BP465" i="5"/>
  <c r="BA465" i="5"/>
  <c r="DK128" i="1"/>
  <c r="DN127" i="1"/>
  <c r="DM127" i="1"/>
  <c r="DA129" i="1"/>
  <c r="DC128" i="1"/>
  <c r="DD128" i="1"/>
  <c r="CT129" i="1"/>
  <c r="CQ130" i="1"/>
  <c r="CS129" i="1"/>
  <c r="CJ125" i="1"/>
  <c r="CI125" i="1"/>
  <c r="CG126" i="1"/>
  <c r="BW131" i="1"/>
  <c r="BZ130" i="1"/>
  <c r="BY130" i="1"/>
  <c r="BM130" i="1"/>
  <c r="BP129" i="1"/>
  <c r="BO129" i="1"/>
  <c r="BF129" i="1"/>
  <c r="BC130" i="1"/>
  <c r="BE129" i="1"/>
  <c r="AV131" i="1"/>
  <c r="AS132" i="1"/>
  <c r="AU131" i="1"/>
  <c r="AL129" i="1"/>
  <c r="AI130" i="1"/>
  <c r="AK129" i="1"/>
  <c r="AW465" i="5"/>
  <c r="AV465" i="5" s="1"/>
  <c r="AX465" i="5"/>
  <c r="Y130" i="1"/>
  <c r="AB129" i="1"/>
  <c r="AA129" i="1"/>
  <c r="G128" i="1"/>
  <c r="H128" i="1"/>
  <c r="R129" i="1"/>
  <c r="O130" i="1"/>
  <c r="Q129" i="1"/>
  <c r="IW123" i="1" l="1"/>
  <c r="IU124" i="1"/>
  <c r="IX123" i="1"/>
  <c r="IM123" i="1"/>
  <c r="IK124" i="1"/>
  <c r="IN123" i="1"/>
  <c r="IC122" i="1"/>
  <c r="IA123" i="1"/>
  <c r="ID122" i="1"/>
  <c r="HS123" i="1"/>
  <c r="HQ124" i="1"/>
  <c r="HT123" i="1"/>
  <c r="HI122" i="1"/>
  <c r="HJ122" i="1"/>
  <c r="HG123" i="1"/>
  <c r="GZ124" i="1"/>
  <c r="GY124" i="1"/>
  <c r="GW125" i="1"/>
  <c r="GO123" i="1"/>
  <c r="GM124" i="1"/>
  <c r="GP123" i="1"/>
  <c r="GF124" i="1"/>
  <c r="GE124" i="1"/>
  <c r="GC125" i="1"/>
  <c r="FU123" i="1"/>
  <c r="FS124" i="1"/>
  <c r="FV123" i="1"/>
  <c r="FK123" i="1"/>
  <c r="FI124" i="1"/>
  <c r="FL123" i="1"/>
  <c r="FA122" i="1"/>
  <c r="EY123" i="1"/>
  <c r="FB122" i="1"/>
  <c r="EQ123" i="1"/>
  <c r="BT461" i="5" s="1"/>
  <c r="EO124" i="1"/>
  <c r="ER123" i="1"/>
  <c r="BU461" i="5" s="1"/>
  <c r="EG122" i="1"/>
  <c r="EE123" i="1"/>
  <c r="EH122" i="1"/>
  <c r="DX127" i="1"/>
  <c r="DW127" i="1"/>
  <c r="DU128" i="1"/>
  <c r="BJ466" i="5"/>
  <c r="BD466" i="5"/>
  <c r="BM466" i="5"/>
  <c r="BS466" i="5"/>
  <c r="BP466" i="5"/>
  <c r="BG466" i="5"/>
  <c r="BA466" i="5"/>
  <c r="BI466" i="5"/>
  <c r="BH466" i="5" s="1"/>
  <c r="BC466" i="5"/>
  <c r="BB466" i="5" s="1"/>
  <c r="BL466" i="5"/>
  <c r="BK466" i="5" s="1"/>
  <c r="BF466" i="5"/>
  <c r="BE466" i="5" s="1"/>
  <c r="BO466" i="5"/>
  <c r="BN466" i="5" s="1"/>
  <c r="BR466" i="5"/>
  <c r="BQ466" i="5" s="1"/>
  <c r="AZ466" i="5"/>
  <c r="AY466" i="5" s="1"/>
  <c r="DK129" i="1"/>
  <c r="DN128" i="1"/>
  <c r="DM128" i="1"/>
  <c r="DA130" i="1"/>
  <c r="DD129" i="1"/>
  <c r="DC129" i="1"/>
  <c r="CQ131" i="1"/>
  <c r="CS130" i="1"/>
  <c r="CT130" i="1"/>
  <c r="CJ126" i="1"/>
  <c r="CG127" i="1"/>
  <c r="CI126" i="1"/>
  <c r="BW132" i="1"/>
  <c r="BY131" i="1"/>
  <c r="BZ131" i="1"/>
  <c r="BO130" i="1"/>
  <c r="BM131" i="1"/>
  <c r="BP130" i="1"/>
  <c r="BC131" i="1"/>
  <c r="BE130" i="1"/>
  <c r="BF130" i="1"/>
  <c r="AS133" i="1"/>
  <c r="AV132" i="1"/>
  <c r="AU132" i="1"/>
  <c r="AX466" i="5"/>
  <c r="AW466" i="5"/>
  <c r="AV466" i="5" s="1"/>
  <c r="AI131" i="1"/>
  <c r="AK130" i="1"/>
  <c r="AL130" i="1"/>
  <c r="Y131" i="1"/>
  <c r="AA130" i="1"/>
  <c r="AB130" i="1"/>
  <c r="G129" i="1"/>
  <c r="H129" i="1"/>
  <c r="O131" i="1"/>
  <c r="Q130" i="1"/>
  <c r="R130" i="1"/>
  <c r="IU125" i="1" l="1"/>
  <c r="IX124" i="1"/>
  <c r="IW124" i="1"/>
  <c r="IN124" i="1"/>
  <c r="IK125" i="1"/>
  <c r="IM124" i="1"/>
  <c r="IC123" i="1"/>
  <c r="IA124" i="1"/>
  <c r="ID123" i="1"/>
  <c r="HT124" i="1"/>
  <c r="HS124" i="1"/>
  <c r="HQ125" i="1"/>
  <c r="HI123" i="1"/>
  <c r="HG124" i="1"/>
  <c r="HJ123" i="1"/>
  <c r="GY125" i="1"/>
  <c r="GZ125" i="1"/>
  <c r="GW126" i="1"/>
  <c r="GO124" i="1"/>
  <c r="GM125" i="1"/>
  <c r="GP124" i="1"/>
  <c r="GE125" i="1"/>
  <c r="GF125" i="1"/>
  <c r="GC126" i="1"/>
  <c r="FU124" i="1"/>
  <c r="FS125" i="1"/>
  <c r="FV124" i="1"/>
  <c r="FL124" i="1"/>
  <c r="FK124" i="1"/>
  <c r="FI125" i="1"/>
  <c r="FA123" i="1"/>
  <c r="EY124" i="1"/>
  <c r="FB123" i="1"/>
  <c r="ER124" i="1"/>
  <c r="BU462" i="5" s="1"/>
  <c r="EQ124" i="1"/>
  <c r="BT462" i="5" s="1"/>
  <c r="EO125" i="1"/>
  <c r="EG123" i="1"/>
  <c r="EH123" i="1"/>
  <c r="EE124" i="1"/>
  <c r="DU129" i="1"/>
  <c r="DW128" i="1"/>
  <c r="DX128" i="1"/>
  <c r="BJ467" i="5"/>
  <c r="BD467" i="5"/>
  <c r="BS467" i="5"/>
  <c r="BM467" i="5"/>
  <c r="BG467" i="5"/>
  <c r="BP467" i="5"/>
  <c r="BA467" i="5"/>
  <c r="BI467" i="5"/>
  <c r="BH467" i="5" s="1"/>
  <c r="BL467" i="5"/>
  <c r="BK467" i="5" s="1"/>
  <c r="BF467" i="5"/>
  <c r="BE467" i="5" s="1"/>
  <c r="BC467" i="5"/>
  <c r="BB467" i="5" s="1"/>
  <c r="BO467" i="5"/>
  <c r="BN467" i="5" s="1"/>
  <c r="BR467" i="5"/>
  <c r="BQ467" i="5" s="1"/>
  <c r="AZ467" i="5"/>
  <c r="AY467" i="5" s="1"/>
  <c r="DN129" i="1"/>
  <c r="DK130" i="1"/>
  <c r="DM129" i="1"/>
  <c r="DA131" i="1"/>
  <c r="DD130" i="1"/>
  <c r="DC130" i="1"/>
  <c r="CQ132" i="1"/>
  <c r="CS131" i="1"/>
  <c r="CT131" i="1"/>
  <c r="CJ127" i="1"/>
  <c r="CG128" i="1"/>
  <c r="CI127" i="1"/>
  <c r="BY132" i="1"/>
  <c r="BW133" i="1"/>
  <c r="BZ132" i="1"/>
  <c r="BP131" i="1"/>
  <c r="BM132" i="1"/>
  <c r="BO131" i="1"/>
  <c r="BC132" i="1"/>
  <c r="BE131" i="1"/>
  <c r="BF131" i="1"/>
  <c r="AS134" i="1"/>
  <c r="AU133" i="1"/>
  <c r="AV133" i="1"/>
  <c r="AX467" i="5"/>
  <c r="AW467" i="5"/>
  <c r="AV467" i="5" s="1"/>
  <c r="AI132" i="1"/>
  <c r="AL131" i="1"/>
  <c r="AK131" i="1"/>
  <c r="AB131" i="1"/>
  <c r="Y132" i="1"/>
  <c r="AA131" i="1"/>
  <c r="H130" i="1"/>
  <c r="G130" i="1"/>
  <c r="O132" i="1"/>
  <c r="Q131" i="1"/>
  <c r="R131" i="1"/>
  <c r="IW125" i="1" l="1"/>
  <c r="IU126" i="1"/>
  <c r="IX125" i="1"/>
  <c r="IN125" i="1"/>
  <c r="IM125" i="1"/>
  <c r="IK126" i="1"/>
  <c r="ID124" i="1"/>
  <c r="IA125" i="1"/>
  <c r="IC124" i="1"/>
  <c r="HS125" i="1"/>
  <c r="HT125" i="1"/>
  <c r="HQ126" i="1"/>
  <c r="HI124" i="1"/>
  <c r="HG125" i="1"/>
  <c r="HJ124" i="1"/>
  <c r="GZ126" i="1"/>
  <c r="GW127" i="1"/>
  <c r="GY126" i="1"/>
  <c r="GO125" i="1"/>
  <c r="GM126" i="1"/>
  <c r="GP125" i="1"/>
  <c r="GC127" i="1"/>
  <c r="GE126" i="1"/>
  <c r="GF126" i="1"/>
  <c r="FU125" i="1"/>
  <c r="FS126" i="1"/>
  <c r="FV125" i="1"/>
  <c r="FL125" i="1"/>
  <c r="FK125" i="1"/>
  <c r="FI126" i="1"/>
  <c r="FA124" i="1"/>
  <c r="EY125" i="1"/>
  <c r="FB124" i="1"/>
  <c r="EQ125" i="1"/>
  <c r="BT463" i="5" s="1"/>
  <c r="ER125" i="1"/>
  <c r="BU463" i="5" s="1"/>
  <c r="EO126" i="1"/>
  <c r="EG124" i="1"/>
  <c r="EE125" i="1"/>
  <c r="EH124" i="1"/>
  <c r="DU130" i="1"/>
  <c r="DW129" i="1"/>
  <c r="DX129" i="1"/>
  <c r="BJ468" i="5"/>
  <c r="BD468" i="5"/>
  <c r="BM468" i="5"/>
  <c r="BS468" i="5"/>
  <c r="BP468" i="5"/>
  <c r="BG468" i="5"/>
  <c r="BA468" i="5"/>
  <c r="BI468" i="5"/>
  <c r="BH468" i="5" s="1"/>
  <c r="BF468" i="5"/>
  <c r="BE468" i="5" s="1"/>
  <c r="BC468" i="5"/>
  <c r="BB468" i="5" s="1"/>
  <c r="BL468" i="5"/>
  <c r="BK468" i="5" s="1"/>
  <c r="BO468" i="5"/>
  <c r="BN468" i="5" s="1"/>
  <c r="BR468" i="5"/>
  <c r="BQ468" i="5" s="1"/>
  <c r="AZ468" i="5"/>
  <c r="AY468" i="5" s="1"/>
  <c r="DK131" i="1"/>
  <c r="DN130" i="1"/>
  <c r="DM130" i="1"/>
  <c r="DD131" i="1"/>
  <c r="DA132" i="1"/>
  <c r="DC131" i="1"/>
  <c r="CT132" i="1"/>
  <c r="CQ133" i="1"/>
  <c r="CS132" i="1"/>
  <c r="CG129" i="1"/>
  <c r="CI128" i="1"/>
  <c r="CJ128" i="1"/>
  <c r="BZ133" i="1"/>
  <c r="BW134" i="1"/>
  <c r="BY133" i="1"/>
  <c r="BM133" i="1"/>
  <c r="BO132" i="1"/>
  <c r="BP132" i="1"/>
  <c r="BE132" i="1"/>
  <c r="BC133" i="1"/>
  <c r="BF132" i="1"/>
  <c r="AU134" i="1"/>
  <c r="AS135" i="1"/>
  <c r="AV134" i="1"/>
  <c r="AW468" i="5"/>
  <c r="AV468" i="5" s="1"/>
  <c r="AI133" i="1"/>
  <c r="AK132" i="1"/>
  <c r="AL132" i="1"/>
  <c r="AX468" i="5"/>
  <c r="Y133" i="1"/>
  <c r="AA132" i="1"/>
  <c r="AB132" i="1"/>
  <c r="H131" i="1"/>
  <c r="G131" i="1"/>
  <c r="Q132" i="1"/>
  <c r="R132" i="1"/>
  <c r="O133" i="1"/>
  <c r="IU127" i="1" l="1"/>
  <c r="IX126" i="1"/>
  <c r="IW126" i="1"/>
  <c r="IN126" i="1"/>
  <c r="IK127" i="1"/>
  <c r="IM126" i="1"/>
  <c r="IA126" i="1"/>
  <c r="IC125" i="1"/>
  <c r="ID125" i="1"/>
  <c r="HQ127" i="1"/>
  <c r="HS126" i="1"/>
  <c r="HT126" i="1"/>
  <c r="HI125" i="1"/>
  <c r="HG126" i="1"/>
  <c r="HJ125" i="1"/>
  <c r="GZ127" i="1"/>
  <c r="GW128" i="1"/>
  <c r="GY127" i="1"/>
  <c r="GP126" i="1"/>
  <c r="GM127" i="1"/>
  <c r="GO126" i="1"/>
  <c r="GF127" i="1"/>
  <c r="GC128" i="1"/>
  <c r="GE127" i="1"/>
  <c r="FS127" i="1"/>
  <c r="FV126" i="1"/>
  <c r="FU126" i="1"/>
  <c r="FL126" i="1"/>
  <c r="FI127" i="1"/>
  <c r="FK126" i="1"/>
  <c r="FA125" i="1"/>
  <c r="FB125" i="1"/>
  <c r="EY126" i="1"/>
  <c r="EO127" i="1"/>
  <c r="ER126" i="1"/>
  <c r="BU464" i="5" s="1"/>
  <c r="EQ126" i="1"/>
  <c r="BT464" i="5" s="1"/>
  <c r="EG125" i="1"/>
  <c r="EE126" i="1"/>
  <c r="EH125" i="1"/>
  <c r="DW130" i="1"/>
  <c r="DU131" i="1"/>
  <c r="DX130" i="1"/>
  <c r="BI469" i="5"/>
  <c r="BH469" i="5" s="1"/>
  <c r="BC469" i="5"/>
  <c r="BB469" i="5" s="1"/>
  <c r="BF469" i="5"/>
  <c r="BE469" i="5" s="1"/>
  <c r="BL469" i="5"/>
  <c r="BK469" i="5" s="1"/>
  <c r="BO469" i="5"/>
  <c r="BN469" i="5" s="1"/>
  <c r="BR469" i="5"/>
  <c r="BQ469" i="5" s="1"/>
  <c r="AZ469" i="5"/>
  <c r="AY469" i="5" s="1"/>
  <c r="BJ469" i="5"/>
  <c r="BD469" i="5"/>
  <c r="BS469" i="5"/>
  <c r="BM469" i="5"/>
  <c r="BP469" i="5"/>
  <c r="BG469" i="5"/>
  <c r="BA469" i="5"/>
  <c r="DK132" i="1"/>
  <c r="DM131" i="1"/>
  <c r="DN131" i="1"/>
  <c r="DA133" i="1"/>
  <c r="DD132" i="1"/>
  <c r="DC132" i="1"/>
  <c r="CT133" i="1"/>
  <c r="CQ134" i="1"/>
  <c r="CS133" i="1"/>
  <c r="CG130" i="1"/>
  <c r="CI129" i="1"/>
  <c r="CJ129" i="1"/>
  <c r="BW135" i="1"/>
  <c r="BZ134" i="1"/>
  <c r="BY134" i="1"/>
  <c r="BM134" i="1"/>
  <c r="BO133" i="1"/>
  <c r="BP133" i="1"/>
  <c r="BF133" i="1"/>
  <c r="BC134" i="1"/>
  <c r="BE133" i="1"/>
  <c r="AS136" i="1"/>
  <c r="AV135" i="1"/>
  <c r="AU135" i="1"/>
  <c r="AL133" i="1"/>
  <c r="AI134" i="1"/>
  <c r="AK133" i="1"/>
  <c r="AX469" i="5"/>
  <c r="AW469" i="5"/>
  <c r="AV469" i="5" s="1"/>
  <c r="Y134" i="1"/>
  <c r="AA133" i="1"/>
  <c r="AB133" i="1"/>
  <c r="H132" i="1"/>
  <c r="G132" i="1"/>
  <c r="R133" i="1"/>
  <c r="Q133" i="1"/>
  <c r="O134" i="1"/>
  <c r="IU128" i="1" l="1"/>
  <c r="IW127" i="1"/>
  <c r="IX127" i="1"/>
  <c r="IN127" i="1"/>
  <c r="IK128" i="1"/>
  <c r="IM127" i="1"/>
  <c r="ID126" i="1"/>
  <c r="IA127" i="1"/>
  <c r="IC126" i="1"/>
  <c r="HT127" i="1"/>
  <c r="HQ128" i="1"/>
  <c r="HS127" i="1"/>
  <c r="HG127" i="1"/>
  <c r="HI126" i="1"/>
  <c r="HJ126" i="1"/>
  <c r="GY128" i="1"/>
  <c r="GW129" i="1"/>
  <c r="GZ128" i="1"/>
  <c r="GM128" i="1"/>
  <c r="GO127" i="1"/>
  <c r="GP127" i="1"/>
  <c r="GE128" i="1"/>
  <c r="GF128" i="1"/>
  <c r="GC129" i="1"/>
  <c r="FS128" i="1"/>
  <c r="FV127" i="1"/>
  <c r="FU127" i="1"/>
  <c r="FL127" i="1"/>
  <c r="FI128" i="1"/>
  <c r="FK127" i="1"/>
  <c r="FB126" i="1"/>
  <c r="EY127" i="1"/>
  <c r="FA126" i="1"/>
  <c r="ER127" i="1"/>
  <c r="BU465" i="5" s="1"/>
  <c r="EO128" i="1"/>
  <c r="EQ127" i="1"/>
  <c r="BT465" i="5" s="1"/>
  <c r="EE127" i="1"/>
  <c r="EH126" i="1"/>
  <c r="EG126" i="1"/>
  <c r="DX131" i="1"/>
  <c r="DU132" i="1"/>
  <c r="DW131" i="1"/>
  <c r="BI470" i="5"/>
  <c r="BH470" i="5" s="1"/>
  <c r="BL470" i="5"/>
  <c r="BK470" i="5" s="1"/>
  <c r="BC470" i="5"/>
  <c r="BB470" i="5" s="1"/>
  <c r="BF470" i="5"/>
  <c r="BE470" i="5" s="1"/>
  <c r="BO470" i="5"/>
  <c r="BN470" i="5" s="1"/>
  <c r="BR470" i="5"/>
  <c r="BQ470" i="5" s="1"/>
  <c r="AZ470" i="5"/>
  <c r="AY470" i="5" s="1"/>
  <c r="DM132" i="1"/>
  <c r="DK133" i="1"/>
  <c r="DN132" i="1"/>
  <c r="BJ470" i="5"/>
  <c r="BD470" i="5"/>
  <c r="BM470" i="5"/>
  <c r="BS470" i="5"/>
  <c r="BP470" i="5"/>
  <c r="BG470" i="5"/>
  <c r="BA470" i="5"/>
  <c r="DA134" i="1"/>
  <c r="DC133" i="1"/>
  <c r="DD133" i="1"/>
  <c r="CQ135" i="1"/>
  <c r="CT134" i="1"/>
  <c r="CS134" i="1"/>
  <c r="CG131" i="1"/>
  <c r="CJ130" i="1"/>
  <c r="CI130" i="1"/>
  <c r="BZ135" i="1"/>
  <c r="BW136" i="1"/>
  <c r="BY135" i="1"/>
  <c r="BM135" i="1"/>
  <c r="BP134" i="1"/>
  <c r="BO134" i="1"/>
  <c r="BC135" i="1"/>
  <c r="BE134" i="1"/>
  <c r="BF134" i="1"/>
  <c r="AV136" i="1"/>
  <c r="AS137" i="1"/>
  <c r="AU136" i="1"/>
  <c r="AW470" i="5"/>
  <c r="AV470" i="5" s="1"/>
  <c r="AX470" i="5"/>
  <c r="AI135" i="1"/>
  <c r="AK134" i="1"/>
  <c r="AL134" i="1"/>
  <c r="AA134" i="1"/>
  <c r="Y135" i="1"/>
  <c r="AB134" i="1"/>
  <c r="G133" i="1"/>
  <c r="H133" i="1"/>
  <c r="R134" i="1"/>
  <c r="O135" i="1"/>
  <c r="Q134" i="1"/>
  <c r="IU129" i="1" l="1"/>
  <c r="IW128" i="1"/>
  <c r="IX128" i="1"/>
  <c r="IK129" i="1"/>
  <c r="IN128" i="1"/>
  <c r="IM128" i="1"/>
  <c r="IA128" i="1"/>
  <c r="IC127" i="1"/>
  <c r="ID127" i="1"/>
  <c r="HQ129" i="1"/>
  <c r="HT128" i="1"/>
  <c r="HS128" i="1"/>
  <c r="HG128" i="1"/>
  <c r="HI127" i="1"/>
  <c r="HJ127" i="1"/>
  <c r="GW130" i="1"/>
  <c r="GZ129" i="1"/>
  <c r="GY129" i="1"/>
  <c r="GM129" i="1"/>
  <c r="GO128" i="1"/>
  <c r="GP128" i="1"/>
  <c r="GC130" i="1"/>
  <c r="GE129" i="1"/>
  <c r="GF129" i="1"/>
  <c r="FS129" i="1"/>
  <c r="FV128" i="1"/>
  <c r="FU128" i="1"/>
  <c r="FI129" i="1"/>
  <c r="FK128" i="1"/>
  <c r="FL128" i="1"/>
  <c r="EY128" i="1"/>
  <c r="FB127" i="1"/>
  <c r="FA127" i="1"/>
  <c r="ER128" i="1"/>
  <c r="BU466" i="5" s="1"/>
  <c r="EO129" i="1"/>
  <c r="EQ128" i="1"/>
  <c r="BT466" i="5" s="1"/>
  <c r="EE128" i="1"/>
  <c r="EG127" i="1"/>
  <c r="EH127" i="1"/>
  <c r="DU133" i="1"/>
  <c r="DW132" i="1"/>
  <c r="DX132" i="1"/>
  <c r="BI471" i="5"/>
  <c r="BH471" i="5" s="1"/>
  <c r="BF471" i="5"/>
  <c r="BE471" i="5" s="1"/>
  <c r="BC471" i="5"/>
  <c r="BB471" i="5" s="1"/>
  <c r="BL471" i="5"/>
  <c r="BK471" i="5" s="1"/>
  <c r="BO471" i="5"/>
  <c r="BN471" i="5" s="1"/>
  <c r="BR471" i="5"/>
  <c r="BQ471" i="5" s="1"/>
  <c r="AZ471" i="5"/>
  <c r="AY471" i="5" s="1"/>
  <c r="BJ471" i="5"/>
  <c r="BD471" i="5"/>
  <c r="BS471" i="5"/>
  <c r="BM471" i="5"/>
  <c r="BP471" i="5"/>
  <c r="BG471" i="5"/>
  <c r="BA471" i="5"/>
  <c r="DN133" i="1"/>
  <c r="DK134" i="1"/>
  <c r="DM133" i="1"/>
  <c r="DC134" i="1"/>
  <c r="DD134" i="1"/>
  <c r="DA135" i="1"/>
  <c r="CT135" i="1"/>
  <c r="CQ136" i="1"/>
  <c r="CS135" i="1"/>
  <c r="CJ131" i="1"/>
  <c r="CG132" i="1"/>
  <c r="CI131" i="1"/>
  <c r="BW137" i="1"/>
  <c r="BY136" i="1"/>
  <c r="BZ136" i="1"/>
  <c r="BP135" i="1"/>
  <c r="BM136" i="1"/>
  <c r="BO135" i="1"/>
  <c r="BC136" i="1"/>
  <c r="BF135" i="1"/>
  <c r="BE135" i="1"/>
  <c r="AS138" i="1"/>
  <c r="AV137" i="1"/>
  <c r="AU137" i="1"/>
  <c r="AL135" i="1"/>
  <c r="AI136" i="1"/>
  <c r="AK135" i="1"/>
  <c r="AX471" i="5"/>
  <c r="AW471" i="5"/>
  <c r="AV471" i="5" s="1"/>
  <c r="Y136" i="1"/>
  <c r="AB135" i="1"/>
  <c r="AA135" i="1"/>
  <c r="G134" i="1"/>
  <c r="H134" i="1"/>
  <c r="R135" i="1"/>
  <c r="O136" i="1"/>
  <c r="Q135" i="1"/>
  <c r="IX129" i="1" l="1"/>
  <c r="IU130" i="1"/>
  <c r="IW129" i="1"/>
  <c r="IK130" i="1"/>
  <c r="IM129" i="1"/>
  <c r="IN129" i="1"/>
  <c r="IC128" i="1"/>
  <c r="ID128" i="1"/>
  <c r="IA129" i="1"/>
  <c r="HQ130" i="1"/>
  <c r="HT129" i="1"/>
  <c r="HS129" i="1"/>
  <c r="HI128" i="1"/>
  <c r="HG129" i="1"/>
  <c r="HJ128" i="1"/>
  <c r="GY130" i="1"/>
  <c r="GW131" i="1"/>
  <c r="GZ130" i="1"/>
  <c r="GP129" i="1"/>
  <c r="GM130" i="1"/>
  <c r="GO129" i="1"/>
  <c r="GC131" i="1"/>
  <c r="GE130" i="1"/>
  <c r="GF130" i="1"/>
  <c r="FV129" i="1"/>
  <c r="FS130" i="1"/>
  <c r="FU129" i="1"/>
  <c r="FI130" i="1"/>
  <c r="FK129" i="1"/>
  <c r="FL129" i="1"/>
  <c r="FA128" i="1"/>
  <c r="EY129" i="1"/>
  <c r="FB128" i="1"/>
  <c r="EO130" i="1"/>
  <c r="ER129" i="1"/>
  <c r="BU467" i="5" s="1"/>
  <c r="EQ129" i="1"/>
  <c r="BT467" i="5" s="1"/>
  <c r="EG128" i="1"/>
  <c r="EE129" i="1"/>
  <c r="EH128" i="1"/>
  <c r="DU134" i="1"/>
  <c r="DW133" i="1"/>
  <c r="DX133" i="1"/>
  <c r="BI472" i="5"/>
  <c r="BH472" i="5" s="1"/>
  <c r="BL472" i="5"/>
  <c r="BK472" i="5" s="1"/>
  <c r="BC472" i="5"/>
  <c r="BB472" i="5" s="1"/>
  <c r="BF472" i="5"/>
  <c r="BE472" i="5" s="1"/>
  <c r="BO472" i="5"/>
  <c r="BN472" i="5" s="1"/>
  <c r="BR472" i="5"/>
  <c r="BQ472" i="5" s="1"/>
  <c r="AZ472" i="5"/>
  <c r="AY472" i="5" s="1"/>
  <c r="BJ472" i="5"/>
  <c r="BD472" i="5"/>
  <c r="BS472" i="5"/>
  <c r="BM472" i="5"/>
  <c r="BP472" i="5"/>
  <c r="BG472" i="5"/>
  <c r="BA472" i="5"/>
  <c r="DK135" i="1"/>
  <c r="DN134" i="1"/>
  <c r="DM134" i="1"/>
  <c r="DA136" i="1"/>
  <c r="DD135" i="1"/>
  <c r="DC135" i="1"/>
  <c r="CS136" i="1"/>
  <c r="CT136" i="1"/>
  <c r="CQ137" i="1"/>
  <c r="CG133" i="1"/>
  <c r="CI132" i="1"/>
  <c r="CJ132" i="1"/>
  <c r="BW138" i="1"/>
  <c r="BZ137" i="1"/>
  <c r="BY137" i="1"/>
  <c r="BP136" i="1"/>
  <c r="BO136" i="1"/>
  <c r="BM137" i="1"/>
  <c r="BC137" i="1"/>
  <c r="BE136" i="1"/>
  <c r="BF136" i="1"/>
  <c r="AU138" i="1"/>
  <c r="AS139" i="1"/>
  <c r="AV138" i="1"/>
  <c r="AX472" i="5"/>
  <c r="AW472" i="5"/>
  <c r="AV472" i="5" s="1"/>
  <c r="AK136" i="1"/>
  <c r="AI137" i="1"/>
  <c r="AL136" i="1"/>
  <c r="AB136" i="1"/>
  <c r="Y137" i="1"/>
  <c r="AA136" i="1"/>
  <c r="G135" i="1"/>
  <c r="H135" i="1"/>
  <c r="Q136" i="1"/>
  <c r="R136" i="1"/>
  <c r="O137" i="1"/>
  <c r="IU131" i="1" l="1"/>
  <c r="IX130" i="1"/>
  <c r="IW130" i="1"/>
  <c r="IK131" i="1"/>
  <c r="IM130" i="1"/>
  <c r="IN130" i="1"/>
  <c r="ID129" i="1"/>
  <c r="IA130" i="1"/>
  <c r="IC129" i="1"/>
  <c r="HS130" i="1"/>
  <c r="HQ131" i="1"/>
  <c r="HT130" i="1"/>
  <c r="HJ129" i="1"/>
  <c r="HG130" i="1"/>
  <c r="HI129" i="1"/>
  <c r="GZ131" i="1"/>
  <c r="GW132" i="1"/>
  <c r="GY131" i="1"/>
  <c r="GM131" i="1"/>
  <c r="GP130" i="1"/>
  <c r="GO130" i="1"/>
  <c r="GF131" i="1"/>
  <c r="GC132" i="1"/>
  <c r="GE131" i="1"/>
  <c r="FS131" i="1"/>
  <c r="FU130" i="1"/>
  <c r="FV130" i="1"/>
  <c r="FI131" i="1"/>
  <c r="FK130" i="1"/>
  <c r="FL130" i="1"/>
  <c r="FB129" i="1"/>
  <c r="EY130" i="1"/>
  <c r="FA129" i="1"/>
  <c r="EQ130" i="1"/>
  <c r="BT468" i="5" s="1"/>
  <c r="EO131" i="1"/>
  <c r="ER130" i="1"/>
  <c r="BU468" i="5" s="1"/>
  <c r="EH129" i="1"/>
  <c r="EE130" i="1"/>
  <c r="EG129" i="1"/>
  <c r="DW134" i="1"/>
  <c r="DX134" i="1"/>
  <c r="DU135" i="1"/>
  <c r="BJ473" i="5"/>
  <c r="BD473" i="5"/>
  <c r="BS473" i="5"/>
  <c r="BM473" i="5"/>
  <c r="BP473" i="5"/>
  <c r="BG473" i="5"/>
  <c r="BA473" i="5"/>
  <c r="BI473" i="5"/>
  <c r="BH473" i="5" s="1"/>
  <c r="BL473" i="5"/>
  <c r="BK473" i="5" s="1"/>
  <c r="BF473" i="5"/>
  <c r="BE473" i="5" s="1"/>
  <c r="BC473" i="5"/>
  <c r="BB473" i="5" s="1"/>
  <c r="BO473" i="5"/>
  <c r="BN473" i="5" s="1"/>
  <c r="BR473" i="5"/>
  <c r="BQ473" i="5" s="1"/>
  <c r="AZ473" i="5"/>
  <c r="AY473" i="5" s="1"/>
  <c r="DN135" i="1"/>
  <c r="DK136" i="1"/>
  <c r="DM135" i="1"/>
  <c r="DD136" i="1"/>
  <c r="DA137" i="1"/>
  <c r="DC136" i="1"/>
  <c r="CQ138" i="1"/>
  <c r="CT137" i="1"/>
  <c r="CS137" i="1"/>
  <c r="CG134" i="1"/>
  <c r="CI133" i="1"/>
  <c r="CJ133" i="1"/>
  <c r="BY138" i="1"/>
  <c r="BZ138" i="1"/>
  <c r="BW139" i="1"/>
  <c r="BM138" i="1"/>
  <c r="BO137" i="1"/>
  <c r="BP137" i="1"/>
  <c r="BC138" i="1"/>
  <c r="BF137" i="1"/>
  <c r="BE137" i="1"/>
  <c r="AS140" i="1"/>
  <c r="AV139" i="1"/>
  <c r="AU139" i="1"/>
  <c r="AI138" i="1"/>
  <c r="AL137" i="1"/>
  <c r="AK137" i="1"/>
  <c r="AX473" i="5"/>
  <c r="AW473" i="5"/>
  <c r="AV473" i="5" s="1"/>
  <c r="Y138" i="1"/>
  <c r="AB137" i="1"/>
  <c r="AA137" i="1"/>
  <c r="H136" i="1"/>
  <c r="G136" i="1"/>
  <c r="O138" i="1"/>
  <c r="R137" i="1"/>
  <c r="Q137" i="1"/>
  <c r="IU132" i="1" l="1"/>
  <c r="IX131" i="1"/>
  <c r="IW131" i="1"/>
  <c r="IN131" i="1"/>
  <c r="IK132" i="1"/>
  <c r="IM131" i="1"/>
  <c r="IA131" i="1"/>
  <c r="IC130" i="1"/>
  <c r="ID130" i="1"/>
  <c r="HT131" i="1"/>
  <c r="HQ132" i="1"/>
  <c r="HS131" i="1"/>
  <c r="HG131" i="1"/>
  <c r="HI130" i="1"/>
  <c r="HJ130" i="1"/>
  <c r="GW133" i="1"/>
  <c r="GY132" i="1"/>
  <c r="GZ132" i="1"/>
  <c r="GM132" i="1"/>
  <c r="GO131" i="1"/>
  <c r="GP131" i="1"/>
  <c r="GC133" i="1"/>
  <c r="GE132" i="1"/>
  <c r="GF132" i="1"/>
  <c r="FS132" i="1"/>
  <c r="FU131" i="1"/>
  <c r="FV131" i="1"/>
  <c r="FL131" i="1"/>
  <c r="FI132" i="1"/>
  <c r="FK131" i="1"/>
  <c r="EY131" i="1"/>
  <c r="FA130" i="1"/>
  <c r="FB130" i="1"/>
  <c r="ER131" i="1"/>
  <c r="BU469" i="5" s="1"/>
  <c r="EO132" i="1"/>
  <c r="EQ131" i="1"/>
  <c r="BT469" i="5" s="1"/>
  <c r="EE131" i="1"/>
  <c r="EH130" i="1"/>
  <c r="EG130" i="1"/>
  <c r="DU136" i="1"/>
  <c r="DX135" i="1"/>
  <c r="DW135" i="1"/>
  <c r="BJ474" i="5"/>
  <c r="BD474" i="5"/>
  <c r="BM474" i="5"/>
  <c r="BS474" i="5"/>
  <c r="BP474" i="5"/>
  <c r="BG474" i="5"/>
  <c r="BA474" i="5"/>
  <c r="BI474" i="5"/>
  <c r="BH474" i="5" s="1"/>
  <c r="BL474" i="5"/>
  <c r="BK474" i="5" s="1"/>
  <c r="BF474" i="5"/>
  <c r="BE474" i="5" s="1"/>
  <c r="BC474" i="5"/>
  <c r="BB474" i="5" s="1"/>
  <c r="BO474" i="5"/>
  <c r="BN474" i="5" s="1"/>
  <c r="BR474" i="5"/>
  <c r="BQ474" i="5" s="1"/>
  <c r="AZ474" i="5"/>
  <c r="AY474" i="5" s="1"/>
  <c r="DM136" i="1"/>
  <c r="DN136" i="1"/>
  <c r="DK137" i="1"/>
  <c r="DD137" i="1"/>
  <c r="DA138" i="1"/>
  <c r="DC137" i="1"/>
  <c r="CQ139" i="1"/>
  <c r="CS138" i="1"/>
  <c r="CT138" i="1"/>
  <c r="CG135" i="1"/>
  <c r="CI134" i="1"/>
  <c r="CJ134" i="1"/>
  <c r="BY139" i="1"/>
  <c r="BW140" i="1"/>
  <c r="BZ139" i="1"/>
  <c r="BM139" i="1"/>
  <c r="BO138" i="1"/>
  <c r="BP138" i="1"/>
  <c r="BE138" i="1"/>
  <c r="BC139" i="1"/>
  <c r="BF138" i="1"/>
  <c r="AS141" i="1"/>
  <c r="AU140" i="1"/>
  <c r="AV140" i="1"/>
  <c r="AX474" i="5"/>
  <c r="AW474" i="5"/>
  <c r="AV474" i="5" s="1"/>
  <c r="AL138" i="1"/>
  <c r="AI139" i="1"/>
  <c r="AK138" i="1"/>
  <c r="AA138" i="1"/>
  <c r="Y139" i="1"/>
  <c r="AB138" i="1"/>
  <c r="G137" i="1"/>
  <c r="H137" i="1"/>
  <c r="R138" i="1"/>
  <c r="O139" i="1"/>
  <c r="Q138" i="1"/>
  <c r="IU133" i="1" l="1"/>
  <c r="IW132" i="1"/>
  <c r="IX132" i="1"/>
  <c r="IK133" i="1"/>
  <c r="IM132" i="1"/>
  <c r="IN132" i="1"/>
  <c r="IA132" i="1"/>
  <c r="ID131" i="1"/>
  <c r="IC131" i="1"/>
  <c r="HQ133" i="1"/>
  <c r="HT132" i="1"/>
  <c r="HS132" i="1"/>
  <c r="HG132" i="1"/>
  <c r="HI131" i="1"/>
  <c r="HJ131" i="1"/>
  <c r="GZ133" i="1"/>
  <c r="GY133" i="1"/>
  <c r="GW134" i="1"/>
  <c r="GO132" i="1"/>
  <c r="GM133" i="1"/>
  <c r="GP132" i="1"/>
  <c r="GC134" i="1"/>
  <c r="GF133" i="1"/>
  <c r="GE133" i="1"/>
  <c r="FS133" i="1"/>
  <c r="FU132" i="1"/>
  <c r="FV132" i="1"/>
  <c r="FI133" i="1"/>
  <c r="FL132" i="1"/>
  <c r="FK132" i="1"/>
  <c r="EY132" i="1"/>
  <c r="FB131" i="1"/>
  <c r="FA131" i="1"/>
  <c r="EO133" i="1"/>
  <c r="EQ132" i="1"/>
  <c r="BT470" i="5" s="1"/>
  <c r="ER132" i="1"/>
  <c r="BU470" i="5" s="1"/>
  <c r="EE132" i="1"/>
  <c r="EG131" i="1"/>
  <c r="EH131" i="1"/>
  <c r="DX136" i="1"/>
  <c r="DU137" i="1"/>
  <c r="DW136" i="1"/>
  <c r="BJ475" i="5"/>
  <c r="BD475" i="5"/>
  <c r="BM475" i="5"/>
  <c r="BS475" i="5"/>
  <c r="BP475" i="5"/>
  <c r="BG475" i="5"/>
  <c r="BA475" i="5"/>
  <c r="BI475" i="5"/>
  <c r="BH475" i="5" s="1"/>
  <c r="BC475" i="5"/>
  <c r="BB475" i="5" s="1"/>
  <c r="BF475" i="5"/>
  <c r="BE475" i="5" s="1"/>
  <c r="BL475" i="5"/>
  <c r="BK475" i="5" s="1"/>
  <c r="BO475" i="5"/>
  <c r="BN475" i="5" s="1"/>
  <c r="BR475" i="5"/>
  <c r="BQ475" i="5" s="1"/>
  <c r="AZ475" i="5"/>
  <c r="AY475" i="5" s="1"/>
  <c r="DK138" i="1"/>
  <c r="DM137" i="1"/>
  <c r="DN137" i="1"/>
  <c r="DC138" i="1"/>
  <c r="DA139" i="1"/>
  <c r="DD138" i="1"/>
  <c r="CQ140" i="1"/>
  <c r="CS139" i="1"/>
  <c r="CT139" i="1"/>
  <c r="CG136" i="1"/>
  <c r="CJ135" i="1"/>
  <c r="CI135" i="1"/>
  <c r="BZ140" i="1"/>
  <c r="BW141" i="1"/>
  <c r="BY140" i="1"/>
  <c r="BP139" i="1"/>
  <c r="BO139" i="1"/>
  <c r="BM140" i="1"/>
  <c r="BC140" i="1"/>
  <c r="BE139" i="1"/>
  <c r="BF139" i="1"/>
  <c r="AS142" i="1"/>
  <c r="AU141" i="1"/>
  <c r="AV141" i="1"/>
  <c r="AW475" i="5"/>
  <c r="AV475" i="5" s="1"/>
  <c r="AX475" i="5"/>
  <c r="AK139" i="1"/>
  <c r="AI140" i="1"/>
  <c r="AL139" i="1"/>
  <c r="AB139" i="1"/>
  <c r="Y140" i="1"/>
  <c r="AA139" i="1"/>
  <c r="G138" i="1"/>
  <c r="H138" i="1"/>
  <c r="Q139" i="1"/>
  <c r="R139" i="1"/>
  <c r="O140" i="1"/>
  <c r="IU134" i="1" l="1"/>
  <c r="IW133" i="1"/>
  <c r="IX133" i="1"/>
  <c r="IN133" i="1"/>
  <c r="IK134" i="1"/>
  <c r="IM133" i="1"/>
  <c r="IC132" i="1"/>
  <c r="IA133" i="1"/>
  <c r="ID132" i="1"/>
  <c r="HT133" i="1"/>
  <c r="HQ134" i="1"/>
  <c r="HS133" i="1"/>
  <c r="HG133" i="1"/>
  <c r="HJ132" i="1"/>
  <c r="HI132" i="1"/>
  <c r="GY134" i="1"/>
  <c r="GZ134" i="1"/>
  <c r="GW135" i="1"/>
  <c r="GP133" i="1"/>
  <c r="GM134" i="1"/>
  <c r="GO133" i="1"/>
  <c r="GE134" i="1"/>
  <c r="GF134" i="1"/>
  <c r="GC135" i="1"/>
  <c r="FV133" i="1"/>
  <c r="FS134" i="1"/>
  <c r="FU133" i="1"/>
  <c r="FI134" i="1"/>
  <c r="FL133" i="1"/>
  <c r="FK133" i="1"/>
  <c r="FA132" i="1"/>
  <c r="EY133" i="1"/>
  <c r="FB132" i="1"/>
  <c r="EO134" i="1"/>
  <c r="EQ133" i="1"/>
  <c r="BT471" i="5" s="1"/>
  <c r="ER133" i="1"/>
  <c r="BU471" i="5" s="1"/>
  <c r="EE133" i="1"/>
  <c r="EG132" i="1"/>
  <c r="EH132" i="1"/>
  <c r="DU138" i="1"/>
  <c r="DX137" i="1"/>
  <c r="DW137" i="1"/>
  <c r="BJ476" i="5"/>
  <c r="BD476" i="5"/>
  <c r="BS476" i="5"/>
  <c r="BM476" i="5"/>
  <c r="BG476" i="5"/>
  <c r="BP476" i="5"/>
  <c r="BA476" i="5"/>
  <c r="BI476" i="5"/>
  <c r="BH476" i="5" s="1"/>
  <c r="BL476" i="5"/>
  <c r="BK476" i="5" s="1"/>
  <c r="BC476" i="5"/>
  <c r="BB476" i="5" s="1"/>
  <c r="BF476" i="5"/>
  <c r="BE476" i="5" s="1"/>
  <c r="BO476" i="5"/>
  <c r="BN476" i="5" s="1"/>
  <c r="BR476" i="5"/>
  <c r="BQ476" i="5" s="1"/>
  <c r="AZ476" i="5"/>
  <c r="AY476" i="5" s="1"/>
  <c r="DN138" i="1"/>
  <c r="DK139" i="1"/>
  <c r="DM138" i="1"/>
  <c r="DD139" i="1"/>
  <c r="DA140" i="1"/>
  <c r="DC139" i="1"/>
  <c r="CT140" i="1"/>
  <c r="CQ141" i="1"/>
  <c r="CS140" i="1"/>
  <c r="CJ136" i="1"/>
  <c r="CG137" i="1"/>
  <c r="CI136" i="1"/>
  <c r="BY141" i="1"/>
  <c r="BW142" i="1"/>
  <c r="BZ141" i="1"/>
  <c r="BM141" i="1"/>
  <c r="BO140" i="1"/>
  <c r="BP140" i="1"/>
  <c r="BF140" i="1"/>
  <c r="BC141" i="1"/>
  <c r="BE140" i="1"/>
  <c r="AX476" i="5"/>
  <c r="AV142" i="1"/>
  <c r="AS143" i="1"/>
  <c r="AU142" i="1"/>
  <c r="AW476" i="5"/>
  <c r="AV476" i="5" s="1"/>
  <c r="AL140" i="1"/>
  <c r="AI141" i="1"/>
  <c r="AK140" i="1"/>
  <c r="Y141" i="1"/>
  <c r="AA140" i="1"/>
  <c r="AB140" i="1"/>
  <c r="H139" i="1"/>
  <c r="G139" i="1"/>
  <c r="R140" i="1"/>
  <c r="O141" i="1"/>
  <c r="Q140" i="1"/>
  <c r="IU135" i="1" l="1"/>
  <c r="IW134" i="1"/>
  <c r="IX134" i="1"/>
  <c r="IK135" i="1"/>
  <c r="IM134" i="1"/>
  <c r="IN134" i="1"/>
  <c r="IA134" i="1"/>
  <c r="ID133" i="1"/>
  <c r="IC133" i="1"/>
  <c r="HQ135" i="1"/>
  <c r="HS134" i="1"/>
  <c r="HT134" i="1"/>
  <c r="HG134" i="1"/>
  <c r="HJ133" i="1"/>
  <c r="HI133" i="1"/>
  <c r="GY135" i="1"/>
  <c r="GW136" i="1"/>
  <c r="GZ135" i="1"/>
  <c r="GM135" i="1"/>
  <c r="GP134" i="1"/>
  <c r="GO134" i="1"/>
  <c r="GC136" i="1"/>
  <c r="GF135" i="1"/>
  <c r="GE135" i="1"/>
  <c r="FS135" i="1"/>
  <c r="FU134" i="1"/>
  <c r="FV134" i="1"/>
  <c r="FI135" i="1"/>
  <c r="FL134" i="1"/>
  <c r="FK134" i="1"/>
  <c r="FB133" i="1"/>
  <c r="EY134" i="1"/>
  <c r="FA133" i="1"/>
  <c r="EO135" i="1"/>
  <c r="EQ134" i="1"/>
  <c r="BT472" i="5" s="1"/>
  <c r="ER134" i="1"/>
  <c r="BU472" i="5" s="1"/>
  <c r="EH133" i="1"/>
  <c r="EE134" i="1"/>
  <c r="EG133" i="1"/>
  <c r="DW138" i="1"/>
  <c r="DU139" i="1"/>
  <c r="DX138" i="1"/>
  <c r="BI477" i="5"/>
  <c r="BH477" i="5" s="1"/>
  <c r="BF477" i="5"/>
  <c r="BE477" i="5" s="1"/>
  <c r="BL477" i="5"/>
  <c r="BK477" i="5" s="1"/>
  <c r="BC477" i="5"/>
  <c r="BB477" i="5" s="1"/>
  <c r="BO477" i="5"/>
  <c r="BN477" i="5" s="1"/>
  <c r="BR477" i="5"/>
  <c r="BQ477" i="5" s="1"/>
  <c r="AZ477" i="5"/>
  <c r="AY477" i="5" s="1"/>
  <c r="DM139" i="1"/>
  <c r="DK140" i="1"/>
  <c r="DN139" i="1"/>
  <c r="BJ477" i="5"/>
  <c r="BD477" i="5"/>
  <c r="BS477" i="5"/>
  <c r="BM477" i="5"/>
  <c r="BP477" i="5"/>
  <c r="BG477" i="5"/>
  <c r="BA477" i="5"/>
  <c r="DA141" i="1"/>
  <c r="DD140" i="1"/>
  <c r="DC140" i="1"/>
  <c r="CQ142" i="1"/>
  <c r="CS141" i="1"/>
  <c r="CT141" i="1"/>
  <c r="CG138" i="1"/>
  <c r="CJ137" i="1"/>
  <c r="CI137" i="1"/>
  <c r="BY142" i="1"/>
  <c r="BW143" i="1"/>
  <c r="BZ142" i="1"/>
  <c r="BM142" i="1"/>
  <c r="BO141" i="1"/>
  <c r="BP141" i="1"/>
  <c r="BE141" i="1"/>
  <c r="BC142" i="1"/>
  <c r="BF141" i="1"/>
  <c r="AU143" i="1"/>
  <c r="AS144" i="1"/>
  <c r="AV143" i="1"/>
  <c r="AX477" i="5"/>
  <c r="AI142" i="1"/>
  <c r="AK141" i="1"/>
  <c r="AL141" i="1"/>
  <c r="AW477" i="5"/>
  <c r="AV477" i="5" s="1"/>
  <c r="Y142" i="1"/>
  <c r="AA141" i="1"/>
  <c r="AB141" i="1"/>
  <c r="G140" i="1"/>
  <c r="H140" i="1"/>
  <c r="O142" i="1"/>
  <c r="Q141" i="1"/>
  <c r="R141" i="1"/>
  <c r="IX135" i="1" l="1"/>
  <c r="IU136" i="1"/>
  <c r="IW135" i="1"/>
  <c r="IK136" i="1"/>
  <c r="IM135" i="1"/>
  <c r="IN135" i="1"/>
  <c r="IA135" i="1"/>
  <c r="IC134" i="1"/>
  <c r="ID134" i="1"/>
  <c r="HQ136" i="1"/>
  <c r="HT135" i="1"/>
  <c r="HS135" i="1"/>
  <c r="HG135" i="1"/>
  <c r="HJ134" i="1"/>
  <c r="HI134" i="1"/>
  <c r="GZ136" i="1"/>
  <c r="GW137" i="1"/>
  <c r="GY136" i="1"/>
  <c r="GP135" i="1"/>
  <c r="GM136" i="1"/>
  <c r="GO135" i="1"/>
  <c r="GF136" i="1"/>
  <c r="GC137" i="1"/>
  <c r="GE136" i="1"/>
  <c r="FV135" i="1"/>
  <c r="FS136" i="1"/>
  <c r="FU135" i="1"/>
  <c r="FI136" i="1"/>
  <c r="FL135" i="1"/>
  <c r="FK135" i="1"/>
  <c r="EY135" i="1"/>
  <c r="FA134" i="1"/>
  <c r="FB134" i="1"/>
  <c r="EO136" i="1"/>
  <c r="EQ135" i="1"/>
  <c r="BT473" i="5" s="1"/>
  <c r="ER135" i="1"/>
  <c r="BU473" i="5" s="1"/>
  <c r="EE135" i="1"/>
  <c r="EG134" i="1"/>
  <c r="EH134" i="1"/>
  <c r="DU140" i="1"/>
  <c r="DX139" i="1"/>
  <c r="DW139" i="1"/>
  <c r="BI478" i="5"/>
  <c r="BH478" i="5" s="1"/>
  <c r="BL478" i="5"/>
  <c r="BK478" i="5" s="1"/>
  <c r="BF478" i="5"/>
  <c r="BE478" i="5" s="1"/>
  <c r="BC478" i="5"/>
  <c r="BB478" i="5" s="1"/>
  <c r="BO478" i="5"/>
  <c r="BN478" i="5" s="1"/>
  <c r="BR478" i="5"/>
  <c r="BQ478" i="5" s="1"/>
  <c r="AZ478" i="5"/>
  <c r="AY478" i="5" s="1"/>
  <c r="BJ478" i="5"/>
  <c r="BD478" i="5"/>
  <c r="BM478" i="5"/>
  <c r="BS478" i="5"/>
  <c r="BG478" i="5"/>
  <c r="BP478" i="5"/>
  <c r="BA478" i="5"/>
  <c r="DN140" i="1"/>
  <c r="DK141" i="1"/>
  <c r="DM140" i="1"/>
  <c r="DA142" i="1"/>
  <c r="DC141" i="1"/>
  <c r="DD141" i="1"/>
  <c r="CS142" i="1"/>
  <c r="CQ143" i="1"/>
  <c r="CT142" i="1"/>
  <c r="CI138" i="1"/>
  <c r="CG139" i="1"/>
  <c r="CJ138" i="1"/>
  <c r="BW144" i="1"/>
  <c r="BZ143" i="1"/>
  <c r="BY143" i="1"/>
  <c r="BP142" i="1"/>
  <c r="BM143" i="1"/>
  <c r="BO142" i="1"/>
  <c r="BC143" i="1"/>
  <c r="BF142" i="1"/>
  <c r="BE142" i="1"/>
  <c r="AS145" i="1"/>
  <c r="AU144" i="1"/>
  <c r="AV144" i="1"/>
  <c r="AI143" i="1"/>
  <c r="AK142" i="1"/>
  <c r="AL142" i="1"/>
  <c r="AW478" i="5"/>
  <c r="AV478" i="5" s="1"/>
  <c r="AX478" i="5"/>
  <c r="AB142" i="1"/>
  <c r="Y143" i="1"/>
  <c r="AA142" i="1"/>
  <c r="H141" i="1"/>
  <c r="G141" i="1"/>
  <c r="Q142" i="1"/>
  <c r="O143" i="1"/>
  <c r="R142" i="1"/>
  <c r="IW136" i="1" l="1"/>
  <c r="IX136" i="1"/>
  <c r="IU137" i="1"/>
  <c r="IN136" i="1"/>
  <c r="IK137" i="1"/>
  <c r="IM136" i="1"/>
  <c r="ID135" i="1"/>
  <c r="IC135" i="1"/>
  <c r="IA136" i="1"/>
  <c r="HT136" i="1"/>
  <c r="HQ137" i="1"/>
  <c r="HS136" i="1"/>
  <c r="HI135" i="1"/>
  <c r="HG136" i="1"/>
  <c r="HJ135" i="1"/>
  <c r="GW138" i="1"/>
  <c r="GY137" i="1"/>
  <c r="GZ137" i="1"/>
  <c r="GO136" i="1"/>
  <c r="GM137" i="1"/>
  <c r="GP136" i="1"/>
  <c r="GC138" i="1"/>
  <c r="GF137" i="1"/>
  <c r="GE137" i="1"/>
  <c r="FU136" i="1"/>
  <c r="FV136" i="1"/>
  <c r="FS137" i="1"/>
  <c r="FL136" i="1"/>
  <c r="FI137" i="1"/>
  <c r="FK136" i="1"/>
  <c r="EY136" i="1"/>
  <c r="FB135" i="1"/>
  <c r="FA135" i="1"/>
  <c r="ER136" i="1"/>
  <c r="BU474" i="5" s="1"/>
  <c r="EO137" i="1"/>
  <c r="EQ136" i="1"/>
  <c r="BT474" i="5" s="1"/>
  <c r="EH135" i="1"/>
  <c r="EG135" i="1"/>
  <c r="EE136" i="1"/>
  <c r="DU141" i="1"/>
  <c r="DW140" i="1"/>
  <c r="DX140" i="1"/>
  <c r="BJ479" i="5"/>
  <c r="BD479" i="5"/>
  <c r="BS479" i="5"/>
  <c r="BM479" i="5"/>
  <c r="BP479" i="5"/>
  <c r="BG479" i="5"/>
  <c r="BA479" i="5"/>
  <c r="BI479" i="5"/>
  <c r="BH479" i="5" s="1"/>
  <c r="BC479" i="5"/>
  <c r="BB479" i="5" s="1"/>
  <c r="BF479" i="5"/>
  <c r="BE479" i="5" s="1"/>
  <c r="BL479" i="5"/>
  <c r="BK479" i="5" s="1"/>
  <c r="BO479" i="5"/>
  <c r="BN479" i="5" s="1"/>
  <c r="BR479" i="5"/>
  <c r="BQ479" i="5" s="1"/>
  <c r="AZ479" i="5"/>
  <c r="AY479" i="5" s="1"/>
  <c r="DK142" i="1"/>
  <c r="DM141" i="1"/>
  <c r="DN141" i="1"/>
  <c r="DD142" i="1"/>
  <c r="DA143" i="1"/>
  <c r="DC142" i="1"/>
  <c r="CQ144" i="1"/>
  <c r="CS143" i="1"/>
  <c r="CT143" i="1"/>
  <c r="CG140" i="1"/>
  <c r="CJ139" i="1"/>
  <c r="CI139" i="1"/>
  <c r="BZ144" i="1"/>
  <c r="BW145" i="1"/>
  <c r="BY144" i="1"/>
  <c r="BO143" i="1"/>
  <c r="BM144" i="1"/>
  <c r="BP143" i="1"/>
  <c r="BC144" i="1"/>
  <c r="BF143" i="1"/>
  <c r="BE143" i="1"/>
  <c r="AS146" i="1"/>
  <c r="AU145" i="1"/>
  <c r="AV145" i="1"/>
  <c r="AX479" i="5"/>
  <c r="AW479" i="5"/>
  <c r="AV479" i="5" s="1"/>
  <c r="AI144" i="1"/>
  <c r="AK143" i="1"/>
  <c r="AL143" i="1"/>
  <c r="AA143" i="1"/>
  <c r="Y144" i="1"/>
  <c r="AB143" i="1"/>
  <c r="H142" i="1"/>
  <c r="G142" i="1"/>
  <c r="O144" i="1"/>
  <c r="Q143" i="1"/>
  <c r="R143" i="1"/>
  <c r="IU138" i="1" l="1"/>
  <c r="IW137" i="1"/>
  <c r="IX137" i="1"/>
  <c r="IK138" i="1"/>
  <c r="IN137" i="1"/>
  <c r="IM137" i="1"/>
  <c r="ID136" i="1"/>
  <c r="IA137" i="1"/>
  <c r="IC136" i="1"/>
  <c r="HQ138" i="1"/>
  <c r="HT137" i="1"/>
  <c r="HS137" i="1"/>
  <c r="HG137" i="1"/>
  <c r="HI136" i="1"/>
  <c r="HJ136" i="1"/>
  <c r="GY138" i="1"/>
  <c r="GZ138" i="1"/>
  <c r="GW139" i="1"/>
  <c r="GM138" i="1"/>
  <c r="GO137" i="1"/>
  <c r="GP137" i="1"/>
  <c r="GC139" i="1"/>
  <c r="GE138" i="1"/>
  <c r="GF138" i="1"/>
  <c r="FV137" i="1"/>
  <c r="FS138" i="1"/>
  <c r="FU137" i="1"/>
  <c r="FI138" i="1"/>
  <c r="FL137" i="1"/>
  <c r="FK137" i="1"/>
  <c r="EY137" i="1"/>
  <c r="FA136" i="1"/>
  <c r="FB136" i="1"/>
  <c r="EO138" i="1"/>
  <c r="ER137" i="1"/>
  <c r="BU475" i="5" s="1"/>
  <c r="EQ137" i="1"/>
  <c r="BT475" i="5" s="1"/>
  <c r="EE137" i="1"/>
  <c r="EG136" i="1"/>
  <c r="EH136" i="1"/>
  <c r="DW141" i="1"/>
  <c r="DX141" i="1"/>
  <c r="DU142" i="1"/>
  <c r="BI480" i="5"/>
  <c r="BH480" i="5" s="1"/>
  <c r="BF480" i="5"/>
  <c r="BE480" i="5" s="1"/>
  <c r="BL480" i="5"/>
  <c r="BK480" i="5" s="1"/>
  <c r="BC480" i="5"/>
  <c r="BB480" i="5" s="1"/>
  <c r="BO480" i="5"/>
  <c r="BN480" i="5" s="1"/>
  <c r="BR480" i="5"/>
  <c r="BQ480" i="5" s="1"/>
  <c r="AZ480" i="5"/>
  <c r="AY480" i="5" s="1"/>
  <c r="DK143" i="1"/>
  <c r="DN142" i="1"/>
  <c r="DM142" i="1"/>
  <c r="BJ480" i="5"/>
  <c r="BD480" i="5"/>
  <c r="BM480" i="5"/>
  <c r="BS480" i="5"/>
  <c r="BP480" i="5"/>
  <c r="BG480" i="5"/>
  <c r="BA480" i="5"/>
  <c r="DC143" i="1"/>
  <c r="DA144" i="1"/>
  <c r="DD143" i="1"/>
  <c r="CT144" i="1"/>
  <c r="CQ145" i="1"/>
  <c r="CS144" i="1"/>
  <c r="CG141" i="1"/>
  <c r="CJ140" i="1"/>
  <c r="CI140" i="1"/>
  <c r="BY145" i="1"/>
  <c r="BW146" i="1"/>
  <c r="BZ145" i="1"/>
  <c r="BO144" i="1"/>
  <c r="BM145" i="1"/>
  <c r="BP144" i="1"/>
  <c r="BF144" i="1"/>
  <c r="BC145" i="1"/>
  <c r="BE144" i="1"/>
  <c r="AW480" i="5"/>
  <c r="AV480" i="5" s="1"/>
  <c r="AS147" i="1"/>
  <c r="AU146" i="1"/>
  <c r="AV146" i="1"/>
  <c r="AX480" i="5"/>
  <c r="AL144" i="1"/>
  <c r="AI145" i="1"/>
  <c r="AK144" i="1"/>
  <c r="Y145" i="1"/>
  <c r="AB144" i="1"/>
  <c r="AA144" i="1"/>
  <c r="H143" i="1"/>
  <c r="G143" i="1"/>
  <c r="R144" i="1"/>
  <c r="O145" i="1"/>
  <c r="Q144" i="1"/>
  <c r="IW138" i="1" l="1"/>
  <c r="IX138" i="1"/>
  <c r="IU139" i="1"/>
  <c r="IM138" i="1"/>
  <c r="IK139" i="1"/>
  <c r="IN138" i="1"/>
  <c r="IA138" i="1"/>
  <c r="ID137" i="1"/>
  <c r="IC137" i="1"/>
  <c r="HQ139" i="1"/>
  <c r="HS138" i="1"/>
  <c r="HT138" i="1"/>
  <c r="HG138" i="1"/>
  <c r="HJ137" i="1"/>
  <c r="HI137" i="1"/>
  <c r="GW140" i="1"/>
  <c r="GY139" i="1"/>
  <c r="GZ139" i="1"/>
  <c r="GM139" i="1"/>
  <c r="GP138" i="1"/>
  <c r="GO138" i="1"/>
  <c r="GC140" i="1"/>
  <c r="GE139" i="1"/>
  <c r="GF139" i="1"/>
  <c r="FS139" i="1"/>
  <c r="FU138" i="1"/>
  <c r="FV138" i="1"/>
  <c r="FK138" i="1"/>
  <c r="FI139" i="1"/>
  <c r="FL138" i="1"/>
  <c r="EY138" i="1"/>
  <c r="FA137" i="1"/>
  <c r="FB137" i="1"/>
  <c r="EO139" i="1"/>
  <c r="EQ138" i="1"/>
  <c r="BT476" i="5" s="1"/>
  <c r="ER138" i="1"/>
  <c r="BU476" i="5" s="1"/>
  <c r="EE138" i="1"/>
  <c r="EH137" i="1"/>
  <c r="EG137" i="1"/>
  <c r="DX142" i="1"/>
  <c r="DU143" i="1"/>
  <c r="DW142" i="1"/>
  <c r="BI481" i="5"/>
  <c r="BH481" i="5" s="1"/>
  <c r="BL481" i="5"/>
  <c r="BK481" i="5" s="1"/>
  <c r="BC481" i="5"/>
  <c r="BB481" i="5" s="1"/>
  <c r="BF481" i="5"/>
  <c r="BE481" i="5" s="1"/>
  <c r="BO481" i="5"/>
  <c r="BN481" i="5" s="1"/>
  <c r="BR481" i="5"/>
  <c r="BQ481" i="5" s="1"/>
  <c r="AZ481" i="5"/>
  <c r="AY481" i="5" s="1"/>
  <c r="DK144" i="1"/>
  <c r="DN143" i="1"/>
  <c r="DM143" i="1"/>
  <c r="BJ481" i="5"/>
  <c r="BD481" i="5"/>
  <c r="BS481" i="5"/>
  <c r="BM481" i="5"/>
  <c r="BP481" i="5"/>
  <c r="BG481" i="5"/>
  <c r="BA481" i="5"/>
  <c r="DA145" i="1"/>
  <c r="DD144" i="1"/>
  <c r="DC144" i="1"/>
  <c r="CS145" i="1"/>
  <c r="CQ146" i="1"/>
  <c r="CT145" i="1"/>
  <c r="CG142" i="1"/>
  <c r="CI141" i="1"/>
  <c r="CJ141" i="1"/>
  <c r="BZ146" i="1"/>
  <c r="BW147" i="1"/>
  <c r="BY146" i="1"/>
  <c r="BO145" i="1"/>
  <c r="BM146" i="1"/>
  <c r="BP145" i="1"/>
  <c r="BE145" i="1"/>
  <c r="BC146" i="1"/>
  <c r="BF145" i="1"/>
  <c r="AU147" i="1"/>
  <c r="AS148" i="1"/>
  <c r="AV147" i="1"/>
  <c r="AW481" i="5"/>
  <c r="AV481" i="5" s="1"/>
  <c r="AX481" i="5"/>
  <c r="AK145" i="1"/>
  <c r="AI146" i="1"/>
  <c r="AL145" i="1"/>
  <c r="Y146" i="1"/>
  <c r="AA145" i="1"/>
  <c r="AB145" i="1"/>
  <c r="G144" i="1"/>
  <c r="H144" i="1"/>
  <c r="Q145" i="1"/>
  <c r="O146" i="1"/>
  <c r="R145" i="1"/>
  <c r="IU140" i="1" l="1"/>
  <c r="IX139" i="1"/>
  <c r="IW139" i="1"/>
  <c r="IM139" i="1"/>
  <c r="IK140" i="1"/>
  <c r="IN139" i="1"/>
  <c r="IC138" i="1"/>
  <c r="ID138" i="1"/>
  <c r="IA139" i="1"/>
  <c r="HS139" i="1"/>
  <c r="HT139" i="1"/>
  <c r="HQ140" i="1"/>
  <c r="HG139" i="1"/>
  <c r="HI138" i="1"/>
  <c r="HJ138" i="1"/>
  <c r="GW141" i="1"/>
  <c r="GZ140" i="1"/>
  <c r="GY140" i="1"/>
  <c r="GM140" i="1"/>
  <c r="GO139" i="1"/>
  <c r="GP139" i="1"/>
  <c r="GC141" i="1"/>
  <c r="GE140" i="1"/>
  <c r="GF140" i="1"/>
  <c r="FS140" i="1"/>
  <c r="FU139" i="1"/>
  <c r="FV139" i="1"/>
  <c r="FI140" i="1"/>
  <c r="FL139" i="1"/>
  <c r="FK139" i="1"/>
  <c r="FB138" i="1"/>
  <c r="EY139" i="1"/>
  <c r="FA138" i="1"/>
  <c r="ER139" i="1"/>
  <c r="BU477" i="5" s="1"/>
  <c r="EO140" i="1"/>
  <c r="EQ139" i="1"/>
  <c r="BT477" i="5" s="1"/>
  <c r="EE139" i="1"/>
  <c r="EG138" i="1"/>
  <c r="EH138" i="1"/>
  <c r="DW143" i="1"/>
  <c r="DU144" i="1"/>
  <c r="DX143" i="1"/>
  <c r="BJ482" i="5"/>
  <c r="BD482" i="5"/>
  <c r="BS482" i="5"/>
  <c r="BM482" i="5"/>
  <c r="BP482" i="5"/>
  <c r="BG482" i="5"/>
  <c r="BA482" i="5"/>
  <c r="DN144" i="1"/>
  <c r="DK145" i="1"/>
  <c r="DM144" i="1"/>
  <c r="BI482" i="5"/>
  <c r="BH482" i="5" s="1"/>
  <c r="BL482" i="5"/>
  <c r="BK482" i="5" s="1"/>
  <c r="BC482" i="5"/>
  <c r="BB482" i="5" s="1"/>
  <c r="BF482" i="5"/>
  <c r="BE482" i="5" s="1"/>
  <c r="BO482" i="5"/>
  <c r="BN482" i="5" s="1"/>
  <c r="BR482" i="5"/>
  <c r="BQ482" i="5" s="1"/>
  <c r="AZ482" i="5"/>
  <c r="AY482" i="5" s="1"/>
  <c r="DC145" i="1"/>
  <c r="DA146" i="1"/>
  <c r="DD145" i="1"/>
  <c r="CT146" i="1"/>
  <c r="CS146" i="1"/>
  <c r="CQ147" i="1"/>
  <c r="CJ142" i="1"/>
  <c r="CG143" i="1"/>
  <c r="CI142" i="1"/>
  <c r="BY147" i="1"/>
  <c r="BW148" i="1"/>
  <c r="BZ147" i="1"/>
  <c r="BM147" i="1"/>
  <c r="BP146" i="1"/>
  <c r="BO146" i="1"/>
  <c r="BF146" i="1"/>
  <c r="BE146" i="1"/>
  <c r="BC147" i="1"/>
  <c r="AV148" i="1"/>
  <c r="AS149" i="1"/>
  <c r="AU148" i="1"/>
  <c r="AW482" i="5"/>
  <c r="AV482" i="5" s="1"/>
  <c r="AL146" i="1"/>
  <c r="AI147" i="1"/>
  <c r="AK146" i="1"/>
  <c r="AX482" i="5"/>
  <c r="Y147" i="1"/>
  <c r="AB146" i="1"/>
  <c r="AA146" i="1"/>
  <c r="H145" i="1"/>
  <c r="G145" i="1"/>
  <c r="R146" i="1"/>
  <c r="O147" i="1"/>
  <c r="Q146" i="1"/>
  <c r="IX140" i="1" l="1"/>
  <c r="IU141" i="1"/>
  <c r="IW140" i="1"/>
  <c r="IK141" i="1"/>
  <c r="IN140" i="1"/>
  <c r="IM140" i="1"/>
  <c r="IA140" i="1"/>
  <c r="ID139" i="1"/>
  <c r="IC139" i="1"/>
  <c r="HQ141" i="1"/>
  <c r="HT140" i="1"/>
  <c r="HS140" i="1"/>
  <c r="HG140" i="1"/>
  <c r="HI139" i="1"/>
  <c r="HJ139" i="1"/>
  <c r="GW142" i="1"/>
  <c r="GY141" i="1"/>
  <c r="GZ141" i="1"/>
  <c r="GP140" i="1"/>
  <c r="GM141" i="1"/>
  <c r="GO140" i="1"/>
  <c r="GC142" i="1"/>
  <c r="GE141" i="1"/>
  <c r="GF141" i="1"/>
  <c r="FV140" i="1"/>
  <c r="FS141" i="1"/>
  <c r="FU140" i="1"/>
  <c r="FI141" i="1"/>
  <c r="FK140" i="1"/>
  <c r="FL140" i="1"/>
  <c r="FA139" i="1"/>
  <c r="EY140" i="1"/>
  <c r="FB139" i="1"/>
  <c r="EO141" i="1"/>
  <c r="EQ140" i="1"/>
  <c r="BT478" i="5" s="1"/>
  <c r="ER140" i="1"/>
  <c r="BU478" i="5" s="1"/>
  <c r="EE140" i="1"/>
  <c r="EG139" i="1"/>
  <c r="EH139" i="1"/>
  <c r="DU145" i="1"/>
  <c r="DX144" i="1"/>
  <c r="DW144" i="1"/>
  <c r="BI483" i="5"/>
  <c r="BH483" i="5" s="1"/>
  <c r="BF483" i="5"/>
  <c r="BE483" i="5" s="1"/>
  <c r="BL483" i="5"/>
  <c r="BK483" i="5" s="1"/>
  <c r="BC483" i="5"/>
  <c r="BB483" i="5" s="1"/>
  <c r="BO483" i="5"/>
  <c r="BN483" i="5" s="1"/>
  <c r="BR483" i="5"/>
  <c r="BQ483" i="5" s="1"/>
  <c r="AZ483" i="5"/>
  <c r="AY483" i="5" s="1"/>
  <c r="BJ483" i="5"/>
  <c r="BD483" i="5"/>
  <c r="BS483" i="5"/>
  <c r="BM483" i="5"/>
  <c r="BG483" i="5"/>
  <c r="BP483" i="5"/>
  <c r="BA483" i="5"/>
  <c r="DM145" i="1"/>
  <c r="DK146" i="1"/>
  <c r="DN145" i="1"/>
  <c r="DA147" i="1"/>
  <c r="DC146" i="1"/>
  <c r="DD146" i="1"/>
  <c r="CS147" i="1"/>
  <c r="CQ148" i="1"/>
  <c r="CT147" i="1"/>
  <c r="CI143" i="1"/>
  <c r="CG144" i="1"/>
  <c r="CJ143" i="1"/>
  <c r="BY148" i="1"/>
  <c r="BW149" i="1"/>
  <c r="BZ148" i="1"/>
  <c r="BO147" i="1"/>
  <c r="BM148" i="1"/>
  <c r="BP147" i="1"/>
  <c r="BE147" i="1"/>
  <c r="BC148" i="1"/>
  <c r="BF147" i="1"/>
  <c r="AV149" i="1"/>
  <c r="AS150" i="1"/>
  <c r="AU149" i="1"/>
  <c r="AX483" i="5"/>
  <c r="AK147" i="1"/>
  <c r="AI148" i="1"/>
  <c r="AL147" i="1"/>
  <c r="AW483" i="5"/>
  <c r="AV483" i="5" s="1"/>
  <c r="AA147" i="1"/>
  <c r="Y148" i="1"/>
  <c r="AB147" i="1"/>
  <c r="G146" i="1"/>
  <c r="H146" i="1"/>
  <c r="Q147" i="1"/>
  <c r="O148" i="1"/>
  <c r="R147" i="1"/>
  <c r="IU142" i="1" l="1"/>
  <c r="IX141" i="1"/>
  <c r="IW141" i="1"/>
  <c r="IK142" i="1"/>
  <c r="IN141" i="1"/>
  <c r="IM141" i="1"/>
  <c r="ID140" i="1"/>
  <c r="IA141" i="1"/>
  <c r="IC140" i="1"/>
  <c r="HQ142" i="1"/>
  <c r="HS141" i="1"/>
  <c r="HT141" i="1"/>
  <c r="HJ140" i="1"/>
  <c r="HG141" i="1"/>
  <c r="HI140" i="1"/>
  <c r="GZ142" i="1"/>
  <c r="GW143" i="1"/>
  <c r="GY142" i="1"/>
  <c r="GM142" i="1"/>
  <c r="GO141" i="1"/>
  <c r="GP141" i="1"/>
  <c r="GF142" i="1"/>
  <c r="GC143" i="1"/>
  <c r="GE142" i="1"/>
  <c r="FU141" i="1"/>
  <c r="FV141" i="1"/>
  <c r="FS142" i="1"/>
  <c r="FI142" i="1"/>
  <c r="FK141" i="1"/>
  <c r="FL141" i="1"/>
  <c r="FB140" i="1"/>
  <c r="EY141" i="1"/>
  <c r="FA140" i="1"/>
  <c r="EO142" i="1"/>
  <c r="ER141" i="1"/>
  <c r="BU479" i="5" s="1"/>
  <c r="EQ141" i="1"/>
  <c r="BT479" i="5" s="1"/>
  <c r="EH140" i="1"/>
  <c r="EE141" i="1"/>
  <c r="EG140" i="1"/>
  <c r="DW145" i="1"/>
  <c r="DU146" i="1"/>
  <c r="DX145" i="1"/>
  <c r="BI484" i="5"/>
  <c r="BH484" i="5" s="1"/>
  <c r="BC484" i="5"/>
  <c r="BB484" i="5" s="1"/>
  <c r="BL484" i="5"/>
  <c r="BK484" i="5" s="1"/>
  <c r="BF484" i="5"/>
  <c r="BE484" i="5" s="1"/>
  <c r="BO484" i="5"/>
  <c r="BN484" i="5" s="1"/>
  <c r="BR484" i="5"/>
  <c r="BQ484" i="5" s="1"/>
  <c r="AZ484" i="5"/>
  <c r="AY484" i="5" s="1"/>
  <c r="BJ484" i="5"/>
  <c r="BD484" i="5"/>
  <c r="BS484" i="5"/>
  <c r="BM484" i="5"/>
  <c r="BP484" i="5"/>
  <c r="BG484" i="5"/>
  <c r="BA484" i="5"/>
  <c r="DN146" i="1"/>
  <c r="DK147" i="1"/>
  <c r="DM146" i="1"/>
  <c r="DA148" i="1"/>
  <c r="DD147" i="1"/>
  <c r="DC147" i="1"/>
  <c r="CS148" i="1"/>
  <c r="CT148" i="1"/>
  <c r="CQ149" i="1"/>
  <c r="CG145" i="1"/>
  <c r="CI144" i="1"/>
  <c r="CJ144" i="1"/>
  <c r="BW150" i="1"/>
  <c r="BZ149" i="1"/>
  <c r="BY149" i="1"/>
  <c r="BP148" i="1"/>
  <c r="BM149" i="1"/>
  <c r="BO148" i="1"/>
  <c r="BE148" i="1"/>
  <c r="BC149" i="1"/>
  <c r="BF148" i="1"/>
  <c r="AU150" i="1"/>
  <c r="AS151" i="1"/>
  <c r="AV150" i="1"/>
  <c r="AW484" i="5"/>
  <c r="AV484" i="5" s="1"/>
  <c r="AK148" i="1"/>
  <c r="AI149" i="1"/>
  <c r="AL148" i="1"/>
  <c r="AX484" i="5"/>
  <c r="AB148" i="1"/>
  <c r="Y149" i="1"/>
  <c r="AA148" i="1"/>
  <c r="H147" i="1"/>
  <c r="G147" i="1"/>
  <c r="Q148" i="1"/>
  <c r="R148" i="1"/>
  <c r="O149" i="1"/>
  <c r="IU143" i="1" l="1"/>
  <c r="IX142" i="1"/>
  <c r="IW142" i="1"/>
  <c r="IN142" i="1"/>
  <c r="IK143" i="1"/>
  <c r="IM142" i="1"/>
  <c r="IC141" i="1"/>
  <c r="IA142" i="1"/>
  <c r="ID141" i="1"/>
  <c r="HT142" i="1"/>
  <c r="HQ143" i="1"/>
  <c r="HS142" i="1"/>
  <c r="HI141" i="1"/>
  <c r="HG142" i="1"/>
  <c r="HJ141" i="1"/>
  <c r="GY143" i="1"/>
  <c r="GZ143" i="1"/>
  <c r="GW144" i="1"/>
  <c r="GO142" i="1"/>
  <c r="GM143" i="1"/>
  <c r="GP142" i="1"/>
  <c r="GE143" i="1"/>
  <c r="GC144" i="1"/>
  <c r="GF143" i="1"/>
  <c r="FS143" i="1"/>
  <c r="FV142" i="1"/>
  <c r="FU142" i="1"/>
  <c r="FL142" i="1"/>
  <c r="FI143" i="1"/>
  <c r="FK142" i="1"/>
  <c r="FA141" i="1"/>
  <c r="EY142" i="1"/>
  <c r="FB141" i="1"/>
  <c r="ER142" i="1"/>
  <c r="BU480" i="5" s="1"/>
  <c r="EO143" i="1"/>
  <c r="EQ142" i="1"/>
  <c r="BT480" i="5" s="1"/>
  <c r="EG141" i="1"/>
  <c r="EH141" i="1"/>
  <c r="EE142" i="1"/>
  <c r="DU147" i="1"/>
  <c r="DX146" i="1"/>
  <c r="DW146" i="1"/>
  <c r="BI485" i="5"/>
  <c r="BH485" i="5" s="1"/>
  <c r="BL485" i="5"/>
  <c r="BK485" i="5" s="1"/>
  <c r="BC485" i="5"/>
  <c r="BB485" i="5" s="1"/>
  <c r="BF485" i="5"/>
  <c r="BE485" i="5" s="1"/>
  <c r="BO485" i="5"/>
  <c r="BN485" i="5" s="1"/>
  <c r="BR485" i="5"/>
  <c r="BQ485" i="5" s="1"/>
  <c r="AZ485" i="5"/>
  <c r="AY485" i="5" s="1"/>
  <c r="DM147" i="1"/>
  <c r="DK148" i="1"/>
  <c r="DN147" i="1"/>
  <c r="BJ485" i="5"/>
  <c r="BD485" i="5"/>
  <c r="BS485" i="5"/>
  <c r="BM485" i="5"/>
  <c r="BG485" i="5"/>
  <c r="BP485" i="5"/>
  <c r="BA485" i="5"/>
  <c r="DD148" i="1"/>
  <c r="DC148" i="1"/>
  <c r="DA149" i="1"/>
  <c r="CQ150" i="1"/>
  <c r="CS149" i="1"/>
  <c r="CT149" i="1"/>
  <c r="CI145" i="1"/>
  <c r="CJ145" i="1"/>
  <c r="CG146" i="1"/>
  <c r="BZ150" i="1"/>
  <c r="BW151" i="1"/>
  <c r="BY150" i="1"/>
  <c r="BP149" i="1"/>
  <c r="BM150" i="1"/>
  <c r="BO149" i="1"/>
  <c r="BC150" i="1"/>
  <c r="BF149" i="1"/>
  <c r="BE149" i="1"/>
  <c r="AS152" i="1"/>
  <c r="AU151" i="1"/>
  <c r="AV151" i="1"/>
  <c r="AX485" i="5"/>
  <c r="AI150" i="1"/>
  <c r="AK149" i="1"/>
  <c r="AL149" i="1"/>
  <c r="AW485" i="5"/>
  <c r="AV485" i="5" s="1"/>
  <c r="AB149" i="1"/>
  <c r="Y150" i="1"/>
  <c r="AA149" i="1"/>
  <c r="H148" i="1"/>
  <c r="G148" i="1"/>
  <c r="O150" i="1"/>
  <c r="Q149" i="1"/>
  <c r="R149" i="1"/>
  <c r="IU144" i="1" l="1"/>
  <c r="IX143" i="1"/>
  <c r="IW143" i="1"/>
  <c r="IM143" i="1"/>
  <c r="IK144" i="1"/>
  <c r="IN143" i="1"/>
  <c r="ID142" i="1"/>
  <c r="IA143" i="1"/>
  <c r="IC142" i="1"/>
  <c r="HS143" i="1"/>
  <c r="HQ144" i="1"/>
  <c r="HT143" i="1"/>
  <c r="HG143" i="1"/>
  <c r="HI142" i="1"/>
  <c r="HJ142" i="1"/>
  <c r="GW145" i="1"/>
  <c r="GY144" i="1"/>
  <c r="GZ144" i="1"/>
  <c r="GM144" i="1"/>
  <c r="GO143" i="1"/>
  <c r="GP143" i="1"/>
  <c r="GC145" i="1"/>
  <c r="GE144" i="1"/>
  <c r="GF144" i="1"/>
  <c r="FS144" i="1"/>
  <c r="FU143" i="1"/>
  <c r="FV143" i="1"/>
  <c r="FK143" i="1"/>
  <c r="FI144" i="1"/>
  <c r="FL143" i="1"/>
  <c r="EY143" i="1"/>
  <c r="FB142" i="1"/>
  <c r="FA142" i="1"/>
  <c r="EQ143" i="1"/>
  <c r="BT481" i="5" s="1"/>
  <c r="EO144" i="1"/>
  <c r="ER143" i="1"/>
  <c r="BU481" i="5" s="1"/>
  <c r="EE143" i="1"/>
  <c r="EG142" i="1"/>
  <c r="EH142" i="1"/>
  <c r="DU148" i="1"/>
  <c r="DW147" i="1"/>
  <c r="DX147" i="1"/>
  <c r="BJ486" i="5"/>
  <c r="BD486" i="5"/>
  <c r="BS486" i="5"/>
  <c r="BM486" i="5"/>
  <c r="BG486" i="5"/>
  <c r="BP486" i="5"/>
  <c r="BA486" i="5"/>
  <c r="BI486" i="5"/>
  <c r="BH486" i="5" s="1"/>
  <c r="BL486" i="5"/>
  <c r="BK486" i="5" s="1"/>
  <c r="BF486" i="5"/>
  <c r="BE486" i="5" s="1"/>
  <c r="BC486" i="5"/>
  <c r="BB486" i="5" s="1"/>
  <c r="BO486" i="5"/>
  <c r="BN486" i="5" s="1"/>
  <c r="BR486" i="5"/>
  <c r="BQ486" i="5" s="1"/>
  <c r="AZ486" i="5"/>
  <c r="AY486" i="5" s="1"/>
  <c r="DM148" i="1"/>
  <c r="DN148" i="1"/>
  <c r="DK149" i="1"/>
  <c r="DA150" i="1"/>
  <c r="DD149" i="1"/>
  <c r="DC149" i="1"/>
  <c r="CT150" i="1"/>
  <c r="CQ151" i="1"/>
  <c r="CS150" i="1"/>
  <c r="CG147" i="1"/>
  <c r="CJ146" i="1"/>
  <c r="CI146" i="1"/>
  <c r="BY151" i="1"/>
  <c r="BW152" i="1"/>
  <c r="BZ151" i="1"/>
  <c r="BM151" i="1"/>
  <c r="BO150" i="1"/>
  <c r="BP150" i="1"/>
  <c r="BC151" i="1"/>
  <c r="BF150" i="1"/>
  <c r="BE150" i="1"/>
  <c r="AS153" i="1"/>
  <c r="AU152" i="1"/>
  <c r="AV152" i="1"/>
  <c r="AX486" i="5"/>
  <c r="AL150" i="1"/>
  <c r="AI151" i="1"/>
  <c r="AK150" i="1"/>
  <c r="AW486" i="5"/>
  <c r="AV486" i="5" s="1"/>
  <c r="AA150" i="1"/>
  <c r="Y151" i="1"/>
  <c r="AB150" i="1"/>
  <c r="H149" i="1"/>
  <c r="G149" i="1"/>
  <c r="R150" i="1"/>
  <c r="O151" i="1"/>
  <c r="Q150" i="1"/>
  <c r="IX144" i="1" l="1"/>
  <c r="IU145" i="1"/>
  <c r="IW144" i="1"/>
  <c r="IM144" i="1"/>
  <c r="IK145" i="1"/>
  <c r="IN144" i="1"/>
  <c r="IA144" i="1"/>
  <c r="IC143" i="1"/>
  <c r="ID143" i="1"/>
  <c r="HS144" i="1"/>
  <c r="HQ145" i="1"/>
  <c r="HT144" i="1"/>
  <c r="HG144" i="1"/>
  <c r="HI143" i="1"/>
  <c r="HJ143" i="1"/>
  <c r="GY145" i="1"/>
  <c r="GW146" i="1"/>
  <c r="GZ145" i="1"/>
  <c r="GP144" i="1"/>
  <c r="GM145" i="1"/>
  <c r="GO144" i="1"/>
  <c r="GE145" i="1"/>
  <c r="GC146" i="1"/>
  <c r="GF145" i="1"/>
  <c r="FV144" i="1"/>
  <c r="FS145" i="1"/>
  <c r="FU144" i="1"/>
  <c r="FI145" i="1"/>
  <c r="FK144" i="1"/>
  <c r="FL144" i="1"/>
  <c r="EY144" i="1"/>
  <c r="FA143" i="1"/>
  <c r="FB143" i="1"/>
  <c r="EO145" i="1"/>
  <c r="ER144" i="1"/>
  <c r="BU482" i="5" s="1"/>
  <c r="EQ144" i="1"/>
  <c r="BT482" i="5" s="1"/>
  <c r="EE144" i="1"/>
  <c r="EG143" i="1"/>
  <c r="EH143" i="1"/>
  <c r="DX148" i="1"/>
  <c r="DU149" i="1"/>
  <c r="DW148" i="1"/>
  <c r="BI487" i="5"/>
  <c r="BH487" i="5" s="1"/>
  <c r="BC487" i="5"/>
  <c r="BB487" i="5" s="1"/>
  <c r="BL487" i="5"/>
  <c r="BK487" i="5" s="1"/>
  <c r="BF487" i="5"/>
  <c r="BE487" i="5" s="1"/>
  <c r="BO487" i="5"/>
  <c r="BN487" i="5" s="1"/>
  <c r="BR487" i="5"/>
  <c r="BQ487" i="5" s="1"/>
  <c r="AZ487" i="5"/>
  <c r="AY487" i="5" s="1"/>
  <c r="BJ487" i="5"/>
  <c r="BD487" i="5"/>
  <c r="BS487" i="5"/>
  <c r="BM487" i="5"/>
  <c r="BP487" i="5"/>
  <c r="BG487" i="5"/>
  <c r="BA487" i="5"/>
  <c r="DK150" i="1"/>
  <c r="DN149" i="1"/>
  <c r="DM149" i="1"/>
  <c r="DC150" i="1"/>
  <c r="DA151" i="1"/>
  <c r="DD150" i="1"/>
  <c r="CS151" i="1"/>
  <c r="CQ152" i="1"/>
  <c r="CT151" i="1"/>
  <c r="CJ147" i="1"/>
  <c r="CG148" i="1"/>
  <c r="CI147" i="1"/>
  <c r="BY152" i="1"/>
  <c r="BW153" i="1"/>
  <c r="BZ152" i="1"/>
  <c r="BM152" i="1"/>
  <c r="BO151" i="1"/>
  <c r="BP151" i="1"/>
  <c r="BC152" i="1"/>
  <c r="BE151" i="1"/>
  <c r="BF151" i="1"/>
  <c r="AS154" i="1"/>
  <c r="AV153" i="1"/>
  <c r="AU153" i="1"/>
  <c r="AW487" i="5"/>
  <c r="AV487" i="5" s="1"/>
  <c r="AI152" i="1"/>
  <c r="AK151" i="1"/>
  <c r="AL151" i="1"/>
  <c r="AX487" i="5"/>
  <c r="Y152" i="1"/>
  <c r="AA151" i="1"/>
  <c r="AB151" i="1"/>
  <c r="G150" i="1"/>
  <c r="H150" i="1"/>
  <c r="O152" i="1"/>
  <c r="Q151" i="1"/>
  <c r="R151" i="1"/>
  <c r="IW145" i="1" l="1"/>
  <c r="IU146" i="1"/>
  <c r="IX145" i="1"/>
  <c r="IM145" i="1"/>
  <c r="IN145" i="1"/>
  <c r="IK146" i="1"/>
  <c r="ID144" i="1"/>
  <c r="IA145" i="1"/>
  <c r="IC144" i="1"/>
  <c r="HS145" i="1"/>
  <c r="HT145" i="1"/>
  <c r="HQ146" i="1"/>
  <c r="HJ144" i="1"/>
  <c r="HG145" i="1"/>
  <c r="HI144" i="1"/>
  <c r="GW147" i="1"/>
  <c r="GY146" i="1"/>
  <c r="GZ146" i="1"/>
  <c r="GO145" i="1"/>
  <c r="GM146" i="1"/>
  <c r="GP145" i="1"/>
  <c r="GC147" i="1"/>
  <c r="GF146" i="1"/>
  <c r="GE146" i="1"/>
  <c r="FU145" i="1"/>
  <c r="FS146" i="1"/>
  <c r="FV145" i="1"/>
  <c r="FK145" i="1"/>
  <c r="FI146" i="1"/>
  <c r="FL145" i="1"/>
  <c r="FB144" i="1"/>
  <c r="EY145" i="1"/>
  <c r="FA144" i="1"/>
  <c r="EQ145" i="1"/>
  <c r="BT483" i="5" s="1"/>
  <c r="EO146" i="1"/>
  <c r="ER145" i="1"/>
  <c r="BU483" i="5" s="1"/>
  <c r="EH144" i="1"/>
  <c r="EE145" i="1"/>
  <c r="EG144" i="1"/>
  <c r="DU150" i="1"/>
  <c r="DX149" i="1"/>
  <c r="DW149" i="1"/>
  <c r="DK151" i="1"/>
  <c r="DM150" i="1"/>
  <c r="DN150" i="1"/>
  <c r="BJ488" i="5"/>
  <c r="BD488" i="5"/>
  <c r="BS488" i="5"/>
  <c r="BM488" i="5"/>
  <c r="BP488" i="5"/>
  <c r="BG488" i="5"/>
  <c r="BA488" i="5"/>
  <c r="BI488" i="5"/>
  <c r="BH488" i="5" s="1"/>
  <c r="BC488" i="5"/>
  <c r="BB488" i="5" s="1"/>
  <c r="BL488" i="5"/>
  <c r="BK488" i="5" s="1"/>
  <c r="BF488" i="5"/>
  <c r="BE488" i="5" s="1"/>
  <c r="BO488" i="5"/>
  <c r="BN488" i="5" s="1"/>
  <c r="BR488" i="5"/>
  <c r="BQ488" i="5" s="1"/>
  <c r="AZ488" i="5"/>
  <c r="AY488" i="5" s="1"/>
  <c r="DA152" i="1"/>
  <c r="DC151" i="1"/>
  <c r="DD151" i="1"/>
  <c r="CS152" i="1"/>
  <c r="CQ153" i="1"/>
  <c r="CT152" i="1"/>
  <c r="CJ148" i="1"/>
  <c r="CG149" i="1"/>
  <c r="CI148" i="1"/>
  <c r="BW154" i="1"/>
  <c r="BZ153" i="1"/>
  <c r="BY153" i="1"/>
  <c r="BM153" i="1"/>
  <c r="BO152" i="1"/>
  <c r="BP152" i="1"/>
  <c r="BE152" i="1"/>
  <c r="BF152" i="1"/>
  <c r="BC153" i="1"/>
  <c r="AU154" i="1"/>
  <c r="AS155" i="1"/>
  <c r="AV154" i="1"/>
  <c r="AW488" i="5"/>
  <c r="AV488" i="5" s="1"/>
  <c r="AK152" i="1"/>
  <c r="AI153" i="1"/>
  <c r="AL152" i="1"/>
  <c r="AX488" i="5"/>
  <c r="Y153" i="1"/>
  <c r="AB152" i="1"/>
  <c r="AA152" i="1"/>
  <c r="H151" i="1"/>
  <c r="G151" i="1"/>
  <c r="Q152" i="1"/>
  <c r="O153" i="1"/>
  <c r="R152" i="1"/>
  <c r="IX146" i="1" l="1"/>
  <c r="IW146" i="1"/>
  <c r="IU147" i="1"/>
  <c r="IK147" i="1"/>
  <c r="IN146" i="1"/>
  <c r="IM146" i="1"/>
  <c r="IC145" i="1"/>
  <c r="IA146" i="1"/>
  <c r="ID145" i="1"/>
  <c r="HQ147" i="1"/>
  <c r="HS146" i="1"/>
  <c r="HT146" i="1"/>
  <c r="HI145" i="1"/>
  <c r="HG146" i="1"/>
  <c r="HJ145" i="1"/>
  <c r="GW148" i="1"/>
  <c r="GZ147" i="1"/>
  <c r="GY147" i="1"/>
  <c r="GP146" i="1"/>
  <c r="GM147" i="1"/>
  <c r="GO146" i="1"/>
  <c r="GC148" i="1"/>
  <c r="GE147" i="1"/>
  <c r="GF147" i="1"/>
  <c r="FV146" i="1"/>
  <c r="FS147" i="1"/>
  <c r="FU146" i="1"/>
  <c r="FI147" i="1"/>
  <c r="FL146" i="1"/>
  <c r="FK146" i="1"/>
  <c r="FA145" i="1"/>
  <c r="EY146" i="1"/>
  <c r="FB145" i="1"/>
  <c r="EO147" i="1"/>
  <c r="ER146" i="1"/>
  <c r="BU484" i="5" s="1"/>
  <c r="EQ146" i="1"/>
  <c r="BT484" i="5" s="1"/>
  <c r="EG145" i="1"/>
  <c r="EE146" i="1"/>
  <c r="EH145" i="1"/>
  <c r="DW150" i="1"/>
  <c r="DU151" i="1"/>
  <c r="DX150" i="1"/>
  <c r="BJ489" i="5"/>
  <c r="BD489" i="5"/>
  <c r="BS489" i="5"/>
  <c r="BM489" i="5"/>
  <c r="BG489" i="5"/>
  <c r="BP489" i="5"/>
  <c r="BA489" i="5"/>
  <c r="BI489" i="5"/>
  <c r="BH489" i="5" s="1"/>
  <c r="BL489" i="5"/>
  <c r="BK489" i="5" s="1"/>
  <c r="BF489" i="5"/>
  <c r="BE489" i="5" s="1"/>
  <c r="BC489" i="5"/>
  <c r="BB489" i="5" s="1"/>
  <c r="BO489" i="5"/>
  <c r="BN489" i="5" s="1"/>
  <c r="BR489" i="5"/>
  <c r="BQ489" i="5" s="1"/>
  <c r="AZ489" i="5"/>
  <c r="AY489" i="5" s="1"/>
  <c r="DK152" i="1"/>
  <c r="DM151" i="1"/>
  <c r="DN151" i="1"/>
  <c r="DA153" i="1"/>
  <c r="DD152" i="1"/>
  <c r="DC152" i="1"/>
  <c r="CQ154" i="1"/>
  <c r="CT153" i="1"/>
  <c r="CS153" i="1"/>
  <c r="CG150" i="1"/>
  <c r="CJ149" i="1"/>
  <c r="CI149" i="1"/>
  <c r="BW155" i="1"/>
  <c r="BZ154" i="1"/>
  <c r="BY154" i="1"/>
  <c r="BO153" i="1"/>
  <c r="BP153" i="1"/>
  <c r="BM154" i="1"/>
  <c r="BC154" i="1"/>
  <c r="BE153" i="1"/>
  <c r="BF153" i="1"/>
  <c r="AS156" i="1"/>
  <c r="AU155" i="1"/>
  <c r="AV155" i="1"/>
  <c r="AW489" i="5"/>
  <c r="AV489" i="5" s="1"/>
  <c r="AI154" i="1"/>
  <c r="AK153" i="1"/>
  <c r="AL153" i="1"/>
  <c r="AX489" i="5"/>
  <c r="AA153" i="1"/>
  <c r="Y154" i="1"/>
  <c r="AB153" i="1"/>
  <c r="H152" i="1"/>
  <c r="G152" i="1"/>
  <c r="Q153" i="1"/>
  <c r="R153" i="1"/>
  <c r="O154" i="1"/>
  <c r="IW147" i="1" l="1"/>
  <c r="IU148" i="1"/>
  <c r="IX147" i="1"/>
  <c r="IK148" i="1"/>
  <c r="IN147" i="1"/>
  <c r="IM147" i="1"/>
  <c r="ID146" i="1"/>
  <c r="IA147" i="1"/>
  <c r="IC146" i="1"/>
  <c r="HQ148" i="1"/>
  <c r="HS147" i="1"/>
  <c r="HT147" i="1"/>
  <c r="HJ146" i="1"/>
  <c r="HG147" i="1"/>
  <c r="HI146" i="1"/>
  <c r="GZ148" i="1"/>
  <c r="GW149" i="1"/>
  <c r="GY148" i="1"/>
  <c r="GO147" i="1"/>
  <c r="GM148" i="1"/>
  <c r="GP147" i="1"/>
  <c r="GF148" i="1"/>
  <c r="GC149" i="1"/>
  <c r="GE148" i="1"/>
  <c r="FU147" i="1"/>
  <c r="FS148" i="1"/>
  <c r="FV147" i="1"/>
  <c r="FI148" i="1"/>
  <c r="FL147" i="1"/>
  <c r="FK147" i="1"/>
  <c r="FB146" i="1"/>
  <c r="EY147" i="1"/>
  <c r="FA146" i="1"/>
  <c r="EQ147" i="1"/>
  <c r="BT485" i="5" s="1"/>
  <c r="EO148" i="1"/>
  <c r="ER147" i="1"/>
  <c r="BU485" i="5" s="1"/>
  <c r="EH146" i="1"/>
  <c r="EE147" i="1"/>
  <c r="EG146" i="1"/>
  <c r="DW151" i="1"/>
  <c r="DX151" i="1"/>
  <c r="DU152" i="1"/>
  <c r="BI490" i="5"/>
  <c r="BH490" i="5" s="1"/>
  <c r="BC490" i="5"/>
  <c r="BB490" i="5" s="1"/>
  <c r="BF490" i="5"/>
  <c r="BE490" i="5" s="1"/>
  <c r="BL490" i="5"/>
  <c r="BK490" i="5" s="1"/>
  <c r="BO490" i="5"/>
  <c r="BN490" i="5" s="1"/>
  <c r="BR490" i="5"/>
  <c r="BQ490" i="5" s="1"/>
  <c r="AZ490" i="5"/>
  <c r="AY490" i="5" s="1"/>
  <c r="BJ490" i="5"/>
  <c r="BD490" i="5"/>
  <c r="BS490" i="5"/>
  <c r="BM490" i="5"/>
  <c r="BP490" i="5"/>
  <c r="BG490" i="5"/>
  <c r="BA490" i="5"/>
  <c r="DM152" i="1"/>
  <c r="DK153" i="1"/>
  <c r="DN152" i="1"/>
  <c r="DC153" i="1"/>
  <c r="DA154" i="1"/>
  <c r="DD153" i="1"/>
  <c r="CQ155" i="1"/>
  <c r="CT154" i="1"/>
  <c r="CS154" i="1"/>
  <c r="CI150" i="1"/>
  <c r="CG151" i="1"/>
  <c r="CJ150" i="1"/>
  <c r="BY155" i="1"/>
  <c r="BW156" i="1"/>
  <c r="BZ155" i="1"/>
  <c r="BO154" i="1"/>
  <c r="BM155" i="1"/>
  <c r="BP154" i="1"/>
  <c r="BC155" i="1"/>
  <c r="BE154" i="1"/>
  <c r="BF154" i="1"/>
  <c r="AS157" i="1"/>
  <c r="AU156" i="1"/>
  <c r="AV156" i="1"/>
  <c r="AI155" i="1"/>
  <c r="AK154" i="1"/>
  <c r="AL154" i="1"/>
  <c r="AX490" i="5"/>
  <c r="AW490" i="5"/>
  <c r="AV490" i="5" s="1"/>
  <c r="AA154" i="1"/>
  <c r="Y155" i="1"/>
  <c r="AB154" i="1"/>
  <c r="H153" i="1"/>
  <c r="G153" i="1"/>
  <c r="Q154" i="1"/>
  <c r="O155" i="1"/>
  <c r="R154" i="1"/>
  <c r="IW148" i="1" l="1"/>
  <c r="IX148" i="1"/>
  <c r="IU149" i="1"/>
  <c r="IN148" i="1"/>
  <c r="IK149" i="1"/>
  <c r="IM148" i="1"/>
  <c r="IC147" i="1"/>
  <c r="IA148" i="1"/>
  <c r="ID147" i="1"/>
  <c r="HT148" i="1"/>
  <c r="HS148" i="1"/>
  <c r="HQ149" i="1"/>
  <c r="HI147" i="1"/>
  <c r="HG148" i="1"/>
  <c r="HJ147" i="1"/>
  <c r="GZ149" i="1"/>
  <c r="GW150" i="1"/>
  <c r="GY149" i="1"/>
  <c r="GO148" i="1"/>
  <c r="GM149" i="1"/>
  <c r="GP148" i="1"/>
  <c r="GC150" i="1"/>
  <c r="GF149" i="1"/>
  <c r="GE149" i="1"/>
  <c r="FU148" i="1"/>
  <c r="FS149" i="1"/>
  <c r="FV148" i="1"/>
  <c r="FL148" i="1"/>
  <c r="FI149" i="1"/>
  <c r="FK148" i="1"/>
  <c r="FA147" i="1"/>
  <c r="EY148" i="1"/>
  <c r="FB147" i="1"/>
  <c r="ER148" i="1"/>
  <c r="BU486" i="5" s="1"/>
  <c r="EO149" i="1"/>
  <c r="EQ148" i="1"/>
  <c r="BT486" i="5" s="1"/>
  <c r="EG147" i="1"/>
  <c r="EE148" i="1"/>
  <c r="EH147" i="1"/>
  <c r="DU153" i="1"/>
  <c r="DW152" i="1"/>
  <c r="DX152" i="1"/>
  <c r="BI491" i="5"/>
  <c r="BH491" i="5" s="1"/>
  <c r="BC491" i="5"/>
  <c r="BB491" i="5" s="1"/>
  <c r="BF491" i="5"/>
  <c r="BE491" i="5" s="1"/>
  <c r="BL491" i="5"/>
  <c r="BK491" i="5" s="1"/>
  <c r="BO491" i="5"/>
  <c r="BN491" i="5" s="1"/>
  <c r="BR491" i="5"/>
  <c r="BQ491" i="5" s="1"/>
  <c r="AZ491" i="5"/>
  <c r="AY491" i="5" s="1"/>
  <c r="DK154" i="1"/>
  <c r="DM153" i="1"/>
  <c r="DN153" i="1"/>
  <c r="BJ491" i="5"/>
  <c r="BD491" i="5"/>
  <c r="BS491" i="5"/>
  <c r="BM491" i="5"/>
  <c r="BP491" i="5"/>
  <c r="BG491" i="5"/>
  <c r="BA491" i="5"/>
  <c r="DC154" i="1"/>
  <c r="DA155" i="1"/>
  <c r="DD154" i="1"/>
  <c r="CS155" i="1"/>
  <c r="CQ156" i="1"/>
  <c r="CT155" i="1"/>
  <c r="CG152" i="1"/>
  <c r="CJ151" i="1"/>
  <c r="CI151" i="1"/>
  <c r="BY156" i="1"/>
  <c r="BZ156" i="1"/>
  <c r="BW157" i="1"/>
  <c r="BM156" i="1"/>
  <c r="BP155" i="1"/>
  <c r="BO155" i="1"/>
  <c r="BE155" i="1"/>
  <c r="BC156" i="1"/>
  <c r="BF155" i="1"/>
  <c r="AU157" i="1"/>
  <c r="AS158" i="1"/>
  <c r="AV157" i="1"/>
  <c r="AX491" i="5"/>
  <c r="AW491" i="5"/>
  <c r="AV491" i="5" s="1"/>
  <c r="AK155" i="1"/>
  <c r="AI156" i="1"/>
  <c r="AL155" i="1"/>
  <c r="Y156" i="1"/>
  <c r="AA155" i="1"/>
  <c r="AB155" i="1"/>
  <c r="H154" i="1"/>
  <c r="G154" i="1"/>
  <c r="Q155" i="1"/>
  <c r="R155" i="1"/>
  <c r="O156" i="1"/>
  <c r="IU150" i="1" l="1"/>
  <c r="IW149" i="1"/>
  <c r="IX149" i="1"/>
  <c r="IK150" i="1"/>
  <c r="IN149" i="1"/>
  <c r="IM149" i="1"/>
  <c r="IC148" i="1"/>
  <c r="IA149" i="1"/>
  <c r="ID148" i="1"/>
  <c r="HQ150" i="1"/>
  <c r="HS149" i="1"/>
  <c r="HT149" i="1"/>
  <c r="HI148" i="1"/>
  <c r="HG149" i="1"/>
  <c r="HJ148" i="1"/>
  <c r="GY150" i="1"/>
  <c r="GW151" i="1"/>
  <c r="GZ150" i="1"/>
  <c r="GO149" i="1"/>
  <c r="GM150" i="1"/>
  <c r="GP149" i="1"/>
  <c r="GE150" i="1"/>
  <c r="GC151" i="1"/>
  <c r="GF150" i="1"/>
  <c r="FS150" i="1"/>
  <c r="FU149" i="1"/>
  <c r="FV149" i="1"/>
  <c r="FI150" i="1"/>
  <c r="FL149" i="1"/>
  <c r="FK149" i="1"/>
  <c r="FA148" i="1"/>
  <c r="EY149" i="1"/>
  <c r="FB148" i="1"/>
  <c r="EO150" i="1"/>
  <c r="ER149" i="1"/>
  <c r="BU487" i="5" s="1"/>
  <c r="EQ149" i="1"/>
  <c r="BT487" i="5" s="1"/>
  <c r="EG148" i="1"/>
  <c r="EE149" i="1"/>
  <c r="EH148" i="1"/>
  <c r="DU154" i="1"/>
  <c r="DX153" i="1"/>
  <c r="DW153" i="1"/>
  <c r="DK155" i="1"/>
  <c r="DM154" i="1"/>
  <c r="DN154" i="1"/>
  <c r="BI492" i="5"/>
  <c r="BH492" i="5" s="1"/>
  <c r="BL492" i="5"/>
  <c r="BK492" i="5" s="1"/>
  <c r="BF492" i="5"/>
  <c r="BE492" i="5" s="1"/>
  <c r="BC492" i="5"/>
  <c r="BB492" i="5" s="1"/>
  <c r="BO492" i="5"/>
  <c r="BN492" i="5" s="1"/>
  <c r="BR492" i="5"/>
  <c r="BQ492" i="5" s="1"/>
  <c r="AZ492" i="5"/>
  <c r="AY492" i="5" s="1"/>
  <c r="BJ492" i="5"/>
  <c r="BD492" i="5"/>
  <c r="BS492" i="5"/>
  <c r="BM492" i="5"/>
  <c r="BG492" i="5"/>
  <c r="BP492" i="5"/>
  <c r="BA492" i="5"/>
  <c r="DA156" i="1"/>
  <c r="DD155" i="1"/>
  <c r="DC155" i="1"/>
  <c r="CS156" i="1"/>
  <c r="CQ157" i="1"/>
  <c r="CT156" i="1"/>
  <c r="CG153" i="1"/>
  <c r="CI152" i="1"/>
  <c r="CJ152" i="1"/>
  <c r="BZ157" i="1"/>
  <c r="BW158" i="1"/>
  <c r="BY157" i="1"/>
  <c r="BM157" i="1"/>
  <c r="BO156" i="1"/>
  <c r="BP156" i="1"/>
  <c r="BE156" i="1"/>
  <c r="BC157" i="1"/>
  <c r="BF156" i="1"/>
  <c r="AS159" i="1"/>
  <c r="AU158" i="1"/>
  <c r="AV158" i="1"/>
  <c r="AW492" i="5"/>
  <c r="AV492" i="5" s="1"/>
  <c r="AK156" i="1"/>
  <c r="AI157" i="1"/>
  <c r="AL156" i="1"/>
  <c r="AX492" i="5"/>
  <c r="Y157" i="1"/>
  <c r="AA156" i="1"/>
  <c r="AB156" i="1"/>
  <c r="H155" i="1"/>
  <c r="G155" i="1"/>
  <c r="Q156" i="1"/>
  <c r="O157" i="1"/>
  <c r="R156" i="1"/>
  <c r="IU151" i="1" l="1"/>
  <c r="IX150" i="1"/>
  <c r="IW150" i="1"/>
  <c r="IM150" i="1"/>
  <c r="IK151" i="1"/>
  <c r="IN150" i="1"/>
  <c r="IA150" i="1"/>
  <c r="IC149" i="1"/>
  <c r="ID149" i="1"/>
  <c r="HS150" i="1"/>
  <c r="HQ151" i="1"/>
  <c r="HT150" i="1"/>
  <c r="HG150" i="1"/>
  <c r="HJ149" i="1"/>
  <c r="HI149" i="1"/>
  <c r="GW152" i="1"/>
  <c r="GZ151" i="1"/>
  <c r="GY151" i="1"/>
  <c r="GM151" i="1"/>
  <c r="GO150" i="1"/>
  <c r="GP150" i="1"/>
  <c r="GC152" i="1"/>
  <c r="GE151" i="1"/>
  <c r="GF151" i="1"/>
  <c r="FS151" i="1"/>
  <c r="FU150" i="1"/>
  <c r="FV150" i="1"/>
  <c r="FK150" i="1"/>
  <c r="FI151" i="1"/>
  <c r="FL150" i="1"/>
  <c r="EY150" i="1"/>
  <c r="FB149" i="1"/>
  <c r="FA149" i="1"/>
  <c r="EQ150" i="1"/>
  <c r="BT488" i="5" s="1"/>
  <c r="EO151" i="1"/>
  <c r="ER150" i="1"/>
  <c r="BU488" i="5" s="1"/>
  <c r="EE150" i="1"/>
  <c r="EG149" i="1"/>
  <c r="EH149" i="1"/>
  <c r="DW154" i="1"/>
  <c r="DU155" i="1"/>
  <c r="DX154" i="1"/>
  <c r="BI493" i="5"/>
  <c r="BH493" i="5" s="1"/>
  <c r="BF493" i="5"/>
  <c r="BE493" i="5" s="1"/>
  <c r="BC493" i="5"/>
  <c r="BB493" i="5" s="1"/>
  <c r="BL493" i="5"/>
  <c r="BK493" i="5" s="1"/>
  <c r="BO493" i="5"/>
  <c r="BN493" i="5" s="1"/>
  <c r="BR493" i="5"/>
  <c r="BQ493" i="5" s="1"/>
  <c r="AZ493" i="5"/>
  <c r="AY493" i="5" s="1"/>
  <c r="BJ493" i="5"/>
  <c r="BD493" i="5"/>
  <c r="BS493" i="5"/>
  <c r="BM493" i="5"/>
  <c r="BP493" i="5"/>
  <c r="BG493" i="5"/>
  <c r="BA493" i="5"/>
  <c r="DM155" i="1"/>
  <c r="DK156" i="1"/>
  <c r="DN155" i="1"/>
  <c r="DA157" i="1"/>
  <c r="DD156" i="1"/>
  <c r="DC156" i="1"/>
  <c r="CQ158" i="1"/>
  <c r="CT157" i="1"/>
  <c r="CS157" i="1"/>
  <c r="CI153" i="1"/>
  <c r="CG154" i="1"/>
  <c r="CJ153" i="1"/>
  <c r="BZ158" i="1"/>
  <c r="BW159" i="1"/>
  <c r="BY158" i="1"/>
  <c r="BM158" i="1"/>
  <c r="BO157" i="1"/>
  <c r="BP157" i="1"/>
  <c r="BE157" i="1"/>
  <c r="BF157" i="1"/>
  <c r="BC158" i="1"/>
  <c r="AV159" i="1"/>
  <c r="AS160" i="1"/>
  <c r="AU159" i="1"/>
  <c r="AW493" i="5"/>
  <c r="AV493" i="5" s="1"/>
  <c r="AI158" i="1"/>
  <c r="AL157" i="1"/>
  <c r="AK157" i="1"/>
  <c r="AX493" i="5"/>
  <c r="AA157" i="1"/>
  <c r="Y158" i="1"/>
  <c r="AB157" i="1"/>
  <c r="H156" i="1"/>
  <c r="G156" i="1"/>
  <c r="O158" i="1"/>
  <c r="Q157" i="1"/>
  <c r="R157" i="1"/>
  <c r="IW151" i="1" l="1"/>
  <c r="IX151" i="1"/>
  <c r="IU152" i="1"/>
  <c r="IK152" i="1"/>
  <c r="IN151" i="1"/>
  <c r="IM151" i="1"/>
  <c r="IA151" i="1"/>
  <c r="IC150" i="1"/>
  <c r="ID150" i="1"/>
  <c r="HQ152" i="1"/>
  <c r="HT151" i="1"/>
  <c r="HS151" i="1"/>
  <c r="HG151" i="1"/>
  <c r="HJ150" i="1"/>
  <c r="HI150" i="1"/>
  <c r="GW153" i="1"/>
  <c r="GY152" i="1"/>
  <c r="GZ152" i="1"/>
  <c r="GM152" i="1"/>
  <c r="GP151" i="1"/>
  <c r="GO151" i="1"/>
  <c r="GC153" i="1"/>
  <c r="GE152" i="1"/>
  <c r="GF152" i="1"/>
  <c r="FU151" i="1"/>
  <c r="FS152" i="1"/>
  <c r="FV151" i="1"/>
  <c r="FI152" i="1"/>
  <c r="FL151" i="1"/>
  <c r="FK151" i="1"/>
  <c r="EY151" i="1"/>
  <c r="FB150" i="1"/>
  <c r="FA150" i="1"/>
  <c r="EO152" i="1"/>
  <c r="EQ151" i="1"/>
  <c r="BT489" i="5" s="1"/>
  <c r="ER151" i="1"/>
  <c r="BU489" i="5" s="1"/>
  <c r="EE151" i="1"/>
  <c r="EH150" i="1"/>
  <c r="EG150" i="1"/>
  <c r="DU156" i="1"/>
  <c r="DW155" i="1"/>
  <c r="DX155" i="1"/>
  <c r="BI494" i="5"/>
  <c r="BH494" i="5" s="1"/>
  <c r="BL494" i="5"/>
  <c r="BK494" i="5" s="1"/>
  <c r="BC494" i="5"/>
  <c r="BB494" i="5" s="1"/>
  <c r="BF494" i="5"/>
  <c r="BE494" i="5" s="1"/>
  <c r="BO494" i="5"/>
  <c r="BN494" i="5" s="1"/>
  <c r="BR494" i="5"/>
  <c r="BQ494" i="5" s="1"/>
  <c r="AZ494" i="5"/>
  <c r="AY494" i="5" s="1"/>
  <c r="DM156" i="1"/>
  <c r="DK157" i="1"/>
  <c r="DN156" i="1"/>
  <c r="BJ494" i="5"/>
  <c r="BD494" i="5"/>
  <c r="BS494" i="5"/>
  <c r="BM494" i="5"/>
  <c r="BP494" i="5"/>
  <c r="BG494" i="5"/>
  <c r="BA494" i="5"/>
  <c r="DC157" i="1"/>
  <c r="DA158" i="1"/>
  <c r="DD157" i="1"/>
  <c r="CS158" i="1"/>
  <c r="CQ159" i="1"/>
  <c r="CT158" i="1"/>
  <c r="CI154" i="1"/>
  <c r="CG155" i="1"/>
  <c r="CJ154" i="1"/>
  <c r="BY159" i="1"/>
  <c r="BW160" i="1"/>
  <c r="BZ159" i="1"/>
  <c r="BP158" i="1"/>
  <c r="BM159" i="1"/>
  <c r="BO158" i="1"/>
  <c r="BF158" i="1"/>
  <c r="BC159" i="1"/>
  <c r="BE158" i="1"/>
  <c r="AV160" i="1"/>
  <c r="AS161" i="1"/>
  <c r="AU160" i="1"/>
  <c r="AX494" i="5"/>
  <c r="AL158" i="1"/>
  <c r="AI159" i="1"/>
  <c r="AK158" i="1"/>
  <c r="AW494" i="5"/>
  <c r="AV494" i="5" s="1"/>
  <c r="Y159" i="1"/>
  <c r="AA158" i="1"/>
  <c r="AB158" i="1"/>
  <c r="H157" i="1"/>
  <c r="G157" i="1"/>
  <c r="R158" i="1"/>
  <c r="Q158" i="1"/>
  <c r="O159" i="1"/>
  <c r="IW152" i="1" l="1"/>
  <c r="IU153" i="1"/>
  <c r="IX152" i="1"/>
  <c r="IK153" i="1"/>
  <c r="IM152" i="1"/>
  <c r="IN152" i="1"/>
  <c r="IC151" i="1"/>
  <c r="ID151" i="1"/>
  <c r="IA152" i="1"/>
  <c r="HQ153" i="1"/>
  <c r="HS152" i="1"/>
  <c r="HT152" i="1"/>
  <c r="HG152" i="1"/>
  <c r="HJ151" i="1"/>
  <c r="HI151" i="1"/>
  <c r="GW154" i="1"/>
  <c r="GY153" i="1"/>
  <c r="GZ153" i="1"/>
  <c r="GO152" i="1"/>
  <c r="GM153" i="1"/>
  <c r="GP152" i="1"/>
  <c r="GE153" i="1"/>
  <c r="GF153" i="1"/>
  <c r="GC154" i="1"/>
  <c r="FU152" i="1"/>
  <c r="FS153" i="1"/>
  <c r="FV152" i="1"/>
  <c r="FI153" i="1"/>
  <c r="FL152" i="1"/>
  <c r="FK152" i="1"/>
  <c r="FA151" i="1"/>
  <c r="FB151" i="1"/>
  <c r="EY152" i="1"/>
  <c r="EO153" i="1"/>
  <c r="EQ152" i="1"/>
  <c r="BT490" i="5" s="1"/>
  <c r="ER152" i="1"/>
  <c r="BU490" i="5" s="1"/>
  <c r="EE152" i="1"/>
  <c r="EH151" i="1"/>
  <c r="EG151" i="1"/>
  <c r="DU157" i="1"/>
  <c r="DW156" i="1"/>
  <c r="DX156" i="1"/>
  <c r="BI495" i="5"/>
  <c r="BH495" i="5" s="1"/>
  <c r="BL495" i="5"/>
  <c r="BK495" i="5" s="1"/>
  <c r="BC495" i="5"/>
  <c r="BB495" i="5" s="1"/>
  <c r="BF495" i="5"/>
  <c r="BE495" i="5" s="1"/>
  <c r="BO495" i="5"/>
  <c r="BN495" i="5" s="1"/>
  <c r="BR495" i="5"/>
  <c r="BQ495" i="5" s="1"/>
  <c r="AZ495" i="5"/>
  <c r="AY495" i="5" s="1"/>
  <c r="BJ495" i="5"/>
  <c r="BD495" i="5"/>
  <c r="BS495" i="5"/>
  <c r="BM495" i="5"/>
  <c r="BG495" i="5"/>
  <c r="BP495" i="5"/>
  <c r="BA495" i="5"/>
  <c r="DK158" i="1"/>
  <c r="DM157" i="1"/>
  <c r="DN157" i="1"/>
  <c r="DA159" i="1"/>
  <c r="DD158" i="1"/>
  <c r="DC158" i="1"/>
  <c r="CS159" i="1"/>
  <c r="CQ160" i="1"/>
  <c r="CT159" i="1"/>
  <c r="CJ155" i="1"/>
  <c r="CG156" i="1"/>
  <c r="CI155" i="1"/>
  <c r="BW161" i="1"/>
  <c r="BZ160" i="1"/>
  <c r="BY160" i="1"/>
  <c r="BP159" i="1"/>
  <c r="BM160" i="1"/>
  <c r="BO159" i="1"/>
  <c r="BE159" i="1"/>
  <c r="BC160" i="1"/>
  <c r="BF159" i="1"/>
  <c r="AU161" i="1"/>
  <c r="AS162" i="1"/>
  <c r="AV161" i="1"/>
  <c r="AX495" i="5"/>
  <c r="AK159" i="1"/>
  <c r="AI160" i="1"/>
  <c r="AL159" i="1"/>
  <c r="AW495" i="5"/>
  <c r="AV495" i="5" s="1"/>
  <c r="AB159" i="1"/>
  <c r="Y160" i="1"/>
  <c r="AA159" i="1"/>
  <c r="G158" i="1"/>
  <c r="H158" i="1"/>
  <c r="Q159" i="1"/>
  <c r="O160" i="1"/>
  <c r="R159" i="1"/>
  <c r="IU154" i="1" l="1"/>
  <c r="IW153" i="1"/>
  <c r="IX153" i="1"/>
  <c r="IK154" i="1"/>
  <c r="IM153" i="1"/>
  <c r="IN153" i="1"/>
  <c r="IC152" i="1"/>
  <c r="IA153" i="1"/>
  <c r="ID152" i="1"/>
  <c r="HS153" i="1"/>
  <c r="HT153" i="1"/>
  <c r="HQ154" i="1"/>
  <c r="HI152" i="1"/>
  <c r="HG153" i="1"/>
  <c r="HJ152" i="1"/>
  <c r="GY154" i="1"/>
  <c r="GZ154" i="1"/>
  <c r="GW155" i="1"/>
  <c r="GM154" i="1"/>
  <c r="GO153" i="1"/>
  <c r="GP153" i="1"/>
  <c r="GE154" i="1"/>
  <c r="GC155" i="1"/>
  <c r="GF154" i="1"/>
  <c r="FS154" i="1"/>
  <c r="FU153" i="1"/>
  <c r="FV153" i="1"/>
  <c r="FK153" i="1"/>
  <c r="FI154" i="1"/>
  <c r="FL153" i="1"/>
  <c r="FA152" i="1"/>
  <c r="FB152" i="1"/>
  <c r="EY153" i="1"/>
  <c r="EQ153" i="1"/>
  <c r="BT491" i="5" s="1"/>
  <c r="EO154" i="1"/>
  <c r="ER153" i="1"/>
  <c r="BU491" i="5" s="1"/>
  <c r="EG152" i="1"/>
  <c r="EE153" i="1"/>
  <c r="EH152" i="1"/>
  <c r="DW157" i="1"/>
  <c r="DU158" i="1"/>
  <c r="DX157" i="1"/>
  <c r="BJ496" i="5"/>
  <c r="BD496" i="5"/>
  <c r="BS496" i="5"/>
  <c r="BM496" i="5"/>
  <c r="BP496" i="5"/>
  <c r="BG496" i="5"/>
  <c r="BA496" i="5"/>
  <c r="DM158" i="1"/>
  <c r="DK159" i="1"/>
  <c r="DN158" i="1"/>
  <c r="BI496" i="5"/>
  <c r="BH496" i="5" s="1"/>
  <c r="BL496" i="5"/>
  <c r="BK496" i="5" s="1"/>
  <c r="BC496" i="5"/>
  <c r="BB496" i="5" s="1"/>
  <c r="BF496" i="5"/>
  <c r="BE496" i="5" s="1"/>
  <c r="BO496" i="5"/>
  <c r="BN496" i="5" s="1"/>
  <c r="BR496" i="5"/>
  <c r="BQ496" i="5" s="1"/>
  <c r="AZ496" i="5"/>
  <c r="AY496" i="5" s="1"/>
  <c r="DD159" i="1"/>
  <c r="DA160" i="1"/>
  <c r="DC159" i="1"/>
  <c r="CQ161" i="1"/>
  <c r="CS160" i="1"/>
  <c r="CT160" i="1"/>
  <c r="CG157" i="1"/>
  <c r="CI156" i="1"/>
  <c r="CJ156" i="1"/>
  <c r="BZ161" i="1"/>
  <c r="BW162" i="1"/>
  <c r="BY161" i="1"/>
  <c r="BP160" i="1"/>
  <c r="BM161" i="1"/>
  <c r="BO160" i="1"/>
  <c r="BF160" i="1"/>
  <c r="BC161" i="1"/>
  <c r="BE160" i="1"/>
  <c r="AU162" i="1"/>
  <c r="AS163" i="1"/>
  <c r="AV162" i="1"/>
  <c r="AW496" i="5"/>
  <c r="AV496" i="5" s="1"/>
  <c r="AI161" i="1"/>
  <c r="AL160" i="1"/>
  <c r="AK160" i="1"/>
  <c r="AX496" i="5"/>
  <c r="AB160" i="1"/>
  <c r="Y161" i="1"/>
  <c r="AA160" i="1"/>
  <c r="H159" i="1"/>
  <c r="G159" i="1"/>
  <c r="Q160" i="1"/>
  <c r="R160" i="1"/>
  <c r="O161" i="1"/>
  <c r="IU155" i="1" l="1"/>
  <c r="IW154" i="1"/>
  <c r="IX154" i="1"/>
  <c r="IM154" i="1"/>
  <c r="IK155" i="1"/>
  <c r="IN154" i="1"/>
  <c r="IA154" i="1"/>
  <c r="IC153" i="1"/>
  <c r="ID153" i="1"/>
  <c r="HS154" i="1"/>
  <c r="HQ155" i="1"/>
  <c r="HT154" i="1"/>
  <c r="HG154" i="1"/>
  <c r="HJ153" i="1"/>
  <c r="HI153" i="1"/>
  <c r="GW156" i="1"/>
  <c r="GY155" i="1"/>
  <c r="GZ155" i="1"/>
  <c r="GM155" i="1"/>
  <c r="GO154" i="1"/>
  <c r="GP154" i="1"/>
  <c r="GC156" i="1"/>
  <c r="GE155" i="1"/>
  <c r="GF155" i="1"/>
  <c r="FS155" i="1"/>
  <c r="FU154" i="1"/>
  <c r="FV154" i="1"/>
  <c r="FK154" i="1"/>
  <c r="FI155" i="1"/>
  <c r="FL154" i="1"/>
  <c r="EY154" i="1"/>
  <c r="FA153" i="1"/>
  <c r="FB153" i="1"/>
  <c r="EQ154" i="1"/>
  <c r="BT492" i="5" s="1"/>
  <c r="EO155" i="1"/>
  <c r="ER154" i="1"/>
  <c r="BU492" i="5" s="1"/>
  <c r="EE154" i="1"/>
  <c r="EG153" i="1"/>
  <c r="EH153" i="1"/>
  <c r="DU159" i="1"/>
  <c r="DW158" i="1"/>
  <c r="DX158" i="1"/>
  <c r="BI497" i="5"/>
  <c r="BH497" i="5" s="1"/>
  <c r="BF497" i="5"/>
  <c r="BE497" i="5" s="1"/>
  <c r="BL497" i="5"/>
  <c r="BK497" i="5" s="1"/>
  <c r="BC497" i="5"/>
  <c r="BB497" i="5" s="1"/>
  <c r="BO497" i="5"/>
  <c r="BN497" i="5" s="1"/>
  <c r="BR497" i="5"/>
  <c r="BQ497" i="5" s="1"/>
  <c r="AZ497" i="5"/>
  <c r="AY497" i="5" s="1"/>
  <c r="BJ497" i="5"/>
  <c r="BD497" i="5"/>
  <c r="BM497" i="5"/>
  <c r="BS497" i="5"/>
  <c r="BG497" i="5"/>
  <c r="BP497" i="5"/>
  <c r="BA497" i="5"/>
  <c r="DM159" i="1"/>
  <c r="DK160" i="1"/>
  <c r="DN159" i="1"/>
  <c r="DD160" i="1"/>
  <c r="DA161" i="1"/>
  <c r="DC160" i="1"/>
  <c r="CT161" i="1"/>
  <c r="CS161" i="1"/>
  <c r="CQ162" i="1"/>
  <c r="CG158" i="1"/>
  <c r="CJ157" i="1"/>
  <c r="CI157" i="1"/>
  <c r="BY162" i="1"/>
  <c r="BZ162" i="1"/>
  <c r="BW163" i="1"/>
  <c r="BO161" i="1"/>
  <c r="BM162" i="1"/>
  <c r="BP161" i="1"/>
  <c r="BF161" i="1"/>
  <c r="BC162" i="1"/>
  <c r="BE161" i="1"/>
  <c r="AV163" i="1"/>
  <c r="AS164" i="1"/>
  <c r="AU163" i="1"/>
  <c r="AW497" i="5"/>
  <c r="AV497" i="5" s="1"/>
  <c r="AL161" i="1"/>
  <c r="AK161" i="1"/>
  <c r="AI162" i="1"/>
  <c r="AX497" i="5"/>
  <c r="AA161" i="1"/>
  <c r="Y162" i="1"/>
  <c r="AB161" i="1"/>
  <c r="H160" i="1"/>
  <c r="G160" i="1"/>
  <c r="R161" i="1"/>
  <c r="Q161" i="1"/>
  <c r="O162" i="1"/>
  <c r="IW155" i="1" l="1"/>
  <c r="IU156" i="1"/>
  <c r="IX155" i="1"/>
  <c r="IN155" i="1"/>
  <c r="IK156" i="1"/>
  <c r="IM155" i="1"/>
  <c r="IA155" i="1"/>
  <c r="IC154" i="1"/>
  <c r="ID154" i="1"/>
  <c r="HQ156" i="1"/>
  <c r="HT155" i="1"/>
  <c r="HS155" i="1"/>
  <c r="HI154" i="1"/>
  <c r="HJ154" i="1"/>
  <c r="HG155" i="1"/>
  <c r="GW157" i="1"/>
  <c r="GZ156" i="1"/>
  <c r="GY156" i="1"/>
  <c r="GM156" i="1"/>
  <c r="GP155" i="1"/>
  <c r="GO155" i="1"/>
  <c r="GC157" i="1"/>
  <c r="GE156" i="1"/>
  <c r="GF156" i="1"/>
  <c r="FU155" i="1"/>
  <c r="FV155" i="1"/>
  <c r="FS156" i="1"/>
  <c r="FI156" i="1"/>
  <c r="FL155" i="1"/>
  <c r="FK155" i="1"/>
  <c r="EY155" i="1"/>
  <c r="FB154" i="1"/>
  <c r="FA154" i="1"/>
  <c r="EO156" i="1"/>
  <c r="EQ155" i="1"/>
  <c r="BT493" i="5" s="1"/>
  <c r="ER155" i="1"/>
  <c r="BU493" i="5" s="1"/>
  <c r="EE155" i="1"/>
  <c r="EG154" i="1"/>
  <c r="EH154" i="1"/>
  <c r="DX159" i="1"/>
  <c r="DU160" i="1"/>
  <c r="DW159" i="1"/>
  <c r="BI498" i="5"/>
  <c r="BH498" i="5" s="1"/>
  <c r="BF498" i="5"/>
  <c r="BE498" i="5" s="1"/>
  <c r="BC498" i="5"/>
  <c r="BB498" i="5" s="1"/>
  <c r="BL498" i="5"/>
  <c r="BK498" i="5" s="1"/>
  <c r="BO498" i="5"/>
  <c r="BN498" i="5" s="1"/>
  <c r="BR498" i="5"/>
  <c r="BQ498" i="5" s="1"/>
  <c r="AZ498" i="5"/>
  <c r="AY498" i="5" s="1"/>
  <c r="DK161" i="1"/>
  <c r="DN160" i="1"/>
  <c r="DM160" i="1"/>
  <c r="BJ498" i="5"/>
  <c r="BD498" i="5"/>
  <c r="BS498" i="5"/>
  <c r="BM498" i="5"/>
  <c r="BP498" i="5"/>
  <c r="BG498" i="5"/>
  <c r="BA498" i="5"/>
  <c r="DC161" i="1"/>
  <c r="DD161" i="1"/>
  <c r="DA162" i="1"/>
  <c r="CS162" i="1"/>
  <c r="CT162" i="1"/>
  <c r="CQ163" i="1"/>
  <c r="CG159" i="1"/>
  <c r="CI158" i="1"/>
  <c r="CJ158" i="1"/>
  <c r="BW164" i="1"/>
  <c r="BY163" i="1"/>
  <c r="BZ163" i="1"/>
  <c r="BM163" i="1"/>
  <c r="BP162" i="1"/>
  <c r="BO162" i="1"/>
  <c r="BE162" i="1"/>
  <c r="BF162" i="1"/>
  <c r="BC163" i="1"/>
  <c r="AS165" i="1"/>
  <c r="AU164" i="1"/>
  <c r="AV164" i="1"/>
  <c r="AK162" i="1"/>
  <c r="AL162" i="1"/>
  <c r="AI163" i="1"/>
  <c r="AX498" i="5"/>
  <c r="AW498" i="5"/>
  <c r="AV498" i="5" s="1"/>
  <c r="Y163" i="1"/>
  <c r="AA162" i="1"/>
  <c r="AB162" i="1"/>
  <c r="G161" i="1"/>
  <c r="H161" i="1"/>
  <c r="Q162" i="1"/>
  <c r="R162" i="1"/>
  <c r="O163" i="1"/>
  <c r="O164" i="1" s="1"/>
  <c r="IW156" i="1" l="1"/>
  <c r="IU157" i="1"/>
  <c r="IX156" i="1"/>
  <c r="IK157" i="1"/>
  <c r="IN156" i="1"/>
  <c r="IM156" i="1"/>
  <c r="IA156" i="1"/>
  <c r="IC155" i="1"/>
  <c r="ID155" i="1"/>
  <c r="HQ157" i="1"/>
  <c r="HT156" i="1"/>
  <c r="HS156" i="1"/>
  <c r="HI155" i="1"/>
  <c r="HJ155" i="1"/>
  <c r="HG156" i="1"/>
  <c r="GY157" i="1"/>
  <c r="GW158" i="1"/>
  <c r="GZ157" i="1"/>
  <c r="GO156" i="1"/>
  <c r="GM157" i="1"/>
  <c r="GP156" i="1"/>
  <c r="GE157" i="1"/>
  <c r="GC158" i="1"/>
  <c r="GF157" i="1"/>
  <c r="FU156" i="1"/>
  <c r="FS157" i="1"/>
  <c r="FV156" i="1"/>
  <c r="FI157" i="1"/>
  <c r="FK156" i="1"/>
  <c r="FL156" i="1"/>
  <c r="EY156" i="1"/>
  <c r="FA155" i="1"/>
  <c r="FB155" i="1"/>
  <c r="ER156" i="1"/>
  <c r="BU494" i="5" s="1"/>
  <c r="EO157" i="1"/>
  <c r="EQ156" i="1"/>
  <c r="BT494" i="5" s="1"/>
  <c r="EG155" i="1"/>
  <c r="EH155" i="1"/>
  <c r="EE156" i="1"/>
  <c r="DX160" i="1"/>
  <c r="DU161" i="1"/>
  <c r="DW160" i="1"/>
  <c r="BI499" i="5"/>
  <c r="BH499" i="5" s="1"/>
  <c r="BF499" i="5"/>
  <c r="BE499" i="5" s="1"/>
  <c r="BC499" i="5"/>
  <c r="BB499" i="5" s="1"/>
  <c r="BL499" i="5"/>
  <c r="BK499" i="5" s="1"/>
  <c r="BO499" i="5"/>
  <c r="BN499" i="5" s="1"/>
  <c r="BR499" i="5"/>
  <c r="BQ499" i="5" s="1"/>
  <c r="AZ499" i="5"/>
  <c r="AY499" i="5" s="1"/>
  <c r="BJ499" i="5"/>
  <c r="BD499" i="5"/>
  <c r="BS499" i="5"/>
  <c r="BM499" i="5"/>
  <c r="BP499" i="5"/>
  <c r="BG499" i="5"/>
  <c r="BA499" i="5"/>
  <c r="DN161" i="1"/>
  <c r="DM161" i="1"/>
  <c r="DK162" i="1"/>
  <c r="DD162" i="1"/>
  <c r="DA163" i="1"/>
  <c r="DC162" i="1"/>
  <c r="CQ164" i="1"/>
  <c r="CS163" i="1"/>
  <c r="CT163" i="1"/>
  <c r="CJ159" i="1"/>
  <c r="CG160" i="1"/>
  <c r="CI159" i="1"/>
  <c r="BY164" i="1"/>
  <c r="BW165" i="1"/>
  <c r="BZ164" i="1"/>
  <c r="BP163" i="1"/>
  <c r="BM164" i="1"/>
  <c r="BO163" i="1"/>
  <c r="BC164" i="1"/>
  <c r="BE163" i="1"/>
  <c r="BF163" i="1"/>
  <c r="AS166" i="1"/>
  <c r="AV165" i="1"/>
  <c r="AU165" i="1"/>
  <c r="AW499" i="5"/>
  <c r="AV499" i="5" s="1"/>
  <c r="AI164" i="1"/>
  <c r="AK163" i="1"/>
  <c r="AL163" i="1"/>
  <c r="AX499" i="5"/>
  <c r="AB163" i="1"/>
  <c r="Y164" i="1"/>
  <c r="AA163" i="1"/>
  <c r="H162" i="1"/>
  <c r="G162" i="1"/>
  <c r="Q164" i="1"/>
  <c r="O165" i="1"/>
  <c r="R164" i="1"/>
  <c r="Q163" i="1"/>
  <c r="R163" i="1"/>
  <c r="IU158" i="1" l="1"/>
  <c r="IW157" i="1"/>
  <c r="IX157" i="1"/>
  <c r="IM157" i="1"/>
  <c r="IK158" i="1"/>
  <c r="IN157" i="1"/>
  <c r="IC156" i="1"/>
  <c r="IA157" i="1"/>
  <c r="ID156" i="1"/>
  <c r="HQ158" i="1"/>
  <c r="HS157" i="1"/>
  <c r="HT157" i="1"/>
  <c r="HI156" i="1"/>
  <c r="HG157" i="1"/>
  <c r="HJ156" i="1"/>
  <c r="GW159" i="1"/>
  <c r="GZ158" i="1"/>
  <c r="GY158" i="1"/>
  <c r="GM158" i="1"/>
  <c r="GO157" i="1"/>
  <c r="GP157" i="1"/>
  <c r="GC159" i="1"/>
  <c r="GE158" i="1"/>
  <c r="GF158" i="1"/>
  <c r="FS158" i="1"/>
  <c r="FU157" i="1"/>
  <c r="FV157" i="1"/>
  <c r="FK157" i="1"/>
  <c r="FI158" i="1"/>
  <c r="FL157" i="1"/>
  <c r="FA156" i="1"/>
  <c r="EY157" i="1"/>
  <c r="FB156" i="1"/>
  <c r="EO158" i="1"/>
  <c r="EQ157" i="1"/>
  <c r="BT495" i="5" s="1"/>
  <c r="ER157" i="1"/>
  <c r="BU495" i="5" s="1"/>
  <c r="EG156" i="1"/>
  <c r="EH156" i="1"/>
  <c r="EE157" i="1"/>
  <c r="DW161" i="1"/>
  <c r="DU162" i="1"/>
  <c r="DX161" i="1"/>
  <c r="BI500" i="5"/>
  <c r="BH500" i="5" s="1"/>
  <c r="BL500" i="5"/>
  <c r="BK500" i="5" s="1"/>
  <c r="BC500" i="5"/>
  <c r="BB500" i="5" s="1"/>
  <c r="BF500" i="5"/>
  <c r="BE500" i="5" s="1"/>
  <c r="BO500" i="5"/>
  <c r="BN500" i="5" s="1"/>
  <c r="BR500" i="5"/>
  <c r="BQ500" i="5" s="1"/>
  <c r="AZ500" i="5"/>
  <c r="AY500" i="5" s="1"/>
  <c r="BJ500" i="5"/>
  <c r="BD500" i="5"/>
  <c r="BM500" i="5"/>
  <c r="BS500" i="5"/>
  <c r="BP500" i="5"/>
  <c r="BG500" i="5"/>
  <c r="BA500" i="5"/>
  <c r="DM162" i="1"/>
  <c r="DN162" i="1"/>
  <c r="DK163" i="1"/>
  <c r="DD163" i="1"/>
  <c r="DA164" i="1"/>
  <c r="DC163" i="1"/>
  <c r="CS164" i="1"/>
  <c r="CT164" i="1"/>
  <c r="CQ165" i="1"/>
  <c r="CJ160" i="1"/>
  <c r="CG161" i="1"/>
  <c r="CI160" i="1"/>
  <c r="BZ165" i="1"/>
  <c r="BW166" i="1"/>
  <c r="BY165" i="1"/>
  <c r="BM165" i="1"/>
  <c r="BO164" i="1"/>
  <c r="BP164" i="1"/>
  <c r="BE164" i="1"/>
  <c r="BC165" i="1"/>
  <c r="BF164" i="1"/>
  <c r="AU166" i="1"/>
  <c r="AV166" i="1"/>
  <c r="AS167" i="1"/>
  <c r="AW500" i="5"/>
  <c r="AV500" i="5" s="1"/>
  <c r="AX500" i="5"/>
  <c r="AI165" i="1"/>
  <c r="AK164" i="1"/>
  <c r="AL164" i="1"/>
  <c r="Y165" i="1"/>
  <c r="AB164" i="1"/>
  <c r="AA164" i="1"/>
  <c r="G163" i="1"/>
  <c r="H164" i="1"/>
  <c r="H163" i="1"/>
  <c r="G164" i="1"/>
  <c r="R165" i="1"/>
  <c r="O166" i="1"/>
  <c r="Q165" i="1"/>
  <c r="IW158" i="1" l="1"/>
  <c r="IU159" i="1"/>
  <c r="IX158" i="1"/>
  <c r="IK159" i="1"/>
  <c r="IM158" i="1"/>
  <c r="IN158" i="1"/>
  <c r="ID157" i="1"/>
  <c r="IA158" i="1"/>
  <c r="IC157" i="1"/>
  <c r="HQ159" i="1"/>
  <c r="HT158" i="1"/>
  <c r="HS158" i="1"/>
  <c r="HG158" i="1"/>
  <c r="HJ157" i="1"/>
  <c r="HI157" i="1"/>
  <c r="GZ159" i="1"/>
  <c r="GW160" i="1"/>
  <c r="GY159" i="1"/>
  <c r="GO158" i="1"/>
  <c r="GM159" i="1"/>
  <c r="GP158" i="1"/>
  <c r="GF159" i="1"/>
  <c r="GC160" i="1"/>
  <c r="GE159" i="1"/>
  <c r="FU158" i="1"/>
  <c r="FS159" i="1"/>
  <c r="FV158" i="1"/>
  <c r="FI159" i="1"/>
  <c r="FK158" i="1"/>
  <c r="FL158" i="1"/>
  <c r="EY158" i="1"/>
  <c r="FA157" i="1"/>
  <c r="FB157" i="1"/>
  <c r="EO159" i="1"/>
  <c r="EQ158" i="1"/>
  <c r="BT496" i="5" s="1"/>
  <c r="ER158" i="1"/>
  <c r="BU496" i="5" s="1"/>
  <c r="EE158" i="1"/>
  <c r="EG157" i="1"/>
  <c r="EH157" i="1"/>
  <c r="DW162" i="1"/>
  <c r="DU163" i="1"/>
  <c r="DX162" i="1"/>
  <c r="BJ502" i="5"/>
  <c r="BD502" i="5"/>
  <c r="BM502" i="5"/>
  <c r="BS502" i="5"/>
  <c r="BP502" i="5"/>
  <c r="BG502" i="5"/>
  <c r="BA502" i="5"/>
  <c r="BI501" i="5"/>
  <c r="BH501" i="5" s="1"/>
  <c r="BL501" i="5"/>
  <c r="BK501" i="5" s="1"/>
  <c r="BF501" i="5"/>
  <c r="BE501" i="5" s="1"/>
  <c r="BC501" i="5"/>
  <c r="BB501" i="5" s="1"/>
  <c r="BO501" i="5"/>
  <c r="BN501" i="5" s="1"/>
  <c r="BR501" i="5"/>
  <c r="BQ501" i="5" s="1"/>
  <c r="AZ501" i="5"/>
  <c r="AY501" i="5" s="1"/>
  <c r="BI502" i="5"/>
  <c r="BH502" i="5" s="1"/>
  <c r="BL502" i="5"/>
  <c r="BK502" i="5" s="1"/>
  <c r="BF502" i="5"/>
  <c r="BE502" i="5" s="1"/>
  <c r="BC502" i="5"/>
  <c r="BB502" i="5" s="1"/>
  <c r="BO502" i="5"/>
  <c r="BN502" i="5" s="1"/>
  <c r="BR502" i="5"/>
  <c r="BQ502" i="5" s="1"/>
  <c r="AZ502" i="5"/>
  <c r="AY502" i="5" s="1"/>
  <c r="BJ501" i="5"/>
  <c r="BD501" i="5"/>
  <c r="BS501" i="5"/>
  <c r="BM501" i="5"/>
  <c r="BP501" i="5"/>
  <c r="BG501" i="5"/>
  <c r="BA501" i="5"/>
  <c r="DK164" i="1"/>
  <c r="DN163" i="1"/>
  <c r="DM163" i="1"/>
  <c r="DA165" i="1"/>
  <c r="DC164" i="1"/>
  <c r="DD164" i="1"/>
  <c r="CT165" i="1"/>
  <c r="CQ166" i="1"/>
  <c r="CS165" i="1"/>
  <c r="CI161" i="1"/>
  <c r="CG162" i="1"/>
  <c r="CJ161" i="1"/>
  <c r="BW167" i="1"/>
  <c r="BY166" i="1"/>
  <c r="BZ166" i="1"/>
  <c r="BM166" i="1"/>
  <c r="BO165" i="1"/>
  <c r="BP165" i="1"/>
  <c r="BF165" i="1"/>
  <c r="BC166" i="1"/>
  <c r="BE165" i="1"/>
  <c r="AV167" i="1"/>
  <c r="AS168" i="1"/>
  <c r="AU167" i="1"/>
  <c r="AW501" i="5"/>
  <c r="AV501" i="5" s="1"/>
  <c r="AW502" i="5"/>
  <c r="AV502" i="5" s="1"/>
  <c r="AX502" i="5"/>
  <c r="AL165" i="1"/>
  <c r="AI166" i="1"/>
  <c r="AK165" i="1"/>
  <c r="AX501" i="5"/>
  <c r="Y166" i="1"/>
  <c r="AB165" i="1"/>
  <c r="AA165" i="1"/>
  <c r="G165" i="1"/>
  <c r="H165" i="1"/>
  <c r="O167" i="1"/>
  <c r="R166" i="1"/>
  <c r="Q166" i="1"/>
  <c r="IW159" i="1" l="1"/>
  <c r="IU160" i="1"/>
  <c r="IX159" i="1"/>
  <c r="IN159" i="1"/>
  <c r="IK160" i="1"/>
  <c r="IM159" i="1"/>
  <c r="IC158" i="1"/>
  <c r="IA159" i="1"/>
  <c r="ID158" i="1"/>
  <c r="HT159" i="1"/>
  <c r="HQ160" i="1"/>
  <c r="HS159" i="1"/>
  <c r="HI158" i="1"/>
  <c r="HG159" i="1"/>
  <c r="HJ158" i="1"/>
  <c r="GZ160" i="1"/>
  <c r="GW161" i="1"/>
  <c r="GY160" i="1"/>
  <c r="GO159" i="1"/>
  <c r="GM160" i="1"/>
  <c r="GP159" i="1"/>
  <c r="GF160" i="1"/>
  <c r="GC161" i="1"/>
  <c r="GE160" i="1"/>
  <c r="FU159" i="1"/>
  <c r="FS160" i="1"/>
  <c r="FV159" i="1"/>
  <c r="FL159" i="1"/>
  <c r="FI160" i="1"/>
  <c r="FK159" i="1"/>
  <c r="FA158" i="1"/>
  <c r="EY159" i="1"/>
  <c r="FB158" i="1"/>
  <c r="ER159" i="1"/>
  <c r="BU497" i="5" s="1"/>
  <c r="EO160" i="1"/>
  <c r="EQ159" i="1"/>
  <c r="BT497" i="5" s="1"/>
  <c r="EG158" i="1"/>
  <c r="EE159" i="1"/>
  <c r="EH158" i="1"/>
  <c r="DX163" i="1"/>
  <c r="DU164" i="1"/>
  <c r="DW163" i="1"/>
  <c r="BI503" i="5"/>
  <c r="BH503" i="5" s="1"/>
  <c r="BF503" i="5"/>
  <c r="BE503" i="5" s="1"/>
  <c r="BC503" i="5"/>
  <c r="BB503" i="5" s="1"/>
  <c r="BL503" i="5"/>
  <c r="BK503" i="5" s="1"/>
  <c r="BO503" i="5"/>
  <c r="BN503" i="5" s="1"/>
  <c r="BR503" i="5"/>
  <c r="BQ503" i="5" s="1"/>
  <c r="AZ503" i="5"/>
  <c r="AY503" i="5" s="1"/>
  <c r="BJ503" i="5"/>
  <c r="BD503" i="5"/>
  <c r="BM503" i="5"/>
  <c r="BS503" i="5"/>
  <c r="BP503" i="5"/>
  <c r="BG503" i="5"/>
  <c r="BA503" i="5"/>
  <c r="DK165" i="1"/>
  <c r="DM164" i="1"/>
  <c r="DN164" i="1"/>
  <c r="DA166" i="1"/>
  <c r="DD165" i="1"/>
  <c r="DC165" i="1"/>
  <c r="CQ167" i="1"/>
  <c r="CT166" i="1"/>
  <c r="CS166" i="1"/>
  <c r="CI162" i="1"/>
  <c r="CG163" i="1"/>
  <c r="CJ162" i="1"/>
  <c r="BW168" i="1"/>
  <c r="BY167" i="1"/>
  <c r="BZ167" i="1"/>
  <c r="BM167" i="1"/>
  <c r="BP166" i="1"/>
  <c r="BO166" i="1"/>
  <c r="BF166" i="1"/>
  <c r="BC167" i="1"/>
  <c r="BE166" i="1"/>
  <c r="AS169" i="1"/>
  <c r="AV168" i="1"/>
  <c r="AU168" i="1"/>
  <c r="AI167" i="1"/>
  <c r="AK166" i="1"/>
  <c r="AL166" i="1"/>
  <c r="AX503" i="5"/>
  <c r="AW503" i="5"/>
  <c r="AV503" i="5" s="1"/>
  <c r="AA166" i="1"/>
  <c r="Y167" i="1"/>
  <c r="AB166" i="1"/>
  <c r="G166" i="1"/>
  <c r="H166" i="1"/>
  <c r="Q167" i="1"/>
  <c r="R167" i="1"/>
  <c r="O168" i="1"/>
  <c r="IU161" i="1" l="1"/>
  <c r="IW160" i="1"/>
  <c r="IX160" i="1"/>
  <c r="IN160" i="1"/>
  <c r="IK161" i="1"/>
  <c r="IM160" i="1"/>
  <c r="IC159" i="1"/>
  <c r="IA160" i="1"/>
  <c r="ID159" i="1"/>
  <c r="HT160" i="1"/>
  <c r="HQ161" i="1"/>
  <c r="HS160" i="1"/>
  <c r="HI159" i="1"/>
  <c r="HG160" i="1"/>
  <c r="HJ159" i="1"/>
  <c r="GW162" i="1"/>
  <c r="GY161" i="1"/>
  <c r="GZ161" i="1"/>
  <c r="GM161" i="1"/>
  <c r="GO160" i="1"/>
  <c r="GP160" i="1"/>
  <c r="GF161" i="1"/>
  <c r="GC162" i="1"/>
  <c r="GE161" i="1"/>
  <c r="FS161" i="1"/>
  <c r="FV160" i="1"/>
  <c r="FU160" i="1"/>
  <c r="FL160" i="1"/>
  <c r="FI161" i="1"/>
  <c r="FK160" i="1"/>
  <c r="FA159" i="1"/>
  <c r="EY160" i="1"/>
  <c r="FB159" i="1"/>
  <c r="ER160" i="1"/>
  <c r="BU498" i="5" s="1"/>
  <c r="EO161" i="1"/>
  <c r="EQ160" i="1"/>
  <c r="BT498" i="5" s="1"/>
  <c r="EG159" i="1"/>
  <c r="EE160" i="1"/>
  <c r="EH159" i="1"/>
  <c r="DU165" i="1"/>
  <c r="DW164" i="1"/>
  <c r="DX164" i="1"/>
  <c r="BJ504" i="5"/>
  <c r="BD504" i="5"/>
  <c r="BS504" i="5"/>
  <c r="BM504" i="5"/>
  <c r="BP504" i="5"/>
  <c r="BG504" i="5"/>
  <c r="BA504" i="5"/>
  <c r="BI504" i="5"/>
  <c r="BH504" i="5" s="1"/>
  <c r="BF504" i="5"/>
  <c r="BE504" i="5" s="1"/>
  <c r="BL504" i="5"/>
  <c r="BK504" i="5" s="1"/>
  <c r="BC504" i="5"/>
  <c r="BB504" i="5" s="1"/>
  <c r="BO504" i="5"/>
  <c r="BN504" i="5" s="1"/>
  <c r="BR504" i="5"/>
  <c r="BQ504" i="5" s="1"/>
  <c r="AZ504" i="5"/>
  <c r="AY504" i="5" s="1"/>
  <c r="DN165" i="1"/>
  <c r="DK166" i="1"/>
  <c r="DM165" i="1"/>
  <c r="DC166" i="1"/>
  <c r="DA167" i="1"/>
  <c r="DD166" i="1"/>
  <c r="CQ168" i="1"/>
  <c r="CS167" i="1"/>
  <c r="CT167" i="1"/>
  <c r="CJ163" i="1"/>
  <c r="CI163" i="1"/>
  <c r="CG164" i="1"/>
  <c r="BW169" i="1"/>
  <c r="BY168" i="1"/>
  <c r="BZ168" i="1"/>
  <c r="BP167" i="1"/>
  <c r="BM168" i="1"/>
  <c r="BO167" i="1"/>
  <c r="BC168" i="1"/>
  <c r="BE167" i="1"/>
  <c r="BF167" i="1"/>
  <c r="AU169" i="1"/>
  <c r="AS170" i="1"/>
  <c r="AV169" i="1"/>
  <c r="AX504" i="5"/>
  <c r="AW504" i="5"/>
  <c r="AV504" i="5" s="1"/>
  <c r="AI168" i="1"/>
  <c r="AK167" i="1"/>
  <c r="AL167" i="1"/>
  <c r="AB167" i="1"/>
  <c r="Y168" i="1"/>
  <c r="AA167" i="1"/>
  <c r="H167" i="1"/>
  <c r="G167" i="1"/>
  <c r="O169" i="1"/>
  <c r="Q168" i="1"/>
  <c r="R168" i="1"/>
  <c r="IX161" i="1" l="1"/>
  <c r="IU162" i="1"/>
  <c r="IW161" i="1"/>
  <c r="IK162" i="1"/>
  <c r="IM161" i="1"/>
  <c r="IN161" i="1"/>
  <c r="IA161" i="1"/>
  <c r="IC160" i="1"/>
  <c r="ID160" i="1"/>
  <c r="HT161" i="1"/>
  <c r="HQ162" i="1"/>
  <c r="HS161" i="1"/>
  <c r="HG161" i="1"/>
  <c r="HI160" i="1"/>
  <c r="HJ160" i="1"/>
  <c r="GY162" i="1"/>
  <c r="GW163" i="1"/>
  <c r="GZ162" i="1"/>
  <c r="GM162" i="1"/>
  <c r="GP161" i="1"/>
  <c r="GO161" i="1"/>
  <c r="GF162" i="1"/>
  <c r="GC163" i="1"/>
  <c r="GE162" i="1"/>
  <c r="FV161" i="1"/>
  <c r="FS162" i="1"/>
  <c r="FU161" i="1"/>
  <c r="FK161" i="1"/>
  <c r="FI162" i="1"/>
  <c r="FL161" i="1"/>
  <c r="FA160" i="1"/>
  <c r="EY161" i="1"/>
  <c r="FB160" i="1"/>
  <c r="EQ161" i="1"/>
  <c r="BT499" i="5" s="1"/>
  <c r="EO162" i="1"/>
  <c r="ER161" i="1"/>
  <c r="BU499" i="5" s="1"/>
  <c r="EE161" i="1"/>
  <c r="EG160" i="1"/>
  <c r="EH160" i="1"/>
  <c r="DU166" i="1"/>
  <c r="DW165" i="1"/>
  <c r="DX165" i="1"/>
  <c r="DK167" i="1"/>
  <c r="DM166" i="1"/>
  <c r="DN166" i="1"/>
  <c r="BI505" i="5"/>
  <c r="BH505" i="5" s="1"/>
  <c r="BF505" i="5"/>
  <c r="BE505" i="5" s="1"/>
  <c r="BC505" i="5"/>
  <c r="BB505" i="5" s="1"/>
  <c r="BL505" i="5"/>
  <c r="BK505" i="5" s="1"/>
  <c r="BO505" i="5"/>
  <c r="BN505" i="5" s="1"/>
  <c r="BR505" i="5"/>
  <c r="BQ505" i="5" s="1"/>
  <c r="AZ505" i="5"/>
  <c r="AY505" i="5" s="1"/>
  <c r="BJ505" i="5"/>
  <c r="BD505" i="5"/>
  <c r="BS505" i="5"/>
  <c r="BM505" i="5"/>
  <c r="BP505" i="5"/>
  <c r="BG505" i="5"/>
  <c r="BA505" i="5"/>
  <c r="DD167" i="1"/>
  <c r="DA168" i="1"/>
  <c r="DC167" i="1"/>
  <c r="CQ169" i="1"/>
  <c r="CT168" i="1"/>
  <c r="CS168" i="1"/>
  <c r="CI164" i="1"/>
  <c r="CG165" i="1"/>
  <c r="CJ164" i="1"/>
  <c r="BW170" i="1"/>
  <c r="BZ169" i="1"/>
  <c r="BY169" i="1"/>
  <c r="BM169" i="1"/>
  <c r="BO168" i="1"/>
  <c r="BP168" i="1"/>
  <c r="BE168" i="1"/>
  <c r="BC169" i="1"/>
  <c r="BF168" i="1"/>
  <c r="AU170" i="1"/>
  <c r="AS171" i="1"/>
  <c r="AV170" i="1"/>
  <c r="AW505" i="5"/>
  <c r="AV505" i="5" s="1"/>
  <c r="AX505" i="5"/>
  <c r="AK168" i="1"/>
  <c r="AI169" i="1"/>
  <c r="AL168" i="1"/>
  <c r="Y169" i="1"/>
  <c r="AA168" i="1"/>
  <c r="AB168" i="1"/>
  <c r="H168" i="1"/>
  <c r="G168" i="1"/>
  <c r="Q169" i="1"/>
  <c r="O170" i="1"/>
  <c r="R169" i="1"/>
  <c r="IU163" i="1" l="1"/>
  <c r="IW162" i="1"/>
  <c r="IX162" i="1"/>
  <c r="IK163" i="1"/>
  <c r="IN162" i="1"/>
  <c r="IM162" i="1"/>
  <c r="IA162" i="1"/>
  <c r="ID161" i="1"/>
  <c r="IC161" i="1"/>
  <c r="HS162" i="1"/>
  <c r="HQ163" i="1"/>
  <c r="HT162" i="1"/>
  <c r="HJ161" i="1"/>
  <c r="HG162" i="1"/>
  <c r="HI161" i="1"/>
  <c r="GZ163" i="1"/>
  <c r="GW164" i="1"/>
  <c r="GY163" i="1"/>
  <c r="GO162" i="1"/>
  <c r="GP162" i="1"/>
  <c r="GM163" i="1"/>
  <c r="GF163" i="1"/>
  <c r="GC164" i="1"/>
  <c r="GE163" i="1"/>
  <c r="FU162" i="1"/>
  <c r="FV162" i="1"/>
  <c r="FS163" i="1"/>
  <c r="FK162" i="1"/>
  <c r="FI163" i="1"/>
  <c r="FL162" i="1"/>
  <c r="FB161" i="1"/>
  <c r="FA161" i="1"/>
  <c r="EY162" i="1"/>
  <c r="EO163" i="1"/>
  <c r="EQ162" i="1"/>
  <c r="BT500" i="5" s="1"/>
  <c r="ER162" i="1"/>
  <c r="BU500" i="5" s="1"/>
  <c r="EH161" i="1"/>
  <c r="EG161" i="1"/>
  <c r="EE162" i="1"/>
  <c r="DU167" i="1"/>
  <c r="DW166" i="1"/>
  <c r="DX166" i="1"/>
  <c r="BJ506" i="5"/>
  <c r="BD506" i="5"/>
  <c r="BM506" i="5"/>
  <c r="BS506" i="5"/>
  <c r="BG506" i="5"/>
  <c r="BP506" i="5"/>
  <c r="BA506" i="5"/>
  <c r="BI506" i="5"/>
  <c r="BH506" i="5" s="1"/>
  <c r="BF506" i="5"/>
  <c r="BE506" i="5" s="1"/>
  <c r="BC506" i="5"/>
  <c r="BB506" i="5" s="1"/>
  <c r="BL506" i="5"/>
  <c r="BK506" i="5" s="1"/>
  <c r="BO506" i="5"/>
  <c r="BN506" i="5" s="1"/>
  <c r="BR506" i="5"/>
  <c r="BQ506" i="5" s="1"/>
  <c r="AZ506" i="5"/>
  <c r="AY506" i="5" s="1"/>
  <c r="DK168" i="1"/>
  <c r="DN167" i="1"/>
  <c r="DM167" i="1"/>
  <c r="DA169" i="1"/>
  <c r="DD168" i="1"/>
  <c r="DC168" i="1"/>
  <c r="CQ170" i="1"/>
  <c r="CT169" i="1"/>
  <c r="CS169" i="1"/>
  <c r="CG166" i="1"/>
  <c r="CI165" i="1"/>
  <c r="CJ165" i="1"/>
  <c r="BZ170" i="1"/>
  <c r="BY170" i="1"/>
  <c r="BW171" i="1"/>
  <c r="BO169" i="1"/>
  <c r="BM170" i="1"/>
  <c r="BP169" i="1"/>
  <c r="BE169" i="1"/>
  <c r="BC170" i="1"/>
  <c r="BF169" i="1"/>
  <c r="AS172" i="1"/>
  <c r="AU171" i="1"/>
  <c r="AV171" i="1"/>
  <c r="AX506" i="5"/>
  <c r="AI170" i="1"/>
  <c r="AL169" i="1"/>
  <c r="AK169" i="1"/>
  <c r="AW506" i="5"/>
  <c r="AV506" i="5" s="1"/>
  <c r="AA169" i="1"/>
  <c r="Y170" i="1"/>
  <c r="AB169" i="1"/>
  <c r="H169" i="1"/>
  <c r="G169" i="1"/>
  <c r="O171" i="1"/>
  <c r="R170" i="1"/>
  <c r="Q170" i="1"/>
  <c r="IU164" i="1" l="1"/>
  <c r="IX163" i="1"/>
  <c r="IW163" i="1"/>
  <c r="IN163" i="1"/>
  <c r="IM163" i="1"/>
  <c r="IK164" i="1"/>
  <c r="IA163" i="1"/>
  <c r="ID162" i="1"/>
  <c r="IC162" i="1"/>
  <c r="HT163" i="1"/>
  <c r="HQ164" i="1"/>
  <c r="HS163" i="1"/>
  <c r="HG163" i="1"/>
  <c r="HI162" i="1"/>
  <c r="HJ162" i="1"/>
  <c r="GW165" i="1"/>
  <c r="GY164" i="1"/>
  <c r="GZ164" i="1"/>
  <c r="GM164" i="1"/>
  <c r="GO163" i="1"/>
  <c r="GP163" i="1"/>
  <c r="GC165" i="1"/>
  <c r="GF164" i="1"/>
  <c r="GE164" i="1"/>
  <c r="FS164" i="1"/>
  <c r="FV163" i="1"/>
  <c r="FU163" i="1"/>
  <c r="FL163" i="1"/>
  <c r="FI164" i="1"/>
  <c r="FK163" i="1"/>
  <c r="FB162" i="1"/>
  <c r="FA162" i="1"/>
  <c r="EY163" i="1"/>
  <c r="ER163" i="1"/>
  <c r="BU501" i="5" s="1"/>
  <c r="EO164" i="1"/>
  <c r="EQ163" i="1"/>
  <c r="BT501" i="5" s="1"/>
  <c r="EG162" i="1"/>
  <c r="EH162" i="1"/>
  <c r="EE163" i="1"/>
  <c r="DX167" i="1"/>
  <c r="DU168" i="1"/>
  <c r="DW167" i="1"/>
  <c r="DM168" i="1"/>
  <c r="DN168" i="1"/>
  <c r="DK169" i="1"/>
  <c r="BI507" i="5"/>
  <c r="BH507" i="5" s="1"/>
  <c r="BL507" i="5"/>
  <c r="BK507" i="5" s="1"/>
  <c r="BF507" i="5"/>
  <c r="BE507" i="5" s="1"/>
  <c r="BC507" i="5"/>
  <c r="BB507" i="5" s="1"/>
  <c r="BO507" i="5"/>
  <c r="BN507" i="5" s="1"/>
  <c r="BR507" i="5"/>
  <c r="BQ507" i="5" s="1"/>
  <c r="AZ507" i="5"/>
  <c r="AY507" i="5" s="1"/>
  <c r="BJ507" i="5"/>
  <c r="BD507" i="5"/>
  <c r="BM507" i="5"/>
  <c r="BS507" i="5"/>
  <c r="BG507" i="5"/>
  <c r="BP507" i="5"/>
  <c r="BA507" i="5"/>
  <c r="DC169" i="1"/>
  <c r="DA170" i="1"/>
  <c r="DD169" i="1"/>
  <c r="CT170" i="1"/>
  <c r="CQ171" i="1"/>
  <c r="CS170" i="1"/>
  <c r="CI166" i="1"/>
  <c r="CG167" i="1"/>
  <c r="CJ166" i="1"/>
  <c r="BY171" i="1"/>
  <c r="BW172" i="1"/>
  <c r="BZ171" i="1"/>
  <c r="BM171" i="1"/>
  <c r="BO170" i="1"/>
  <c r="BP170" i="1"/>
  <c r="BF170" i="1"/>
  <c r="BC171" i="1"/>
  <c r="BE170" i="1"/>
  <c r="AU172" i="1"/>
  <c r="AS173" i="1"/>
  <c r="AV172" i="1"/>
  <c r="AX507" i="5"/>
  <c r="AW507" i="5"/>
  <c r="AV507" i="5" s="1"/>
  <c r="AL170" i="1"/>
  <c r="AI171" i="1"/>
  <c r="AK170" i="1"/>
  <c r="AA170" i="1"/>
  <c r="Y171" i="1"/>
  <c r="AB170" i="1"/>
  <c r="G170" i="1"/>
  <c r="H170" i="1"/>
  <c r="O172" i="1"/>
  <c r="Q171" i="1"/>
  <c r="R171" i="1"/>
  <c r="IW164" i="1" l="1"/>
  <c r="IU165" i="1"/>
  <c r="IX164" i="1"/>
  <c r="IK165" i="1"/>
  <c r="IM164" i="1"/>
  <c r="IN164" i="1"/>
  <c r="IA164" i="1"/>
  <c r="ID163" i="1"/>
  <c r="IC163" i="1"/>
  <c r="HQ165" i="1"/>
  <c r="HT164" i="1"/>
  <c r="HS164" i="1"/>
  <c r="HG164" i="1"/>
  <c r="HI163" i="1"/>
  <c r="HJ163" i="1"/>
  <c r="GY165" i="1"/>
  <c r="GZ165" i="1"/>
  <c r="GW166" i="1"/>
  <c r="GM165" i="1"/>
  <c r="GP164" i="1"/>
  <c r="GO164" i="1"/>
  <c r="GC166" i="1"/>
  <c r="GE165" i="1"/>
  <c r="GF165" i="1"/>
  <c r="FU164" i="1"/>
  <c r="FV164" i="1"/>
  <c r="FS165" i="1"/>
  <c r="FI165" i="1"/>
  <c r="FK164" i="1"/>
  <c r="FL164" i="1"/>
  <c r="EY164" i="1"/>
  <c r="FB163" i="1"/>
  <c r="FA163" i="1"/>
  <c r="EO165" i="1"/>
  <c r="ER164" i="1"/>
  <c r="BU502" i="5" s="1"/>
  <c r="EQ164" i="1"/>
  <c r="BT502" i="5" s="1"/>
  <c r="EE164" i="1"/>
  <c r="EG163" i="1"/>
  <c r="EH163" i="1"/>
  <c r="DU169" i="1"/>
  <c r="DW168" i="1"/>
  <c r="DX168" i="1"/>
  <c r="BJ508" i="5"/>
  <c r="BD508" i="5"/>
  <c r="BM508" i="5"/>
  <c r="BS508" i="5"/>
  <c r="BG508" i="5"/>
  <c r="BP508" i="5"/>
  <c r="BA508" i="5"/>
  <c r="DK170" i="1"/>
  <c r="DN169" i="1"/>
  <c r="DM169" i="1"/>
  <c r="BI508" i="5"/>
  <c r="BH508" i="5" s="1"/>
  <c r="BL508" i="5"/>
  <c r="BK508" i="5" s="1"/>
  <c r="BF508" i="5"/>
  <c r="BE508" i="5" s="1"/>
  <c r="BC508" i="5"/>
  <c r="BB508" i="5" s="1"/>
  <c r="BO508" i="5"/>
  <c r="BN508" i="5" s="1"/>
  <c r="BR508" i="5"/>
  <c r="BQ508" i="5" s="1"/>
  <c r="AZ508" i="5"/>
  <c r="AY508" i="5" s="1"/>
  <c r="DC170" i="1"/>
  <c r="DA171" i="1"/>
  <c r="DD170" i="1"/>
  <c r="CS171" i="1"/>
  <c r="CT171" i="1"/>
  <c r="CQ172" i="1"/>
  <c r="CJ167" i="1"/>
  <c r="CG168" i="1"/>
  <c r="CI167" i="1"/>
  <c r="BY172" i="1"/>
  <c r="BW173" i="1"/>
  <c r="BZ172" i="1"/>
  <c r="BM172" i="1"/>
  <c r="BP171" i="1"/>
  <c r="BO171" i="1"/>
  <c r="BE171" i="1"/>
  <c r="BC172" i="1"/>
  <c r="BF171" i="1"/>
  <c r="AU173" i="1"/>
  <c r="AS174" i="1"/>
  <c r="AV173" i="1"/>
  <c r="AW508" i="5"/>
  <c r="AV508" i="5" s="1"/>
  <c r="AX508" i="5"/>
  <c r="AK171" i="1"/>
  <c r="AI172" i="1"/>
  <c r="AL171" i="1"/>
  <c r="Y172" i="1"/>
  <c r="AA171" i="1"/>
  <c r="AB171" i="1"/>
  <c r="H171" i="1"/>
  <c r="G171" i="1"/>
  <c r="R172" i="1"/>
  <c r="O173" i="1"/>
  <c r="Q172" i="1"/>
  <c r="IX165" i="1" l="1"/>
  <c r="IU166" i="1"/>
  <c r="IW165" i="1"/>
  <c r="IK166" i="1"/>
  <c r="IM165" i="1"/>
  <c r="IN165" i="1"/>
  <c r="IC164" i="1"/>
  <c r="IA165" i="1"/>
  <c r="ID164" i="1"/>
  <c r="HQ166" i="1"/>
  <c r="HT165" i="1"/>
  <c r="HS165" i="1"/>
  <c r="HG165" i="1"/>
  <c r="HI164" i="1"/>
  <c r="HJ164" i="1"/>
  <c r="GW167" i="1"/>
  <c r="GY166" i="1"/>
  <c r="GZ166" i="1"/>
  <c r="GP165" i="1"/>
  <c r="GM166" i="1"/>
  <c r="GO165" i="1"/>
  <c r="GE166" i="1"/>
  <c r="GC167" i="1"/>
  <c r="GF166" i="1"/>
  <c r="FV165" i="1"/>
  <c r="FS166" i="1"/>
  <c r="FU165" i="1"/>
  <c r="FI166" i="1"/>
  <c r="FL165" i="1"/>
  <c r="FK165" i="1"/>
  <c r="FA164" i="1"/>
  <c r="EY165" i="1"/>
  <c r="FB164" i="1"/>
  <c r="EO166" i="1"/>
  <c r="EQ165" i="1"/>
  <c r="BT503" i="5" s="1"/>
  <c r="ER165" i="1"/>
  <c r="BU503" i="5" s="1"/>
  <c r="EG164" i="1"/>
  <c r="EH164" i="1"/>
  <c r="EE165" i="1"/>
  <c r="DW169" i="1"/>
  <c r="DU170" i="1"/>
  <c r="DX169" i="1"/>
  <c r="DN170" i="1"/>
  <c r="DK171" i="1"/>
  <c r="DM170" i="1"/>
  <c r="BI509" i="5"/>
  <c r="BH509" i="5" s="1"/>
  <c r="BL509" i="5"/>
  <c r="BK509" i="5" s="1"/>
  <c r="BF509" i="5"/>
  <c r="BE509" i="5" s="1"/>
  <c r="BC509" i="5"/>
  <c r="BB509" i="5" s="1"/>
  <c r="BO509" i="5"/>
  <c r="BN509" i="5" s="1"/>
  <c r="BR509" i="5"/>
  <c r="BQ509" i="5" s="1"/>
  <c r="AZ509" i="5"/>
  <c r="AY509" i="5" s="1"/>
  <c r="BJ509" i="5"/>
  <c r="BD509" i="5"/>
  <c r="BM509" i="5"/>
  <c r="BS509" i="5"/>
  <c r="BP509" i="5"/>
  <c r="BG509" i="5"/>
  <c r="BA509" i="5"/>
  <c r="DC171" i="1"/>
  <c r="DA172" i="1"/>
  <c r="DD171" i="1"/>
  <c r="CQ173" i="1"/>
  <c r="CS172" i="1"/>
  <c r="CT172" i="1"/>
  <c r="CG169" i="1"/>
  <c r="CJ168" i="1"/>
  <c r="CI168" i="1"/>
  <c r="BW174" i="1"/>
  <c r="BZ173" i="1"/>
  <c r="BY173" i="1"/>
  <c r="BP172" i="1"/>
  <c r="BM173" i="1"/>
  <c r="BO172" i="1"/>
  <c r="BC173" i="1"/>
  <c r="BE172" i="1"/>
  <c r="BF172" i="1"/>
  <c r="AU174" i="1"/>
  <c r="AS175" i="1"/>
  <c r="AV174" i="1"/>
  <c r="AW509" i="5"/>
  <c r="AV509" i="5" s="1"/>
  <c r="AX509" i="5"/>
  <c r="AK172" i="1"/>
  <c r="AI173" i="1"/>
  <c r="AL172" i="1"/>
  <c r="AB172" i="1"/>
  <c r="Y173" i="1"/>
  <c r="AA172" i="1"/>
  <c r="G172" i="1"/>
  <c r="H172" i="1"/>
  <c r="R173" i="1"/>
  <c r="Q173" i="1"/>
  <c r="O174" i="1"/>
  <c r="IU167" i="1" l="1"/>
  <c r="IW166" i="1"/>
  <c r="IX166" i="1"/>
  <c r="IM166" i="1"/>
  <c r="IK167" i="1"/>
  <c r="IN166" i="1"/>
  <c r="ID165" i="1"/>
  <c r="IA166" i="1"/>
  <c r="IC165" i="1"/>
  <c r="HQ167" i="1"/>
  <c r="HS166" i="1"/>
  <c r="HT166" i="1"/>
  <c r="HJ165" i="1"/>
  <c r="HG166" i="1"/>
  <c r="HI165" i="1"/>
  <c r="GZ167" i="1"/>
  <c r="GW168" i="1"/>
  <c r="GY167" i="1"/>
  <c r="GM167" i="1"/>
  <c r="GP166" i="1"/>
  <c r="GO166" i="1"/>
  <c r="GF167" i="1"/>
  <c r="GC168" i="1"/>
  <c r="GE167" i="1"/>
  <c r="FS167" i="1"/>
  <c r="FU166" i="1"/>
  <c r="FV166" i="1"/>
  <c r="FK166" i="1"/>
  <c r="FI167" i="1"/>
  <c r="FL166" i="1"/>
  <c r="FB165" i="1"/>
  <c r="EY166" i="1"/>
  <c r="FA165" i="1"/>
  <c r="EO167" i="1"/>
  <c r="EQ166" i="1"/>
  <c r="BT504" i="5" s="1"/>
  <c r="ER166" i="1"/>
  <c r="BU504" i="5" s="1"/>
  <c r="EH165" i="1"/>
  <c r="EE166" i="1"/>
  <c r="EG165" i="1"/>
  <c r="DW170" i="1"/>
  <c r="DU171" i="1"/>
  <c r="DX170" i="1"/>
  <c r="BJ510" i="5"/>
  <c r="BD510" i="5"/>
  <c r="BS510" i="5"/>
  <c r="BM510" i="5"/>
  <c r="BP510" i="5"/>
  <c r="BG510" i="5"/>
  <c r="BA510" i="5"/>
  <c r="DM171" i="1"/>
  <c r="DN171" i="1"/>
  <c r="DK172" i="1"/>
  <c r="BI510" i="5"/>
  <c r="BH510" i="5" s="1"/>
  <c r="BL510" i="5"/>
  <c r="BK510" i="5" s="1"/>
  <c r="BF510" i="5"/>
  <c r="BE510" i="5" s="1"/>
  <c r="BC510" i="5"/>
  <c r="BB510" i="5" s="1"/>
  <c r="BO510" i="5"/>
  <c r="BN510" i="5" s="1"/>
  <c r="BR510" i="5"/>
  <c r="BQ510" i="5" s="1"/>
  <c r="AZ510" i="5"/>
  <c r="AY510" i="5" s="1"/>
  <c r="DD172" i="1"/>
  <c r="DA173" i="1"/>
  <c r="DC172" i="1"/>
  <c r="CS173" i="1"/>
  <c r="CQ174" i="1"/>
  <c r="CT173" i="1"/>
  <c r="CI169" i="1"/>
  <c r="CG170" i="1"/>
  <c r="CJ169" i="1"/>
  <c r="BW175" i="1"/>
  <c r="BY174" i="1"/>
  <c r="BZ174" i="1"/>
  <c r="BO173" i="1"/>
  <c r="BP173" i="1"/>
  <c r="BM174" i="1"/>
  <c r="BE173" i="1"/>
  <c r="BC174" i="1"/>
  <c r="BF173" i="1"/>
  <c r="AS176" i="1"/>
  <c r="AU175" i="1"/>
  <c r="AV175" i="1"/>
  <c r="AW510" i="5"/>
  <c r="AV510" i="5" s="1"/>
  <c r="AX510" i="5"/>
  <c r="AI174" i="1"/>
  <c r="AL173" i="1"/>
  <c r="AK173" i="1"/>
  <c r="AA173" i="1"/>
  <c r="Y174" i="1"/>
  <c r="AB173" i="1"/>
  <c r="G173" i="1"/>
  <c r="H173" i="1"/>
  <c r="Q174" i="1"/>
  <c r="R174" i="1"/>
  <c r="O175" i="1"/>
  <c r="IU168" i="1" l="1"/>
  <c r="IW167" i="1"/>
  <c r="IX167" i="1"/>
  <c r="IN167" i="1"/>
  <c r="IK168" i="1"/>
  <c r="IM167" i="1"/>
  <c r="IA167" i="1"/>
  <c r="ID166" i="1"/>
  <c r="IC166" i="1"/>
  <c r="HT167" i="1"/>
  <c r="HQ168" i="1"/>
  <c r="HS167" i="1"/>
  <c r="HG167" i="1"/>
  <c r="HI166" i="1"/>
  <c r="HJ166" i="1"/>
  <c r="GZ168" i="1"/>
  <c r="GY168" i="1"/>
  <c r="GW169" i="1"/>
  <c r="GM168" i="1"/>
  <c r="GO167" i="1"/>
  <c r="GP167" i="1"/>
  <c r="GC169" i="1"/>
  <c r="GE168" i="1"/>
  <c r="GF168" i="1"/>
  <c r="FS168" i="1"/>
  <c r="FU167" i="1"/>
  <c r="FV167" i="1"/>
  <c r="FL167" i="1"/>
  <c r="FI168" i="1"/>
  <c r="FK167" i="1"/>
  <c r="EY167" i="1"/>
  <c r="FA166" i="1"/>
  <c r="FB166" i="1"/>
  <c r="ER167" i="1"/>
  <c r="BU505" i="5" s="1"/>
  <c r="EO168" i="1"/>
  <c r="EQ167" i="1"/>
  <c r="BT505" i="5" s="1"/>
  <c r="EE167" i="1"/>
  <c r="EG166" i="1"/>
  <c r="EH166" i="1"/>
  <c r="DW171" i="1"/>
  <c r="DU172" i="1"/>
  <c r="DX171" i="1"/>
  <c r="BJ511" i="5"/>
  <c r="BD511" i="5"/>
  <c r="BS511" i="5"/>
  <c r="BM511" i="5"/>
  <c r="BP511" i="5"/>
  <c r="BG511" i="5"/>
  <c r="BA511" i="5"/>
  <c r="BI511" i="5"/>
  <c r="BH511" i="5" s="1"/>
  <c r="BC511" i="5"/>
  <c r="BB511" i="5" s="1"/>
  <c r="BF511" i="5"/>
  <c r="BE511" i="5" s="1"/>
  <c r="BL511" i="5"/>
  <c r="BK511" i="5" s="1"/>
  <c r="BO511" i="5"/>
  <c r="BN511" i="5" s="1"/>
  <c r="BR511" i="5"/>
  <c r="BQ511" i="5" s="1"/>
  <c r="AZ511" i="5"/>
  <c r="AY511" i="5" s="1"/>
  <c r="DM172" i="1"/>
  <c r="DK173" i="1"/>
  <c r="DN172" i="1"/>
  <c r="DC173" i="1"/>
  <c r="DD173" i="1"/>
  <c r="DA174" i="1"/>
  <c r="CQ175" i="1"/>
  <c r="CT174" i="1"/>
  <c r="CS174" i="1"/>
  <c r="CJ170" i="1"/>
  <c r="CG171" i="1"/>
  <c r="CI170" i="1"/>
  <c r="BZ175" i="1"/>
  <c r="BW176" i="1"/>
  <c r="BY175" i="1"/>
  <c r="BO174" i="1"/>
  <c r="BP174" i="1"/>
  <c r="BM175" i="1"/>
  <c r="BF174" i="1"/>
  <c r="BC175" i="1"/>
  <c r="BE174" i="1"/>
  <c r="AX511" i="5"/>
  <c r="AU176" i="1"/>
  <c r="AS177" i="1"/>
  <c r="AV176" i="1"/>
  <c r="AI175" i="1"/>
  <c r="AL174" i="1"/>
  <c r="AK174" i="1"/>
  <c r="AW511" i="5"/>
  <c r="AV511" i="5" s="1"/>
  <c r="AA174" i="1"/>
  <c r="Y175" i="1"/>
  <c r="AB174" i="1"/>
  <c r="H174" i="1"/>
  <c r="G174" i="1"/>
  <c r="Q175" i="1"/>
  <c r="O176" i="1"/>
  <c r="R175" i="1"/>
  <c r="IW168" i="1" l="1"/>
  <c r="IU169" i="1"/>
  <c r="IX168" i="1"/>
  <c r="IN168" i="1"/>
  <c r="IM168" i="1"/>
  <c r="IK169" i="1"/>
  <c r="IA168" i="1"/>
  <c r="IC167" i="1"/>
  <c r="ID167" i="1"/>
  <c r="HT168" i="1"/>
  <c r="HS168" i="1"/>
  <c r="HQ169" i="1"/>
  <c r="HG168" i="1"/>
  <c r="HJ167" i="1"/>
  <c r="HI167" i="1"/>
  <c r="GY169" i="1"/>
  <c r="GZ169" i="1"/>
  <c r="GW170" i="1"/>
  <c r="GO168" i="1"/>
  <c r="GM169" i="1"/>
  <c r="GP168" i="1"/>
  <c r="GE169" i="1"/>
  <c r="GC170" i="1"/>
  <c r="GF169" i="1"/>
  <c r="FS169" i="1"/>
  <c r="FU168" i="1"/>
  <c r="FV168" i="1"/>
  <c r="FI169" i="1"/>
  <c r="FK168" i="1"/>
  <c r="FL168" i="1"/>
  <c r="EY168" i="1"/>
  <c r="FA167" i="1"/>
  <c r="FB167" i="1"/>
  <c r="EO169" i="1"/>
  <c r="ER168" i="1"/>
  <c r="BU506" i="5" s="1"/>
  <c r="EQ168" i="1"/>
  <c r="BT506" i="5" s="1"/>
  <c r="EE168" i="1"/>
  <c r="EG167" i="1"/>
  <c r="EH167" i="1"/>
  <c r="DU173" i="1"/>
  <c r="DX172" i="1"/>
  <c r="DW172" i="1"/>
  <c r="BI512" i="5"/>
  <c r="BH512" i="5" s="1"/>
  <c r="BL512" i="5"/>
  <c r="BK512" i="5" s="1"/>
  <c r="BC512" i="5"/>
  <c r="BB512" i="5" s="1"/>
  <c r="BF512" i="5"/>
  <c r="BE512" i="5" s="1"/>
  <c r="BO512" i="5"/>
  <c r="BN512" i="5" s="1"/>
  <c r="BR512" i="5"/>
  <c r="BQ512" i="5" s="1"/>
  <c r="AZ512" i="5"/>
  <c r="AY512" i="5" s="1"/>
  <c r="DK174" i="1"/>
  <c r="DN173" i="1"/>
  <c r="DM173" i="1"/>
  <c r="BJ512" i="5"/>
  <c r="BD512" i="5"/>
  <c r="BS512" i="5"/>
  <c r="BM512" i="5"/>
  <c r="BG512" i="5"/>
  <c r="BP512" i="5"/>
  <c r="BA512" i="5"/>
  <c r="AX512" i="5"/>
  <c r="DC174" i="1"/>
  <c r="DA175" i="1"/>
  <c r="DD174" i="1"/>
  <c r="CT175" i="1"/>
  <c r="CS175" i="1"/>
  <c r="CQ176" i="1"/>
  <c r="CI171" i="1"/>
  <c r="CG172" i="1"/>
  <c r="CJ171" i="1"/>
  <c r="BY176" i="1"/>
  <c r="BW177" i="1"/>
  <c r="BZ176" i="1"/>
  <c r="BM176" i="1"/>
  <c r="BP175" i="1"/>
  <c r="BO175" i="1"/>
  <c r="BF175" i="1"/>
  <c r="BE175" i="1"/>
  <c r="BC176" i="1"/>
  <c r="AW512" i="5"/>
  <c r="AV512" i="5" s="1"/>
  <c r="AV177" i="1"/>
  <c r="AS178" i="1"/>
  <c r="AU177" i="1"/>
  <c r="AL175" i="1"/>
  <c r="AI176" i="1"/>
  <c r="AK175" i="1"/>
  <c r="Y176" i="1"/>
  <c r="AB175" i="1"/>
  <c r="AA175" i="1"/>
  <c r="H175" i="1"/>
  <c r="G175" i="1"/>
  <c r="O177" i="1"/>
  <c r="R176" i="1"/>
  <c r="Q176" i="1"/>
  <c r="IU170" i="1" l="1"/>
  <c r="IW169" i="1"/>
  <c r="IX169" i="1"/>
  <c r="IM169" i="1"/>
  <c r="IN169" i="1"/>
  <c r="IK170" i="1"/>
  <c r="IC168" i="1"/>
  <c r="IA169" i="1"/>
  <c r="ID168" i="1"/>
  <c r="HS169" i="1"/>
  <c r="HQ170" i="1"/>
  <c r="HT169" i="1"/>
  <c r="HI168" i="1"/>
  <c r="HG169" i="1"/>
  <c r="HJ168" i="1"/>
  <c r="GY170" i="1"/>
  <c r="GW171" i="1"/>
  <c r="GZ170" i="1"/>
  <c r="GO169" i="1"/>
  <c r="GM170" i="1"/>
  <c r="GP169" i="1"/>
  <c r="GE170" i="1"/>
  <c r="GC171" i="1"/>
  <c r="GF170" i="1"/>
  <c r="FS170" i="1"/>
  <c r="FV169" i="1"/>
  <c r="FU169" i="1"/>
  <c r="FK169" i="1"/>
  <c r="FI170" i="1"/>
  <c r="FL169" i="1"/>
  <c r="EY169" i="1"/>
  <c r="FA168" i="1"/>
  <c r="FB168" i="1"/>
  <c r="EQ169" i="1"/>
  <c r="BT507" i="5" s="1"/>
  <c r="EO170" i="1"/>
  <c r="ER169" i="1"/>
  <c r="BU507" i="5" s="1"/>
  <c r="EG168" i="1"/>
  <c r="EE169" i="1"/>
  <c r="EH168" i="1"/>
  <c r="DX173" i="1"/>
  <c r="DW173" i="1"/>
  <c r="DU174" i="1"/>
  <c r="BJ513" i="5"/>
  <c r="BD513" i="5"/>
  <c r="BS513" i="5"/>
  <c r="BM513" i="5"/>
  <c r="BP513" i="5"/>
  <c r="BG513" i="5"/>
  <c r="BA513" i="5"/>
  <c r="BI513" i="5"/>
  <c r="BH513" i="5" s="1"/>
  <c r="BF513" i="5"/>
  <c r="BE513" i="5" s="1"/>
  <c r="BL513" i="5"/>
  <c r="BK513" i="5" s="1"/>
  <c r="BC513" i="5"/>
  <c r="BB513" i="5" s="1"/>
  <c r="BO513" i="5"/>
  <c r="BN513" i="5" s="1"/>
  <c r="BR513" i="5"/>
  <c r="BQ513" i="5" s="1"/>
  <c r="AZ513" i="5"/>
  <c r="AY513" i="5" s="1"/>
  <c r="DK175" i="1"/>
  <c r="DM174" i="1"/>
  <c r="DN174" i="1"/>
  <c r="DA176" i="1"/>
  <c r="DC175" i="1"/>
  <c r="DD175" i="1"/>
  <c r="CS176" i="1"/>
  <c r="CQ177" i="1"/>
  <c r="CT176" i="1"/>
  <c r="CG173" i="1"/>
  <c r="CI172" i="1"/>
  <c r="CJ172" i="1"/>
  <c r="BW178" i="1"/>
  <c r="BZ177" i="1"/>
  <c r="BY177" i="1"/>
  <c r="BM177" i="1"/>
  <c r="BP176" i="1"/>
  <c r="BO176" i="1"/>
  <c r="BE176" i="1"/>
  <c r="BC177" i="1"/>
  <c r="BF176" i="1"/>
  <c r="AW513" i="5"/>
  <c r="AV513" i="5" s="1"/>
  <c r="AU178" i="1"/>
  <c r="AS179" i="1"/>
  <c r="AV178" i="1"/>
  <c r="AK176" i="1"/>
  <c r="AI177" i="1"/>
  <c r="AL176" i="1"/>
  <c r="AX513" i="5"/>
  <c r="Y177" i="1"/>
  <c r="AA176" i="1"/>
  <c r="AB176" i="1"/>
  <c r="G176" i="1"/>
  <c r="H176" i="1"/>
  <c r="O178" i="1"/>
  <c r="Q177" i="1"/>
  <c r="R177" i="1"/>
  <c r="IX170" i="1" l="1"/>
  <c r="IU171" i="1"/>
  <c r="IW170" i="1"/>
  <c r="IM170" i="1"/>
  <c r="IK171" i="1"/>
  <c r="IN170" i="1"/>
  <c r="IA170" i="1"/>
  <c r="IC169" i="1"/>
  <c r="ID169" i="1"/>
  <c r="HS170" i="1"/>
  <c r="HQ171" i="1"/>
  <c r="HT170" i="1"/>
  <c r="HG170" i="1"/>
  <c r="HJ169" i="1"/>
  <c r="HI169" i="1"/>
  <c r="GY171" i="1"/>
  <c r="GW172" i="1"/>
  <c r="GZ171" i="1"/>
  <c r="GP170" i="1"/>
  <c r="GM171" i="1"/>
  <c r="GO170" i="1"/>
  <c r="GC172" i="1"/>
  <c r="GE171" i="1"/>
  <c r="GF171" i="1"/>
  <c r="FV170" i="1"/>
  <c r="FS171" i="1"/>
  <c r="FU170" i="1"/>
  <c r="FL170" i="1"/>
  <c r="FI171" i="1"/>
  <c r="FK170" i="1"/>
  <c r="EY170" i="1"/>
  <c r="FB169" i="1"/>
  <c r="FA169" i="1"/>
  <c r="EQ170" i="1"/>
  <c r="BT508" i="5" s="1"/>
  <c r="EO171" i="1"/>
  <c r="ER170" i="1"/>
  <c r="BU508" i="5" s="1"/>
  <c r="EE170" i="1"/>
  <c r="EH169" i="1"/>
  <c r="EG169" i="1"/>
  <c r="DW174" i="1"/>
  <c r="DU175" i="1"/>
  <c r="DX174" i="1"/>
  <c r="BJ514" i="5"/>
  <c r="BD514" i="5"/>
  <c r="BS514" i="5"/>
  <c r="BM514" i="5"/>
  <c r="BG514" i="5"/>
  <c r="BP514" i="5"/>
  <c r="BA514" i="5"/>
  <c r="DN175" i="1"/>
  <c r="DK176" i="1"/>
  <c r="DM175" i="1"/>
  <c r="BI514" i="5"/>
  <c r="BH514" i="5" s="1"/>
  <c r="BL514" i="5"/>
  <c r="BK514" i="5" s="1"/>
  <c r="BC514" i="5"/>
  <c r="BB514" i="5" s="1"/>
  <c r="BF514" i="5"/>
  <c r="BE514" i="5" s="1"/>
  <c r="BO514" i="5"/>
  <c r="BN514" i="5" s="1"/>
  <c r="BR514" i="5"/>
  <c r="BQ514" i="5" s="1"/>
  <c r="AZ514" i="5"/>
  <c r="AY514" i="5" s="1"/>
  <c r="DA177" i="1"/>
  <c r="DC176" i="1"/>
  <c r="DD176" i="1"/>
  <c r="CQ178" i="1"/>
  <c r="CS177" i="1"/>
  <c r="CT177" i="1"/>
  <c r="CI173" i="1"/>
  <c r="CJ173" i="1"/>
  <c r="CG174" i="1"/>
  <c r="BW179" i="1"/>
  <c r="BY178" i="1"/>
  <c r="BZ178" i="1"/>
  <c r="BP177" i="1"/>
  <c r="BM178" i="1"/>
  <c r="BO177" i="1"/>
  <c r="BC178" i="1"/>
  <c r="BE177" i="1"/>
  <c r="BF177" i="1"/>
  <c r="AU179" i="1"/>
  <c r="AS180" i="1"/>
  <c r="AV179" i="1"/>
  <c r="AI178" i="1"/>
  <c r="AK177" i="1"/>
  <c r="AL177" i="1"/>
  <c r="AX514" i="5"/>
  <c r="AW514" i="5"/>
  <c r="AV514" i="5" s="1"/>
  <c r="AB177" i="1"/>
  <c r="Y178" i="1"/>
  <c r="AA177" i="1"/>
  <c r="H177" i="1"/>
  <c r="G177" i="1"/>
  <c r="R178" i="1"/>
  <c r="O179" i="1"/>
  <c r="Q178" i="1"/>
  <c r="IW171" i="1" l="1"/>
  <c r="IX171" i="1"/>
  <c r="IU172" i="1"/>
  <c r="IM171" i="1"/>
  <c r="IK172" i="1"/>
  <c r="IN171" i="1"/>
  <c r="ID170" i="1"/>
  <c r="IA171" i="1"/>
  <c r="IC170" i="1"/>
  <c r="HQ172" i="1"/>
  <c r="HS171" i="1"/>
  <c r="HT171" i="1"/>
  <c r="HJ170" i="1"/>
  <c r="HG171" i="1"/>
  <c r="HI170" i="1"/>
  <c r="GW173" i="1"/>
  <c r="GZ172" i="1"/>
  <c r="GY172" i="1"/>
  <c r="GO171" i="1"/>
  <c r="GP171" i="1"/>
  <c r="GM172" i="1"/>
  <c r="GF172" i="1"/>
  <c r="GC173" i="1"/>
  <c r="GE172" i="1"/>
  <c r="FU171" i="1"/>
  <c r="FV171" i="1"/>
  <c r="FS172" i="1"/>
  <c r="FK171" i="1"/>
  <c r="FI172" i="1"/>
  <c r="FL171" i="1"/>
  <c r="FB170" i="1"/>
  <c r="EY171" i="1"/>
  <c r="FA170" i="1"/>
  <c r="EO172" i="1"/>
  <c r="ER171" i="1"/>
  <c r="BU509" i="5" s="1"/>
  <c r="EQ171" i="1"/>
  <c r="BT509" i="5" s="1"/>
  <c r="EH170" i="1"/>
  <c r="EE171" i="1"/>
  <c r="EG170" i="1"/>
  <c r="DU176" i="1"/>
  <c r="DW175" i="1"/>
  <c r="DX175" i="1"/>
  <c r="BI515" i="5"/>
  <c r="BH515" i="5" s="1"/>
  <c r="BF515" i="5"/>
  <c r="BE515" i="5" s="1"/>
  <c r="BL515" i="5"/>
  <c r="BK515" i="5" s="1"/>
  <c r="BC515" i="5"/>
  <c r="BB515" i="5" s="1"/>
  <c r="BO515" i="5"/>
  <c r="BN515" i="5" s="1"/>
  <c r="BR515" i="5"/>
  <c r="BQ515" i="5" s="1"/>
  <c r="AZ515" i="5"/>
  <c r="AY515" i="5" s="1"/>
  <c r="BJ515" i="5"/>
  <c r="BD515" i="5"/>
  <c r="BS515" i="5"/>
  <c r="BM515" i="5"/>
  <c r="BG515" i="5"/>
  <c r="BP515" i="5"/>
  <c r="BA515" i="5"/>
  <c r="DM176" i="1"/>
  <c r="DK177" i="1"/>
  <c r="DN176" i="1"/>
  <c r="DD177" i="1"/>
  <c r="DA178" i="1"/>
  <c r="DC177" i="1"/>
  <c r="CQ179" i="1"/>
  <c r="CT178" i="1"/>
  <c r="CS178" i="1"/>
  <c r="CI174" i="1"/>
  <c r="CG175" i="1"/>
  <c r="CJ174" i="1"/>
  <c r="BZ179" i="1"/>
  <c r="BW180" i="1"/>
  <c r="BY179" i="1"/>
  <c r="BO178" i="1"/>
  <c r="BM179" i="1"/>
  <c r="BP178" i="1"/>
  <c r="BE178" i="1"/>
  <c r="BF178" i="1"/>
  <c r="BC179" i="1"/>
  <c r="AS181" i="1"/>
  <c r="AU180" i="1"/>
  <c r="AV180" i="1"/>
  <c r="AX515" i="5"/>
  <c r="AW515" i="5"/>
  <c r="AV515" i="5" s="1"/>
  <c r="AI179" i="1"/>
  <c r="AK178" i="1"/>
  <c r="AL178" i="1"/>
  <c r="AA178" i="1"/>
  <c r="Y179" i="1"/>
  <c r="AB178" i="1"/>
  <c r="G178" i="1"/>
  <c r="H178" i="1"/>
  <c r="R179" i="1"/>
  <c r="O180" i="1"/>
  <c r="Q179" i="1"/>
  <c r="IU173" i="1" l="1"/>
  <c r="IW172" i="1"/>
  <c r="IX172" i="1"/>
  <c r="IK173" i="1"/>
  <c r="IN172" i="1"/>
  <c r="IM172" i="1"/>
  <c r="IC171" i="1"/>
  <c r="ID171" i="1"/>
  <c r="IA172" i="1"/>
  <c r="HT172" i="1"/>
  <c r="HQ173" i="1"/>
  <c r="HS172" i="1"/>
  <c r="HI171" i="1"/>
  <c r="HJ171" i="1"/>
  <c r="HG172" i="1"/>
  <c r="GZ173" i="1"/>
  <c r="GW174" i="1"/>
  <c r="GY173" i="1"/>
  <c r="GO172" i="1"/>
  <c r="GP172" i="1"/>
  <c r="GM173" i="1"/>
  <c r="GE173" i="1"/>
  <c r="GF173" i="1"/>
  <c r="GC174" i="1"/>
  <c r="FS173" i="1"/>
  <c r="FU172" i="1"/>
  <c r="FV172" i="1"/>
  <c r="FI173" i="1"/>
  <c r="FL172" i="1"/>
  <c r="FK172" i="1"/>
  <c r="FA171" i="1"/>
  <c r="FB171" i="1"/>
  <c r="EY172" i="1"/>
  <c r="ER172" i="1"/>
  <c r="BU510" i="5" s="1"/>
  <c r="EO173" i="1"/>
  <c r="EQ172" i="1"/>
  <c r="BT510" i="5" s="1"/>
  <c r="EG171" i="1"/>
  <c r="EH171" i="1"/>
  <c r="EE172" i="1"/>
  <c r="DW176" i="1"/>
  <c r="DU177" i="1"/>
  <c r="DX176" i="1"/>
  <c r="BI516" i="5"/>
  <c r="BH516" i="5" s="1"/>
  <c r="BF516" i="5"/>
  <c r="BE516" i="5" s="1"/>
  <c r="BL516" i="5"/>
  <c r="BK516" i="5" s="1"/>
  <c r="BC516" i="5"/>
  <c r="BB516" i="5" s="1"/>
  <c r="BO516" i="5"/>
  <c r="BN516" i="5" s="1"/>
  <c r="BR516" i="5"/>
  <c r="BQ516" i="5" s="1"/>
  <c r="AZ516" i="5"/>
  <c r="AY516" i="5" s="1"/>
  <c r="BJ516" i="5"/>
  <c r="BD516" i="5"/>
  <c r="BM516" i="5"/>
  <c r="BS516" i="5"/>
  <c r="BG516" i="5"/>
  <c r="BP516" i="5"/>
  <c r="BA516" i="5"/>
  <c r="DK178" i="1"/>
  <c r="DM177" i="1"/>
  <c r="DN177" i="1"/>
  <c r="DC178" i="1"/>
  <c r="DA179" i="1"/>
  <c r="DD178" i="1"/>
  <c r="CT179" i="1"/>
  <c r="CQ180" i="1"/>
  <c r="CS179" i="1"/>
  <c r="CG176" i="1"/>
  <c r="CI175" i="1"/>
  <c r="CJ175" i="1"/>
  <c r="BY180" i="1"/>
  <c r="BW181" i="1"/>
  <c r="BZ180" i="1"/>
  <c r="BM180" i="1"/>
  <c r="BO179" i="1"/>
  <c r="BP179" i="1"/>
  <c r="BF179" i="1"/>
  <c r="BC180" i="1"/>
  <c r="BE179" i="1"/>
  <c r="AV181" i="1"/>
  <c r="AS182" i="1"/>
  <c r="AU181" i="1"/>
  <c r="AL179" i="1"/>
  <c r="AI180" i="1"/>
  <c r="AK179" i="1"/>
  <c r="AW516" i="5"/>
  <c r="AV516" i="5" s="1"/>
  <c r="AX516" i="5"/>
  <c r="AB179" i="1"/>
  <c r="Y180" i="1"/>
  <c r="AA179" i="1"/>
  <c r="G179" i="1"/>
  <c r="H179" i="1"/>
  <c r="Q180" i="1"/>
  <c r="R180" i="1"/>
  <c r="O181" i="1"/>
  <c r="IU174" i="1" l="1"/>
  <c r="IX173" i="1"/>
  <c r="IW173" i="1"/>
  <c r="IN173" i="1"/>
  <c r="IK174" i="1"/>
  <c r="IM173" i="1"/>
  <c r="IC172" i="1"/>
  <c r="IA173" i="1"/>
  <c r="ID172" i="1"/>
  <c r="HT173" i="1"/>
  <c r="HQ174" i="1"/>
  <c r="HS173" i="1"/>
  <c r="HG173" i="1"/>
  <c r="HI172" i="1"/>
  <c r="HJ172" i="1"/>
  <c r="GY174" i="1"/>
  <c r="GW175" i="1"/>
  <c r="GZ174" i="1"/>
  <c r="GM174" i="1"/>
  <c r="GO173" i="1"/>
  <c r="GP173" i="1"/>
  <c r="GE174" i="1"/>
  <c r="GC175" i="1"/>
  <c r="GF174" i="1"/>
  <c r="FU173" i="1"/>
  <c r="FS174" i="1"/>
  <c r="FV173" i="1"/>
  <c r="FK173" i="1"/>
  <c r="FL173" i="1"/>
  <c r="FI174" i="1"/>
  <c r="FA172" i="1"/>
  <c r="EY173" i="1"/>
  <c r="FB172" i="1"/>
  <c r="EQ173" i="1"/>
  <c r="BT511" i="5" s="1"/>
  <c r="ER173" i="1"/>
  <c r="BU511" i="5" s="1"/>
  <c r="EO174" i="1"/>
  <c r="EE173" i="1"/>
  <c r="EG172" i="1"/>
  <c r="EH172" i="1"/>
  <c r="DX177" i="1"/>
  <c r="DU178" i="1"/>
  <c r="DW177" i="1"/>
  <c r="BJ517" i="5"/>
  <c r="BD517" i="5"/>
  <c r="BS517" i="5"/>
  <c r="BM517" i="5"/>
  <c r="BG517" i="5"/>
  <c r="BP517" i="5"/>
  <c r="BA517" i="5"/>
  <c r="DK179" i="1"/>
  <c r="DM178" i="1"/>
  <c r="DN178" i="1"/>
  <c r="BI517" i="5"/>
  <c r="BH517" i="5" s="1"/>
  <c r="BF517" i="5"/>
  <c r="BE517" i="5" s="1"/>
  <c r="BL517" i="5"/>
  <c r="BK517" i="5" s="1"/>
  <c r="BC517" i="5"/>
  <c r="BB517" i="5" s="1"/>
  <c r="BO517" i="5"/>
  <c r="BN517" i="5" s="1"/>
  <c r="BR517" i="5"/>
  <c r="BQ517" i="5" s="1"/>
  <c r="AZ517" i="5"/>
  <c r="AY517" i="5" s="1"/>
  <c r="DA180" i="1"/>
  <c r="DC179" i="1"/>
  <c r="DD179" i="1"/>
  <c r="CS180" i="1"/>
  <c r="CQ181" i="1"/>
  <c r="CT180" i="1"/>
  <c r="CG177" i="1"/>
  <c r="CI176" i="1"/>
  <c r="CJ176" i="1"/>
  <c r="BW182" i="1"/>
  <c r="BZ181" i="1"/>
  <c r="BY181" i="1"/>
  <c r="BM181" i="1"/>
  <c r="BO180" i="1"/>
  <c r="BP180" i="1"/>
  <c r="BE180" i="1"/>
  <c r="BC181" i="1"/>
  <c r="BF180" i="1"/>
  <c r="AU182" i="1"/>
  <c r="AS183" i="1"/>
  <c r="AV182" i="1"/>
  <c r="AW517" i="5"/>
  <c r="AV517" i="5" s="1"/>
  <c r="AK180" i="1"/>
  <c r="AI181" i="1"/>
  <c r="AL180" i="1"/>
  <c r="AX517" i="5"/>
  <c r="Y181" i="1"/>
  <c r="AA180" i="1"/>
  <c r="AB180" i="1"/>
  <c r="H180" i="1"/>
  <c r="G180" i="1"/>
  <c r="R181" i="1"/>
  <c r="Q181" i="1"/>
  <c r="O182" i="1"/>
  <c r="IU175" i="1" l="1"/>
  <c r="IX174" i="1"/>
  <c r="IW174" i="1"/>
  <c r="IM174" i="1"/>
  <c r="IK175" i="1"/>
  <c r="IN174" i="1"/>
  <c r="IA174" i="1"/>
  <c r="IC173" i="1"/>
  <c r="ID173" i="1"/>
  <c r="HS174" i="1"/>
  <c r="HQ175" i="1"/>
  <c r="HT174" i="1"/>
  <c r="HG174" i="1"/>
  <c r="HI173" i="1"/>
  <c r="HJ173" i="1"/>
  <c r="GW176" i="1"/>
  <c r="GY175" i="1"/>
  <c r="GZ175" i="1"/>
  <c r="GM175" i="1"/>
  <c r="GO174" i="1"/>
  <c r="GP174" i="1"/>
  <c r="GC176" i="1"/>
  <c r="GE175" i="1"/>
  <c r="GF175" i="1"/>
  <c r="FS175" i="1"/>
  <c r="FU174" i="1"/>
  <c r="FV174" i="1"/>
  <c r="FK174" i="1"/>
  <c r="FI175" i="1"/>
  <c r="FL174" i="1"/>
  <c r="FA173" i="1"/>
  <c r="FB173" i="1"/>
  <c r="EY174" i="1"/>
  <c r="EQ174" i="1"/>
  <c r="BT512" i="5" s="1"/>
  <c r="EO175" i="1"/>
  <c r="ER174" i="1"/>
  <c r="BU512" i="5" s="1"/>
  <c r="EG173" i="1"/>
  <c r="EE174" i="1"/>
  <c r="EH173" i="1"/>
  <c r="DW178" i="1"/>
  <c r="DU179" i="1"/>
  <c r="DX178" i="1"/>
  <c r="BJ518" i="5"/>
  <c r="BD518" i="5"/>
  <c r="BS518" i="5"/>
  <c r="BM518" i="5"/>
  <c r="BP518" i="5"/>
  <c r="BG518" i="5"/>
  <c r="BA518" i="5"/>
  <c r="BI518" i="5"/>
  <c r="BH518" i="5" s="1"/>
  <c r="BC518" i="5"/>
  <c r="BB518" i="5" s="1"/>
  <c r="BF518" i="5"/>
  <c r="BE518" i="5" s="1"/>
  <c r="BL518" i="5"/>
  <c r="BK518" i="5" s="1"/>
  <c r="BO518" i="5"/>
  <c r="BN518" i="5" s="1"/>
  <c r="BR518" i="5"/>
  <c r="BQ518" i="5" s="1"/>
  <c r="AZ518" i="5"/>
  <c r="AY518" i="5" s="1"/>
  <c r="DN179" i="1"/>
  <c r="DK180" i="1"/>
  <c r="DM179" i="1"/>
  <c r="DA181" i="1"/>
  <c r="DC180" i="1"/>
  <c r="DD180" i="1"/>
  <c r="CS181" i="1"/>
  <c r="CT181" i="1"/>
  <c r="CQ182" i="1"/>
  <c r="CJ177" i="1"/>
  <c r="CG178" i="1"/>
  <c r="CI177" i="1"/>
  <c r="BW183" i="1"/>
  <c r="BY182" i="1"/>
  <c r="BZ182" i="1"/>
  <c r="BP181" i="1"/>
  <c r="BM182" i="1"/>
  <c r="BO181" i="1"/>
  <c r="BF181" i="1"/>
  <c r="BC182" i="1"/>
  <c r="BE181" i="1"/>
  <c r="AS184" i="1"/>
  <c r="AU183" i="1"/>
  <c r="AV183" i="1"/>
  <c r="AX518" i="5"/>
  <c r="AI182" i="1"/>
  <c r="AL181" i="1"/>
  <c r="AK181" i="1"/>
  <c r="AW518" i="5"/>
  <c r="AV518" i="5" s="1"/>
  <c r="AB181" i="1"/>
  <c r="Y182" i="1"/>
  <c r="AA181" i="1"/>
  <c r="G181" i="1"/>
  <c r="H181" i="1"/>
  <c r="O183" i="1"/>
  <c r="Q182" i="1"/>
  <c r="R182" i="1"/>
  <c r="IX175" i="1" l="1"/>
  <c r="IU176" i="1"/>
  <c r="IW175" i="1"/>
  <c r="IK176" i="1"/>
  <c r="IN175" i="1"/>
  <c r="IM175" i="1"/>
  <c r="IA175" i="1"/>
  <c r="IC174" i="1"/>
  <c r="ID174" i="1"/>
  <c r="HQ176" i="1"/>
  <c r="HT175" i="1"/>
  <c r="HS175" i="1"/>
  <c r="HG175" i="1"/>
  <c r="HI174" i="1"/>
  <c r="HJ174" i="1"/>
  <c r="GW177" i="1"/>
  <c r="GY176" i="1"/>
  <c r="GZ176" i="1"/>
  <c r="GP175" i="1"/>
  <c r="GM176" i="1"/>
  <c r="GO175" i="1"/>
  <c r="GC177" i="1"/>
  <c r="GF176" i="1"/>
  <c r="GE176" i="1"/>
  <c r="FV175" i="1"/>
  <c r="FS176" i="1"/>
  <c r="FU175" i="1"/>
  <c r="FI176" i="1"/>
  <c r="FL175" i="1"/>
  <c r="FK175" i="1"/>
  <c r="EY175" i="1"/>
  <c r="FA174" i="1"/>
  <c r="FB174" i="1"/>
  <c r="EO176" i="1"/>
  <c r="ER175" i="1"/>
  <c r="BU513" i="5" s="1"/>
  <c r="EQ175" i="1"/>
  <c r="BT513" i="5" s="1"/>
  <c r="EE175" i="1"/>
  <c r="EG174" i="1"/>
  <c r="EH174" i="1"/>
  <c r="DU180" i="1"/>
  <c r="DW179" i="1"/>
  <c r="DX179" i="1"/>
  <c r="BI519" i="5"/>
  <c r="BH519" i="5" s="1"/>
  <c r="BL519" i="5"/>
  <c r="BK519" i="5" s="1"/>
  <c r="BF519" i="5"/>
  <c r="BE519" i="5" s="1"/>
  <c r="BC519" i="5"/>
  <c r="BB519" i="5" s="1"/>
  <c r="BO519" i="5"/>
  <c r="BN519" i="5" s="1"/>
  <c r="BR519" i="5"/>
  <c r="BQ519" i="5" s="1"/>
  <c r="AZ519" i="5"/>
  <c r="AY519" i="5" s="1"/>
  <c r="BJ519" i="5"/>
  <c r="BD519" i="5"/>
  <c r="BS519" i="5"/>
  <c r="BM519" i="5"/>
  <c r="BP519" i="5"/>
  <c r="BG519" i="5"/>
  <c r="BA519" i="5"/>
  <c r="DM180" i="1"/>
  <c r="DN180" i="1"/>
  <c r="DK181" i="1"/>
  <c r="DD181" i="1"/>
  <c r="DA182" i="1"/>
  <c r="DC181" i="1"/>
  <c r="CQ183" i="1"/>
  <c r="CT182" i="1"/>
  <c r="CS182" i="1"/>
  <c r="CI178" i="1"/>
  <c r="CG179" i="1"/>
  <c r="CJ178" i="1"/>
  <c r="BZ183" i="1"/>
  <c r="BW184" i="1"/>
  <c r="BY183" i="1"/>
  <c r="BO182" i="1"/>
  <c r="BM183" i="1"/>
  <c r="BP182" i="1"/>
  <c r="BC183" i="1"/>
  <c r="BF182" i="1"/>
  <c r="BE182" i="1"/>
  <c r="AU184" i="1"/>
  <c r="AV184" i="1"/>
  <c r="AS185" i="1"/>
  <c r="AW519" i="5"/>
  <c r="AV519" i="5" s="1"/>
  <c r="AX519" i="5"/>
  <c r="AI183" i="1"/>
  <c r="AL182" i="1"/>
  <c r="AK182" i="1"/>
  <c r="AA182" i="1"/>
  <c r="Y183" i="1"/>
  <c r="AB182" i="1"/>
  <c r="H182" i="1"/>
  <c r="G182" i="1"/>
  <c r="O184" i="1"/>
  <c r="R183" i="1"/>
  <c r="Q183" i="1"/>
  <c r="IW176" i="1" l="1"/>
  <c r="IU177" i="1"/>
  <c r="IX176" i="1"/>
  <c r="IK177" i="1"/>
  <c r="IM176" i="1"/>
  <c r="IN176" i="1"/>
  <c r="ID175" i="1"/>
  <c r="IA176" i="1"/>
  <c r="IC175" i="1"/>
  <c r="HQ177" i="1"/>
  <c r="HS176" i="1"/>
  <c r="HT176" i="1"/>
  <c r="HJ175" i="1"/>
  <c r="HI175" i="1"/>
  <c r="HG176" i="1"/>
  <c r="GZ177" i="1"/>
  <c r="GW178" i="1"/>
  <c r="GY177" i="1"/>
  <c r="GO176" i="1"/>
  <c r="GM177" i="1"/>
  <c r="GP176" i="1"/>
  <c r="GF177" i="1"/>
  <c r="GC178" i="1"/>
  <c r="GE177" i="1"/>
  <c r="FU176" i="1"/>
  <c r="FS177" i="1"/>
  <c r="FV176" i="1"/>
  <c r="FI177" i="1"/>
  <c r="FL176" i="1"/>
  <c r="FK176" i="1"/>
  <c r="FB175" i="1"/>
  <c r="EY176" i="1"/>
  <c r="FA175" i="1"/>
  <c r="EO177" i="1"/>
  <c r="EQ176" i="1"/>
  <c r="BT514" i="5" s="1"/>
  <c r="ER176" i="1"/>
  <c r="BU514" i="5" s="1"/>
  <c r="EH175" i="1"/>
  <c r="EE176" i="1"/>
  <c r="EG175" i="1"/>
  <c r="DU181" i="1"/>
  <c r="DW180" i="1"/>
  <c r="DX180" i="1"/>
  <c r="BJ520" i="5"/>
  <c r="BD520" i="5"/>
  <c r="BS520" i="5"/>
  <c r="BM520" i="5"/>
  <c r="BP520" i="5"/>
  <c r="BG520" i="5"/>
  <c r="BA520" i="5"/>
  <c r="BI520" i="5"/>
  <c r="BH520" i="5" s="1"/>
  <c r="BC520" i="5"/>
  <c r="BB520" i="5" s="1"/>
  <c r="BL520" i="5"/>
  <c r="BK520" i="5" s="1"/>
  <c r="BF520" i="5"/>
  <c r="BE520" i="5" s="1"/>
  <c r="BO520" i="5"/>
  <c r="BN520" i="5" s="1"/>
  <c r="BR520" i="5"/>
  <c r="BQ520" i="5" s="1"/>
  <c r="AZ520" i="5"/>
  <c r="AY520" i="5" s="1"/>
  <c r="DK182" i="1"/>
  <c r="DM181" i="1"/>
  <c r="DN181" i="1"/>
  <c r="DC182" i="1"/>
  <c r="DA183" i="1"/>
  <c r="DD182" i="1"/>
  <c r="CT183" i="1"/>
  <c r="CQ184" i="1"/>
  <c r="CS183" i="1"/>
  <c r="CG180" i="1"/>
  <c r="CI179" i="1"/>
  <c r="CJ179" i="1"/>
  <c r="BY184" i="1"/>
  <c r="BW185" i="1"/>
  <c r="BZ184" i="1"/>
  <c r="BM184" i="1"/>
  <c r="BP183" i="1"/>
  <c r="BO183" i="1"/>
  <c r="BF183" i="1"/>
  <c r="BC184" i="1"/>
  <c r="BE183" i="1"/>
  <c r="AV185" i="1"/>
  <c r="AS186" i="1"/>
  <c r="AU185" i="1"/>
  <c r="AW520" i="5"/>
  <c r="AV520" i="5" s="1"/>
  <c r="AX520" i="5"/>
  <c r="AL183" i="1"/>
  <c r="AI184" i="1"/>
  <c r="AK183" i="1"/>
  <c r="Y184" i="1"/>
  <c r="AB183" i="1"/>
  <c r="AA183" i="1"/>
  <c r="G183" i="1"/>
  <c r="H183" i="1"/>
  <c r="R184" i="1"/>
  <c r="Q184" i="1"/>
  <c r="O185" i="1"/>
  <c r="IU178" i="1" l="1"/>
  <c r="IX177" i="1"/>
  <c r="IW177" i="1"/>
  <c r="IN177" i="1"/>
  <c r="IK178" i="1"/>
  <c r="IM177" i="1"/>
  <c r="IC176" i="1"/>
  <c r="IA177" i="1"/>
  <c r="ID176" i="1"/>
  <c r="HT177" i="1"/>
  <c r="HQ178" i="1"/>
  <c r="HS177" i="1"/>
  <c r="HI176" i="1"/>
  <c r="HG177" i="1"/>
  <c r="HJ176" i="1"/>
  <c r="GY178" i="1"/>
  <c r="GW179" i="1"/>
  <c r="GZ178" i="1"/>
  <c r="GM178" i="1"/>
  <c r="GP177" i="1"/>
  <c r="GO177" i="1"/>
  <c r="GE178" i="1"/>
  <c r="GC179" i="1"/>
  <c r="GF178" i="1"/>
  <c r="FS178" i="1"/>
  <c r="FV177" i="1"/>
  <c r="FU177" i="1"/>
  <c r="FL177" i="1"/>
  <c r="FI178" i="1"/>
  <c r="FK177" i="1"/>
  <c r="FA176" i="1"/>
  <c r="EY177" i="1"/>
  <c r="FB176" i="1"/>
  <c r="ER177" i="1"/>
  <c r="BU515" i="5" s="1"/>
  <c r="EO178" i="1"/>
  <c r="EQ177" i="1"/>
  <c r="BT515" i="5" s="1"/>
  <c r="EG176" i="1"/>
  <c r="EE177" i="1"/>
  <c r="EH176" i="1"/>
  <c r="DX181" i="1"/>
  <c r="DW181" i="1"/>
  <c r="DU182" i="1"/>
  <c r="BI521" i="5"/>
  <c r="BH521" i="5" s="1"/>
  <c r="BC521" i="5"/>
  <c r="BB521" i="5" s="1"/>
  <c r="BF521" i="5"/>
  <c r="BE521" i="5" s="1"/>
  <c r="BL521" i="5"/>
  <c r="BK521" i="5" s="1"/>
  <c r="BO521" i="5"/>
  <c r="BN521" i="5" s="1"/>
  <c r="BR521" i="5"/>
  <c r="BQ521" i="5" s="1"/>
  <c r="AZ521" i="5"/>
  <c r="AY521" i="5" s="1"/>
  <c r="BJ521" i="5"/>
  <c r="BD521" i="5"/>
  <c r="BS521" i="5"/>
  <c r="BM521" i="5"/>
  <c r="BP521" i="5"/>
  <c r="BG521" i="5"/>
  <c r="BA521" i="5"/>
  <c r="DK183" i="1"/>
  <c r="DM182" i="1"/>
  <c r="DN182" i="1"/>
  <c r="DA184" i="1"/>
  <c r="DC183" i="1"/>
  <c r="DD183" i="1"/>
  <c r="CS184" i="1"/>
  <c r="CT184" i="1"/>
  <c r="CQ185" i="1"/>
  <c r="CG181" i="1"/>
  <c r="CJ180" i="1"/>
  <c r="CI180" i="1"/>
  <c r="BZ185" i="1"/>
  <c r="BW186" i="1"/>
  <c r="BY185" i="1"/>
  <c r="BM185" i="1"/>
  <c r="BP184" i="1"/>
  <c r="BO184" i="1"/>
  <c r="BE184" i="1"/>
  <c r="BC185" i="1"/>
  <c r="BF184" i="1"/>
  <c r="AU186" i="1"/>
  <c r="AS187" i="1"/>
  <c r="AV186" i="1"/>
  <c r="AW521" i="5"/>
  <c r="AV521" i="5" s="1"/>
  <c r="AK184" i="1"/>
  <c r="AI185" i="1"/>
  <c r="AL184" i="1"/>
  <c r="AX521" i="5"/>
  <c r="Y185" i="1"/>
  <c r="AA184" i="1"/>
  <c r="AB184" i="1"/>
  <c r="G184" i="1"/>
  <c r="H184" i="1"/>
  <c r="R185" i="1"/>
  <c r="O186" i="1"/>
  <c r="Q185" i="1"/>
  <c r="IU179" i="1" l="1"/>
  <c r="IW178" i="1"/>
  <c r="IX178" i="1"/>
  <c r="IM178" i="1"/>
  <c r="IK179" i="1"/>
  <c r="IN178" i="1"/>
  <c r="IA178" i="1"/>
  <c r="IC177" i="1"/>
  <c r="ID177" i="1"/>
  <c r="HS178" i="1"/>
  <c r="HT178" i="1"/>
  <c r="HQ179" i="1"/>
  <c r="HG178" i="1"/>
  <c r="HI177" i="1"/>
  <c r="HJ177" i="1"/>
  <c r="GW180" i="1"/>
  <c r="GY179" i="1"/>
  <c r="GZ179" i="1"/>
  <c r="GM179" i="1"/>
  <c r="GP178" i="1"/>
  <c r="GO178" i="1"/>
  <c r="GC180" i="1"/>
  <c r="GE179" i="1"/>
  <c r="GF179" i="1"/>
  <c r="FS179" i="1"/>
  <c r="FU178" i="1"/>
  <c r="FV178" i="1"/>
  <c r="FK178" i="1"/>
  <c r="FI179" i="1"/>
  <c r="FL178" i="1"/>
  <c r="FB177" i="1"/>
  <c r="EY178" i="1"/>
  <c r="FA177" i="1"/>
  <c r="EQ178" i="1"/>
  <c r="BT516" i="5" s="1"/>
  <c r="EO179" i="1"/>
  <c r="ER178" i="1"/>
  <c r="BU516" i="5" s="1"/>
  <c r="EE178" i="1"/>
  <c r="EH177" i="1"/>
  <c r="EG177" i="1"/>
  <c r="DW182" i="1"/>
  <c r="DU183" i="1"/>
  <c r="DX182" i="1"/>
  <c r="DN183" i="1"/>
  <c r="DK184" i="1"/>
  <c r="DM183" i="1"/>
  <c r="BJ522" i="5"/>
  <c r="BD522" i="5"/>
  <c r="BS522" i="5"/>
  <c r="BM522" i="5"/>
  <c r="BP522" i="5"/>
  <c r="BG522" i="5"/>
  <c r="BA522" i="5"/>
  <c r="BI522" i="5"/>
  <c r="BH522" i="5" s="1"/>
  <c r="BL522" i="5"/>
  <c r="BK522" i="5" s="1"/>
  <c r="BF522" i="5"/>
  <c r="BE522" i="5" s="1"/>
  <c r="BC522" i="5"/>
  <c r="BB522" i="5" s="1"/>
  <c r="BO522" i="5"/>
  <c r="BN522" i="5" s="1"/>
  <c r="BR522" i="5"/>
  <c r="BQ522" i="5" s="1"/>
  <c r="AZ522" i="5"/>
  <c r="AY522" i="5" s="1"/>
  <c r="DA185" i="1"/>
  <c r="DC184" i="1"/>
  <c r="DD184" i="1"/>
  <c r="CQ186" i="1"/>
  <c r="CS185" i="1"/>
  <c r="CT185" i="1"/>
  <c r="CJ181" i="1"/>
  <c r="CG182" i="1"/>
  <c r="CI181" i="1"/>
  <c r="BY186" i="1"/>
  <c r="BW187" i="1"/>
  <c r="BZ186" i="1"/>
  <c r="BP185" i="1"/>
  <c r="BM186" i="1"/>
  <c r="BO185" i="1"/>
  <c r="BC186" i="1"/>
  <c r="BE185" i="1"/>
  <c r="BF185" i="1"/>
  <c r="AX522" i="5"/>
  <c r="AV187" i="1"/>
  <c r="AS188" i="1"/>
  <c r="AU187" i="1"/>
  <c r="AK185" i="1"/>
  <c r="AI186" i="1"/>
  <c r="AL185" i="1"/>
  <c r="AW522" i="5"/>
  <c r="AV522" i="5" s="1"/>
  <c r="AB185" i="1"/>
  <c r="Y186" i="1"/>
  <c r="AA185" i="1"/>
  <c r="G185" i="1"/>
  <c r="H185" i="1"/>
  <c r="R186" i="1"/>
  <c r="O187" i="1"/>
  <c r="Q186" i="1"/>
  <c r="IX179" i="1" l="1"/>
  <c r="IU180" i="1"/>
  <c r="IW179" i="1"/>
  <c r="IM179" i="1"/>
  <c r="IN179" i="1"/>
  <c r="IK180" i="1"/>
  <c r="IA179" i="1"/>
  <c r="IC178" i="1"/>
  <c r="ID178" i="1"/>
  <c r="HS179" i="1"/>
  <c r="HQ180" i="1"/>
  <c r="HT179" i="1"/>
  <c r="HG179" i="1"/>
  <c r="HI178" i="1"/>
  <c r="HJ178" i="1"/>
  <c r="GW181" i="1"/>
  <c r="GY180" i="1"/>
  <c r="GZ180" i="1"/>
  <c r="GP179" i="1"/>
  <c r="GM180" i="1"/>
  <c r="GO179" i="1"/>
  <c r="GC181" i="1"/>
  <c r="GF180" i="1"/>
  <c r="GE180" i="1"/>
  <c r="FV179" i="1"/>
  <c r="FS180" i="1"/>
  <c r="FU179" i="1"/>
  <c r="FI180" i="1"/>
  <c r="FK179" i="1"/>
  <c r="FL179" i="1"/>
  <c r="EY179" i="1"/>
  <c r="FA178" i="1"/>
  <c r="FB178" i="1"/>
  <c r="EO180" i="1"/>
  <c r="EQ179" i="1"/>
  <c r="BT517" i="5" s="1"/>
  <c r="ER179" i="1"/>
  <c r="BU517" i="5" s="1"/>
  <c r="EE179" i="1"/>
  <c r="EH178" i="1"/>
  <c r="EG178" i="1"/>
  <c r="DU184" i="1"/>
  <c r="DW183" i="1"/>
  <c r="DX183" i="1"/>
  <c r="BJ523" i="5"/>
  <c r="BD523" i="5"/>
  <c r="BM523" i="5"/>
  <c r="BS523" i="5"/>
  <c r="BP523" i="5"/>
  <c r="BG523" i="5"/>
  <c r="BA523" i="5"/>
  <c r="DM184" i="1"/>
  <c r="DK185" i="1"/>
  <c r="DN184" i="1"/>
  <c r="BI523" i="5"/>
  <c r="BH523" i="5" s="1"/>
  <c r="BC523" i="5"/>
  <c r="BB523" i="5" s="1"/>
  <c r="BL523" i="5"/>
  <c r="BK523" i="5" s="1"/>
  <c r="BF523" i="5"/>
  <c r="BE523" i="5" s="1"/>
  <c r="BO523" i="5"/>
  <c r="BN523" i="5" s="1"/>
  <c r="BR523" i="5"/>
  <c r="BQ523" i="5" s="1"/>
  <c r="AZ523" i="5"/>
  <c r="AY523" i="5" s="1"/>
  <c r="DD185" i="1"/>
  <c r="DA186" i="1"/>
  <c r="DC185" i="1"/>
  <c r="CS186" i="1"/>
  <c r="CQ187" i="1"/>
  <c r="CT186" i="1"/>
  <c r="CI182" i="1"/>
  <c r="CG183" i="1"/>
  <c r="CJ182" i="1"/>
  <c r="BW188" i="1"/>
  <c r="BZ187" i="1"/>
  <c r="BY187" i="1"/>
  <c r="BO186" i="1"/>
  <c r="BM187" i="1"/>
  <c r="BP186" i="1"/>
  <c r="BC187" i="1"/>
  <c r="BE186" i="1"/>
  <c r="BF186" i="1"/>
  <c r="AU188" i="1"/>
  <c r="AS189" i="1"/>
  <c r="AV188" i="1"/>
  <c r="AX523" i="5"/>
  <c r="AI187" i="1"/>
  <c r="AK186" i="1"/>
  <c r="AL186" i="1"/>
  <c r="AW523" i="5"/>
  <c r="AV523" i="5" s="1"/>
  <c r="AA186" i="1"/>
  <c r="Y187" i="1"/>
  <c r="AB186" i="1"/>
  <c r="G186" i="1"/>
  <c r="H186" i="1"/>
  <c r="Q187" i="1"/>
  <c r="O188" i="1"/>
  <c r="R187" i="1"/>
  <c r="IW180" i="1" l="1"/>
  <c r="IU181" i="1"/>
  <c r="IX180" i="1"/>
  <c r="IM180" i="1"/>
  <c r="IK181" i="1"/>
  <c r="IN180" i="1"/>
  <c r="ID179" i="1"/>
  <c r="IA180" i="1"/>
  <c r="IC179" i="1"/>
  <c r="HQ181" i="1"/>
  <c r="HT180" i="1"/>
  <c r="HS180" i="1"/>
  <c r="HJ179" i="1"/>
  <c r="HG180" i="1"/>
  <c r="HI179" i="1"/>
  <c r="GZ181" i="1"/>
  <c r="GW182" i="1"/>
  <c r="GY181" i="1"/>
  <c r="GO180" i="1"/>
  <c r="GM181" i="1"/>
  <c r="GP180" i="1"/>
  <c r="GF181" i="1"/>
  <c r="GC182" i="1"/>
  <c r="GE181" i="1"/>
  <c r="FU180" i="1"/>
  <c r="FS181" i="1"/>
  <c r="FV180" i="1"/>
  <c r="FI181" i="1"/>
  <c r="FL180" i="1"/>
  <c r="FK180" i="1"/>
  <c r="FB179" i="1"/>
  <c r="EY180" i="1"/>
  <c r="FA179" i="1"/>
  <c r="EO181" i="1"/>
  <c r="EQ180" i="1"/>
  <c r="BT518" i="5" s="1"/>
  <c r="ER180" i="1"/>
  <c r="BU518" i="5" s="1"/>
  <c r="EH179" i="1"/>
  <c r="EE180" i="1"/>
  <c r="EG179" i="1"/>
  <c r="DU185" i="1"/>
  <c r="DW184" i="1"/>
  <c r="DX184" i="1"/>
  <c r="BJ524" i="5"/>
  <c r="BD524" i="5"/>
  <c r="BM524" i="5"/>
  <c r="BS524" i="5"/>
  <c r="BP524" i="5"/>
  <c r="BG524" i="5"/>
  <c r="BA524" i="5"/>
  <c r="BI524" i="5"/>
  <c r="BH524" i="5" s="1"/>
  <c r="BC524" i="5"/>
  <c r="BB524" i="5" s="1"/>
  <c r="BL524" i="5"/>
  <c r="BK524" i="5" s="1"/>
  <c r="BF524" i="5"/>
  <c r="BE524" i="5" s="1"/>
  <c r="BO524" i="5"/>
  <c r="BN524" i="5" s="1"/>
  <c r="BR524" i="5"/>
  <c r="BQ524" i="5" s="1"/>
  <c r="AZ524" i="5"/>
  <c r="AY524" i="5" s="1"/>
  <c r="DM185" i="1"/>
  <c r="DK186" i="1"/>
  <c r="DN185" i="1"/>
  <c r="DC186" i="1"/>
  <c r="DD186" i="1"/>
  <c r="DA187" i="1"/>
  <c r="CQ188" i="1"/>
  <c r="CT187" i="1"/>
  <c r="CS187" i="1"/>
  <c r="CG184" i="1"/>
  <c r="CI183" i="1"/>
  <c r="CJ183" i="1"/>
  <c r="BY188" i="1"/>
  <c r="BW189" i="1"/>
  <c r="BZ188" i="1"/>
  <c r="BP187" i="1"/>
  <c r="BO187" i="1"/>
  <c r="BM188" i="1"/>
  <c r="BE187" i="1"/>
  <c r="BC188" i="1"/>
  <c r="BF187" i="1"/>
  <c r="AX524" i="5"/>
  <c r="AU189" i="1"/>
  <c r="AS190" i="1"/>
  <c r="AV189" i="1"/>
  <c r="AW524" i="5"/>
  <c r="AV524" i="5" s="1"/>
  <c r="AI188" i="1"/>
  <c r="AL187" i="1"/>
  <c r="AK187" i="1"/>
  <c r="Y188" i="1"/>
  <c r="AB187" i="1"/>
  <c r="AA187" i="1"/>
  <c r="H187" i="1"/>
  <c r="G187" i="1"/>
  <c r="R188" i="1"/>
  <c r="Q188" i="1"/>
  <c r="O189" i="1"/>
  <c r="IU182" i="1" l="1"/>
  <c r="IX181" i="1"/>
  <c r="IW181" i="1"/>
  <c r="IN181" i="1"/>
  <c r="IK182" i="1"/>
  <c r="IM181" i="1"/>
  <c r="IC180" i="1"/>
  <c r="IA181" i="1"/>
  <c r="ID180" i="1"/>
  <c r="HT181" i="1"/>
  <c r="HQ182" i="1"/>
  <c r="HS181" i="1"/>
  <c r="HI180" i="1"/>
  <c r="HG181" i="1"/>
  <c r="HJ180" i="1"/>
  <c r="GY182" i="1"/>
  <c r="GW183" i="1"/>
  <c r="GZ182" i="1"/>
  <c r="GM182" i="1"/>
  <c r="GO181" i="1"/>
  <c r="GP181" i="1"/>
  <c r="GE182" i="1"/>
  <c r="GC183" i="1"/>
  <c r="GF182" i="1"/>
  <c r="FS182" i="1"/>
  <c r="FV181" i="1"/>
  <c r="FU181" i="1"/>
  <c r="FL181" i="1"/>
  <c r="FI182" i="1"/>
  <c r="FK181" i="1"/>
  <c r="FA180" i="1"/>
  <c r="EY181" i="1"/>
  <c r="FB180" i="1"/>
  <c r="ER181" i="1"/>
  <c r="BU519" i="5" s="1"/>
  <c r="EO182" i="1"/>
  <c r="EQ181" i="1"/>
  <c r="BT519" i="5" s="1"/>
  <c r="EG180" i="1"/>
  <c r="EE181" i="1"/>
  <c r="EH180" i="1"/>
  <c r="DX185" i="1"/>
  <c r="DU186" i="1"/>
  <c r="DW185" i="1"/>
  <c r="BI525" i="5"/>
  <c r="BH525" i="5" s="1"/>
  <c r="BL525" i="5"/>
  <c r="BK525" i="5" s="1"/>
  <c r="BF525" i="5"/>
  <c r="BE525" i="5" s="1"/>
  <c r="BC525" i="5"/>
  <c r="BB525" i="5" s="1"/>
  <c r="BO525" i="5"/>
  <c r="BN525" i="5" s="1"/>
  <c r="BR525" i="5"/>
  <c r="BQ525" i="5" s="1"/>
  <c r="AZ525" i="5"/>
  <c r="AY525" i="5" s="1"/>
  <c r="DM186" i="1"/>
  <c r="DK187" i="1"/>
  <c r="DN186" i="1"/>
  <c r="BJ525" i="5"/>
  <c r="BD525" i="5"/>
  <c r="BS525" i="5"/>
  <c r="BM525" i="5"/>
  <c r="BG525" i="5"/>
  <c r="BP525" i="5"/>
  <c r="BA525" i="5"/>
  <c r="DD187" i="1"/>
  <c r="DC187" i="1"/>
  <c r="DA188" i="1"/>
  <c r="CS188" i="1"/>
  <c r="CQ189" i="1"/>
  <c r="CT188" i="1"/>
  <c r="CG185" i="1"/>
  <c r="CI184" i="1"/>
  <c r="CJ184" i="1"/>
  <c r="BZ189" i="1"/>
  <c r="BW190" i="1"/>
  <c r="BY189" i="1"/>
  <c r="BO188" i="1"/>
  <c r="BM189" i="1"/>
  <c r="BP188" i="1"/>
  <c r="BE188" i="1"/>
  <c r="BC189" i="1"/>
  <c r="BF188" i="1"/>
  <c r="AX525" i="5"/>
  <c r="AS191" i="1"/>
  <c r="AU190" i="1"/>
  <c r="AV190" i="1"/>
  <c r="AW525" i="5"/>
  <c r="AV525" i="5" s="1"/>
  <c r="AK188" i="1"/>
  <c r="AI189" i="1"/>
  <c r="AL188" i="1"/>
  <c r="AA188" i="1"/>
  <c r="Y189" i="1"/>
  <c r="AB188" i="1"/>
  <c r="G188" i="1"/>
  <c r="H188" i="1"/>
  <c r="Q189" i="1"/>
  <c r="R189" i="1"/>
  <c r="O190" i="1"/>
  <c r="IU183" i="1" l="1"/>
  <c r="IW182" i="1"/>
  <c r="IX182" i="1"/>
  <c r="IM182" i="1"/>
  <c r="IK183" i="1"/>
  <c r="IN182" i="1"/>
  <c r="IA182" i="1"/>
  <c r="IC181" i="1"/>
  <c r="ID181" i="1"/>
  <c r="HS182" i="1"/>
  <c r="HT182" i="1"/>
  <c r="HQ183" i="1"/>
  <c r="HG182" i="1"/>
  <c r="HI181" i="1"/>
  <c r="HJ181" i="1"/>
  <c r="GW184" i="1"/>
  <c r="GY183" i="1"/>
  <c r="GZ183" i="1"/>
  <c r="GM183" i="1"/>
  <c r="GO182" i="1"/>
  <c r="GP182" i="1"/>
  <c r="GC184" i="1"/>
  <c r="GE183" i="1"/>
  <c r="GF183" i="1"/>
  <c r="FS183" i="1"/>
  <c r="FU182" i="1"/>
  <c r="FV182" i="1"/>
  <c r="FK182" i="1"/>
  <c r="FI183" i="1"/>
  <c r="FL182" i="1"/>
  <c r="EY182" i="1"/>
  <c r="FB181" i="1"/>
  <c r="FA181" i="1"/>
  <c r="EQ182" i="1"/>
  <c r="BT520" i="5" s="1"/>
  <c r="EO183" i="1"/>
  <c r="ER182" i="1"/>
  <c r="BU520" i="5" s="1"/>
  <c r="EE182" i="1"/>
  <c r="EG181" i="1"/>
  <c r="EH181" i="1"/>
  <c r="DW186" i="1"/>
  <c r="DU187" i="1"/>
  <c r="DX186" i="1"/>
  <c r="BJ526" i="5"/>
  <c r="BD526" i="5"/>
  <c r="BM526" i="5"/>
  <c r="BS526" i="5"/>
  <c r="BG526" i="5"/>
  <c r="BP526" i="5"/>
  <c r="BA526" i="5"/>
  <c r="BI526" i="5"/>
  <c r="BH526" i="5" s="1"/>
  <c r="BF526" i="5"/>
  <c r="BE526" i="5" s="1"/>
  <c r="BL526" i="5"/>
  <c r="BK526" i="5" s="1"/>
  <c r="BC526" i="5"/>
  <c r="BB526" i="5" s="1"/>
  <c r="BO526" i="5"/>
  <c r="BN526" i="5" s="1"/>
  <c r="BR526" i="5"/>
  <c r="BQ526" i="5" s="1"/>
  <c r="AZ526" i="5"/>
  <c r="AY526" i="5" s="1"/>
  <c r="DK188" i="1"/>
  <c r="DM187" i="1"/>
  <c r="DN187" i="1"/>
  <c r="DC188" i="1"/>
  <c r="DA189" i="1"/>
  <c r="DD188" i="1"/>
  <c r="CT189" i="1"/>
  <c r="CQ190" i="1"/>
  <c r="CS189" i="1"/>
  <c r="CJ185" i="1"/>
  <c r="CG186" i="1"/>
  <c r="CI185" i="1"/>
  <c r="BY190" i="1"/>
  <c r="BW191" i="1"/>
  <c r="BZ190" i="1"/>
  <c r="BO189" i="1"/>
  <c r="BM190" i="1"/>
  <c r="BP189" i="1"/>
  <c r="BF189" i="1"/>
  <c r="BC190" i="1"/>
  <c r="BE189" i="1"/>
  <c r="AV191" i="1"/>
  <c r="AS192" i="1"/>
  <c r="AU191" i="1"/>
  <c r="AX526" i="5"/>
  <c r="AL189" i="1"/>
  <c r="AI190" i="1"/>
  <c r="AK189" i="1"/>
  <c r="AW526" i="5"/>
  <c r="AV526" i="5" s="1"/>
  <c r="AA189" i="1"/>
  <c r="Y190" i="1"/>
  <c r="AB189" i="1"/>
  <c r="H189" i="1"/>
  <c r="G189" i="1"/>
  <c r="R190" i="1"/>
  <c r="Q190" i="1"/>
  <c r="O191" i="1"/>
  <c r="IX183" i="1" l="1"/>
  <c r="IU184" i="1"/>
  <c r="IW183" i="1"/>
  <c r="IK184" i="1"/>
  <c r="IN183" i="1"/>
  <c r="IM183" i="1"/>
  <c r="IA183" i="1"/>
  <c r="IC182" i="1"/>
  <c r="ID182" i="1"/>
  <c r="HQ184" i="1"/>
  <c r="HT183" i="1"/>
  <c r="HS183" i="1"/>
  <c r="HG183" i="1"/>
  <c r="HI182" i="1"/>
  <c r="HJ182" i="1"/>
  <c r="GW185" i="1"/>
  <c r="GY184" i="1"/>
  <c r="GZ184" i="1"/>
  <c r="GP183" i="1"/>
  <c r="GM184" i="1"/>
  <c r="GO183" i="1"/>
  <c r="GC185" i="1"/>
  <c r="GF184" i="1"/>
  <c r="GE184" i="1"/>
  <c r="FV183" i="1"/>
  <c r="FS184" i="1"/>
  <c r="FU183" i="1"/>
  <c r="FI184" i="1"/>
  <c r="FK183" i="1"/>
  <c r="FL183" i="1"/>
  <c r="EY183" i="1"/>
  <c r="FA182" i="1"/>
  <c r="FB182" i="1"/>
  <c r="EO184" i="1"/>
  <c r="ER183" i="1"/>
  <c r="BU521" i="5" s="1"/>
  <c r="EQ183" i="1"/>
  <c r="BT521" i="5" s="1"/>
  <c r="EE183" i="1"/>
  <c r="EG182" i="1"/>
  <c r="EH182" i="1"/>
  <c r="DX187" i="1"/>
  <c r="DU188" i="1"/>
  <c r="DW187" i="1"/>
  <c r="DM188" i="1"/>
  <c r="DK189" i="1"/>
  <c r="DN188" i="1"/>
  <c r="BI527" i="5"/>
  <c r="BH527" i="5" s="1"/>
  <c r="BC527" i="5"/>
  <c r="BB527" i="5" s="1"/>
  <c r="BL527" i="5"/>
  <c r="BK527" i="5" s="1"/>
  <c r="BF527" i="5"/>
  <c r="BE527" i="5" s="1"/>
  <c r="BO527" i="5"/>
  <c r="BN527" i="5" s="1"/>
  <c r="BR527" i="5"/>
  <c r="BQ527" i="5" s="1"/>
  <c r="AZ527" i="5"/>
  <c r="AY527" i="5" s="1"/>
  <c r="BJ527" i="5"/>
  <c r="BD527" i="5"/>
  <c r="BM527" i="5"/>
  <c r="BS527" i="5"/>
  <c r="BP527" i="5"/>
  <c r="BG527" i="5"/>
  <c r="BA527" i="5"/>
  <c r="DC189" i="1"/>
  <c r="DD189" i="1"/>
  <c r="DA190" i="1"/>
  <c r="CS190" i="1"/>
  <c r="CQ191" i="1"/>
  <c r="CT190" i="1"/>
  <c r="CI186" i="1"/>
  <c r="CG187" i="1"/>
  <c r="CJ186" i="1"/>
  <c r="BY191" i="1"/>
  <c r="BW192" i="1"/>
  <c r="BZ191" i="1"/>
  <c r="BM191" i="1"/>
  <c r="BO190" i="1"/>
  <c r="BP190" i="1"/>
  <c r="BE190" i="1"/>
  <c r="BC191" i="1"/>
  <c r="BF190" i="1"/>
  <c r="AV192" i="1"/>
  <c r="AS193" i="1"/>
  <c r="AU192" i="1"/>
  <c r="AW527" i="5"/>
  <c r="AV527" i="5" s="1"/>
  <c r="AK190" i="1"/>
  <c r="AI191" i="1"/>
  <c r="AL190" i="1"/>
  <c r="AX527" i="5"/>
  <c r="Y191" i="1"/>
  <c r="AA190" i="1"/>
  <c r="AB190" i="1"/>
  <c r="G190" i="1"/>
  <c r="H190" i="1"/>
  <c r="Q191" i="1"/>
  <c r="O192" i="1"/>
  <c r="R191" i="1"/>
  <c r="IW184" i="1" l="1"/>
  <c r="IU185" i="1"/>
  <c r="IX184" i="1"/>
  <c r="IK185" i="1"/>
  <c r="IM184" i="1"/>
  <c r="IN184" i="1"/>
  <c r="ID183" i="1"/>
  <c r="IA184" i="1"/>
  <c r="IC183" i="1"/>
  <c r="HQ185" i="1"/>
  <c r="HS184" i="1"/>
  <c r="HT184" i="1"/>
  <c r="HJ183" i="1"/>
  <c r="HG184" i="1"/>
  <c r="HI183" i="1"/>
  <c r="GZ185" i="1"/>
  <c r="GW186" i="1"/>
  <c r="GY185" i="1"/>
  <c r="GO184" i="1"/>
  <c r="GM185" i="1"/>
  <c r="GP184" i="1"/>
  <c r="GF185" i="1"/>
  <c r="GC186" i="1"/>
  <c r="GE185" i="1"/>
  <c r="FU184" i="1"/>
  <c r="FS185" i="1"/>
  <c r="FV184" i="1"/>
  <c r="FI185" i="1"/>
  <c r="FK184" i="1"/>
  <c r="FL184" i="1"/>
  <c r="FB183" i="1"/>
  <c r="EY184" i="1"/>
  <c r="FA183" i="1"/>
  <c r="EO185" i="1"/>
  <c r="EQ184" i="1"/>
  <c r="BT522" i="5" s="1"/>
  <c r="ER184" i="1"/>
  <c r="BU522" i="5" s="1"/>
  <c r="EH183" i="1"/>
  <c r="EE184" i="1"/>
  <c r="EG183" i="1"/>
  <c r="DW188" i="1"/>
  <c r="DX188" i="1"/>
  <c r="DU189" i="1"/>
  <c r="BJ528" i="5"/>
  <c r="BD528" i="5"/>
  <c r="BS528" i="5"/>
  <c r="BM528" i="5"/>
  <c r="BG528" i="5"/>
  <c r="BP528" i="5"/>
  <c r="BA528" i="5"/>
  <c r="BI528" i="5"/>
  <c r="BH528" i="5" s="1"/>
  <c r="BL528" i="5"/>
  <c r="BK528" i="5" s="1"/>
  <c r="BC528" i="5"/>
  <c r="BB528" i="5" s="1"/>
  <c r="BF528" i="5"/>
  <c r="BE528" i="5" s="1"/>
  <c r="BO528" i="5"/>
  <c r="BN528" i="5" s="1"/>
  <c r="BR528" i="5"/>
  <c r="BQ528" i="5" s="1"/>
  <c r="AZ528" i="5"/>
  <c r="AY528" i="5" s="1"/>
  <c r="DN189" i="1"/>
  <c r="DK190" i="1"/>
  <c r="DM189" i="1"/>
  <c r="DA191" i="1"/>
  <c r="DD190" i="1"/>
  <c r="DC190" i="1"/>
  <c r="CS191" i="1"/>
  <c r="CQ192" i="1"/>
  <c r="CT191" i="1"/>
  <c r="CJ187" i="1"/>
  <c r="CI187" i="1"/>
  <c r="CG188" i="1"/>
  <c r="BZ192" i="1"/>
  <c r="BW193" i="1"/>
  <c r="BY192" i="1"/>
  <c r="BP191" i="1"/>
  <c r="BM192" i="1"/>
  <c r="BO191" i="1"/>
  <c r="BE191" i="1"/>
  <c r="BF191" i="1"/>
  <c r="BC192" i="1"/>
  <c r="AU193" i="1"/>
  <c r="AS194" i="1"/>
  <c r="AV193" i="1"/>
  <c r="AX528" i="5"/>
  <c r="AK191" i="1"/>
  <c r="AI192" i="1"/>
  <c r="AL191" i="1"/>
  <c r="AW528" i="5"/>
  <c r="AV528" i="5" s="1"/>
  <c r="AB191" i="1"/>
  <c r="Y192" i="1"/>
  <c r="AA191" i="1"/>
  <c r="H191" i="1"/>
  <c r="G191" i="1"/>
  <c r="R192" i="1"/>
  <c r="O193" i="1"/>
  <c r="Q192" i="1"/>
  <c r="IU186" i="1" l="1"/>
  <c r="IX185" i="1"/>
  <c r="IW185" i="1"/>
  <c r="IN185" i="1"/>
  <c r="IK186" i="1"/>
  <c r="IM185" i="1"/>
  <c r="IC184" i="1"/>
  <c r="IA185" i="1"/>
  <c r="ID184" i="1"/>
  <c r="HT185" i="1"/>
  <c r="HQ186" i="1"/>
  <c r="HS185" i="1"/>
  <c r="HI184" i="1"/>
  <c r="HG185" i="1"/>
  <c r="HJ184" i="1"/>
  <c r="GY186" i="1"/>
  <c r="GW187" i="1"/>
  <c r="GZ186" i="1"/>
  <c r="GM186" i="1"/>
  <c r="GP185" i="1"/>
  <c r="GO185" i="1"/>
  <c r="GE186" i="1"/>
  <c r="GC187" i="1"/>
  <c r="GF186" i="1"/>
  <c r="FS186" i="1"/>
  <c r="FV185" i="1"/>
  <c r="FU185" i="1"/>
  <c r="FL185" i="1"/>
  <c r="FI186" i="1"/>
  <c r="FK185" i="1"/>
  <c r="FA184" i="1"/>
  <c r="FB184" i="1"/>
  <c r="EY185" i="1"/>
  <c r="ER185" i="1"/>
  <c r="BU523" i="5" s="1"/>
  <c r="EO186" i="1"/>
  <c r="EQ185" i="1"/>
  <c r="BT523" i="5" s="1"/>
  <c r="EG184" i="1"/>
  <c r="EE185" i="1"/>
  <c r="EH184" i="1"/>
  <c r="DW189" i="1"/>
  <c r="DU190" i="1"/>
  <c r="DX189" i="1"/>
  <c r="BJ529" i="5"/>
  <c r="BD529" i="5"/>
  <c r="BS529" i="5"/>
  <c r="BM529" i="5"/>
  <c r="BP529" i="5"/>
  <c r="BG529" i="5"/>
  <c r="BA529" i="5"/>
  <c r="BI529" i="5"/>
  <c r="BH529" i="5" s="1"/>
  <c r="BL529" i="5"/>
  <c r="BK529" i="5" s="1"/>
  <c r="BF529" i="5"/>
  <c r="BE529" i="5" s="1"/>
  <c r="BC529" i="5"/>
  <c r="BB529" i="5" s="1"/>
  <c r="BO529" i="5"/>
  <c r="BN529" i="5" s="1"/>
  <c r="BR529" i="5"/>
  <c r="BQ529" i="5" s="1"/>
  <c r="AZ529" i="5"/>
  <c r="AY529" i="5" s="1"/>
  <c r="DM190" i="1"/>
  <c r="DK191" i="1"/>
  <c r="DN190" i="1"/>
  <c r="DD191" i="1"/>
  <c r="DA192" i="1"/>
  <c r="DC191" i="1"/>
  <c r="CS192" i="1"/>
  <c r="CQ193" i="1"/>
  <c r="CT192" i="1"/>
  <c r="CI188" i="1"/>
  <c r="CJ188" i="1"/>
  <c r="CG189" i="1"/>
  <c r="BY193" i="1"/>
  <c r="BW194" i="1"/>
  <c r="BZ193" i="1"/>
  <c r="BO192" i="1"/>
  <c r="BM193" i="1"/>
  <c r="BP192" i="1"/>
  <c r="BC193" i="1"/>
  <c r="BF192" i="1"/>
  <c r="BE192" i="1"/>
  <c r="AS195" i="1"/>
  <c r="AU194" i="1"/>
  <c r="AV194" i="1"/>
  <c r="AL192" i="1"/>
  <c r="AI193" i="1"/>
  <c r="AK192" i="1"/>
  <c r="AW529" i="5"/>
  <c r="AV529" i="5" s="1"/>
  <c r="AX529" i="5"/>
  <c r="AA192" i="1"/>
  <c r="AB192" i="1"/>
  <c r="Y193" i="1"/>
  <c r="G192" i="1"/>
  <c r="H192" i="1"/>
  <c r="Q193" i="1"/>
  <c r="O194" i="1"/>
  <c r="R193" i="1"/>
  <c r="IW186" i="1" l="1"/>
  <c r="IU187" i="1"/>
  <c r="IX186" i="1"/>
  <c r="IM186" i="1"/>
  <c r="IK187" i="1"/>
  <c r="IN186" i="1"/>
  <c r="IA186" i="1"/>
  <c r="IC185" i="1"/>
  <c r="ID185" i="1"/>
  <c r="HS186" i="1"/>
  <c r="HQ187" i="1"/>
  <c r="HT186" i="1"/>
  <c r="HG186" i="1"/>
  <c r="HI185" i="1"/>
  <c r="HJ185" i="1"/>
  <c r="GZ187" i="1"/>
  <c r="GW188" i="1"/>
  <c r="GY187" i="1"/>
  <c r="GO186" i="1"/>
  <c r="GM187" i="1"/>
  <c r="GP186" i="1"/>
  <c r="GC188" i="1"/>
  <c r="GF187" i="1"/>
  <c r="GE187" i="1"/>
  <c r="FU186" i="1"/>
  <c r="FS187" i="1"/>
  <c r="FV186" i="1"/>
  <c r="FK186" i="1"/>
  <c r="FI187" i="1"/>
  <c r="FL186" i="1"/>
  <c r="EY186" i="1"/>
  <c r="FB185" i="1"/>
  <c r="FA185" i="1"/>
  <c r="EQ186" i="1"/>
  <c r="BT524" i="5" s="1"/>
  <c r="EO187" i="1"/>
  <c r="ER186" i="1"/>
  <c r="BU524" i="5" s="1"/>
  <c r="EE186" i="1"/>
  <c r="EH185" i="1"/>
  <c r="EG185" i="1"/>
  <c r="DU191" i="1"/>
  <c r="DW190" i="1"/>
  <c r="DX190" i="1"/>
  <c r="BJ530" i="5"/>
  <c r="BD530" i="5"/>
  <c r="BS530" i="5"/>
  <c r="BM530" i="5"/>
  <c r="BP530" i="5"/>
  <c r="BG530" i="5"/>
  <c r="BA530" i="5"/>
  <c r="DM191" i="1"/>
  <c r="DK192" i="1"/>
  <c r="DN191" i="1"/>
  <c r="BI530" i="5"/>
  <c r="BH530" i="5" s="1"/>
  <c r="BL530" i="5"/>
  <c r="BK530" i="5" s="1"/>
  <c r="BC530" i="5"/>
  <c r="BB530" i="5" s="1"/>
  <c r="BF530" i="5"/>
  <c r="BE530" i="5" s="1"/>
  <c r="BO530" i="5"/>
  <c r="BN530" i="5" s="1"/>
  <c r="BR530" i="5"/>
  <c r="BQ530" i="5" s="1"/>
  <c r="AZ530" i="5"/>
  <c r="AY530" i="5" s="1"/>
  <c r="DC192" i="1"/>
  <c r="DA193" i="1"/>
  <c r="DD192" i="1"/>
  <c r="CS193" i="1"/>
  <c r="CQ194" i="1"/>
  <c r="CT193" i="1"/>
  <c r="CI189" i="1"/>
  <c r="CG190" i="1"/>
  <c r="CJ189" i="1"/>
  <c r="BW195" i="1"/>
  <c r="BZ194" i="1"/>
  <c r="BY194" i="1"/>
  <c r="BM194" i="1"/>
  <c r="BO193" i="1"/>
  <c r="BP193" i="1"/>
  <c r="BE193" i="1"/>
  <c r="BC194" i="1"/>
  <c r="BF193" i="1"/>
  <c r="AS196" i="1"/>
  <c r="AU195" i="1"/>
  <c r="AV195" i="1"/>
  <c r="AW530" i="5"/>
  <c r="AV530" i="5" s="1"/>
  <c r="AK193" i="1"/>
  <c r="AL193" i="1"/>
  <c r="AI194" i="1"/>
  <c r="AX530" i="5"/>
  <c r="Y194" i="1"/>
  <c r="AA193" i="1"/>
  <c r="AB193" i="1"/>
  <c r="H193" i="1"/>
  <c r="G193" i="1"/>
  <c r="R194" i="1"/>
  <c r="O195" i="1"/>
  <c r="Q194" i="1"/>
  <c r="IU188" i="1" l="1"/>
  <c r="IW187" i="1"/>
  <c r="IX187" i="1"/>
  <c r="IN187" i="1"/>
  <c r="IK188" i="1"/>
  <c r="IM187" i="1"/>
  <c r="IC186" i="1"/>
  <c r="IA187" i="1"/>
  <c r="ID186" i="1"/>
  <c r="HT187" i="1"/>
  <c r="HS187" i="1"/>
  <c r="HQ188" i="1"/>
  <c r="HI186" i="1"/>
  <c r="HJ186" i="1"/>
  <c r="HG187" i="1"/>
  <c r="GY188" i="1"/>
  <c r="GZ188" i="1"/>
  <c r="GW189" i="1"/>
  <c r="GP187" i="1"/>
  <c r="GO187" i="1"/>
  <c r="GM188" i="1"/>
  <c r="GC189" i="1"/>
  <c r="GE188" i="1"/>
  <c r="GF188" i="1"/>
  <c r="FS188" i="1"/>
  <c r="FV187" i="1"/>
  <c r="FU187" i="1"/>
  <c r="FL187" i="1"/>
  <c r="FI188" i="1"/>
  <c r="FK187" i="1"/>
  <c r="FA186" i="1"/>
  <c r="FB186" i="1"/>
  <c r="EY187" i="1"/>
  <c r="ER187" i="1"/>
  <c r="BU525" i="5" s="1"/>
  <c r="EQ187" i="1"/>
  <c r="BT525" i="5" s="1"/>
  <c r="EO188" i="1"/>
  <c r="EE187" i="1"/>
  <c r="EG186" i="1"/>
  <c r="EH186" i="1"/>
  <c r="DX191" i="1"/>
  <c r="DU192" i="1"/>
  <c r="DW191" i="1"/>
  <c r="BJ531" i="5"/>
  <c r="BD531" i="5"/>
  <c r="BS531" i="5"/>
  <c r="BM531" i="5"/>
  <c r="BP531" i="5"/>
  <c r="BG531" i="5"/>
  <c r="BA531" i="5"/>
  <c r="BI531" i="5"/>
  <c r="BH531" i="5" s="1"/>
  <c r="BL531" i="5"/>
  <c r="BK531" i="5" s="1"/>
  <c r="BF531" i="5"/>
  <c r="BE531" i="5" s="1"/>
  <c r="BC531" i="5"/>
  <c r="BB531" i="5" s="1"/>
  <c r="BO531" i="5"/>
  <c r="BN531" i="5" s="1"/>
  <c r="BR531" i="5"/>
  <c r="BQ531" i="5" s="1"/>
  <c r="AZ531" i="5"/>
  <c r="AY531" i="5" s="1"/>
  <c r="DN192" i="1"/>
  <c r="DK193" i="1"/>
  <c r="DM192" i="1"/>
  <c r="DA194" i="1"/>
  <c r="DC193" i="1"/>
  <c r="DD193" i="1"/>
  <c r="CQ195" i="1"/>
  <c r="CS194" i="1"/>
  <c r="CT194" i="1"/>
  <c r="CG191" i="1"/>
  <c r="CI190" i="1"/>
  <c r="CJ190" i="1"/>
  <c r="BY195" i="1"/>
  <c r="BZ195" i="1"/>
  <c r="BW196" i="1"/>
  <c r="BP194" i="1"/>
  <c r="BM195" i="1"/>
  <c r="BO194" i="1"/>
  <c r="BC195" i="1"/>
  <c r="BE194" i="1"/>
  <c r="BF194" i="1"/>
  <c r="AS197" i="1"/>
  <c r="AU196" i="1"/>
  <c r="AV196" i="1"/>
  <c r="AI195" i="1"/>
  <c r="AL194" i="1"/>
  <c r="AK194" i="1"/>
  <c r="AX531" i="5"/>
  <c r="AW531" i="5"/>
  <c r="AV531" i="5" s="1"/>
  <c r="AB194" i="1"/>
  <c r="Y195" i="1"/>
  <c r="AA194" i="1"/>
  <c r="G194" i="1"/>
  <c r="H194" i="1"/>
  <c r="Q195" i="1"/>
  <c r="R195" i="1"/>
  <c r="O196" i="1"/>
  <c r="IU189" i="1" l="1"/>
  <c r="IX188" i="1"/>
  <c r="IW188" i="1"/>
  <c r="IM188" i="1"/>
  <c r="IN188" i="1"/>
  <c r="IK189" i="1"/>
  <c r="IA188" i="1"/>
  <c r="ID187" i="1"/>
  <c r="IC187" i="1"/>
  <c r="HS188" i="1"/>
  <c r="HT188" i="1"/>
  <c r="HQ189" i="1"/>
  <c r="HG188" i="1"/>
  <c r="HJ187" i="1"/>
  <c r="HI187" i="1"/>
  <c r="GY189" i="1"/>
  <c r="GW190" i="1"/>
  <c r="GZ189" i="1"/>
  <c r="GM189" i="1"/>
  <c r="GO188" i="1"/>
  <c r="GP188" i="1"/>
  <c r="GE189" i="1"/>
  <c r="GC190" i="1"/>
  <c r="GF189" i="1"/>
  <c r="FS189" i="1"/>
  <c r="FU188" i="1"/>
  <c r="FV188" i="1"/>
  <c r="FK188" i="1"/>
  <c r="FI189" i="1"/>
  <c r="FL188" i="1"/>
  <c r="FA187" i="1"/>
  <c r="EY188" i="1"/>
  <c r="FB187" i="1"/>
  <c r="EQ188" i="1"/>
  <c r="BT526" i="5" s="1"/>
  <c r="ER188" i="1"/>
  <c r="BU526" i="5" s="1"/>
  <c r="EO189" i="1"/>
  <c r="EE188" i="1"/>
  <c r="EG187" i="1"/>
  <c r="EH187" i="1"/>
  <c r="DU193" i="1"/>
  <c r="DX192" i="1"/>
  <c r="DW192" i="1"/>
  <c r="BI532" i="5"/>
  <c r="BH532" i="5" s="1"/>
  <c r="BF532" i="5"/>
  <c r="BE532" i="5" s="1"/>
  <c r="BL532" i="5"/>
  <c r="BK532" i="5" s="1"/>
  <c r="BC532" i="5"/>
  <c r="BB532" i="5" s="1"/>
  <c r="BO532" i="5"/>
  <c r="BN532" i="5" s="1"/>
  <c r="BR532" i="5"/>
  <c r="BQ532" i="5" s="1"/>
  <c r="AZ532" i="5"/>
  <c r="AY532" i="5" s="1"/>
  <c r="BJ532" i="5"/>
  <c r="BD532" i="5"/>
  <c r="BS532" i="5"/>
  <c r="BM532" i="5"/>
  <c r="BG532" i="5"/>
  <c r="BP532" i="5"/>
  <c r="BA532" i="5"/>
  <c r="DM193" i="1"/>
  <c r="DK194" i="1"/>
  <c r="DN193" i="1"/>
  <c r="DD194" i="1"/>
  <c r="DA195" i="1"/>
  <c r="DC194" i="1"/>
  <c r="CS195" i="1"/>
  <c r="CQ196" i="1"/>
  <c r="CT195" i="1"/>
  <c r="CJ191" i="1"/>
  <c r="CG192" i="1"/>
  <c r="CI191" i="1"/>
  <c r="BW197" i="1"/>
  <c r="BY196" i="1"/>
  <c r="BZ196" i="1"/>
  <c r="BM196" i="1"/>
  <c r="BO195" i="1"/>
  <c r="BP195" i="1"/>
  <c r="BE195" i="1"/>
  <c r="BC196" i="1"/>
  <c r="BF195" i="1"/>
  <c r="AU197" i="1"/>
  <c r="AS198" i="1"/>
  <c r="AV197" i="1"/>
  <c r="AW532" i="5"/>
  <c r="AV532" i="5" s="1"/>
  <c r="AX532" i="5"/>
  <c r="AK195" i="1"/>
  <c r="AI196" i="1"/>
  <c r="AL195" i="1"/>
  <c r="Y196" i="1"/>
  <c r="AA195" i="1"/>
  <c r="AB195" i="1"/>
  <c r="H195" i="1"/>
  <c r="G195" i="1"/>
  <c r="Q196" i="1"/>
  <c r="O197" i="1"/>
  <c r="R196" i="1"/>
  <c r="IX189" i="1" l="1"/>
  <c r="IU190" i="1"/>
  <c r="IW189" i="1"/>
  <c r="IM189" i="1"/>
  <c r="IK190" i="1"/>
  <c r="IN189" i="1"/>
  <c r="IA189" i="1"/>
  <c r="IC188" i="1"/>
  <c r="ID188" i="1"/>
  <c r="HS189" i="1"/>
  <c r="HT189" i="1"/>
  <c r="HQ190" i="1"/>
  <c r="HI188" i="1"/>
  <c r="HJ188" i="1"/>
  <c r="HG189" i="1"/>
  <c r="GY190" i="1"/>
  <c r="GW191" i="1"/>
  <c r="GZ190" i="1"/>
  <c r="GP189" i="1"/>
  <c r="GM190" i="1"/>
  <c r="GO189" i="1"/>
  <c r="GC191" i="1"/>
  <c r="GE190" i="1"/>
  <c r="GF190" i="1"/>
  <c r="FV189" i="1"/>
  <c r="FS190" i="1"/>
  <c r="FU189" i="1"/>
  <c r="FK189" i="1"/>
  <c r="FI190" i="1"/>
  <c r="FL189" i="1"/>
  <c r="EY189" i="1"/>
  <c r="FB188" i="1"/>
  <c r="FA188" i="1"/>
  <c r="EQ189" i="1"/>
  <c r="BT527" i="5" s="1"/>
  <c r="EO190" i="1"/>
  <c r="ER189" i="1"/>
  <c r="BU527" i="5" s="1"/>
  <c r="EE189" i="1"/>
  <c r="EG188" i="1"/>
  <c r="EH188" i="1"/>
  <c r="DW193" i="1"/>
  <c r="DU194" i="1"/>
  <c r="DX193" i="1"/>
  <c r="BI533" i="5"/>
  <c r="BH533" i="5" s="1"/>
  <c r="BC533" i="5"/>
  <c r="BB533" i="5" s="1"/>
  <c r="BF533" i="5"/>
  <c r="BE533" i="5" s="1"/>
  <c r="BL533" i="5"/>
  <c r="BK533" i="5" s="1"/>
  <c r="BO533" i="5"/>
  <c r="BN533" i="5" s="1"/>
  <c r="BR533" i="5"/>
  <c r="BQ533" i="5" s="1"/>
  <c r="AZ533" i="5"/>
  <c r="AY533" i="5" s="1"/>
  <c r="DN194" i="1"/>
  <c r="DM194" i="1"/>
  <c r="DK195" i="1"/>
  <c r="BJ533" i="5"/>
  <c r="BD533" i="5"/>
  <c r="BS533" i="5"/>
  <c r="BM533" i="5"/>
  <c r="BP533" i="5"/>
  <c r="BG533" i="5"/>
  <c r="BA533" i="5"/>
  <c r="DA196" i="1"/>
  <c r="DD195" i="1"/>
  <c r="DC195" i="1"/>
  <c r="CQ197" i="1"/>
  <c r="CS196" i="1"/>
  <c r="CT196" i="1"/>
  <c r="CG193" i="1"/>
  <c r="CJ192" i="1"/>
  <c r="CI192" i="1"/>
  <c r="BW198" i="1"/>
  <c r="BY197" i="1"/>
  <c r="BZ197" i="1"/>
  <c r="BO196" i="1"/>
  <c r="BP196" i="1"/>
  <c r="BM197" i="1"/>
  <c r="BC197" i="1"/>
  <c r="BE196" i="1"/>
  <c r="BF196" i="1"/>
  <c r="AS199" i="1"/>
  <c r="AU198" i="1"/>
  <c r="AV198" i="1"/>
  <c r="AI197" i="1"/>
  <c r="AK196" i="1"/>
  <c r="AL196" i="1"/>
  <c r="AW533" i="5"/>
  <c r="AV533" i="5" s="1"/>
  <c r="AX533" i="5"/>
  <c r="AB196" i="1"/>
  <c r="Y197" i="1"/>
  <c r="AA196" i="1"/>
  <c r="H196" i="1"/>
  <c r="G196" i="1"/>
  <c r="O198" i="1"/>
  <c r="Q197" i="1"/>
  <c r="R197" i="1"/>
  <c r="IW190" i="1" l="1"/>
  <c r="IU191" i="1"/>
  <c r="IX190" i="1"/>
  <c r="IK191" i="1"/>
  <c r="IM190" i="1"/>
  <c r="IN190" i="1"/>
  <c r="ID189" i="1"/>
  <c r="IA190" i="1"/>
  <c r="IC189" i="1"/>
  <c r="HQ191" i="1"/>
  <c r="HT190" i="1"/>
  <c r="HS190" i="1"/>
  <c r="HJ189" i="1"/>
  <c r="HG190" i="1"/>
  <c r="HI189" i="1"/>
  <c r="GZ191" i="1"/>
  <c r="GW192" i="1"/>
  <c r="GY191" i="1"/>
  <c r="GO190" i="1"/>
  <c r="GM191" i="1"/>
  <c r="GP190" i="1"/>
  <c r="GF191" i="1"/>
  <c r="GC192" i="1"/>
  <c r="GE191" i="1"/>
  <c r="FU190" i="1"/>
  <c r="FS191" i="1"/>
  <c r="FV190" i="1"/>
  <c r="FI191" i="1"/>
  <c r="FL190" i="1"/>
  <c r="FK190" i="1"/>
  <c r="FB189" i="1"/>
  <c r="EY190" i="1"/>
  <c r="FA189" i="1"/>
  <c r="EO191" i="1"/>
  <c r="EQ190" i="1"/>
  <c r="BT528" i="5" s="1"/>
  <c r="ER190" i="1"/>
  <c r="BU528" i="5" s="1"/>
  <c r="EH189" i="1"/>
  <c r="EE190" i="1"/>
  <c r="EG189" i="1"/>
  <c r="DU195" i="1"/>
  <c r="DX194" i="1"/>
  <c r="DW194" i="1"/>
  <c r="BI534" i="5"/>
  <c r="BH534" i="5" s="1"/>
  <c r="BL534" i="5"/>
  <c r="BK534" i="5" s="1"/>
  <c r="BC534" i="5"/>
  <c r="BB534" i="5" s="1"/>
  <c r="BF534" i="5"/>
  <c r="BE534" i="5" s="1"/>
  <c r="BO534" i="5"/>
  <c r="BN534" i="5" s="1"/>
  <c r="BR534" i="5"/>
  <c r="BQ534" i="5" s="1"/>
  <c r="AZ534" i="5"/>
  <c r="AY534" i="5" s="1"/>
  <c r="BJ534" i="5"/>
  <c r="BD534" i="5"/>
  <c r="BM534" i="5"/>
  <c r="BS534" i="5"/>
  <c r="BP534" i="5"/>
  <c r="BG534" i="5"/>
  <c r="BA534" i="5"/>
  <c r="DM195" i="1"/>
  <c r="DK196" i="1"/>
  <c r="DN195" i="1"/>
  <c r="DA197" i="1"/>
  <c r="DC196" i="1"/>
  <c r="DD196" i="1"/>
  <c r="CQ198" i="1"/>
  <c r="CS197" i="1"/>
  <c r="CT197" i="1"/>
  <c r="CI193" i="1"/>
  <c r="CG194" i="1"/>
  <c r="CJ193" i="1"/>
  <c r="BW199" i="1"/>
  <c r="BZ198" i="1"/>
  <c r="BY198" i="1"/>
  <c r="BO197" i="1"/>
  <c r="BM198" i="1"/>
  <c r="BP197" i="1"/>
  <c r="BC198" i="1"/>
  <c r="BE197" i="1"/>
  <c r="BF197" i="1"/>
  <c r="AS200" i="1"/>
  <c r="AV199" i="1"/>
  <c r="AU199" i="1"/>
  <c r="AX534" i="5"/>
  <c r="AW534" i="5"/>
  <c r="AV534" i="5" s="1"/>
  <c r="AI198" i="1"/>
  <c r="AK197" i="1"/>
  <c r="AL197" i="1"/>
  <c r="AA197" i="1"/>
  <c r="Y198" i="1"/>
  <c r="AB197" i="1"/>
  <c r="H197" i="1"/>
  <c r="G197" i="1"/>
  <c r="Q198" i="1"/>
  <c r="O199" i="1"/>
  <c r="R198" i="1"/>
  <c r="IW191" i="1" l="1"/>
  <c r="IU192" i="1"/>
  <c r="IX191" i="1"/>
  <c r="IN191" i="1"/>
  <c r="IK192" i="1"/>
  <c r="IM191" i="1"/>
  <c r="IC190" i="1"/>
  <c r="IA191" i="1"/>
  <c r="ID190" i="1"/>
  <c r="HT191" i="1"/>
  <c r="HQ192" i="1"/>
  <c r="HS191" i="1"/>
  <c r="HI190" i="1"/>
  <c r="HG191" i="1"/>
  <c r="HJ190" i="1"/>
  <c r="GW193" i="1"/>
  <c r="GZ192" i="1"/>
  <c r="GY192" i="1"/>
  <c r="GO191" i="1"/>
  <c r="GM192" i="1"/>
  <c r="GP191" i="1"/>
  <c r="GE192" i="1"/>
  <c r="GC193" i="1"/>
  <c r="GF192" i="1"/>
  <c r="FU191" i="1"/>
  <c r="FS192" i="1"/>
  <c r="FV191" i="1"/>
  <c r="FL191" i="1"/>
  <c r="FI192" i="1"/>
  <c r="FK191" i="1"/>
  <c r="FA190" i="1"/>
  <c r="EY191" i="1"/>
  <c r="FB190" i="1"/>
  <c r="ER191" i="1"/>
  <c r="BU529" i="5" s="1"/>
  <c r="EO192" i="1"/>
  <c r="EQ191" i="1"/>
  <c r="BT529" i="5" s="1"/>
  <c r="EG190" i="1"/>
  <c r="EE191" i="1"/>
  <c r="EH190" i="1"/>
  <c r="DU196" i="1"/>
  <c r="DW195" i="1"/>
  <c r="DX195" i="1"/>
  <c r="BJ535" i="5"/>
  <c r="BD535" i="5"/>
  <c r="BS535" i="5"/>
  <c r="BM535" i="5"/>
  <c r="BP535" i="5"/>
  <c r="BG535" i="5"/>
  <c r="BA535" i="5"/>
  <c r="BI535" i="5"/>
  <c r="BH535" i="5" s="1"/>
  <c r="BL535" i="5"/>
  <c r="BK535" i="5" s="1"/>
  <c r="BF535" i="5"/>
  <c r="BE535" i="5" s="1"/>
  <c r="BC535" i="5"/>
  <c r="BB535" i="5" s="1"/>
  <c r="BO535" i="5"/>
  <c r="BN535" i="5" s="1"/>
  <c r="BR535" i="5"/>
  <c r="BQ535" i="5" s="1"/>
  <c r="AZ535" i="5"/>
  <c r="AY535" i="5" s="1"/>
  <c r="DK197" i="1"/>
  <c r="DM196" i="1"/>
  <c r="DN196" i="1"/>
  <c r="DC197" i="1"/>
  <c r="DD197" i="1"/>
  <c r="DA198" i="1"/>
  <c r="CS198" i="1"/>
  <c r="CQ199" i="1"/>
  <c r="CT198" i="1"/>
  <c r="CG195" i="1"/>
  <c r="CJ194" i="1"/>
  <c r="CI194" i="1"/>
  <c r="BY199" i="1"/>
  <c r="BW200" i="1"/>
  <c r="BZ199" i="1"/>
  <c r="BM199" i="1"/>
  <c r="BO198" i="1"/>
  <c r="BP198" i="1"/>
  <c r="BF198" i="1"/>
  <c r="BC199" i="1"/>
  <c r="BE198" i="1"/>
  <c r="AS201" i="1"/>
  <c r="AU200" i="1"/>
  <c r="AV200" i="1"/>
  <c r="AX535" i="5"/>
  <c r="AK198" i="1"/>
  <c r="AI199" i="1"/>
  <c r="AL198" i="1"/>
  <c r="AW535" i="5"/>
  <c r="AV535" i="5" s="1"/>
  <c r="Y199" i="1"/>
  <c r="AA198" i="1"/>
  <c r="AB198" i="1"/>
  <c r="H198" i="1"/>
  <c r="G198" i="1"/>
  <c r="Q199" i="1"/>
  <c r="O200" i="1"/>
  <c r="R199" i="1"/>
  <c r="IU193" i="1" l="1"/>
  <c r="IX192" i="1"/>
  <c r="IW192" i="1"/>
  <c r="IM192" i="1"/>
  <c r="IK193" i="1"/>
  <c r="IN192" i="1"/>
  <c r="IC191" i="1"/>
  <c r="IA192" i="1"/>
  <c r="ID191" i="1"/>
  <c r="HS192" i="1"/>
  <c r="HT192" i="1"/>
  <c r="HQ193" i="1"/>
  <c r="HI191" i="1"/>
  <c r="HG192" i="1"/>
  <c r="HJ191" i="1"/>
  <c r="GY193" i="1"/>
  <c r="GW194" i="1"/>
  <c r="GZ193" i="1"/>
  <c r="GP192" i="1"/>
  <c r="GM193" i="1"/>
  <c r="GO192" i="1"/>
  <c r="GC194" i="1"/>
  <c r="GF193" i="1"/>
  <c r="GE193" i="1"/>
  <c r="FS193" i="1"/>
  <c r="FV192" i="1"/>
  <c r="FU192" i="1"/>
  <c r="FI193" i="1"/>
  <c r="FL192" i="1"/>
  <c r="FK192" i="1"/>
  <c r="FA191" i="1"/>
  <c r="EY192" i="1"/>
  <c r="FB191" i="1"/>
  <c r="EQ192" i="1"/>
  <c r="BT530" i="5" s="1"/>
  <c r="ER192" i="1"/>
  <c r="BU530" i="5" s="1"/>
  <c r="EO193" i="1"/>
  <c r="EG191" i="1"/>
  <c r="EE192" i="1"/>
  <c r="EH191" i="1"/>
  <c r="DU197" i="1"/>
  <c r="DW196" i="1"/>
  <c r="DX196" i="1"/>
  <c r="BI536" i="5"/>
  <c r="BH536" i="5" s="1"/>
  <c r="BC536" i="5"/>
  <c r="BB536" i="5" s="1"/>
  <c r="BL536" i="5"/>
  <c r="BK536" i="5" s="1"/>
  <c r="BF536" i="5"/>
  <c r="BE536" i="5" s="1"/>
  <c r="BO536" i="5"/>
  <c r="BN536" i="5" s="1"/>
  <c r="BR536" i="5"/>
  <c r="BQ536" i="5" s="1"/>
  <c r="AZ536" i="5"/>
  <c r="AY536" i="5" s="1"/>
  <c r="DK198" i="1"/>
  <c r="DN197" i="1"/>
  <c r="DM197" i="1"/>
  <c r="BJ536" i="5"/>
  <c r="BD536" i="5"/>
  <c r="BS536" i="5"/>
  <c r="BM536" i="5"/>
  <c r="BG536" i="5"/>
  <c r="BP536" i="5"/>
  <c r="BA536" i="5"/>
  <c r="DA199" i="1"/>
  <c r="DD198" i="1"/>
  <c r="DC198" i="1"/>
  <c r="CS199" i="1"/>
  <c r="CQ200" i="1"/>
  <c r="CT199" i="1"/>
  <c r="CG196" i="1"/>
  <c r="CI195" i="1"/>
  <c r="CJ195" i="1"/>
  <c r="BW201" i="1"/>
  <c r="BY200" i="1"/>
  <c r="BZ200" i="1"/>
  <c r="BM200" i="1"/>
  <c r="BO199" i="1"/>
  <c r="BP199" i="1"/>
  <c r="BE199" i="1"/>
  <c r="BC200" i="1"/>
  <c r="BF199" i="1"/>
  <c r="AU201" i="1"/>
  <c r="AS202" i="1"/>
  <c r="AV201" i="1"/>
  <c r="AX536" i="5"/>
  <c r="AW536" i="5"/>
  <c r="AV536" i="5" s="1"/>
  <c r="AK199" i="1"/>
  <c r="AI200" i="1"/>
  <c r="AL199" i="1"/>
  <c r="Y200" i="1"/>
  <c r="AB199" i="1"/>
  <c r="AA199" i="1"/>
  <c r="H199" i="1"/>
  <c r="G199" i="1"/>
  <c r="O201" i="1"/>
  <c r="Q200" i="1"/>
  <c r="R200" i="1"/>
  <c r="IW193" i="1" l="1"/>
  <c r="IU194" i="1"/>
  <c r="IX193" i="1"/>
  <c r="IM193" i="1"/>
  <c r="IK194" i="1"/>
  <c r="IN193" i="1"/>
  <c r="ID192" i="1"/>
  <c r="IA193" i="1"/>
  <c r="IC192" i="1"/>
  <c r="HQ194" i="1"/>
  <c r="HT193" i="1"/>
  <c r="HS193" i="1"/>
  <c r="HG193" i="1"/>
  <c r="HJ192" i="1"/>
  <c r="HI192" i="1"/>
  <c r="GW195" i="1"/>
  <c r="GY194" i="1"/>
  <c r="GZ194" i="1"/>
  <c r="GO193" i="1"/>
  <c r="GM194" i="1"/>
  <c r="GP193" i="1"/>
  <c r="GC195" i="1"/>
  <c r="GE194" i="1"/>
  <c r="GF194" i="1"/>
  <c r="FU193" i="1"/>
  <c r="FS194" i="1"/>
  <c r="FV193" i="1"/>
  <c r="FK193" i="1"/>
  <c r="FI194" i="1"/>
  <c r="FL193" i="1"/>
  <c r="FB192" i="1"/>
  <c r="EY193" i="1"/>
  <c r="FA192" i="1"/>
  <c r="EO194" i="1"/>
  <c r="EQ193" i="1"/>
  <c r="BT531" i="5" s="1"/>
  <c r="ER193" i="1"/>
  <c r="BU531" i="5" s="1"/>
  <c r="EE193" i="1"/>
  <c r="EH192" i="1"/>
  <c r="EG192" i="1"/>
  <c r="DW197" i="1"/>
  <c r="DU198" i="1"/>
  <c r="DX197" i="1"/>
  <c r="BJ537" i="5"/>
  <c r="BD537" i="5"/>
  <c r="BM537" i="5"/>
  <c r="BS537" i="5"/>
  <c r="BP537" i="5"/>
  <c r="BG537" i="5"/>
  <c r="BA537" i="5"/>
  <c r="BI537" i="5"/>
  <c r="BH537" i="5" s="1"/>
  <c r="BL537" i="5"/>
  <c r="BK537" i="5" s="1"/>
  <c r="BC537" i="5"/>
  <c r="BB537" i="5" s="1"/>
  <c r="BF537" i="5"/>
  <c r="BE537" i="5" s="1"/>
  <c r="BO537" i="5"/>
  <c r="BN537" i="5" s="1"/>
  <c r="BR537" i="5"/>
  <c r="BQ537" i="5" s="1"/>
  <c r="AZ537" i="5"/>
  <c r="AY537" i="5" s="1"/>
  <c r="DM198" i="1"/>
  <c r="DN198" i="1"/>
  <c r="DK199" i="1"/>
  <c r="DA200" i="1"/>
  <c r="DD199" i="1"/>
  <c r="DC199" i="1"/>
  <c r="CQ201" i="1"/>
  <c r="CS200" i="1"/>
  <c r="CT200" i="1"/>
  <c r="CI196" i="1"/>
  <c r="CJ196" i="1"/>
  <c r="CG197" i="1"/>
  <c r="BW202" i="1"/>
  <c r="BZ201" i="1"/>
  <c r="BY201" i="1"/>
  <c r="BM201" i="1"/>
  <c r="BP200" i="1"/>
  <c r="BO200" i="1"/>
  <c r="BE200" i="1"/>
  <c r="BC201" i="1"/>
  <c r="BF200" i="1"/>
  <c r="AU202" i="1"/>
  <c r="AV202" i="1"/>
  <c r="AS203" i="1"/>
  <c r="AW537" i="5"/>
  <c r="AV537" i="5" s="1"/>
  <c r="AI201" i="1"/>
  <c r="AL200" i="1"/>
  <c r="AK200" i="1"/>
  <c r="AX537" i="5"/>
  <c r="AA200" i="1"/>
  <c r="Y201" i="1"/>
  <c r="AB200" i="1"/>
  <c r="H200" i="1"/>
  <c r="G200" i="1"/>
  <c r="Q201" i="1"/>
  <c r="R201" i="1"/>
  <c r="O202" i="1"/>
  <c r="IW194" i="1" l="1"/>
  <c r="IX194" i="1"/>
  <c r="IU195" i="1"/>
  <c r="IK195" i="1"/>
  <c r="IM194" i="1"/>
  <c r="IN194" i="1"/>
  <c r="IC193" i="1"/>
  <c r="IA194" i="1"/>
  <c r="ID193" i="1"/>
  <c r="HQ195" i="1"/>
  <c r="HS194" i="1"/>
  <c r="HT194" i="1"/>
  <c r="HI193" i="1"/>
  <c r="HG194" i="1"/>
  <c r="HJ193" i="1"/>
  <c r="GW196" i="1"/>
  <c r="GY195" i="1"/>
  <c r="GZ195" i="1"/>
  <c r="GM195" i="1"/>
  <c r="GO194" i="1"/>
  <c r="GP194" i="1"/>
  <c r="GC196" i="1"/>
  <c r="GE195" i="1"/>
  <c r="GF195" i="1"/>
  <c r="FU194" i="1"/>
  <c r="FV194" i="1"/>
  <c r="FS195" i="1"/>
  <c r="FL194" i="1"/>
  <c r="FI195" i="1"/>
  <c r="FK194" i="1"/>
  <c r="FA193" i="1"/>
  <c r="EY194" i="1"/>
  <c r="FB193" i="1"/>
  <c r="ER194" i="1"/>
  <c r="BU532" i="5" s="1"/>
  <c r="EO195" i="1"/>
  <c r="EQ194" i="1"/>
  <c r="BT532" i="5" s="1"/>
  <c r="EG193" i="1"/>
  <c r="EE194" i="1"/>
  <c r="EH193" i="1"/>
  <c r="DU199" i="1"/>
  <c r="DW198" i="1"/>
  <c r="DX198" i="1"/>
  <c r="BJ538" i="5"/>
  <c r="BD538" i="5"/>
  <c r="BM538" i="5"/>
  <c r="BS538" i="5"/>
  <c r="BG538" i="5"/>
  <c r="BP538" i="5"/>
  <c r="BA538" i="5"/>
  <c r="BI538" i="5"/>
  <c r="BH538" i="5" s="1"/>
  <c r="BC538" i="5"/>
  <c r="BB538" i="5" s="1"/>
  <c r="BL538" i="5"/>
  <c r="BK538" i="5" s="1"/>
  <c r="BF538" i="5"/>
  <c r="BE538" i="5" s="1"/>
  <c r="BO538" i="5"/>
  <c r="BN538" i="5" s="1"/>
  <c r="BR538" i="5"/>
  <c r="BQ538" i="5" s="1"/>
  <c r="AZ538" i="5"/>
  <c r="AY538" i="5" s="1"/>
  <c r="DM199" i="1"/>
  <c r="DK200" i="1"/>
  <c r="DN199" i="1"/>
  <c r="DC200" i="1"/>
  <c r="DD200" i="1"/>
  <c r="DA201" i="1"/>
  <c r="CQ202" i="1"/>
  <c r="CT201" i="1"/>
  <c r="CS201" i="1"/>
  <c r="CI197" i="1"/>
  <c r="CG198" i="1"/>
  <c r="CJ197" i="1"/>
  <c r="BZ202" i="1"/>
  <c r="BW203" i="1"/>
  <c r="BY202" i="1"/>
  <c r="BO201" i="1"/>
  <c r="BP201" i="1"/>
  <c r="BM202" i="1"/>
  <c r="BC202" i="1"/>
  <c r="BE201" i="1"/>
  <c r="BF201" i="1"/>
  <c r="AS204" i="1"/>
  <c r="AU203" i="1"/>
  <c r="AV203" i="1"/>
  <c r="AX538" i="5"/>
  <c r="AI202" i="1"/>
  <c r="AK201" i="1"/>
  <c r="AL201" i="1"/>
  <c r="AW538" i="5"/>
  <c r="AV538" i="5" s="1"/>
  <c r="AA201" i="1"/>
  <c r="Y202" i="1"/>
  <c r="AB201" i="1"/>
  <c r="H201" i="1"/>
  <c r="G201" i="1"/>
  <c r="O203" i="1"/>
  <c r="R202" i="1"/>
  <c r="Q202" i="1"/>
  <c r="IW195" i="1" l="1"/>
  <c r="IU196" i="1"/>
  <c r="IX195" i="1"/>
  <c r="IK196" i="1"/>
  <c r="IM195" i="1"/>
  <c r="IN195" i="1"/>
  <c r="IC194" i="1"/>
  <c r="IA195" i="1"/>
  <c r="ID194" i="1"/>
  <c r="HQ196" i="1"/>
  <c r="HS195" i="1"/>
  <c r="HT195" i="1"/>
  <c r="HG195" i="1"/>
  <c r="HJ194" i="1"/>
  <c r="HI194" i="1"/>
  <c r="GW197" i="1"/>
  <c r="GY196" i="1"/>
  <c r="GZ196" i="1"/>
  <c r="GO195" i="1"/>
  <c r="GM196" i="1"/>
  <c r="GP195" i="1"/>
  <c r="GC197" i="1"/>
  <c r="GE196" i="1"/>
  <c r="GF196" i="1"/>
  <c r="FU195" i="1"/>
  <c r="FS196" i="1"/>
  <c r="FV195" i="1"/>
  <c r="FI196" i="1"/>
  <c r="FK195" i="1"/>
  <c r="FL195" i="1"/>
  <c r="FA194" i="1"/>
  <c r="EY195" i="1"/>
  <c r="FB194" i="1"/>
  <c r="EO196" i="1"/>
  <c r="EQ195" i="1"/>
  <c r="BT533" i="5" s="1"/>
  <c r="ER195" i="1"/>
  <c r="BU533" i="5" s="1"/>
  <c r="EE195" i="1"/>
  <c r="EG194" i="1"/>
  <c r="EH194" i="1"/>
  <c r="DU200" i="1"/>
  <c r="DW199" i="1"/>
  <c r="DX199" i="1"/>
  <c r="BJ539" i="5"/>
  <c r="BD539" i="5"/>
  <c r="BS539" i="5"/>
  <c r="BM539" i="5"/>
  <c r="BP539" i="5"/>
  <c r="BG539" i="5"/>
  <c r="BA539" i="5"/>
  <c r="BI539" i="5"/>
  <c r="BH539" i="5" s="1"/>
  <c r="BL539" i="5"/>
  <c r="BK539" i="5" s="1"/>
  <c r="BF539" i="5"/>
  <c r="BE539" i="5" s="1"/>
  <c r="BC539" i="5"/>
  <c r="BB539" i="5" s="1"/>
  <c r="BO539" i="5"/>
  <c r="BN539" i="5" s="1"/>
  <c r="BR539" i="5"/>
  <c r="BQ539" i="5" s="1"/>
  <c r="AZ539" i="5"/>
  <c r="AY539" i="5" s="1"/>
  <c r="DK201" i="1"/>
  <c r="DM200" i="1"/>
  <c r="DN200" i="1"/>
  <c r="DC201" i="1"/>
  <c r="DA202" i="1"/>
  <c r="DD201" i="1"/>
  <c r="CQ203" i="1"/>
  <c r="CS202" i="1"/>
  <c r="CT202" i="1"/>
  <c r="CG199" i="1"/>
  <c r="CI198" i="1"/>
  <c r="CJ198" i="1"/>
  <c r="BY203" i="1"/>
  <c r="BW204" i="1"/>
  <c r="BZ203" i="1"/>
  <c r="BM203" i="1"/>
  <c r="BO202" i="1"/>
  <c r="BP202" i="1"/>
  <c r="BE202" i="1"/>
  <c r="BC203" i="1"/>
  <c r="BF202" i="1"/>
  <c r="AU204" i="1"/>
  <c r="AS205" i="1"/>
  <c r="AV204" i="1"/>
  <c r="AX539" i="5"/>
  <c r="AW539" i="5"/>
  <c r="AV539" i="5" s="1"/>
  <c r="AK202" i="1"/>
  <c r="AI203" i="1"/>
  <c r="AL202" i="1"/>
  <c r="Y203" i="1"/>
  <c r="AA202" i="1"/>
  <c r="AB202" i="1"/>
  <c r="G202" i="1"/>
  <c r="H202" i="1"/>
  <c r="Q203" i="1"/>
  <c r="R203" i="1"/>
  <c r="O204" i="1"/>
  <c r="IU197" i="1" l="1"/>
  <c r="IW196" i="1"/>
  <c r="IX196" i="1"/>
  <c r="IM196" i="1"/>
  <c r="IN196" i="1"/>
  <c r="IK197" i="1"/>
  <c r="IC195" i="1"/>
  <c r="IA196" i="1"/>
  <c r="ID195" i="1"/>
  <c r="HS196" i="1"/>
  <c r="HQ197" i="1"/>
  <c r="HT196" i="1"/>
  <c r="HI195" i="1"/>
  <c r="HG196" i="1"/>
  <c r="HJ195" i="1"/>
  <c r="GY197" i="1"/>
  <c r="GW198" i="1"/>
  <c r="GZ197" i="1"/>
  <c r="GM197" i="1"/>
  <c r="GP196" i="1"/>
  <c r="GO196" i="1"/>
  <c r="GE197" i="1"/>
  <c r="GC198" i="1"/>
  <c r="GF197" i="1"/>
  <c r="FS197" i="1"/>
  <c r="FU196" i="1"/>
  <c r="FV196" i="1"/>
  <c r="FK196" i="1"/>
  <c r="FL196" i="1"/>
  <c r="FI197" i="1"/>
  <c r="FA195" i="1"/>
  <c r="EY196" i="1"/>
  <c r="FB195" i="1"/>
  <c r="EQ196" i="1"/>
  <c r="BT534" i="5" s="1"/>
  <c r="EO197" i="1"/>
  <c r="ER196" i="1"/>
  <c r="BU534" i="5" s="1"/>
  <c r="EG195" i="1"/>
  <c r="EE196" i="1"/>
  <c r="EH195" i="1"/>
  <c r="DU201" i="1"/>
  <c r="DW200" i="1"/>
  <c r="DX200" i="1"/>
  <c r="BJ540" i="5"/>
  <c r="BD540" i="5"/>
  <c r="BM540" i="5"/>
  <c r="BS540" i="5"/>
  <c r="BP540" i="5"/>
  <c r="BG540" i="5"/>
  <c r="BA540" i="5"/>
  <c r="BI540" i="5"/>
  <c r="BH540" i="5" s="1"/>
  <c r="BC540" i="5"/>
  <c r="BB540" i="5" s="1"/>
  <c r="BL540" i="5"/>
  <c r="BK540" i="5" s="1"/>
  <c r="BF540" i="5"/>
  <c r="BE540" i="5" s="1"/>
  <c r="BO540" i="5"/>
  <c r="BN540" i="5" s="1"/>
  <c r="BR540" i="5"/>
  <c r="BQ540" i="5" s="1"/>
  <c r="AZ540" i="5"/>
  <c r="AY540" i="5" s="1"/>
  <c r="DK202" i="1"/>
  <c r="DN201" i="1"/>
  <c r="DM201" i="1"/>
  <c r="DA203" i="1"/>
  <c r="DD202" i="1"/>
  <c r="DC202" i="1"/>
  <c r="CS203" i="1"/>
  <c r="CQ204" i="1"/>
  <c r="CT203" i="1"/>
  <c r="CG200" i="1"/>
  <c r="CI199" i="1"/>
  <c r="CJ199" i="1"/>
  <c r="BW205" i="1"/>
  <c r="BZ204" i="1"/>
  <c r="BY204" i="1"/>
  <c r="BM204" i="1"/>
  <c r="BO203" i="1"/>
  <c r="BP203" i="1"/>
  <c r="BE203" i="1"/>
  <c r="BF203" i="1"/>
  <c r="BC204" i="1"/>
  <c r="AU205" i="1"/>
  <c r="AS206" i="1"/>
  <c r="AV205" i="1"/>
  <c r="AX540" i="5"/>
  <c r="AK203" i="1"/>
  <c r="AI204" i="1"/>
  <c r="AL203" i="1"/>
  <c r="AW540" i="5"/>
  <c r="AV540" i="5" s="1"/>
  <c r="Y204" i="1"/>
  <c r="AB203" i="1"/>
  <c r="AA203" i="1"/>
  <c r="H203" i="1"/>
  <c r="G203" i="1"/>
  <c r="O205" i="1"/>
  <c r="Q204" i="1"/>
  <c r="R204" i="1"/>
  <c r="IU198" i="1" l="1"/>
  <c r="IW197" i="1"/>
  <c r="IX197" i="1"/>
  <c r="IM197" i="1"/>
  <c r="IK198" i="1"/>
  <c r="IN197" i="1"/>
  <c r="IA197" i="1"/>
  <c r="IC196" i="1"/>
  <c r="ID196" i="1"/>
  <c r="HS197" i="1"/>
  <c r="HQ198" i="1"/>
  <c r="HT197" i="1"/>
  <c r="HG197" i="1"/>
  <c r="HI196" i="1"/>
  <c r="HJ196" i="1"/>
  <c r="GW199" i="1"/>
  <c r="GY198" i="1"/>
  <c r="GZ198" i="1"/>
  <c r="GM198" i="1"/>
  <c r="GO197" i="1"/>
  <c r="GP197" i="1"/>
  <c r="GE198" i="1"/>
  <c r="GC199" i="1"/>
  <c r="GF198" i="1"/>
  <c r="FS198" i="1"/>
  <c r="FU197" i="1"/>
  <c r="FV197" i="1"/>
  <c r="FK197" i="1"/>
  <c r="FL197" i="1"/>
  <c r="FI198" i="1"/>
  <c r="EY197" i="1"/>
  <c r="FB196" i="1"/>
  <c r="FA196" i="1"/>
  <c r="EQ197" i="1"/>
  <c r="BT535" i="5" s="1"/>
  <c r="EO198" i="1"/>
  <c r="ER197" i="1"/>
  <c r="BU535" i="5" s="1"/>
  <c r="EE197" i="1"/>
  <c r="EH196" i="1"/>
  <c r="EG196" i="1"/>
  <c r="DW201" i="1"/>
  <c r="DU202" i="1"/>
  <c r="DX201" i="1"/>
  <c r="BI541" i="5"/>
  <c r="BH541" i="5" s="1"/>
  <c r="BL541" i="5"/>
  <c r="BK541" i="5" s="1"/>
  <c r="BC541" i="5"/>
  <c r="BB541" i="5" s="1"/>
  <c r="BF541" i="5"/>
  <c r="BE541" i="5" s="1"/>
  <c r="BO541" i="5"/>
  <c r="BN541" i="5" s="1"/>
  <c r="BR541" i="5"/>
  <c r="BQ541" i="5" s="1"/>
  <c r="AZ541" i="5"/>
  <c r="AY541" i="5" s="1"/>
  <c r="BJ541" i="5"/>
  <c r="BD541" i="5"/>
  <c r="BM541" i="5"/>
  <c r="BS541" i="5"/>
  <c r="BP541" i="5"/>
  <c r="BG541" i="5"/>
  <c r="BA541" i="5"/>
  <c r="DM202" i="1"/>
  <c r="DK203" i="1"/>
  <c r="DN202" i="1"/>
  <c r="DA204" i="1"/>
  <c r="DD203" i="1"/>
  <c r="DC203" i="1"/>
  <c r="CS204" i="1"/>
  <c r="CT204" i="1"/>
  <c r="CQ205" i="1"/>
  <c r="CI200" i="1"/>
  <c r="CG201" i="1"/>
  <c r="CJ200" i="1"/>
  <c r="BW206" i="1"/>
  <c r="BZ205" i="1"/>
  <c r="BY205" i="1"/>
  <c r="BM205" i="1"/>
  <c r="BO204" i="1"/>
  <c r="BP204" i="1"/>
  <c r="BC205" i="1"/>
  <c r="BE204" i="1"/>
  <c r="BF204" i="1"/>
  <c r="AS207" i="1"/>
  <c r="AV206" i="1"/>
  <c r="AU206" i="1"/>
  <c r="AI205" i="1"/>
  <c r="AK204" i="1"/>
  <c r="AL204" i="1"/>
  <c r="AX541" i="5"/>
  <c r="AW541" i="5"/>
  <c r="AV541" i="5" s="1"/>
  <c r="AA204" i="1"/>
  <c r="Y205" i="1"/>
  <c r="AB204" i="1"/>
  <c r="H204" i="1"/>
  <c r="G204" i="1"/>
  <c r="O206" i="1"/>
  <c r="R205" i="1"/>
  <c r="Q205" i="1"/>
  <c r="IW198" i="1" l="1"/>
  <c r="IU199" i="1"/>
  <c r="IX198" i="1"/>
  <c r="IN198" i="1"/>
  <c r="IK199" i="1"/>
  <c r="IM198" i="1"/>
  <c r="ID197" i="1"/>
  <c r="IA198" i="1"/>
  <c r="IC197" i="1"/>
  <c r="HQ199" i="1"/>
  <c r="HS198" i="1"/>
  <c r="HT198" i="1"/>
  <c r="HJ197" i="1"/>
  <c r="HG198" i="1"/>
  <c r="HI197" i="1"/>
  <c r="GW200" i="1"/>
  <c r="GY199" i="1"/>
  <c r="GZ199" i="1"/>
  <c r="GO198" i="1"/>
  <c r="GM199" i="1"/>
  <c r="GP198" i="1"/>
  <c r="GC200" i="1"/>
  <c r="GF199" i="1"/>
  <c r="GE199" i="1"/>
  <c r="FU198" i="1"/>
  <c r="FS199" i="1"/>
  <c r="FV198" i="1"/>
  <c r="FI199" i="1"/>
  <c r="FL198" i="1"/>
  <c r="FK198" i="1"/>
  <c r="EY198" i="1"/>
  <c r="FA197" i="1"/>
  <c r="FB197" i="1"/>
  <c r="EO199" i="1"/>
  <c r="EQ198" i="1"/>
  <c r="BT536" i="5" s="1"/>
  <c r="ER198" i="1"/>
  <c r="BU536" i="5" s="1"/>
  <c r="EE198" i="1"/>
  <c r="EG197" i="1"/>
  <c r="EH197" i="1"/>
  <c r="DU203" i="1"/>
  <c r="DW202" i="1"/>
  <c r="DX202" i="1"/>
  <c r="BI542" i="5"/>
  <c r="BH542" i="5" s="1"/>
  <c r="BF542" i="5"/>
  <c r="BE542" i="5" s="1"/>
  <c r="BL542" i="5"/>
  <c r="BK542" i="5" s="1"/>
  <c r="BC542" i="5"/>
  <c r="BB542" i="5" s="1"/>
  <c r="BO542" i="5"/>
  <c r="BN542" i="5" s="1"/>
  <c r="BR542" i="5"/>
  <c r="BQ542" i="5" s="1"/>
  <c r="AZ542" i="5"/>
  <c r="AY542" i="5" s="1"/>
  <c r="DM203" i="1"/>
  <c r="DK204" i="1"/>
  <c r="DN203" i="1"/>
  <c r="BJ542" i="5"/>
  <c r="BD542" i="5"/>
  <c r="BM542" i="5"/>
  <c r="BS542" i="5"/>
  <c r="BG542" i="5"/>
  <c r="BP542" i="5"/>
  <c r="BA542" i="5"/>
  <c r="DC204" i="1"/>
  <c r="DA205" i="1"/>
  <c r="DD204" i="1"/>
  <c r="CQ206" i="1"/>
  <c r="CT205" i="1"/>
  <c r="CS205" i="1"/>
  <c r="CI201" i="1"/>
  <c r="CG202" i="1"/>
  <c r="CJ201" i="1"/>
  <c r="BY206" i="1"/>
  <c r="BZ206" i="1"/>
  <c r="BW207" i="1"/>
  <c r="BO205" i="1"/>
  <c r="BM206" i="1"/>
  <c r="BP205" i="1"/>
  <c r="BC206" i="1"/>
  <c r="BE205" i="1"/>
  <c r="BF205" i="1"/>
  <c r="AS208" i="1"/>
  <c r="AU207" i="1"/>
  <c r="AV207" i="1"/>
  <c r="AX542" i="5"/>
  <c r="AW542" i="5"/>
  <c r="AV542" i="5" s="1"/>
  <c r="AI206" i="1"/>
  <c r="AL205" i="1"/>
  <c r="AK205" i="1"/>
  <c r="AA205" i="1"/>
  <c r="Y206" i="1"/>
  <c r="AB205" i="1"/>
  <c r="G205" i="1"/>
  <c r="H205" i="1"/>
  <c r="O207" i="1"/>
  <c r="Q206" i="1"/>
  <c r="R206" i="1"/>
  <c r="IW199" i="1" l="1"/>
  <c r="IU200" i="1"/>
  <c r="IX199" i="1"/>
  <c r="IK200" i="1"/>
  <c r="IM199" i="1"/>
  <c r="IN199" i="1"/>
  <c r="IA199" i="1"/>
  <c r="IC198" i="1"/>
  <c r="ID198" i="1"/>
  <c r="HQ200" i="1"/>
  <c r="HS199" i="1"/>
  <c r="HT199" i="1"/>
  <c r="HG199" i="1"/>
  <c r="HI198" i="1"/>
  <c r="HJ198" i="1"/>
  <c r="GW201" i="1"/>
  <c r="GY200" i="1"/>
  <c r="GZ200" i="1"/>
  <c r="GO199" i="1"/>
  <c r="GM200" i="1"/>
  <c r="GP199" i="1"/>
  <c r="GE200" i="1"/>
  <c r="GF200" i="1"/>
  <c r="GC201" i="1"/>
  <c r="FU199" i="1"/>
  <c r="FS200" i="1"/>
  <c r="FV199" i="1"/>
  <c r="FI200" i="1"/>
  <c r="FK199" i="1"/>
  <c r="FL199" i="1"/>
  <c r="EY199" i="1"/>
  <c r="FA198" i="1"/>
  <c r="FB198" i="1"/>
  <c r="EO200" i="1"/>
  <c r="EQ199" i="1"/>
  <c r="BT537" i="5" s="1"/>
  <c r="ER199" i="1"/>
  <c r="BU537" i="5" s="1"/>
  <c r="EE199" i="1"/>
  <c r="EG198" i="1"/>
  <c r="EH198" i="1"/>
  <c r="DU204" i="1"/>
  <c r="DW203" i="1"/>
  <c r="DX203" i="1"/>
  <c r="BJ543" i="5"/>
  <c r="BD543" i="5"/>
  <c r="BS543" i="5"/>
  <c r="BM543" i="5"/>
  <c r="BP543" i="5"/>
  <c r="BG543" i="5"/>
  <c r="BA543" i="5"/>
  <c r="BI543" i="5"/>
  <c r="BH543" i="5" s="1"/>
  <c r="BL543" i="5"/>
  <c r="BK543" i="5" s="1"/>
  <c r="BC543" i="5"/>
  <c r="BB543" i="5" s="1"/>
  <c r="BF543" i="5"/>
  <c r="BE543" i="5" s="1"/>
  <c r="BO543" i="5"/>
  <c r="BN543" i="5" s="1"/>
  <c r="BR543" i="5"/>
  <c r="BQ543" i="5" s="1"/>
  <c r="AZ543" i="5"/>
  <c r="AY543" i="5" s="1"/>
  <c r="DK205" i="1"/>
  <c r="DM204" i="1"/>
  <c r="DN204" i="1"/>
  <c r="DC205" i="1"/>
  <c r="DA206" i="1"/>
  <c r="DD205" i="1"/>
  <c r="CQ207" i="1"/>
  <c r="CS206" i="1"/>
  <c r="CT206" i="1"/>
  <c r="CG203" i="1"/>
  <c r="CI202" i="1"/>
  <c r="CJ202" i="1"/>
  <c r="BY207" i="1"/>
  <c r="BZ207" i="1"/>
  <c r="BW208" i="1"/>
  <c r="BM207" i="1"/>
  <c r="BO206" i="1"/>
  <c r="BP206" i="1"/>
  <c r="BE206" i="1"/>
  <c r="BC207" i="1"/>
  <c r="BF206" i="1"/>
  <c r="AU208" i="1"/>
  <c r="AS209" i="1"/>
  <c r="AV208" i="1"/>
  <c r="AX543" i="5"/>
  <c r="AW543" i="5"/>
  <c r="AV543" i="5" s="1"/>
  <c r="AK206" i="1"/>
  <c r="AI207" i="1"/>
  <c r="AL206" i="1"/>
  <c r="Y207" i="1"/>
  <c r="AA206" i="1"/>
  <c r="AB206" i="1"/>
  <c r="H206" i="1"/>
  <c r="G206" i="1"/>
  <c r="Q207" i="1"/>
  <c r="R207" i="1"/>
  <c r="O208" i="1"/>
  <c r="IU201" i="1" l="1"/>
  <c r="IX200" i="1"/>
  <c r="IW200" i="1"/>
  <c r="IM200" i="1"/>
  <c r="IK201" i="1"/>
  <c r="IN200" i="1"/>
  <c r="IC199" i="1"/>
  <c r="IA200" i="1"/>
  <c r="ID199" i="1"/>
  <c r="HQ201" i="1"/>
  <c r="HS200" i="1"/>
  <c r="HT200" i="1"/>
  <c r="HI199" i="1"/>
  <c r="HJ199" i="1"/>
  <c r="HG200" i="1"/>
  <c r="GY201" i="1"/>
  <c r="GW202" i="1"/>
  <c r="GZ201" i="1"/>
  <c r="GM201" i="1"/>
  <c r="GO200" i="1"/>
  <c r="GP200" i="1"/>
  <c r="GE201" i="1"/>
  <c r="GC202" i="1"/>
  <c r="GF201" i="1"/>
  <c r="FU200" i="1"/>
  <c r="FV200" i="1"/>
  <c r="FS201" i="1"/>
  <c r="FK200" i="1"/>
  <c r="FI201" i="1"/>
  <c r="FL200" i="1"/>
  <c r="FA199" i="1"/>
  <c r="EY200" i="1"/>
  <c r="FB199" i="1"/>
  <c r="EO201" i="1"/>
  <c r="EQ200" i="1"/>
  <c r="BT538" i="5" s="1"/>
  <c r="ER200" i="1"/>
  <c r="BU538" i="5" s="1"/>
  <c r="EG199" i="1"/>
  <c r="EE200" i="1"/>
  <c r="EH199" i="1"/>
  <c r="DW204" i="1"/>
  <c r="DX204" i="1"/>
  <c r="DU205" i="1"/>
  <c r="BI544" i="5"/>
  <c r="BH544" i="5" s="1"/>
  <c r="BL544" i="5"/>
  <c r="BK544" i="5" s="1"/>
  <c r="BC544" i="5"/>
  <c r="BB544" i="5" s="1"/>
  <c r="BF544" i="5"/>
  <c r="BE544" i="5" s="1"/>
  <c r="BO544" i="5"/>
  <c r="BN544" i="5" s="1"/>
  <c r="BR544" i="5"/>
  <c r="BQ544" i="5" s="1"/>
  <c r="AZ544" i="5"/>
  <c r="AY544" i="5" s="1"/>
  <c r="DK206" i="1"/>
  <c r="DN205" i="1"/>
  <c r="DM205" i="1"/>
  <c r="BJ544" i="5"/>
  <c r="BD544" i="5"/>
  <c r="BS544" i="5"/>
  <c r="BM544" i="5"/>
  <c r="BP544" i="5"/>
  <c r="BG544" i="5"/>
  <c r="BA544" i="5"/>
  <c r="DA207" i="1"/>
  <c r="DD206" i="1"/>
  <c r="DC206" i="1"/>
  <c r="CS207" i="1"/>
  <c r="CQ208" i="1"/>
  <c r="CT207" i="1"/>
  <c r="CG204" i="1"/>
  <c r="CI203" i="1"/>
  <c r="CJ203" i="1"/>
  <c r="BW209" i="1"/>
  <c r="BZ208" i="1"/>
  <c r="BY208" i="1"/>
  <c r="BM208" i="1"/>
  <c r="BO207" i="1"/>
  <c r="BP207" i="1"/>
  <c r="BE207" i="1"/>
  <c r="BF207" i="1"/>
  <c r="BC208" i="1"/>
  <c r="AS210" i="1"/>
  <c r="AU209" i="1"/>
  <c r="AV209" i="1"/>
  <c r="AX544" i="5"/>
  <c r="AK207" i="1"/>
  <c r="AI208" i="1"/>
  <c r="AL207" i="1"/>
  <c r="AW544" i="5"/>
  <c r="AV544" i="5" s="1"/>
  <c r="AA207" i="1"/>
  <c r="Y208" i="1"/>
  <c r="AB207" i="1"/>
  <c r="H207" i="1"/>
  <c r="G207" i="1"/>
  <c r="O209" i="1"/>
  <c r="Q208" i="1"/>
  <c r="R208" i="1"/>
  <c r="IU202" i="1" l="1"/>
  <c r="IX201" i="1"/>
  <c r="IW201" i="1"/>
  <c r="IM201" i="1"/>
  <c r="IK202" i="1"/>
  <c r="IN201" i="1"/>
  <c r="ID200" i="1"/>
  <c r="IA201" i="1"/>
  <c r="IC200" i="1"/>
  <c r="HS201" i="1"/>
  <c r="HQ202" i="1"/>
  <c r="HT201" i="1"/>
  <c r="HI200" i="1"/>
  <c r="HG201" i="1"/>
  <c r="HJ200" i="1"/>
  <c r="GW203" i="1"/>
  <c r="GY202" i="1"/>
  <c r="GZ202" i="1"/>
  <c r="GM202" i="1"/>
  <c r="GP201" i="1"/>
  <c r="GO201" i="1"/>
  <c r="GC203" i="1"/>
  <c r="GE202" i="1"/>
  <c r="GF202" i="1"/>
  <c r="FS202" i="1"/>
  <c r="FU201" i="1"/>
  <c r="FV201" i="1"/>
  <c r="FK201" i="1"/>
  <c r="FI202" i="1"/>
  <c r="FL201" i="1"/>
  <c r="EY201" i="1"/>
  <c r="FB200" i="1"/>
  <c r="FA200" i="1"/>
  <c r="EQ201" i="1"/>
  <c r="BT539" i="5" s="1"/>
  <c r="EO202" i="1"/>
  <c r="ER201" i="1"/>
  <c r="BU539" i="5" s="1"/>
  <c r="EE201" i="1"/>
  <c r="EG200" i="1"/>
  <c r="EH200" i="1"/>
  <c r="DW205" i="1"/>
  <c r="DU206" i="1"/>
  <c r="DX205" i="1"/>
  <c r="BJ545" i="5"/>
  <c r="BD545" i="5"/>
  <c r="BM545" i="5"/>
  <c r="BS545" i="5"/>
  <c r="BG545" i="5"/>
  <c r="BP545" i="5"/>
  <c r="BA545" i="5"/>
  <c r="BI545" i="5"/>
  <c r="BH545" i="5" s="1"/>
  <c r="BF545" i="5"/>
  <c r="BE545" i="5" s="1"/>
  <c r="BC545" i="5"/>
  <c r="BB545" i="5" s="1"/>
  <c r="BL545" i="5"/>
  <c r="BK545" i="5" s="1"/>
  <c r="BO545" i="5"/>
  <c r="BN545" i="5" s="1"/>
  <c r="BR545" i="5"/>
  <c r="BQ545" i="5" s="1"/>
  <c r="AZ545" i="5"/>
  <c r="AY545" i="5" s="1"/>
  <c r="DK207" i="1"/>
  <c r="DN206" i="1"/>
  <c r="DM206" i="1"/>
  <c r="DA208" i="1"/>
  <c r="DD207" i="1"/>
  <c r="DC207" i="1"/>
  <c r="CQ209" i="1"/>
  <c r="CS208" i="1"/>
  <c r="CT208" i="1"/>
  <c r="CG205" i="1"/>
  <c r="CI204" i="1"/>
  <c r="CJ204" i="1"/>
  <c r="BZ209" i="1"/>
  <c r="BW210" i="1"/>
  <c r="BY209" i="1"/>
  <c r="BO208" i="1"/>
  <c r="BM209" i="1"/>
  <c r="BP208" i="1"/>
  <c r="BC209" i="1"/>
  <c r="BE208" i="1"/>
  <c r="BF208" i="1"/>
  <c r="AS211" i="1"/>
  <c r="AU210" i="1"/>
  <c r="AV210" i="1"/>
  <c r="AX545" i="5"/>
  <c r="AI209" i="1"/>
  <c r="AK208" i="1"/>
  <c r="AL208" i="1"/>
  <c r="AW545" i="5"/>
  <c r="AV545" i="5" s="1"/>
  <c r="AB208" i="1"/>
  <c r="Y209" i="1"/>
  <c r="AA208" i="1"/>
  <c r="H208" i="1"/>
  <c r="G208" i="1"/>
  <c r="R209" i="1"/>
  <c r="O210" i="1"/>
  <c r="Q209" i="1"/>
  <c r="IU203" i="1" l="1"/>
  <c r="IW202" i="1"/>
  <c r="IX202" i="1"/>
  <c r="IK203" i="1"/>
  <c r="IM202" i="1"/>
  <c r="IN202" i="1"/>
  <c r="IC201" i="1"/>
  <c r="ID201" i="1"/>
  <c r="IA202" i="1"/>
  <c r="HQ203" i="1"/>
  <c r="HS202" i="1"/>
  <c r="HT202" i="1"/>
  <c r="HG202" i="1"/>
  <c r="HI201" i="1"/>
  <c r="HJ201" i="1"/>
  <c r="GW204" i="1"/>
  <c r="GY203" i="1"/>
  <c r="GZ203" i="1"/>
  <c r="GO202" i="1"/>
  <c r="GM203" i="1"/>
  <c r="GP202" i="1"/>
  <c r="GC204" i="1"/>
  <c r="GE203" i="1"/>
  <c r="GF203" i="1"/>
  <c r="FS203" i="1"/>
  <c r="FU202" i="1"/>
  <c r="FV202" i="1"/>
  <c r="FI203" i="1"/>
  <c r="FK202" i="1"/>
  <c r="FL202" i="1"/>
  <c r="FA201" i="1"/>
  <c r="EY202" i="1"/>
  <c r="FB201" i="1"/>
  <c r="EO203" i="1"/>
  <c r="EQ202" i="1"/>
  <c r="BT540" i="5" s="1"/>
  <c r="ER202" i="1"/>
  <c r="BU540" i="5" s="1"/>
  <c r="EE202" i="1"/>
  <c r="EH201" i="1"/>
  <c r="EG201" i="1"/>
  <c r="DW206" i="1"/>
  <c r="DU207" i="1"/>
  <c r="DX206" i="1"/>
  <c r="BI546" i="5"/>
  <c r="BH546" i="5" s="1"/>
  <c r="BF546" i="5"/>
  <c r="BE546" i="5" s="1"/>
  <c r="BL546" i="5"/>
  <c r="BK546" i="5" s="1"/>
  <c r="BC546" i="5"/>
  <c r="BB546" i="5" s="1"/>
  <c r="BO546" i="5"/>
  <c r="BN546" i="5" s="1"/>
  <c r="BR546" i="5"/>
  <c r="BQ546" i="5" s="1"/>
  <c r="AZ546" i="5"/>
  <c r="AY546" i="5" s="1"/>
  <c r="BJ546" i="5"/>
  <c r="BD546" i="5"/>
  <c r="BS546" i="5"/>
  <c r="BM546" i="5"/>
  <c r="BP546" i="5"/>
  <c r="BG546" i="5"/>
  <c r="BA546" i="5"/>
  <c r="DM207" i="1"/>
  <c r="DK208" i="1"/>
  <c r="DN207" i="1"/>
  <c r="DA209" i="1"/>
  <c r="DC208" i="1"/>
  <c r="DD208" i="1"/>
  <c r="CT209" i="1"/>
  <c r="CQ210" i="1"/>
  <c r="CS209" i="1"/>
  <c r="CI205" i="1"/>
  <c r="CG206" i="1"/>
  <c r="CJ205" i="1"/>
  <c r="BY210" i="1"/>
  <c r="BW211" i="1"/>
  <c r="BZ210" i="1"/>
  <c r="BM210" i="1"/>
  <c r="BO209" i="1"/>
  <c r="BP209" i="1"/>
  <c r="BF209" i="1"/>
  <c r="BC210" i="1"/>
  <c r="BE209" i="1"/>
  <c r="AV211" i="1"/>
  <c r="AS212" i="1"/>
  <c r="AU211" i="1"/>
  <c r="AX546" i="5"/>
  <c r="AW546" i="5"/>
  <c r="AV546" i="5" s="1"/>
  <c r="AL209" i="1"/>
  <c r="AI210" i="1"/>
  <c r="AK209" i="1"/>
  <c r="Y210" i="1"/>
  <c r="AA209" i="1"/>
  <c r="AB209" i="1"/>
  <c r="G209" i="1"/>
  <c r="H209" i="1"/>
  <c r="O211" i="1"/>
  <c r="Q210" i="1"/>
  <c r="R210" i="1"/>
  <c r="IW203" i="1" l="1"/>
  <c r="IU204" i="1"/>
  <c r="IX203" i="1"/>
  <c r="IK204" i="1"/>
  <c r="IN203" i="1"/>
  <c r="IM203" i="1"/>
  <c r="IA203" i="1"/>
  <c r="ID202" i="1"/>
  <c r="IC202" i="1"/>
  <c r="HQ204" i="1"/>
  <c r="HS203" i="1"/>
  <c r="HT203" i="1"/>
  <c r="HI202" i="1"/>
  <c r="HJ202" i="1"/>
  <c r="HG203" i="1"/>
  <c r="GY204" i="1"/>
  <c r="GZ204" i="1"/>
  <c r="GW205" i="1"/>
  <c r="GO203" i="1"/>
  <c r="GM204" i="1"/>
  <c r="GP203" i="1"/>
  <c r="GE204" i="1"/>
  <c r="GC205" i="1"/>
  <c r="GF204" i="1"/>
  <c r="FU203" i="1"/>
  <c r="FS204" i="1"/>
  <c r="FV203" i="1"/>
  <c r="FI204" i="1"/>
  <c r="FL203" i="1"/>
  <c r="FK203" i="1"/>
  <c r="EY203" i="1"/>
  <c r="FA202" i="1"/>
  <c r="FB202" i="1"/>
  <c r="EO204" i="1"/>
  <c r="ER203" i="1"/>
  <c r="BU541" i="5" s="1"/>
  <c r="EQ203" i="1"/>
  <c r="BT541" i="5" s="1"/>
  <c r="EG202" i="1"/>
  <c r="EH202" i="1"/>
  <c r="EE203" i="1"/>
  <c r="DU208" i="1"/>
  <c r="DW207" i="1"/>
  <c r="DX207" i="1"/>
  <c r="BJ547" i="5"/>
  <c r="BD547" i="5"/>
  <c r="BM547" i="5"/>
  <c r="BS547" i="5"/>
  <c r="BG547" i="5"/>
  <c r="BP547" i="5"/>
  <c r="BA547" i="5"/>
  <c r="DK209" i="1"/>
  <c r="DM208" i="1"/>
  <c r="DN208" i="1"/>
  <c r="BI547" i="5"/>
  <c r="BH547" i="5" s="1"/>
  <c r="BL547" i="5"/>
  <c r="BK547" i="5" s="1"/>
  <c r="BF547" i="5"/>
  <c r="BE547" i="5" s="1"/>
  <c r="BC547" i="5"/>
  <c r="BB547" i="5" s="1"/>
  <c r="BO547" i="5"/>
  <c r="BN547" i="5" s="1"/>
  <c r="BR547" i="5"/>
  <c r="BQ547" i="5" s="1"/>
  <c r="AZ547" i="5"/>
  <c r="AY547" i="5" s="1"/>
  <c r="DD209" i="1"/>
  <c r="DA210" i="1"/>
  <c r="DC209" i="1"/>
  <c r="CQ211" i="1"/>
  <c r="CS210" i="1"/>
  <c r="CT210" i="1"/>
  <c r="CG207" i="1"/>
  <c r="CI206" i="1"/>
  <c r="CJ206" i="1"/>
  <c r="BY211" i="1"/>
  <c r="BZ211" i="1"/>
  <c r="BW212" i="1"/>
  <c r="BM211" i="1"/>
  <c r="BO210" i="1"/>
  <c r="BP210" i="1"/>
  <c r="BE210" i="1"/>
  <c r="BC211" i="1"/>
  <c r="BF210" i="1"/>
  <c r="AS213" i="1"/>
  <c r="AU212" i="1"/>
  <c r="AV212" i="1"/>
  <c r="AW547" i="5"/>
  <c r="AV547" i="5" s="1"/>
  <c r="AI211" i="1"/>
  <c r="AK210" i="1"/>
  <c r="AL210" i="1"/>
  <c r="AX547" i="5"/>
  <c r="Y211" i="1"/>
  <c r="AB210" i="1"/>
  <c r="AA210" i="1"/>
  <c r="H210" i="1"/>
  <c r="G210" i="1"/>
  <c r="O212" i="1"/>
  <c r="Q211" i="1"/>
  <c r="R211" i="1"/>
  <c r="IU205" i="1" l="1"/>
  <c r="IX204" i="1"/>
  <c r="IW204" i="1"/>
  <c r="IK205" i="1"/>
  <c r="IM204" i="1"/>
  <c r="IN204" i="1"/>
  <c r="IC203" i="1"/>
  <c r="IA204" i="1"/>
  <c r="ID203" i="1"/>
  <c r="HQ205" i="1"/>
  <c r="HT204" i="1"/>
  <c r="HS204" i="1"/>
  <c r="HI203" i="1"/>
  <c r="HG204" i="1"/>
  <c r="HJ203" i="1"/>
  <c r="GY205" i="1"/>
  <c r="GW206" i="1"/>
  <c r="GZ205" i="1"/>
  <c r="GM205" i="1"/>
  <c r="GO204" i="1"/>
  <c r="GP204" i="1"/>
  <c r="GE205" i="1"/>
  <c r="GC206" i="1"/>
  <c r="GF205" i="1"/>
  <c r="FS205" i="1"/>
  <c r="FV204" i="1"/>
  <c r="FU204" i="1"/>
  <c r="FI205" i="1"/>
  <c r="FK204" i="1"/>
  <c r="FL204" i="1"/>
  <c r="FA203" i="1"/>
  <c r="EY204" i="1"/>
  <c r="FB203" i="1"/>
  <c r="EO205" i="1"/>
  <c r="EQ204" i="1"/>
  <c r="BT542" i="5" s="1"/>
  <c r="ER204" i="1"/>
  <c r="BU542" i="5" s="1"/>
  <c r="EG203" i="1"/>
  <c r="EE204" i="1"/>
  <c r="EH203" i="1"/>
  <c r="DW208" i="1"/>
  <c r="DU209" i="1"/>
  <c r="DX208" i="1"/>
  <c r="BJ548" i="5"/>
  <c r="BD548" i="5"/>
  <c r="BS548" i="5"/>
  <c r="BM548" i="5"/>
  <c r="BP548" i="5"/>
  <c r="BG548" i="5"/>
  <c r="BA548" i="5"/>
  <c r="BI548" i="5"/>
  <c r="BH548" i="5" s="1"/>
  <c r="BL548" i="5"/>
  <c r="BK548" i="5" s="1"/>
  <c r="BF548" i="5"/>
  <c r="BE548" i="5" s="1"/>
  <c r="BC548" i="5"/>
  <c r="BB548" i="5" s="1"/>
  <c r="BO548" i="5"/>
  <c r="BN548" i="5" s="1"/>
  <c r="BR548" i="5"/>
  <c r="BQ548" i="5" s="1"/>
  <c r="AZ548" i="5"/>
  <c r="AY548" i="5" s="1"/>
  <c r="DN209" i="1"/>
  <c r="DM209" i="1"/>
  <c r="DK210" i="1"/>
  <c r="DD210" i="1"/>
  <c r="DA211" i="1"/>
  <c r="DC210" i="1"/>
  <c r="CQ212" i="1"/>
  <c r="CT211" i="1"/>
  <c r="CS211" i="1"/>
  <c r="CG208" i="1"/>
  <c r="CI207" i="1"/>
  <c r="CJ207" i="1"/>
  <c r="BZ212" i="1"/>
  <c r="BW213" i="1"/>
  <c r="BY212" i="1"/>
  <c r="BP211" i="1"/>
  <c r="BM212" i="1"/>
  <c r="BO211" i="1"/>
  <c r="BE211" i="1"/>
  <c r="BF211" i="1"/>
  <c r="BC212" i="1"/>
  <c r="AS214" i="1"/>
  <c r="AU213" i="1"/>
  <c r="AV213" i="1"/>
  <c r="AX548" i="5"/>
  <c r="AW548" i="5"/>
  <c r="AV548" i="5" s="1"/>
  <c r="AI212" i="1"/>
  <c r="AL211" i="1"/>
  <c r="AK211" i="1"/>
  <c r="AB211" i="1"/>
  <c r="Y212" i="1"/>
  <c r="AA211" i="1"/>
  <c r="H211" i="1"/>
  <c r="G211" i="1"/>
  <c r="R212" i="1"/>
  <c r="Q212" i="1"/>
  <c r="O213" i="1"/>
  <c r="IU206" i="1" l="1"/>
  <c r="IW205" i="1"/>
  <c r="IX205" i="1"/>
  <c r="IM205" i="1"/>
  <c r="IK206" i="1"/>
  <c r="IN205" i="1"/>
  <c r="IA205" i="1"/>
  <c r="IC204" i="1"/>
  <c r="ID204" i="1"/>
  <c r="HS205" i="1"/>
  <c r="HQ206" i="1"/>
  <c r="HT205" i="1"/>
  <c r="HG205" i="1"/>
  <c r="HJ204" i="1"/>
  <c r="HI204" i="1"/>
  <c r="GZ206" i="1"/>
  <c r="GW207" i="1"/>
  <c r="GY206" i="1"/>
  <c r="GM206" i="1"/>
  <c r="GO205" i="1"/>
  <c r="GP205" i="1"/>
  <c r="GC207" i="1"/>
  <c r="GF206" i="1"/>
  <c r="GE206" i="1"/>
  <c r="FS206" i="1"/>
  <c r="FV205" i="1"/>
  <c r="FU205" i="1"/>
  <c r="FK205" i="1"/>
  <c r="FI206" i="1"/>
  <c r="FL205" i="1"/>
  <c r="FA204" i="1"/>
  <c r="FB204" i="1"/>
  <c r="EY205" i="1"/>
  <c r="EQ205" i="1"/>
  <c r="BT543" i="5" s="1"/>
  <c r="EO206" i="1"/>
  <c r="ER205" i="1"/>
  <c r="BU543" i="5" s="1"/>
  <c r="EE205" i="1"/>
  <c r="EG204" i="1"/>
  <c r="EH204" i="1"/>
  <c r="DU210" i="1"/>
  <c r="DW209" i="1"/>
  <c r="DX209" i="1"/>
  <c r="BI549" i="5"/>
  <c r="BH549" i="5" s="1"/>
  <c r="BC549" i="5"/>
  <c r="BB549" i="5" s="1"/>
  <c r="BL549" i="5"/>
  <c r="BK549" i="5" s="1"/>
  <c r="BF549" i="5"/>
  <c r="BE549" i="5" s="1"/>
  <c r="BO549" i="5"/>
  <c r="BN549" i="5" s="1"/>
  <c r="BR549" i="5"/>
  <c r="BQ549" i="5" s="1"/>
  <c r="AZ549" i="5"/>
  <c r="AY549" i="5" s="1"/>
  <c r="BJ549" i="5"/>
  <c r="BD549" i="5"/>
  <c r="BS549" i="5"/>
  <c r="BM549" i="5"/>
  <c r="BP549" i="5"/>
  <c r="BG549" i="5"/>
  <c r="BA549" i="5"/>
  <c r="DM210" i="1"/>
  <c r="DK211" i="1"/>
  <c r="DN210" i="1"/>
  <c r="DD211" i="1"/>
  <c r="DA212" i="1"/>
  <c r="DC211" i="1"/>
  <c r="CQ213" i="1"/>
  <c r="CT212" i="1"/>
  <c r="CS212" i="1"/>
  <c r="CG209" i="1"/>
  <c r="CI208" i="1"/>
  <c r="CJ208" i="1"/>
  <c r="BZ213" i="1"/>
  <c r="BW214" i="1"/>
  <c r="BY213" i="1"/>
  <c r="BM213" i="1"/>
  <c r="BO212" i="1"/>
  <c r="BP212" i="1"/>
  <c r="BC213" i="1"/>
  <c r="BF212" i="1"/>
  <c r="BE212" i="1"/>
  <c r="AV214" i="1"/>
  <c r="AS215" i="1"/>
  <c r="AU214" i="1"/>
  <c r="AX549" i="5"/>
  <c r="AI213" i="1"/>
  <c r="AK212" i="1"/>
  <c r="AL212" i="1"/>
  <c r="AW549" i="5"/>
  <c r="AV549" i="5" s="1"/>
  <c r="Y213" i="1"/>
  <c r="AA212" i="1"/>
  <c r="AB212" i="1"/>
  <c r="G212" i="1"/>
  <c r="H212" i="1"/>
  <c r="R213" i="1"/>
  <c r="Q213" i="1"/>
  <c r="O214" i="1"/>
  <c r="IU207" i="1" l="1"/>
  <c r="IX206" i="1"/>
  <c r="IW206" i="1"/>
  <c r="IK207" i="1"/>
  <c r="IM206" i="1"/>
  <c r="IN206" i="1"/>
  <c r="IA206" i="1"/>
  <c r="ID205" i="1"/>
  <c r="IC205" i="1"/>
  <c r="HQ207" i="1"/>
  <c r="HS206" i="1"/>
  <c r="HT206" i="1"/>
  <c r="HG206" i="1"/>
  <c r="HI205" i="1"/>
  <c r="HJ205" i="1"/>
  <c r="GW208" i="1"/>
  <c r="GY207" i="1"/>
  <c r="GZ207" i="1"/>
  <c r="GM207" i="1"/>
  <c r="GO206" i="1"/>
  <c r="GP206" i="1"/>
  <c r="GC208" i="1"/>
  <c r="GF207" i="1"/>
  <c r="GE207" i="1"/>
  <c r="FS207" i="1"/>
  <c r="FU206" i="1"/>
  <c r="FV206" i="1"/>
  <c r="FI207" i="1"/>
  <c r="FK206" i="1"/>
  <c r="FL206" i="1"/>
  <c r="EY206" i="1"/>
  <c r="FA205" i="1"/>
  <c r="FB205" i="1"/>
  <c r="EO207" i="1"/>
  <c r="EQ206" i="1"/>
  <c r="BT544" i="5" s="1"/>
  <c r="ER206" i="1"/>
  <c r="BU544" i="5" s="1"/>
  <c r="EE206" i="1"/>
  <c r="EG205" i="1"/>
  <c r="EH205" i="1"/>
  <c r="DX210" i="1"/>
  <c r="DU211" i="1"/>
  <c r="DW210" i="1"/>
  <c r="BJ550" i="5"/>
  <c r="BD550" i="5"/>
  <c r="BS550" i="5"/>
  <c r="BM550" i="5"/>
  <c r="BP550" i="5"/>
  <c r="BG550" i="5"/>
  <c r="BA550" i="5"/>
  <c r="DM211" i="1"/>
  <c r="DN211" i="1"/>
  <c r="DK212" i="1"/>
  <c r="BI550" i="5"/>
  <c r="BH550" i="5" s="1"/>
  <c r="BL550" i="5"/>
  <c r="BK550" i="5" s="1"/>
  <c r="BF550" i="5"/>
  <c r="BE550" i="5" s="1"/>
  <c r="BC550" i="5"/>
  <c r="BB550" i="5" s="1"/>
  <c r="BO550" i="5"/>
  <c r="BN550" i="5" s="1"/>
  <c r="BR550" i="5"/>
  <c r="BQ550" i="5" s="1"/>
  <c r="AZ550" i="5"/>
  <c r="AY550" i="5" s="1"/>
  <c r="DA213" i="1"/>
  <c r="DC212" i="1"/>
  <c r="DD212" i="1"/>
  <c r="CT213" i="1"/>
  <c r="CS213" i="1"/>
  <c r="CQ214" i="1"/>
  <c r="CG210" i="1"/>
  <c r="CI209" i="1"/>
  <c r="CJ209" i="1"/>
  <c r="BY214" i="1"/>
  <c r="BW215" i="1"/>
  <c r="BZ214" i="1"/>
  <c r="BO213" i="1"/>
  <c r="BM214" i="1"/>
  <c r="BP213" i="1"/>
  <c r="BF213" i="1"/>
  <c r="BC214" i="1"/>
  <c r="BE213" i="1"/>
  <c r="AU215" i="1"/>
  <c r="AV215" i="1"/>
  <c r="AS216" i="1"/>
  <c r="AW550" i="5"/>
  <c r="AV550" i="5" s="1"/>
  <c r="AX550" i="5"/>
  <c r="AL213" i="1"/>
  <c r="AK213" i="1"/>
  <c r="AI214" i="1"/>
  <c r="Y214" i="1"/>
  <c r="AA213" i="1"/>
  <c r="AB213" i="1"/>
  <c r="G213" i="1"/>
  <c r="H213" i="1"/>
  <c r="Q214" i="1"/>
  <c r="R214" i="1"/>
  <c r="O215" i="1"/>
  <c r="IW207" i="1" l="1"/>
  <c r="IU208" i="1"/>
  <c r="IX207" i="1"/>
  <c r="IK208" i="1"/>
  <c r="IM207" i="1"/>
  <c r="IN207" i="1"/>
  <c r="IC206" i="1"/>
  <c r="ID206" i="1"/>
  <c r="IA207" i="1"/>
  <c r="HQ208" i="1"/>
  <c r="HS207" i="1"/>
  <c r="HT207" i="1"/>
  <c r="HI206" i="1"/>
  <c r="HG207" i="1"/>
  <c r="HJ206" i="1"/>
  <c r="GY208" i="1"/>
  <c r="GW209" i="1"/>
  <c r="GZ208" i="1"/>
  <c r="GO207" i="1"/>
  <c r="GM208" i="1"/>
  <c r="GP207" i="1"/>
  <c r="GC209" i="1"/>
  <c r="GE208" i="1"/>
  <c r="GF208" i="1"/>
  <c r="FU207" i="1"/>
  <c r="FS208" i="1"/>
  <c r="FV207" i="1"/>
  <c r="FI208" i="1"/>
  <c r="FL207" i="1"/>
  <c r="FK207" i="1"/>
  <c r="FA206" i="1"/>
  <c r="FB206" i="1"/>
  <c r="EY207" i="1"/>
  <c r="EO208" i="1"/>
  <c r="ER207" i="1"/>
  <c r="BU545" i="5" s="1"/>
  <c r="EQ207" i="1"/>
  <c r="BT545" i="5" s="1"/>
  <c r="EG206" i="1"/>
  <c r="EE207" i="1"/>
  <c r="EH206" i="1"/>
  <c r="DX211" i="1"/>
  <c r="DU212" i="1"/>
  <c r="DW211" i="1"/>
  <c r="BJ551" i="5"/>
  <c r="BD551" i="5"/>
  <c r="BS551" i="5"/>
  <c r="BM551" i="5"/>
  <c r="BG551" i="5"/>
  <c r="BP551" i="5"/>
  <c r="BA551" i="5"/>
  <c r="BI551" i="5"/>
  <c r="BH551" i="5" s="1"/>
  <c r="BL551" i="5"/>
  <c r="BK551" i="5" s="1"/>
  <c r="BF551" i="5"/>
  <c r="BE551" i="5" s="1"/>
  <c r="BC551" i="5"/>
  <c r="BB551" i="5" s="1"/>
  <c r="BO551" i="5"/>
  <c r="BN551" i="5" s="1"/>
  <c r="BR551" i="5"/>
  <c r="BQ551" i="5" s="1"/>
  <c r="AZ551" i="5"/>
  <c r="AY551" i="5" s="1"/>
  <c r="DK213" i="1"/>
  <c r="DN212" i="1"/>
  <c r="DM212" i="1"/>
  <c r="DA214" i="1"/>
  <c r="DD213" i="1"/>
  <c r="DC213" i="1"/>
  <c r="CS214" i="1"/>
  <c r="CQ215" i="1"/>
  <c r="CT214" i="1"/>
  <c r="CG211" i="1"/>
  <c r="CI210" i="1"/>
  <c r="CJ210" i="1"/>
  <c r="BW216" i="1"/>
  <c r="BY215" i="1"/>
  <c r="BZ215" i="1"/>
  <c r="BP214" i="1"/>
  <c r="BM215" i="1"/>
  <c r="BO214" i="1"/>
  <c r="BE214" i="1"/>
  <c r="BC215" i="1"/>
  <c r="BF214" i="1"/>
  <c r="AU216" i="1"/>
  <c r="AS217" i="1"/>
  <c r="AV216" i="1"/>
  <c r="AW551" i="5"/>
  <c r="AV551" i="5" s="1"/>
  <c r="AK214" i="1"/>
  <c r="AI215" i="1"/>
  <c r="AL214" i="1"/>
  <c r="AX551" i="5"/>
  <c r="AB214" i="1"/>
  <c r="Y215" i="1"/>
  <c r="AA214" i="1"/>
  <c r="H214" i="1"/>
  <c r="G214" i="1"/>
  <c r="Q215" i="1"/>
  <c r="O216" i="1"/>
  <c r="R215" i="1"/>
  <c r="IU209" i="1" l="1"/>
  <c r="IW208" i="1"/>
  <c r="IX208" i="1"/>
  <c r="IK209" i="1"/>
  <c r="IM208" i="1"/>
  <c r="IN208" i="1"/>
  <c r="IC207" i="1"/>
  <c r="IA208" i="1"/>
  <c r="ID207" i="1"/>
  <c r="HS208" i="1"/>
  <c r="HT208" i="1"/>
  <c r="HQ209" i="1"/>
  <c r="HI207" i="1"/>
  <c r="HG208" i="1"/>
  <c r="HJ207" i="1"/>
  <c r="GW210" i="1"/>
  <c r="GY209" i="1"/>
  <c r="GZ209" i="1"/>
  <c r="GM209" i="1"/>
  <c r="GO208" i="1"/>
  <c r="GP208" i="1"/>
  <c r="GC210" i="1"/>
  <c r="GE209" i="1"/>
  <c r="GF209" i="1"/>
  <c r="FS209" i="1"/>
  <c r="FV208" i="1"/>
  <c r="FU208" i="1"/>
  <c r="FI209" i="1"/>
  <c r="FK208" i="1"/>
  <c r="FL208" i="1"/>
  <c r="FA207" i="1"/>
  <c r="EY208" i="1"/>
  <c r="FB207" i="1"/>
  <c r="EQ208" i="1"/>
  <c r="BT546" i="5" s="1"/>
  <c r="ER208" i="1"/>
  <c r="BU546" i="5" s="1"/>
  <c r="EO209" i="1"/>
  <c r="EG207" i="1"/>
  <c r="EE208" i="1"/>
  <c r="EH207" i="1"/>
  <c r="DU213" i="1"/>
  <c r="DW212" i="1"/>
  <c r="DX212" i="1"/>
  <c r="BJ552" i="5"/>
  <c r="BD552" i="5"/>
  <c r="BS552" i="5"/>
  <c r="BM552" i="5"/>
  <c r="BP552" i="5"/>
  <c r="BG552" i="5"/>
  <c r="BA552" i="5"/>
  <c r="DN213" i="1"/>
  <c r="DM213" i="1"/>
  <c r="DK214" i="1"/>
  <c r="BI552" i="5"/>
  <c r="BH552" i="5" s="1"/>
  <c r="BF552" i="5"/>
  <c r="BE552" i="5" s="1"/>
  <c r="BC552" i="5"/>
  <c r="BB552" i="5" s="1"/>
  <c r="BL552" i="5"/>
  <c r="BK552" i="5" s="1"/>
  <c r="BO552" i="5"/>
  <c r="BN552" i="5" s="1"/>
  <c r="BR552" i="5"/>
  <c r="BQ552" i="5" s="1"/>
  <c r="AZ552" i="5"/>
  <c r="AY552" i="5" s="1"/>
  <c r="DD214" i="1"/>
  <c r="DA215" i="1"/>
  <c r="DC214" i="1"/>
  <c r="CQ216" i="1"/>
  <c r="CS215" i="1"/>
  <c r="CT215" i="1"/>
  <c r="CJ211" i="1"/>
  <c r="CG212" i="1"/>
  <c r="CI211" i="1"/>
  <c r="BZ216" i="1"/>
  <c r="BW217" i="1"/>
  <c r="BY216" i="1"/>
  <c r="BO215" i="1"/>
  <c r="BM216" i="1"/>
  <c r="BP215" i="1"/>
  <c r="BE215" i="1"/>
  <c r="BF215" i="1"/>
  <c r="BC216" i="1"/>
  <c r="AS218" i="1"/>
  <c r="AU217" i="1"/>
  <c r="AV217" i="1"/>
  <c r="AX552" i="5"/>
  <c r="AW552" i="5"/>
  <c r="AV552" i="5" s="1"/>
  <c r="AI216" i="1"/>
  <c r="AK215" i="1"/>
  <c r="AL215" i="1"/>
  <c r="AA215" i="1"/>
  <c r="Y216" i="1"/>
  <c r="AB215" i="1"/>
  <c r="H215" i="1"/>
  <c r="G215" i="1"/>
  <c r="R216" i="1"/>
  <c r="O217" i="1"/>
  <c r="Q216" i="1"/>
  <c r="IX209" i="1" l="1"/>
  <c r="IU210" i="1"/>
  <c r="IW209" i="1"/>
  <c r="IK210" i="1"/>
  <c r="IM209" i="1"/>
  <c r="IN209" i="1"/>
  <c r="ID208" i="1"/>
  <c r="IA209" i="1"/>
  <c r="IC208" i="1"/>
  <c r="HQ210" i="1"/>
  <c r="HS209" i="1"/>
  <c r="HT209" i="1"/>
  <c r="HG209" i="1"/>
  <c r="HI208" i="1"/>
  <c r="HJ208" i="1"/>
  <c r="GZ210" i="1"/>
  <c r="GY210" i="1"/>
  <c r="GW211" i="1"/>
  <c r="GP209" i="1"/>
  <c r="GM210" i="1"/>
  <c r="GO209" i="1"/>
  <c r="GF210" i="1"/>
  <c r="GC211" i="1"/>
  <c r="GE210" i="1"/>
  <c r="FV209" i="1"/>
  <c r="FU209" i="1"/>
  <c r="FS210" i="1"/>
  <c r="FI210" i="1"/>
  <c r="FL209" i="1"/>
  <c r="FK209" i="1"/>
  <c r="FB208" i="1"/>
  <c r="EY209" i="1"/>
  <c r="FA208" i="1"/>
  <c r="EO210" i="1"/>
  <c r="ER209" i="1"/>
  <c r="BU547" i="5" s="1"/>
  <c r="EQ209" i="1"/>
  <c r="BT547" i="5" s="1"/>
  <c r="EE209" i="1"/>
  <c r="EG208" i="1"/>
  <c r="EH208" i="1"/>
  <c r="DX213" i="1"/>
  <c r="DU214" i="1"/>
  <c r="DW213" i="1"/>
  <c r="BI553" i="5"/>
  <c r="BH553" i="5" s="1"/>
  <c r="BL553" i="5"/>
  <c r="BK553" i="5" s="1"/>
  <c r="BF553" i="5"/>
  <c r="BE553" i="5" s="1"/>
  <c r="BC553" i="5"/>
  <c r="BB553" i="5" s="1"/>
  <c r="BO553" i="5"/>
  <c r="BN553" i="5" s="1"/>
  <c r="BR553" i="5"/>
  <c r="BQ553" i="5" s="1"/>
  <c r="AZ553" i="5"/>
  <c r="AY553" i="5" s="1"/>
  <c r="BJ553" i="5"/>
  <c r="BD553" i="5"/>
  <c r="BS553" i="5"/>
  <c r="BM553" i="5"/>
  <c r="BP553" i="5"/>
  <c r="BG553" i="5"/>
  <c r="BA553" i="5"/>
  <c r="DM214" i="1"/>
  <c r="DK215" i="1"/>
  <c r="DN214" i="1"/>
  <c r="DC215" i="1"/>
  <c r="DD215" i="1"/>
  <c r="DA216" i="1"/>
  <c r="CT216" i="1"/>
  <c r="CQ217" i="1"/>
  <c r="CS216" i="1"/>
  <c r="CG213" i="1"/>
  <c r="CJ212" i="1"/>
  <c r="CI212" i="1"/>
  <c r="BY217" i="1"/>
  <c r="BW218" i="1"/>
  <c r="BZ217" i="1"/>
  <c r="BO216" i="1"/>
  <c r="BM217" i="1"/>
  <c r="BP216" i="1"/>
  <c r="BF216" i="1"/>
  <c r="BE216" i="1"/>
  <c r="BC217" i="1"/>
  <c r="AW553" i="5"/>
  <c r="AV553" i="5" s="1"/>
  <c r="AV218" i="1"/>
  <c r="AS219" i="1"/>
  <c r="AU218" i="1"/>
  <c r="AL216" i="1"/>
  <c r="AI217" i="1"/>
  <c r="AK216" i="1"/>
  <c r="AX553" i="5"/>
  <c r="AA216" i="1"/>
  <c r="Y217" i="1"/>
  <c r="AB216" i="1"/>
  <c r="G216" i="1"/>
  <c r="H216" i="1"/>
  <c r="Q217" i="1"/>
  <c r="R217" i="1"/>
  <c r="O218" i="1"/>
  <c r="IW210" i="1" l="1"/>
  <c r="IU211" i="1"/>
  <c r="IX210" i="1"/>
  <c r="IN210" i="1"/>
  <c r="IK211" i="1"/>
  <c r="IM210" i="1"/>
  <c r="ID209" i="1"/>
  <c r="IC209" i="1"/>
  <c r="IA210" i="1"/>
  <c r="HT210" i="1"/>
  <c r="HQ211" i="1"/>
  <c r="HS210" i="1"/>
  <c r="HJ209" i="1"/>
  <c r="HG210" i="1"/>
  <c r="HI209" i="1"/>
  <c r="GZ211" i="1"/>
  <c r="GW212" i="1"/>
  <c r="GY211" i="1"/>
  <c r="GO210" i="1"/>
  <c r="GM211" i="1"/>
  <c r="GP210" i="1"/>
  <c r="GF211" i="1"/>
  <c r="GC212" i="1"/>
  <c r="GE211" i="1"/>
  <c r="FU210" i="1"/>
  <c r="FS211" i="1"/>
  <c r="FV210" i="1"/>
  <c r="FL210" i="1"/>
  <c r="FK210" i="1"/>
  <c r="FI211" i="1"/>
  <c r="FB209" i="1"/>
  <c r="EY210" i="1"/>
  <c r="FA209" i="1"/>
  <c r="ER210" i="1"/>
  <c r="BU548" i="5" s="1"/>
  <c r="EO211" i="1"/>
  <c r="EQ210" i="1"/>
  <c r="BT548" i="5" s="1"/>
  <c r="EH209" i="1"/>
  <c r="EE210" i="1"/>
  <c r="EG209" i="1"/>
  <c r="DX214" i="1"/>
  <c r="DU215" i="1"/>
  <c r="DW214" i="1"/>
  <c r="BI554" i="5"/>
  <c r="BH554" i="5" s="1"/>
  <c r="BL554" i="5"/>
  <c r="BK554" i="5" s="1"/>
  <c r="BF554" i="5"/>
  <c r="BE554" i="5" s="1"/>
  <c r="BC554" i="5"/>
  <c r="BB554" i="5" s="1"/>
  <c r="BO554" i="5"/>
  <c r="BN554" i="5" s="1"/>
  <c r="BR554" i="5"/>
  <c r="BQ554" i="5" s="1"/>
  <c r="AZ554" i="5"/>
  <c r="AY554" i="5" s="1"/>
  <c r="BJ554" i="5"/>
  <c r="BD554" i="5"/>
  <c r="BS554" i="5"/>
  <c r="BM554" i="5"/>
  <c r="BP554" i="5"/>
  <c r="BG554" i="5"/>
  <c r="BA554" i="5"/>
  <c r="DK216" i="1"/>
  <c r="DM215" i="1"/>
  <c r="DN215" i="1"/>
  <c r="DC216" i="1"/>
  <c r="DA217" i="1"/>
  <c r="DD216" i="1"/>
  <c r="CS217" i="1"/>
  <c r="CT217" i="1"/>
  <c r="CQ218" i="1"/>
  <c r="CG214" i="1"/>
  <c r="CI213" i="1"/>
  <c r="CJ213" i="1"/>
  <c r="BY218" i="1"/>
  <c r="BW219" i="1"/>
  <c r="BZ218" i="1"/>
  <c r="BM218" i="1"/>
  <c r="BO217" i="1"/>
  <c r="BP217" i="1"/>
  <c r="BE217" i="1"/>
  <c r="BC218" i="1"/>
  <c r="BF217" i="1"/>
  <c r="AU219" i="1"/>
  <c r="AS220" i="1"/>
  <c r="AV219" i="1"/>
  <c r="AW554" i="5"/>
  <c r="AV554" i="5" s="1"/>
  <c r="AK217" i="1"/>
  <c r="AI218" i="1"/>
  <c r="AL217" i="1"/>
  <c r="AX554" i="5"/>
  <c r="Y218" i="1"/>
  <c r="AA217" i="1"/>
  <c r="AB217" i="1"/>
  <c r="H217" i="1"/>
  <c r="G217" i="1"/>
  <c r="Q218" i="1"/>
  <c r="O219" i="1"/>
  <c r="R218" i="1"/>
  <c r="IU212" i="1" l="1"/>
  <c r="IW211" i="1"/>
  <c r="IX211" i="1"/>
  <c r="IN211" i="1"/>
  <c r="IK212" i="1"/>
  <c r="IM211" i="1"/>
  <c r="IC210" i="1"/>
  <c r="IA211" i="1"/>
  <c r="ID210" i="1"/>
  <c r="HT211" i="1"/>
  <c r="HS211" i="1"/>
  <c r="HQ212" i="1"/>
  <c r="HI210" i="1"/>
  <c r="HG211" i="1"/>
  <c r="HJ210" i="1"/>
  <c r="GW213" i="1"/>
  <c r="GY212" i="1"/>
  <c r="GZ212" i="1"/>
  <c r="GM212" i="1"/>
  <c r="GO211" i="1"/>
  <c r="GP211" i="1"/>
  <c r="GC213" i="1"/>
  <c r="GF212" i="1"/>
  <c r="GE212" i="1"/>
  <c r="FS212" i="1"/>
  <c r="FU211" i="1"/>
  <c r="FV211" i="1"/>
  <c r="FL211" i="1"/>
  <c r="FI212" i="1"/>
  <c r="FK211" i="1"/>
  <c r="FA210" i="1"/>
  <c r="EY211" i="1"/>
  <c r="FB210" i="1"/>
  <c r="ER211" i="1"/>
  <c r="BU549" i="5" s="1"/>
  <c r="EO212" i="1"/>
  <c r="EQ211" i="1"/>
  <c r="BT549" i="5" s="1"/>
  <c r="EG210" i="1"/>
  <c r="EE211" i="1"/>
  <c r="EH210" i="1"/>
  <c r="DU216" i="1"/>
  <c r="DW215" i="1"/>
  <c r="DX215" i="1"/>
  <c r="DN216" i="1"/>
  <c r="DM216" i="1"/>
  <c r="DK217" i="1"/>
  <c r="BI555" i="5"/>
  <c r="BH555" i="5" s="1"/>
  <c r="BF555" i="5"/>
  <c r="BE555" i="5" s="1"/>
  <c r="BC555" i="5"/>
  <c r="BB555" i="5" s="1"/>
  <c r="BL555" i="5"/>
  <c r="BK555" i="5" s="1"/>
  <c r="BO555" i="5"/>
  <c r="BN555" i="5" s="1"/>
  <c r="BR555" i="5"/>
  <c r="BQ555" i="5" s="1"/>
  <c r="AZ555" i="5"/>
  <c r="AY555" i="5" s="1"/>
  <c r="BJ555" i="5"/>
  <c r="BD555" i="5"/>
  <c r="BS555" i="5"/>
  <c r="BM555" i="5"/>
  <c r="BG555" i="5"/>
  <c r="BP555" i="5"/>
  <c r="BA555" i="5"/>
  <c r="DA218" i="1"/>
  <c r="DD217" i="1"/>
  <c r="DC217" i="1"/>
  <c r="CS218" i="1"/>
  <c r="CQ219" i="1"/>
  <c r="CT218" i="1"/>
  <c r="CJ214" i="1"/>
  <c r="CG215" i="1"/>
  <c r="CI214" i="1"/>
  <c r="BW220" i="1"/>
  <c r="BZ219" i="1"/>
  <c r="BY219" i="1"/>
  <c r="BP218" i="1"/>
  <c r="BM219" i="1"/>
  <c r="BO218" i="1"/>
  <c r="BE218" i="1"/>
  <c r="BC219" i="1"/>
  <c r="BF218" i="1"/>
  <c r="AU220" i="1"/>
  <c r="AS221" i="1"/>
  <c r="AV220" i="1"/>
  <c r="AX555" i="5"/>
  <c r="AW555" i="5"/>
  <c r="AV555" i="5" s="1"/>
  <c r="AK218" i="1"/>
  <c r="AL218" i="1"/>
  <c r="AI219" i="1"/>
  <c r="AB218" i="1"/>
  <c r="Y219" i="1"/>
  <c r="AA218" i="1"/>
  <c r="H218" i="1"/>
  <c r="G218" i="1"/>
  <c r="Q219" i="1"/>
  <c r="R219" i="1"/>
  <c r="O220" i="1"/>
  <c r="IU213" i="1" l="1"/>
  <c r="IX212" i="1"/>
  <c r="IW212" i="1"/>
  <c r="IK213" i="1"/>
  <c r="IN212" i="1"/>
  <c r="IM212" i="1"/>
  <c r="IA212" i="1"/>
  <c r="ID211" i="1"/>
  <c r="IC211" i="1"/>
  <c r="HQ213" i="1"/>
  <c r="HS212" i="1"/>
  <c r="HT212" i="1"/>
  <c r="HG212" i="1"/>
  <c r="HI211" i="1"/>
  <c r="HJ211" i="1"/>
  <c r="GW214" i="1"/>
  <c r="GZ213" i="1"/>
  <c r="GY213" i="1"/>
  <c r="GM213" i="1"/>
  <c r="GO212" i="1"/>
  <c r="GP212" i="1"/>
  <c r="GC214" i="1"/>
  <c r="GF213" i="1"/>
  <c r="GE213" i="1"/>
  <c r="FU212" i="1"/>
  <c r="FS213" i="1"/>
  <c r="FV212" i="1"/>
  <c r="FI213" i="1"/>
  <c r="FK212" i="1"/>
  <c r="FL212" i="1"/>
  <c r="EY212" i="1"/>
  <c r="FA211" i="1"/>
  <c r="FB211" i="1"/>
  <c r="EO213" i="1"/>
  <c r="EQ212" i="1"/>
  <c r="BT550" i="5" s="1"/>
  <c r="ER212" i="1"/>
  <c r="BU550" i="5" s="1"/>
  <c r="EE212" i="1"/>
  <c r="EG211" i="1"/>
  <c r="EH211" i="1"/>
  <c r="DW216" i="1"/>
  <c r="DU217" i="1"/>
  <c r="DX216" i="1"/>
  <c r="BI556" i="5"/>
  <c r="BH556" i="5" s="1"/>
  <c r="BC556" i="5"/>
  <c r="BB556" i="5" s="1"/>
  <c r="BL556" i="5"/>
  <c r="BK556" i="5" s="1"/>
  <c r="BF556" i="5"/>
  <c r="BE556" i="5" s="1"/>
  <c r="BO556" i="5"/>
  <c r="BN556" i="5" s="1"/>
  <c r="BR556" i="5"/>
  <c r="BQ556" i="5" s="1"/>
  <c r="AZ556" i="5"/>
  <c r="AY556" i="5" s="1"/>
  <c r="DM217" i="1"/>
  <c r="DK218" i="1"/>
  <c r="DN217" i="1"/>
  <c r="BJ556" i="5"/>
  <c r="BD556" i="5"/>
  <c r="BM556" i="5"/>
  <c r="BS556" i="5"/>
  <c r="BP556" i="5"/>
  <c r="BG556" i="5"/>
  <c r="BA556" i="5"/>
  <c r="DC218" i="1"/>
  <c r="DA219" i="1"/>
  <c r="DD218" i="1"/>
  <c r="CQ220" i="1"/>
  <c r="CS219" i="1"/>
  <c r="CT219" i="1"/>
  <c r="CI215" i="1"/>
  <c r="CJ215" i="1"/>
  <c r="CG216" i="1"/>
  <c r="BW221" i="1"/>
  <c r="BZ220" i="1"/>
  <c r="BY220" i="1"/>
  <c r="BO219" i="1"/>
  <c r="BM220" i="1"/>
  <c r="BP219" i="1"/>
  <c r="BC220" i="1"/>
  <c r="BE219" i="1"/>
  <c r="BF219" i="1"/>
  <c r="AS222" i="1"/>
  <c r="AV221" i="1"/>
  <c r="AU221" i="1"/>
  <c r="AW556" i="5"/>
  <c r="AV556" i="5" s="1"/>
  <c r="AX556" i="5"/>
  <c r="AL219" i="1"/>
  <c r="AI220" i="1"/>
  <c r="AK219" i="1"/>
  <c r="Y220" i="1"/>
  <c r="AA219" i="1"/>
  <c r="AB219" i="1"/>
  <c r="H219" i="1"/>
  <c r="G219" i="1"/>
  <c r="O221" i="1"/>
  <c r="R220" i="1"/>
  <c r="Q220" i="1"/>
  <c r="IX213" i="1" l="1"/>
  <c r="IW213" i="1"/>
  <c r="IU214" i="1"/>
  <c r="IN213" i="1"/>
  <c r="IK214" i="1"/>
  <c r="IM213" i="1"/>
  <c r="IA213" i="1"/>
  <c r="IC212" i="1"/>
  <c r="ID212" i="1"/>
  <c r="HQ214" i="1"/>
  <c r="HS213" i="1"/>
  <c r="HT213" i="1"/>
  <c r="HG213" i="1"/>
  <c r="HI212" i="1"/>
  <c r="HJ212" i="1"/>
  <c r="GZ214" i="1"/>
  <c r="GW215" i="1"/>
  <c r="GY214" i="1"/>
  <c r="GP213" i="1"/>
  <c r="GO213" i="1"/>
  <c r="GM214" i="1"/>
  <c r="GF214" i="1"/>
  <c r="GC215" i="1"/>
  <c r="GE214" i="1"/>
  <c r="FV213" i="1"/>
  <c r="FU213" i="1"/>
  <c r="FS214" i="1"/>
  <c r="FI214" i="1"/>
  <c r="FK213" i="1"/>
  <c r="FL213" i="1"/>
  <c r="EY213" i="1"/>
  <c r="FB212" i="1"/>
  <c r="FA212" i="1"/>
  <c r="EQ213" i="1"/>
  <c r="BT551" i="5" s="1"/>
  <c r="EO214" i="1"/>
  <c r="ER213" i="1"/>
  <c r="BU551" i="5" s="1"/>
  <c r="EE213" i="1"/>
  <c r="EH212" i="1"/>
  <c r="EG212" i="1"/>
  <c r="DU218" i="1"/>
  <c r="DX217" i="1"/>
  <c r="DW217" i="1"/>
  <c r="BJ557" i="5"/>
  <c r="BD557" i="5"/>
  <c r="BS557" i="5"/>
  <c r="BM557" i="5"/>
  <c r="BG557" i="5"/>
  <c r="BP557" i="5"/>
  <c r="BA557" i="5"/>
  <c r="BI557" i="5"/>
  <c r="BH557" i="5" s="1"/>
  <c r="BL557" i="5"/>
  <c r="BK557" i="5" s="1"/>
  <c r="BF557" i="5"/>
  <c r="BE557" i="5" s="1"/>
  <c r="BC557" i="5"/>
  <c r="BB557" i="5" s="1"/>
  <c r="BO557" i="5"/>
  <c r="BN557" i="5" s="1"/>
  <c r="BR557" i="5"/>
  <c r="BQ557" i="5" s="1"/>
  <c r="AZ557" i="5"/>
  <c r="AY557" i="5" s="1"/>
  <c r="DK219" i="1"/>
  <c r="DM218" i="1"/>
  <c r="DN218" i="1"/>
  <c r="DA220" i="1"/>
  <c r="DC219" i="1"/>
  <c r="DD219" i="1"/>
  <c r="CQ221" i="1"/>
  <c r="CS220" i="1"/>
  <c r="CT220" i="1"/>
  <c r="CI216" i="1"/>
  <c r="CG217" i="1"/>
  <c r="CJ216" i="1"/>
  <c r="BY221" i="1"/>
  <c r="BZ221" i="1"/>
  <c r="BW222" i="1"/>
  <c r="BO220" i="1"/>
  <c r="BM221" i="1"/>
  <c r="BP220" i="1"/>
  <c r="BC221" i="1"/>
  <c r="BE220" i="1"/>
  <c r="BF220" i="1"/>
  <c r="AS223" i="1"/>
  <c r="AU222" i="1"/>
  <c r="AV222" i="1"/>
  <c r="AX557" i="5"/>
  <c r="AW557" i="5"/>
  <c r="AV557" i="5" s="1"/>
  <c r="AI221" i="1"/>
  <c r="AK220" i="1"/>
  <c r="AL220" i="1"/>
  <c r="AA220" i="1"/>
  <c r="Y221" i="1"/>
  <c r="AB220" i="1"/>
  <c r="G220" i="1"/>
  <c r="H220" i="1"/>
  <c r="Q221" i="1"/>
  <c r="R221" i="1"/>
  <c r="O222" i="1"/>
  <c r="IW214" i="1" l="1"/>
  <c r="IU215" i="1"/>
  <c r="IX214" i="1"/>
  <c r="IN214" i="1"/>
  <c r="IK215" i="1"/>
  <c r="IM214" i="1"/>
  <c r="ID213" i="1"/>
  <c r="IC213" i="1"/>
  <c r="IA214" i="1"/>
  <c r="HT214" i="1"/>
  <c r="HQ215" i="1"/>
  <c r="HS214" i="1"/>
  <c r="HJ213" i="1"/>
  <c r="HI213" i="1"/>
  <c r="HG214" i="1"/>
  <c r="GW216" i="1"/>
  <c r="GY215" i="1"/>
  <c r="GZ215" i="1"/>
  <c r="GO214" i="1"/>
  <c r="GM215" i="1"/>
  <c r="GP214" i="1"/>
  <c r="GE215" i="1"/>
  <c r="GF215" i="1"/>
  <c r="GC216" i="1"/>
  <c r="FU214" i="1"/>
  <c r="FS215" i="1"/>
  <c r="FV214" i="1"/>
  <c r="FL214" i="1"/>
  <c r="FI215" i="1"/>
  <c r="FK214" i="1"/>
  <c r="FB213" i="1"/>
  <c r="FA213" i="1"/>
  <c r="EY214" i="1"/>
  <c r="ER214" i="1"/>
  <c r="BU552" i="5" s="1"/>
  <c r="EQ214" i="1"/>
  <c r="BT552" i="5" s="1"/>
  <c r="EO215" i="1"/>
  <c r="EH213" i="1"/>
  <c r="EG213" i="1"/>
  <c r="EE214" i="1"/>
  <c r="DW218" i="1"/>
  <c r="DU219" i="1"/>
  <c r="DX218" i="1"/>
  <c r="BJ558" i="5"/>
  <c r="BD558" i="5"/>
  <c r="BS558" i="5"/>
  <c r="BM558" i="5"/>
  <c r="BP558" i="5"/>
  <c r="BG558" i="5"/>
  <c r="BA558" i="5"/>
  <c r="BI558" i="5"/>
  <c r="BH558" i="5" s="1"/>
  <c r="BC558" i="5"/>
  <c r="BB558" i="5" s="1"/>
  <c r="BL558" i="5"/>
  <c r="BK558" i="5" s="1"/>
  <c r="BF558" i="5"/>
  <c r="BE558" i="5" s="1"/>
  <c r="BO558" i="5"/>
  <c r="BN558" i="5" s="1"/>
  <c r="BR558" i="5"/>
  <c r="BQ558" i="5" s="1"/>
  <c r="AZ558" i="5"/>
  <c r="AY558" i="5" s="1"/>
  <c r="DK220" i="1"/>
  <c r="DM219" i="1"/>
  <c r="DN219" i="1"/>
  <c r="DC220" i="1"/>
  <c r="DA221" i="1"/>
  <c r="DD220" i="1"/>
  <c r="CS221" i="1"/>
  <c r="CT221" i="1"/>
  <c r="CQ222" i="1"/>
  <c r="CG218" i="1"/>
  <c r="CI217" i="1"/>
  <c r="CJ217" i="1"/>
  <c r="BY222" i="1"/>
  <c r="BW223" i="1"/>
  <c r="BZ222" i="1"/>
  <c r="BO221" i="1"/>
  <c r="BM222" i="1"/>
  <c r="BP221" i="1"/>
  <c r="BC222" i="1"/>
  <c r="BE221" i="1"/>
  <c r="BF221" i="1"/>
  <c r="AU223" i="1"/>
  <c r="AV223" i="1"/>
  <c r="AS224" i="1"/>
  <c r="AX558" i="5"/>
  <c r="AW558" i="5"/>
  <c r="AV558" i="5" s="1"/>
  <c r="AI222" i="1"/>
  <c r="AK221" i="1"/>
  <c r="AL221" i="1"/>
  <c r="Y222" i="1"/>
  <c r="AB221" i="1"/>
  <c r="AA221" i="1"/>
  <c r="H221" i="1"/>
  <c r="G221" i="1"/>
  <c r="Q222" i="1"/>
  <c r="O223" i="1"/>
  <c r="R222" i="1"/>
  <c r="IU216" i="1" l="1"/>
  <c r="IX215" i="1"/>
  <c r="IW215" i="1"/>
  <c r="IM215" i="1"/>
  <c r="IN215" i="1"/>
  <c r="IK216" i="1"/>
  <c r="IC214" i="1"/>
  <c r="IA215" i="1"/>
  <c r="ID214" i="1"/>
  <c r="HS215" i="1"/>
  <c r="HQ216" i="1"/>
  <c r="HT215" i="1"/>
  <c r="HI214" i="1"/>
  <c r="HG215" i="1"/>
  <c r="HJ214" i="1"/>
  <c r="GY216" i="1"/>
  <c r="GW217" i="1"/>
  <c r="GZ216" i="1"/>
  <c r="GO215" i="1"/>
  <c r="GP215" i="1"/>
  <c r="GM216" i="1"/>
  <c r="GE216" i="1"/>
  <c r="GC217" i="1"/>
  <c r="GF216" i="1"/>
  <c r="FS216" i="1"/>
  <c r="FU215" i="1"/>
  <c r="FV215" i="1"/>
  <c r="FK215" i="1"/>
  <c r="FL215" i="1"/>
  <c r="FI216" i="1"/>
  <c r="FA214" i="1"/>
  <c r="EY215" i="1"/>
  <c r="FB214" i="1"/>
  <c r="EQ215" i="1"/>
  <c r="BT553" i="5" s="1"/>
  <c r="EO216" i="1"/>
  <c r="ER215" i="1"/>
  <c r="BU553" i="5" s="1"/>
  <c r="EG214" i="1"/>
  <c r="EE215" i="1"/>
  <c r="EH214" i="1"/>
  <c r="DW219" i="1"/>
  <c r="DX219" i="1"/>
  <c r="DU220" i="1"/>
  <c r="BI559" i="5"/>
  <c r="BH559" i="5" s="1"/>
  <c r="BL559" i="5"/>
  <c r="BK559" i="5" s="1"/>
  <c r="BC559" i="5"/>
  <c r="BB559" i="5" s="1"/>
  <c r="BF559" i="5"/>
  <c r="BE559" i="5" s="1"/>
  <c r="BO559" i="5"/>
  <c r="BN559" i="5" s="1"/>
  <c r="BR559" i="5"/>
  <c r="BQ559" i="5" s="1"/>
  <c r="AZ559" i="5"/>
  <c r="AY559" i="5" s="1"/>
  <c r="BJ559" i="5"/>
  <c r="BD559" i="5"/>
  <c r="BS559" i="5"/>
  <c r="BM559" i="5"/>
  <c r="BP559" i="5"/>
  <c r="BG559" i="5"/>
  <c r="BA559" i="5"/>
  <c r="DK221" i="1"/>
  <c r="DM220" i="1"/>
  <c r="DN220" i="1"/>
  <c r="DA222" i="1"/>
  <c r="DC221" i="1"/>
  <c r="DD221" i="1"/>
  <c r="CS222" i="1"/>
  <c r="CQ223" i="1"/>
  <c r="CT222" i="1"/>
  <c r="CJ218" i="1"/>
  <c r="CG219" i="1"/>
  <c r="CI218" i="1"/>
  <c r="BW224" i="1"/>
  <c r="BZ223" i="1"/>
  <c r="BY223" i="1"/>
  <c r="BM223" i="1"/>
  <c r="BP222" i="1"/>
  <c r="BO222" i="1"/>
  <c r="BE222" i="1"/>
  <c r="BC223" i="1"/>
  <c r="BF222" i="1"/>
  <c r="AU224" i="1"/>
  <c r="AS225" i="1"/>
  <c r="AV224" i="1"/>
  <c r="AX559" i="5"/>
  <c r="AW559" i="5"/>
  <c r="AV559" i="5" s="1"/>
  <c r="AK222" i="1"/>
  <c r="AL222" i="1"/>
  <c r="AI223" i="1"/>
  <c r="Y223" i="1"/>
  <c r="AA222" i="1"/>
  <c r="AB222" i="1"/>
  <c r="H222" i="1"/>
  <c r="G222" i="1"/>
  <c r="O224" i="1"/>
  <c r="Q223" i="1"/>
  <c r="R223" i="1"/>
  <c r="IX216" i="1" l="1"/>
  <c r="IU217" i="1"/>
  <c r="IW216" i="1"/>
  <c r="IM216" i="1"/>
  <c r="IN216" i="1"/>
  <c r="IK217" i="1"/>
  <c r="IA216" i="1"/>
  <c r="ID215" i="1"/>
  <c r="IC215" i="1"/>
  <c r="HS216" i="1"/>
  <c r="HQ217" i="1"/>
  <c r="HT216" i="1"/>
  <c r="HG216" i="1"/>
  <c r="HJ215" i="1"/>
  <c r="HI215" i="1"/>
  <c r="GW218" i="1"/>
  <c r="GZ217" i="1"/>
  <c r="GY217" i="1"/>
  <c r="GP216" i="1"/>
  <c r="GM217" i="1"/>
  <c r="GO216" i="1"/>
  <c r="GC218" i="1"/>
  <c r="GF217" i="1"/>
  <c r="GE217" i="1"/>
  <c r="FV216" i="1"/>
  <c r="FS217" i="1"/>
  <c r="FU216" i="1"/>
  <c r="FK216" i="1"/>
  <c r="FI217" i="1"/>
  <c r="FL216" i="1"/>
  <c r="EY216" i="1"/>
  <c r="FA215" i="1"/>
  <c r="FB215" i="1"/>
  <c r="EQ216" i="1"/>
  <c r="BT554" i="5" s="1"/>
  <c r="EO217" i="1"/>
  <c r="ER216" i="1"/>
  <c r="BU554" i="5" s="1"/>
  <c r="EE216" i="1"/>
  <c r="EG215" i="1"/>
  <c r="EH215" i="1"/>
  <c r="DW220" i="1"/>
  <c r="DU221" i="1"/>
  <c r="DX220" i="1"/>
  <c r="BI560" i="5"/>
  <c r="BH560" i="5" s="1"/>
  <c r="BL560" i="5"/>
  <c r="BK560" i="5" s="1"/>
  <c r="BF560" i="5"/>
  <c r="BE560" i="5" s="1"/>
  <c r="BC560" i="5"/>
  <c r="BB560" i="5" s="1"/>
  <c r="BO560" i="5"/>
  <c r="BN560" i="5" s="1"/>
  <c r="BR560" i="5"/>
  <c r="BQ560" i="5" s="1"/>
  <c r="AZ560" i="5"/>
  <c r="AY560" i="5" s="1"/>
  <c r="BJ560" i="5"/>
  <c r="BD560" i="5"/>
  <c r="BS560" i="5"/>
  <c r="BM560" i="5"/>
  <c r="BP560" i="5"/>
  <c r="BG560" i="5"/>
  <c r="BA560" i="5"/>
  <c r="DK222" i="1"/>
  <c r="DM221" i="1"/>
  <c r="DN221" i="1"/>
  <c r="DA223" i="1"/>
  <c r="DC222" i="1"/>
  <c r="DD222" i="1"/>
  <c r="CQ224" i="1"/>
  <c r="CS223" i="1"/>
  <c r="CT223" i="1"/>
  <c r="CG220" i="1"/>
  <c r="CJ219" i="1"/>
  <c r="CI219" i="1"/>
  <c r="BW225" i="1"/>
  <c r="BY224" i="1"/>
  <c r="BZ224" i="1"/>
  <c r="BO223" i="1"/>
  <c r="BM224" i="1"/>
  <c r="BP223" i="1"/>
  <c r="BC224" i="1"/>
  <c r="BE223" i="1"/>
  <c r="BF223" i="1"/>
  <c r="AS226" i="1"/>
  <c r="AU225" i="1"/>
  <c r="AV225" i="1"/>
  <c r="AW560" i="5"/>
  <c r="AV560" i="5" s="1"/>
  <c r="AX560" i="5"/>
  <c r="AI224" i="1"/>
  <c r="AK223" i="1"/>
  <c r="AL223" i="1"/>
  <c r="Y224" i="1"/>
  <c r="AB223" i="1"/>
  <c r="AA223" i="1"/>
  <c r="H223" i="1"/>
  <c r="G223" i="1"/>
  <c r="O225" i="1"/>
  <c r="Q224" i="1"/>
  <c r="R224" i="1"/>
  <c r="IW217" i="1" l="1"/>
  <c r="IX217" i="1"/>
  <c r="IU218" i="1"/>
  <c r="IK218" i="1"/>
  <c r="IN217" i="1"/>
  <c r="IM217" i="1"/>
  <c r="ID216" i="1"/>
  <c r="IA217" i="1"/>
  <c r="IC216" i="1"/>
  <c r="HQ218" i="1"/>
  <c r="HS217" i="1"/>
  <c r="HT217" i="1"/>
  <c r="HJ216" i="1"/>
  <c r="HG217" i="1"/>
  <c r="HI216" i="1"/>
  <c r="GY218" i="1"/>
  <c r="GW219" i="1"/>
  <c r="GZ218" i="1"/>
  <c r="GO217" i="1"/>
  <c r="GM218" i="1"/>
  <c r="GP217" i="1"/>
  <c r="GE218" i="1"/>
  <c r="GC219" i="1"/>
  <c r="GF218" i="1"/>
  <c r="FU217" i="1"/>
  <c r="FV217" i="1"/>
  <c r="FS218" i="1"/>
  <c r="FI218" i="1"/>
  <c r="FK217" i="1"/>
  <c r="FL217" i="1"/>
  <c r="FB216" i="1"/>
  <c r="EY217" i="1"/>
  <c r="FA216" i="1"/>
  <c r="EO218" i="1"/>
  <c r="EQ217" i="1"/>
  <c r="BT555" i="5" s="1"/>
  <c r="ER217" i="1"/>
  <c r="BU555" i="5" s="1"/>
  <c r="EH216" i="1"/>
  <c r="EE217" i="1"/>
  <c r="EG216" i="1"/>
  <c r="DU222" i="1"/>
  <c r="DW221" i="1"/>
  <c r="DX221" i="1"/>
  <c r="BJ561" i="5"/>
  <c r="BD561" i="5"/>
  <c r="BM561" i="5"/>
  <c r="BS561" i="5"/>
  <c r="BG561" i="5"/>
  <c r="BP561" i="5"/>
  <c r="BA561" i="5"/>
  <c r="BI561" i="5"/>
  <c r="BH561" i="5" s="1"/>
  <c r="BL561" i="5"/>
  <c r="BK561" i="5" s="1"/>
  <c r="BF561" i="5"/>
  <c r="BE561" i="5" s="1"/>
  <c r="BC561" i="5"/>
  <c r="BB561" i="5" s="1"/>
  <c r="BO561" i="5"/>
  <c r="BN561" i="5" s="1"/>
  <c r="BR561" i="5"/>
  <c r="BQ561" i="5" s="1"/>
  <c r="AZ561" i="5"/>
  <c r="AY561" i="5" s="1"/>
  <c r="DM222" i="1"/>
  <c r="DK223" i="1"/>
  <c r="DN222" i="1"/>
  <c r="DA224" i="1"/>
  <c r="DC223" i="1"/>
  <c r="DD223" i="1"/>
  <c r="CQ225" i="1"/>
  <c r="CS224" i="1"/>
  <c r="CT224" i="1"/>
  <c r="CI220" i="1"/>
  <c r="CG221" i="1"/>
  <c r="CJ220" i="1"/>
  <c r="BW226" i="1"/>
  <c r="BY225" i="1"/>
  <c r="BZ225" i="1"/>
  <c r="BO224" i="1"/>
  <c r="BM225" i="1"/>
  <c r="BP224" i="1"/>
  <c r="BC225" i="1"/>
  <c r="BE224" i="1"/>
  <c r="BF224" i="1"/>
  <c r="AS227" i="1"/>
  <c r="AV226" i="1"/>
  <c r="AU226" i="1"/>
  <c r="AX561" i="5"/>
  <c r="AW561" i="5"/>
  <c r="AV561" i="5" s="1"/>
  <c r="AI225" i="1"/>
  <c r="AL224" i="1"/>
  <c r="AK224" i="1"/>
  <c r="AA224" i="1"/>
  <c r="Y225" i="1"/>
  <c r="AB224" i="1"/>
  <c r="H224" i="1"/>
  <c r="G224" i="1"/>
  <c r="O226" i="1"/>
  <c r="R225" i="1"/>
  <c r="Q225" i="1"/>
  <c r="IU219" i="1" l="1"/>
  <c r="IW218" i="1"/>
  <c r="IX218" i="1"/>
  <c r="IM218" i="1"/>
  <c r="IK219" i="1"/>
  <c r="IN218" i="1"/>
  <c r="IC217" i="1"/>
  <c r="IA218" i="1"/>
  <c r="ID217" i="1"/>
  <c r="HS218" i="1"/>
  <c r="HQ219" i="1"/>
  <c r="HT218" i="1"/>
  <c r="HI217" i="1"/>
  <c r="HJ217" i="1"/>
  <c r="HG218" i="1"/>
  <c r="GY219" i="1"/>
  <c r="GZ219" i="1"/>
  <c r="GW220" i="1"/>
  <c r="GM219" i="1"/>
  <c r="GO218" i="1"/>
  <c r="GP218" i="1"/>
  <c r="GC220" i="1"/>
  <c r="GF219" i="1"/>
  <c r="GE219" i="1"/>
  <c r="FS219" i="1"/>
  <c r="FV218" i="1"/>
  <c r="FU218" i="1"/>
  <c r="FK218" i="1"/>
  <c r="FI219" i="1"/>
  <c r="FL218" i="1"/>
  <c r="FA217" i="1"/>
  <c r="FB217" i="1"/>
  <c r="EY218" i="1"/>
  <c r="EQ218" i="1"/>
  <c r="BT556" i="5" s="1"/>
  <c r="EO219" i="1"/>
  <c r="ER218" i="1"/>
  <c r="BU556" i="5" s="1"/>
  <c r="EG217" i="1"/>
  <c r="EH217" i="1"/>
  <c r="EE218" i="1"/>
  <c r="DU223" i="1"/>
  <c r="DW222" i="1"/>
  <c r="DX222" i="1"/>
  <c r="BI562" i="5"/>
  <c r="BH562" i="5" s="1"/>
  <c r="BC562" i="5"/>
  <c r="BB562" i="5" s="1"/>
  <c r="BL562" i="5"/>
  <c r="BK562" i="5" s="1"/>
  <c r="BF562" i="5"/>
  <c r="BE562" i="5" s="1"/>
  <c r="BO562" i="5"/>
  <c r="BN562" i="5" s="1"/>
  <c r="BR562" i="5"/>
  <c r="BQ562" i="5" s="1"/>
  <c r="AZ562" i="5"/>
  <c r="AY562" i="5" s="1"/>
  <c r="DK224" i="1"/>
  <c r="DM223" i="1"/>
  <c r="DN223" i="1"/>
  <c r="BJ562" i="5"/>
  <c r="BD562" i="5"/>
  <c r="BM562" i="5"/>
  <c r="BS562" i="5"/>
  <c r="BP562" i="5"/>
  <c r="BG562" i="5"/>
  <c r="BA562" i="5"/>
  <c r="DC224" i="1"/>
  <c r="DA225" i="1"/>
  <c r="DD224" i="1"/>
  <c r="CQ226" i="1"/>
  <c r="CS225" i="1"/>
  <c r="CT225" i="1"/>
  <c r="CG222" i="1"/>
  <c r="CI221" i="1"/>
  <c r="CJ221" i="1"/>
  <c r="BY226" i="1"/>
  <c r="BW227" i="1"/>
  <c r="BZ226" i="1"/>
  <c r="BM226" i="1"/>
  <c r="BO225" i="1"/>
  <c r="BP225" i="1"/>
  <c r="BE225" i="1"/>
  <c r="BC226" i="1"/>
  <c r="BF225" i="1"/>
  <c r="AU227" i="1"/>
  <c r="AS228" i="1"/>
  <c r="AV227" i="1"/>
  <c r="AW562" i="5"/>
  <c r="AV562" i="5" s="1"/>
  <c r="AX562" i="5"/>
  <c r="AK225" i="1"/>
  <c r="AI226" i="1"/>
  <c r="AL225" i="1"/>
  <c r="Y226" i="1"/>
  <c r="AA225" i="1"/>
  <c r="AB225" i="1"/>
  <c r="G225" i="1"/>
  <c r="H225" i="1"/>
  <c r="Q226" i="1"/>
  <c r="O227" i="1"/>
  <c r="R226" i="1"/>
  <c r="IU220" i="1" l="1"/>
  <c r="IW219" i="1"/>
  <c r="IX219" i="1"/>
  <c r="IK220" i="1"/>
  <c r="IM219" i="1"/>
  <c r="IN219" i="1"/>
  <c r="IA219" i="1"/>
  <c r="ID218" i="1"/>
  <c r="IC218" i="1"/>
  <c r="HS219" i="1"/>
  <c r="HQ220" i="1"/>
  <c r="HT219" i="1"/>
  <c r="HG219" i="1"/>
  <c r="HJ218" i="1"/>
  <c r="HI218" i="1"/>
  <c r="GY220" i="1"/>
  <c r="GW221" i="1"/>
  <c r="GZ220" i="1"/>
  <c r="GM220" i="1"/>
  <c r="GO219" i="1"/>
  <c r="GP219" i="1"/>
  <c r="GE220" i="1"/>
  <c r="GC221" i="1"/>
  <c r="GF220" i="1"/>
  <c r="FS220" i="1"/>
  <c r="FU219" i="1"/>
  <c r="FV219" i="1"/>
  <c r="FL219" i="1"/>
  <c r="FI220" i="1"/>
  <c r="FK219" i="1"/>
  <c r="EY219" i="1"/>
  <c r="FA218" i="1"/>
  <c r="FB218" i="1"/>
  <c r="EQ219" i="1"/>
  <c r="BT557" i="5" s="1"/>
  <c r="EO220" i="1"/>
  <c r="ER219" i="1"/>
  <c r="BU557" i="5" s="1"/>
  <c r="EE219" i="1"/>
  <c r="EH218" i="1"/>
  <c r="EG218" i="1"/>
  <c r="DW223" i="1"/>
  <c r="DX223" i="1"/>
  <c r="DU224" i="1"/>
  <c r="BJ563" i="5"/>
  <c r="BD563" i="5"/>
  <c r="BS563" i="5"/>
  <c r="BM563" i="5"/>
  <c r="BG563" i="5"/>
  <c r="BP563" i="5"/>
  <c r="BA563" i="5"/>
  <c r="DK225" i="1"/>
  <c r="DM224" i="1"/>
  <c r="DN224" i="1"/>
  <c r="BI563" i="5"/>
  <c r="BH563" i="5" s="1"/>
  <c r="BF563" i="5"/>
  <c r="BE563" i="5" s="1"/>
  <c r="BC563" i="5"/>
  <c r="BB563" i="5" s="1"/>
  <c r="BL563" i="5"/>
  <c r="BK563" i="5" s="1"/>
  <c r="BO563" i="5"/>
  <c r="BN563" i="5" s="1"/>
  <c r="BR563" i="5"/>
  <c r="BQ563" i="5" s="1"/>
  <c r="AZ563" i="5"/>
  <c r="AY563" i="5" s="1"/>
  <c r="DA226" i="1"/>
  <c r="DC225" i="1"/>
  <c r="DD225" i="1"/>
  <c r="CS226" i="1"/>
  <c r="CQ227" i="1"/>
  <c r="CT226" i="1"/>
  <c r="CG223" i="1"/>
  <c r="CI222" i="1"/>
  <c r="CJ222" i="1"/>
  <c r="BW228" i="1"/>
  <c r="BY227" i="1"/>
  <c r="BZ227" i="1"/>
  <c r="BM227" i="1"/>
  <c r="BO226" i="1"/>
  <c r="BP226" i="1"/>
  <c r="BE226" i="1"/>
  <c r="BC227" i="1"/>
  <c r="BF226" i="1"/>
  <c r="AU228" i="1"/>
  <c r="AS229" i="1"/>
  <c r="AV228" i="1"/>
  <c r="AW563" i="5"/>
  <c r="AV563" i="5" s="1"/>
  <c r="AK226" i="1"/>
  <c r="AI227" i="1"/>
  <c r="AL226" i="1"/>
  <c r="AX563" i="5"/>
  <c r="Y227" i="1"/>
  <c r="AB226" i="1"/>
  <c r="AA226" i="1"/>
  <c r="H226" i="1"/>
  <c r="G226" i="1"/>
  <c r="O228" i="1"/>
  <c r="Q227" i="1"/>
  <c r="R227" i="1"/>
  <c r="IX220" i="1" l="1"/>
  <c r="IU221" i="1"/>
  <c r="IW220" i="1"/>
  <c r="IM220" i="1"/>
  <c r="IK221" i="1"/>
  <c r="IN220" i="1"/>
  <c r="IA220" i="1"/>
  <c r="IC219" i="1"/>
  <c r="ID219" i="1"/>
  <c r="HS220" i="1"/>
  <c r="HQ221" i="1"/>
  <c r="HT220" i="1"/>
  <c r="HG220" i="1"/>
  <c r="HJ219" i="1"/>
  <c r="HI219" i="1"/>
  <c r="GW222" i="1"/>
  <c r="GY221" i="1"/>
  <c r="GZ221" i="1"/>
  <c r="GO220" i="1"/>
  <c r="GP220" i="1"/>
  <c r="GM221" i="1"/>
  <c r="GC222" i="1"/>
  <c r="GE221" i="1"/>
  <c r="GF221" i="1"/>
  <c r="FS221" i="1"/>
  <c r="FU220" i="1"/>
  <c r="FV220" i="1"/>
  <c r="FK220" i="1"/>
  <c r="FL220" i="1"/>
  <c r="FI221" i="1"/>
  <c r="EY220" i="1"/>
  <c r="FA219" i="1"/>
  <c r="FB219" i="1"/>
  <c r="EQ220" i="1"/>
  <c r="BT558" i="5" s="1"/>
  <c r="EO221" i="1"/>
  <c r="ER220" i="1"/>
  <c r="BU558" i="5" s="1"/>
  <c r="EE220" i="1"/>
  <c r="EH219" i="1"/>
  <c r="EG219" i="1"/>
  <c r="DW224" i="1"/>
  <c r="DU225" i="1"/>
  <c r="DX224" i="1"/>
  <c r="BJ564" i="5"/>
  <c r="BD564" i="5"/>
  <c r="BS564" i="5"/>
  <c r="BM564" i="5"/>
  <c r="BP564" i="5"/>
  <c r="BG564" i="5"/>
  <c r="BA564" i="5"/>
  <c r="BI564" i="5"/>
  <c r="BH564" i="5" s="1"/>
  <c r="BC564" i="5"/>
  <c r="BB564" i="5" s="1"/>
  <c r="BF564" i="5"/>
  <c r="BE564" i="5" s="1"/>
  <c r="BL564" i="5"/>
  <c r="BK564" i="5" s="1"/>
  <c r="BO564" i="5"/>
  <c r="BN564" i="5" s="1"/>
  <c r="BR564" i="5"/>
  <c r="BQ564" i="5" s="1"/>
  <c r="AZ564" i="5"/>
  <c r="AY564" i="5" s="1"/>
  <c r="DM225" i="1"/>
  <c r="DK226" i="1"/>
  <c r="DN225" i="1"/>
  <c r="DA227" i="1"/>
  <c r="DC226" i="1"/>
  <c r="DD226" i="1"/>
  <c r="CQ228" i="1"/>
  <c r="CS227" i="1"/>
  <c r="CT227" i="1"/>
  <c r="CI223" i="1"/>
  <c r="CG224" i="1"/>
  <c r="CJ223" i="1"/>
  <c r="BW229" i="1"/>
  <c r="BY228" i="1"/>
  <c r="BZ228" i="1"/>
  <c r="BM228" i="1"/>
  <c r="BO227" i="1"/>
  <c r="BP227" i="1"/>
  <c r="BC228" i="1"/>
  <c r="BE227" i="1"/>
  <c r="BF227" i="1"/>
  <c r="AS230" i="1"/>
  <c r="AU229" i="1"/>
  <c r="AV229" i="1"/>
  <c r="AX564" i="5"/>
  <c r="AI228" i="1"/>
  <c r="AK227" i="1"/>
  <c r="AL227" i="1"/>
  <c r="AW564" i="5"/>
  <c r="AV564" i="5" s="1"/>
  <c r="AA227" i="1"/>
  <c r="Y228" i="1"/>
  <c r="AB227" i="1"/>
  <c r="H227" i="1"/>
  <c r="G227" i="1"/>
  <c r="O229" i="1"/>
  <c r="Q228" i="1"/>
  <c r="R228" i="1"/>
  <c r="IW221" i="1" l="1"/>
  <c r="IX221" i="1"/>
  <c r="IU222" i="1"/>
  <c r="IK222" i="1"/>
  <c r="IM221" i="1"/>
  <c r="IN221" i="1"/>
  <c r="IA221" i="1"/>
  <c r="IC220" i="1"/>
  <c r="ID220" i="1"/>
  <c r="HQ222" i="1"/>
  <c r="HS221" i="1"/>
  <c r="HT221" i="1"/>
  <c r="HG221" i="1"/>
  <c r="HI220" i="1"/>
  <c r="HJ220" i="1"/>
  <c r="GW223" i="1"/>
  <c r="GZ222" i="1"/>
  <c r="GY222" i="1"/>
  <c r="GM222" i="1"/>
  <c r="GO221" i="1"/>
  <c r="GP221" i="1"/>
  <c r="GC223" i="1"/>
  <c r="GE222" i="1"/>
  <c r="GF222" i="1"/>
  <c r="FU221" i="1"/>
  <c r="FS222" i="1"/>
  <c r="FV221" i="1"/>
  <c r="FI222" i="1"/>
  <c r="FK221" i="1"/>
  <c r="FL221" i="1"/>
  <c r="EY221" i="1"/>
  <c r="FA220" i="1"/>
  <c r="FB220" i="1"/>
  <c r="EO222" i="1"/>
  <c r="ER221" i="1"/>
  <c r="BU559" i="5" s="1"/>
  <c r="EQ221" i="1"/>
  <c r="BT559" i="5" s="1"/>
  <c r="EE221" i="1"/>
  <c r="EG220" i="1"/>
  <c r="EH220" i="1"/>
  <c r="DU226" i="1"/>
  <c r="DW225" i="1"/>
  <c r="DX225" i="1"/>
  <c r="BI565" i="5"/>
  <c r="BH565" i="5" s="1"/>
  <c r="BF565" i="5"/>
  <c r="BE565" i="5" s="1"/>
  <c r="BC565" i="5"/>
  <c r="BB565" i="5" s="1"/>
  <c r="BL565" i="5"/>
  <c r="BK565" i="5" s="1"/>
  <c r="BO565" i="5"/>
  <c r="BN565" i="5" s="1"/>
  <c r="BR565" i="5"/>
  <c r="BQ565" i="5" s="1"/>
  <c r="AZ565" i="5"/>
  <c r="AY565" i="5" s="1"/>
  <c r="DM226" i="1"/>
  <c r="DK227" i="1"/>
  <c r="DN226" i="1"/>
  <c r="BJ565" i="5"/>
  <c r="BD565" i="5"/>
  <c r="BM565" i="5"/>
  <c r="BS565" i="5"/>
  <c r="BP565" i="5"/>
  <c r="BG565" i="5"/>
  <c r="BA565" i="5"/>
  <c r="DC227" i="1"/>
  <c r="DA228" i="1"/>
  <c r="DD227" i="1"/>
  <c r="CQ229" i="1"/>
  <c r="CS228" i="1"/>
  <c r="CT228" i="1"/>
  <c r="CI224" i="1"/>
  <c r="CG225" i="1"/>
  <c r="CJ224" i="1"/>
  <c r="BY229" i="1"/>
  <c r="BW230" i="1"/>
  <c r="BZ229" i="1"/>
  <c r="BO228" i="1"/>
  <c r="BM229" i="1"/>
  <c r="BP228" i="1"/>
  <c r="BC229" i="1"/>
  <c r="BE228" i="1"/>
  <c r="BF228" i="1"/>
  <c r="AS231" i="1"/>
  <c r="AU230" i="1"/>
  <c r="AV230" i="1"/>
  <c r="AW565" i="5"/>
  <c r="AV565" i="5" s="1"/>
  <c r="AX565" i="5"/>
  <c r="AI229" i="1"/>
  <c r="AK228" i="1"/>
  <c r="AL228" i="1"/>
  <c r="AA228" i="1"/>
  <c r="Y229" i="1"/>
  <c r="AB228" i="1"/>
  <c r="H228" i="1"/>
  <c r="G228" i="1"/>
  <c r="O230" i="1"/>
  <c r="R229" i="1"/>
  <c r="Q229" i="1"/>
  <c r="IW222" i="1" l="1"/>
  <c r="IU223" i="1"/>
  <c r="IX222" i="1"/>
  <c r="IK223" i="1"/>
  <c r="IM222" i="1"/>
  <c r="IN222" i="1"/>
  <c r="IC221" i="1"/>
  <c r="ID221" i="1"/>
  <c r="IA222" i="1"/>
  <c r="HQ223" i="1"/>
  <c r="HS222" i="1"/>
  <c r="HT222" i="1"/>
  <c r="HG222" i="1"/>
  <c r="HI221" i="1"/>
  <c r="HJ221" i="1"/>
  <c r="GY223" i="1"/>
  <c r="GZ223" i="1"/>
  <c r="GW224" i="1"/>
  <c r="GO222" i="1"/>
  <c r="GM223" i="1"/>
  <c r="GP222" i="1"/>
  <c r="GC224" i="1"/>
  <c r="GF223" i="1"/>
  <c r="GE223" i="1"/>
  <c r="FU222" i="1"/>
  <c r="FS223" i="1"/>
  <c r="FV222" i="1"/>
  <c r="FI223" i="1"/>
  <c r="FK222" i="1"/>
  <c r="FL222" i="1"/>
  <c r="FA221" i="1"/>
  <c r="FB221" i="1"/>
  <c r="EY222" i="1"/>
  <c r="EO223" i="1"/>
  <c r="ER222" i="1"/>
  <c r="BU560" i="5" s="1"/>
  <c r="EQ222" i="1"/>
  <c r="BT560" i="5" s="1"/>
  <c r="EE222" i="1"/>
  <c r="EG221" i="1"/>
  <c r="EH221" i="1"/>
  <c r="DU227" i="1"/>
  <c r="DW226" i="1"/>
  <c r="DX226" i="1"/>
  <c r="BJ566" i="5"/>
  <c r="BD566" i="5"/>
  <c r="BS566" i="5"/>
  <c r="BM566" i="5"/>
  <c r="BG566" i="5"/>
  <c r="BP566" i="5"/>
  <c r="BA566" i="5"/>
  <c r="BI566" i="5"/>
  <c r="BH566" i="5" s="1"/>
  <c r="BL566" i="5"/>
  <c r="BK566" i="5" s="1"/>
  <c r="BF566" i="5"/>
  <c r="BE566" i="5" s="1"/>
  <c r="BC566" i="5"/>
  <c r="BB566" i="5" s="1"/>
  <c r="BO566" i="5"/>
  <c r="BN566" i="5" s="1"/>
  <c r="BR566" i="5"/>
  <c r="BQ566" i="5" s="1"/>
  <c r="AZ566" i="5"/>
  <c r="AY566" i="5" s="1"/>
  <c r="DK228" i="1"/>
  <c r="DM227" i="1"/>
  <c r="DN227" i="1"/>
  <c r="DC228" i="1"/>
  <c r="DA229" i="1"/>
  <c r="DD228" i="1"/>
  <c r="CQ230" i="1"/>
  <c r="CS229" i="1"/>
  <c r="CT229" i="1"/>
  <c r="CG226" i="1"/>
  <c r="CJ225" i="1"/>
  <c r="CI225" i="1"/>
  <c r="BY230" i="1"/>
  <c r="BW231" i="1"/>
  <c r="BZ230" i="1"/>
  <c r="BM230" i="1"/>
  <c r="BO229" i="1"/>
  <c r="BP229" i="1"/>
  <c r="BE229" i="1"/>
  <c r="BC230" i="1"/>
  <c r="BF229" i="1"/>
  <c r="AU231" i="1"/>
  <c r="AS232" i="1"/>
  <c r="AV231" i="1"/>
  <c r="AX566" i="5"/>
  <c r="AW566" i="5"/>
  <c r="AV566" i="5" s="1"/>
  <c r="AI230" i="1"/>
  <c r="AK229" i="1"/>
  <c r="AL229" i="1"/>
  <c r="Y230" i="1"/>
  <c r="AA229" i="1"/>
  <c r="AB229" i="1"/>
  <c r="G229" i="1"/>
  <c r="H229" i="1"/>
  <c r="Q230" i="1"/>
  <c r="R230" i="1"/>
  <c r="O231" i="1"/>
  <c r="IX223" i="1" l="1"/>
  <c r="IU224" i="1"/>
  <c r="IW223" i="1"/>
  <c r="IM223" i="1"/>
  <c r="IN223" i="1"/>
  <c r="IK224" i="1"/>
  <c r="IC222" i="1"/>
  <c r="IA223" i="1"/>
  <c r="ID222" i="1"/>
  <c r="HQ224" i="1"/>
  <c r="HS223" i="1"/>
  <c r="HT223" i="1"/>
  <c r="HI222" i="1"/>
  <c r="HG223" i="1"/>
  <c r="HJ222" i="1"/>
  <c r="GY224" i="1"/>
  <c r="GW225" i="1"/>
  <c r="GZ224" i="1"/>
  <c r="GM224" i="1"/>
  <c r="GO223" i="1"/>
  <c r="GP223" i="1"/>
  <c r="GE224" i="1"/>
  <c r="GC225" i="1"/>
  <c r="GF224" i="1"/>
  <c r="FS224" i="1"/>
  <c r="FU223" i="1"/>
  <c r="FV223" i="1"/>
  <c r="FK223" i="1"/>
  <c r="FL223" i="1"/>
  <c r="FI224" i="1"/>
  <c r="FA222" i="1"/>
  <c r="EY223" i="1"/>
  <c r="FB222" i="1"/>
  <c r="EQ223" i="1"/>
  <c r="BT561" i="5" s="1"/>
  <c r="EO224" i="1"/>
  <c r="ER223" i="1"/>
  <c r="BU561" i="5" s="1"/>
  <c r="EG222" i="1"/>
  <c r="EE223" i="1"/>
  <c r="EH222" i="1"/>
  <c r="DW227" i="1"/>
  <c r="DX227" i="1"/>
  <c r="DU228" i="1"/>
  <c r="BJ567" i="5"/>
  <c r="BD567" i="5"/>
  <c r="BS567" i="5"/>
  <c r="BM567" i="5"/>
  <c r="BP567" i="5"/>
  <c r="BG567" i="5"/>
  <c r="BA567" i="5"/>
  <c r="BI567" i="5"/>
  <c r="BH567" i="5" s="1"/>
  <c r="BC567" i="5"/>
  <c r="BB567" i="5" s="1"/>
  <c r="BL567" i="5"/>
  <c r="BK567" i="5" s="1"/>
  <c r="BF567" i="5"/>
  <c r="BE567" i="5" s="1"/>
  <c r="BO567" i="5"/>
  <c r="BN567" i="5" s="1"/>
  <c r="BR567" i="5"/>
  <c r="BQ567" i="5" s="1"/>
  <c r="AZ567" i="5"/>
  <c r="AY567" i="5" s="1"/>
  <c r="DM228" i="1"/>
  <c r="DK229" i="1"/>
  <c r="DN228" i="1"/>
  <c r="DA230" i="1"/>
  <c r="DC229" i="1"/>
  <c r="DD229" i="1"/>
  <c r="CS230" i="1"/>
  <c r="CQ231" i="1"/>
  <c r="CT230" i="1"/>
  <c r="CG227" i="1"/>
  <c r="CI226" i="1"/>
  <c r="CJ226" i="1"/>
  <c r="BW232" i="1"/>
  <c r="BY231" i="1"/>
  <c r="BZ231" i="1"/>
  <c r="BM231" i="1"/>
  <c r="BO230" i="1"/>
  <c r="BP230" i="1"/>
  <c r="BE230" i="1"/>
  <c r="BC231" i="1"/>
  <c r="BF230" i="1"/>
  <c r="AU232" i="1"/>
  <c r="AS233" i="1"/>
  <c r="AV232" i="1"/>
  <c r="AX567" i="5"/>
  <c r="AW567" i="5"/>
  <c r="AV567" i="5" s="1"/>
  <c r="AK230" i="1"/>
  <c r="AI231" i="1"/>
  <c r="AL230" i="1"/>
  <c r="Y231" i="1"/>
  <c r="AA230" i="1"/>
  <c r="AB230" i="1"/>
  <c r="H230" i="1"/>
  <c r="G230" i="1"/>
  <c r="O232" i="1"/>
  <c r="Q231" i="1"/>
  <c r="R231" i="1"/>
  <c r="IU225" i="1" l="1"/>
  <c r="IW224" i="1"/>
  <c r="IX224" i="1"/>
  <c r="IM224" i="1"/>
  <c r="IK225" i="1"/>
  <c r="IN224" i="1"/>
  <c r="IA224" i="1"/>
  <c r="IC223" i="1"/>
  <c r="ID223" i="1"/>
  <c r="HS224" i="1"/>
  <c r="HQ225" i="1"/>
  <c r="HT224" i="1"/>
  <c r="HG224" i="1"/>
  <c r="HI223" i="1"/>
  <c r="HJ223" i="1"/>
  <c r="GW226" i="1"/>
  <c r="GY225" i="1"/>
  <c r="GZ225" i="1"/>
  <c r="GM225" i="1"/>
  <c r="GO224" i="1"/>
  <c r="GP224" i="1"/>
  <c r="GE225" i="1"/>
  <c r="GC226" i="1"/>
  <c r="GF225" i="1"/>
  <c r="FS225" i="1"/>
  <c r="FU224" i="1"/>
  <c r="FV224" i="1"/>
  <c r="FK224" i="1"/>
  <c r="FI225" i="1"/>
  <c r="FL224" i="1"/>
  <c r="EY224" i="1"/>
  <c r="FA223" i="1"/>
  <c r="FB223" i="1"/>
  <c r="EQ224" i="1"/>
  <c r="BT562" i="5" s="1"/>
  <c r="ER224" i="1"/>
  <c r="BU562" i="5" s="1"/>
  <c r="EO225" i="1"/>
  <c r="EE224" i="1"/>
  <c r="EG223" i="1"/>
  <c r="EH223" i="1"/>
  <c r="DW228" i="1"/>
  <c r="DU229" i="1"/>
  <c r="DX228" i="1"/>
  <c r="BJ568" i="5"/>
  <c r="BD568" i="5"/>
  <c r="BS568" i="5"/>
  <c r="BM568" i="5"/>
  <c r="BP568" i="5"/>
  <c r="BG568" i="5"/>
  <c r="BA568" i="5"/>
  <c r="BI568" i="5"/>
  <c r="BH568" i="5" s="1"/>
  <c r="BF568" i="5"/>
  <c r="BE568" i="5" s="1"/>
  <c r="BC568" i="5"/>
  <c r="BB568" i="5" s="1"/>
  <c r="BL568" i="5"/>
  <c r="BK568" i="5" s="1"/>
  <c r="BO568" i="5"/>
  <c r="BN568" i="5" s="1"/>
  <c r="BR568" i="5"/>
  <c r="BQ568" i="5" s="1"/>
  <c r="AZ568" i="5"/>
  <c r="AY568" i="5" s="1"/>
  <c r="DK230" i="1"/>
  <c r="DN229" i="1"/>
  <c r="DM229" i="1"/>
  <c r="DA231" i="1"/>
  <c r="DC230" i="1"/>
  <c r="DD230" i="1"/>
  <c r="CQ232" i="1"/>
  <c r="CS231" i="1"/>
  <c r="CT231" i="1"/>
  <c r="CJ227" i="1"/>
  <c r="CG228" i="1"/>
  <c r="CI227" i="1"/>
  <c r="BW233" i="1"/>
  <c r="BZ232" i="1"/>
  <c r="BY232" i="1"/>
  <c r="BO231" i="1"/>
  <c r="BP231" i="1"/>
  <c r="BM232" i="1"/>
  <c r="BC232" i="1"/>
  <c r="BE231" i="1"/>
  <c r="BF231" i="1"/>
  <c r="AS234" i="1"/>
  <c r="AU233" i="1"/>
  <c r="AV233" i="1"/>
  <c r="AW568" i="5"/>
  <c r="AV568" i="5" s="1"/>
  <c r="AX568" i="5"/>
  <c r="AK231" i="1"/>
  <c r="AI232" i="1"/>
  <c r="AL231" i="1"/>
  <c r="Y232" i="1"/>
  <c r="AB231" i="1"/>
  <c r="AA231" i="1"/>
  <c r="H231" i="1"/>
  <c r="G231" i="1"/>
  <c r="Q232" i="1"/>
  <c r="R232" i="1"/>
  <c r="O233" i="1"/>
  <c r="IU226" i="1" l="1"/>
  <c r="IW225" i="1"/>
  <c r="IX225" i="1"/>
  <c r="IK226" i="1"/>
  <c r="IM225" i="1"/>
  <c r="IN225" i="1"/>
  <c r="IA225" i="1"/>
  <c r="IC224" i="1"/>
  <c r="ID224" i="1"/>
  <c r="HQ226" i="1"/>
  <c r="HS225" i="1"/>
  <c r="HT225" i="1"/>
  <c r="HG225" i="1"/>
  <c r="HI224" i="1"/>
  <c r="HJ224" i="1"/>
  <c r="GW227" i="1"/>
  <c r="GY226" i="1"/>
  <c r="GZ226" i="1"/>
  <c r="GO225" i="1"/>
  <c r="GM226" i="1"/>
  <c r="GP225" i="1"/>
  <c r="GC227" i="1"/>
  <c r="GE226" i="1"/>
  <c r="GF226" i="1"/>
  <c r="FS226" i="1"/>
  <c r="FV225" i="1"/>
  <c r="FU225" i="1"/>
  <c r="FI226" i="1"/>
  <c r="FK225" i="1"/>
  <c r="FL225" i="1"/>
  <c r="EY225" i="1"/>
  <c r="FA224" i="1"/>
  <c r="FB224" i="1"/>
  <c r="EO226" i="1"/>
  <c r="ER225" i="1"/>
  <c r="BU563" i="5" s="1"/>
  <c r="EQ225" i="1"/>
  <c r="BT563" i="5" s="1"/>
  <c r="EE225" i="1"/>
  <c r="EH224" i="1"/>
  <c r="EG224" i="1"/>
  <c r="DU230" i="1"/>
  <c r="DW229" i="1"/>
  <c r="DX229" i="1"/>
  <c r="BI569" i="5"/>
  <c r="BH569" i="5" s="1"/>
  <c r="BC569" i="5"/>
  <c r="BB569" i="5" s="1"/>
  <c r="BL569" i="5"/>
  <c r="BK569" i="5" s="1"/>
  <c r="BF569" i="5"/>
  <c r="BE569" i="5" s="1"/>
  <c r="BO569" i="5"/>
  <c r="BN569" i="5" s="1"/>
  <c r="BR569" i="5"/>
  <c r="BQ569" i="5" s="1"/>
  <c r="AZ569" i="5"/>
  <c r="AY569" i="5" s="1"/>
  <c r="BJ569" i="5"/>
  <c r="BD569" i="5"/>
  <c r="BS569" i="5"/>
  <c r="BM569" i="5"/>
  <c r="BP569" i="5"/>
  <c r="BG569" i="5"/>
  <c r="BA569" i="5"/>
  <c r="DM230" i="1"/>
  <c r="DK231" i="1"/>
  <c r="DN230" i="1"/>
  <c r="DA232" i="1"/>
  <c r="DD231" i="1"/>
  <c r="DC231" i="1"/>
  <c r="CQ233" i="1"/>
  <c r="CT232" i="1"/>
  <c r="CS232" i="1"/>
  <c r="CI228" i="1"/>
  <c r="CJ228" i="1"/>
  <c r="CG229" i="1"/>
  <c r="BY233" i="1"/>
  <c r="BW234" i="1"/>
  <c r="BZ233" i="1"/>
  <c r="BO232" i="1"/>
  <c r="BM233" i="1"/>
  <c r="BP232" i="1"/>
  <c r="BC233" i="1"/>
  <c r="BE232" i="1"/>
  <c r="BF232" i="1"/>
  <c r="AV234" i="1"/>
  <c r="AS235" i="1"/>
  <c r="AU234" i="1"/>
  <c r="AW569" i="5"/>
  <c r="AV569" i="5" s="1"/>
  <c r="AX569" i="5"/>
  <c r="AI233" i="1"/>
  <c r="AK232" i="1"/>
  <c r="AL232" i="1"/>
  <c r="AA232" i="1"/>
  <c r="Y233" i="1"/>
  <c r="AB232" i="1"/>
  <c r="H232" i="1"/>
  <c r="G232" i="1"/>
  <c r="Q233" i="1"/>
  <c r="R233" i="1"/>
  <c r="O234" i="1"/>
  <c r="IW226" i="1" l="1"/>
  <c r="IU227" i="1"/>
  <c r="IX226" i="1"/>
  <c r="IK227" i="1"/>
  <c r="IM226" i="1"/>
  <c r="IN226" i="1"/>
  <c r="IA226" i="1"/>
  <c r="IC225" i="1"/>
  <c r="ID225" i="1"/>
  <c r="HQ227" i="1"/>
  <c r="HS226" i="1"/>
  <c r="HT226" i="1"/>
  <c r="HI225" i="1"/>
  <c r="HJ225" i="1"/>
  <c r="HG226" i="1"/>
  <c r="GY227" i="1"/>
  <c r="GZ227" i="1"/>
  <c r="GW228" i="1"/>
  <c r="GO226" i="1"/>
  <c r="GM227" i="1"/>
  <c r="GP226" i="1"/>
  <c r="GE227" i="1"/>
  <c r="GC228" i="1"/>
  <c r="GF227" i="1"/>
  <c r="FU226" i="1"/>
  <c r="FS227" i="1"/>
  <c r="FV226" i="1"/>
  <c r="FI227" i="1"/>
  <c r="FL226" i="1"/>
  <c r="FK226" i="1"/>
  <c r="EY226" i="1"/>
  <c r="FB225" i="1"/>
  <c r="FA225" i="1"/>
  <c r="EO227" i="1"/>
  <c r="EQ226" i="1"/>
  <c r="BT564" i="5" s="1"/>
  <c r="ER226" i="1"/>
  <c r="BU564" i="5" s="1"/>
  <c r="EG225" i="1"/>
  <c r="EH225" i="1"/>
  <c r="EE226" i="1"/>
  <c r="DU231" i="1"/>
  <c r="DW230" i="1"/>
  <c r="DX230" i="1"/>
  <c r="BJ570" i="5"/>
  <c r="BD570" i="5"/>
  <c r="BM570" i="5"/>
  <c r="BS570" i="5"/>
  <c r="BP570" i="5"/>
  <c r="BG570" i="5"/>
  <c r="BA570" i="5"/>
  <c r="BI570" i="5"/>
  <c r="BH570" i="5" s="1"/>
  <c r="BL570" i="5"/>
  <c r="BK570" i="5" s="1"/>
  <c r="BF570" i="5"/>
  <c r="BE570" i="5" s="1"/>
  <c r="BC570" i="5"/>
  <c r="BB570" i="5" s="1"/>
  <c r="BO570" i="5"/>
  <c r="BN570" i="5" s="1"/>
  <c r="BR570" i="5"/>
  <c r="BQ570" i="5" s="1"/>
  <c r="AZ570" i="5"/>
  <c r="AY570" i="5" s="1"/>
  <c r="DK232" i="1"/>
  <c r="DM231" i="1"/>
  <c r="DN231" i="1"/>
  <c r="DC232" i="1"/>
  <c r="DA233" i="1"/>
  <c r="DD232" i="1"/>
  <c r="CS233" i="1"/>
  <c r="CT233" i="1"/>
  <c r="CQ234" i="1"/>
  <c r="CG230" i="1"/>
  <c r="CJ229" i="1"/>
  <c r="CI229" i="1"/>
  <c r="BW235" i="1"/>
  <c r="BZ234" i="1"/>
  <c r="BY234" i="1"/>
  <c r="BM234" i="1"/>
  <c r="BP233" i="1"/>
  <c r="BO233" i="1"/>
  <c r="BC234" i="1"/>
  <c r="BE233" i="1"/>
  <c r="BF233" i="1"/>
  <c r="AU235" i="1"/>
  <c r="AS236" i="1"/>
  <c r="AV235" i="1"/>
  <c r="AW570" i="5"/>
  <c r="AV570" i="5" s="1"/>
  <c r="AX570" i="5"/>
  <c r="AI234" i="1"/>
  <c r="AK233" i="1"/>
  <c r="AL233" i="1"/>
  <c r="AB233" i="1"/>
  <c r="Y234" i="1"/>
  <c r="AA233" i="1"/>
  <c r="H233" i="1"/>
  <c r="G233" i="1"/>
  <c r="O235" i="1"/>
  <c r="Q234" i="1"/>
  <c r="R234" i="1"/>
  <c r="IU228" i="1" l="1"/>
  <c r="IW227" i="1"/>
  <c r="IX227" i="1"/>
  <c r="IK228" i="1"/>
  <c r="IM227" i="1"/>
  <c r="IN227" i="1"/>
  <c r="IC226" i="1"/>
  <c r="ID226" i="1"/>
  <c r="IA227" i="1"/>
  <c r="HQ228" i="1"/>
  <c r="HS227" i="1"/>
  <c r="HT227" i="1"/>
  <c r="HI226" i="1"/>
  <c r="HG227" i="1"/>
  <c r="HJ226" i="1"/>
  <c r="GY228" i="1"/>
  <c r="GW229" i="1"/>
  <c r="GZ228" i="1"/>
  <c r="GO227" i="1"/>
  <c r="GM228" i="1"/>
  <c r="GP227" i="1"/>
  <c r="GE228" i="1"/>
  <c r="GC229" i="1"/>
  <c r="GF228" i="1"/>
  <c r="FV227" i="1"/>
  <c r="FS228" i="1"/>
  <c r="FU227" i="1"/>
  <c r="FI228" i="1"/>
  <c r="FK227" i="1"/>
  <c r="FL227" i="1"/>
  <c r="FA226" i="1"/>
  <c r="EY227" i="1"/>
  <c r="FB226" i="1"/>
  <c r="EO228" i="1"/>
  <c r="EQ227" i="1"/>
  <c r="BT565" i="5" s="1"/>
  <c r="ER227" i="1"/>
  <c r="BU565" i="5" s="1"/>
  <c r="EG226" i="1"/>
  <c r="EE227" i="1"/>
  <c r="EH226" i="1"/>
  <c r="DW231" i="1"/>
  <c r="DU232" i="1"/>
  <c r="DX231" i="1"/>
  <c r="BI571" i="5"/>
  <c r="BH571" i="5" s="1"/>
  <c r="BF571" i="5"/>
  <c r="BE571" i="5" s="1"/>
  <c r="BL571" i="5"/>
  <c r="BK571" i="5" s="1"/>
  <c r="BC571" i="5"/>
  <c r="BB571" i="5" s="1"/>
  <c r="BO571" i="5"/>
  <c r="BN571" i="5" s="1"/>
  <c r="BR571" i="5"/>
  <c r="BQ571" i="5" s="1"/>
  <c r="AZ571" i="5"/>
  <c r="AY571" i="5" s="1"/>
  <c r="DM232" i="1"/>
  <c r="DN232" i="1"/>
  <c r="DK233" i="1"/>
  <c r="BJ571" i="5"/>
  <c r="BD571" i="5"/>
  <c r="BS571" i="5"/>
  <c r="BM571" i="5"/>
  <c r="BG571" i="5"/>
  <c r="BP571" i="5"/>
  <c r="BA571" i="5"/>
  <c r="DA234" i="1"/>
  <c r="DC233" i="1"/>
  <c r="DD233" i="1"/>
  <c r="CQ235" i="1"/>
  <c r="CS234" i="1"/>
  <c r="CT234" i="1"/>
  <c r="CG231" i="1"/>
  <c r="CI230" i="1"/>
  <c r="CJ230" i="1"/>
  <c r="BW236" i="1"/>
  <c r="BZ235" i="1"/>
  <c r="BY235" i="1"/>
  <c r="BP234" i="1"/>
  <c r="BM235" i="1"/>
  <c r="BO234" i="1"/>
  <c r="BC235" i="1"/>
  <c r="BE234" i="1"/>
  <c r="BF234" i="1"/>
  <c r="AS237" i="1"/>
  <c r="AU236" i="1"/>
  <c r="AV236" i="1"/>
  <c r="AW571" i="5"/>
  <c r="AV571" i="5" s="1"/>
  <c r="AX571" i="5"/>
  <c r="AI235" i="1"/>
  <c r="AK234" i="1"/>
  <c r="AL234" i="1"/>
  <c r="AB234" i="1"/>
  <c r="Y235" i="1"/>
  <c r="AA234" i="1"/>
  <c r="H234" i="1"/>
  <c r="G234" i="1"/>
  <c r="Q235" i="1"/>
  <c r="R235" i="1"/>
  <c r="O236" i="1"/>
  <c r="IU229" i="1" l="1"/>
  <c r="IX228" i="1"/>
  <c r="IW228" i="1"/>
  <c r="IM228" i="1"/>
  <c r="IN228" i="1"/>
  <c r="IK229" i="1"/>
  <c r="IA228" i="1"/>
  <c r="IC227" i="1"/>
  <c r="ID227" i="1"/>
  <c r="HS228" i="1"/>
  <c r="HQ229" i="1"/>
  <c r="HT228" i="1"/>
  <c r="HG228" i="1"/>
  <c r="HI227" i="1"/>
  <c r="HJ227" i="1"/>
  <c r="GW230" i="1"/>
  <c r="GY229" i="1"/>
  <c r="GZ229" i="1"/>
  <c r="GM229" i="1"/>
  <c r="GO228" i="1"/>
  <c r="GP228" i="1"/>
  <c r="GC230" i="1"/>
  <c r="GE229" i="1"/>
  <c r="GF229" i="1"/>
  <c r="FS229" i="1"/>
  <c r="FV228" i="1"/>
  <c r="FU228" i="1"/>
  <c r="FK228" i="1"/>
  <c r="FI229" i="1"/>
  <c r="FL228" i="1"/>
  <c r="EY228" i="1"/>
  <c r="FA227" i="1"/>
  <c r="FB227" i="1"/>
  <c r="EQ228" i="1"/>
  <c r="BT566" i="5" s="1"/>
  <c r="EO229" i="1"/>
  <c r="ER228" i="1"/>
  <c r="BU566" i="5" s="1"/>
  <c r="EE228" i="1"/>
  <c r="EG227" i="1"/>
  <c r="EH227" i="1"/>
  <c r="DW232" i="1"/>
  <c r="DU233" i="1"/>
  <c r="DX232" i="1"/>
  <c r="BI572" i="5"/>
  <c r="BH572" i="5" s="1"/>
  <c r="BF572" i="5"/>
  <c r="BE572" i="5" s="1"/>
  <c r="BL572" i="5"/>
  <c r="BK572" i="5" s="1"/>
  <c r="BC572" i="5"/>
  <c r="BB572" i="5" s="1"/>
  <c r="BO572" i="5"/>
  <c r="BN572" i="5" s="1"/>
  <c r="BR572" i="5"/>
  <c r="BQ572" i="5" s="1"/>
  <c r="AZ572" i="5"/>
  <c r="AY572" i="5" s="1"/>
  <c r="BJ572" i="5"/>
  <c r="BD572" i="5"/>
  <c r="BM572" i="5"/>
  <c r="BS572" i="5"/>
  <c r="BP572" i="5"/>
  <c r="BG572" i="5"/>
  <c r="BA572" i="5"/>
  <c r="DK234" i="1"/>
  <c r="DN233" i="1"/>
  <c r="DM233" i="1"/>
  <c r="DD234" i="1"/>
  <c r="DC234" i="1"/>
  <c r="DA235" i="1"/>
  <c r="CS235" i="1"/>
  <c r="CT235" i="1"/>
  <c r="CQ236" i="1"/>
  <c r="CG232" i="1"/>
  <c r="CJ231" i="1"/>
  <c r="CI231" i="1"/>
  <c r="BZ236" i="1"/>
  <c r="BY236" i="1"/>
  <c r="BW237" i="1"/>
  <c r="BM236" i="1"/>
  <c r="BP235" i="1"/>
  <c r="BO235" i="1"/>
  <c r="BC236" i="1"/>
  <c r="BE235" i="1"/>
  <c r="BF235" i="1"/>
  <c r="AS238" i="1"/>
  <c r="AU237" i="1"/>
  <c r="AV237" i="1"/>
  <c r="AX572" i="5"/>
  <c r="AW572" i="5"/>
  <c r="AV572" i="5" s="1"/>
  <c r="AI236" i="1"/>
  <c r="AK235" i="1"/>
  <c r="AL235" i="1"/>
  <c r="AA235" i="1"/>
  <c r="Y236" i="1"/>
  <c r="AB235" i="1"/>
  <c r="H235" i="1"/>
  <c r="G235" i="1"/>
  <c r="R236" i="1"/>
  <c r="Q236" i="1"/>
  <c r="O237" i="1"/>
  <c r="IU230" i="1" l="1"/>
  <c r="IW229" i="1"/>
  <c r="IX229" i="1"/>
  <c r="IK230" i="1"/>
  <c r="IM229" i="1"/>
  <c r="IN229" i="1"/>
  <c r="IA229" i="1"/>
  <c r="ID228" i="1"/>
  <c r="IC228" i="1"/>
  <c r="HQ230" i="1"/>
  <c r="HT229" i="1"/>
  <c r="HS229" i="1"/>
  <c r="HG229" i="1"/>
  <c r="HJ228" i="1"/>
  <c r="HI228" i="1"/>
  <c r="GW231" i="1"/>
  <c r="GZ230" i="1"/>
  <c r="GY230" i="1"/>
  <c r="GM230" i="1"/>
  <c r="GO229" i="1"/>
  <c r="GP229" i="1"/>
  <c r="GC231" i="1"/>
  <c r="GE230" i="1"/>
  <c r="GF230" i="1"/>
  <c r="FS230" i="1"/>
  <c r="FV229" i="1"/>
  <c r="FU229" i="1"/>
  <c r="FI230" i="1"/>
  <c r="FK229" i="1"/>
  <c r="FL229" i="1"/>
  <c r="EY229" i="1"/>
  <c r="FA228" i="1"/>
  <c r="FB228" i="1"/>
  <c r="EO230" i="1"/>
  <c r="EQ229" i="1"/>
  <c r="BT567" i="5" s="1"/>
  <c r="ER229" i="1"/>
  <c r="BU567" i="5" s="1"/>
  <c r="EE229" i="1"/>
  <c r="EG228" i="1"/>
  <c r="EH228" i="1"/>
  <c r="DU234" i="1"/>
  <c r="DW233" i="1"/>
  <c r="DX233" i="1"/>
  <c r="BI573" i="5"/>
  <c r="BH573" i="5" s="1"/>
  <c r="BL573" i="5"/>
  <c r="BK573" i="5" s="1"/>
  <c r="BF573" i="5"/>
  <c r="BE573" i="5" s="1"/>
  <c r="BC573" i="5"/>
  <c r="BB573" i="5" s="1"/>
  <c r="BO573" i="5"/>
  <c r="BN573" i="5" s="1"/>
  <c r="BR573" i="5"/>
  <c r="BQ573" i="5" s="1"/>
  <c r="AZ573" i="5"/>
  <c r="AY573" i="5" s="1"/>
  <c r="BJ573" i="5"/>
  <c r="BD573" i="5"/>
  <c r="BS573" i="5"/>
  <c r="BM573" i="5"/>
  <c r="BP573" i="5"/>
  <c r="BG573" i="5"/>
  <c r="BA573" i="5"/>
  <c r="DK235" i="1"/>
  <c r="DM234" i="1"/>
  <c r="DN234" i="1"/>
  <c r="DC235" i="1"/>
  <c r="DA236" i="1"/>
  <c r="DD235" i="1"/>
  <c r="CT236" i="1"/>
  <c r="CS236" i="1"/>
  <c r="CQ237" i="1"/>
  <c r="CI232" i="1"/>
  <c r="CG233" i="1"/>
  <c r="CJ232" i="1"/>
  <c r="BW238" i="1"/>
  <c r="BY237" i="1"/>
  <c r="BZ237" i="1"/>
  <c r="BP236" i="1"/>
  <c r="BM237" i="1"/>
  <c r="BO236" i="1"/>
  <c r="BF236" i="1"/>
  <c r="BC237" i="1"/>
  <c r="BE236" i="1"/>
  <c r="AV238" i="1"/>
  <c r="AS239" i="1"/>
  <c r="AU238" i="1"/>
  <c r="AW573" i="5"/>
  <c r="AV573" i="5" s="1"/>
  <c r="AX573" i="5"/>
  <c r="AL236" i="1"/>
  <c r="AI237" i="1"/>
  <c r="AK236" i="1"/>
  <c r="AB236" i="1"/>
  <c r="Y237" i="1"/>
  <c r="AA236" i="1"/>
  <c r="G236" i="1"/>
  <c r="H236" i="1"/>
  <c r="O238" i="1"/>
  <c r="R237" i="1"/>
  <c r="Q237" i="1"/>
  <c r="IW230" i="1" l="1"/>
  <c r="IU231" i="1"/>
  <c r="IX230" i="1"/>
  <c r="IK231" i="1"/>
  <c r="IM230" i="1"/>
  <c r="IN230" i="1"/>
  <c r="IC229" i="1"/>
  <c r="ID229" i="1"/>
  <c r="IA230" i="1"/>
  <c r="HQ231" i="1"/>
  <c r="HS230" i="1"/>
  <c r="HT230" i="1"/>
  <c r="HI229" i="1"/>
  <c r="HG230" i="1"/>
  <c r="HJ229" i="1"/>
  <c r="GY231" i="1"/>
  <c r="GW232" i="1"/>
  <c r="GZ231" i="1"/>
  <c r="GO230" i="1"/>
  <c r="GM231" i="1"/>
  <c r="GP230" i="1"/>
  <c r="GC232" i="1"/>
  <c r="GE231" i="1"/>
  <c r="GF231" i="1"/>
  <c r="FU230" i="1"/>
  <c r="FS231" i="1"/>
  <c r="FV230" i="1"/>
  <c r="FI231" i="1"/>
  <c r="FK230" i="1"/>
  <c r="FL230" i="1"/>
  <c r="FA229" i="1"/>
  <c r="FB229" i="1"/>
  <c r="EY230" i="1"/>
  <c r="EO231" i="1"/>
  <c r="EQ230" i="1"/>
  <c r="BT568" i="5" s="1"/>
  <c r="ER230" i="1"/>
  <c r="BU568" i="5" s="1"/>
  <c r="EG229" i="1"/>
  <c r="EE230" i="1"/>
  <c r="EH229" i="1"/>
  <c r="DX234" i="1"/>
  <c r="DU235" i="1"/>
  <c r="DW234" i="1"/>
  <c r="BJ574" i="5"/>
  <c r="BD574" i="5"/>
  <c r="BM574" i="5"/>
  <c r="BS574" i="5"/>
  <c r="BP574" i="5"/>
  <c r="BG574" i="5"/>
  <c r="BA574" i="5"/>
  <c r="DK236" i="1"/>
  <c r="DM235" i="1"/>
  <c r="DN235" i="1"/>
  <c r="BI574" i="5"/>
  <c r="BH574" i="5" s="1"/>
  <c r="BL574" i="5"/>
  <c r="BK574" i="5" s="1"/>
  <c r="BF574" i="5"/>
  <c r="BE574" i="5" s="1"/>
  <c r="BC574" i="5"/>
  <c r="BB574" i="5" s="1"/>
  <c r="BO574" i="5"/>
  <c r="BN574" i="5" s="1"/>
  <c r="BR574" i="5"/>
  <c r="BQ574" i="5" s="1"/>
  <c r="AZ574" i="5"/>
  <c r="AY574" i="5" s="1"/>
  <c r="DA237" i="1"/>
  <c r="DC236" i="1"/>
  <c r="DD236" i="1"/>
  <c r="CQ238" i="1"/>
  <c r="CS237" i="1"/>
  <c r="CT237" i="1"/>
  <c r="CG234" i="1"/>
  <c r="CI233" i="1"/>
  <c r="CJ233" i="1"/>
  <c r="BW239" i="1"/>
  <c r="BY238" i="1"/>
  <c r="BZ238" i="1"/>
  <c r="BO237" i="1"/>
  <c r="BM238" i="1"/>
  <c r="BP237" i="1"/>
  <c r="BE237" i="1"/>
  <c r="BF237" i="1"/>
  <c r="BC238" i="1"/>
  <c r="AU239" i="1"/>
  <c r="AS240" i="1"/>
  <c r="AV239" i="1"/>
  <c r="AW574" i="5"/>
  <c r="AV574" i="5" s="1"/>
  <c r="AK237" i="1"/>
  <c r="AI238" i="1"/>
  <c r="AL237" i="1"/>
  <c r="AX574" i="5"/>
  <c r="AA237" i="1"/>
  <c r="AB237" i="1"/>
  <c r="Y238" i="1"/>
  <c r="G237" i="1"/>
  <c r="H237" i="1"/>
  <c r="Q238" i="1"/>
  <c r="R238" i="1"/>
  <c r="O239" i="1"/>
  <c r="IU232" i="1" l="1"/>
  <c r="IW231" i="1"/>
  <c r="IX231" i="1"/>
  <c r="IK232" i="1"/>
  <c r="IM231" i="1"/>
  <c r="IN231" i="1"/>
  <c r="IC230" i="1"/>
  <c r="IA231" i="1"/>
  <c r="ID230" i="1"/>
  <c r="HS231" i="1"/>
  <c r="HT231" i="1"/>
  <c r="HQ232" i="1"/>
  <c r="HI230" i="1"/>
  <c r="HG231" i="1"/>
  <c r="HJ230" i="1"/>
  <c r="GY232" i="1"/>
  <c r="GW233" i="1"/>
  <c r="GZ232" i="1"/>
  <c r="GM232" i="1"/>
  <c r="GO231" i="1"/>
  <c r="GP231" i="1"/>
  <c r="GE232" i="1"/>
  <c r="GC233" i="1"/>
  <c r="GF232" i="1"/>
  <c r="FS232" i="1"/>
  <c r="FU231" i="1"/>
  <c r="FV231" i="1"/>
  <c r="FL231" i="1"/>
  <c r="FI232" i="1"/>
  <c r="FK231" i="1"/>
  <c r="FA230" i="1"/>
  <c r="EY231" i="1"/>
  <c r="FB230" i="1"/>
  <c r="EQ231" i="1"/>
  <c r="BT569" i="5" s="1"/>
  <c r="ER231" i="1"/>
  <c r="BU569" i="5" s="1"/>
  <c r="EO232" i="1"/>
  <c r="EG230" i="1"/>
  <c r="EE231" i="1"/>
  <c r="EH230" i="1"/>
  <c r="DW235" i="1"/>
  <c r="DX235" i="1"/>
  <c r="DU236" i="1"/>
  <c r="BJ575" i="5"/>
  <c r="BD575" i="5"/>
  <c r="BM575" i="5"/>
  <c r="BS575" i="5"/>
  <c r="BP575" i="5"/>
  <c r="BG575" i="5"/>
  <c r="BA575" i="5"/>
  <c r="DN236" i="1"/>
  <c r="DK237" i="1"/>
  <c r="DM236" i="1"/>
  <c r="BI575" i="5"/>
  <c r="BH575" i="5" s="1"/>
  <c r="BL575" i="5"/>
  <c r="BK575" i="5" s="1"/>
  <c r="BC575" i="5"/>
  <c r="BB575" i="5" s="1"/>
  <c r="BF575" i="5"/>
  <c r="BE575" i="5" s="1"/>
  <c r="BO575" i="5"/>
  <c r="BN575" i="5" s="1"/>
  <c r="BR575" i="5"/>
  <c r="BQ575" i="5" s="1"/>
  <c r="AZ575" i="5"/>
  <c r="AY575" i="5" s="1"/>
  <c r="DA238" i="1"/>
  <c r="DC237" i="1"/>
  <c r="DD237" i="1"/>
  <c r="CQ239" i="1"/>
  <c r="CS238" i="1"/>
  <c r="CT238" i="1"/>
  <c r="CJ234" i="1"/>
  <c r="CI234" i="1"/>
  <c r="CG235" i="1"/>
  <c r="BZ239" i="1"/>
  <c r="BW240" i="1"/>
  <c r="BY239" i="1"/>
  <c r="BP238" i="1"/>
  <c r="BM239" i="1"/>
  <c r="BO238" i="1"/>
  <c r="BC239" i="1"/>
  <c r="BE238" i="1"/>
  <c r="BF238" i="1"/>
  <c r="AS241" i="1"/>
  <c r="AU240" i="1"/>
  <c r="AV240" i="1"/>
  <c r="AX575" i="5"/>
  <c r="AI239" i="1"/>
  <c r="AL238" i="1"/>
  <c r="AK238" i="1"/>
  <c r="AW575" i="5"/>
  <c r="AV575" i="5" s="1"/>
  <c r="AB238" i="1"/>
  <c r="Y239" i="1"/>
  <c r="AA238" i="1"/>
  <c r="H238" i="1"/>
  <c r="G238" i="1"/>
  <c r="R239" i="1"/>
  <c r="Q239" i="1"/>
  <c r="O240" i="1"/>
  <c r="IU233" i="1" l="1"/>
  <c r="IW232" i="1"/>
  <c r="IX232" i="1"/>
  <c r="IM232" i="1"/>
  <c r="IN232" i="1"/>
  <c r="IK233" i="1"/>
  <c r="IA232" i="1"/>
  <c r="ID231" i="1"/>
  <c r="IC231" i="1"/>
  <c r="HS232" i="1"/>
  <c r="HQ233" i="1"/>
  <c r="HT232" i="1"/>
  <c r="HG232" i="1"/>
  <c r="HI231" i="1"/>
  <c r="HJ231" i="1"/>
  <c r="GW234" i="1"/>
  <c r="GY233" i="1"/>
  <c r="GZ233" i="1"/>
  <c r="GM233" i="1"/>
  <c r="GO232" i="1"/>
  <c r="GP232" i="1"/>
  <c r="GC234" i="1"/>
  <c r="GE233" i="1"/>
  <c r="GF233" i="1"/>
  <c r="FS233" i="1"/>
  <c r="FU232" i="1"/>
  <c r="FV232" i="1"/>
  <c r="FK232" i="1"/>
  <c r="FI233" i="1"/>
  <c r="FL232" i="1"/>
  <c r="EY232" i="1"/>
  <c r="FA231" i="1"/>
  <c r="FB231" i="1"/>
  <c r="EQ232" i="1"/>
  <c r="BT570" i="5" s="1"/>
  <c r="EO233" i="1"/>
  <c r="ER232" i="1"/>
  <c r="BU570" i="5" s="1"/>
  <c r="EE232" i="1"/>
  <c r="EG231" i="1"/>
  <c r="EH231" i="1"/>
  <c r="DU237" i="1"/>
  <c r="DW236" i="1"/>
  <c r="DX236" i="1"/>
  <c r="BI576" i="5"/>
  <c r="BH576" i="5" s="1"/>
  <c r="BL576" i="5"/>
  <c r="BK576" i="5" s="1"/>
  <c r="BF576" i="5"/>
  <c r="BE576" i="5" s="1"/>
  <c r="BC576" i="5"/>
  <c r="BB576" i="5" s="1"/>
  <c r="BO576" i="5"/>
  <c r="BN576" i="5" s="1"/>
  <c r="BR576" i="5"/>
  <c r="BQ576" i="5" s="1"/>
  <c r="AZ576" i="5"/>
  <c r="AY576" i="5" s="1"/>
  <c r="BJ576" i="5"/>
  <c r="BD576" i="5"/>
  <c r="BM576" i="5"/>
  <c r="BS576" i="5"/>
  <c r="BP576" i="5"/>
  <c r="BG576" i="5"/>
  <c r="BA576" i="5"/>
  <c r="DM237" i="1"/>
  <c r="DK238" i="1"/>
  <c r="DN237" i="1"/>
  <c r="DD238" i="1"/>
  <c r="DA239" i="1"/>
  <c r="DC238" i="1"/>
  <c r="CT239" i="1"/>
  <c r="CQ240" i="1"/>
  <c r="CS239" i="1"/>
  <c r="CG236" i="1"/>
  <c r="CJ235" i="1"/>
  <c r="CI235" i="1"/>
  <c r="BY240" i="1"/>
  <c r="BW241" i="1"/>
  <c r="BZ240" i="1"/>
  <c r="BO239" i="1"/>
  <c r="BM240" i="1"/>
  <c r="BP239" i="1"/>
  <c r="BF239" i="1"/>
  <c r="BC240" i="1"/>
  <c r="BE239" i="1"/>
  <c r="AV241" i="1"/>
  <c r="AU241" i="1"/>
  <c r="AS242" i="1"/>
  <c r="AW576" i="5"/>
  <c r="AV576" i="5" s="1"/>
  <c r="AX576" i="5"/>
  <c r="AL239" i="1"/>
  <c r="AK239" i="1"/>
  <c r="AI240" i="1"/>
  <c r="Y240" i="1"/>
  <c r="AA239" i="1"/>
  <c r="AB239" i="1"/>
  <c r="G239" i="1"/>
  <c r="H239" i="1"/>
  <c r="Q240" i="1"/>
  <c r="O241" i="1"/>
  <c r="R240" i="1"/>
  <c r="IW233" i="1" l="1"/>
  <c r="IX233" i="1"/>
  <c r="IU234" i="1"/>
  <c r="IK234" i="1"/>
  <c r="IN233" i="1"/>
  <c r="IM233" i="1"/>
  <c r="IA233" i="1"/>
  <c r="IC232" i="1"/>
  <c r="ID232" i="1"/>
  <c r="HQ234" i="1"/>
  <c r="HS233" i="1"/>
  <c r="HT233" i="1"/>
  <c r="HG233" i="1"/>
  <c r="HI232" i="1"/>
  <c r="HJ232" i="1"/>
  <c r="GZ234" i="1"/>
  <c r="GW235" i="1"/>
  <c r="GY234" i="1"/>
  <c r="GM234" i="1"/>
  <c r="GP233" i="1"/>
  <c r="GO233" i="1"/>
  <c r="GF234" i="1"/>
  <c r="GC235" i="1"/>
  <c r="GE234" i="1"/>
  <c r="FU233" i="1"/>
  <c r="FV233" i="1"/>
  <c r="FS234" i="1"/>
  <c r="FL233" i="1"/>
  <c r="FI234" i="1"/>
  <c r="FK233" i="1"/>
  <c r="EY233" i="1"/>
  <c r="FA232" i="1"/>
  <c r="FB232" i="1"/>
  <c r="EO234" i="1"/>
  <c r="EQ233" i="1"/>
  <c r="BT571" i="5" s="1"/>
  <c r="ER233" i="1"/>
  <c r="BU571" i="5" s="1"/>
  <c r="EE233" i="1"/>
  <c r="EG232" i="1"/>
  <c r="EH232" i="1"/>
  <c r="DU238" i="1"/>
  <c r="DX237" i="1"/>
  <c r="DW237" i="1"/>
  <c r="BJ577" i="5"/>
  <c r="BD577" i="5"/>
  <c r="BS577" i="5"/>
  <c r="BM577" i="5"/>
  <c r="BG577" i="5"/>
  <c r="BP577" i="5"/>
  <c r="BA577" i="5"/>
  <c r="DK239" i="1"/>
  <c r="DM238" i="1"/>
  <c r="DN238" i="1"/>
  <c r="BI577" i="5"/>
  <c r="BH577" i="5" s="1"/>
  <c r="BC577" i="5"/>
  <c r="BB577" i="5" s="1"/>
  <c r="BL577" i="5"/>
  <c r="BK577" i="5" s="1"/>
  <c r="BF577" i="5"/>
  <c r="BE577" i="5" s="1"/>
  <c r="BO577" i="5"/>
  <c r="BN577" i="5" s="1"/>
  <c r="BR577" i="5"/>
  <c r="BQ577" i="5" s="1"/>
  <c r="AZ577" i="5"/>
  <c r="AY577" i="5" s="1"/>
  <c r="DA240" i="1"/>
  <c r="DC239" i="1"/>
  <c r="DD239" i="1"/>
  <c r="CS240" i="1"/>
  <c r="CT240" i="1"/>
  <c r="CQ241" i="1"/>
  <c r="CG237" i="1"/>
  <c r="CI236" i="1"/>
  <c r="CJ236" i="1"/>
  <c r="BY241" i="1"/>
  <c r="BW242" i="1"/>
  <c r="BZ241" i="1"/>
  <c r="BM241" i="1"/>
  <c r="BO240" i="1"/>
  <c r="BP240" i="1"/>
  <c r="BE240" i="1"/>
  <c r="BC241" i="1"/>
  <c r="BF240" i="1"/>
  <c r="AX577" i="5"/>
  <c r="AV242" i="1"/>
  <c r="AS243" i="1"/>
  <c r="AU242" i="1"/>
  <c r="AW577" i="5"/>
  <c r="AV577" i="5" s="1"/>
  <c r="AK240" i="1"/>
  <c r="AL240" i="1"/>
  <c r="AI241" i="1"/>
  <c r="AB240" i="1"/>
  <c r="Y241" i="1"/>
  <c r="AA240" i="1"/>
  <c r="H240" i="1"/>
  <c r="G240" i="1"/>
  <c r="Q241" i="1"/>
  <c r="O242" i="1"/>
  <c r="R241" i="1"/>
  <c r="IX234" i="1" l="1"/>
  <c r="IU235" i="1"/>
  <c r="IW234" i="1"/>
  <c r="IN234" i="1"/>
  <c r="IM234" i="1"/>
  <c r="IK235" i="1"/>
  <c r="IC233" i="1"/>
  <c r="IA234" i="1"/>
  <c r="ID233" i="1"/>
  <c r="HT234" i="1"/>
  <c r="HQ235" i="1"/>
  <c r="HS234" i="1"/>
  <c r="HG234" i="1"/>
  <c r="HI233" i="1"/>
  <c r="HJ233" i="1"/>
  <c r="GY235" i="1"/>
  <c r="GZ235" i="1"/>
  <c r="GW236" i="1"/>
  <c r="GM235" i="1"/>
  <c r="GO234" i="1"/>
  <c r="GP234" i="1"/>
  <c r="GE235" i="1"/>
  <c r="GC236" i="1"/>
  <c r="GF235" i="1"/>
  <c r="FS235" i="1"/>
  <c r="FU234" i="1"/>
  <c r="FV234" i="1"/>
  <c r="FL234" i="1"/>
  <c r="FK234" i="1"/>
  <c r="FI235" i="1"/>
  <c r="FA233" i="1"/>
  <c r="FB233" i="1"/>
  <c r="EY234" i="1"/>
  <c r="ER234" i="1"/>
  <c r="BU572" i="5" s="1"/>
  <c r="EO235" i="1"/>
  <c r="EQ234" i="1"/>
  <c r="BT572" i="5" s="1"/>
  <c r="EE234" i="1"/>
  <c r="EG233" i="1"/>
  <c r="EH233" i="1"/>
  <c r="DX238" i="1"/>
  <c r="DW238" i="1"/>
  <c r="DU239" i="1"/>
  <c r="BI578" i="5"/>
  <c r="BH578" i="5" s="1"/>
  <c r="BC578" i="5"/>
  <c r="BB578" i="5" s="1"/>
  <c r="BL578" i="5"/>
  <c r="BK578" i="5" s="1"/>
  <c r="BF578" i="5"/>
  <c r="BE578" i="5" s="1"/>
  <c r="BO578" i="5"/>
  <c r="BN578" i="5" s="1"/>
  <c r="BR578" i="5"/>
  <c r="BQ578" i="5" s="1"/>
  <c r="AZ578" i="5"/>
  <c r="AY578" i="5" s="1"/>
  <c r="DN239" i="1"/>
  <c r="DK240" i="1"/>
  <c r="DM239" i="1"/>
  <c r="BJ578" i="5"/>
  <c r="BD578" i="5"/>
  <c r="BM578" i="5"/>
  <c r="BS578" i="5"/>
  <c r="BG578" i="5"/>
  <c r="BP578" i="5"/>
  <c r="BA578" i="5"/>
  <c r="DA241" i="1"/>
  <c r="DC240" i="1"/>
  <c r="DD240" i="1"/>
  <c r="CS241" i="1"/>
  <c r="CQ242" i="1"/>
  <c r="CT241" i="1"/>
  <c r="CG238" i="1"/>
  <c r="CJ237" i="1"/>
  <c r="CI237" i="1"/>
  <c r="BW243" i="1"/>
  <c r="BY242" i="1"/>
  <c r="BZ242" i="1"/>
  <c r="BP241" i="1"/>
  <c r="BM242" i="1"/>
  <c r="BO241" i="1"/>
  <c r="BE241" i="1"/>
  <c r="BC242" i="1"/>
  <c r="BF241" i="1"/>
  <c r="AU243" i="1"/>
  <c r="AS244" i="1"/>
  <c r="AV243" i="1"/>
  <c r="AW578" i="5"/>
  <c r="AV578" i="5" s="1"/>
  <c r="AK241" i="1"/>
  <c r="AI242" i="1"/>
  <c r="AL241" i="1"/>
  <c r="AX578" i="5"/>
  <c r="AB241" i="1"/>
  <c r="Y242" i="1"/>
  <c r="AA241" i="1"/>
  <c r="H241" i="1"/>
  <c r="G241" i="1"/>
  <c r="O243" i="1"/>
  <c r="R242" i="1"/>
  <c r="Q242" i="1"/>
  <c r="IW235" i="1" l="1"/>
  <c r="IX235" i="1"/>
  <c r="IU236" i="1"/>
  <c r="IK236" i="1"/>
  <c r="IM235" i="1"/>
  <c r="IN235" i="1"/>
  <c r="IA235" i="1"/>
  <c r="IC234" i="1"/>
  <c r="ID234" i="1"/>
  <c r="HQ236" i="1"/>
  <c r="HT235" i="1"/>
  <c r="HS235" i="1"/>
  <c r="HG235" i="1"/>
  <c r="HI234" i="1"/>
  <c r="HJ234" i="1"/>
  <c r="GW237" i="1"/>
  <c r="GY236" i="1"/>
  <c r="GZ236" i="1"/>
  <c r="GM236" i="1"/>
  <c r="GO235" i="1"/>
  <c r="GP235" i="1"/>
  <c r="GC237" i="1"/>
  <c r="GE236" i="1"/>
  <c r="GF236" i="1"/>
  <c r="FS236" i="1"/>
  <c r="FU235" i="1"/>
  <c r="FV235" i="1"/>
  <c r="FI236" i="1"/>
  <c r="FK235" i="1"/>
  <c r="FL235" i="1"/>
  <c r="EY235" i="1"/>
  <c r="FA234" i="1"/>
  <c r="FB234" i="1"/>
  <c r="EO236" i="1"/>
  <c r="EQ235" i="1"/>
  <c r="BT573" i="5" s="1"/>
  <c r="ER235" i="1"/>
  <c r="BU573" i="5" s="1"/>
  <c r="EE235" i="1"/>
  <c r="EG234" i="1"/>
  <c r="EH234" i="1"/>
  <c r="DW239" i="1"/>
  <c r="DX239" i="1"/>
  <c r="DU240" i="1"/>
  <c r="BJ579" i="5"/>
  <c r="BD579" i="5"/>
  <c r="BM579" i="5"/>
  <c r="BS579" i="5"/>
  <c r="BG579" i="5"/>
  <c r="BP579" i="5"/>
  <c r="BA579" i="5"/>
  <c r="BI579" i="5"/>
  <c r="BH579" i="5" s="1"/>
  <c r="BF579" i="5"/>
  <c r="BE579" i="5" s="1"/>
  <c r="BL579" i="5"/>
  <c r="BK579" i="5" s="1"/>
  <c r="BC579" i="5"/>
  <c r="BB579" i="5" s="1"/>
  <c r="BO579" i="5"/>
  <c r="BN579" i="5" s="1"/>
  <c r="BR579" i="5"/>
  <c r="BQ579" i="5" s="1"/>
  <c r="AZ579" i="5"/>
  <c r="AY579" i="5" s="1"/>
  <c r="DM240" i="1"/>
  <c r="DN240" i="1"/>
  <c r="DK241" i="1"/>
  <c r="DD241" i="1"/>
  <c r="DA242" i="1"/>
  <c r="DC241" i="1"/>
  <c r="CQ243" i="1"/>
  <c r="CT242" i="1"/>
  <c r="CS242" i="1"/>
  <c r="CJ238" i="1"/>
  <c r="CG239" i="1"/>
  <c r="CI238" i="1"/>
  <c r="BZ243" i="1"/>
  <c r="BW244" i="1"/>
  <c r="BY243" i="1"/>
  <c r="BP242" i="1"/>
  <c r="BM243" i="1"/>
  <c r="BO242" i="1"/>
  <c r="BC243" i="1"/>
  <c r="BF242" i="1"/>
  <c r="BE242" i="1"/>
  <c r="AS245" i="1"/>
  <c r="AU244" i="1"/>
  <c r="AV244" i="1"/>
  <c r="AW579" i="5"/>
  <c r="AV579" i="5" s="1"/>
  <c r="AI243" i="1"/>
  <c r="AK242" i="1"/>
  <c r="AL242" i="1"/>
  <c r="AX579" i="5"/>
  <c r="AB242" i="1"/>
  <c r="Y243" i="1"/>
  <c r="AA242" i="1"/>
  <c r="G242" i="1"/>
  <c r="H242" i="1"/>
  <c r="O244" i="1"/>
  <c r="R243" i="1"/>
  <c r="Q243" i="1"/>
  <c r="IX236" i="1" l="1"/>
  <c r="IW236" i="1"/>
  <c r="IU237" i="1"/>
  <c r="IK237" i="1"/>
  <c r="IM236" i="1"/>
  <c r="IN236" i="1"/>
  <c r="IA236" i="1"/>
  <c r="IC235" i="1"/>
  <c r="ID235" i="1"/>
  <c r="HQ237" i="1"/>
  <c r="HS236" i="1"/>
  <c r="HT236" i="1"/>
  <c r="HG236" i="1"/>
  <c r="HI235" i="1"/>
  <c r="HJ235" i="1"/>
  <c r="GW238" i="1"/>
  <c r="GY237" i="1"/>
  <c r="GZ237" i="1"/>
  <c r="GP236" i="1"/>
  <c r="GM237" i="1"/>
  <c r="GO236" i="1"/>
  <c r="GC238" i="1"/>
  <c r="GE237" i="1"/>
  <c r="GF237" i="1"/>
  <c r="FV236" i="1"/>
  <c r="FS237" i="1"/>
  <c r="FU236" i="1"/>
  <c r="FI237" i="1"/>
  <c r="FK236" i="1"/>
  <c r="FL236" i="1"/>
  <c r="EY236" i="1"/>
  <c r="FA235" i="1"/>
  <c r="FB235" i="1"/>
  <c r="EO237" i="1"/>
  <c r="EQ236" i="1"/>
  <c r="BT574" i="5" s="1"/>
  <c r="ER236" i="1"/>
  <c r="BU574" i="5" s="1"/>
  <c r="EE236" i="1"/>
  <c r="EH235" i="1"/>
  <c r="EG235" i="1"/>
  <c r="DU241" i="1"/>
  <c r="DW240" i="1"/>
  <c r="DX240" i="1"/>
  <c r="BJ580" i="5"/>
  <c r="BD580" i="5"/>
  <c r="BM580" i="5"/>
  <c r="BS580" i="5"/>
  <c r="BP580" i="5"/>
  <c r="BG580" i="5"/>
  <c r="BA580" i="5"/>
  <c r="BI580" i="5"/>
  <c r="BH580" i="5" s="1"/>
  <c r="BF580" i="5"/>
  <c r="BE580" i="5" s="1"/>
  <c r="BL580" i="5"/>
  <c r="BK580" i="5" s="1"/>
  <c r="BC580" i="5"/>
  <c r="BB580" i="5" s="1"/>
  <c r="BO580" i="5"/>
  <c r="BN580" i="5" s="1"/>
  <c r="BR580" i="5"/>
  <c r="BQ580" i="5" s="1"/>
  <c r="AZ580" i="5"/>
  <c r="AY580" i="5" s="1"/>
  <c r="DM241" i="1"/>
  <c r="DK242" i="1"/>
  <c r="DN241" i="1"/>
  <c r="DD242" i="1"/>
  <c r="DA243" i="1"/>
  <c r="DC242" i="1"/>
  <c r="CT243" i="1"/>
  <c r="CQ244" i="1"/>
  <c r="CS243" i="1"/>
  <c r="CG240" i="1"/>
  <c r="CI239" i="1"/>
  <c r="CJ239" i="1"/>
  <c r="BY244" i="1"/>
  <c r="BW245" i="1"/>
  <c r="BZ244" i="1"/>
  <c r="BM244" i="1"/>
  <c r="BO243" i="1"/>
  <c r="BP243" i="1"/>
  <c r="BF243" i="1"/>
  <c r="BC244" i="1"/>
  <c r="BE243" i="1"/>
  <c r="AV245" i="1"/>
  <c r="AS246" i="1"/>
  <c r="AU245" i="1"/>
  <c r="AW580" i="5"/>
  <c r="AV580" i="5" s="1"/>
  <c r="AX580" i="5"/>
  <c r="AL243" i="1"/>
  <c r="AI244" i="1"/>
  <c r="AK243" i="1"/>
  <c r="AA243" i="1"/>
  <c r="AB243" i="1"/>
  <c r="Y244" i="1"/>
  <c r="H243" i="1"/>
  <c r="G243" i="1"/>
  <c r="Q244" i="1"/>
  <c r="O245" i="1"/>
  <c r="R244" i="1"/>
  <c r="IU238" i="1" l="1"/>
  <c r="IW237" i="1"/>
  <c r="IX237" i="1"/>
  <c r="IK238" i="1"/>
  <c r="IM237" i="1"/>
  <c r="IN237" i="1"/>
  <c r="ID236" i="1"/>
  <c r="IA237" i="1"/>
  <c r="IC236" i="1"/>
  <c r="HQ238" i="1"/>
  <c r="HT237" i="1"/>
  <c r="HS237" i="1"/>
  <c r="HJ236" i="1"/>
  <c r="HG237" i="1"/>
  <c r="HI236" i="1"/>
  <c r="GZ238" i="1"/>
  <c r="GY238" i="1"/>
  <c r="GW239" i="1"/>
  <c r="GO237" i="1"/>
  <c r="GM238" i="1"/>
  <c r="GP237" i="1"/>
  <c r="GF238" i="1"/>
  <c r="GE238" i="1"/>
  <c r="GC239" i="1"/>
  <c r="FS238" i="1"/>
  <c r="FV237" i="1"/>
  <c r="FU237" i="1"/>
  <c r="FI238" i="1"/>
  <c r="FK237" i="1"/>
  <c r="FL237" i="1"/>
  <c r="FB236" i="1"/>
  <c r="EY237" i="1"/>
  <c r="FA236" i="1"/>
  <c r="EO238" i="1"/>
  <c r="EQ237" i="1"/>
  <c r="BT575" i="5" s="1"/>
  <c r="ER237" i="1"/>
  <c r="BU575" i="5" s="1"/>
  <c r="EH236" i="1"/>
  <c r="EE237" i="1"/>
  <c r="EG236" i="1"/>
  <c r="DX241" i="1"/>
  <c r="DW241" i="1"/>
  <c r="DU242" i="1"/>
  <c r="BJ581" i="5"/>
  <c r="BD581" i="5"/>
  <c r="BM581" i="5"/>
  <c r="BS581" i="5"/>
  <c r="BP581" i="5"/>
  <c r="BG581" i="5"/>
  <c r="BA581" i="5"/>
  <c r="BI581" i="5"/>
  <c r="BH581" i="5" s="1"/>
  <c r="BC581" i="5"/>
  <c r="BB581" i="5" s="1"/>
  <c r="BL581" i="5"/>
  <c r="BK581" i="5" s="1"/>
  <c r="BF581" i="5"/>
  <c r="BE581" i="5" s="1"/>
  <c r="BO581" i="5"/>
  <c r="BN581" i="5" s="1"/>
  <c r="BR581" i="5"/>
  <c r="BQ581" i="5" s="1"/>
  <c r="AZ581" i="5"/>
  <c r="AY581" i="5" s="1"/>
  <c r="DK243" i="1"/>
  <c r="DM242" i="1"/>
  <c r="DN242" i="1"/>
  <c r="DC243" i="1"/>
  <c r="DA244" i="1"/>
  <c r="DD243" i="1"/>
  <c r="CS244" i="1"/>
  <c r="CQ245" i="1"/>
  <c r="CT244" i="1"/>
  <c r="CG241" i="1"/>
  <c r="CI240" i="1"/>
  <c r="CJ240" i="1"/>
  <c r="BY245" i="1"/>
  <c r="BW246" i="1"/>
  <c r="BZ245" i="1"/>
  <c r="BM245" i="1"/>
  <c r="BO244" i="1"/>
  <c r="BP244" i="1"/>
  <c r="BE244" i="1"/>
  <c r="BC245" i="1"/>
  <c r="BF244" i="1"/>
  <c r="AS247" i="1"/>
  <c r="AU246" i="1"/>
  <c r="AV246" i="1"/>
  <c r="AX581" i="5"/>
  <c r="AW581" i="5"/>
  <c r="AV581" i="5" s="1"/>
  <c r="AK244" i="1"/>
  <c r="AI245" i="1"/>
  <c r="AL244" i="1"/>
  <c r="Y245" i="1"/>
  <c r="AB244" i="1"/>
  <c r="AA244" i="1"/>
  <c r="H244" i="1"/>
  <c r="G244" i="1"/>
  <c r="R245" i="1"/>
  <c r="Q245" i="1"/>
  <c r="O246" i="1"/>
  <c r="IU239" i="1" l="1"/>
  <c r="IW238" i="1"/>
  <c r="IX238" i="1"/>
  <c r="IN238" i="1"/>
  <c r="IK239" i="1"/>
  <c r="IM238" i="1"/>
  <c r="IA238" i="1"/>
  <c r="IC237" i="1"/>
  <c r="ID237" i="1"/>
  <c r="HT238" i="1"/>
  <c r="HQ239" i="1"/>
  <c r="HS238" i="1"/>
  <c r="HI237" i="1"/>
  <c r="HJ237" i="1"/>
  <c r="HG238" i="1"/>
  <c r="GY239" i="1"/>
  <c r="GW240" i="1"/>
  <c r="GZ239" i="1"/>
  <c r="GM239" i="1"/>
  <c r="GO238" i="1"/>
  <c r="GP238" i="1"/>
  <c r="GC240" i="1"/>
  <c r="GE239" i="1"/>
  <c r="GF239" i="1"/>
  <c r="FS239" i="1"/>
  <c r="FV238" i="1"/>
  <c r="FU238" i="1"/>
  <c r="FL238" i="1"/>
  <c r="FI239" i="1"/>
  <c r="FK238" i="1"/>
  <c r="EY238" i="1"/>
  <c r="FB237" i="1"/>
  <c r="FA237" i="1"/>
  <c r="ER238" i="1"/>
  <c r="BU576" i="5" s="1"/>
  <c r="EO239" i="1"/>
  <c r="EQ238" i="1"/>
  <c r="BT576" i="5" s="1"/>
  <c r="EG237" i="1"/>
  <c r="EH237" i="1"/>
  <c r="EE238" i="1"/>
  <c r="DX242" i="1"/>
  <c r="DU243" i="1"/>
  <c r="DW242" i="1"/>
  <c r="BI582" i="5"/>
  <c r="BH582" i="5" s="1"/>
  <c r="BL582" i="5"/>
  <c r="BK582" i="5" s="1"/>
  <c r="BF582" i="5"/>
  <c r="BE582" i="5" s="1"/>
  <c r="BC582" i="5"/>
  <c r="BB582" i="5" s="1"/>
  <c r="BO582" i="5"/>
  <c r="BN582" i="5" s="1"/>
  <c r="BR582" i="5"/>
  <c r="BQ582" i="5" s="1"/>
  <c r="AZ582" i="5"/>
  <c r="AY582" i="5" s="1"/>
  <c r="BJ582" i="5"/>
  <c r="BD582" i="5"/>
  <c r="BM582" i="5"/>
  <c r="BS582" i="5"/>
  <c r="BG582" i="5"/>
  <c r="BP582" i="5"/>
  <c r="BA582" i="5"/>
  <c r="DN243" i="1"/>
  <c r="DK244" i="1"/>
  <c r="DM243" i="1"/>
  <c r="DA245" i="1"/>
  <c r="DC244" i="1"/>
  <c r="DD244" i="1"/>
  <c r="CS245" i="1"/>
  <c r="CQ246" i="1"/>
  <c r="CT245" i="1"/>
  <c r="CJ241" i="1"/>
  <c r="CG242" i="1"/>
  <c r="CI241" i="1"/>
  <c r="BZ246" i="1"/>
  <c r="BW247" i="1"/>
  <c r="BY246" i="1"/>
  <c r="BP245" i="1"/>
  <c r="BM246" i="1"/>
  <c r="BO245" i="1"/>
  <c r="BE245" i="1"/>
  <c r="BC246" i="1"/>
  <c r="BF245" i="1"/>
  <c r="AS248" i="1"/>
  <c r="AU247" i="1"/>
  <c r="AV247" i="1"/>
  <c r="AX582" i="5"/>
  <c r="AW582" i="5"/>
  <c r="AV582" i="5" s="1"/>
  <c r="AK245" i="1"/>
  <c r="AL245" i="1"/>
  <c r="AI246" i="1"/>
  <c r="AB245" i="1"/>
  <c r="Y246" i="1"/>
  <c r="AA245" i="1"/>
  <c r="G245" i="1"/>
  <c r="H245" i="1"/>
  <c r="R246" i="1"/>
  <c r="Q246" i="1"/>
  <c r="O247" i="1"/>
  <c r="IX239" i="1" l="1"/>
  <c r="IW239" i="1"/>
  <c r="IU240" i="1"/>
  <c r="IK240" i="1"/>
  <c r="IM239" i="1"/>
  <c r="IN239" i="1"/>
  <c r="IA239" i="1"/>
  <c r="IC238" i="1"/>
  <c r="ID238" i="1"/>
  <c r="HS239" i="1"/>
  <c r="HT239" i="1"/>
  <c r="HQ240" i="1"/>
  <c r="HG239" i="1"/>
  <c r="HJ238" i="1"/>
  <c r="HI238" i="1"/>
  <c r="GY240" i="1"/>
  <c r="GW241" i="1"/>
  <c r="GZ240" i="1"/>
  <c r="GP239" i="1"/>
  <c r="GM240" i="1"/>
  <c r="GO239" i="1"/>
  <c r="GC241" i="1"/>
  <c r="GE240" i="1"/>
  <c r="GF240" i="1"/>
  <c r="FV239" i="1"/>
  <c r="FS240" i="1"/>
  <c r="FU239" i="1"/>
  <c r="FI240" i="1"/>
  <c r="FK239" i="1"/>
  <c r="FL239" i="1"/>
  <c r="EY239" i="1"/>
  <c r="FA238" i="1"/>
  <c r="FB238" i="1"/>
  <c r="EQ239" i="1"/>
  <c r="BT577" i="5" s="1"/>
  <c r="ER239" i="1"/>
  <c r="BU577" i="5" s="1"/>
  <c r="EO240" i="1"/>
  <c r="EE239" i="1"/>
  <c r="EH238" i="1"/>
  <c r="EG238" i="1"/>
  <c r="DW243" i="1"/>
  <c r="DX243" i="1"/>
  <c r="DU244" i="1"/>
  <c r="BI583" i="5"/>
  <c r="BH583" i="5" s="1"/>
  <c r="BF583" i="5"/>
  <c r="BE583" i="5" s="1"/>
  <c r="BL583" i="5"/>
  <c r="BK583" i="5" s="1"/>
  <c r="BC583" i="5"/>
  <c r="BB583" i="5" s="1"/>
  <c r="BO583" i="5"/>
  <c r="BN583" i="5" s="1"/>
  <c r="BR583" i="5"/>
  <c r="BQ583" i="5" s="1"/>
  <c r="AZ583" i="5"/>
  <c r="AY583" i="5" s="1"/>
  <c r="BJ583" i="5"/>
  <c r="BD583" i="5"/>
  <c r="BS583" i="5"/>
  <c r="BM583" i="5"/>
  <c r="BP583" i="5"/>
  <c r="BG583" i="5"/>
  <c r="BA583" i="5"/>
  <c r="DM244" i="1"/>
  <c r="DK245" i="1"/>
  <c r="DN244" i="1"/>
  <c r="DD245" i="1"/>
  <c r="DC245" i="1"/>
  <c r="DA246" i="1"/>
  <c r="CT246" i="1"/>
  <c r="CQ247" i="1"/>
  <c r="CS246" i="1"/>
  <c r="CJ242" i="1"/>
  <c r="CI242" i="1"/>
  <c r="CG243" i="1"/>
  <c r="BW248" i="1"/>
  <c r="BY247" i="1"/>
  <c r="BZ247" i="1"/>
  <c r="BM247" i="1"/>
  <c r="BO246" i="1"/>
  <c r="BP246" i="1"/>
  <c r="BF246" i="1"/>
  <c r="BC247" i="1"/>
  <c r="BE246" i="1"/>
  <c r="AV248" i="1"/>
  <c r="AS249" i="1"/>
  <c r="AU248" i="1"/>
  <c r="AX583" i="5"/>
  <c r="AW583" i="5"/>
  <c r="AV583" i="5" s="1"/>
  <c r="AL246" i="1"/>
  <c r="AI247" i="1"/>
  <c r="AK246" i="1"/>
  <c r="Y247" i="1"/>
  <c r="AA246" i="1"/>
  <c r="AB246" i="1"/>
  <c r="G246" i="1"/>
  <c r="H246" i="1"/>
  <c r="R247" i="1"/>
  <c r="O248" i="1"/>
  <c r="Q247" i="1"/>
  <c r="IW240" i="1" l="1"/>
  <c r="IX240" i="1"/>
  <c r="IU241" i="1"/>
  <c r="IK241" i="1"/>
  <c r="IM240" i="1"/>
  <c r="IN240" i="1"/>
  <c r="ID239" i="1"/>
  <c r="IA240" i="1"/>
  <c r="IC239" i="1"/>
  <c r="HT240" i="1"/>
  <c r="HQ241" i="1"/>
  <c r="HS240" i="1"/>
  <c r="HJ239" i="1"/>
  <c r="HG240" i="1"/>
  <c r="HI239" i="1"/>
  <c r="GZ241" i="1"/>
  <c r="GY241" i="1"/>
  <c r="GW242" i="1"/>
  <c r="GO240" i="1"/>
  <c r="GP240" i="1"/>
  <c r="GM241" i="1"/>
  <c r="GF241" i="1"/>
  <c r="GC242" i="1"/>
  <c r="GE241" i="1"/>
  <c r="FU240" i="1"/>
  <c r="FV240" i="1"/>
  <c r="FS241" i="1"/>
  <c r="FI241" i="1"/>
  <c r="FL240" i="1"/>
  <c r="FK240" i="1"/>
  <c r="FB239" i="1"/>
  <c r="EY240" i="1"/>
  <c r="FA239" i="1"/>
  <c r="EO241" i="1"/>
  <c r="ER240" i="1"/>
  <c r="BU578" i="5" s="1"/>
  <c r="EQ240" i="1"/>
  <c r="BT578" i="5" s="1"/>
  <c r="EH239" i="1"/>
  <c r="EE240" i="1"/>
  <c r="EG239" i="1"/>
  <c r="DU245" i="1"/>
  <c r="DW244" i="1"/>
  <c r="DX244" i="1"/>
  <c r="BJ584" i="5"/>
  <c r="BD584" i="5"/>
  <c r="BM584" i="5"/>
  <c r="BS584" i="5"/>
  <c r="BP584" i="5"/>
  <c r="BG584" i="5"/>
  <c r="BA584" i="5"/>
  <c r="DM245" i="1"/>
  <c r="DK246" i="1"/>
  <c r="DN245" i="1"/>
  <c r="BI584" i="5"/>
  <c r="BH584" i="5" s="1"/>
  <c r="BC584" i="5"/>
  <c r="BB584" i="5" s="1"/>
  <c r="BL584" i="5"/>
  <c r="BK584" i="5" s="1"/>
  <c r="BF584" i="5"/>
  <c r="BE584" i="5" s="1"/>
  <c r="BO584" i="5"/>
  <c r="BN584" i="5" s="1"/>
  <c r="BR584" i="5"/>
  <c r="BQ584" i="5" s="1"/>
  <c r="AZ584" i="5"/>
  <c r="AY584" i="5" s="1"/>
  <c r="DA247" i="1"/>
  <c r="DD246" i="1"/>
  <c r="DC246" i="1"/>
  <c r="CQ248" i="1"/>
  <c r="CS247" i="1"/>
  <c r="CT247" i="1"/>
  <c r="CG244" i="1"/>
  <c r="CI243" i="1"/>
  <c r="CJ243" i="1"/>
  <c r="BW249" i="1"/>
  <c r="BY248" i="1"/>
  <c r="BZ248" i="1"/>
  <c r="BO247" i="1"/>
  <c r="BM248" i="1"/>
  <c r="BP247" i="1"/>
  <c r="BC248" i="1"/>
  <c r="BE247" i="1"/>
  <c r="BF247" i="1"/>
  <c r="AS250" i="1"/>
  <c r="AU249" i="1"/>
  <c r="AV249" i="1"/>
  <c r="AW584" i="5"/>
  <c r="AV584" i="5" s="1"/>
  <c r="AI248" i="1"/>
  <c r="AL247" i="1"/>
  <c r="AK247" i="1"/>
  <c r="AX584" i="5"/>
  <c r="Y248" i="1"/>
  <c r="AA247" i="1"/>
  <c r="AB247" i="1"/>
  <c r="G247" i="1"/>
  <c r="H247" i="1"/>
  <c r="O249" i="1"/>
  <c r="Q248" i="1"/>
  <c r="R248" i="1"/>
  <c r="IW241" i="1" l="1"/>
  <c r="IU242" i="1"/>
  <c r="IX241" i="1"/>
  <c r="IN241" i="1"/>
  <c r="IK242" i="1"/>
  <c r="IM241" i="1"/>
  <c r="IC240" i="1"/>
  <c r="IA241" i="1"/>
  <c r="ID240" i="1"/>
  <c r="HT241" i="1"/>
  <c r="HQ242" i="1"/>
  <c r="HS241" i="1"/>
  <c r="HI240" i="1"/>
  <c r="HG241" i="1"/>
  <c r="HJ240" i="1"/>
  <c r="GZ242" i="1"/>
  <c r="GW243" i="1"/>
  <c r="GY242" i="1"/>
  <c r="GO241" i="1"/>
  <c r="GM242" i="1"/>
  <c r="GP241" i="1"/>
  <c r="GF242" i="1"/>
  <c r="GC243" i="1"/>
  <c r="GE242" i="1"/>
  <c r="FU241" i="1"/>
  <c r="FS242" i="1"/>
  <c r="FV241" i="1"/>
  <c r="FL241" i="1"/>
  <c r="FK241" i="1"/>
  <c r="FI242" i="1"/>
  <c r="FA240" i="1"/>
  <c r="EY241" i="1"/>
  <c r="FB240" i="1"/>
  <c r="ER241" i="1"/>
  <c r="BU579" i="5" s="1"/>
  <c r="EO242" i="1"/>
  <c r="EQ241" i="1"/>
  <c r="BT579" i="5" s="1"/>
  <c r="EG240" i="1"/>
  <c r="EE241" i="1"/>
  <c r="EH240" i="1"/>
  <c r="DX245" i="1"/>
  <c r="DW245" i="1"/>
  <c r="DU246" i="1"/>
  <c r="BJ585" i="5"/>
  <c r="BD585" i="5"/>
  <c r="BS585" i="5"/>
  <c r="BM585" i="5"/>
  <c r="BP585" i="5"/>
  <c r="BG585" i="5"/>
  <c r="BA585" i="5"/>
  <c r="BI585" i="5"/>
  <c r="BH585" i="5" s="1"/>
  <c r="BL585" i="5"/>
  <c r="BK585" i="5" s="1"/>
  <c r="BF585" i="5"/>
  <c r="BE585" i="5" s="1"/>
  <c r="BC585" i="5"/>
  <c r="BB585" i="5" s="1"/>
  <c r="BO585" i="5"/>
  <c r="BN585" i="5" s="1"/>
  <c r="BR585" i="5"/>
  <c r="BQ585" i="5" s="1"/>
  <c r="AZ585" i="5"/>
  <c r="AY585" i="5" s="1"/>
  <c r="DN246" i="1"/>
  <c r="DK247" i="1"/>
  <c r="DM246" i="1"/>
  <c r="DA248" i="1"/>
  <c r="DC247" i="1"/>
  <c r="DD247" i="1"/>
  <c r="CQ249" i="1"/>
  <c r="CS248" i="1"/>
  <c r="CT248" i="1"/>
  <c r="CG245" i="1"/>
  <c r="CI244" i="1"/>
  <c r="CJ244" i="1"/>
  <c r="BW250" i="1"/>
  <c r="BZ249" i="1"/>
  <c r="BY249" i="1"/>
  <c r="BP248" i="1"/>
  <c r="BM249" i="1"/>
  <c r="BO248" i="1"/>
  <c r="BC249" i="1"/>
  <c r="BE248" i="1"/>
  <c r="BF248" i="1"/>
  <c r="AS251" i="1"/>
  <c r="AV250" i="1"/>
  <c r="AU250" i="1"/>
  <c r="AW585" i="5"/>
  <c r="AV585" i="5" s="1"/>
  <c r="AX585" i="5"/>
  <c r="AI249" i="1"/>
  <c r="AK248" i="1"/>
  <c r="AL248" i="1"/>
  <c r="AB248" i="1"/>
  <c r="Y249" i="1"/>
  <c r="AA248" i="1"/>
  <c r="H248" i="1"/>
  <c r="G248" i="1"/>
  <c r="O250" i="1"/>
  <c r="R249" i="1"/>
  <c r="Q249" i="1"/>
  <c r="IU243" i="1" l="1"/>
  <c r="IW242" i="1"/>
  <c r="IX242" i="1"/>
  <c r="IN242" i="1"/>
  <c r="IM242" i="1"/>
  <c r="IK243" i="1"/>
  <c r="IC241" i="1"/>
  <c r="IA242" i="1"/>
  <c r="ID241" i="1"/>
  <c r="HT242" i="1"/>
  <c r="HS242" i="1"/>
  <c r="HQ243" i="1"/>
  <c r="HI241" i="1"/>
  <c r="HG242" i="1"/>
  <c r="HJ241" i="1"/>
  <c r="GY243" i="1"/>
  <c r="GZ243" i="1"/>
  <c r="GW244" i="1"/>
  <c r="GM243" i="1"/>
  <c r="GO242" i="1"/>
  <c r="GP242" i="1"/>
  <c r="GE243" i="1"/>
  <c r="GC244" i="1"/>
  <c r="GF243" i="1"/>
  <c r="FS243" i="1"/>
  <c r="FU242" i="1"/>
  <c r="FV242" i="1"/>
  <c r="FL242" i="1"/>
  <c r="FK242" i="1"/>
  <c r="FI243" i="1"/>
  <c r="FA241" i="1"/>
  <c r="EY242" i="1"/>
  <c r="FB241" i="1"/>
  <c r="ER242" i="1"/>
  <c r="BU580" i="5" s="1"/>
  <c r="EQ242" i="1"/>
  <c r="BT580" i="5" s="1"/>
  <c r="EO243" i="1"/>
  <c r="EG241" i="1"/>
  <c r="EE242" i="1"/>
  <c r="EH241" i="1"/>
  <c r="DU247" i="1"/>
  <c r="DW246" i="1"/>
  <c r="DX246" i="1"/>
  <c r="BJ586" i="5"/>
  <c r="BD586" i="5"/>
  <c r="BS586" i="5"/>
  <c r="BM586" i="5"/>
  <c r="BP586" i="5"/>
  <c r="BG586" i="5"/>
  <c r="BA586" i="5"/>
  <c r="BI586" i="5"/>
  <c r="BH586" i="5" s="1"/>
  <c r="BL586" i="5"/>
  <c r="BK586" i="5" s="1"/>
  <c r="BF586" i="5"/>
  <c r="BE586" i="5" s="1"/>
  <c r="BC586" i="5"/>
  <c r="BB586" i="5" s="1"/>
  <c r="BO586" i="5"/>
  <c r="BN586" i="5" s="1"/>
  <c r="BR586" i="5"/>
  <c r="BQ586" i="5" s="1"/>
  <c r="AZ586" i="5"/>
  <c r="AY586" i="5" s="1"/>
  <c r="DK248" i="1"/>
  <c r="DM247" i="1"/>
  <c r="DN247" i="1"/>
  <c r="DD248" i="1"/>
  <c r="DA249" i="1"/>
  <c r="DC248" i="1"/>
  <c r="CS249" i="1"/>
  <c r="CT249" i="1"/>
  <c r="CQ250" i="1"/>
  <c r="CJ245" i="1"/>
  <c r="CI245" i="1"/>
  <c r="CG246" i="1"/>
  <c r="BZ250" i="1"/>
  <c r="BW251" i="1"/>
  <c r="BY250" i="1"/>
  <c r="BM250" i="1"/>
  <c r="BP249" i="1"/>
  <c r="BO249" i="1"/>
  <c r="BC250" i="1"/>
  <c r="BE249" i="1"/>
  <c r="BF249" i="1"/>
  <c r="AS252" i="1"/>
  <c r="AU251" i="1"/>
  <c r="AV251" i="1"/>
  <c r="AW586" i="5"/>
  <c r="AV586" i="5" s="1"/>
  <c r="AX586" i="5"/>
  <c r="AI250" i="1"/>
  <c r="AK249" i="1"/>
  <c r="AL249" i="1"/>
  <c r="AB249" i="1"/>
  <c r="Y250" i="1"/>
  <c r="AA249" i="1"/>
  <c r="H249" i="1"/>
  <c r="G249" i="1"/>
  <c r="O251" i="1"/>
  <c r="Q250" i="1"/>
  <c r="R250" i="1"/>
  <c r="IX243" i="1" l="1"/>
  <c r="IU244" i="1"/>
  <c r="IW243" i="1"/>
  <c r="IK244" i="1"/>
  <c r="IM243" i="1"/>
  <c r="IN243" i="1"/>
  <c r="IA243" i="1"/>
  <c r="ID242" i="1"/>
  <c r="IC242" i="1"/>
  <c r="HQ244" i="1"/>
  <c r="HS243" i="1"/>
  <c r="HT243" i="1"/>
  <c r="HG243" i="1"/>
  <c r="HI242" i="1"/>
  <c r="HJ242" i="1"/>
  <c r="GW245" i="1"/>
  <c r="GY244" i="1"/>
  <c r="GZ244" i="1"/>
  <c r="GP243" i="1"/>
  <c r="GM244" i="1"/>
  <c r="GO243" i="1"/>
  <c r="GC245" i="1"/>
  <c r="GE244" i="1"/>
  <c r="GF244" i="1"/>
  <c r="FV243" i="1"/>
  <c r="FS244" i="1"/>
  <c r="FU243" i="1"/>
  <c r="FI244" i="1"/>
  <c r="FL243" i="1"/>
  <c r="FK243" i="1"/>
  <c r="EY243" i="1"/>
  <c r="FA242" i="1"/>
  <c r="FB242" i="1"/>
  <c r="EO244" i="1"/>
  <c r="EQ243" i="1"/>
  <c r="BT581" i="5" s="1"/>
  <c r="ER243" i="1"/>
  <c r="BU581" i="5" s="1"/>
  <c r="EE243" i="1"/>
  <c r="EG242" i="1"/>
  <c r="EH242" i="1"/>
  <c r="DU248" i="1"/>
  <c r="DW247" i="1"/>
  <c r="DX247" i="1"/>
  <c r="BI587" i="5"/>
  <c r="BH587" i="5" s="1"/>
  <c r="BF587" i="5"/>
  <c r="BE587" i="5" s="1"/>
  <c r="BL587" i="5"/>
  <c r="BK587" i="5" s="1"/>
  <c r="BC587" i="5"/>
  <c r="BB587" i="5" s="1"/>
  <c r="BO587" i="5"/>
  <c r="BN587" i="5" s="1"/>
  <c r="BR587" i="5"/>
  <c r="BQ587" i="5" s="1"/>
  <c r="AZ587" i="5"/>
  <c r="AY587" i="5" s="1"/>
  <c r="BJ587" i="5"/>
  <c r="BD587" i="5"/>
  <c r="BS587" i="5"/>
  <c r="BM587" i="5"/>
  <c r="BP587" i="5"/>
  <c r="BG587" i="5"/>
  <c r="BA587" i="5"/>
  <c r="DK249" i="1"/>
  <c r="DM248" i="1"/>
  <c r="DN248" i="1"/>
  <c r="DA250" i="1"/>
  <c r="DD249" i="1"/>
  <c r="DC249" i="1"/>
  <c r="CT250" i="1"/>
  <c r="CQ251" i="1"/>
  <c r="CS250" i="1"/>
  <c r="CG247" i="1"/>
  <c r="CI246" i="1"/>
  <c r="CJ246" i="1"/>
  <c r="BW252" i="1"/>
  <c r="BY251" i="1"/>
  <c r="BZ251" i="1"/>
  <c r="BM251" i="1"/>
  <c r="BP250" i="1"/>
  <c r="BO250" i="1"/>
  <c r="BF250" i="1"/>
  <c r="BC251" i="1"/>
  <c r="BE250" i="1"/>
  <c r="AW587" i="5"/>
  <c r="AV587" i="5" s="1"/>
  <c r="AV252" i="1"/>
  <c r="AS253" i="1"/>
  <c r="AU252" i="1"/>
  <c r="AX587" i="5"/>
  <c r="AL250" i="1"/>
  <c r="AI251" i="1"/>
  <c r="AK250" i="1"/>
  <c r="Y251" i="1"/>
  <c r="AB250" i="1"/>
  <c r="AA250" i="1"/>
  <c r="H250" i="1"/>
  <c r="G250" i="1"/>
  <c r="R251" i="1"/>
  <c r="Q251" i="1"/>
  <c r="O252" i="1"/>
  <c r="IW244" i="1" l="1"/>
  <c r="IU245" i="1"/>
  <c r="IX244" i="1"/>
  <c r="IK245" i="1"/>
  <c r="IM244" i="1"/>
  <c r="IN244" i="1"/>
  <c r="ID243" i="1"/>
  <c r="IA244" i="1"/>
  <c r="IC243" i="1"/>
  <c r="HQ245" i="1"/>
  <c r="HS244" i="1"/>
  <c r="HT244" i="1"/>
  <c r="HJ243" i="1"/>
  <c r="HG244" i="1"/>
  <c r="HI243" i="1"/>
  <c r="GW246" i="1"/>
  <c r="GY245" i="1"/>
  <c r="GZ245" i="1"/>
  <c r="GO244" i="1"/>
  <c r="GM245" i="1"/>
  <c r="GP244" i="1"/>
  <c r="GC246" i="1"/>
  <c r="GE245" i="1"/>
  <c r="GF245" i="1"/>
  <c r="FU244" i="1"/>
  <c r="FV244" i="1"/>
  <c r="FS245" i="1"/>
  <c r="FK244" i="1"/>
  <c r="FI245" i="1"/>
  <c r="FL244" i="1"/>
  <c r="FB243" i="1"/>
  <c r="EY244" i="1"/>
  <c r="FA243" i="1"/>
  <c r="EO245" i="1"/>
  <c r="EQ244" i="1"/>
  <c r="BT582" i="5" s="1"/>
  <c r="ER244" i="1"/>
  <c r="BU582" i="5" s="1"/>
  <c r="EH243" i="1"/>
  <c r="EE244" i="1"/>
  <c r="EG243" i="1"/>
  <c r="DX248" i="1"/>
  <c r="DU249" i="1"/>
  <c r="DW248" i="1"/>
  <c r="BI588" i="5"/>
  <c r="BH588" i="5" s="1"/>
  <c r="BF588" i="5"/>
  <c r="BE588" i="5" s="1"/>
  <c r="BL588" i="5"/>
  <c r="BK588" i="5" s="1"/>
  <c r="BC588" i="5"/>
  <c r="BB588" i="5" s="1"/>
  <c r="BO588" i="5"/>
  <c r="BN588" i="5" s="1"/>
  <c r="BR588" i="5"/>
  <c r="BQ588" i="5" s="1"/>
  <c r="AZ588" i="5"/>
  <c r="AY588" i="5" s="1"/>
  <c r="DK250" i="1"/>
  <c r="DM249" i="1"/>
  <c r="DN249" i="1"/>
  <c r="BJ588" i="5"/>
  <c r="BD588" i="5"/>
  <c r="BS588" i="5"/>
  <c r="BM588" i="5"/>
  <c r="BG588" i="5"/>
  <c r="BP588" i="5"/>
  <c r="BA588" i="5"/>
  <c r="DA251" i="1"/>
  <c r="DD250" i="1"/>
  <c r="DC250" i="1"/>
  <c r="CQ252" i="1"/>
  <c r="CS251" i="1"/>
  <c r="CT251" i="1"/>
  <c r="CG248" i="1"/>
  <c r="CJ247" i="1"/>
  <c r="CI247" i="1"/>
  <c r="BW253" i="1"/>
  <c r="BY252" i="1"/>
  <c r="BZ252" i="1"/>
  <c r="BM252" i="1"/>
  <c r="BP251" i="1"/>
  <c r="BO251" i="1"/>
  <c r="BC252" i="1"/>
  <c r="BE251" i="1"/>
  <c r="BF251" i="1"/>
  <c r="AS254" i="1"/>
  <c r="AU253" i="1"/>
  <c r="AV253" i="1"/>
  <c r="AW588" i="5"/>
  <c r="AV588" i="5" s="1"/>
  <c r="AI252" i="1"/>
  <c r="AK251" i="1"/>
  <c r="AL251" i="1"/>
  <c r="AX588" i="5"/>
  <c r="AA251" i="1"/>
  <c r="Y252" i="1"/>
  <c r="AB251" i="1"/>
  <c r="G251" i="1"/>
  <c r="H251" i="1"/>
  <c r="O253" i="1"/>
  <c r="Q252" i="1"/>
  <c r="R252" i="1"/>
  <c r="IU246" i="1" l="1"/>
  <c r="IW245" i="1"/>
  <c r="IX245" i="1"/>
  <c r="IK246" i="1"/>
  <c r="IN245" i="1"/>
  <c r="IM245" i="1"/>
  <c r="IC244" i="1"/>
  <c r="ID244" i="1"/>
  <c r="IA245" i="1"/>
  <c r="HQ246" i="1"/>
  <c r="HS245" i="1"/>
  <c r="HT245" i="1"/>
  <c r="HI244" i="1"/>
  <c r="HJ244" i="1"/>
  <c r="HG245" i="1"/>
  <c r="GW247" i="1"/>
  <c r="GZ246" i="1"/>
  <c r="GY246" i="1"/>
  <c r="GM246" i="1"/>
  <c r="GO245" i="1"/>
  <c r="GP245" i="1"/>
  <c r="GC247" i="1"/>
  <c r="GE246" i="1"/>
  <c r="GF246" i="1"/>
  <c r="FS246" i="1"/>
  <c r="FU245" i="1"/>
  <c r="FV245" i="1"/>
  <c r="FI246" i="1"/>
  <c r="FL245" i="1"/>
  <c r="FK245" i="1"/>
  <c r="FA244" i="1"/>
  <c r="EY245" i="1"/>
  <c r="FB244" i="1"/>
  <c r="EO246" i="1"/>
  <c r="ER245" i="1"/>
  <c r="BU583" i="5" s="1"/>
  <c r="EQ245" i="1"/>
  <c r="BT583" i="5" s="1"/>
  <c r="EG244" i="1"/>
  <c r="EH244" i="1"/>
  <c r="EE245" i="1"/>
  <c r="DU250" i="1"/>
  <c r="DW249" i="1"/>
  <c r="DX249" i="1"/>
  <c r="BI589" i="5"/>
  <c r="BH589" i="5" s="1"/>
  <c r="BF589" i="5"/>
  <c r="BE589" i="5" s="1"/>
  <c r="BC589" i="5"/>
  <c r="BB589" i="5" s="1"/>
  <c r="BL589" i="5"/>
  <c r="BK589" i="5" s="1"/>
  <c r="BO589" i="5"/>
  <c r="BN589" i="5" s="1"/>
  <c r="BR589" i="5"/>
  <c r="BQ589" i="5" s="1"/>
  <c r="AZ589" i="5"/>
  <c r="AY589" i="5" s="1"/>
  <c r="BJ589" i="5"/>
  <c r="BD589" i="5"/>
  <c r="BM589" i="5"/>
  <c r="BS589" i="5"/>
  <c r="BP589" i="5"/>
  <c r="BG589" i="5"/>
  <c r="BA589" i="5"/>
  <c r="DN250" i="1"/>
  <c r="DK251" i="1"/>
  <c r="DM250" i="1"/>
  <c r="DC251" i="1"/>
  <c r="DD251" i="1"/>
  <c r="DA252" i="1"/>
  <c r="CQ253" i="1"/>
  <c r="CS252" i="1"/>
  <c r="CT252" i="1"/>
  <c r="CJ248" i="1"/>
  <c r="CG249" i="1"/>
  <c r="CI248" i="1"/>
  <c r="BY253" i="1"/>
  <c r="BW254" i="1"/>
  <c r="BZ253" i="1"/>
  <c r="BP252" i="1"/>
  <c r="BM253" i="1"/>
  <c r="BO252" i="1"/>
  <c r="BC253" i="1"/>
  <c r="BE252" i="1"/>
  <c r="BF252" i="1"/>
  <c r="AX589" i="5"/>
  <c r="AS255" i="1"/>
  <c r="AU254" i="1"/>
  <c r="AV254" i="1"/>
  <c r="AW589" i="5"/>
  <c r="AV589" i="5" s="1"/>
  <c r="AI253" i="1"/>
  <c r="AL252" i="1"/>
  <c r="AK252" i="1"/>
  <c r="AB252" i="1"/>
  <c r="Y253" i="1"/>
  <c r="AA252" i="1"/>
  <c r="G252" i="1"/>
  <c r="H252" i="1"/>
  <c r="Q253" i="1"/>
  <c r="O254" i="1"/>
  <c r="R253" i="1"/>
  <c r="IX246" i="1" l="1"/>
  <c r="IW246" i="1"/>
  <c r="IU247" i="1"/>
  <c r="IK247" i="1"/>
  <c r="IM246" i="1"/>
  <c r="IN246" i="1"/>
  <c r="IC245" i="1"/>
  <c r="ID245" i="1"/>
  <c r="IA246" i="1"/>
  <c r="HQ247" i="1"/>
  <c r="HS246" i="1"/>
  <c r="HT246" i="1"/>
  <c r="HI245" i="1"/>
  <c r="HG246" i="1"/>
  <c r="HJ245" i="1"/>
  <c r="GW248" i="1"/>
  <c r="GY247" i="1"/>
  <c r="GZ247" i="1"/>
  <c r="GP246" i="1"/>
  <c r="GM247" i="1"/>
  <c r="GO246" i="1"/>
  <c r="GE247" i="1"/>
  <c r="GC248" i="1"/>
  <c r="GF247" i="1"/>
  <c r="FV246" i="1"/>
  <c r="FS247" i="1"/>
  <c r="FU246" i="1"/>
  <c r="FI247" i="1"/>
  <c r="FK246" i="1"/>
  <c r="FL246" i="1"/>
  <c r="FA245" i="1"/>
  <c r="FB245" i="1"/>
  <c r="EY246" i="1"/>
  <c r="EO247" i="1"/>
  <c r="EQ246" i="1"/>
  <c r="BT584" i="5" s="1"/>
  <c r="ER246" i="1"/>
  <c r="BU584" i="5" s="1"/>
  <c r="EG245" i="1"/>
  <c r="EE246" i="1"/>
  <c r="EH245" i="1"/>
  <c r="DU251" i="1"/>
  <c r="DW250" i="1"/>
  <c r="DX250" i="1"/>
  <c r="BJ590" i="5"/>
  <c r="BD590" i="5"/>
  <c r="BS590" i="5"/>
  <c r="BM590" i="5"/>
  <c r="BG590" i="5"/>
  <c r="BP590" i="5"/>
  <c r="BA590" i="5"/>
  <c r="DK252" i="1"/>
  <c r="DM251" i="1"/>
  <c r="DN251" i="1"/>
  <c r="BI590" i="5"/>
  <c r="BH590" i="5" s="1"/>
  <c r="BC590" i="5"/>
  <c r="BB590" i="5" s="1"/>
  <c r="BL590" i="5"/>
  <c r="BK590" i="5" s="1"/>
  <c r="BF590" i="5"/>
  <c r="BE590" i="5" s="1"/>
  <c r="BO590" i="5"/>
  <c r="BN590" i="5" s="1"/>
  <c r="BR590" i="5"/>
  <c r="BQ590" i="5" s="1"/>
  <c r="AZ590" i="5"/>
  <c r="AY590" i="5" s="1"/>
  <c r="DD252" i="1"/>
  <c r="DA253" i="1"/>
  <c r="DC252" i="1"/>
  <c r="CQ254" i="1"/>
  <c r="CS253" i="1"/>
  <c r="CT253" i="1"/>
  <c r="CG250" i="1"/>
  <c r="CI249" i="1"/>
  <c r="CJ249" i="1"/>
  <c r="BZ254" i="1"/>
  <c r="BW255" i="1"/>
  <c r="BY254" i="1"/>
  <c r="BM254" i="1"/>
  <c r="BP253" i="1"/>
  <c r="BO253" i="1"/>
  <c r="BE253" i="1"/>
  <c r="BC254" i="1"/>
  <c r="BF253" i="1"/>
  <c r="AX590" i="5"/>
  <c r="AU255" i="1"/>
  <c r="AS256" i="1"/>
  <c r="AV255" i="1"/>
  <c r="AW590" i="5"/>
  <c r="AV590" i="5" s="1"/>
  <c r="AI254" i="1"/>
  <c r="AK253" i="1"/>
  <c r="AL253" i="1"/>
  <c r="Y254" i="1"/>
  <c r="AA253" i="1"/>
  <c r="AB253" i="1"/>
  <c r="H253" i="1"/>
  <c r="G253" i="1"/>
  <c r="R254" i="1"/>
  <c r="Q254" i="1"/>
  <c r="O255" i="1"/>
  <c r="IU248" i="1" l="1"/>
  <c r="IX247" i="1"/>
  <c r="IW247" i="1"/>
  <c r="IK248" i="1"/>
  <c r="IM247" i="1"/>
  <c r="IN247" i="1"/>
  <c r="ID246" i="1"/>
  <c r="IA247" i="1"/>
  <c r="IC246" i="1"/>
  <c r="HS247" i="1"/>
  <c r="HT247" i="1"/>
  <c r="HQ248" i="1"/>
  <c r="HJ246" i="1"/>
  <c r="HG247" i="1"/>
  <c r="HI246" i="1"/>
  <c r="GZ248" i="1"/>
  <c r="GW249" i="1"/>
  <c r="GY248" i="1"/>
  <c r="GO247" i="1"/>
  <c r="GM248" i="1"/>
  <c r="GP247" i="1"/>
  <c r="GF248" i="1"/>
  <c r="GC249" i="1"/>
  <c r="GE248" i="1"/>
  <c r="FS248" i="1"/>
  <c r="FU247" i="1"/>
  <c r="FV247" i="1"/>
  <c r="FI248" i="1"/>
  <c r="FK247" i="1"/>
  <c r="FL247" i="1"/>
  <c r="FB246" i="1"/>
  <c r="EY247" i="1"/>
  <c r="FA246" i="1"/>
  <c r="EQ247" i="1"/>
  <c r="BT585" i="5" s="1"/>
  <c r="ER247" i="1"/>
  <c r="BU585" i="5" s="1"/>
  <c r="EO248" i="1"/>
  <c r="EH246" i="1"/>
  <c r="EE247" i="1"/>
  <c r="EG246" i="1"/>
  <c r="DU252" i="1"/>
  <c r="DW251" i="1"/>
  <c r="DX251" i="1"/>
  <c r="BI591" i="5"/>
  <c r="BH591" i="5" s="1"/>
  <c r="BF591" i="5"/>
  <c r="BE591" i="5" s="1"/>
  <c r="BL591" i="5"/>
  <c r="BK591" i="5" s="1"/>
  <c r="BC591" i="5"/>
  <c r="BB591" i="5" s="1"/>
  <c r="BO591" i="5"/>
  <c r="BN591" i="5" s="1"/>
  <c r="BR591" i="5"/>
  <c r="BQ591" i="5" s="1"/>
  <c r="AZ591" i="5"/>
  <c r="AY591" i="5" s="1"/>
  <c r="DK253" i="1"/>
  <c r="DM252" i="1"/>
  <c r="DN252" i="1"/>
  <c r="BJ591" i="5"/>
  <c r="BD591" i="5"/>
  <c r="BM591" i="5"/>
  <c r="BS591" i="5"/>
  <c r="BP591" i="5"/>
  <c r="BG591" i="5"/>
  <c r="BA591" i="5"/>
  <c r="DA254" i="1"/>
  <c r="DD253" i="1"/>
  <c r="DC253" i="1"/>
  <c r="CT254" i="1"/>
  <c r="CQ255" i="1"/>
  <c r="CS254" i="1"/>
  <c r="CG251" i="1"/>
  <c r="CJ250" i="1"/>
  <c r="CI250" i="1"/>
  <c r="BW256" i="1"/>
  <c r="BY255" i="1"/>
  <c r="BZ255" i="1"/>
  <c r="BM255" i="1"/>
  <c r="BP254" i="1"/>
  <c r="BO254" i="1"/>
  <c r="BF254" i="1"/>
  <c r="BC255" i="1"/>
  <c r="BE254" i="1"/>
  <c r="AW591" i="5"/>
  <c r="AV591" i="5" s="1"/>
  <c r="AV256" i="1"/>
  <c r="AS257" i="1"/>
  <c r="AU256" i="1"/>
  <c r="AX591" i="5"/>
  <c r="AL254" i="1"/>
  <c r="AI255" i="1"/>
  <c r="AK254" i="1"/>
  <c r="Y255" i="1"/>
  <c r="AB254" i="1"/>
  <c r="AA254" i="1"/>
  <c r="G254" i="1"/>
  <c r="H254" i="1"/>
  <c r="Q255" i="1"/>
  <c r="R255" i="1"/>
  <c r="O256" i="1"/>
  <c r="IU249" i="1" l="1"/>
  <c r="IW248" i="1"/>
  <c r="IX248" i="1"/>
  <c r="IN248" i="1"/>
  <c r="IK249" i="1"/>
  <c r="IM248" i="1"/>
  <c r="IA248" i="1"/>
  <c r="ID247" i="1"/>
  <c r="IC247" i="1"/>
  <c r="HT248" i="1"/>
  <c r="HQ249" i="1"/>
  <c r="HS248" i="1"/>
  <c r="HG248" i="1"/>
  <c r="HI247" i="1"/>
  <c r="HJ247" i="1"/>
  <c r="GW250" i="1"/>
  <c r="GY249" i="1"/>
  <c r="GZ249" i="1"/>
  <c r="GM249" i="1"/>
  <c r="GO248" i="1"/>
  <c r="GP248" i="1"/>
  <c r="GC250" i="1"/>
  <c r="GE249" i="1"/>
  <c r="GF249" i="1"/>
  <c r="FS249" i="1"/>
  <c r="FU248" i="1"/>
  <c r="FV248" i="1"/>
  <c r="FL248" i="1"/>
  <c r="FI249" i="1"/>
  <c r="FK248" i="1"/>
  <c r="EY248" i="1"/>
  <c r="FA247" i="1"/>
  <c r="FB247" i="1"/>
  <c r="ER248" i="1"/>
  <c r="BU586" i="5" s="1"/>
  <c r="EO249" i="1"/>
  <c r="EQ248" i="1"/>
  <c r="BT586" i="5" s="1"/>
  <c r="EE248" i="1"/>
  <c r="EH247" i="1"/>
  <c r="EG247" i="1"/>
  <c r="DX252" i="1"/>
  <c r="DU253" i="1"/>
  <c r="DW252" i="1"/>
  <c r="BJ592" i="5"/>
  <c r="BD592" i="5"/>
  <c r="BM592" i="5"/>
  <c r="BS592" i="5"/>
  <c r="BP592" i="5"/>
  <c r="BG592" i="5"/>
  <c r="BA592" i="5"/>
  <c r="DK254" i="1"/>
  <c r="DM253" i="1"/>
  <c r="DN253" i="1"/>
  <c r="BI592" i="5"/>
  <c r="BH592" i="5" s="1"/>
  <c r="BC592" i="5"/>
  <c r="BB592" i="5" s="1"/>
  <c r="BL592" i="5"/>
  <c r="BK592" i="5" s="1"/>
  <c r="BF592" i="5"/>
  <c r="BE592" i="5" s="1"/>
  <c r="BO592" i="5"/>
  <c r="BN592" i="5" s="1"/>
  <c r="BR592" i="5"/>
  <c r="BQ592" i="5" s="1"/>
  <c r="AZ592" i="5"/>
  <c r="AY592" i="5" s="1"/>
  <c r="DA255" i="1"/>
  <c r="DC254" i="1"/>
  <c r="DD254" i="1"/>
  <c r="CQ256" i="1"/>
  <c r="CT255" i="1"/>
  <c r="CS255" i="1"/>
  <c r="CG252" i="1"/>
  <c r="CI251" i="1"/>
  <c r="CJ251" i="1"/>
  <c r="BW257" i="1"/>
  <c r="BY256" i="1"/>
  <c r="BZ256" i="1"/>
  <c r="BO255" i="1"/>
  <c r="BM256" i="1"/>
  <c r="BP255" i="1"/>
  <c r="BC256" i="1"/>
  <c r="BE255" i="1"/>
  <c r="BF255" i="1"/>
  <c r="AS258" i="1"/>
  <c r="AU257" i="1"/>
  <c r="AV257" i="1"/>
  <c r="AW592" i="5"/>
  <c r="AV592" i="5" s="1"/>
  <c r="AI256" i="1"/>
  <c r="AK255" i="1"/>
  <c r="AL255" i="1"/>
  <c r="AX592" i="5"/>
  <c r="Y256" i="1"/>
  <c r="AA255" i="1"/>
  <c r="AB255" i="1"/>
  <c r="H255" i="1"/>
  <c r="G255" i="1"/>
  <c r="O257" i="1"/>
  <c r="Q256" i="1"/>
  <c r="R256" i="1"/>
  <c r="IW249" i="1" l="1"/>
  <c r="IX249" i="1"/>
  <c r="IU250" i="1"/>
  <c r="IK250" i="1"/>
  <c r="IM249" i="1"/>
  <c r="IN249" i="1"/>
  <c r="IA249" i="1"/>
  <c r="IC248" i="1"/>
  <c r="ID248" i="1"/>
  <c r="HQ250" i="1"/>
  <c r="HT249" i="1"/>
  <c r="HS249" i="1"/>
  <c r="HG249" i="1"/>
  <c r="HJ248" i="1"/>
  <c r="HI248" i="1"/>
  <c r="GW251" i="1"/>
  <c r="GZ250" i="1"/>
  <c r="GY250" i="1"/>
  <c r="GM250" i="1"/>
  <c r="GP249" i="1"/>
  <c r="GO249" i="1"/>
  <c r="GC251" i="1"/>
  <c r="GE250" i="1"/>
  <c r="GF250" i="1"/>
  <c r="FU249" i="1"/>
  <c r="FV249" i="1"/>
  <c r="FS250" i="1"/>
  <c r="FI250" i="1"/>
  <c r="FK249" i="1"/>
  <c r="FL249" i="1"/>
  <c r="EY249" i="1"/>
  <c r="FA248" i="1"/>
  <c r="FB248" i="1"/>
  <c r="EO250" i="1"/>
  <c r="EQ249" i="1"/>
  <c r="BT587" i="5" s="1"/>
  <c r="ER249" i="1"/>
  <c r="BU587" i="5" s="1"/>
  <c r="EE249" i="1"/>
  <c r="EG248" i="1"/>
  <c r="EH248" i="1"/>
  <c r="DU254" i="1"/>
  <c r="DW253" i="1"/>
  <c r="DX253" i="1"/>
  <c r="BJ593" i="5"/>
  <c r="BD593" i="5"/>
  <c r="BS593" i="5"/>
  <c r="BM593" i="5"/>
  <c r="BP593" i="5"/>
  <c r="BG593" i="5"/>
  <c r="BA593" i="5"/>
  <c r="BI593" i="5"/>
  <c r="BH593" i="5" s="1"/>
  <c r="BL593" i="5"/>
  <c r="BK593" i="5" s="1"/>
  <c r="BF593" i="5"/>
  <c r="BE593" i="5" s="1"/>
  <c r="BC593" i="5"/>
  <c r="BB593" i="5" s="1"/>
  <c r="BO593" i="5"/>
  <c r="BN593" i="5" s="1"/>
  <c r="BR593" i="5"/>
  <c r="BQ593" i="5" s="1"/>
  <c r="AZ593" i="5"/>
  <c r="AY593" i="5" s="1"/>
  <c r="DN254" i="1"/>
  <c r="DK255" i="1"/>
  <c r="DM254" i="1"/>
  <c r="DA256" i="1"/>
  <c r="DC255" i="1"/>
  <c r="DD255" i="1"/>
  <c r="CQ257" i="1"/>
  <c r="CS256" i="1"/>
  <c r="CT256" i="1"/>
  <c r="CJ252" i="1"/>
  <c r="CG253" i="1"/>
  <c r="CI252" i="1"/>
  <c r="BY257" i="1"/>
  <c r="BW258" i="1"/>
  <c r="BZ257" i="1"/>
  <c r="BP256" i="1"/>
  <c r="BM257" i="1"/>
  <c r="BO256" i="1"/>
  <c r="BC257" i="1"/>
  <c r="BE256" i="1"/>
  <c r="BF256" i="1"/>
  <c r="AV258" i="1"/>
  <c r="AS259" i="1"/>
  <c r="AU258" i="1"/>
  <c r="AW593" i="5"/>
  <c r="AV593" i="5" s="1"/>
  <c r="AX593" i="5"/>
  <c r="AI257" i="1"/>
  <c r="AK256" i="1"/>
  <c r="AL256" i="1"/>
  <c r="AB256" i="1"/>
  <c r="Y257" i="1"/>
  <c r="AA256" i="1"/>
  <c r="H256" i="1"/>
  <c r="G256" i="1"/>
  <c r="Q257" i="1"/>
  <c r="O258" i="1"/>
  <c r="R257" i="1"/>
  <c r="IX250" i="1" l="1"/>
  <c r="IU251" i="1"/>
  <c r="IW250" i="1"/>
  <c r="IK251" i="1"/>
  <c r="IM250" i="1"/>
  <c r="IN250" i="1"/>
  <c r="IA250" i="1"/>
  <c r="IC249" i="1"/>
  <c r="ID249" i="1"/>
  <c r="HQ251" i="1"/>
  <c r="HS250" i="1"/>
  <c r="HT250" i="1"/>
  <c r="HG250" i="1"/>
  <c r="HI249" i="1"/>
  <c r="HJ249" i="1"/>
  <c r="GW252" i="1"/>
  <c r="GY251" i="1"/>
  <c r="GZ251" i="1"/>
  <c r="GP250" i="1"/>
  <c r="GM251" i="1"/>
  <c r="GO250" i="1"/>
  <c r="GE251" i="1"/>
  <c r="GF251" i="1"/>
  <c r="GC252" i="1"/>
  <c r="FV250" i="1"/>
  <c r="FS251" i="1"/>
  <c r="FU250" i="1"/>
  <c r="FK250" i="1"/>
  <c r="FI251" i="1"/>
  <c r="FL250" i="1"/>
  <c r="EY250" i="1"/>
  <c r="FA249" i="1"/>
  <c r="FB249" i="1"/>
  <c r="EO251" i="1"/>
  <c r="EQ250" i="1"/>
  <c r="BT588" i="5" s="1"/>
  <c r="ER250" i="1"/>
  <c r="BU588" i="5" s="1"/>
  <c r="EE250" i="1"/>
  <c r="EH249" i="1"/>
  <c r="EG249" i="1"/>
  <c r="DU255" i="1"/>
  <c r="DW254" i="1"/>
  <c r="DX254" i="1"/>
  <c r="BJ594" i="5"/>
  <c r="BD594" i="5"/>
  <c r="BM594" i="5"/>
  <c r="BS594" i="5"/>
  <c r="BP594" i="5"/>
  <c r="BG594" i="5"/>
  <c r="BA594" i="5"/>
  <c r="BI594" i="5"/>
  <c r="BH594" i="5" s="1"/>
  <c r="BL594" i="5"/>
  <c r="BK594" i="5" s="1"/>
  <c r="BF594" i="5"/>
  <c r="BE594" i="5" s="1"/>
  <c r="BC594" i="5"/>
  <c r="BB594" i="5" s="1"/>
  <c r="BO594" i="5"/>
  <c r="BN594" i="5" s="1"/>
  <c r="BR594" i="5"/>
  <c r="BQ594" i="5" s="1"/>
  <c r="AZ594" i="5"/>
  <c r="AY594" i="5" s="1"/>
  <c r="DK256" i="1"/>
  <c r="DM255" i="1"/>
  <c r="DN255" i="1"/>
  <c r="DD256" i="1"/>
  <c r="DA257" i="1"/>
  <c r="DC256" i="1"/>
  <c r="CS257" i="1"/>
  <c r="CT257" i="1"/>
  <c r="CQ258" i="1"/>
  <c r="CG254" i="1"/>
  <c r="CJ253" i="1"/>
  <c r="CI253" i="1"/>
  <c r="BW259" i="1"/>
  <c r="BZ258" i="1"/>
  <c r="BY258" i="1"/>
  <c r="BM258" i="1"/>
  <c r="BO257" i="1"/>
  <c r="BP257" i="1"/>
  <c r="BC258" i="1"/>
  <c r="BE257" i="1"/>
  <c r="BF257" i="1"/>
  <c r="AU259" i="1"/>
  <c r="AS260" i="1"/>
  <c r="AV259" i="1"/>
  <c r="AW594" i="5"/>
  <c r="AV594" i="5" s="1"/>
  <c r="AX594" i="5"/>
  <c r="AI258" i="1"/>
  <c r="AK257" i="1"/>
  <c r="AL257" i="1"/>
  <c r="Y258" i="1"/>
  <c r="AA257" i="1"/>
  <c r="AB257" i="1"/>
  <c r="H257" i="1"/>
  <c r="G257" i="1"/>
  <c r="Q258" i="1"/>
  <c r="O259" i="1"/>
  <c r="R258" i="1"/>
  <c r="IU252" i="1" l="1"/>
  <c r="IW251" i="1"/>
  <c r="IX251" i="1"/>
  <c r="IK252" i="1"/>
  <c r="IM251" i="1"/>
  <c r="IN251" i="1"/>
  <c r="ID250" i="1"/>
  <c r="IA251" i="1"/>
  <c r="IC250" i="1"/>
  <c r="HQ252" i="1"/>
  <c r="HS251" i="1"/>
  <c r="HT251" i="1"/>
  <c r="HJ250" i="1"/>
  <c r="HG251" i="1"/>
  <c r="HI250" i="1"/>
  <c r="GZ252" i="1"/>
  <c r="GW253" i="1"/>
  <c r="GY252" i="1"/>
  <c r="GM252" i="1"/>
  <c r="GO251" i="1"/>
  <c r="GP251" i="1"/>
  <c r="GF252" i="1"/>
  <c r="GC253" i="1"/>
  <c r="GE252" i="1"/>
  <c r="FS252" i="1"/>
  <c r="FU251" i="1"/>
  <c r="FV251" i="1"/>
  <c r="FI252" i="1"/>
  <c r="FK251" i="1"/>
  <c r="FL251" i="1"/>
  <c r="FB250" i="1"/>
  <c r="EY251" i="1"/>
  <c r="FA250" i="1"/>
  <c r="EO252" i="1"/>
  <c r="ER251" i="1"/>
  <c r="BU589" i="5" s="1"/>
  <c r="EQ251" i="1"/>
  <c r="BT589" i="5" s="1"/>
  <c r="EH250" i="1"/>
  <c r="EE251" i="1"/>
  <c r="EG250" i="1"/>
  <c r="DW255" i="1"/>
  <c r="DU256" i="1"/>
  <c r="DX255" i="1"/>
  <c r="BI595" i="5"/>
  <c r="BH595" i="5" s="1"/>
  <c r="BL595" i="5"/>
  <c r="BK595" i="5" s="1"/>
  <c r="BC595" i="5"/>
  <c r="BB595" i="5" s="1"/>
  <c r="BF595" i="5"/>
  <c r="BE595" i="5" s="1"/>
  <c r="BO595" i="5"/>
  <c r="BN595" i="5" s="1"/>
  <c r="BR595" i="5"/>
  <c r="BQ595" i="5" s="1"/>
  <c r="AZ595" i="5"/>
  <c r="AY595" i="5" s="1"/>
  <c r="BJ595" i="5"/>
  <c r="BD595" i="5"/>
  <c r="BS595" i="5"/>
  <c r="BM595" i="5"/>
  <c r="BP595" i="5"/>
  <c r="BG595" i="5"/>
  <c r="BA595" i="5"/>
  <c r="DK257" i="1"/>
  <c r="DM256" i="1"/>
  <c r="DN256" i="1"/>
  <c r="DA258" i="1"/>
  <c r="DC257" i="1"/>
  <c r="DD257" i="1"/>
  <c r="CQ259" i="1"/>
  <c r="CT258" i="1"/>
  <c r="CS258" i="1"/>
  <c r="CG255" i="1"/>
  <c r="CI254" i="1"/>
  <c r="CJ254" i="1"/>
  <c r="BW260" i="1"/>
  <c r="BY259" i="1"/>
  <c r="BZ259" i="1"/>
  <c r="BP258" i="1"/>
  <c r="BM259" i="1"/>
  <c r="BO258" i="1"/>
  <c r="BC259" i="1"/>
  <c r="BF258" i="1"/>
  <c r="BE258" i="1"/>
  <c r="AW595" i="5"/>
  <c r="AV595" i="5" s="1"/>
  <c r="AS261" i="1"/>
  <c r="AV260" i="1"/>
  <c r="AU260" i="1"/>
  <c r="AX595" i="5"/>
  <c r="AI259" i="1"/>
  <c r="AL258" i="1"/>
  <c r="AK258" i="1"/>
  <c r="AB258" i="1"/>
  <c r="Y259" i="1"/>
  <c r="AA258" i="1"/>
  <c r="H258" i="1"/>
  <c r="G258" i="1"/>
  <c r="R259" i="1"/>
  <c r="O260" i="1"/>
  <c r="Q259" i="1"/>
  <c r="IU253" i="1" l="1"/>
  <c r="IW252" i="1"/>
  <c r="IX252" i="1"/>
  <c r="IN252" i="1"/>
  <c r="IK253" i="1"/>
  <c r="IM252" i="1"/>
  <c r="IA252" i="1"/>
  <c r="IC251" i="1"/>
  <c r="ID251" i="1"/>
  <c r="HT252" i="1"/>
  <c r="HQ253" i="1"/>
  <c r="HS252" i="1"/>
  <c r="HG252" i="1"/>
  <c r="HJ251" i="1"/>
  <c r="HI251" i="1"/>
  <c r="GW254" i="1"/>
  <c r="GY253" i="1"/>
  <c r="GZ253" i="1"/>
  <c r="GM253" i="1"/>
  <c r="GO252" i="1"/>
  <c r="GP252" i="1"/>
  <c r="GC254" i="1"/>
  <c r="GE253" i="1"/>
  <c r="GF253" i="1"/>
  <c r="FS253" i="1"/>
  <c r="FU252" i="1"/>
  <c r="FV252" i="1"/>
  <c r="FL252" i="1"/>
  <c r="FI253" i="1"/>
  <c r="FK252" i="1"/>
  <c r="EY252" i="1"/>
  <c r="FA251" i="1"/>
  <c r="FB251" i="1"/>
  <c r="ER252" i="1"/>
  <c r="BU590" i="5" s="1"/>
  <c r="EO253" i="1"/>
  <c r="EQ252" i="1"/>
  <c r="BT590" i="5" s="1"/>
  <c r="EE252" i="1"/>
  <c r="EH251" i="1"/>
  <c r="EG251" i="1"/>
  <c r="DX256" i="1"/>
  <c r="DU257" i="1"/>
  <c r="DW256" i="1"/>
  <c r="BJ596" i="5"/>
  <c r="BD596" i="5"/>
  <c r="BS596" i="5"/>
  <c r="BM596" i="5"/>
  <c r="BP596" i="5"/>
  <c r="BG596" i="5"/>
  <c r="BA596" i="5"/>
  <c r="DK258" i="1"/>
  <c r="DM257" i="1"/>
  <c r="DN257" i="1"/>
  <c r="BI596" i="5"/>
  <c r="BH596" i="5" s="1"/>
  <c r="BL596" i="5"/>
  <c r="BK596" i="5" s="1"/>
  <c r="BC596" i="5"/>
  <c r="BB596" i="5" s="1"/>
  <c r="BF596" i="5"/>
  <c r="BE596" i="5" s="1"/>
  <c r="BO596" i="5"/>
  <c r="BN596" i="5" s="1"/>
  <c r="BR596" i="5"/>
  <c r="BQ596" i="5" s="1"/>
  <c r="AZ596" i="5"/>
  <c r="AY596" i="5" s="1"/>
  <c r="DA259" i="1"/>
  <c r="DD258" i="1"/>
  <c r="DC258" i="1"/>
  <c r="CQ260" i="1"/>
  <c r="CS259" i="1"/>
  <c r="CT259" i="1"/>
  <c r="CG256" i="1"/>
  <c r="CI255" i="1"/>
  <c r="CJ255" i="1"/>
  <c r="BZ260" i="1"/>
  <c r="BW261" i="1"/>
  <c r="BY260" i="1"/>
  <c r="BM260" i="1"/>
  <c r="BO259" i="1"/>
  <c r="BP259" i="1"/>
  <c r="BC260" i="1"/>
  <c r="BE259" i="1"/>
  <c r="BF259" i="1"/>
  <c r="AV261" i="1"/>
  <c r="AS262" i="1"/>
  <c r="AU261" i="1"/>
  <c r="AW596" i="5"/>
  <c r="AV596" i="5" s="1"/>
  <c r="AX596" i="5"/>
  <c r="AI260" i="1"/>
  <c r="AL259" i="1"/>
  <c r="AK259" i="1"/>
  <c r="AA259" i="1"/>
  <c r="Y260" i="1"/>
  <c r="AB259" i="1"/>
  <c r="G259" i="1"/>
  <c r="H259" i="1"/>
  <c r="Q260" i="1"/>
  <c r="O261" i="1"/>
  <c r="R260" i="1"/>
  <c r="IU254" i="1" l="1"/>
  <c r="IW253" i="1"/>
  <c r="IX253" i="1"/>
  <c r="IK254" i="1"/>
  <c r="IM253" i="1"/>
  <c r="IN253" i="1"/>
  <c r="IA253" i="1"/>
  <c r="IC252" i="1"/>
  <c r="ID252" i="1"/>
  <c r="HQ254" i="1"/>
  <c r="HS253" i="1"/>
  <c r="HT253" i="1"/>
  <c r="HG253" i="1"/>
  <c r="HI252" i="1"/>
  <c r="HJ252" i="1"/>
  <c r="GW255" i="1"/>
  <c r="GY254" i="1"/>
  <c r="GZ254" i="1"/>
  <c r="GM254" i="1"/>
  <c r="GO253" i="1"/>
  <c r="GP253" i="1"/>
  <c r="GC255" i="1"/>
  <c r="GE254" i="1"/>
  <c r="GF254" i="1"/>
  <c r="FS254" i="1"/>
  <c r="FV253" i="1"/>
  <c r="FU253" i="1"/>
  <c r="FI254" i="1"/>
  <c r="FK253" i="1"/>
  <c r="FL253" i="1"/>
  <c r="EY253" i="1"/>
  <c r="FA252" i="1"/>
  <c r="FB252" i="1"/>
  <c r="EO254" i="1"/>
  <c r="EQ253" i="1"/>
  <c r="BT591" i="5" s="1"/>
  <c r="ER253" i="1"/>
  <c r="BU591" i="5" s="1"/>
  <c r="EE253" i="1"/>
  <c r="EH252" i="1"/>
  <c r="EG252" i="1"/>
  <c r="DU258" i="1"/>
  <c r="DX257" i="1"/>
  <c r="DW257" i="1"/>
  <c r="BI597" i="5"/>
  <c r="BH597" i="5" s="1"/>
  <c r="BL597" i="5"/>
  <c r="BK597" i="5" s="1"/>
  <c r="BF597" i="5"/>
  <c r="BE597" i="5" s="1"/>
  <c r="BC597" i="5"/>
  <c r="BB597" i="5" s="1"/>
  <c r="BO597" i="5"/>
  <c r="BN597" i="5" s="1"/>
  <c r="BR597" i="5"/>
  <c r="BQ597" i="5" s="1"/>
  <c r="AZ597" i="5"/>
  <c r="AY597" i="5" s="1"/>
  <c r="BJ597" i="5"/>
  <c r="BD597" i="5"/>
  <c r="BS597" i="5"/>
  <c r="BM597" i="5"/>
  <c r="BG597" i="5"/>
  <c r="BP597" i="5"/>
  <c r="BA597" i="5"/>
  <c r="DK259" i="1"/>
  <c r="DN258" i="1"/>
  <c r="DM258" i="1"/>
  <c r="DC259" i="1"/>
  <c r="DA260" i="1"/>
  <c r="DD259" i="1"/>
  <c r="CT260" i="1"/>
  <c r="CQ261" i="1"/>
  <c r="CS260" i="1"/>
  <c r="CJ256" i="1"/>
  <c r="CG257" i="1"/>
  <c r="CI256" i="1"/>
  <c r="BY261" i="1"/>
  <c r="BW262" i="1"/>
  <c r="BZ261" i="1"/>
  <c r="BM261" i="1"/>
  <c r="BP260" i="1"/>
  <c r="BO260" i="1"/>
  <c r="BF260" i="1"/>
  <c r="BC261" i="1"/>
  <c r="BE260" i="1"/>
  <c r="AV262" i="1"/>
  <c r="AS263" i="1"/>
  <c r="AU262" i="1"/>
  <c r="AX597" i="5"/>
  <c r="AL260" i="1"/>
  <c r="AI261" i="1"/>
  <c r="AK260" i="1"/>
  <c r="AW597" i="5"/>
  <c r="AV597" i="5" s="1"/>
  <c r="Y261" i="1"/>
  <c r="AA260" i="1"/>
  <c r="AB260" i="1"/>
  <c r="H260" i="1"/>
  <c r="G260" i="1"/>
  <c r="O262" i="1"/>
  <c r="R261" i="1"/>
  <c r="Q261" i="1"/>
  <c r="IX254" i="1" l="1"/>
  <c r="IU255" i="1"/>
  <c r="IW254" i="1"/>
  <c r="IK255" i="1"/>
  <c r="IM254" i="1"/>
  <c r="IN254" i="1"/>
  <c r="IC253" i="1"/>
  <c r="ID253" i="1"/>
  <c r="IA254" i="1"/>
  <c r="HQ255" i="1"/>
  <c r="HT254" i="1"/>
  <c r="HS254" i="1"/>
  <c r="HI253" i="1"/>
  <c r="HG254" i="1"/>
  <c r="HJ253" i="1"/>
  <c r="GY255" i="1"/>
  <c r="GZ255" i="1"/>
  <c r="GW256" i="1"/>
  <c r="GP254" i="1"/>
  <c r="GM255" i="1"/>
  <c r="GO254" i="1"/>
  <c r="GC256" i="1"/>
  <c r="GE255" i="1"/>
  <c r="GF255" i="1"/>
  <c r="FV254" i="1"/>
  <c r="FS255" i="1"/>
  <c r="FU254" i="1"/>
  <c r="FI255" i="1"/>
  <c r="FL254" i="1"/>
  <c r="FK254" i="1"/>
  <c r="FA253" i="1"/>
  <c r="FB253" i="1"/>
  <c r="EY254" i="1"/>
  <c r="EO255" i="1"/>
  <c r="EQ254" i="1"/>
  <c r="BT592" i="5" s="1"/>
  <c r="ER254" i="1"/>
  <c r="BU592" i="5" s="1"/>
  <c r="EG253" i="1"/>
  <c r="EH253" i="1"/>
  <c r="EE254" i="1"/>
  <c r="DU259" i="1"/>
  <c r="DX258" i="1"/>
  <c r="DW258" i="1"/>
  <c r="DK260" i="1"/>
  <c r="DM259" i="1"/>
  <c r="DN259" i="1"/>
  <c r="BI598" i="5"/>
  <c r="BH598" i="5" s="1"/>
  <c r="BF598" i="5"/>
  <c r="BE598" i="5" s="1"/>
  <c r="BC598" i="5"/>
  <c r="BB598" i="5" s="1"/>
  <c r="BL598" i="5"/>
  <c r="BK598" i="5" s="1"/>
  <c r="BO598" i="5"/>
  <c r="BN598" i="5" s="1"/>
  <c r="BR598" i="5"/>
  <c r="BQ598" i="5" s="1"/>
  <c r="AZ598" i="5"/>
  <c r="AY598" i="5" s="1"/>
  <c r="BJ598" i="5"/>
  <c r="BD598" i="5"/>
  <c r="BS598" i="5"/>
  <c r="BM598" i="5"/>
  <c r="BP598" i="5"/>
  <c r="BG598" i="5"/>
  <c r="BA598" i="5"/>
  <c r="DA261" i="1"/>
  <c r="DC260" i="1"/>
  <c r="DD260" i="1"/>
  <c r="CS261" i="1"/>
  <c r="CQ262" i="1"/>
  <c r="CT261" i="1"/>
  <c r="CG258" i="1"/>
  <c r="CI257" i="1"/>
  <c r="CJ257" i="1"/>
  <c r="BW263" i="1"/>
  <c r="BZ262" i="1"/>
  <c r="BY262" i="1"/>
  <c r="BP261" i="1"/>
  <c r="BM262" i="1"/>
  <c r="BO261" i="1"/>
  <c r="BE261" i="1"/>
  <c r="BC262" i="1"/>
  <c r="BF261" i="1"/>
  <c r="AS264" i="1"/>
  <c r="AV263" i="1"/>
  <c r="AU263" i="1"/>
  <c r="AW598" i="5"/>
  <c r="AV598" i="5" s="1"/>
  <c r="AK261" i="1"/>
  <c r="AI262" i="1"/>
  <c r="AL261" i="1"/>
  <c r="AX598" i="5"/>
  <c r="AB261" i="1"/>
  <c r="Y262" i="1"/>
  <c r="AA261" i="1"/>
  <c r="H261" i="1"/>
  <c r="G261" i="1"/>
  <c r="Q262" i="1"/>
  <c r="O263" i="1"/>
  <c r="R262" i="1"/>
  <c r="IU256" i="1" l="1"/>
  <c r="IW255" i="1"/>
  <c r="IX255" i="1"/>
  <c r="IK256" i="1"/>
  <c r="IN255" i="1"/>
  <c r="IM255" i="1"/>
  <c r="ID254" i="1"/>
  <c r="IA255" i="1"/>
  <c r="IC254" i="1"/>
  <c r="HS255" i="1"/>
  <c r="HQ256" i="1"/>
  <c r="HT255" i="1"/>
  <c r="HJ254" i="1"/>
  <c r="HG255" i="1"/>
  <c r="HI254" i="1"/>
  <c r="GZ256" i="1"/>
  <c r="GW257" i="1"/>
  <c r="GY256" i="1"/>
  <c r="GM256" i="1"/>
  <c r="GO255" i="1"/>
  <c r="GP255" i="1"/>
  <c r="GF256" i="1"/>
  <c r="GC257" i="1"/>
  <c r="GE256" i="1"/>
  <c r="FS256" i="1"/>
  <c r="FU255" i="1"/>
  <c r="FV255" i="1"/>
  <c r="FK255" i="1"/>
  <c r="FL255" i="1"/>
  <c r="FI256" i="1"/>
  <c r="FB254" i="1"/>
  <c r="EY255" i="1"/>
  <c r="FA254" i="1"/>
  <c r="EQ255" i="1"/>
  <c r="BT593" i="5" s="1"/>
  <c r="EO256" i="1"/>
  <c r="ER255" i="1"/>
  <c r="BU593" i="5" s="1"/>
  <c r="EH254" i="1"/>
  <c r="EE255" i="1"/>
  <c r="EG254" i="1"/>
  <c r="DW259" i="1"/>
  <c r="DX259" i="1"/>
  <c r="DU260" i="1"/>
  <c r="BJ599" i="5"/>
  <c r="BD599" i="5"/>
  <c r="BM599" i="5"/>
  <c r="BS599" i="5"/>
  <c r="BG599" i="5"/>
  <c r="BP599" i="5"/>
  <c r="BA599" i="5"/>
  <c r="BI599" i="5"/>
  <c r="BH599" i="5" s="1"/>
  <c r="BF599" i="5"/>
  <c r="BE599" i="5" s="1"/>
  <c r="BL599" i="5"/>
  <c r="BK599" i="5" s="1"/>
  <c r="BC599" i="5"/>
  <c r="BB599" i="5" s="1"/>
  <c r="BO599" i="5"/>
  <c r="BN599" i="5" s="1"/>
  <c r="BR599" i="5"/>
  <c r="BQ599" i="5" s="1"/>
  <c r="AZ599" i="5"/>
  <c r="AY599" i="5" s="1"/>
  <c r="DN260" i="1"/>
  <c r="DK261" i="1"/>
  <c r="DM260" i="1"/>
  <c r="DD261" i="1"/>
  <c r="DA262" i="1"/>
  <c r="DC261" i="1"/>
  <c r="CQ263" i="1"/>
  <c r="CT262" i="1"/>
  <c r="CS262" i="1"/>
  <c r="CJ258" i="1"/>
  <c r="CG259" i="1"/>
  <c r="CI258" i="1"/>
  <c r="BZ263" i="1"/>
  <c r="BW264" i="1"/>
  <c r="BY263" i="1"/>
  <c r="BP262" i="1"/>
  <c r="BM263" i="1"/>
  <c r="BO262" i="1"/>
  <c r="BC263" i="1"/>
  <c r="BE262" i="1"/>
  <c r="BF262" i="1"/>
  <c r="AS265" i="1"/>
  <c r="AV264" i="1"/>
  <c r="AU264" i="1"/>
  <c r="AX599" i="5"/>
  <c r="AI263" i="1"/>
  <c r="AL262" i="1"/>
  <c r="AK262" i="1"/>
  <c r="AW599" i="5"/>
  <c r="AV599" i="5" s="1"/>
  <c r="AB262" i="1"/>
  <c r="Y263" i="1"/>
  <c r="AA262" i="1"/>
  <c r="H262" i="1"/>
  <c r="G262" i="1"/>
  <c r="O264" i="1"/>
  <c r="Q263" i="1"/>
  <c r="R263" i="1"/>
  <c r="IU257" i="1" l="1"/>
  <c r="IX256" i="1"/>
  <c r="IW256" i="1"/>
  <c r="IN256" i="1"/>
  <c r="IK257" i="1"/>
  <c r="IM256" i="1"/>
  <c r="IA256" i="1"/>
  <c r="IC255" i="1"/>
  <c r="ID255" i="1"/>
  <c r="HT256" i="1"/>
  <c r="HQ257" i="1"/>
  <c r="HS256" i="1"/>
  <c r="HG256" i="1"/>
  <c r="HJ255" i="1"/>
  <c r="HI255" i="1"/>
  <c r="GW258" i="1"/>
  <c r="GY257" i="1"/>
  <c r="GZ257" i="1"/>
  <c r="GM257" i="1"/>
  <c r="GO256" i="1"/>
  <c r="GP256" i="1"/>
  <c r="GC258" i="1"/>
  <c r="GF257" i="1"/>
  <c r="GE257" i="1"/>
  <c r="FS257" i="1"/>
  <c r="FU256" i="1"/>
  <c r="FV256" i="1"/>
  <c r="FL256" i="1"/>
  <c r="FI257" i="1"/>
  <c r="FK256" i="1"/>
  <c r="EY256" i="1"/>
  <c r="FA255" i="1"/>
  <c r="FB255" i="1"/>
  <c r="ER256" i="1"/>
  <c r="BU594" i="5" s="1"/>
  <c r="EO257" i="1"/>
  <c r="EQ256" i="1"/>
  <c r="BT594" i="5" s="1"/>
  <c r="EE256" i="1"/>
  <c r="EH255" i="1"/>
  <c r="EG255" i="1"/>
  <c r="DU261" i="1"/>
  <c r="DW260" i="1"/>
  <c r="DX260" i="1"/>
  <c r="BJ600" i="5"/>
  <c r="BD600" i="5"/>
  <c r="BM600" i="5"/>
  <c r="BS600" i="5"/>
  <c r="BP600" i="5"/>
  <c r="BG600" i="5"/>
  <c r="BA600" i="5"/>
  <c r="BI600" i="5"/>
  <c r="BH600" i="5" s="1"/>
  <c r="BF600" i="5"/>
  <c r="BE600" i="5" s="1"/>
  <c r="BC600" i="5"/>
  <c r="BB600" i="5" s="1"/>
  <c r="BL600" i="5"/>
  <c r="BK600" i="5" s="1"/>
  <c r="BO600" i="5"/>
  <c r="BN600" i="5" s="1"/>
  <c r="BR600" i="5"/>
  <c r="BQ600" i="5" s="1"/>
  <c r="AZ600" i="5"/>
  <c r="AY600" i="5" s="1"/>
  <c r="DM261" i="1"/>
  <c r="DK262" i="1"/>
  <c r="DN261" i="1"/>
  <c r="DD262" i="1"/>
  <c r="DA263" i="1"/>
  <c r="DC262" i="1"/>
  <c r="CT263" i="1"/>
  <c r="CQ264" i="1"/>
  <c r="CS263" i="1"/>
  <c r="CG260" i="1"/>
  <c r="CJ259" i="1"/>
  <c r="CI259" i="1"/>
  <c r="BZ264" i="1"/>
  <c r="BW265" i="1"/>
  <c r="BY264" i="1"/>
  <c r="BM264" i="1"/>
  <c r="BO263" i="1"/>
  <c r="BP263" i="1"/>
  <c r="BF263" i="1"/>
  <c r="BC264" i="1"/>
  <c r="BE263" i="1"/>
  <c r="AV265" i="1"/>
  <c r="AS266" i="1"/>
  <c r="AU265" i="1"/>
  <c r="AX600" i="5"/>
  <c r="AW600" i="5"/>
  <c r="AV600" i="5" s="1"/>
  <c r="AL263" i="1"/>
  <c r="AI264" i="1"/>
  <c r="AK263" i="1"/>
  <c r="Y264" i="1"/>
  <c r="AB263" i="1"/>
  <c r="AA263" i="1"/>
  <c r="G263" i="1"/>
  <c r="H263" i="1"/>
  <c r="O265" i="1"/>
  <c r="Q264" i="1"/>
  <c r="R264" i="1"/>
  <c r="IW257" i="1" l="1"/>
  <c r="IU258" i="1"/>
  <c r="IX257" i="1"/>
  <c r="IK258" i="1"/>
  <c r="IM257" i="1"/>
  <c r="IN257" i="1"/>
  <c r="IA257" i="1"/>
  <c r="ID256" i="1"/>
  <c r="IC256" i="1"/>
  <c r="HQ258" i="1"/>
  <c r="HS257" i="1"/>
  <c r="HT257" i="1"/>
  <c r="HG257" i="1"/>
  <c r="HI256" i="1"/>
  <c r="HJ256" i="1"/>
  <c r="GZ258" i="1"/>
  <c r="GW259" i="1"/>
  <c r="GY258" i="1"/>
  <c r="GM258" i="1"/>
  <c r="GO257" i="1"/>
  <c r="GP257" i="1"/>
  <c r="GF258" i="1"/>
  <c r="GE258" i="1"/>
  <c r="GC259" i="1"/>
  <c r="FU257" i="1"/>
  <c r="FS258" i="1"/>
  <c r="FV257" i="1"/>
  <c r="FI258" i="1"/>
  <c r="FK257" i="1"/>
  <c r="FL257" i="1"/>
  <c r="EY257" i="1"/>
  <c r="FA256" i="1"/>
  <c r="FB256" i="1"/>
  <c r="EO258" i="1"/>
  <c r="ER257" i="1"/>
  <c r="BU595" i="5" s="1"/>
  <c r="EQ257" i="1"/>
  <c r="BT595" i="5" s="1"/>
  <c r="EE257" i="1"/>
  <c r="EG256" i="1"/>
  <c r="EH256" i="1"/>
  <c r="DX261" i="1"/>
  <c r="DU262" i="1"/>
  <c r="DW261" i="1"/>
  <c r="BI601" i="5"/>
  <c r="BH601" i="5" s="1"/>
  <c r="BC601" i="5"/>
  <c r="BB601" i="5" s="1"/>
  <c r="BF601" i="5"/>
  <c r="BE601" i="5" s="1"/>
  <c r="BL601" i="5"/>
  <c r="BK601" i="5" s="1"/>
  <c r="BO601" i="5"/>
  <c r="BN601" i="5" s="1"/>
  <c r="BR601" i="5"/>
  <c r="BQ601" i="5" s="1"/>
  <c r="AZ601" i="5"/>
  <c r="AY601" i="5" s="1"/>
  <c r="BJ601" i="5"/>
  <c r="BD601" i="5"/>
  <c r="BS601" i="5"/>
  <c r="BM601" i="5"/>
  <c r="BP601" i="5"/>
  <c r="BG601" i="5"/>
  <c r="BA601" i="5"/>
  <c r="DK263" i="1"/>
  <c r="DM262" i="1"/>
  <c r="DN262" i="1"/>
  <c r="DA264" i="1"/>
  <c r="DD263" i="1"/>
  <c r="DC263" i="1"/>
  <c r="CT264" i="1"/>
  <c r="CQ265" i="1"/>
  <c r="CS264" i="1"/>
  <c r="CG261" i="1"/>
  <c r="CJ260" i="1"/>
  <c r="CI260" i="1"/>
  <c r="BY265" i="1"/>
  <c r="BW266" i="1"/>
  <c r="BZ265" i="1"/>
  <c r="BM265" i="1"/>
  <c r="BO264" i="1"/>
  <c r="BP264" i="1"/>
  <c r="BF264" i="1"/>
  <c r="BC265" i="1"/>
  <c r="BE264" i="1"/>
  <c r="AV266" i="1"/>
  <c r="AS267" i="1"/>
  <c r="AU266" i="1"/>
  <c r="AW601" i="5"/>
  <c r="AV601" i="5" s="1"/>
  <c r="AL264" i="1"/>
  <c r="AI265" i="1"/>
  <c r="AK264" i="1"/>
  <c r="AX601" i="5"/>
  <c r="Y265" i="1"/>
  <c r="AB264" i="1"/>
  <c r="AA264" i="1"/>
  <c r="G264" i="1"/>
  <c r="H264" i="1"/>
  <c r="O266" i="1"/>
  <c r="R265" i="1"/>
  <c r="Q265" i="1"/>
  <c r="IU259" i="1" l="1"/>
  <c r="IW258" i="1"/>
  <c r="IX258" i="1"/>
  <c r="IN258" i="1"/>
  <c r="IK259" i="1"/>
  <c r="IM258" i="1"/>
  <c r="IC257" i="1"/>
  <c r="ID257" i="1"/>
  <c r="IA258" i="1"/>
  <c r="HT258" i="1"/>
  <c r="HQ259" i="1"/>
  <c r="HS258" i="1"/>
  <c r="HG258" i="1"/>
  <c r="HI257" i="1"/>
  <c r="HJ257" i="1"/>
  <c r="GY259" i="1"/>
  <c r="GZ259" i="1"/>
  <c r="GW260" i="1"/>
  <c r="GM259" i="1"/>
  <c r="GO258" i="1"/>
  <c r="GP258" i="1"/>
  <c r="GE259" i="1"/>
  <c r="GC260" i="1"/>
  <c r="GF259" i="1"/>
  <c r="FS259" i="1"/>
  <c r="FV258" i="1"/>
  <c r="FU258" i="1"/>
  <c r="FL258" i="1"/>
  <c r="FI259" i="1"/>
  <c r="FK258" i="1"/>
  <c r="FA257" i="1"/>
  <c r="FB257" i="1"/>
  <c r="EY258" i="1"/>
  <c r="ER258" i="1"/>
  <c r="BU596" i="5" s="1"/>
  <c r="EO259" i="1"/>
  <c r="EQ258" i="1"/>
  <c r="BT596" i="5" s="1"/>
  <c r="EE258" i="1"/>
  <c r="EH257" i="1"/>
  <c r="EG257" i="1"/>
  <c r="DX262" i="1"/>
  <c r="DU263" i="1"/>
  <c r="DW262" i="1"/>
  <c r="DN263" i="1"/>
  <c r="DK264" i="1"/>
  <c r="DM263" i="1"/>
  <c r="BJ602" i="5"/>
  <c r="BD602" i="5"/>
  <c r="BM602" i="5"/>
  <c r="BS602" i="5"/>
  <c r="BP602" i="5"/>
  <c r="BG602" i="5"/>
  <c r="BA602" i="5"/>
  <c r="BI602" i="5"/>
  <c r="BH602" i="5" s="1"/>
  <c r="BC602" i="5"/>
  <c r="BB602" i="5" s="1"/>
  <c r="BL602" i="5"/>
  <c r="BK602" i="5" s="1"/>
  <c r="BF602" i="5"/>
  <c r="BE602" i="5" s="1"/>
  <c r="BO602" i="5"/>
  <c r="BN602" i="5" s="1"/>
  <c r="BR602" i="5"/>
  <c r="BQ602" i="5" s="1"/>
  <c r="AZ602" i="5"/>
  <c r="AY602" i="5" s="1"/>
  <c r="DA265" i="1"/>
  <c r="DC264" i="1"/>
  <c r="DD264" i="1"/>
  <c r="CS265" i="1"/>
  <c r="CQ266" i="1"/>
  <c r="CT265" i="1"/>
  <c r="CJ261" i="1"/>
  <c r="CG262" i="1"/>
  <c r="CI261" i="1"/>
  <c r="BW267" i="1"/>
  <c r="BZ266" i="1"/>
  <c r="BY266" i="1"/>
  <c r="BP265" i="1"/>
  <c r="BM266" i="1"/>
  <c r="BO265" i="1"/>
  <c r="BE265" i="1"/>
  <c r="BC266" i="1"/>
  <c r="BF265" i="1"/>
  <c r="AU267" i="1"/>
  <c r="AS268" i="1"/>
  <c r="AV267" i="1"/>
  <c r="AW602" i="5"/>
  <c r="AV602" i="5" s="1"/>
  <c r="AK265" i="1"/>
  <c r="AI266" i="1"/>
  <c r="AL265" i="1"/>
  <c r="AX602" i="5"/>
  <c r="AB265" i="1"/>
  <c r="Y266" i="1"/>
  <c r="AA265" i="1"/>
  <c r="G265" i="1"/>
  <c r="H265" i="1"/>
  <c r="R266" i="1"/>
  <c r="Q266" i="1"/>
  <c r="O267" i="1"/>
  <c r="IU260" i="1" l="1"/>
  <c r="IW259" i="1"/>
  <c r="IX259" i="1"/>
  <c r="IK260" i="1"/>
  <c r="IM259" i="1"/>
  <c r="IN259" i="1"/>
  <c r="IA259" i="1"/>
  <c r="IC258" i="1"/>
  <c r="ID258" i="1"/>
  <c r="HQ260" i="1"/>
  <c r="HT259" i="1"/>
  <c r="HS259" i="1"/>
  <c r="HG259" i="1"/>
  <c r="HJ258" i="1"/>
  <c r="HI258" i="1"/>
  <c r="GW261" i="1"/>
  <c r="GZ260" i="1"/>
  <c r="GY260" i="1"/>
  <c r="GM260" i="1"/>
  <c r="GO259" i="1"/>
  <c r="GP259" i="1"/>
  <c r="GC261" i="1"/>
  <c r="GF260" i="1"/>
  <c r="GE260" i="1"/>
  <c r="FS260" i="1"/>
  <c r="FU259" i="1"/>
  <c r="FV259" i="1"/>
  <c r="FI260" i="1"/>
  <c r="FL259" i="1"/>
  <c r="FK259" i="1"/>
  <c r="EY259" i="1"/>
  <c r="FB258" i="1"/>
  <c r="FA258" i="1"/>
  <c r="EO260" i="1"/>
  <c r="EQ259" i="1"/>
  <c r="BT597" i="5" s="1"/>
  <c r="ER259" i="1"/>
  <c r="BU597" i="5" s="1"/>
  <c r="EE259" i="1"/>
  <c r="EH258" i="1"/>
  <c r="EG258" i="1"/>
  <c r="DU264" i="1"/>
  <c r="DX263" i="1"/>
  <c r="DW263" i="1"/>
  <c r="BJ603" i="5"/>
  <c r="BD603" i="5"/>
  <c r="BS603" i="5"/>
  <c r="BM603" i="5"/>
  <c r="BP603" i="5"/>
  <c r="BG603" i="5"/>
  <c r="BA603" i="5"/>
  <c r="DN264" i="1"/>
  <c r="DM264" i="1"/>
  <c r="DK265" i="1"/>
  <c r="BI603" i="5"/>
  <c r="BH603" i="5" s="1"/>
  <c r="BF603" i="5"/>
  <c r="BE603" i="5" s="1"/>
  <c r="BL603" i="5"/>
  <c r="BK603" i="5" s="1"/>
  <c r="BC603" i="5"/>
  <c r="BB603" i="5" s="1"/>
  <c r="BO603" i="5"/>
  <c r="BN603" i="5" s="1"/>
  <c r="BR603" i="5"/>
  <c r="BQ603" i="5" s="1"/>
  <c r="AZ603" i="5"/>
  <c r="AY603" i="5" s="1"/>
  <c r="DD265" i="1"/>
  <c r="DA266" i="1"/>
  <c r="DC265" i="1"/>
  <c r="CQ267" i="1"/>
  <c r="CS266" i="1"/>
  <c r="CT266" i="1"/>
  <c r="CJ262" i="1"/>
  <c r="CG263" i="1"/>
  <c r="CI262" i="1"/>
  <c r="BZ267" i="1"/>
  <c r="BW268" i="1"/>
  <c r="BY267" i="1"/>
  <c r="BP266" i="1"/>
  <c r="BM267" i="1"/>
  <c r="BO266" i="1"/>
  <c r="BC267" i="1"/>
  <c r="BF266" i="1"/>
  <c r="BE266" i="1"/>
  <c r="AS269" i="1"/>
  <c r="AV268" i="1"/>
  <c r="AU268" i="1"/>
  <c r="AX603" i="5"/>
  <c r="AI267" i="1"/>
  <c r="AK266" i="1"/>
  <c r="AL266" i="1"/>
  <c r="AW603" i="5"/>
  <c r="AV603" i="5" s="1"/>
  <c r="AB266" i="1"/>
  <c r="Y267" i="1"/>
  <c r="AA266" i="1"/>
  <c r="G266" i="1"/>
  <c r="H266" i="1"/>
  <c r="O268" i="1"/>
  <c r="Q267" i="1"/>
  <c r="R267" i="1"/>
  <c r="IX260" i="1" l="1"/>
  <c r="IU261" i="1"/>
  <c r="IW260" i="1"/>
  <c r="IK261" i="1"/>
  <c r="IM260" i="1"/>
  <c r="IN260" i="1"/>
  <c r="IA260" i="1"/>
  <c r="ID259" i="1"/>
  <c r="IC259" i="1"/>
  <c r="HQ261" i="1"/>
  <c r="HT260" i="1"/>
  <c r="HS260" i="1"/>
  <c r="HG260" i="1"/>
  <c r="HJ259" i="1"/>
  <c r="HI259" i="1"/>
  <c r="GZ261" i="1"/>
  <c r="GW262" i="1"/>
  <c r="GY261" i="1"/>
  <c r="GP260" i="1"/>
  <c r="GO260" i="1"/>
  <c r="GM261" i="1"/>
  <c r="GF261" i="1"/>
  <c r="GC262" i="1"/>
  <c r="GE261" i="1"/>
  <c r="FV260" i="1"/>
  <c r="FS261" i="1"/>
  <c r="FU260" i="1"/>
  <c r="FI261" i="1"/>
  <c r="FL260" i="1"/>
  <c r="FK260" i="1"/>
  <c r="EY260" i="1"/>
  <c r="FA259" i="1"/>
  <c r="FB259" i="1"/>
  <c r="EO261" i="1"/>
  <c r="ER260" i="1"/>
  <c r="BU598" i="5" s="1"/>
  <c r="EQ260" i="1"/>
  <c r="BT598" i="5" s="1"/>
  <c r="EE260" i="1"/>
  <c r="EH259" i="1"/>
  <c r="EG259" i="1"/>
  <c r="DU265" i="1"/>
  <c r="DX264" i="1"/>
  <c r="DW264" i="1"/>
  <c r="BJ604" i="5"/>
  <c r="BD604" i="5"/>
  <c r="BS604" i="5"/>
  <c r="BM604" i="5"/>
  <c r="BP604" i="5"/>
  <c r="BG604" i="5"/>
  <c r="BA604" i="5"/>
  <c r="BI604" i="5"/>
  <c r="BH604" i="5" s="1"/>
  <c r="BF604" i="5"/>
  <c r="BE604" i="5" s="1"/>
  <c r="BL604" i="5"/>
  <c r="BK604" i="5" s="1"/>
  <c r="BC604" i="5"/>
  <c r="BB604" i="5" s="1"/>
  <c r="BO604" i="5"/>
  <c r="BN604" i="5" s="1"/>
  <c r="BR604" i="5"/>
  <c r="BQ604" i="5" s="1"/>
  <c r="AZ604" i="5"/>
  <c r="AY604" i="5" s="1"/>
  <c r="DM265" i="1"/>
  <c r="DK266" i="1"/>
  <c r="DN265" i="1"/>
  <c r="DD266" i="1"/>
  <c r="DA267" i="1"/>
  <c r="DC266" i="1"/>
  <c r="CT267" i="1"/>
  <c r="CQ268" i="1"/>
  <c r="CS267" i="1"/>
  <c r="CG264" i="1"/>
  <c r="CI263" i="1"/>
  <c r="CJ263" i="1"/>
  <c r="BW269" i="1"/>
  <c r="BY268" i="1"/>
  <c r="BZ268" i="1"/>
  <c r="BO267" i="1"/>
  <c r="BP267" i="1"/>
  <c r="BM268" i="1"/>
  <c r="BF267" i="1"/>
  <c r="BC268" i="1"/>
  <c r="BE267" i="1"/>
  <c r="AU269" i="1"/>
  <c r="AS270" i="1"/>
  <c r="AV269" i="1"/>
  <c r="AW604" i="5"/>
  <c r="AV604" i="5" s="1"/>
  <c r="AX604" i="5"/>
  <c r="AL267" i="1"/>
  <c r="AI268" i="1"/>
  <c r="AK267" i="1"/>
  <c r="AA267" i="1"/>
  <c r="Y268" i="1"/>
  <c r="AB267" i="1"/>
  <c r="H267" i="1"/>
  <c r="G267" i="1"/>
  <c r="Q268" i="1"/>
  <c r="R268" i="1"/>
  <c r="O269" i="1"/>
  <c r="IW261" i="1" l="1"/>
  <c r="IU262" i="1"/>
  <c r="IX261" i="1"/>
  <c r="IN261" i="1"/>
  <c r="IK262" i="1"/>
  <c r="IM261" i="1"/>
  <c r="ID260" i="1"/>
  <c r="IA261" i="1"/>
  <c r="IC260" i="1"/>
  <c r="HT261" i="1"/>
  <c r="HQ262" i="1"/>
  <c r="HS261" i="1"/>
  <c r="HJ260" i="1"/>
  <c r="HI260" i="1"/>
  <c r="HG261" i="1"/>
  <c r="GZ262" i="1"/>
  <c r="GW263" i="1"/>
  <c r="GY262" i="1"/>
  <c r="GO261" i="1"/>
  <c r="GM262" i="1"/>
  <c r="GP261" i="1"/>
  <c r="GF262" i="1"/>
  <c r="GC263" i="1"/>
  <c r="GE262" i="1"/>
  <c r="FU261" i="1"/>
  <c r="FS262" i="1"/>
  <c r="FV261" i="1"/>
  <c r="FL261" i="1"/>
  <c r="FI262" i="1"/>
  <c r="FK261" i="1"/>
  <c r="FB260" i="1"/>
  <c r="EY261" i="1"/>
  <c r="FA260" i="1"/>
  <c r="ER261" i="1"/>
  <c r="BU599" i="5" s="1"/>
  <c r="EO262" i="1"/>
  <c r="EQ261" i="1"/>
  <c r="BT599" i="5" s="1"/>
  <c r="EH260" i="1"/>
  <c r="EE261" i="1"/>
  <c r="EG260" i="1"/>
  <c r="DX265" i="1"/>
  <c r="DU266" i="1"/>
  <c r="DW265" i="1"/>
  <c r="BJ605" i="5"/>
  <c r="BD605" i="5"/>
  <c r="BS605" i="5"/>
  <c r="BM605" i="5"/>
  <c r="BP605" i="5"/>
  <c r="BG605" i="5"/>
  <c r="BA605" i="5"/>
  <c r="BI605" i="5"/>
  <c r="BH605" i="5" s="1"/>
  <c r="BL605" i="5"/>
  <c r="BK605" i="5" s="1"/>
  <c r="BF605" i="5"/>
  <c r="BE605" i="5" s="1"/>
  <c r="BC605" i="5"/>
  <c r="BB605" i="5" s="1"/>
  <c r="BO605" i="5"/>
  <c r="BN605" i="5" s="1"/>
  <c r="BR605" i="5"/>
  <c r="BQ605" i="5" s="1"/>
  <c r="AZ605" i="5"/>
  <c r="AY605" i="5" s="1"/>
  <c r="DK267" i="1"/>
  <c r="DN266" i="1"/>
  <c r="DM266" i="1"/>
  <c r="DC267" i="1"/>
  <c r="DA268" i="1"/>
  <c r="DD267" i="1"/>
  <c r="CQ269" i="1"/>
  <c r="CS268" i="1"/>
  <c r="CT268" i="1"/>
  <c r="CG265" i="1"/>
  <c r="CJ264" i="1"/>
  <c r="CI264" i="1"/>
  <c r="BW270" i="1"/>
  <c r="BY269" i="1"/>
  <c r="BZ269" i="1"/>
  <c r="BM269" i="1"/>
  <c r="BO268" i="1"/>
  <c r="BP268" i="1"/>
  <c r="BC269" i="1"/>
  <c r="BE268" i="1"/>
  <c r="BF268" i="1"/>
  <c r="AS271" i="1"/>
  <c r="AU270" i="1"/>
  <c r="AV270" i="1"/>
  <c r="AX605" i="5"/>
  <c r="AW605" i="5"/>
  <c r="AV605" i="5" s="1"/>
  <c r="AI269" i="1"/>
  <c r="AL268" i="1"/>
  <c r="AK268" i="1"/>
  <c r="Y269" i="1"/>
  <c r="AB268" i="1"/>
  <c r="AA268" i="1"/>
  <c r="H268" i="1"/>
  <c r="G268" i="1"/>
  <c r="R269" i="1"/>
  <c r="O270" i="1"/>
  <c r="Q269" i="1"/>
  <c r="IU263" i="1" l="1"/>
  <c r="IX262" i="1"/>
  <c r="IW262" i="1"/>
  <c r="IN262" i="1"/>
  <c r="IK263" i="1"/>
  <c r="IM262" i="1"/>
  <c r="IC261" i="1"/>
  <c r="IA262" i="1"/>
  <c r="ID261" i="1"/>
  <c r="HT262" i="1"/>
  <c r="HQ263" i="1"/>
  <c r="HS262" i="1"/>
  <c r="HI261" i="1"/>
  <c r="HG262" i="1"/>
  <c r="HJ261" i="1"/>
  <c r="GW264" i="1"/>
  <c r="GY263" i="1"/>
  <c r="GZ263" i="1"/>
  <c r="GM263" i="1"/>
  <c r="GP262" i="1"/>
  <c r="GO262" i="1"/>
  <c r="GC264" i="1"/>
  <c r="GE263" i="1"/>
  <c r="GF263" i="1"/>
  <c r="FS263" i="1"/>
  <c r="FV262" i="1"/>
  <c r="FU262" i="1"/>
  <c r="FL262" i="1"/>
  <c r="FI263" i="1"/>
  <c r="FK262" i="1"/>
  <c r="FA261" i="1"/>
  <c r="EY262" i="1"/>
  <c r="FB261" i="1"/>
  <c r="ER262" i="1"/>
  <c r="BU600" i="5" s="1"/>
  <c r="EO263" i="1"/>
  <c r="EQ262" i="1"/>
  <c r="BT600" i="5" s="1"/>
  <c r="EG261" i="1"/>
  <c r="EE262" i="1"/>
  <c r="EH261" i="1"/>
  <c r="DX266" i="1"/>
  <c r="DU267" i="1"/>
  <c r="DW266" i="1"/>
  <c r="BI606" i="5"/>
  <c r="BH606" i="5" s="1"/>
  <c r="BL606" i="5"/>
  <c r="BK606" i="5" s="1"/>
  <c r="BF606" i="5"/>
  <c r="BE606" i="5" s="1"/>
  <c r="BC606" i="5"/>
  <c r="BB606" i="5" s="1"/>
  <c r="BO606" i="5"/>
  <c r="BN606" i="5" s="1"/>
  <c r="BR606" i="5"/>
  <c r="BQ606" i="5" s="1"/>
  <c r="AZ606" i="5"/>
  <c r="AY606" i="5" s="1"/>
  <c r="DN267" i="1"/>
  <c r="DK268" i="1"/>
  <c r="DM267" i="1"/>
  <c r="BJ606" i="5"/>
  <c r="BD606" i="5"/>
  <c r="BS606" i="5"/>
  <c r="BM606" i="5"/>
  <c r="BP606" i="5"/>
  <c r="BG606" i="5"/>
  <c r="BA606" i="5"/>
  <c r="DA269" i="1"/>
  <c r="DD268" i="1"/>
  <c r="DC268" i="1"/>
  <c r="CQ270" i="1"/>
  <c r="CS269" i="1"/>
  <c r="CT269" i="1"/>
  <c r="CJ265" i="1"/>
  <c r="CG266" i="1"/>
  <c r="CI265" i="1"/>
  <c r="BY270" i="1"/>
  <c r="BW271" i="1"/>
  <c r="BZ270" i="1"/>
  <c r="BO269" i="1"/>
  <c r="BM270" i="1"/>
  <c r="BP269" i="1"/>
  <c r="BC270" i="1"/>
  <c r="BE269" i="1"/>
  <c r="BF269" i="1"/>
  <c r="AW606" i="5"/>
  <c r="AV606" i="5" s="1"/>
  <c r="AS272" i="1"/>
  <c r="AU271" i="1"/>
  <c r="AV271" i="1"/>
  <c r="AX606" i="5"/>
  <c r="AK269" i="1"/>
  <c r="AI270" i="1"/>
  <c r="AL269" i="1"/>
  <c r="AB269" i="1"/>
  <c r="Y270" i="1"/>
  <c r="AA269" i="1"/>
  <c r="G269" i="1"/>
  <c r="H269" i="1"/>
  <c r="O271" i="1"/>
  <c r="R270" i="1"/>
  <c r="Q270" i="1"/>
  <c r="IX263" i="1" l="1"/>
  <c r="IU264" i="1"/>
  <c r="IW263" i="1"/>
  <c r="IK264" i="1"/>
  <c r="IM263" i="1"/>
  <c r="IN263" i="1"/>
  <c r="IA263" i="1"/>
  <c r="ID262" i="1"/>
  <c r="IC262" i="1"/>
  <c r="HQ264" i="1"/>
  <c r="HT263" i="1"/>
  <c r="HS263" i="1"/>
  <c r="HG263" i="1"/>
  <c r="HJ262" i="1"/>
  <c r="HI262" i="1"/>
  <c r="GW265" i="1"/>
  <c r="GZ264" i="1"/>
  <c r="GY264" i="1"/>
  <c r="GP263" i="1"/>
  <c r="GM264" i="1"/>
  <c r="GO263" i="1"/>
  <c r="GC265" i="1"/>
  <c r="GF264" i="1"/>
  <c r="GE264" i="1"/>
  <c r="FV263" i="1"/>
  <c r="FS264" i="1"/>
  <c r="FU263" i="1"/>
  <c r="FI264" i="1"/>
  <c r="FL263" i="1"/>
  <c r="FK263" i="1"/>
  <c r="EY263" i="1"/>
  <c r="FB262" i="1"/>
  <c r="FA262" i="1"/>
  <c r="EO264" i="1"/>
  <c r="EQ263" i="1"/>
  <c r="BT601" i="5" s="1"/>
  <c r="ER263" i="1"/>
  <c r="BU601" i="5" s="1"/>
  <c r="EE263" i="1"/>
  <c r="EH262" i="1"/>
  <c r="EG262" i="1"/>
  <c r="DU268" i="1"/>
  <c r="DX267" i="1"/>
  <c r="DW267" i="1"/>
  <c r="BJ607" i="5"/>
  <c r="BD607" i="5"/>
  <c r="BM607" i="5"/>
  <c r="BS607" i="5"/>
  <c r="BP607" i="5"/>
  <c r="BG607" i="5"/>
  <c r="BA607" i="5"/>
  <c r="BI607" i="5"/>
  <c r="BH607" i="5" s="1"/>
  <c r="BL607" i="5"/>
  <c r="BK607" i="5" s="1"/>
  <c r="BF607" i="5"/>
  <c r="BE607" i="5" s="1"/>
  <c r="BC607" i="5"/>
  <c r="BB607" i="5" s="1"/>
  <c r="BO607" i="5"/>
  <c r="BN607" i="5" s="1"/>
  <c r="BR607" i="5"/>
  <c r="BQ607" i="5" s="1"/>
  <c r="AZ607" i="5"/>
  <c r="AY607" i="5" s="1"/>
  <c r="DK269" i="1"/>
  <c r="DM268" i="1"/>
  <c r="DN268" i="1"/>
  <c r="DC269" i="1"/>
  <c r="DA270" i="1"/>
  <c r="DD269" i="1"/>
  <c r="CS270" i="1"/>
  <c r="CQ271" i="1"/>
  <c r="CT270" i="1"/>
  <c r="CJ266" i="1"/>
  <c r="CG267" i="1"/>
  <c r="CI266" i="1"/>
  <c r="BZ271" i="1"/>
  <c r="BW272" i="1"/>
  <c r="BY271" i="1"/>
  <c r="BM271" i="1"/>
  <c r="BP270" i="1"/>
  <c r="BO270" i="1"/>
  <c r="BE270" i="1"/>
  <c r="BC271" i="1"/>
  <c r="BF270" i="1"/>
  <c r="AU272" i="1"/>
  <c r="AS273" i="1"/>
  <c r="AV272" i="1"/>
  <c r="AX607" i="5"/>
  <c r="AK270" i="1"/>
  <c r="AI271" i="1"/>
  <c r="AL270" i="1"/>
  <c r="AW607" i="5"/>
  <c r="AV607" i="5" s="1"/>
  <c r="Y271" i="1"/>
  <c r="AB270" i="1"/>
  <c r="AA270" i="1"/>
  <c r="G270" i="1"/>
  <c r="H270" i="1"/>
  <c r="O272" i="1"/>
  <c r="R271" i="1"/>
  <c r="Q271" i="1"/>
  <c r="IX264" i="1" l="1"/>
  <c r="IU265" i="1"/>
  <c r="IW264" i="1"/>
  <c r="IK265" i="1"/>
  <c r="IN264" i="1"/>
  <c r="IM264" i="1"/>
  <c r="ID263" i="1"/>
  <c r="IA264" i="1"/>
  <c r="IC263" i="1"/>
  <c r="HQ265" i="1"/>
  <c r="HT264" i="1"/>
  <c r="HS264" i="1"/>
  <c r="HJ263" i="1"/>
  <c r="HG264" i="1"/>
  <c r="HI263" i="1"/>
  <c r="GZ265" i="1"/>
  <c r="GW266" i="1"/>
  <c r="GY265" i="1"/>
  <c r="GP264" i="1"/>
  <c r="GO264" i="1"/>
  <c r="GM265" i="1"/>
  <c r="GF265" i="1"/>
  <c r="GC266" i="1"/>
  <c r="GE265" i="1"/>
  <c r="FV264" i="1"/>
  <c r="FU264" i="1"/>
  <c r="FS265" i="1"/>
  <c r="FI265" i="1"/>
  <c r="FL264" i="1"/>
  <c r="FK264" i="1"/>
  <c r="FB263" i="1"/>
  <c r="EY264" i="1"/>
  <c r="FA263" i="1"/>
  <c r="EO265" i="1"/>
  <c r="EQ264" i="1"/>
  <c r="BT602" i="5" s="1"/>
  <c r="ER264" i="1"/>
  <c r="BU602" i="5" s="1"/>
  <c r="EH263" i="1"/>
  <c r="EE264" i="1"/>
  <c r="EG263" i="1"/>
  <c r="DU269" i="1"/>
  <c r="DX268" i="1"/>
  <c r="DW268" i="1"/>
  <c r="BJ608" i="5"/>
  <c r="BD608" i="5"/>
  <c r="BS608" i="5"/>
  <c r="BM608" i="5"/>
  <c r="BP608" i="5"/>
  <c r="BG608" i="5"/>
  <c r="BA608" i="5"/>
  <c r="DK270" i="1"/>
  <c r="DM269" i="1"/>
  <c r="DN269" i="1"/>
  <c r="BI608" i="5"/>
  <c r="BH608" i="5" s="1"/>
  <c r="BF608" i="5"/>
  <c r="BE608" i="5" s="1"/>
  <c r="BL608" i="5"/>
  <c r="BK608" i="5" s="1"/>
  <c r="BC608" i="5"/>
  <c r="BB608" i="5" s="1"/>
  <c r="BO608" i="5"/>
  <c r="BN608" i="5" s="1"/>
  <c r="BR608" i="5"/>
  <c r="BQ608" i="5" s="1"/>
  <c r="AZ608" i="5"/>
  <c r="AY608" i="5" s="1"/>
  <c r="DA271" i="1"/>
  <c r="DC270" i="1"/>
  <c r="DD270" i="1"/>
  <c r="CT271" i="1"/>
  <c r="CQ272" i="1"/>
  <c r="CS271" i="1"/>
  <c r="CI267" i="1"/>
  <c r="CJ267" i="1"/>
  <c r="CG268" i="1"/>
  <c r="BW273" i="1"/>
  <c r="BY272" i="1"/>
  <c r="BZ272" i="1"/>
  <c r="BM272" i="1"/>
  <c r="BO271" i="1"/>
  <c r="BP271" i="1"/>
  <c r="BF271" i="1"/>
  <c r="BC272" i="1"/>
  <c r="BE271" i="1"/>
  <c r="AV273" i="1"/>
  <c r="AS274" i="1"/>
  <c r="AU273" i="1"/>
  <c r="AX608" i="5"/>
  <c r="AL271" i="1"/>
  <c r="AI272" i="1"/>
  <c r="AK271" i="1"/>
  <c r="AW608" i="5"/>
  <c r="AV608" i="5" s="1"/>
  <c r="Y272" i="1"/>
  <c r="AB271" i="1"/>
  <c r="AA271" i="1"/>
  <c r="G271" i="1"/>
  <c r="H271" i="1"/>
  <c r="O273" i="1"/>
  <c r="Q272" i="1"/>
  <c r="R272" i="1"/>
  <c r="IW265" i="1" l="1"/>
  <c r="IU266" i="1"/>
  <c r="IX265" i="1"/>
  <c r="IN265" i="1"/>
  <c r="IK266" i="1"/>
  <c r="IM265" i="1"/>
  <c r="ID264" i="1"/>
  <c r="IC264" i="1"/>
  <c r="IA265" i="1"/>
  <c r="HT265" i="1"/>
  <c r="HQ266" i="1"/>
  <c r="HS265" i="1"/>
  <c r="HJ264" i="1"/>
  <c r="HI264" i="1"/>
  <c r="HG265" i="1"/>
  <c r="GZ266" i="1"/>
  <c r="GW267" i="1"/>
  <c r="GY266" i="1"/>
  <c r="GO265" i="1"/>
  <c r="GM266" i="1"/>
  <c r="GP265" i="1"/>
  <c r="GF266" i="1"/>
  <c r="GC267" i="1"/>
  <c r="GE266" i="1"/>
  <c r="FU265" i="1"/>
  <c r="FS266" i="1"/>
  <c r="FV265" i="1"/>
  <c r="FL265" i="1"/>
  <c r="FI266" i="1"/>
  <c r="FK265" i="1"/>
  <c r="FB264" i="1"/>
  <c r="FA264" i="1"/>
  <c r="EY265" i="1"/>
  <c r="ER265" i="1"/>
  <c r="BU603" i="5" s="1"/>
  <c r="EO266" i="1"/>
  <c r="EQ265" i="1"/>
  <c r="BT603" i="5" s="1"/>
  <c r="EH264" i="1"/>
  <c r="EG264" i="1"/>
  <c r="EE265" i="1"/>
  <c r="DU270" i="1"/>
  <c r="DW269" i="1"/>
  <c r="DX269" i="1"/>
  <c r="BI609" i="5"/>
  <c r="BH609" i="5" s="1"/>
  <c r="BC609" i="5"/>
  <c r="BB609" i="5" s="1"/>
  <c r="BF609" i="5"/>
  <c r="BE609" i="5" s="1"/>
  <c r="BL609" i="5"/>
  <c r="BK609" i="5" s="1"/>
  <c r="BO609" i="5"/>
  <c r="BN609" i="5" s="1"/>
  <c r="BR609" i="5"/>
  <c r="BQ609" i="5" s="1"/>
  <c r="AZ609" i="5"/>
  <c r="AY609" i="5" s="1"/>
  <c r="BJ609" i="5"/>
  <c r="BD609" i="5"/>
  <c r="BS609" i="5"/>
  <c r="BM609" i="5"/>
  <c r="BP609" i="5"/>
  <c r="BG609" i="5"/>
  <c r="BA609" i="5"/>
  <c r="DM270" i="1"/>
  <c r="DK271" i="1"/>
  <c r="DN270" i="1"/>
  <c r="DA272" i="1"/>
  <c r="DC271" i="1"/>
  <c r="DD271" i="1"/>
  <c r="CQ273" i="1"/>
  <c r="CS272" i="1"/>
  <c r="CT272" i="1"/>
  <c r="CG269" i="1"/>
  <c r="CJ268" i="1"/>
  <c r="CI268" i="1"/>
  <c r="BW274" i="1"/>
  <c r="BY273" i="1"/>
  <c r="BZ273" i="1"/>
  <c r="BO272" i="1"/>
  <c r="BM273" i="1"/>
  <c r="BP272" i="1"/>
  <c r="BC273" i="1"/>
  <c r="BF272" i="1"/>
  <c r="BE272" i="1"/>
  <c r="AS275" i="1"/>
  <c r="AU274" i="1"/>
  <c r="AV274" i="1"/>
  <c r="AW609" i="5"/>
  <c r="AV609" i="5" s="1"/>
  <c r="AI273" i="1"/>
  <c r="AL272" i="1"/>
  <c r="AK272" i="1"/>
  <c r="AX609" i="5"/>
  <c r="AA272" i="1"/>
  <c r="Y273" i="1"/>
  <c r="AB272" i="1"/>
  <c r="H272" i="1"/>
  <c r="G272" i="1"/>
  <c r="Q273" i="1"/>
  <c r="O274" i="1"/>
  <c r="R273" i="1"/>
  <c r="IU267" i="1" l="1"/>
  <c r="IX266" i="1"/>
  <c r="IW266" i="1"/>
  <c r="IN266" i="1"/>
  <c r="IK267" i="1"/>
  <c r="IM266" i="1"/>
  <c r="IC265" i="1"/>
  <c r="IA266" i="1"/>
  <c r="ID265" i="1"/>
  <c r="HT266" i="1"/>
  <c r="HQ267" i="1"/>
  <c r="HS266" i="1"/>
  <c r="HI265" i="1"/>
  <c r="HG266" i="1"/>
  <c r="HJ265" i="1"/>
  <c r="GY267" i="1"/>
  <c r="GW268" i="1"/>
  <c r="GZ267" i="1"/>
  <c r="GM267" i="1"/>
  <c r="GP266" i="1"/>
  <c r="GO266" i="1"/>
  <c r="GE267" i="1"/>
  <c r="GF267" i="1"/>
  <c r="GC268" i="1"/>
  <c r="FS267" i="1"/>
  <c r="FV266" i="1"/>
  <c r="FU266" i="1"/>
  <c r="FL266" i="1"/>
  <c r="FI267" i="1"/>
  <c r="FK266" i="1"/>
  <c r="FA265" i="1"/>
  <c r="EY266" i="1"/>
  <c r="FB265" i="1"/>
  <c r="ER266" i="1"/>
  <c r="BU604" i="5" s="1"/>
  <c r="EO267" i="1"/>
  <c r="EQ266" i="1"/>
  <c r="BT604" i="5" s="1"/>
  <c r="EG265" i="1"/>
  <c r="EE266" i="1"/>
  <c r="EH265" i="1"/>
  <c r="DU271" i="1"/>
  <c r="DW270" i="1"/>
  <c r="DX270" i="1"/>
  <c r="BJ610" i="5"/>
  <c r="BD610" i="5"/>
  <c r="BM610" i="5"/>
  <c r="BS610" i="5"/>
  <c r="BG610" i="5"/>
  <c r="BP610" i="5"/>
  <c r="BA610" i="5"/>
  <c r="BI610" i="5"/>
  <c r="BH610" i="5" s="1"/>
  <c r="BC610" i="5"/>
  <c r="BB610" i="5" s="1"/>
  <c r="BL610" i="5"/>
  <c r="BK610" i="5" s="1"/>
  <c r="BF610" i="5"/>
  <c r="BE610" i="5" s="1"/>
  <c r="BO610" i="5"/>
  <c r="BN610" i="5" s="1"/>
  <c r="BR610" i="5"/>
  <c r="BQ610" i="5" s="1"/>
  <c r="AZ610" i="5"/>
  <c r="AY610" i="5" s="1"/>
  <c r="DN271" i="1"/>
  <c r="DK272" i="1"/>
  <c r="DM271" i="1"/>
  <c r="DC272" i="1"/>
  <c r="DA273" i="1"/>
  <c r="DD272" i="1"/>
  <c r="CQ274" i="1"/>
  <c r="CS273" i="1"/>
  <c r="CT273" i="1"/>
  <c r="CI269" i="1"/>
  <c r="CJ269" i="1"/>
  <c r="CG270" i="1"/>
  <c r="BY274" i="1"/>
  <c r="BW275" i="1"/>
  <c r="BZ274" i="1"/>
  <c r="BP273" i="1"/>
  <c r="BM274" i="1"/>
  <c r="BO273" i="1"/>
  <c r="BC274" i="1"/>
  <c r="BF273" i="1"/>
  <c r="BE273" i="1"/>
  <c r="AS276" i="1"/>
  <c r="AU275" i="1"/>
  <c r="AV275" i="1"/>
  <c r="AX610" i="5"/>
  <c r="AW610" i="5"/>
  <c r="AV610" i="5" s="1"/>
  <c r="AI274" i="1"/>
  <c r="AL273" i="1"/>
  <c r="AK273" i="1"/>
  <c r="AB273" i="1"/>
  <c r="Y274" i="1"/>
  <c r="AA273" i="1"/>
  <c r="H273" i="1"/>
  <c r="G273" i="1"/>
  <c r="R274" i="1"/>
  <c r="Q274" i="1"/>
  <c r="O275" i="1"/>
  <c r="IX267" i="1" l="1"/>
  <c r="IU268" i="1"/>
  <c r="IW267" i="1"/>
  <c r="IM267" i="1"/>
  <c r="IK268" i="1"/>
  <c r="IN267" i="1"/>
  <c r="IA267" i="1"/>
  <c r="ID266" i="1"/>
  <c r="IC266" i="1"/>
  <c r="HS267" i="1"/>
  <c r="HQ268" i="1"/>
  <c r="HT267" i="1"/>
  <c r="HG267" i="1"/>
  <c r="HJ266" i="1"/>
  <c r="HI266" i="1"/>
  <c r="GW269" i="1"/>
  <c r="GZ268" i="1"/>
  <c r="GY268" i="1"/>
  <c r="GP267" i="1"/>
  <c r="GM268" i="1"/>
  <c r="GO267" i="1"/>
  <c r="GC269" i="1"/>
  <c r="GE268" i="1"/>
  <c r="GF268" i="1"/>
  <c r="FV267" i="1"/>
  <c r="FS268" i="1"/>
  <c r="FU267" i="1"/>
  <c r="FK267" i="1"/>
  <c r="FI268" i="1"/>
  <c r="FL267" i="1"/>
  <c r="EY267" i="1"/>
  <c r="FB266" i="1"/>
  <c r="FA266" i="1"/>
  <c r="EO268" i="1"/>
  <c r="EQ267" i="1"/>
  <c r="BT605" i="5" s="1"/>
  <c r="ER267" i="1"/>
  <c r="BU605" i="5" s="1"/>
  <c r="EE267" i="1"/>
  <c r="EH266" i="1"/>
  <c r="EG266" i="1"/>
  <c r="DU272" i="1"/>
  <c r="DW271" i="1"/>
  <c r="DX271" i="1"/>
  <c r="BJ611" i="5"/>
  <c r="BD611" i="5"/>
  <c r="BM611" i="5"/>
  <c r="BS611" i="5"/>
  <c r="BP611" i="5"/>
  <c r="BG611" i="5"/>
  <c r="BA611" i="5"/>
  <c r="BI611" i="5"/>
  <c r="BH611" i="5" s="1"/>
  <c r="BL611" i="5"/>
  <c r="BK611" i="5" s="1"/>
  <c r="BF611" i="5"/>
  <c r="BE611" i="5" s="1"/>
  <c r="BC611" i="5"/>
  <c r="BB611" i="5" s="1"/>
  <c r="BO611" i="5"/>
  <c r="BN611" i="5" s="1"/>
  <c r="BR611" i="5"/>
  <c r="BQ611" i="5" s="1"/>
  <c r="AZ611" i="5"/>
  <c r="AY611" i="5" s="1"/>
  <c r="DK273" i="1"/>
  <c r="DM272" i="1"/>
  <c r="DN272" i="1"/>
  <c r="DD273" i="1"/>
  <c r="DA274" i="1"/>
  <c r="DC273" i="1"/>
  <c r="CS274" i="1"/>
  <c r="CQ275" i="1"/>
  <c r="CT274" i="1"/>
  <c r="CG271" i="1"/>
  <c r="CI270" i="1"/>
  <c r="CJ270" i="1"/>
  <c r="BZ275" i="1"/>
  <c r="BW276" i="1"/>
  <c r="BY275" i="1"/>
  <c r="BM275" i="1"/>
  <c r="BO274" i="1"/>
  <c r="BP274" i="1"/>
  <c r="BE274" i="1"/>
  <c r="BC275" i="1"/>
  <c r="BF274" i="1"/>
  <c r="AW611" i="5"/>
  <c r="AV611" i="5" s="1"/>
  <c r="AU276" i="1"/>
  <c r="AS277" i="1"/>
  <c r="AV276" i="1"/>
  <c r="AX611" i="5"/>
  <c r="AK274" i="1"/>
  <c r="AI275" i="1"/>
  <c r="AL274" i="1"/>
  <c r="Y275" i="1"/>
  <c r="AB274" i="1"/>
  <c r="AA274" i="1"/>
  <c r="G274" i="1"/>
  <c r="H274" i="1"/>
  <c r="R275" i="1"/>
  <c r="Q275" i="1"/>
  <c r="O276" i="1"/>
  <c r="IU269" i="1" l="1"/>
  <c r="IW268" i="1"/>
  <c r="IX268" i="1"/>
  <c r="IK269" i="1"/>
  <c r="IN268" i="1"/>
  <c r="IM268" i="1"/>
  <c r="ID267" i="1"/>
  <c r="IA268" i="1"/>
  <c r="IC267" i="1"/>
  <c r="HQ269" i="1"/>
  <c r="HT268" i="1"/>
  <c r="HS268" i="1"/>
  <c r="HJ267" i="1"/>
  <c r="HG268" i="1"/>
  <c r="HI267" i="1"/>
  <c r="GW270" i="1"/>
  <c r="GY269" i="1"/>
  <c r="GZ269" i="1"/>
  <c r="GM269" i="1"/>
  <c r="GO268" i="1"/>
  <c r="GP268" i="1"/>
  <c r="GC270" i="1"/>
  <c r="GF269" i="1"/>
  <c r="GE269" i="1"/>
  <c r="FS269" i="1"/>
  <c r="FU268" i="1"/>
  <c r="FV268" i="1"/>
  <c r="FI269" i="1"/>
  <c r="FK268" i="1"/>
  <c r="FL268" i="1"/>
  <c r="FB267" i="1"/>
  <c r="EY268" i="1"/>
  <c r="FA267" i="1"/>
  <c r="EO269" i="1"/>
  <c r="ER268" i="1"/>
  <c r="BU606" i="5" s="1"/>
  <c r="EQ268" i="1"/>
  <c r="BT606" i="5" s="1"/>
  <c r="EH267" i="1"/>
  <c r="EE268" i="1"/>
  <c r="EG267" i="1"/>
  <c r="DW272" i="1"/>
  <c r="DU273" i="1"/>
  <c r="DX272" i="1"/>
  <c r="BI612" i="5"/>
  <c r="BH612" i="5" s="1"/>
  <c r="BL612" i="5"/>
  <c r="BK612" i="5" s="1"/>
  <c r="BF612" i="5"/>
  <c r="BE612" i="5" s="1"/>
  <c r="BC612" i="5"/>
  <c r="BB612" i="5" s="1"/>
  <c r="BO612" i="5"/>
  <c r="BN612" i="5" s="1"/>
  <c r="BR612" i="5"/>
  <c r="BQ612" i="5" s="1"/>
  <c r="AZ612" i="5"/>
  <c r="AY612" i="5" s="1"/>
  <c r="DK274" i="1"/>
  <c r="DM273" i="1"/>
  <c r="DN273" i="1"/>
  <c r="BJ612" i="5"/>
  <c r="BD612" i="5"/>
  <c r="BS612" i="5"/>
  <c r="BM612" i="5"/>
  <c r="BG612" i="5"/>
  <c r="BP612" i="5"/>
  <c r="BA612" i="5"/>
  <c r="DA275" i="1"/>
  <c r="DC274" i="1"/>
  <c r="DD274" i="1"/>
  <c r="CT275" i="1"/>
  <c r="CQ276" i="1"/>
  <c r="CS275" i="1"/>
  <c r="CG272" i="1"/>
  <c r="CI271" i="1"/>
  <c r="CJ271" i="1"/>
  <c r="BW277" i="1"/>
  <c r="BY276" i="1"/>
  <c r="BZ276" i="1"/>
  <c r="BM276" i="1"/>
  <c r="BP275" i="1"/>
  <c r="BO275" i="1"/>
  <c r="BF275" i="1"/>
  <c r="BC276" i="1"/>
  <c r="BE275" i="1"/>
  <c r="AV277" i="1"/>
  <c r="AS278" i="1"/>
  <c r="AU277" i="1"/>
  <c r="AX612" i="5"/>
  <c r="AL275" i="1"/>
  <c r="AI276" i="1"/>
  <c r="AK275" i="1"/>
  <c r="AW612" i="5"/>
  <c r="AV612" i="5" s="1"/>
  <c r="Y276" i="1"/>
  <c r="AB275" i="1"/>
  <c r="AA275" i="1"/>
  <c r="G275" i="1"/>
  <c r="H275" i="1"/>
  <c r="R276" i="1"/>
  <c r="O277" i="1"/>
  <c r="Q276" i="1"/>
  <c r="IU270" i="1" l="1"/>
  <c r="IW269" i="1"/>
  <c r="IX269" i="1"/>
  <c r="IM269" i="1"/>
  <c r="IN269" i="1"/>
  <c r="IK270" i="1"/>
  <c r="IA269" i="1"/>
  <c r="IC268" i="1"/>
  <c r="ID268" i="1"/>
  <c r="HQ270" i="1"/>
  <c r="HS269" i="1"/>
  <c r="HT269" i="1"/>
  <c r="HG269" i="1"/>
  <c r="HI268" i="1"/>
  <c r="HJ268" i="1"/>
  <c r="GW271" i="1"/>
  <c r="GY270" i="1"/>
  <c r="GZ270" i="1"/>
  <c r="GM270" i="1"/>
  <c r="GO269" i="1"/>
  <c r="GP269" i="1"/>
  <c r="GC271" i="1"/>
  <c r="GE270" i="1"/>
  <c r="GF270" i="1"/>
  <c r="FS270" i="1"/>
  <c r="FU269" i="1"/>
  <c r="FV269" i="1"/>
  <c r="FK269" i="1"/>
  <c r="FL269" i="1"/>
  <c r="FI270" i="1"/>
  <c r="EY269" i="1"/>
  <c r="FA268" i="1"/>
  <c r="FB268" i="1"/>
  <c r="EQ269" i="1"/>
  <c r="BT607" i="5" s="1"/>
  <c r="EO270" i="1"/>
  <c r="ER269" i="1"/>
  <c r="BU607" i="5" s="1"/>
  <c r="EE269" i="1"/>
  <c r="EH268" i="1"/>
  <c r="EG268" i="1"/>
  <c r="DX273" i="1"/>
  <c r="DU274" i="1"/>
  <c r="DW273" i="1"/>
  <c r="BI613" i="5"/>
  <c r="BH613" i="5" s="1"/>
  <c r="BF613" i="5"/>
  <c r="BE613" i="5" s="1"/>
  <c r="BL613" i="5"/>
  <c r="BK613" i="5" s="1"/>
  <c r="BC613" i="5"/>
  <c r="BB613" i="5" s="1"/>
  <c r="BO613" i="5"/>
  <c r="BN613" i="5" s="1"/>
  <c r="BR613" i="5"/>
  <c r="BQ613" i="5" s="1"/>
  <c r="AZ613" i="5"/>
  <c r="AY613" i="5" s="1"/>
  <c r="BJ613" i="5"/>
  <c r="BD613" i="5"/>
  <c r="BM613" i="5"/>
  <c r="BS613" i="5"/>
  <c r="BP613" i="5"/>
  <c r="BG613" i="5"/>
  <c r="BA613" i="5"/>
  <c r="DM274" i="1"/>
  <c r="DK275" i="1"/>
  <c r="DN274" i="1"/>
  <c r="DA276" i="1"/>
  <c r="DC275" i="1"/>
  <c r="DD275" i="1"/>
  <c r="CQ277" i="1"/>
  <c r="CS276" i="1"/>
  <c r="CT276" i="1"/>
  <c r="CI272" i="1"/>
  <c r="CG273" i="1"/>
  <c r="CJ272" i="1"/>
  <c r="BW278" i="1"/>
  <c r="BY277" i="1"/>
  <c r="BZ277" i="1"/>
  <c r="BO276" i="1"/>
  <c r="BM277" i="1"/>
  <c r="BP276" i="1"/>
  <c r="BC277" i="1"/>
  <c r="BE276" i="1"/>
  <c r="BF276" i="1"/>
  <c r="AS279" i="1"/>
  <c r="AU278" i="1"/>
  <c r="AV278" i="1"/>
  <c r="AW613" i="5"/>
  <c r="AV613" i="5" s="1"/>
  <c r="AX613" i="5"/>
  <c r="AI277" i="1"/>
  <c r="AK276" i="1"/>
  <c r="AL276" i="1"/>
  <c r="AA276" i="1"/>
  <c r="Y277" i="1"/>
  <c r="AB276" i="1"/>
  <c r="G276" i="1"/>
  <c r="H276" i="1"/>
  <c r="Q277" i="1"/>
  <c r="R277" i="1"/>
  <c r="O278" i="1"/>
  <c r="IW270" i="1" l="1"/>
  <c r="IU271" i="1"/>
  <c r="IX270" i="1"/>
  <c r="IK271" i="1"/>
  <c r="IM270" i="1"/>
  <c r="IN270" i="1"/>
  <c r="IA270" i="1"/>
  <c r="IC269" i="1"/>
  <c r="ID269" i="1"/>
  <c r="HQ271" i="1"/>
  <c r="HS270" i="1"/>
  <c r="HT270" i="1"/>
  <c r="HG270" i="1"/>
  <c r="HJ269" i="1"/>
  <c r="HI269" i="1"/>
  <c r="GW272" i="1"/>
  <c r="GY271" i="1"/>
  <c r="GZ271" i="1"/>
  <c r="GO270" i="1"/>
  <c r="GM271" i="1"/>
  <c r="GP270" i="1"/>
  <c r="GC272" i="1"/>
  <c r="GE271" i="1"/>
  <c r="GF271" i="1"/>
  <c r="FU270" i="1"/>
  <c r="FS271" i="1"/>
  <c r="FV270" i="1"/>
  <c r="FL270" i="1"/>
  <c r="FI271" i="1"/>
  <c r="FK270" i="1"/>
  <c r="EY270" i="1"/>
  <c r="FA269" i="1"/>
  <c r="FB269" i="1"/>
  <c r="EO271" i="1"/>
  <c r="EQ270" i="1"/>
  <c r="BT608" i="5" s="1"/>
  <c r="ER270" i="1"/>
  <c r="BU608" i="5" s="1"/>
  <c r="EE270" i="1"/>
  <c r="EH269" i="1"/>
  <c r="EG269" i="1"/>
  <c r="DU275" i="1"/>
  <c r="DW274" i="1"/>
  <c r="DX274" i="1"/>
  <c r="BJ614" i="5"/>
  <c r="BD614" i="5"/>
  <c r="BM614" i="5"/>
  <c r="BS614" i="5"/>
  <c r="BP614" i="5"/>
  <c r="BG614" i="5"/>
  <c r="BA614" i="5"/>
  <c r="DN275" i="1"/>
  <c r="DK276" i="1"/>
  <c r="DM275" i="1"/>
  <c r="BI614" i="5"/>
  <c r="BH614" i="5" s="1"/>
  <c r="BL614" i="5"/>
  <c r="BK614" i="5" s="1"/>
  <c r="BF614" i="5"/>
  <c r="BE614" i="5" s="1"/>
  <c r="BC614" i="5"/>
  <c r="BB614" i="5" s="1"/>
  <c r="BO614" i="5"/>
  <c r="BN614" i="5" s="1"/>
  <c r="BR614" i="5"/>
  <c r="BQ614" i="5" s="1"/>
  <c r="AZ614" i="5"/>
  <c r="AY614" i="5" s="1"/>
  <c r="DC276" i="1"/>
  <c r="DA277" i="1"/>
  <c r="DD276" i="1"/>
  <c r="CQ278" i="1"/>
  <c r="CS277" i="1"/>
  <c r="CT277" i="1"/>
  <c r="CJ273" i="1"/>
  <c r="CG274" i="1"/>
  <c r="CI273" i="1"/>
  <c r="BY278" i="1"/>
  <c r="BW279" i="1"/>
  <c r="BZ278" i="1"/>
  <c r="BP277" i="1"/>
  <c r="BM278" i="1"/>
  <c r="BO277" i="1"/>
  <c r="BC278" i="1"/>
  <c r="BE277" i="1"/>
  <c r="BF277" i="1"/>
  <c r="AS280" i="1"/>
  <c r="AU279" i="1"/>
  <c r="AV279" i="1"/>
  <c r="AX614" i="5"/>
  <c r="AW614" i="5"/>
  <c r="AV614" i="5" s="1"/>
  <c r="AI278" i="1"/>
  <c r="AK277" i="1"/>
  <c r="AL277" i="1"/>
  <c r="AB277" i="1"/>
  <c r="Y278" i="1"/>
  <c r="AA277" i="1"/>
  <c r="H277" i="1"/>
  <c r="G277" i="1"/>
  <c r="Q278" i="1"/>
  <c r="O279" i="1"/>
  <c r="R278" i="1"/>
  <c r="IX271" i="1" l="1"/>
  <c r="IU272" i="1"/>
  <c r="IW271" i="1"/>
  <c r="IK272" i="1"/>
  <c r="IM271" i="1"/>
  <c r="IN271" i="1"/>
  <c r="IC270" i="1"/>
  <c r="IA271" i="1"/>
  <c r="ID270" i="1"/>
  <c r="HQ272" i="1"/>
  <c r="HS271" i="1"/>
  <c r="HT271" i="1"/>
  <c r="HI270" i="1"/>
  <c r="HG271" i="1"/>
  <c r="HJ270" i="1"/>
  <c r="GY272" i="1"/>
  <c r="GW273" i="1"/>
  <c r="GZ272" i="1"/>
  <c r="GP271" i="1"/>
  <c r="GM272" i="1"/>
  <c r="GO271" i="1"/>
  <c r="GE272" i="1"/>
  <c r="GC273" i="1"/>
  <c r="GF272" i="1"/>
  <c r="FV271" i="1"/>
  <c r="FS272" i="1"/>
  <c r="FU271" i="1"/>
  <c r="FI272" i="1"/>
  <c r="FK271" i="1"/>
  <c r="FL271" i="1"/>
  <c r="FA270" i="1"/>
  <c r="EY271" i="1"/>
  <c r="FB270" i="1"/>
  <c r="EO272" i="1"/>
  <c r="EQ271" i="1"/>
  <c r="BT609" i="5" s="1"/>
  <c r="ER271" i="1"/>
  <c r="BU609" i="5" s="1"/>
  <c r="EG270" i="1"/>
  <c r="EE271" i="1"/>
  <c r="EH270" i="1"/>
  <c r="DU276" i="1"/>
  <c r="DW275" i="1"/>
  <c r="DX275" i="1"/>
  <c r="BI615" i="5"/>
  <c r="BH615" i="5" s="1"/>
  <c r="BL615" i="5"/>
  <c r="BK615" i="5" s="1"/>
  <c r="BF615" i="5"/>
  <c r="BE615" i="5" s="1"/>
  <c r="BC615" i="5"/>
  <c r="BB615" i="5" s="1"/>
  <c r="BO615" i="5"/>
  <c r="BN615" i="5" s="1"/>
  <c r="BR615" i="5"/>
  <c r="BQ615" i="5" s="1"/>
  <c r="AZ615" i="5"/>
  <c r="AY615" i="5" s="1"/>
  <c r="BJ615" i="5"/>
  <c r="BD615" i="5"/>
  <c r="BS615" i="5"/>
  <c r="BM615" i="5"/>
  <c r="BG615" i="5"/>
  <c r="BP615" i="5"/>
  <c r="BA615" i="5"/>
  <c r="DK277" i="1"/>
  <c r="DM276" i="1"/>
  <c r="DN276" i="1"/>
  <c r="DD277" i="1"/>
  <c r="DA278" i="1"/>
  <c r="DC277" i="1"/>
  <c r="CS278" i="1"/>
  <c r="CQ279" i="1"/>
  <c r="CT278" i="1"/>
  <c r="CG275" i="1"/>
  <c r="CI274" i="1"/>
  <c r="CJ274" i="1"/>
  <c r="BZ279" i="1"/>
  <c r="BW280" i="1"/>
  <c r="BY279" i="1"/>
  <c r="BM279" i="1"/>
  <c r="BP278" i="1"/>
  <c r="BO278" i="1"/>
  <c r="BE278" i="1"/>
  <c r="BC279" i="1"/>
  <c r="BF278" i="1"/>
  <c r="AU280" i="1"/>
  <c r="AS281" i="1"/>
  <c r="AV280" i="1"/>
  <c r="AX615" i="5"/>
  <c r="AW615" i="5"/>
  <c r="AV615" i="5" s="1"/>
  <c r="AK278" i="1"/>
  <c r="AI279" i="1"/>
  <c r="AL278" i="1"/>
  <c r="Y279" i="1"/>
  <c r="AB278" i="1"/>
  <c r="AA278" i="1"/>
  <c r="H278" i="1"/>
  <c r="G278" i="1"/>
  <c r="R279" i="1"/>
  <c r="Q279" i="1"/>
  <c r="O280" i="1"/>
  <c r="IU273" i="1" l="1"/>
  <c r="IX272" i="1"/>
  <c r="IW272" i="1"/>
  <c r="IM272" i="1"/>
  <c r="IK273" i="1"/>
  <c r="IN272" i="1"/>
  <c r="ID271" i="1"/>
  <c r="IA272" i="1"/>
  <c r="IC271" i="1"/>
  <c r="HS272" i="1"/>
  <c r="HQ273" i="1"/>
  <c r="HT272" i="1"/>
  <c r="HJ271" i="1"/>
  <c r="HG272" i="1"/>
  <c r="HI271" i="1"/>
  <c r="GZ273" i="1"/>
  <c r="GW274" i="1"/>
  <c r="GY273" i="1"/>
  <c r="GM273" i="1"/>
  <c r="GO272" i="1"/>
  <c r="GP272" i="1"/>
  <c r="GF273" i="1"/>
  <c r="GC274" i="1"/>
  <c r="GE273" i="1"/>
  <c r="FS273" i="1"/>
  <c r="FU272" i="1"/>
  <c r="FV272" i="1"/>
  <c r="FK272" i="1"/>
  <c r="FI273" i="1"/>
  <c r="FL272" i="1"/>
  <c r="FB271" i="1"/>
  <c r="EY272" i="1"/>
  <c r="FA271" i="1"/>
  <c r="EQ272" i="1"/>
  <c r="BT610" i="5" s="1"/>
  <c r="EO273" i="1"/>
  <c r="ER272" i="1"/>
  <c r="BU610" i="5" s="1"/>
  <c r="EH271" i="1"/>
  <c r="EE272" i="1"/>
  <c r="EG271" i="1"/>
  <c r="DW276" i="1"/>
  <c r="DU277" i="1"/>
  <c r="DX276" i="1"/>
  <c r="BI616" i="5"/>
  <c r="BH616" i="5" s="1"/>
  <c r="BL616" i="5"/>
  <c r="BK616" i="5" s="1"/>
  <c r="BF616" i="5"/>
  <c r="BE616" i="5" s="1"/>
  <c r="BC616" i="5"/>
  <c r="BB616" i="5" s="1"/>
  <c r="BO616" i="5"/>
  <c r="BN616" i="5" s="1"/>
  <c r="BR616" i="5"/>
  <c r="BQ616" i="5" s="1"/>
  <c r="AZ616" i="5"/>
  <c r="AY616" i="5" s="1"/>
  <c r="BJ616" i="5"/>
  <c r="BD616" i="5"/>
  <c r="BS616" i="5"/>
  <c r="BM616" i="5"/>
  <c r="BG616" i="5"/>
  <c r="BP616" i="5"/>
  <c r="BA616" i="5"/>
  <c r="DK278" i="1"/>
  <c r="DM277" i="1"/>
  <c r="DN277" i="1"/>
  <c r="DA279" i="1"/>
  <c r="DC278" i="1"/>
  <c r="DD278" i="1"/>
  <c r="CT279" i="1"/>
  <c r="CQ280" i="1"/>
  <c r="CS279" i="1"/>
  <c r="CG276" i="1"/>
  <c r="CI275" i="1"/>
  <c r="CJ275" i="1"/>
  <c r="BW281" i="1"/>
  <c r="BY280" i="1"/>
  <c r="BZ280" i="1"/>
  <c r="BM280" i="1"/>
  <c r="BO279" i="1"/>
  <c r="BP279" i="1"/>
  <c r="BF279" i="1"/>
  <c r="BC280" i="1"/>
  <c r="BE279" i="1"/>
  <c r="AV281" i="1"/>
  <c r="AS282" i="1"/>
  <c r="AU281" i="1"/>
  <c r="AX616" i="5"/>
  <c r="AL279" i="1"/>
  <c r="AI280" i="1"/>
  <c r="AK279" i="1"/>
  <c r="AW616" i="5"/>
  <c r="AV616" i="5" s="1"/>
  <c r="Y280" i="1"/>
  <c r="AB279" i="1"/>
  <c r="AA279" i="1"/>
  <c r="G279" i="1"/>
  <c r="H279" i="1"/>
  <c r="R280" i="1"/>
  <c r="Q280" i="1"/>
  <c r="O281" i="1"/>
  <c r="IU274" i="1" l="1"/>
  <c r="IW273" i="1"/>
  <c r="IX273" i="1"/>
  <c r="IN273" i="1"/>
  <c r="IK274" i="1"/>
  <c r="IM273" i="1"/>
  <c r="IA273" i="1"/>
  <c r="IC272" i="1"/>
  <c r="ID272" i="1"/>
  <c r="HT273" i="1"/>
  <c r="HQ274" i="1"/>
  <c r="HS273" i="1"/>
  <c r="HG273" i="1"/>
  <c r="HJ272" i="1"/>
  <c r="HI272" i="1"/>
  <c r="GW275" i="1"/>
  <c r="GY274" i="1"/>
  <c r="GZ274" i="1"/>
  <c r="GM274" i="1"/>
  <c r="GO273" i="1"/>
  <c r="GP273" i="1"/>
  <c r="GC275" i="1"/>
  <c r="GE274" i="1"/>
  <c r="GF274" i="1"/>
  <c r="FS274" i="1"/>
  <c r="FV273" i="1"/>
  <c r="FU273" i="1"/>
  <c r="FL273" i="1"/>
  <c r="FI274" i="1"/>
  <c r="FK273" i="1"/>
  <c r="EY273" i="1"/>
  <c r="FA272" i="1"/>
  <c r="FB272" i="1"/>
  <c r="ER273" i="1"/>
  <c r="BU611" i="5" s="1"/>
  <c r="EO274" i="1"/>
  <c r="EQ273" i="1"/>
  <c r="BT611" i="5" s="1"/>
  <c r="EE273" i="1"/>
  <c r="EG272" i="1"/>
  <c r="EH272" i="1"/>
  <c r="DX277" i="1"/>
  <c r="DU278" i="1"/>
  <c r="DW277" i="1"/>
  <c r="BI617" i="5"/>
  <c r="BH617" i="5" s="1"/>
  <c r="BL617" i="5"/>
  <c r="BK617" i="5" s="1"/>
  <c r="BC617" i="5"/>
  <c r="BB617" i="5" s="1"/>
  <c r="BF617" i="5"/>
  <c r="BE617" i="5" s="1"/>
  <c r="BO617" i="5"/>
  <c r="BN617" i="5" s="1"/>
  <c r="BR617" i="5"/>
  <c r="BQ617" i="5" s="1"/>
  <c r="AZ617" i="5"/>
  <c r="AY617" i="5" s="1"/>
  <c r="BJ617" i="5"/>
  <c r="BD617" i="5"/>
  <c r="BS617" i="5"/>
  <c r="BM617" i="5"/>
  <c r="BG617" i="5"/>
  <c r="BP617" i="5"/>
  <c r="BA617" i="5"/>
  <c r="DM278" i="1"/>
  <c r="DK279" i="1"/>
  <c r="DN278" i="1"/>
  <c r="DA280" i="1"/>
  <c r="DC279" i="1"/>
  <c r="DD279" i="1"/>
  <c r="CQ281" i="1"/>
  <c r="CS280" i="1"/>
  <c r="CT280" i="1"/>
  <c r="CI276" i="1"/>
  <c r="CG277" i="1"/>
  <c r="CJ276" i="1"/>
  <c r="BW282" i="1"/>
  <c r="BY281" i="1"/>
  <c r="BZ281" i="1"/>
  <c r="BO280" i="1"/>
  <c r="BM281" i="1"/>
  <c r="BP280" i="1"/>
  <c r="BC281" i="1"/>
  <c r="BF280" i="1"/>
  <c r="BE280" i="1"/>
  <c r="AS283" i="1"/>
  <c r="AU282" i="1"/>
  <c r="AV282" i="1"/>
  <c r="AW617" i="5"/>
  <c r="AV617" i="5" s="1"/>
  <c r="AI281" i="1"/>
  <c r="AL280" i="1"/>
  <c r="AK280" i="1"/>
  <c r="AX617" i="5"/>
  <c r="AA280" i="1"/>
  <c r="Y281" i="1"/>
  <c r="AB280" i="1"/>
  <c r="G280" i="1"/>
  <c r="H280" i="1"/>
  <c r="O282" i="1"/>
  <c r="Q281" i="1"/>
  <c r="R281" i="1"/>
  <c r="IW274" i="1" l="1"/>
  <c r="IU275" i="1"/>
  <c r="IX274" i="1"/>
  <c r="IK275" i="1"/>
  <c r="IM274" i="1"/>
  <c r="IN274" i="1"/>
  <c r="IA274" i="1"/>
  <c r="IC273" i="1"/>
  <c r="ID273" i="1"/>
  <c r="HQ275" i="1"/>
  <c r="HS274" i="1"/>
  <c r="HT274" i="1"/>
  <c r="HG274" i="1"/>
  <c r="HJ273" i="1"/>
  <c r="HI273" i="1"/>
  <c r="GW276" i="1"/>
  <c r="GY275" i="1"/>
  <c r="GZ275" i="1"/>
  <c r="GO274" i="1"/>
  <c r="GM275" i="1"/>
  <c r="GP274" i="1"/>
  <c r="GC276" i="1"/>
  <c r="GE275" i="1"/>
  <c r="GF275" i="1"/>
  <c r="FU274" i="1"/>
  <c r="FS275" i="1"/>
  <c r="FV274" i="1"/>
  <c r="FI275" i="1"/>
  <c r="FK274" i="1"/>
  <c r="FL274" i="1"/>
  <c r="EY274" i="1"/>
  <c r="FA273" i="1"/>
  <c r="FB273" i="1"/>
  <c r="EO275" i="1"/>
  <c r="EQ274" i="1"/>
  <c r="BT612" i="5" s="1"/>
  <c r="ER274" i="1"/>
  <c r="BU612" i="5" s="1"/>
  <c r="EE274" i="1"/>
  <c r="EG273" i="1"/>
  <c r="EH273" i="1"/>
  <c r="DU279" i="1"/>
  <c r="DW278" i="1"/>
  <c r="DX278" i="1"/>
  <c r="BJ618" i="5"/>
  <c r="BD618" i="5"/>
  <c r="BS618" i="5"/>
  <c r="BM618" i="5"/>
  <c r="BP618" i="5"/>
  <c r="BG618" i="5"/>
  <c r="BA618" i="5"/>
  <c r="DN279" i="1"/>
  <c r="DK280" i="1"/>
  <c r="DM279" i="1"/>
  <c r="BI618" i="5"/>
  <c r="BH618" i="5" s="1"/>
  <c r="BC618" i="5"/>
  <c r="BB618" i="5" s="1"/>
  <c r="BL618" i="5"/>
  <c r="BK618" i="5" s="1"/>
  <c r="BF618" i="5"/>
  <c r="BE618" i="5" s="1"/>
  <c r="BO618" i="5"/>
  <c r="BN618" i="5" s="1"/>
  <c r="BR618" i="5"/>
  <c r="BQ618" i="5" s="1"/>
  <c r="AZ618" i="5"/>
  <c r="AY618" i="5" s="1"/>
  <c r="DC280" i="1"/>
  <c r="DA281" i="1"/>
  <c r="DD280" i="1"/>
  <c r="CQ282" i="1"/>
  <c r="CS281" i="1"/>
  <c r="CT281" i="1"/>
  <c r="CJ277" i="1"/>
  <c r="CG278" i="1"/>
  <c r="CI277" i="1"/>
  <c r="BY282" i="1"/>
  <c r="BW283" i="1"/>
  <c r="BZ282" i="1"/>
  <c r="BP281" i="1"/>
  <c r="BM282" i="1"/>
  <c r="BO281" i="1"/>
  <c r="BC282" i="1"/>
  <c r="BF281" i="1"/>
  <c r="BE281" i="1"/>
  <c r="AS284" i="1"/>
  <c r="AU283" i="1"/>
  <c r="AV283" i="1"/>
  <c r="AX618" i="5"/>
  <c r="AW618" i="5"/>
  <c r="AV618" i="5" s="1"/>
  <c r="AI282" i="1"/>
  <c r="AL281" i="1"/>
  <c r="AK281" i="1"/>
  <c r="AB281" i="1"/>
  <c r="Y282" i="1"/>
  <c r="AA281" i="1"/>
  <c r="H281" i="1"/>
  <c r="G281" i="1"/>
  <c r="Q282" i="1"/>
  <c r="O283" i="1"/>
  <c r="R282" i="1"/>
  <c r="IX275" i="1" l="1"/>
  <c r="IU276" i="1"/>
  <c r="IW275" i="1"/>
  <c r="IK276" i="1"/>
  <c r="IM275" i="1"/>
  <c r="IN275" i="1"/>
  <c r="IC274" i="1"/>
  <c r="IA275" i="1"/>
  <c r="ID274" i="1"/>
  <c r="HQ276" i="1"/>
  <c r="HT275" i="1"/>
  <c r="HS275" i="1"/>
  <c r="HI274" i="1"/>
  <c r="HG275" i="1"/>
  <c r="HJ274" i="1"/>
  <c r="GY276" i="1"/>
  <c r="GW277" i="1"/>
  <c r="GZ276" i="1"/>
  <c r="GP275" i="1"/>
  <c r="GM276" i="1"/>
  <c r="GO275" i="1"/>
  <c r="GE276" i="1"/>
  <c r="GC277" i="1"/>
  <c r="GF276" i="1"/>
  <c r="FV275" i="1"/>
  <c r="FS276" i="1"/>
  <c r="FU275" i="1"/>
  <c r="FI276" i="1"/>
  <c r="FL275" i="1"/>
  <c r="FK275" i="1"/>
  <c r="FA274" i="1"/>
  <c r="EY275" i="1"/>
  <c r="FB274" i="1"/>
  <c r="EO276" i="1"/>
  <c r="EQ275" i="1"/>
  <c r="BT613" i="5" s="1"/>
  <c r="ER275" i="1"/>
  <c r="BU613" i="5" s="1"/>
  <c r="EG274" i="1"/>
  <c r="EE275" i="1"/>
  <c r="EH274" i="1"/>
  <c r="DU280" i="1"/>
  <c r="DW279" i="1"/>
  <c r="DX279" i="1"/>
  <c r="BI619" i="5"/>
  <c r="BH619" i="5" s="1"/>
  <c r="BC619" i="5"/>
  <c r="BB619" i="5" s="1"/>
  <c r="BL619" i="5"/>
  <c r="BK619" i="5" s="1"/>
  <c r="BF619" i="5"/>
  <c r="BE619" i="5" s="1"/>
  <c r="BO619" i="5"/>
  <c r="BN619" i="5" s="1"/>
  <c r="BR619" i="5"/>
  <c r="BQ619" i="5" s="1"/>
  <c r="AZ619" i="5"/>
  <c r="AY619" i="5" s="1"/>
  <c r="BJ619" i="5"/>
  <c r="BD619" i="5"/>
  <c r="BM619" i="5"/>
  <c r="BS619" i="5"/>
  <c r="BP619" i="5"/>
  <c r="BG619" i="5"/>
  <c r="BA619" i="5"/>
  <c r="DK281" i="1"/>
  <c r="DM280" i="1"/>
  <c r="DN280" i="1"/>
  <c r="DD281" i="1"/>
  <c r="DA282" i="1"/>
  <c r="DC281" i="1"/>
  <c r="CS282" i="1"/>
  <c r="CQ283" i="1"/>
  <c r="CT282" i="1"/>
  <c r="CG279" i="1"/>
  <c r="CI278" i="1"/>
  <c r="CJ278" i="1"/>
  <c r="BZ283" i="1"/>
  <c r="BW284" i="1"/>
  <c r="BY283" i="1"/>
  <c r="BM283" i="1"/>
  <c r="BO282" i="1"/>
  <c r="BP282" i="1"/>
  <c r="BE282" i="1"/>
  <c r="BC283" i="1"/>
  <c r="BF282" i="1"/>
  <c r="AU284" i="1"/>
  <c r="AS285" i="1"/>
  <c r="AV284" i="1"/>
  <c r="AX619" i="5"/>
  <c r="AW619" i="5"/>
  <c r="AV619" i="5" s="1"/>
  <c r="AK282" i="1"/>
  <c r="AI283" i="1"/>
  <c r="AL282" i="1"/>
  <c r="Y283" i="1"/>
  <c r="AB282" i="1"/>
  <c r="AA282" i="1"/>
  <c r="H282" i="1"/>
  <c r="G282" i="1"/>
  <c r="O284" i="1"/>
  <c r="Q283" i="1"/>
  <c r="R283" i="1"/>
  <c r="IU277" i="1" l="1"/>
  <c r="IX276" i="1"/>
  <c r="IW276" i="1"/>
  <c r="IM276" i="1"/>
  <c r="IK277" i="1"/>
  <c r="IN276" i="1"/>
  <c r="ID275" i="1"/>
  <c r="IA276" i="1"/>
  <c r="IC275" i="1"/>
  <c r="HS276" i="1"/>
  <c r="HQ277" i="1"/>
  <c r="HT276" i="1"/>
  <c r="HJ275" i="1"/>
  <c r="HG276" i="1"/>
  <c r="HI275" i="1"/>
  <c r="GZ277" i="1"/>
  <c r="GW278" i="1"/>
  <c r="GY277" i="1"/>
  <c r="GM277" i="1"/>
  <c r="GO276" i="1"/>
  <c r="GP276" i="1"/>
  <c r="GF277" i="1"/>
  <c r="GC278" i="1"/>
  <c r="GE277" i="1"/>
  <c r="FS277" i="1"/>
  <c r="FU276" i="1"/>
  <c r="FV276" i="1"/>
  <c r="FK276" i="1"/>
  <c r="FI277" i="1"/>
  <c r="FL276" i="1"/>
  <c r="FB275" i="1"/>
  <c r="EY276" i="1"/>
  <c r="FA275" i="1"/>
  <c r="EQ276" i="1"/>
  <c r="BT614" i="5" s="1"/>
  <c r="EO277" i="1"/>
  <c r="ER276" i="1"/>
  <c r="BU614" i="5" s="1"/>
  <c r="EH275" i="1"/>
  <c r="EE276" i="1"/>
  <c r="EG275" i="1"/>
  <c r="DW280" i="1"/>
  <c r="DU281" i="1"/>
  <c r="DX280" i="1"/>
  <c r="BI620" i="5"/>
  <c r="BH620" i="5" s="1"/>
  <c r="BF620" i="5"/>
  <c r="BE620" i="5" s="1"/>
  <c r="BL620" i="5"/>
  <c r="BK620" i="5" s="1"/>
  <c r="BC620" i="5"/>
  <c r="BB620" i="5" s="1"/>
  <c r="BO620" i="5"/>
  <c r="BN620" i="5" s="1"/>
  <c r="BR620" i="5"/>
  <c r="BQ620" i="5" s="1"/>
  <c r="AZ620" i="5"/>
  <c r="AY620" i="5" s="1"/>
  <c r="DK282" i="1"/>
  <c r="DM281" i="1"/>
  <c r="DN281" i="1"/>
  <c r="BJ620" i="5"/>
  <c r="BD620" i="5"/>
  <c r="BS620" i="5"/>
  <c r="BM620" i="5"/>
  <c r="BP620" i="5"/>
  <c r="BG620" i="5"/>
  <c r="BA620" i="5"/>
  <c r="DA283" i="1"/>
  <c r="DC282" i="1"/>
  <c r="DD282" i="1"/>
  <c r="CT283" i="1"/>
  <c r="CQ284" i="1"/>
  <c r="CS283" i="1"/>
  <c r="CG280" i="1"/>
  <c r="CI279" i="1"/>
  <c r="CJ279" i="1"/>
  <c r="BW285" i="1"/>
  <c r="BY284" i="1"/>
  <c r="BZ284" i="1"/>
  <c r="BM284" i="1"/>
  <c r="BP283" i="1"/>
  <c r="BO283" i="1"/>
  <c r="BF283" i="1"/>
  <c r="BC284" i="1"/>
  <c r="BE283" i="1"/>
  <c r="AV285" i="1"/>
  <c r="AS286" i="1"/>
  <c r="AU285" i="1"/>
  <c r="AX620" i="5"/>
  <c r="AL283" i="1"/>
  <c r="AI284" i="1"/>
  <c r="AK283" i="1"/>
  <c r="AW620" i="5"/>
  <c r="AV620" i="5" s="1"/>
  <c r="Y284" i="1"/>
  <c r="AB283" i="1"/>
  <c r="AA283" i="1"/>
  <c r="H283" i="1"/>
  <c r="G283" i="1"/>
  <c r="R284" i="1"/>
  <c r="O285" i="1"/>
  <c r="Q284" i="1"/>
  <c r="IU278" i="1" l="1"/>
  <c r="IW277" i="1"/>
  <c r="IX277" i="1"/>
  <c r="IN277" i="1"/>
  <c r="IK278" i="1"/>
  <c r="IM277" i="1"/>
  <c r="IA277" i="1"/>
  <c r="IC276" i="1"/>
  <c r="ID276" i="1"/>
  <c r="HT277" i="1"/>
  <c r="HQ278" i="1"/>
  <c r="HS277" i="1"/>
  <c r="HG277" i="1"/>
  <c r="HI276" i="1"/>
  <c r="HJ276" i="1"/>
  <c r="GW279" i="1"/>
  <c r="GY278" i="1"/>
  <c r="GZ278" i="1"/>
  <c r="GM278" i="1"/>
  <c r="GO277" i="1"/>
  <c r="GP277" i="1"/>
  <c r="GC279" i="1"/>
  <c r="GE278" i="1"/>
  <c r="GF278" i="1"/>
  <c r="FS278" i="1"/>
  <c r="FV277" i="1"/>
  <c r="FU277" i="1"/>
  <c r="FL277" i="1"/>
  <c r="FI278" i="1"/>
  <c r="FK277" i="1"/>
  <c r="EY277" i="1"/>
  <c r="FA276" i="1"/>
  <c r="FB276" i="1"/>
  <c r="ER277" i="1"/>
  <c r="BU615" i="5" s="1"/>
  <c r="EO278" i="1"/>
  <c r="EQ277" i="1"/>
  <c r="BT615" i="5" s="1"/>
  <c r="EE277" i="1"/>
  <c r="EH276" i="1"/>
  <c r="EG276" i="1"/>
  <c r="DX281" i="1"/>
  <c r="DU282" i="1"/>
  <c r="DW281" i="1"/>
  <c r="BJ621" i="5"/>
  <c r="BD621" i="5"/>
  <c r="BM621" i="5"/>
  <c r="BS621" i="5"/>
  <c r="BG621" i="5"/>
  <c r="BP621" i="5"/>
  <c r="BA621" i="5"/>
  <c r="BI621" i="5"/>
  <c r="BH621" i="5" s="1"/>
  <c r="BC621" i="5"/>
  <c r="BB621" i="5" s="1"/>
  <c r="BL621" i="5"/>
  <c r="BK621" i="5" s="1"/>
  <c r="BF621" i="5"/>
  <c r="BE621" i="5" s="1"/>
  <c r="BO621" i="5"/>
  <c r="BN621" i="5" s="1"/>
  <c r="BR621" i="5"/>
  <c r="BQ621" i="5" s="1"/>
  <c r="AZ621" i="5"/>
  <c r="AY621" i="5" s="1"/>
  <c r="DM282" i="1"/>
  <c r="DK283" i="1"/>
  <c r="DN282" i="1"/>
  <c r="DA284" i="1"/>
  <c r="DC283" i="1"/>
  <c r="DD283" i="1"/>
  <c r="CQ285" i="1"/>
  <c r="CS284" i="1"/>
  <c r="CT284" i="1"/>
  <c r="CI280" i="1"/>
  <c r="CG281" i="1"/>
  <c r="CJ280" i="1"/>
  <c r="BW286" i="1"/>
  <c r="BY285" i="1"/>
  <c r="BZ285" i="1"/>
  <c r="BO284" i="1"/>
  <c r="BM285" i="1"/>
  <c r="BP284" i="1"/>
  <c r="BC285" i="1"/>
  <c r="BE284" i="1"/>
  <c r="BF284" i="1"/>
  <c r="AS287" i="1"/>
  <c r="AU286" i="1"/>
  <c r="AV286" i="1"/>
  <c r="AI285" i="1"/>
  <c r="AK284" i="1"/>
  <c r="AL284" i="1"/>
  <c r="AW621" i="5"/>
  <c r="AV621" i="5" s="1"/>
  <c r="AX621" i="5"/>
  <c r="AA284" i="1"/>
  <c r="Y285" i="1"/>
  <c r="AB284" i="1"/>
  <c r="G284" i="1"/>
  <c r="H284" i="1"/>
  <c r="O286" i="1"/>
  <c r="Q285" i="1"/>
  <c r="R285" i="1"/>
  <c r="IW278" i="1" l="1"/>
  <c r="IU279" i="1"/>
  <c r="IX278" i="1"/>
  <c r="IK279" i="1"/>
  <c r="IM278" i="1"/>
  <c r="IN278" i="1"/>
  <c r="IA278" i="1"/>
  <c r="IC277" i="1"/>
  <c r="ID277" i="1"/>
  <c r="HQ279" i="1"/>
  <c r="HS278" i="1"/>
  <c r="HT278" i="1"/>
  <c r="HG278" i="1"/>
  <c r="HI277" i="1"/>
  <c r="HJ277" i="1"/>
  <c r="GW280" i="1"/>
  <c r="GY279" i="1"/>
  <c r="GZ279" i="1"/>
  <c r="GO278" i="1"/>
  <c r="GM279" i="1"/>
  <c r="GP278" i="1"/>
  <c r="GC280" i="1"/>
  <c r="GE279" i="1"/>
  <c r="GF279" i="1"/>
  <c r="FU278" i="1"/>
  <c r="FS279" i="1"/>
  <c r="FV278" i="1"/>
  <c r="FI279" i="1"/>
  <c r="FL278" i="1"/>
  <c r="FK278" i="1"/>
  <c r="EY278" i="1"/>
  <c r="FA277" i="1"/>
  <c r="FB277" i="1"/>
  <c r="EO279" i="1"/>
  <c r="EQ278" i="1"/>
  <c r="BT616" i="5" s="1"/>
  <c r="ER278" i="1"/>
  <c r="BU616" i="5" s="1"/>
  <c r="EE278" i="1"/>
  <c r="EH277" i="1"/>
  <c r="EG277" i="1"/>
  <c r="DU283" i="1"/>
  <c r="DW282" i="1"/>
  <c r="DX282" i="1"/>
  <c r="BI622" i="5"/>
  <c r="BH622" i="5" s="1"/>
  <c r="BF622" i="5"/>
  <c r="BE622" i="5" s="1"/>
  <c r="BL622" i="5"/>
  <c r="BK622" i="5" s="1"/>
  <c r="BC622" i="5"/>
  <c r="BB622" i="5" s="1"/>
  <c r="BO622" i="5"/>
  <c r="BN622" i="5" s="1"/>
  <c r="BR622" i="5"/>
  <c r="BQ622" i="5" s="1"/>
  <c r="AZ622" i="5"/>
  <c r="AY622" i="5" s="1"/>
  <c r="BJ622" i="5"/>
  <c r="BD622" i="5"/>
  <c r="BM622" i="5"/>
  <c r="BS622" i="5"/>
  <c r="BP622" i="5"/>
  <c r="BG622" i="5"/>
  <c r="BA622" i="5"/>
  <c r="DN283" i="1"/>
  <c r="DK284" i="1"/>
  <c r="DM283" i="1"/>
  <c r="DC284" i="1"/>
  <c r="DA285" i="1"/>
  <c r="DD284" i="1"/>
  <c r="CQ286" i="1"/>
  <c r="CS285" i="1"/>
  <c r="CT285" i="1"/>
  <c r="CJ281" i="1"/>
  <c r="CG282" i="1"/>
  <c r="CI281" i="1"/>
  <c r="BY286" i="1"/>
  <c r="BW287" i="1"/>
  <c r="BZ286" i="1"/>
  <c r="BP285" i="1"/>
  <c r="BM286" i="1"/>
  <c r="BO285" i="1"/>
  <c r="BC286" i="1"/>
  <c r="BE285" i="1"/>
  <c r="BF285" i="1"/>
  <c r="AS288" i="1"/>
  <c r="AU287" i="1"/>
  <c r="AV287" i="1"/>
  <c r="AX622" i="5"/>
  <c r="AW622" i="5"/>
  <c r="AV622" i="5" s="1"/>
  <c r="AI286" i="1"/>
  <c r="AK285" i="1"/>
  <c r="AL285" i="1"/>
  <c r="AB285" i="1"/>
  <c r="Y286" i="1"/>
  <c r="AA285" i="1"/>
  <c r="H285" i="1"/>
  <c r="G285" i="1"/>
  <c r="Q286" i="1"/>
  <c r="O287" i="1"/>
  <c r="R286" i="1"/>
  <c r="IX279" i="1" l="1"/>
  <c r="IU280" i="1"/>
  <c r="IW279" i="1"/>
  <c r="IK280" i="1"/>
  <c r="IM279" i="1"/>
  <c r="IN279" i="1"/>
  <c r="IC278" i="1"/>
  <c r="IA279" i="1"/>
  <c r="ID278" i="1"/>
  <c r="HQ280" i="1"/>
  <c r="HS279" i="1"/>
  <c r="HT279" i="1"/>
  <c r="HI278" i="1"/>
  <c r="HG279" i="1"/>
  <c r="HJ278" i="1"/>
  <c r="GY280" i="1"/>
  <c r="GW281" i="1"/>
  <c r="GZ280" i="1"/>
  <c r="GP279" i="1"/>
  <c r="GM280" i="1"/>
  <c r="GO279" i="1"/>
  <c r="GE280" i="1"/>
  <c r="GC281" i="1"/>
  <c r="GF280" i="1"/>
  <c r="FV279" i="1"/>
  <c r="FS280" i="1"/>
  <c r="FU279" i="1"/>
  <c r="FI280" i="1"/>
  <c r="FK279" i="1"/>
  <c r="FL279" i="1"/>
  <c r="FA278" i="1"/>
  <c r="EY279" i="1"/>
  <c r="FB278" i="1"/>
  <c r="EO280" i="1"/>
  <c r="EQ279" i="1"/>
  <c r="BT617" i="5" s="1"/>
  <c r="ER279" i="1"/>
  <c r="BU617" i="5" s="1"/>
  <c r="EG278" i="1"/>
  <c r="EE279" i="1"/>
  <c r="EH278" i="1"/>
  <c r="DU284" i="1"/>
  <c r="DW283" i="1"/>
  <c r="DX283" i="1"/>
  <c r="BJ623" i="5"/>
  <c r="BD623" i="5"/>
  <c r="BS623" i="5"/>
  <c r="BM623" i="5"/>
  <c r="BG623" i="5"/>
  <c r="BP623" i="5"/>
  <c r="BA623" i="5"/>
  <c r="BI623" i="5"/>
  <c r="BH623" i="5" s="1"/>
  <c r="BC623" i="5"/>
  <c r="BB623" i="5" s="1"/>
  <c r="BL623" i="5"/>
  <c r="BK623" i="5" s="1"/>
  <c r="BF623" i="5"/>
  <c r="BE623" i="5" s="1"/>
  <c r="BO623" i="5"/>
  <c r="BN623" i="5" s="1"/>
  <c r="BR623" i="5"/>
  <c r="BQ623" i="5" s="1"/>
  <c r="AZ623" i="5"/>
  <c r="AY623" i="5" s="1"/>
  <c r="DK285" i="1"/>
  <c r="DM284" i="1"/>
  <c r="DN284" i="1"/>
  <c r="DD285" i="1"/>
  <c r="DA286" i="1"/>
  <c r="DC285" i="1"/>
  <c r="CS286" i="1"/>
  <c r="CQ287" i="1"/>
  <c r="CT286" i="1"/>
  <c r="CG283" i="1"/>
  <c r="CI282" i="1"/>
  <c r="CJ282" i="1"/>
  <c r="BZ287" i="1"/>
  <c r="BW288" i="1"/>
  <c r="BY287" i="1"/>
  <c r="BM287" i="1"/>
  <c r="BP286" i="1"/>
  <c r="BO286" i="1"/>
  <c r="BE286" i="1"/>
  <c r="BC287" i="1"/>
  <c r="BF286" i="1"/>
  <c r="AU288" i="1"/>
  <c r="AS289" i="1"/>
  <c r="AV288" i="1"/>
  <c r="AX623" i="5"/>
  <c r="AW623" i="5"/>
  <c r="AV623" i="5" s="1"/>
  <c r="AK286" i="1"/>
  <c r="AI287" i="1"/>
  <c r="AL286" i="1"/>
  <c r="Y287" i="1"/>
  <c r="AB286" i="1"/>
  <c r="AA286" i="1"/>
  <c r="H286" i="1"/>
  <c r="G286" i="1"/>
  <c r="R287" i="1"/>
  <c r="O288" i="1"/>
  <c r="Q287" i="1"/>
  <c r="IU281" i="1" l="1"/>
  <c r="IX280" i="1"/>
  <c r="IW280" i="1"/>
  <c r="IM280" i="1"/>
  <c r="IK281" i="1"/>
  <c r="IN280" i="1"/>
  <c r="ID279" i="1"/>
  <c r="IA280" i="1"/>
  <c r="IC279" i="1"/>
  <c r="HS280" i="1"/>
  <c r="HQ281" i="1"/>
  <c r="HT280" i="1"/>
  <c r="HJ279" i="1"/>
  <c r="HG280" i="1"/>
  <c r="HI279" i="1"/>
  <c r="GZ281" i="1"/>
  <c r="GW282" i="1"/>
  <c r="GY281" i="1"/>
  <c r="GM281" i="1"/>
  <c r="GO280" i="1"/>
  <c r="GP280" i="1"/>
  <c r="GF281" i="1"/>
  <c r="GC282" i="1"/>
  <c r="GE281" i="1"/>
  <c r="FS281" i="1"/>
  <c r="FU280" i="1"/>
  <c r="FV280" i="1"/>
  <c r="FK280" i="1"/>
  <c r="FI281" i="1"/>
  <c r="FL280" i="1"/>
  <c r="FB279" i="1"/>
  <c r="EY280" i="1"/>
  <c r="FA279" i="1"/>
  <c r="EQ280" i="1"/>
  <c r="BT618" i="5" s="1"/>
  <c r="EO281" i="1"/>
  <c r="ER280" i="1"/>
  <c r="BU618" i="5" s="1"/>
  <c r="EH279" i="1"/>
  <c r="EE280" i="1"/>
  <c r="EG279" i="1"/>
  <c r="DW284" i="1"/>
  <c r="DU285" i="1"/>
  <c r="DX284" i="1"/>
  <c r="BI624" i="5"/>
  <c r="BH624" i="5" s="1"/>
  <c r="BC624" i="5"/>
  <c r="BB624" i="5" s="1"/>
  <c r="BL624" i="5"/>
  <c r="BK624" i="5" s="1"/>
  <c r="BF624" i="5"/>
  <c r="BE624" i="5" s="1"/>
  <c r="BO624" i="5"/>
  <c r="BN624" i="5" s="1"/>
  <c r="BR624" i="5"/>
  <c r="BQ624" i="5" s="1"/>
  <c r="AZ624" i="5"/>
  <c r="AY624" i="5" s="1"/>
  <c r="BJ624" i="5"/>
  <c r="BD624" i="5"/>
  <c r="BM624" i="5"/>
  <c r="BS624" i="5"/>
  <c r="BP624" i="5"/>
  <c r="BG624" i="5"/>
  <c r="BA624" i="5"/>
  <c r="DK286" i="1"/>
  <c r="DM285" i="1"/>
  <c r="DN285" i="1"/>
  <c r="DA287" i="1"/>
  <c r="DC286" i="1"/>
  <c r="DD286" i="1"/>
  <c r="CT287" i="1"/>
  <c r="CQ288" i="1"/>
  <c r="CS287" i="1"/>
  <c r="CG284" i="1"/>
  <c r="CI283" i="1"/>
  <c r="CJ283" i="1"/>
  <c r="BW289" i="1"/>
  <c r="BY288" i="1"/>
  <c r="BZ288" i="1"/>
  <c r="BM288" i="1"/>
  <c r="BO287" i="1"/>
  <c r="BP287" i="1"/>
  <c r="BF287" i="1"/>
  <c r="BC288" i="1"/>
  <c r="BE287" i="1"/>
  <c r="AV289" i="1"/>
  <c r="AS290" i="1"/>
  <c r="AU289" i="1"/>
  <c r="AX624" i="5"/>
  <c r="AL287" i="1"/>
  <c r="AI288" i="1"/>
  <c r="AK287" i="1"/>
  <c r="AW624" i="5"/>
  <c r="AV624" i="5" s="1"/>
  <c r="Y288" i="1"/>
  <c r="AB287" i="1"/>
  <c r="AA287" i="1"/>
  <c r="G287" i="1"/>
  <c r="H287" i="1"/>
  <c r="R288" i="1"/>
  <c r="Q288" i="1"/>
  <c r="O289" i="1"/>
  <c r="IU282" i="1" l="1"/>
  <c r="IW281" i="1"/>
  <c r="IX281" i="1"/>
  <c r="IN281" i="1"/>
  <c r="IK282" i="1"/>
  <c r="IM281" i="1"/>
  <c r="IA281" i="1"/>
  <c r="IC280" i="1"/>
  <c r="ID280" i="1"/>
  <c r="HT281" i="1"/>
  <c r="HQ282" i="1"/>
  <c r="HS281" i="1"/>
  <c r="HG281" i="1"/>
  <c r="HJ280" i="1"/>
  <c r="HI280" i="1"/>
  <c r="GW283" i="1"/>
  <c r="GY282" i="1"/>
  <c r="GZ282" i="1"/>
  <c r="GM282" i="1"/>
  <c r="GO281" i="1"/>
  <c r="GP281" i="1"/>
  <c r="GC283" i="1"/>
  <c r="GE282" i="1"/>
  <c r="GF282" i="1"/>
  <c r="FS282" i="1"/>
  <c r="FV281" i="1"/>
  <c r="FU281" i="1"/>
  <c r="FL281" i="1"/>
  <c r="FI282" i="1"/>
  <c r="FK281" i="1"/>
  <c r="EY281" i="1"/>
  <c r="FA280" i="1"/>
  <c r="FB280" i="1"/>
  <c r="ER281" i="1"/>
  <c r="BU619" i="5" s="1"/>
  <c r="EO282" i="1"/>
  <c r="EQ281" i="1"/>
  <c r="BT619" i="5" s="1"/>
  <c r="EE281" i="1"/>
  <c r="EG280" i="1"/>
  <c r="EH280" i="1"/>
  <c r="DX285" i="1"/>
  <c r="DU286" i="1"/>
  <c r="DW285" i="1"/>
  <c r="DM286" i="1"/>
  <c r="DK287" i="1"/>
  <c r="DN286" i="1"/>
  <c r="BJ625" i="5"/>
  <c r="BD625" i="5"/>
  <c r="BM625" i="5"/>
  <c r="BS625" i="5"/>
  <c r="BG625" i="5"/>
  <c r="BP625" i="5"/>
  <c r="BA625" i="5"/>
  <c r="BI625" i="5"/>
  <c r="BH625" i="5" s="1"/>
  <c r="BL625" i="5"/>
  <c r="BK625" i="5" s="1"/>
  <c r="BF625" i="5"/>
  <c r="BE625" i="5" s="1"/>
  <c r="BC625" i="5"/>
  <c r="BB625" i="5" s="1"/>
  <c r="BO625" i="5"/>
  <c r="BN625" i="5" s="1"/>
  <c r="BR625" i="5"/>
  <c r="BQ625" i="5" s="1"/>
  <c r="AZ625" i="5"/>
  <c r="AY625" i="5" s="1"/>
  <c r="DA288" i="1"/>
  <c r="DC287" i="1"/>
  <c r="DD287" i="1"/>
  <c r="CQ289" i="1"/>
  <c r="CS288" i="1"/>
  <c r="CT288" i="1"/>
  <c r="CI284" i="1"/>
  <c r="CG285" i="1"/>
  <c r="CJ284" i="1"/>
  <c r="BW290" i="1"/>
  <c r="BY289" i="1"/>
  <c r="BZ289" i="1"/>
  <c r="BO288" i="1"/>
  <c r="BM289" i="1"/>
  <c r="BP288" i="1"/>
  <c r="BC289" i="1"/>
  <c r="BF288" i="1"/>
  <c r="BE288" i="1"/>
  <c r="AS291" i="1"/>
  <c r="AU290" i="1"/>
  <c r="AV290" i="1"/>
  <c r="AI289" i="1"/>
  <c r="AL288" i="1"/>
  <c r="AK288" i="1"/>
  <c r="AW625" i="5"/>
  <c r="AV625" i="5" s="1"/>
  <c r="AX625" i="5"/>
  <c r="AA288" i="1"/>
  <c r="Y289" i="1"/>
  <c r="AB288" i="1"/>
  <c r="G288" i="1"/>
  <c r="H288" i="1"/>
  <c r="O290" i="1"/>
  <c r="R289" i="1"/>
  <c r="Q289" i="1"/>
  <c r="IW282" i="1" l="1"/>
  <c r="IU283" i="1"/>
  <c r="IX282" i="1"/>
  <c r="IK283" i="1"/>
  <c r="IM282" i="1"/>
  <c r="IN282" i="1"/>
  <c r="IA282" i="1"/>
  <c r="IC281" i="1"/>
  <c r="ID281" i="1"/>
  <c r="HQ283" i="1"/>
  <c r="HS282" i="1"/>
  <c r="HT282" i="1"/>
  <c r="HG282" i="1"/>
  <c r="HJ281" i="1"/>
  <c r="HI281" i="1"/>
  <c r="GW284" i="1"/>
  <c r="GY283" i="1"/>
  <c r="GZ283" i="1"/>
  <c r="GO282" i="1"/>
  <c r="GM283" i="1"/>
  <c r="GP282" i="1"/>
  <c r="GC284" i="1"/>
  <c r="GE283" i="1"/>
  <c r="GF283" i="1"/>
  <c r="FU282" i="1"/>
  <c r="FS283" i="1"/>
  <c r="FV282" i="1"/>
  <c r="FK282" i="1"/>
  <c r="FI283" i="1"/>
  <c r="FL282" i="1"/>
  <c r="EY282" i="1"/>
  <c r="FA281" i="1"/>
  <c r="FB281" i="1"/>
  <c r="EO283" i="1"/>
  <c r="EQ282" i="1"/>
  <c r="BT620" i="5" s="1"/>
  <c r="ER282" i="1"/>
  <c r="BU620" i="5" s="1"/>
  <c r="EE282" i="1"/>
  <c r="EG281" i="1"/>
  <c r="EH281" i="1"/>
  <c r="DU287" i="1"/>
  <c r="DW286" i="1"/>
  <c r="DX286" i="1"/>
  <c r="BJ626" i="5"/>
  <c r="BD626" i="5"/>
  <c r="BS626" i="5"/>
  <c r="BM626" i="5"/>
  <c r="BP626" i="5"/>
  <c r="BG626" i="5"/>
  <c r="BA626" i="5"/>
  <c r="BI626" i="5"/>
  <c r="BH626" i="5" s="1"/>
  <c r="BF626" i="5"/>
  <c r="BE626" i="5" s="1"/>
  <c r="BC626" i="5"/>
  <c r="BB626" i="5" s="1"/>
  <c r="BL626" i="5"/>
  <c r="BK626" i="5" s="1"/>
  <c r="BO626" i="5"/>
  <c r="BN626" i="5" s="1"/>
  <c r="BR626" i="5"/>
  <c r="BQ626" i="5" s="1"/>
  <c r="AZ626" i="5"/>
  <c r="AY626" i="5" s="1"/>
  <c r="DN287" i="1"/>
  <c r="DK288" i="1"/>
  <c r="DM287" i="1"/>
  <c r="DC288" i="1"/>
  <c r="DA289" i="1"/>
  <c r="DD288" i="1"/>
  <c r="CQ290" i="1"/>
  <c r="CS289" i="1"/>
  <c r="CT289" i="1"/>
  <c r="CJ285" i="1"/>
  <c r="CG286" i="1"/>
  <c r="CI285" i="1"/>
  <c r="BY290" i="1"/>
  <c r="BW291" i="1"/>
  <c r="BZ290" i="1"/>
  <c r="BP289" i="1"/>
  <c r="BM290" i="1"/>
  <c r="BO289" i="1"/>
  <c r="BC290" i="1"/>
  <c r="BF289" i="1"/>
  <c r="BE289" i="1"/>
  <c r="AS292" i="1"/>
  <c r="AU291" i="1"/>
  <c r="AV291" i="1"/>
  <c r="AW626" i="5"/>
  <c r="AV626" i="5" s="1"/>
  <c r="AX626" i="5"/>
  <c r="AI290" i="1"/>
  <c r="AL289" i="1"/>
  <c r="AK289" i="1"/>
  <c r="AB289" i="1"/>
  <c r="Y290" i="1"/>
  <c r="AA289" i="1"/>
  <c r="G289" i="1"/>
  <c r="H289" i="1"/>
  <c r="Q290" i="1"/>
  <c r="R290" i="1"/>
  <c r="O291" i="1"/>
  <c r="IX283" i="1" l="1"/>
  <c r="IU284" i="1"/>
  <c r="IW283" i="1"/>
  <c r="IK284" i="1"/>
  <c r="IM283" i="1"/>
  <c r="IN283" i="1"/>
  <c r="IC282" i="1"/>
  <c r="IA283" i="1"/>
  <c r="ID282" i="1"/>
  <c r="HQ284" i="1"/>
  <c r="HT283" i="1"/>
  <c r="HS283" i="1"/>
  <c r="HI282" i="1"/>
  <c r="HG283" i="1"/>
  <c r="HJ282" i="1"/>
  <c r="GY284" i="1"/>
  <c r="GW285" i="1"/>
  <c r="GZ284" i="1"/>
  <c r="GP283" i="1"/>
  <c r="GM284" i="1"/>
  <c r="GO283" i="1"/>
  <c r="GE284" i="1"/>
  <c r="GC285" i="1"/>
  <c r="GF284" i="1"/>
  <c r="FV283" i="1"/>
  <c r="FS284" i="1"/>
  <c r="FU283" i="1"/>
  <c r="FI284" i="1"/>
  <c r="FL283" i="1"/>
  <c r="FK283" i="1"/>
  <c r="FA282" i="1"/>
  <c r="EY283" i="1"/>
  <c r="FB282" i="1"/>
  <c r="EO284" i="1"/>
  <c r="EQ283" i="1"/>
  <c r="BT621" i="5" s="1"/>
  <c r="ER283" i="1"/>
  <c r="BU621" i="5" s="1"/>
  <c r="EG282" i="1"/>
  <c r="EE283" i="1"/>
  <c r="EH282" i="1"/>
  <c r="DU288" i="1"/>
  <c r="DW287" i="1"/>
  <c r="DX287" i="1"/>
  <c r="BI627" i="5"/>
  <c r="BH627" i="5" s="1"/>
  <c r="BL627" i="5"/>
  <c r="BK627" i="5" s="1"/>
  <c r="BC627" i="5"/>
  <c r="BB627" i="5" s="1"/>
  <c r="BF627" i="5"/>
  <c r="BE627" i="5" s="1"/>
  <c r="BO627" i="5"/>
  <c r="BN627" i="5" s="1"/>
  <c r="BR627" i="5"/>
  <c r="BQ627" i="5" s="1"/>
  <c r="AZ627" i="5"/>
  <c r="AY627" i="5" s="1"/>
  <c r="BJ627" i="5"/>
  <c r="BD627" i="5"/>
  <c r="BS627" i="5"/>
  <c r="BM627" i="5"/>
  <c r="BG627" i="5"/>
  <c r="BP627" i="5"/>
  <c r="BA627" i="5"/>
  <c r="DK289" i="1"/>
  <c r="DM288" i="1"/>
  <c r="DN288" i="1"/>
  <c r="DD289" i="1"/>
  <c r="DA290" i="1"/>
  <c r="DC289" i="1"/>
  <c r="CS290" i="1"/>
  <c r="CQ291" i="1"/>
  <c r="CT290" i="1"/>
  <c r="CG287" i="1"/>
  <c r="CI286" i="1"/>
  <c r="CJ286" i="1"/>
  <c r="BZ291" i="1"/>
  <c r="BW292" i="1"/>
  <c r="BY291" i="1"/>
  <c r="BM291" i="1"/>
  <c r="BO290" i="1"/>
  <c r="BP290" i="1"/>
  <c r="BE290" i="1"/>
  <c r="BC291" i="1"/>
  <c r="BF290" i="1"/>
  <c r="AS293" i="1"/>
  <c r="AU292" i="1"/>
  <c r="AV292" i="1"/>
  <c r="AW627" i="5"/>
  <c r="AV627" i="5" s="1"/>
  <c r="AX627" i="5"/>
  <c r="AK290" i="1"/>
  <c r="AI291" i="1"/>
  <c r="AL290" i="1"/>
  <c r="Y291" i="1"/>
  <c r="AB290" i="1"/>
  <c r="AA290" i="1"/>
  <c r="H290" i="1"/>
  <c r="G290" i="1"/>
  <c r="R291" i="1"/>
  <c r="O292" i="1"/>
  <c r="Q291" i="1"/>
  <c r="IU285" i="1" l="1"/>
  <c r="IX284" i="1"/>
  <c r="IW284" i="1"/>
  <c r="IM284" i="1"/>
  <c r="IK285" i="1"/>
  <c r="IN284" i="1"/>
  <c r="ID283" i="1"/>
  <c r="IA284" i="1"/>
  <c r="IC283" i="1"/>
  <c r="HS284" i="1"/>
  <c r="HQ285" i="1"/>
  <c r="HT284" i="1"/>
  <c r="HJ283" i="1"/>
  <c r="HG284" i="1"/>
  <c r="HI283" i="1"/>
  <c r="GZ285" i="1"/>
  <c r="GW286" i="1"/>
  <c r="GY285" i="1"/>
  <c r="GM285" i="1"/>
  <c r="GO284" i="1"/>
  <c r="GP284" i="1"/>
  <c r="GF285" i="1"/>
  <c r="GC286" i="1"/>
  <c r="GE285" i="1"/>
  <c r="FS285" i="1"/>
  <c r="FU284" i="1"/>
  <c r="FV284" i="1"/>
  <c r="FK284" i="1"/>
  <c r="FI285" i="1"/>
  <c r="FL284" i="1"/>
  <c r="FB283" i="1"/>
  <c r="EY284" i="1"/>
  <c r="FA283" i="1"/>
  <c r="EQ284" i="1"/>
  <c r="BT622" i="5" s="1"/>
  <c r="EO285" i="1"/>
  <c r="ER284" i="1"/>
  <c r="BU622" i="5" s="1"/>
  <c r="EH283" i="1"/>
  <c r="EE284" i="1"/>
  <c r="EG283" i="1"/>
  <c r="DW288" i="1"/>
  <c r="DU289" i="1"/>
  <c r="DX288" i="1"/>
  <c r="BI628" i="5"/>
  <c r="BH628" i="5" s="1"/>
  <c r="BL628" i="5"/>
  <c r="BK628" i="5" s="1"/>
  <c r="BF628" i="5"/>
  <c r="BE628" i="5" s="1"/>
  <c r="BC628" i="5"/>
  <c r="BB628" i="5" s="1"/>
  <c r="BO628" i="5"/>
  <c r="BN628" i="5" s="1"/>
  <c r="BR628" i="5"/>
  <c r="BQ628" i="5" s="1"/>
  <c r="AZ628" i="5"/>
  <c r="AY628" i="5" s="1"/>
  <c r="BJ628" i="5"/>
  <c r="BD628" i="5"/>
  <c r="BS628" i="5"/>
  <c r="BM628" i="5"/>
  <c r="BP628" i="5"/>
  <c r="BG628" i="5"/>
  <c r="BA628" i="5"/>
  <c r="DK290" i="1"/>
  <c r="DM289" i="1"/>
  <c r="DN289" i="1"/>
  <c r="DA291" i="1"/>
  <c r="DC290" i="1"/>
  <c r="DD290" i="1"/>
  <c r="CT291" i="1"/>
  <c r="CQ292" i="1"/>
  <c r="CS291" i="1"/>
  <c r="CG288" i="1"/>
  <c r="CI287" i="1"/>
  <c r="CJ287" i="1"/>
  <c r="BW293" i="1"/>
  <c r="BY292" i="1"/>
  <c r="BZ292" i="1"/>
  <c r="BM292" i="1"/>
  <c r="BP291" i="1"/>
  <c r="BO291" i="1"/>
  <c r="BF291" i="1"/>
  <c r="BC292" i="1"/>
  <c r="BE291" i="1"/>
  <c r="AV293" i="1"/>
  <c r="AS294" i="1"/>
  <c r="AU293" i="1"/>
  <c r="AX628" i="5"/>
  <c r="AL291" i="1"/>
  <c r="AI292" i="1"/>
  <c r="AK291" i="1"/>
  <c r="AW628" i="5"/>
  <c r="AV628" i="5" s="1"/>
  <c r="Y292" i="1"/>
  <c r="AB291" i="1"/>
  <c r="AA291" i="1"/>
  <c r="G291" i="1"/>
  <c r="H291" i="1"/>
  <c r="O293" i="1"/>
  <c r="R292" i="1"/>
  <c r="Q292" i="1"/>
  <c r="IU286" i="1" l="1"/>
  <c r="IW285" i="1"/>
  <c r="IX285" i="1"/>
  <c r="IN285" i="1"/>
  <c r="IK286" i="1"/>
  <c r="IM285" i="1"/>
  <c r="IA285" i="1"/>
  <c r="IC284" i="1"/>
  <c r="ID284" i="1"/>
  <c r="HT285" i="1"/>
  <c r="HQ286" i="1"/>
  <c r="HS285" i="1"/>
  <c r="HG285" i="1"/>
  <c r="HI284" i="1"/>
  <c r="HJ284" i="1"/>
  <c r="GW287" i="1"/>
  <c r="GY286" i="1"/>
  <c r="GZ286" i="1"/>
  <c r="GM286" i="1"/>
  <c r="GO285" i="1"/>
  <c r="GP285" i="1"/>
  <c r="GC287" i="1"/>
  <c r="GE286" i="1"/>
  <c r="GF286" i="1"/>
  <c r="FS286" i="1"/>
  <c r="FV285" i="1"/>
  <c r="FU285" i="1"/>
  <c r="FL285" i="1"/>
  <c r="FI286" i="1"/>
  <c r="FK285" i="1"/>
  <c r="EY285" i="1"/>
  <c r="FA284" i="1"/>
  <c r="FB284" i="1"/>
  <c r="ER285" i="1"/>
  <c r="BU623" i="5" s="1"/>
  <c r="EO286" i="1"/>
  <c r="EQ285" i="1"/>
  <c r="BT623" i="5" s="1"/>
  <c r="EE285" i="1"/>
  <c r="EH284" i="1"/>
  <c r="EG284" i="1"/>
  <c r="DX289" i="1"/>
  <c r="DU290" i="1"/>
  <c r="DW289" i="1"/>
  <c r="BI629" i="5"/>
  <c r="BH629" i="5" s="1"/>
  <c r="BL629" i="5"/>
  <c r="BK629" i="5" s="1"/>
  <c r="BF629" i="5"/>
  <c r="BE629" i="5" s="1"/>
  <c r="BC629" i="5"/>
  <c r="BB629" i="5" s="1"/>
  <c r="BO629" i="5"/>
  <c r="BN629" i="5" s="1"/>
  <c r="BR629" i="5"/>
  <c r="BQ629" i="5" s="1"/>
  <c r="AZ629" i="5"/>
  <c r="AY629" i="5" s="1"/>
  <c r="BJ629" i="5"/>
  <c r="BD629" i="5"/>
  <c r="BM629" i="5"/>
  <c r="BS629" i="5"/>
  <c r="BP629" i="5"/>
  <c r="BG629" i="5"/>
  <c r="BA629" i="5"/>
  <c r="DM290" i="1"/>
  <c r="DK291" i="1"/>
  <c r="DN290" i="1"/>
  <c r="DA292" i="1"/>
  <c r="DC291" i="1"/>
  <c r="DD291" i="1"/>
  <c r="CQ293" i="1"/>
  <c r="CS292" i="1"/>
  <c r="CT292" i="1"/>
  <c r="CI288" i="1"/>
  <c r="CG289" i="1"/>
  <c r="CJ288" i="1"/>
  <c r="BW294" i="1"/>
  <c r="BY293" i="1"/>
  <c r="BZ293" i="1"/>
  <c r="BM293" i="1"/>
  <c r="BO292" i="1"/>
  <c r="BP292" i="1"/>
  <c r="BC293" i="1"/>
  <c r="BF292" i="1"/>
  <c r="BE292" i="1"/>
  <c r="AS295" i="1"/>
  <c r="AU294" i="1"/>
  <c r="AV294" i="1"/>
  <c r="AW629" i="5"/>
  <c r="AV629" i="5" s="1"/>
  <c r="AI293" i="1"/>
  <c r="AK292" i="1"/>
  <c r="AL292" i="1"/>
  <c r="AX629" i="5"/>
  <c r="AA292" i="1"/>
  <c r="Y293" i="1"/>
  <c r="AB292" i="1"/>
  <c r="G292" i="1"/>
  <c r="H292" i="1"/>
  <c r="R293" i="1"/>
  <c r="O294" i="1"/>
  <c r="Q293" i="1"/>
  <c r="IW286" i="1" l="1"/>
  <c r="IU287" i="1"/>
  <c r="IX286" i="1"/>
  <c r="IK287" i="1"/>
  <c r="IM286" i="1"/>
  <c r="IN286" i="1"/>
  <c r="IA286" i="1"/>
  <c r="IC285" i="1"/>
  <c r="ID285" i="1"/>
  <c r="HQ287" i="1"/>
  <c r="HS286" i="1"/>
  <c r="HT286" i="1"/>
  <c r="HG286" i="1"/>
  <c r="HI285" i="1"/>
  <c r="HJ285" i="1"/>
  <c r="GW288" i="1"/>
  <c r="GY287" i="1"/>
  <c r="GZ287" i="1"/>
  <c r="GO286" i="1"/>
  <c r="GM287" i="1"/>
  <c r="GP286" i="1"/>
  <c r="GC288" i="1"/>
  <c r="GE287" i="1"/>
  <c r="GF287" i="1"/>
  <c r="FU286" i="1"/>
  <c r="FS287" i="1"/>
  <c r="FV286" i="1"/>
  <c r="FI287" i="1"/>
  <c r="FL286" i="1"/>
  <c r="FK286" i="1"/>
  <c r="EY286" i="1"/>
  <c r="FA285" i="1"/>
  <c r="FB285" i="1"/>
  <c r="EO287" i="1"/>
  <c r="EQ286" i="1"/>
  <c r="BT624" i="5" s="1"/>
  <c r="ER286" i="1"/>
  <c r="BU624" i="5" s="1"/>
  <c r="EE286" i="1"/>
  <c r="EH285" i="1"/>
  <c r="EG285" i="1"/>
  <c r="DU291" i="1"/>
  <c r="DW290" i="1"/>
  <c r="DX290" i="1"/>
  <c r="BJ630" i="5"/>
  <c r="BD630" i="5"/>
  <c r="BS630" i="5"/>
  <c r="BM630" i="5"/>
  <c r="BG630" i="5"/>
  <c r="BP630" i="5"/>
  <c r="BA630" i="5"/>
  <c r="DN291" i="1"/>
  <c r="DK292" i="1"/>
  <c r="DM291" i="1"/>
  <c r="BI630" i="5"/>
  <c r="BH630" i="5" s="1"/>
  <c r="BL630" i="5"/>
  <c r="BK630" i="5" s="1"/>
  <c r="BF630" i="5"/>
  <c r="BE630" i="5" s="1"/>
  <c r="BC630" i="5"/>
  <c r="BB630" i="5" s="1"/>
  <c r="BO630" i="5"/>
  <c r="BN630" i="5" s="1"/>
  <c r="BR630" i="5"/>
  <c r="BQ630" i="5" s="1"/>
  <c r="AZ630" i="5"/>
  <c r="AY630" i="5" s="1"/>
  <c r="DC292" i="1"/>
  <c r="DD292" i="1"/>
  <c r="DA293" i="1"/>
  <c r="CQ294" i="1"/>
  <c r="CS293" i="1"/>
  <c r="CT293" i="1"/>
  <c r="CJ289" i="1"/>
  <c r="CG290" i="1"/>
  <c r="CI289" i="1"/>
  <c r="BW295" i="1"/>
  <c r="BY294" i="1"/>
  <c r="BZ294" i="1"/>
  <c r="BP293" i="1"/>
  <c r="BM294" i="1"/>
  <c r="BO293" i="1"/>
  <c r="BC294" i="1"/>
  <c r="BF293" i="1"/>
  <c r="BE293" i="1"/>
  <c r="AX630" i="5"/>
  <c r="AS296" i="1"/>
  <c r="AU295" i="1"/>
  <c r="AV295" i="1"/>
  <c r="AW630" i="5"/>
  <c r="AV630" i="5" s="1"/>
  <c r="AI294" i="1"/>
  <c r="AL293" i="1"/>
  <c r="AK293" i="1"/>
  <c r="AB293" i="1"/>
  <c r="Y294" i="1"/>
  <c r="AA293" i="1"/>
  <c r="G293" i="1"/>
  <c r="H293" i="1"/>
  <c r="O295" i="1"/>
  <c r="Q294" i="1"/>
  <c r="R294" i="1"/>
  <c r="IX287" i="1" l="1"/>
  <c r="IU288" i="1"/>
  <c r="IW287" i="1"/>
  <c r="IK288" i="1"/>
  <c r="IM287" i="1"/>
  <c r="IN287" i="1"/>
  <c r="IC286" i="1"/>
  <c r="IA287" i="1"/>
  <c r="ID286" i="1"/>
  <c r="HQ288" i="1"/>
  <c r="HS287" i="1"/>
  <c r="HT287" i="1"/>
  <c r="HI286" i="1"/>
  <c r="HG287" i="1"/>
  <c r="HJ286" i="1"/>
  <c r="GY288" i="1"/>
  <c r="GW289" i="1"/>
  <c r="GZ288" i="1"/>
  <c r="GP287" i="1"/>
  <c r="GM288" i="1"/>
  <c r="GO287" i="1"/>
  <c r="GE288" i="1"/>
  <c r="GC289" i="1"/>
  <c r="GF288" i="1"/>
  <c r="FV287" i="1"/>
  <c r="FS288" i="1"/>
  <c r="FU287" i="1"/>
  <c r="FI288" i="1"/>
  <c r="FK287" i="1"/>
  <c r="FL287" i="1"/>
  <c r="FA286" i="1"/>
  <c r="EY287" i="1"/>
  <c r="FB286" i="1"/>
  <c r="EO288" i="1"/>
  <c r="EQ287" i="1"/>
  <c r="BT625" i="5" s="1"/>
  <c r="ER287" i="1"/>
  <c r="BU625" i="5" s="1"/>
  <c r="EG286" i="1"/>
  <c r="EE287" i="1"/>
  <c r="EH286" i="1"/>
  <c r="DU292" i="1"/>
  <c r="DW291" i="1"/>
  <c r="DX291" i="1"/>
  <c r="BJ631" i="5"/>
  <c r="BD631" i="5"/>
  <c r="BS631" i="5"/>
  <c r="BM631" i="5"/>
  <c r="BG631" i="5"/>
  <c r="BP631" i="5"/>
  <c r="BA631" i="5"/>
  <c r="BI631" i="5"/>
  <c r="BH631" i="5" s="1"/>
  <c r="BC631" i="5"/>
  <c r="BB631" i="5" s="1"/>
  <c r="BL631" i="5"/>
  <c r="BK631" i="5" s="1"/>
  <c r="BF631" i="5"/>
  <c r="BE631" i="5" s="1"/>
  <c r="BO631" i="5"/>
  <c r="BN631" i="5" s="1"/>
  <c r="BR631" i="5"/>
  <c r="BQ631" i="5" s="1"/>
  <c r="AZ631" i="5"/>
  <c r="AY631" i="5" s="1"/>
  <c r="DK293" i="1"/>
  <c r="DM292" i="1"/>
  <c r="DN292" i="1"/>
  <c r="DD293" i="1"/>
  <c r="DA294" i="1"/>
  <c r="DC293" i="1"/>
  <c r="CQ295" i="1"/>
  <c r="CS294" i="1"/>
  <c r="CT294" i="1"/>
  <c r="CG291" i="1"/>
  <c r="CI290" i="1"/>
  <c r="CJ290" i="1"/>
  <c r="BZ295" i="1"/>
  <c r="BW296" i="1"/>
  <c r="BY295" i="1"/>
  <c r="BM295" i="1"/>
  <c r="BP294" i="1"/>
  <c r="BO294" i="1"/>
  <c r="BE294" i="1"/>
  <c r="BF294" i="1"/>
  <c r="BC295" i="1"/>
  <c r="AX631" i="5"/>
  <c r="AS297" i="1"/>
  <c r="AU296" i="1"/>
  <c r="AV296" i="1"/>
  <c r="AW631" i="5"/>
  <c r="AV631" i="5" s="1"/>
  <c r="AK294" i="1"/>
  <c r="AI295" i="1"/>
  <c r="AL294" i="1"/>
  <c r="Y295" i="1"/>
  <c r="AA294" i="1"/>
  <c r="AB294" i="1"/>
  <c r="H294" i="1"/>
  <c r="G294" i="1"/>
  <c r="R295" i="1"/>
  <c r="O296" i="1"/>
  <c r="Q295" i="1"/>
  <c r="IU289" i="1" l="1"/>
  <c r="IX288" i="1"/>
  <c r="IW288" i="1"/>
  <c r="IM288" i="1"/>
  <c r="IK289" i="1"/>
  <c r="IN288" i="1"/>
  <c r="ID287" i="1"/>
  <c r="IA288" i="1"/>
  <c r="IC287" i="1"/>
  <c r="HS288" i="1"/>
  <c r="HQ289" i="1"/>
  <c r="HT288" i="1"/>
  <c r="HJ287" i="1"/>
  <c r="HG288" i="1"/>
  <c r="HI287" i="1"/>
  <c r="GZ289" i="1"/>
  <c r="GW290" i="1"/>
  <c r="GY289" i="1"/>
  <c r="GM289" i="1"/>
  <c r="GO288" i="1"/>
  <c r="GP288" i="1"/>
  <c r="GF289" i="1"/>
  <c r="GC290" i="1"/>
  <c r="GE289" i="1"/>
  <c r="FS289" i="1"/>
  <c r="FU288" i="1"/>
  <c r="FV288" i="1"/>
  <c r="FK288" i="1"/>
  <c r="FI289" i="1"/>
  <c r="FL288" i="1"/>
  <c r="FB287" i="1"/>
  <c r="EY288" i="1"/>
  <c r="FA287" i="1"/>
  <c r="EQ288" i="1"/>
  <c r="BT626" i="5" s="1"/>
  <c r="EO289" i="1"/>
  <c r="ER288" i="1"/>
  <c r="BU626" i="5" s="1"/>
  <c r="EH287" i="1"/>
  <c r="EE288" i="1"/>
  <c r="EG287" i="1"/>
  <c r="DU293" i="1"/>
  <c r="DX292" i="1"/>
  <c r="DW292" i="1"/>
  <c r="DK294" i="1"/>
  <c r="DM293" i="1"/>
  <c r="DN293" i="1"/>
  <c r="BI632" i="5"/>
  <c r="BH632" i="5" s="1"/>
  <c r="BF632" i="5"/>
  <c r="BE632" i="5" s="1"/>
  <c r="BL632" i="5"/>
  <c r="BK632" i="5" s="1"/>
  <c r="BC632" i="5"/>
  <c r="BB632" i="5" s="1"/>
  <c r="BO632" i="5"/>
  <c r="BN632" i="5" s="1"/>
  <c r="BR632" i="5"/>
  <c r="BQ632" i="5" s="1"/>
  <c r="AZ632" i="5"/>
  <c r="AY632" i="5" s="1"/>
  <c r="BJ632" i="5"/>
  <c r="BD632" i="5"/>
  <c r="BS632" i="5"/>
  <c r="BM632" i="5"/>
  <c r="BP632" i="5"/>
  <c r="BG632" i="5"/>
  <c r="BA632" i="5"/>
  <c r="DA295" i="1"/>
  <c r="DC294" i="1"/>
  <c r="DD294" i="1"/>
  <c r="CT295" i="1"/>
  <c r="CQ296" i="1"/>
  <c r="CS295" i="1"/>
  <c r="CG292" i="1"/>
  <c r="CI291" i="1"/>
  <c r="CJ291" i="1"/>
  <c r="BZ296" i="1"/>
  <c r="BW297" i="1"/>
  <c r="BY296" i="1"/>
  <c r="BM296" i="1"/>
  <c r="BP295" i="1"/>
  <c r="BO295" i="1"/>
  <c r="BF295" i="1"/>
  <c r="BC296" i="1"/>
  <c r="BE295" i="1"/>
  <c r="AS298" i="1"/>
  <c r="AV297" i="1"/>
  <c r="AU297" i="1"/>
  <c r="AX632" i="5"/>
  <c r="AL295" i="1"/>
  <c r="AI296" i="1"/>
  <c r="AK295" i="1"/>
  <c r="AW632" i="5"/>
  <c r="AV632" i="5" s="1"/>
  <c r="Y296" i="1"/>
  <c r="AB295" i="1"/>
  <c r="AA295" i="1"/>
  <c r="G295" i="1"/>
  <c r="H295" i="1"/>
  <c r="R296" i="1"/>
  <c r="O297" i="1"/>
  <c r="Q296" i="1"/>
  <c r="IU290" i="1" l="1"/>
  <c r="IW289" i="1"/>
  <c r="IX289" i="1"/>
  <c r="IN289" i="1"/>
  <c r="IK290" i="1"/>
  <c r="IM289" i="1"/>
  <c r="IA289" i="1"/>
  <c r="IC288" i="1"/>
  <c r="ID288" i="1"/>
  <c r="HT289" i="1"/>
  <c r="HQ290" i="1"/>
  <c r="HS289" i="1"/>
  <c r="HG289" i="1"/>
  <c r="HJ288" i="1"/>
  <c r="HI288" i="1"/>
  <c r="GW291" i="1"/>
  <c r="GY290" i="1"/>
  <c r="GZ290" i="1"/>
  <c r="GM290" i="1"/>
  <c r="GO289" i="1"/>
  <c r="GP289" i="1"/>
  <c r="GC291" i="1"/>
  <c r="GE290" i="1"/>
  <c r="GF290" i="1"/>
  <c r="FS290" i="1"/>
  <c r="FV289" i="1"/>
  <c r="FU289" i="1"/>
  <c r="FL289" i="1"/>
  <c r="FI290" i="1"/>
  <c r="FK289" i="1"/>
  <c r="EY289" i="1"/>
  <c r="FA288" i="1"/>
  <c r="FB288" i="1"/>
  <c r="ER289" i="1"/>
  <c r="BU627" i="5" s="1"/>
  <c r="EO290" i="1"/>
  <c r="EQ289" i="1"/>
  <c r="BT627" i="5" s="1"/>
  <c r="EE289" i="1"/>
  <c r="EG288" i="1"/>
  <c r="EH288" i="1"/>
  <c r="DX293" i="1"/>
  <c r="DU294" i="1"/>
  <c r="DW293" i="1"/>
  <c r="BI633" i="5"/>
  <c r="BH633" i="5" s="1"/>
  <c r="BF633" i="5"/>
  <c r="BE633" i="5" s="1"/>
  <c r="BC633" i="5"/>
  <c r="BB633" i="5" s="1"/>
  <c r="BL633" i="5"/>
  <c r="BK633" i="5" s="1"/>
  <c r="BO633" i="5"/>
  <c r="BN633" i="5" s="1"/>
  <c r="BR633" i="5"/>
  <c r="BQ633" i="5" s="1"/>
  <c r="AZ633" i="5"/>
  <c r="AY633" i="5" s="1"/>
  <c r="BJ633" i="5"/>
  <c r="BD633" i="5"/>
  <c r="BS633" i="5"/>
  <c r="BM633" i="5"/>
  <c r="BP633" i="5"/>
  <c r="BG633" i="5"/>
  <c r="BA633" i="5"/>
  <c r="DM294" i="1"/>
  <c r="DK295" i="1"/>
  <c r="DN294" i="1"/>
  <c r="DA296" i="1"/>
  <c r="DC295" i="1"/>
  <c r="DD295" i="1"/>
  <c r="CT296" i="1"/>
  <c r="CQ297" i="1"/>
  <c r="CS296" i="1"/>
  <c r="CI292" i="1"/>
  <c r="CG293" i="1"/>
  <c r="CJ292" i="1"/>
  <c r="BY297" i="1"/>
  <c r="BW298" i="1"/>
  <c r="BZ297" i="1"/>
  <c r="BM297" i="1"/>
  <c r="BP296" i="1"/>
  <c r="BO296" i="1"/>
  <c r="BF296" i="1"/>
  <c r="BC297" i="1"/>
  <c r="BE296" i="1"/>
  <c r="AV298" i="1"/>
  <c r="AS299" i="1"/>
  <c r="AU298" i="1"/>
  <c r="AW633" i="5"/>
  <c r="AV633" i="5" s="1"/>
  <c r="AL296" i="1"/>
  <c r="AI297" i="1"/>
  <c r="AK296" i="1"/>
  <c r="AX633" i="5"/>
  <c r="Y297" i="1"/>
  <c r="AB296" i="1"/>
  <c r="AA296" i="1"/>
  <c r="G296" i="1"/>
  <c r="H296" i="1"/>
  <c r="O298" i="1"/>
  <c r="Q297" i="1"/>
  <c r="R297" i="1"/>
  <c r="IW290" i="1" l="1"/>
  <c r="IU291" i="1"/>
  <c r="IX290" i="1"/>
  <c r="IK291" i="1"/>
  <c r="IM290" i="1"/>
  <c r="IN290" i="1"/>
  <c r="IA290" i="1"/>
  <c r="IC289" i="1"/>
  <c r="ID289" i="1"/>
  <c r="HQ291" i="1"/>
  <c r="HS290" i="1"/>
  <c r="HT290" i="1"/>
  <c r="HG290" i="1"/>
  <c r="HJ289" i="1"/>
  <c r="HI289" i="1"/>
  <c r="GW292" i="1"/>
  <c r="GY291" i="1"/>
  <c r="GZ291" i="1"/>
  <c r="GO290" i="1"/>
  <c r="GM291" i="1"/>
  <c r="GP290" i="1"/>
  <c r="GC292" i="1"/>
  <c r="GE291" i="1"/>
  <c r="GF291" i="1"/>
  <c r="FU290" i="1"/>
  <c r="FS291" i="1"/>
  <c r="FV290" i="1"/>
  <c r="FI291" i="1"/>
  <c r="FK290" i="1"/>
  <c r="FL290" i="1"/>
  <c r="EY290" i="1"/>
  <c r="FA289" i="1"/>
  <c r="FB289" i="1"/>
  <c r="EO291" i="1"/>
  <c r="EQ290" i="1"/>
  <c r="BT628" i="5" s="1"/>
  <c r="ER290" i="1"/>
  <c r="BU628" i="5" s="1"/>
  <c r="EE290" i="1"/>
  <c r="EG289" i="1"/>
  <c r="EH289" i="1"/>
  <c r="DU295" i="1"/>
  <c r="DW294" i="1"/>
  <c r="DX294" i="1"/>
  <c r="BJ634" i="5"/>
  <c r="BD634" i="5"/>
  <c r="BS634" i="5"/>
  <c r="BM634" i="5"/>
  <c r="BP634" i="5"/>
  <c r="BG634" i="5"/>
  <c r="BA634" i="5"/>
  <c r="BI634" i="5"/>
  <c r="BH634" i="5" s="1"/>
  <c r="BF634" i="5"/>
  <c r="BE634" i="5" s="1"/>
  <c r="BL634" i="5"/>
  <c r="BK634" i="5" s="1"/>
  <c r="BC634" i="5"/>
  <c r="BB634" i="5" s="1"/>
  <c r="BO634" i="5"/>
  <c r="BN634" i="5" s="1"/>
  <c r="BR634" i="5"/>
  <c r="BQ634" i="5" s="1"/>
  <c r="AZ634" i="5"/>
  <c r="AY634" i="5" s="1"/>
  <c r="DK296" i="1"/>
  <c r="DN295" i="1"/>
  <c r="DM295" i="1"/>
  <c r="DA297" i="1"/>
  <c r="DC296" i="1"/>
  <c r="DD296" i="1"/>
  <c r="CS297" i="1"/>
  <c r="CT297" i="1"/>
  <c r="CQ298" i="1"/>
  <c r="CJ293" i="1"/>
  <c r="CG294" i="1"/>
  <c r="CI293" i="1"/>
  <c r="BY298" i="1"/>
  <c r="BW299" i="1"/>
  <c r="BZ298" i="1"/>
  <c r="BM298" i="1"/>
  <c r="BO297" i="1"/>
  <c r="BP297" i="1"/>
  <c r="BE297" i="1"/>
  <c r="BC298" i="1"/>
  <c r="BF297" i="1"/>
  <c r="AV299" i="1"/>
  <c r="AS300" i="1"/>
  <c r="AU299" i="1"/>
  <c r="AW634" i="5"/>
  <c r="AV634" i="5" s="1"/>
  <c r="AK297" i="1"/>
  <c r="AI298" i="1"/>
  <c r="AL297" i="1"/>
  <c r="AX634" i="5"/>
  <c r="Y298" i="1"/>
  <c r="AB297" i="1"/>
  <c r="AA297" i="1"/>
  <c r="H297" i="1"/>
  <c r="G297" i="1"/>
  <c r="Q298" i="1"/>
  <c r="R298" i="1"/>
  <c r="O299" i="1"/>
  <c r="IX291" i="1" l="1"/>
  <c r="IU292" i="1"/>
  <c r="IW291" i="1"/>
  <c r="IK292" i="1"/>
  <c r="IM291" i="1"/>
  <c r="IN291" i="1"/>
  <c r="IC290" i="1"/>
  <c r="IA291" i="1"/>
  <c r="ID290" i="1"/>
  <c r="HQ292" i="1"/>
  <c r="HT291" i="1"/>
  <c r="HS291" i="1"/>
  <c r="HI290" i="1"/>
  <c r="HG291" i="1"/>
  <c r="HJ290" i="1"/>
  <c r="GW293" i="1"/>
  <c r="GZ292" i="1"/>
  <c r="GY292" i="1"/>
  <c r="GP291" i="1"/>
  <c r="GM292" i="1"/>
  <c r="GO291" i="1"/>
  <c r="GE292" i="1"/>
  <c r="GF292" i="1"/>
  <c r="GC293" i="1"/>
  <c r="FV291" i="1"/>
  <c r="FS292" i="1"/>
  <c r="FU291" i="1"/>
  <c r="FL291" i="1"/>
  <c r="FI292" i="1"/>
  <c r="FK291" i="1"/>
  <c r="FA290" i="1"/>
  <c r="EY291" i="1"/>
  <c r="FB290" i="1"/>
  <c r="EO292" i="1"/>
  <c r="EQ291" i="1"/>
  <c r="BT629" i="5" s="1"/>
  <c r="ER291" i="1"/>
  <c r="BU629" i="5" s="1"/>
  <c r="EG290" i="1"/>
  <c r="EE291" i="1"/>
  <c r="EH290" i="1"/>
  <c r="DX295" i="1"/>
  <c r="DU296" i="1"/>
  <c r="DW295" i="1"/>
  <c r="BI635" i="5"/>
  <c r="BH635" i="5" s="1"/>
  <c r="BF635" i="5"/>
  <c r="BE635" i="5" s="1"/>
  <c r="BL635" i="5"/>
  <c r="BK635" i="5" s="1"/>
  <c r="BC635" i="5"/>
  <c r="BB635" i="5" s="1"/>
  <c r="BO635" i="5"/>
  <c r="BN635" i="5" s="1"/>
  <c r="BR635" i="5"/>
  <c r="BQ635" i="5" s="1"/>
  <c r="AZ635" i="5"/>
  <c r="AY635" i="5" s="1"/>
  <c r="DN296" i="1"/>
  <c r="DK297" i="1"/>
  <c r="DM296" i="1"/>
  <c r="BJ635" i="5"/>
  <c r="BD635" i="5"/>
  <c r="BM635" i="5"/>
  <c r="BS635" i="5"/>
  <c r="BG635" i="5"/>
  <c r="BP635" i="5"/>
  <c r="BA635" i="5"/>
  <c r="DA298" i="1"/>
  <c r="DD297" i="1"/>
  <c r="DC297" i="1"/>
  <c r="CS298" i="1"/>
  <c r="CQ299" i="1"/>
  <c r="CT298" i="1"/>
  <c r="CG295" i="1"/>
  <c r="CI294" i="1"/>
  <c r="CJ294" i="1"/>
  <c r="BW300" i="1"/>
  <c r="BY299" i="1"/>
  <c r="BZ299" i="1"/>
  <c r="BP298" i="1"/>
  <c r="BM299" i="1"/>
  <c r="BO298" i="1"/>
  <c r="BE298" i="1"/>
  <c r="BC299" i="1"/>
  <c r="BF298" i="1"/>
  <c r="AS301" i="1"/>
  <c r="AU300" i="1"/>
  <c r="AV300" i="1"/>
  <c r="AK298" i="1"/>
  <c r="AI299" i="1"/>
  <c r="AL298" i="1"/>
  <c r="AX635" i="5"/>
  <c r="AW635" i="5"/>
  <c r="AV635" i="5" s="1"/>
  <c r="AB298" i="1"/>
  <c r="Y299" i="1"/>
  <c r="AA298" i="1"/>
  <c r="H298" i="1"/>
  <c r="G298" i="1"/>
  <c r="O300" i="1"/>
  <c r="R299" i="1"/>
  <c r="Q299" i="1"/>
  <c r="IU293" i="1" l="1"/>
  <c r="IX292" i="1"/>
  <c r="IW292" i="1"/>
  <c r="IM292" i="1"/>
  <c r="IK293" i="1"/>
  <c r="IN292" i="1"/>
  <c r="ID291" i="1"/>
  <c r="IA292" i="1"/>
  <c r="IC291" i="1"/>
  <c r="HQ293" i="1"/>
  <c r="HS292" i="1"/>
  <c r="HT292" i="1"/>
  <c r="HJ291" i="1"/>
  <c r="HG292" i="1"/>
  <c r="HI291" i="1"/>
  <c r="GZ293" i="1"/>
  <c r="GW294" i="1"/>
  <c r="GY293" i="1"/>
  <c r="GM293" i="1"/>
  <c r="GP292" i="1"/>
  <c r="GO292" i="1"/>
  <c r="GF293" i="1"/>
  <c r="GC294" i="1"/>
  <c r="GE293" i="1"/>
  <c r="FS293" i="1"/>
  <c r="FU292" i="1"/>
  <c r="FV292" i="1"/>
  <c r="FK292" i="1"/>
  <c r="FI293" i="1"/>
  <c r="FL292" i="1"/>
  <c r="FB291" i="1"/>
  <c r="EY292" i="1"/>
  <c r="FA291" i="1"/>
  <c r="EO293" i="1"/>
  <c r="ER292" i="1"/>
  <c r="BU630" i="5" s="1"/>
  <c r="EQ292" i="1"/>
  <c r="BT630" i="5" s="1"/>
  <c r="EH291" i="1"/>
  <c r="EE292" i="1"/>
  <c r="EG291" i="1"/>
  <c r="DU297" i="1"/>
  <c r="DX296" i="1"/>
  <c r="DW296" i="1"/>
  <c r="BJ636" i="5"/>
  <c r="BD636" i="5"/>
  <c r="BM636" i="5"/>
  <c r="BS636" i="5"/>
  <c r="BP636" i="5"/>
  <c r="BG636" i="5"/>
  <c r="BA636" i="5"/>
  <c r="BI636" i="5"/>
  <c r="BH636" i="5" s="1"/>
  <c r="BL636" i="5"/>
  <c r="BK636" i="5" s="1"/>
  <c r="BC636" i="5"/>
  <c r="BB636" i="5" s="1"/>
  <c r="BF636" i="5"/>
  <c r="BE636" i="5" s="1"/>
  <c r="BO636" i="5"/>
  <c r="BN636" i="5" s="1"/>
  <c r="BR636" i="5"/>
  <c r="BQ636" i="5" s="1"/>
  <c r="AZ636" i="5"/>
  <c r="AY636" i="5" s="1"/>
  <c r="DN297" i="1"/>
  <c r="DM297" i="1"/>
  <c r="DK298" i="1"/>
  <c r="DD298" i="1"/>
  <c r="DA299" i="1"/>
  <c r="DC298" i="1"/>
  <c r="CQ300" i="1"/>
  <c r="CT299" i="1"/>
  <c r="CS299" i="1"/>
  <c r="CG296" i="1"/>
  <c r="CI295" i="1"/>
  <c r="CJ295" i="1"/>
  <c r="BZ300" i="1"/>
  <c r="BW301" i="1"/>
  <c r="BY300" i="1"/>
  <c r="BP299" i="1"/>
  <c r="BM300" i="1"/>
  <c r="BO299" i="1"/>
  <c r="BC300" i="1"/>
  <c r="BF299" i="1"/>
  <c r="BE299" i="1"/>
  <c r="AS302" i="1"/>
  <c r="AV301" i="1"/>
  <c r="AU301" i="1"/>
  <c r="AX636" i="5"/>
  <c r="AW636" i="5"/>
  <c r="AV636" i="5" s="1"/>
  <c r="AI300" i="1"/>
  <c r="AL299" i="1"/>
  <c r="AK299" i="1"/>
  <c r="AB299" i="1"/>
  <c r="Y300" i="1"/>
  <c r="AA299" i="1"/>
  <c r="G299" i="1"/>
  <c r="H299" i="1"/>
  <c r="R300" i="1"/>
  <c r="Q300" i="1"/>
  <c r="O301" i="1"/>
  <c r="IU294" i="1" l="1"/>
  <c r="IW293" i="1"/>
  <c r="IX293" i="1"/>
  <c r="IN293" i="1"/>
  <c r="IK294" i="1"/>
  <c r="IM293" i="1"/>
  <c r="IA293" i="1"/>
  <c r="IC292" i="1"/>
  <c r="ID292" i="1"/>
  <c r="HT293" i="1"/>
  <c r="HQ294" i="1"/>
  <c r="HS293" i="1"/>
  <c r="HG293" i="1"/>
  <c r="HI292" i="1"/>
  <c r="HJ292" i="1"/>
  <c r="GW295" i="1"/>
  <c r="GY294" i="1"/>
  <c r="GZ294" i="1"/>
  <c r="GM294" i="1"/>
  <c r="GO293" i="1"/>
  <c r="GP293" i="1"/>
  <c r="GC295" i="1"/>
  <c r="GF294" i="1"/>
  <c r="GE294" i="1"/>
  <c r="FS294" i="1"/>
  <c r="FU293" i="1"/>
  <c r="FV293" i="1"/>
  <c r="FL293" i="1"/>
  <c r="FI294" i="1"/>
  <c r="FK293" i="1"/>
  <c r="EY293" i="1"/>
  <c r="FA292" i="1"/>
  <c r="FB292" i="1"/>
  <c r="ER293" i="1"/>
  <c r="BU631" i="5" s="1"/>
  <c r="EO294" i="1"/>
  <c r="EQ293" i="1"/>
  <c r="BT631" i="5" s="1"/>
  <c r="EE293" i="1"/>
  <c r="EH292" i="1"/>
  <c r="EG292" i="1"/>
  <c r="DU298" i="1"/>
  <c r="DX297" i="1"/>
  <c r="DW297" i="1"/>
  <c r="BI637" i="5"/>
  <c r="BH637" i="5" s="1"/>
  <c r="BF637" i="5"/>
  <c r="BE637" i="5" s="1"/>
  <c r="BC637" i="5"/>
  <c r="BB637" i="5" s="1"/>
  <c r="BL637" i="5"/>
  <c r="BK637" i="5" s="1"/>
  <c r="BO637" i="5"/>
  <c r="BN637" i="5" s="1"/>
  <c r="BR637" i="5"/>
  <c r="BQ637" i="5" s="1"/>
  <c r="AZ637" i="5"/>
  <c r="AY637" i="5" s="1"/>
  <c r="BJ637" i="5"/>
  <c r="BD637" i="5"/>
  <c r="BS637" i="5"/>
  <c r="BM637" i="5"/>
  <c r="BP637" i="5"/>
  <c r="BG637" i="5"/>
  <c r="BA637" i="5"/>
  <c r="DM298" i="1"/>
  <c r="DK299" i="1"/>
  <c r="DN298" i="1"/>
  <c r="DD299" i="1"/>
  <c r="DA300" i="1"/>
  <c r="DC299" i="1"/>
  <c r="CT300" i="1"/>
  <c r="CQ301" i="1"/>
  <c r="CS300" i="1"/>
  <c r="CG297" i="1"/>
  <c r="CI296" i="1"/>
  <c r="CJ296" i="1"/>
  <c r="BZ301" i="1"/>
  <c r="BW302" i="1"/>
  <c r="BY301" i="1"/>
  <c r="BM301" i="1"/>
  <c r="BP300" i="1"/>
  <c r="BO300" i="1"/>
  <c r="BF300" i="1"/>
  <c r="BC301" i="1"/>
  <c r="BE300" i="1"/>
  <c r="AV302" i="1"/>
  <c r="AS303" i="1"/>
  <c r="AU302" i="1"/>
  <c r="AW637" i="5"/>
  <c r="AV637" i="5" s="1"/>
  <c r="AX637" i="5"/>
  <c r="AL300" i="1"/>
  <c r="AI301" i="1"/>
  <c r="AK300" i="1"/>
  <c r="Y301" i="1"/>
  <c r="AB300" i="1"/>
  <c r="AA300" i="1"/>
  <c r="G300" i="1"/>
  <c r="H300" i="1"/>
  <c r="O302" i="1"/>
  <c r="Q301" i="1"/>
  <c r="R301" i="1"/>
  <c r="IU295" i="1" l="1"/>
  <c r="IW294" i="1"/>
  <c r="IX294" i="1"/>
  <c r="IK295" i="1"/>
  <c r="IM294" i="1"/>
  <c r="IN294" i="1"/>
  <c r="IA294" i="1"/>
  <c r="IC293" i="1"/>
  <c r="ID293" i="1"/>
  <c r="HQ295" i="1"/>
  <c r="HS294" i="1"/>
  <c r="HT294" i="1"/>
  <c r="HG294" i="1"/>
  <c r="HJ293" i="1"/>
  <c r="HI293" i="1"/>
  <c r="GZ295" i="1"/>
  <c r="GY295" i="1"/>
  <c r="GW296" i="1"/>
  <c r="GO294" i="1"/>
  <c r="GM295" i="1"/>
  <c r="GP294" i="1"/>
  <c r="GF295" i="1"/>
  <c r="GE295" i="1"/>
  <c r="GC296" i="1"/>
  <c r="FS295" i="1"/>
  <c r="FU294" i="1"/>
  <c r="FV294" i="1"/>
  <c r="FK294" i="1"/>
  <c r="FI295" i="1"/>
  <c r="FL294" i="1"/>
  <c r="EY294" i="1"/>
  <c r="FA293" i="1"/>
  <c r="FB293" i="1"/>
  <c r="EO295" i="1"/>
  <c r="EQ294" i="1"/>
  <c r="BT632" i="5" s="1"/>
  <c r="ER294" i="1"/>
  <c r="BU632" i="5" s="1"/>
  <c r="EE294" i="1"/>
  <c r="EH293" i="1"/>
  <c r="EG293" i="1"/>
  <c r="DX298" i="1"/>
  <c r="DU299" i="1"/>
  <c r="DW298" i="1"/>
  <c r="BI638" i="5"/>
  <c r="BH638" i="5" s="1"/>
  <c r="BC638" i="5"/>
  <c r="BB638" i="5" s="1"/>
  <c r="BL638" i="5"/>
  <c r="BK638" i="5" s="1"/>
  <c r="BF638" i="5"/>
  <c r="BE638" i="5" s="1"/>
  <c r="BO638" i="5"/>
  <c r="BN638" i="5" s="1"/>
  <c r="BR638" i="5"/>
  <c r="BQ638" i="5" s="1"/>
  <c r="AZ638" i="5"/>
  <c r="AY638" i="5" s="1"/>
  <c r="DK300" i="1"/>
  <c r="DM299" i="1"/>
  <c r="DN299" i="1"/>
  <c r="BJ638" i="5"/>
  <c r="BD638" i="5"/>
  <c r="BS638" i="5"/>
  <c r="BM638" i="5"/>
  <c r="BP638" i="5"/>
  <c r="BG638" i="5"/>
  <c r="BA638" i="5"/>
  <c r="DA301" i="1"/>
  <c r="DC300" i="1"/>
  <c r="DD300" i="1"/>
  <c r="CT301" i="1"/>
  <c r="CS301" i="1"/>
  <c r="CQ302" i="1"/>
  <c r="CG298" i="1"/>
  <c r="CJ297" i="1"/>
  <c r="CI297" i="1"/>
  <c r="BY302" i="1"/>
  <c r="BW303" i="1"/>
  <c r="BZ302" i="1"/>
  <c r="BM302" i="1"/>
  <c r="BO301" i="1"/>
  <c r="BP301" i="1"/>
  <c r="BE301" i="1"/>
  <c r="BF301" i="1"/>
  <c r="BC302" i="1"/>
  <c r="AV303" i="1"/>
  <c r="AU303" i="1"/>
  <c r="AW638" i="5"/>
  <c r="AV638" i="5" s="1"/>
  <c r="AK301" i="1"/>
  <c r="AI302" i="1"/>
  <c r="AL301" i="1"/>
  <c r="AX638" i="5"/>
  <c r="Y302" i="1"/>
  <c r="AB301" i="1"/>
  <c r="AA301" i="1"/>
  <c r="H301" i="1"/>
  <c r="G301" i="1"/>
  <c r="Q302" i="1"/>
  <c r="O303" i="1"/>
  <c r="R302" i="1"/>
  <c r="IU296" i="1" l="1"/>
  <c r="IW295" i="1"/>
  <c r="IX295" i="1"/>
  <c r="IN295" i="1"/>
  <c r="IK296" i="1"/>
  <c r="IM295" i="1"/>
  <c r="IA295" i="1"/>
  <c r="ID294" i="1"/>
  <c r="IC294" i="1"/>
  <c r="HT295" i="1"/>
  <c r="HQ296" i="1"/>
  <c r="HS295" i="1"/>
  <c r="HI294" i="1"/>
  <c r="HJ294" i="1"/>
  <c r="HG295" i="1"/>
  <c r="GW297" i="1"/>
  <c r="GY296" i="1"/>
  <c r="GZ296" i="1"/>
  <c r="GM296" i="1"/>
  <c r="GP295" i="1"/>
  <c r="GO295" i="1"/>
  <c r="GC297" i="1"/>
  <c r="GF296" i="1"/>
  <c r="GE296" i="1"/>
  <c r="FS296" i="1"/>
  <c r="FV295" i="1"/>
  <c r="FU295" i="1"/>
  <c r="FL295" i="1"/>
  <c r="FI296" i="1"/>
  <c r="FK295" i="1"/>
  <c r="EY295" i="1"/>
  <c r="FA294" i="1"/>
  <c r="FB294" i="1"/>
  <c r="ER295" i="1"/>
  <c r="BU633" i="5" s="1"/>
  <c r="EO296" i="1"/>
  <c r="EQ295" i="1"/>
  <c r="BT633" i="5" s="1"/>
  <c r="EG294" i="1"/>
  <c r="EE295" i="1"/>
  <c r="EH294" i="1"/>
  <c r="DX299" i="1"/>
  <c r="DU300" i="1"/>
  <c r="DW299" i="1"/>
  <c r="BJ639" i="5"/>
  <c r="BD639" i="5"/>
  <c r="BS639" i="5"/>
  <c r="BM639" i="5"/>
  <c r="BP639" i="5"/>
  <c r="BG639" i="5"/>
  <c r="BA639" i="5"/>
  <c r="DN300" i="1"/>
  <c r="DK301" i="1"/>
  <c r="DM300" i="1"/>
  <c r="BI639" i="5"/>
  <c r="BH639" i="5" s="1"/>
  <c r="BC639" i="5"/>
  <c r="BB639" i="5" s="1"/>
  <c r="BL639" i="5"/>
  <c r="BK639" i="5" s="1"/>
  <c r="BF639" i="5"/>
  <c r="BE639" i="5" s="1"/>
  <c r="BO639" i="5"/>
  <c r="BN639" i="5" s="1"/>
  <c r="BR639" i="5"/>
  <c r="BQ639" i="5" s="1"/>
  <c r="AZ639" i="5"/>
  <c r="AY639" i="5" s="1"/>
  <c r="DA302" i="1"/>
  <c r="DD301" i="1"/>
  <c r="DC301" i="1"/>
  <c r="CS302" i="1"/>
  <c r="CQ303" i="1"/>
  <c r="CT302" i="1"/>
  <c r="CJ298" i="1"/>
  <c r="CG299" i="1"/>
  <c r="CI298" i="1"/>
  <c r="BY303" i="1"/>
  <c r="BZ303" i="1"/>
  <c r="BP302" i="1"/>
  <c r="BM303" i="1"/>
  <c r="BO302" i="1"/>
  <c r="BE302" i="1"/>
  <c r="BC303" i="1"/>
  <c r="BF302" i="1"/>
  <c r="AX639" i="5"/>
  <c r="AK302" i="1"/>
  <c r="AI303" i="1"/>
  <c r="AL302" i="1"/>
  <c r="AW639" i="5"/>
  <c r="AV639" i="5" s="1"/>
  <c r="AB302" i="1"/>
  <c r="Y303" i="1"/>
  <c r="AA302" i="1"/>
  <c r="H302" i="1"/>
  <c r="G302" i="1"/>
  <c r="Q303" i="1"/>
  <c r="AQ643" i="5" s="1"/>
  <c r="R303" i="1"/>
  <c r="AR643" i="5" s="1"/>
  <c r="AR639" i="5" s="1"/>
  <c r="IX296" i="1" l="1"/>
  <c r="IU297" i="1"/>
  <c r="IW296" i="1"/>
  <c r="IK297" i="1"/>
  <c r="IM296" i="1"/>
  <c r="IN296" i="1"/>
  <c r="IA296" i="1"/>
  <c r="ID295" i="1"/>
  <c r="IC295" i="1"/>
  <c r="HQ297" i="1"/>
  <c r="HS296" i="1"/>
  <c r="HT296" i="1"/>
  <c r="HG296" i="1"/>
  <c r="HJ295" i="1"/>
  <c r="HI295" i="1"/>
  <c r="GW298" i="1"/>
  <c r="GZ297" i="1"/>
  <c r="GY297" i="1"/>
  <c r="GP296" i="1"/>
  <c r="GM297" i="1"/>
  <c r="GO296" i="1"/>
  <c r="GC298" i="1"/>
  <c r="GF297" i="1"/>
  <c r="GE297" i="1"/>
  <c r="FV296" i="1"/>
  <c r="FS297" i="1"/>
  <c r="FU296" i="1"/>
  <c r="FI297" i="1"/>
  <c r="FL296" i="1"/>
  <c r="FK296" i="1"/>
  <c r="EY296" i="1"/>
  <c r="FB295" i="1"/>
  <c r="FA295" i="1"/>
  <c r="EO297" i="1"/>
  <c r="EQ296" i="1"/>
  <c r="BT634" i="5" s="1"/>
  <c r="ER296" i="1"/>
  <c r="BU634" i="5" s="1"/>
  <c r="EE296" i="1"/>
  <c r="EH295" i="1"/>
  <c r="EG295" i="1"/>
  <c r="DU301" i="1"/>
  <c r="DW300" i="1"/>
  <c r="DX300" i="1"/>
  <c r="BJ640" i="5"/>
  <c r="BD640" i="5"/>
  <c r="BM640" i="5"/>
  <c r="BS640" i="5"/>
  <c r="BP640" i="5"/>
  <c r="BG640" i="5"/>
  <c r="BA640" i="5"/>
  <c r="BI640" i="5"/>
  <c r="BH640" i="5" s="1"/>
  <c r="BC640" i="5"/>
  <c r="BB640" i="5" s="1"/>
  <c r="BL640" i="5"/>
  <c r="BK640" i="5" s="1"/>
  <c r="BF640" i="5"/>
  <c r="BE640" i="5" s="1"/>
  <c r="BO640" i="5"/>
  <c r="BN640" i="5" s="1"/>
  <c r="BR640" i="5"/>
  <c r="BQ640" i="5" s="1"/>
  <c r="AZ640" i="5"/>
  <c r="AY640" i="5" s="1"/>
  <c r="DM301" i="1"/>
  <c r="DN301" i="1"/>
  <c r="DK302" i="1"/>
  <c r="DD302" i="1"/>
  <c r="DA303" i="1"/>
  <c r="DC302" i="1"/>
  <c r="CT303" i="1"/>
  <c r="CS303" i="1"/>
  <c r="CJ299" i="1"/>
  <c r="CG300" i="1"/>
  <c r="CI299" i="1"/>
  <c r="AQ640" i="5"/>
  <c r="AP640" i="5" s="1"/>
  <c r="AR421" i="5"/>
  <c r="AQ113" i="5" s="1"/>
  <c r="AR423" i="5"/>
  <c r="AQ115" i="5" s="1"/>
  <c r="AR396" i="5"/>
  <c r="AQ88" i="5" s="1"/>
  <c r="AR352" i="5"/>
  <c r="AQ44" i="5" s="1"/>
  <c r="AR381" i="5"/>
  <c r="AQ73" i="5" s="1"/>
  <c r="AR363" i="5"/>
  <c r="AQ55" i="5" s="1"/>
  <c r="AR365" i="5"/>
  <c r="AQ57" i="5" s="1"/>
  <c r="AR378" i="5"/>
  <c r="AQ70" i="5" s="1"/>
  <c r="AR372" i="5"/>
  <c r="AQ64" i="5" s="1"/>
  <c r="AR397" i="5"/>
  <c r="AQ89" i="5" s="1"/>
  <c r="AR357" i="5"/>
  <c r="AQ49" i="5" s="1"/>
  <c r="AR418" i="5"/>
  <c r="AQ110" i="5" s="1"/>
  <c r="AR414" i="5"/>
  <c r="AQ106" i="5" s="1"/>
  <c r="AR406" i="5"/>
  <c r="AQ98" i="5" s="1"/>
  <c r="AR347" i="5"/>
  <c r="AQ39" i="5" s="1"/>
  <c r="AR348" i="5"/>
  <c r="AQ40" i="5" s="1"/>
  <c r="AR389" i="5"/>
  <c r="AQ81" i="5" s="1"/>
  <c r="AR369" i="5"/>
  <c r="AQ61" i="5" s="1"/>
  <c r="AR392" i="5"/>
  <c r="AQ84" i="5" s="1"/>
  <c r="AR351" i="5"/>
  <c r="AQ43" i="5" s="1"/>
  <c r="AR362" i="5"/>
  <c r="AQ54" i="5" s="1"/>
  <c r="AR419" i="5"/>
  <c r="AQ111" i="5" s="1"/>
  <c r="AR415" i="5"/>
  <c r="AQ107" i="5" s="1"/>
  <c r="AR411" i="5"/>
  <c r="AQ103" i="5" s="1"/>
  <c r="AR407" i="5"/>
  <c r="AQ99" i="5" s="1"/>
  <c r="AR403" i="5"/>
  <c r="AQ95" i="5" s="1"/>
  <c r="AR410" i="5"/>
  <c r="AQ102" i="5" s="1"/>
  <c r="AR370" i="5"/>
  <c r="AQ62" i="5" s="1"/>
  <c r="AR382" i="5"/>
  <c r="AQ74" i="5" s="1"/>
  <c r="AR383" i="5"/>
  <c r="AQ75" i="5" s="1"/>
  <c r="AR341" i="5"/>
  <c r="AQ33" i="5" s="1"/>
  <c r="AR350" i="5"/>
  <c r="AQ42" i="5" s="1"/>
  <c r="AR371" i="5"/>
  <c r="AQ63" i="5" s="1"/>
  <c r="AR355" i="5"/>
  <c r="AQ47" i="5" s="1"/>
  <c r="AR353" i="5"/>
  <c r="AQ45" i="5" s="1"/>
  <c r="AR377" i="5"/>
  <c r="AQ69" i="5" s="1"/>
  <c r="AR364" i="5"/>
  <c r="AQ56" i="5" s="1"/>
  <c r="AR358" i="5"/>
  <c r="AQ50" i="5" s="1"/>
  <c r="AR416" i="5"/>
  <c r="AQ108" i="5" s="1"/>
  <c r="AR412" i="5"/>
  <c r="AQ104" i="5" s="1"/>
  <c r="AR408" i="5"/>
  <c r="AQ100" i="5" s="1"/>
  <c r="AR404" i="5"/>
  <c r="AQ96" i="5" s="1"/>
  <c r="AR359" i="5"/>
  <c r="AQ51" i="5" s="1"/>
  <c r="AR390" i="5"/>
  <c r="AQ82" i="5" s="1"/>
  <c r="AR356" i="5"/>
  <c r="AQ48" i="5" s="1"/>
  <c r="AR376" i="5"/>
  <c r="AQ68" i="5" s="1"/>
  <c r="AR354" i="5"/>
  <c r="AQ46" i="5" s="1"/>
  <c r="AR367" i="5"/>
  <c r="AQ59" i="5" s="1"/>
  <c r="AR366" i="5"/>
  <c r="AQ58" i="5" s="1"/>
  <c r="AR360" i="5"/>
  <c r="AQ52" i="5" s="1"/>
  <c r="AR380" i="5"/>
  <c r="AQ72" i="5" s="1"/>
  <c r="AR375" i="5"/>
  <c r="AQ67" i="5" s="1"/>
  <c r="AR373" i="5"/>
  <c r="AQ65" i="5" s="1"/>
  <c r="AR402" i="5"/>
  <c r="AQ94" i="5" s="1"/>
  <c r="AR388" i="5"/>
  <c r="AQ80" i="5" s="1"/>
  <c r="AR345" i="5"/>
  <c r="AQ37" i="5" s="1"/>
  <c r="AR374" i="5"/>
  <c r="AQ66" i="5" s="1"/>
  <c r="AR417" i="5"/>
  <c r="AQ109" i="5" s="1"/>
  <c r="AR413" i="5"/>
  <c r="AQ105" i="5" s="1"/>
  <c r="AR409" i="5"/>
  <c r="AQ101" i="5" s="1"/>
  <c r="AR405" i="5"/>
  <c r="AQ97" i="5" s="1"/>
  <c r="AR346" i="5"/>
  <c r="AQ38" i="5" s="1"/>
  <c r="AR384" i="5"/>
  <c r="AQ76" i="5" s="1"/>
  <c r="AR361" i="5"/>
  <c r="AQ53" i="5" s="1"/>
  <c r="AR385" i="5"/>
  <c r="AQ77" i="5" s="1"/>
  <c r="AR422" i="5"/>
  <c r="AQ114" i="5" s="1"/>
  <c r="AR420" i="5"/>
  <c r="AQ112" i="5" s="1"/>
  <c r="AR349" i="5"/>
  <c r="AQ41" i="5" s="1"/>
  <c r="AR379" i="5"/>
  <c r="AQ71" i="5" s="1"/>
  <c r="AR393" i="5"/>
  <c r="AQ85" i="5" s="1"/>
  <c r="AR391" i="5"/>
  <c r="AQ83" i="5" s="1"/>
  <c r="AR387" i="5"/>
  <c r="AQ79" i="5" s="1"/>
  <c r="AR386" i="5"/>
  <c r="AQ78" i="5" s="1"/>
  <c r="AR342" i="5"/>
  <c r="AQ34" i="5" s="1"/>
  <c r="AR394" i="5"/>
  <c r="AQ86" i="5" s="1"/>
  <c r="AR368" i="5"/>
  <c r="AQ60" i="5" s="1"/>
  <c r="AR399" i="5"/>
  <c r="AQ91" i="5" s="1"/>
  <c r="AR344" i="5"/>
  <c r="AQ36" i="5" s="1"/>
  <c r="AR398" i="5"/>
  <c r="AQ90" i="5" s="1"/>
  <c r="AR343" i="5"/>
  <c r="AQ35" i="5" s="1"/>
  <c r="AR400" i="5"/>
  <c r="AQ92" i="5" s="1"/>
  <c r="AR395" i="5"/>
  <c r="AQ87" i="5" s="1"/>
  <c r="AR401" i="5"/>
  <c r="AQ93" i="5" s="1"/>
  <c r="AR424" i="5"/>
  <c r="AQ116" i="5" s="1"/>
  <c r="AR425" i="5"/>
  <c r="AQ117" i="5" s="1"/>
  <c r="AR426" i="5"/>
  <c r="AQ118" i="5" s="1"/>
  <c r="AR427" i="5"/>
  <c r="AQ119" i="5" s="1"/>
  <c r="AR428" i="5"/>
  <c r="AQ120" i="5" s="1"/>
  <c r="AR429" i="5"/>
  <c r="AQ121" i="5" s="1"/>
  <c r="AR430" i="5"/>
  <c r="AQ122" i="5" s="1"/>
  <c r="AR431" i="5"/>
  <c r="AQ123" i="5" s="1"/>
  <c r="AR432" i="5"/>
  <c r="AQ124" i="5" s="1"/>
  <c r="AR433" i="5"/>
  <c r="AR434" i="5"/>
  <c r="AR435" i="5"/>
  <c r="AR436" i="5"/>
  <c r="AR437" i="5"/>
  <c r="AR438" i="5"/>
  <c r="AR439" i="5"/>
  <c r="AR440" i="5"/>
  <c r="AR441" i="5"/>
  <c r="AR442" i="5"/>
  <c r="AR443" i="5"/>
  <c r="AR444" i="5"/>
  <c r="AR445" i="5"/>
  <c r="AR446" i="5"/>
  <c r="AR447" i="5"/>
  <c r="AR448" i="5"/>
  <c r="AR449" i="5"/>
  <c r="AR450" i="5"/>
  <c r="AR451" i="5"/>
  <c r="AR452" i="5"/>
  <c r="AR453" i="5"/>
  <c r="AR454" i="5"/>
  <c r="AR455" i="5"/>
  <c r="AR456" i="5"/>
  <c r="AR457" i="5"/>
  <c r="AR458" i="5"/>
  <c r="AR459" i="5"/>
  <c r="AR460" i="5"/>
  <c r="AR461" i="5"/>
  <c r="AR462" i="5"/>
  <c r="AR463" i="5"/>
  <c r="AR464" i="5"/>
  <c r="AR465" i="5"/>
  <c r="AR466" i="5"/>
  <c r="AR467" i="5"/>
  <c r="AR468" i="5"/>
  <c r="AR469" i="5"/>
  <c r="AR470" i="5"/>
  <c r="AR471" i="5"/>
  <c r="AR472" i="5"/>
  <c r="AR473" i="5"/>
  <c r="AR474" i="5"/>
  <c r="AR475" i="5"/>
  <c r="AR476" i="5"/>
  <c r="AR477" i="5"/>
  <c r="AR478" i="5"/>
  <c r="AR479" i="5"/>
  <c r="AR480" i="5"/>
  <c r="AR481" i="5"/>
  <c r="AR482" i="5"/>
  <c r="AR483" i="5"/>
  <c r="AR484" i="5"/>
  <c r="AR485" i="5"/>
  <c r="AR486" i="5"/>
  <c r="AR487" i="5"/>
  <c r="AR488" i="5"/>
  <c r="AR489" i="5"/>
  <c r="AR490" i="5"/>
  <c r="AR491" i="5"/>
  <c r="AR492" i="5"/>
  <c r="AR493" i="5"/>
  <c r="AR494" i="5"/>
  <c r="AR495" i="5"/>
  <c r="AR496" i="5"/>
  <c r="AR497" i="5"/>
  <c r="AR498" i="5"/>
  <c r="AR499" i="5"/>
  <c r="AR500" i="5"/>
  <c r="AR501" i="5"/>
  <c r="AR502" i="5"/>
  <c r="AR503" i="5"/>
  <c r="AR504" i="5"/>
  <c r="AR505" i="5"/>
  <c r="AR506" i="5"/>
  <c r="AR507" i="5"/>
  <c r="AR508" i="5"/>
  <c r="AR509" i="5"/>
  <c r="AR510" i="5"/>
  <c r="AR511" i="5"/>
  <c r="AR512" i="5"/>
  <c r="AR513" i="5"/>
  <c r="AR514" i="5"/>
  <c r="AR515" i="5"/>
  <c r="AR516" i="5"/>
  <c r="AR517" i="5"/>
  <c r="AR518" i="5"/>
  <c r="AR519" i="5"/>
  <c r="AR520" i="5"/>
  <c r="AR521" i="5"/>
  <c r="AR522" i="5"/>
  <c r="AR523" i="5"/>
  <c r="AR524" i="5"/>
  <c r="AR525" i="5"/>
  <c r="AR526" i="5"/>
  <c r="AR527" i="5"/>
  <c r="AR528" i="5"/>
  <c r="AR529" i="5"/>
  <c r="AR530" i="5"/>
  <c r="AR531" i="5"/>
  <c r="AR532" i="5"/>
  <c r="AR533" i="5"/>
  <c r="AR534" i="5"/>
  <c r="AR535" i="5"/>
  <c r="AR536" i="5"/>
  <c r="AR537" i="5"/>
  <c r="AR538" i="5"/>
  <c r="AR539" i="5"/>
  <c r="AR540" i="5"/>
  <c r="AR541" i="5"/>
  <c r="AR542" i="5"/>
  <c r="AR543" i="5"/>
  <c r="AR544" i="5"/>
  <c r="AR545" i="5"/>
  <c r="AR546" i="5"/>
  <c r="AR547" i="5"/>
  <c r="AR548" i="5"/>
  <c r="AR549" i="5"/>
  <c r="AR550" i="5"/>
  <c r="AR551" i="5"/>
  <c r="AR552" i="5"/>
  <c r="AR553" i="5"/>
  <c r="AR554" i="5"/>
  <c r="AR555" i="5"/>
  <c r="AR556" i="5"/>
  <c r="AR557" i="5"/>
  <c r="AR558" i="5"/>
  <c r="AR559" i="5"/>
  <c r="AR560" i="5"/>
  <c r="AR561" i="5"/>
  <c r="AR562" i="5"/>
  <c r="AR563" i="5"/>
  <c r="AR564" i="5"/>
  <c r="AR565" i="5"/>
  <c r="AR566" i="5"/>
  <c r="AR567" i="5"/>
  <c r="AR568" i="5"/>
  <c r="AR569" i="5"/>
  <c r="AR570" i="5"/>
  <c r="AR571" i="5"/>
  <c r="AR572" i="5"/>
  <c r="AR573" i="5"/>
  <c r="AR574" i="5"/>
  <c r="AR575" i="5"/>
  <c r="AR576" i="5"/>
  <c r="AR577" i="5"/>
  <c r="AR578" i="5"/>
  <c r="AR579" i="5"/>
  <c r="AR580" i="5"/>
  <c r="AR581" i="5"/>
  <c r="AR582" i="5"/>
  <c r="AR583" i="5"/>
  <c r="AR584" i="5"/>
  <c r="AR585" i="5"/>
  <c r="AR586" i="5"/>
  <c r="AR587" i="5"/>
  <c r="AR588" i="5"/>
  <c r="AR589" i="5"/>
  <c r="AR590" i="5"/>
  <c r="AR591" i="5"/>
  <c r="AR592" i="5"/>
  <c r="AR593" i="5"/>
  <c r="AR594" i="5"/>
  <c r="AR595" i="5"/>
  <c r="AR596" i="5"/>
  <c r="AR597" i="5"/>
  <c r="AR598" i="5"/>
  <c r="AR599" i="5"/>
  <c r="AR600" i="5"/>
  <c r="AR601" i="5"/>
  <c r="AR602" i="5"/>
  <c r="AR603" i="5"/>
  <c r="AR604" i="5"/>
  <c r="AR605" i="5"/>
  <c r="AR606" i="5"/>
  <c r="AR607" i="5"/>
  <c r="AR608" i="5"/>
  <c r="AR609" i="5"/>
  <c r="AR610" i="5"/>
  <c r="AR611" i="5"/>
  <c r="AR612" i="5"/>
  <c r="AR613" i="5"/>
  <c r="AR614" i="5"/>
  <c r="AR615" i="5"/>
  <c r="AR616" i="5"/>
  <c r="AR617" i="5"/>
  <c r="AR618" i="5"/>
  <c r="AR619" i="5"/>
  <c r="AR620" i="5"/>
  <c r="AR621" i="5"/>
  <c r="AR622" i="5"/>
  <c r="AR623" i="5"/>
  <c r="AR624" i="5"/>
  <c r="AR625" i="5"/>
  <c r="AR626" i="5"/>
  <c r="AR627" i="5"/>
  <c r="AR628" i="5"/>
  <c r="AR629" i="5"/>
  <c r="AR630" i="5"/>
  <c r="AR631" i="5"/>
  <c r="AR632" i="5"/>
  <c r="AR633" i="5"/>
  <c r="AR634" i="5"/>
  <c r="AR635" i="5"/>
  <c r="AR636" i="5"/>
  <c r="AR637" i="5"/>
  <c r="AR638" i="5"/>
  <c r="AR640" i="5"/>
  <c r="AQ421" i="5"/>
  <c r="AQ416" i="5"/>
  <c r="AQ404" i="5"/>
  <c r="AQ352" i="5"/>
  <c r="AQ396" i="5"/>
  <c r="AQ375" i="5"/>
  <c r="AQ372" i="5"/>
  <c r="AQ387" i="5"/>
  <c r="AQ382" i="5"/>
  <c r="AQ415" i="5"/>
  <c r="AQ411" i="5"/>
  <c r="AQ342" i="5"/>
  <c r="AQ383" i="5"/>
  <c r="AQ414" i="5"/>
  <c r="AQ410" i="5"/>
  <c r="AQ366" i="5"/>
  <c r="AQ388" i="5"/>
  <c r="AQ395" i="5"/>
  <c r="AQ356" i="5"/>
  <c r="AQ344" i="5"/>
  <c r="AQ397" i="5"/>
  <c r="AQ401" i="5"/>
  <c r="AQ413" i="5"/>
  <c r="AQ362" i="5"/>
  <c r="AQ367" i="5"/>
  <c r="AQ376" i="5"/>
  <c r="AQ364" i="5"/>
  <c r="AQ377" i="5"/>
  <c r="AQ423" i="5"/>
  <c r="AQ400" i="5"/>
  <c r="AQ341" i="5"/>
  <c r="AQ389" i="5"/>
  <c r="AQ373" i="5"/>
  <c r="AQ418" i="5"/>
  <c r="AQ406" i="5"/>
  <c r="AQ347" i="5"/>
  <c r="AQ363" i="5"/>
  <c r="AQ381" i="5"/>
  <c r="AQ390" i="5"/>
  <c r="AQ409" i="5"/>
  <c r="AQ405" i="5"/>
  <c r="AQ350" i="5"/>
  <c r="AQ422" i="5"/>
  <c r="AQ349" i="5"/>
  <c r="AQ398" i="5"/>
  <c r="AQ355" i="5"/>
  <c r="AQ368" i="5"/>
  <c r="AQ419" i="5"/>
  <c r="AQ403" i="5"/>
  <c r="AQ370" i="5"/>
  <c r="AQ371" i="5"/>
  <c r="AQ379" i="5"/>
  <c r="AQ360" i="5"/>
  <c r="AQ359" i="5"/>
  <c r="AQ380" i="5"/>
  <c r="AQ369" i="5"/>
  <c r="AQ357" i="5"/>
  <c r="AQ402" i="5"/>
  <c r="AQ351" i="5"/>
  <c r="AQ354" i="5"/>
  <c r="AQ417" i="5"/>
  <c r="AQ343" i="5"/>
  <c r="AQ348" i="5"/>
  <c r="AQ361" i="5"/>
  <c r="AQ420" i="5"/>
  <c r="AQ412" i="5"/>
  <c r="AQ408" i="5"/>
  <c r="AQ378" i="5"/>
  <c r="AQ346" i="5"/>
  <c r="AQ407" i="5"/>
  <c r="AQ393" i="5"/>
  <c r="AQ374" i="5"/>
  <c r="AQ392" i="5"/>
  <c r="AQ385" i="5"/>
  <c r="AQ345" i="5"/>
  <c r="AQ353" i="5"/>
  <c r="AQ391" i="5"/>
  <c r="AQ386" i="5"/>
  <c r="AQ394" i="5"/>
  <c r="AQ399" i="5"/>
  <c r="AQ384" i="5"/>
  <c r="AQ365" i="5"/>
  <c r="AQ358" i="5"/>
  <c r="AQ424" i="5"/>
  <c r="AQ425" i="5"/>
  <c r="AQ426" i="5"/>
  <c r="AQ427" i="5"/>
  <c r="AQ428" i="5"/>
  <c r="AQ429" i="5"/>
  <c r="AQ430" i="5"/>
  <c r="AQ431" i="5"/>
  <c r="AQ432" i="5"/>
  <c r="AQ433" i="5"/>
  <c r="AP433" i="5" s="1"/>
  <c r="AQ434" i="5"/>
  <c r="AP434" i="5" s="1"/>
  <c r="AQ435" i="5"/>
  <c r="AP435" i="5" s="1"/>
  <c r="AQ436" i="5"/>
  <c r="AP436" i="5" s="1"/>
  <c r="AQ437" i="5"/>
  <c r="AP437" i="5" s="1"/>
  <c r="AQ438" i="5"/>
  <c r="AP438" i="5" s="1"/>
  <c r="AQ439" i="5"/>
  <c r="AP439" i="5" s="1"/>
  <c r="AQ440" i="5"/>
  <c r="AP440" i="5" s="1"/>
  <c r="AQ441" i="5"/>
  <c r="AP441" i="5" s="1"/>
  <c r="AQ442" i="5"/>
  <c r="AP442" i="5" s="1"/>
  <c r="AQ443" i="5"/>
  <c r="AP443" i="5" s="1"/>
  <c r="AQ444" i="5"/>
  <c r="AP444" i="5" s="1"/>
  <c r="AQ445" i="5"/>
  <c r="AP445" i="5" s="1"/>
  <c r="AQ446" i="5"/>
  <c r="AP446" i="5" s="1"/>
  <c r="AQ447" i="5"/>
  <c r="AP447" i="5" s="1"/>
  <c r="AQ448" i="5"/>
  <c r="AP448" i="5" s="1"/>
  <c r="AQ449" i="5"/>
  <c r="AP449" i="5" s="1"/>
  <c r="AQ450" i="5"/>
  <c r="AP450" i="5" s="1"/>
  <c r="AQ451" i="5"/>
  <c r="AP451" i="5" s="1"/>
  <c r="AQ452" i="5"/>
  <c r="AP452" i="5" s="1"/>
  <c r="AQ453" i="5"/>
  <c r="AP453" i="5" s="1"/>
  <c r="AQ454" i="5"/>
  <c r="AP454" i="5" s="1"/>
  <c r="AQ455" i="5"/>
  <c r="AP455" i="5" s="1"/>
  <c r="AQ456" i="5"/>
  <c r="AP456" i="5" s="1"/>
  <c r="AQ457" i="5"/>
  <c r="AP457" i="5" s="1"/>
  <c r="AQ458" i="5"/>
  <c r="AP458" i="5" s="1"/>
  <c r="AQ459" i="5"/>
  <c r="AP459" i="5" s="1"/>
  <c r="AQ460" i="5"/>
  <c r="AP460" i="5" s="1"/>
  <c r="AQ461" i="5"/>
  <c r="AP461" i="5" s="1"/>
  <c r="AQ462" i="5"/>
  <c r="AP462" i="5" s="1"/>
  <c r="AQ463" i="5"/>
  <c r="AP463" i="5" s="1"/>
  <c r="AQ464" i="5"/>
  <c r="AP464" i="5" s="1"/>
  <c r="AQ465" i="5"/>
  <c r="AP465" i="5" s="1"/>
  <c r="AQ466" i="5"/>
  <c r="AP466" i="5" s="1"/>
  <c r="AQ467" i="5"/>
  <c r="AP467" i="5" s="1"/>
  <c r="AQ468" i="5"/>
  <c r="AP468" i="5" s="1"/>
  <c r="AQ469" i="5"/>
  <c r="AP469" i="5" s="1"/>
  <c r="AQ470" i="5"/>
  <c r="AP470" i="5" s="1"/>
  <c r="AQ471" i="5"/>
  <c r="AP471" i="5" s="1"/>
  <c r="AQ472" i="5"/>
  <c r="AP472" i="5" s="1"/>
  <c r="AQ473" i="5"/>
  <c r="AP473" i="5" s="1"/>
  <c r="AQ474" i="5"/>
  <c r="AP474" i="5" s="1"/>
  <c r="AQ475" i="5"/>
  <c r="AP475" i="5" s="1"/>
  <c r="AQ476" i="5"/>
  <c r="AP476" i="5" s="1"/>
  <c r="AQ477" i="5"/>
  <c r="AP477" i="5" s="1"/>
  <c r="AQ478" i="5"/>
  <c r="AP478" i="5" s="1"/>
  <c r="AQ479" i="5"/>
  <c r="AP479" i="5" s="1"/>
  <c r="AQ480" i="5"/>
  <c r="AP480" i="5" s="1"/>
  <c r="AQ481" i="5"/>
  <c r="AP481" i="5" s="1"/>
  <c r="AQ482" i="5"/>
  <c r="AP482" i="5" s="1"/>
  <c r="AQ483" i="5"/>
  <c r="AP483" i="5" s="1"/>
  <c r="AQ484" i="5"/>
  <c r="AP484" i="5" s="1"/>
  <c r="AQ485" i="5"/>
  <c r="AP485" i="5" s="1"/>
  <c r="AQ486" i="5"/>
  <c r="AP486" i="5" s="1"/>
  <c r="AQ487" i="5"/>
  <c r="AP487" i="5" s="1"/>
  <c r="AQ488" i="5"/>
  <c r="AP488" i="5" s="1"/>
  <c r="AQ489" i="5"/>
  <c r="AP489" i="5" s="1"/>
  <c r="AQ490" i="5"/>
  <c r="AP490" i="5" s="1"/>
  <c r="AQ491" i="5"/>
  <c r="AP491" i="5" s="1"/>
  <c r="AQ492" i="5"/>
  <c r="AP492" i="5" s="1"/>
  <c r="AQ493" i="5"/>
  <c r="AP493" i="5" s="1"/>
  <c r="AQ494" i="5"/>
  <c r="AP494" i="5" s="1"/>
  <c r="AQ495" i="5"/>
  <c r="AP495" i="5" s="1"/>
  <c r="AQ496" i="5"/>
  <c r="AP496" i="5" s="1"/>
  <c r="AQ497" i="5"/>
  <c r="AP497" i="5" s="1"/>
  <c r="AQ498" i="5"/>
  <c r="AP498" i="5" s="1"/>
  <c r="AQ499" i="5"/>
  <c r="AP499" i="5" s="1"/>
  <c r="AQ500" i="5"/>
  <c r="AP500" i="5" s="1"/>
  <c r="AQ501" i="5"/>
  <c r="AP501" i="5" s="1"/>
  <c r="AQ502" i="5"/>
  <c r="AP502" i="5" s="1"/>
  <c r="AQ503" i="5"/>
  <c r="AP503" i="5" s="1"/>
  <c r="AQ504" i="5"/>
  <c r="AP504" i="5" s="1"/>
  <c r="AQ505" i="5"/>
  <c r="AP505" i="5" s="1"/>
  <c r="AQ506" i="5"/>
  <c r="AP506" i="5" s="1"/>
  <c r="AQ507" i="5"/>
  <c r="AP507" i="5" s="1"/>
  <c r="AQ508" i="5"/>
  <c r="AP508" i="5" s="1"/>
  <c r="AQ509" i="5"/>
  <c r="AP509" i="5" s="1"/>
  <c r="AQ510" i="5"/>
  <c r="AP510" i="5" s="1"/>
  <c r="AQ511" i="5"/>
  <c r="AP511" i="5" s="1"/>
  <c r="AQ512" i="5"/>
  <c r="AP512" i="5" s="1"/>
  <c r="AQ513" i="5"/>
  <c r="AP513" i="5" s="1"/>
  <c r="AQ514" i="5"/>
  <c r="AP514" i="5" s="1"/>
  <c r="AQ515" i="5"/>
  <c r="AP515" i="5" s="1"/>
  <c r="AQ516" i="5"/>
  <c r="AP516" i="5" s="1"/>
  <c r="AQ517" i="5"/>
  <c r="AP517" i="5" s="1"/>
  <c r="AQ518" i="5"/>
  <c r="AP518" i="5" s="1"/>
  <c r="AQ519" i="5"/>
  <c r="AP519" i="5" s="1"/>
  <c r="AQ520" i="5"/>
  <c r="AP520" i="5" s="1"/>
  <c r="AQ521" i="5"/>
  <c r="AP521" i="5" s="1"/>
  <c r="AQ522" i="5"/>
  <c r="AP522" i="5" s="1"/>
  <c r="AQ523" i="5"/>
  <c r="AP523" i="5" s="1"/>
  <c r="AQ524" i="5"/>
  <c r="AP524" i="5" s="1"/>
  <c r="AQ525" i="5"/>
  <c r="AP525" i="5" s="1"/>
  <c r="AQ526" i="5"/>
  <c r="AP526" i="5" s="1"/>
  <c r="AQ527" i="5"/>
  <c r="AP527" i="5" s="1"/>
  <c r="AQ528" i="5"/>
  <c r="AP528" i="5" s="1"/>
  <c r="AQ529" i="5"/>
  <c r="AP529" i="5" s="1"/>
  <c r="AQ530" i="5"/>
  <c r="AP530" i="5" s="1"/>
  <c r="AQ531" i="5"/>
  <c r="AP531" i="5" s="1"/>
  <c r="AQ532" i="5"/>
  <c r="AP532" i="5" s="1"/>
  <c r="AQ533" i="5"/>
  <c r="AP533" i="5" s="1"/>
  <c r="AQ534" i="5"/>
  <c r="AP534" i="5" s="1"/>
  <c r="AQ535" i="5"/>
  <c r="AP535" i="5" s="1"/>
  <c r="AQ536" i="5"/>
  <c r="AP536" i="5" s="1"/>
  <c r="AQ537" i="5"/>
  <c r="AP537" i="5" s="1"/>
  <c r="AQ538" i="5"/>
  <c r="AP538" i="5" s="1"/>
  <c r="AQ539" i="5"/>
  <c r="AP539" i="5" s="1"/>
  <c r="AQ540" i="5"/>
  <c r="AP540" i="5" s="1"/>
  <c r="AQ541" i="5"/>
  <c r="AP541" i="5" s="1"/>
  <c r="AQ542" i="5"/>
  <c r="AP542" i="5" s="1"/>
  <c r="AQ543" i="5"/>
  <c r="AP543" i="5" s="1"/>
  <c r="AQ544" i="5"/>
  <c r="AP544" i="5" s="1"/>
  <c r="AQ545" i="5"/>
  <c r="AP545" i="5" s="1"/>
  <c r="AQ546" i="5"/>
  <c r="AP546" i="5" s="1"/>
  <c r="AQ547" i="5"/>
  <c r="AP547" i="5" s="1"/>
  <c r="AQ548" i="5"/>
  <c r="AP548" i="5" s="1"/>
  <c r="AQ549" i="5"/>
  <c r="AP549" i="5" s="1"/>
  <c r="AQ550" i="5"/>
  <c r="AP550" i="5" s="1"/>
  <c r="AQ551" i="5"/>
  <c r="AP551" i="5" s="1"/>
  <c r="AQ552" i="5"/>
  <c r="AP552" i="5" s="1"/>
  <c r="AQ553" i="5"/>
  <c r="AP553" i="5" s="1"/>
  <c r="AQ554" i="5"/>
  <c r="AP554" i="5" s="1"/>
  <c r="AQ555" i="5"/>
  <c r="AP555" i="5" s="1"/>
  <c r="AQ556" i="5"/>
  <c r="AP556" i="5" s="1"/>
  <c r="AQ557" i="5"/>
  <c r="AP557" i="5" s="1"/>
  <c r="AQ558" i="5"/>
  <c r="AP558" i="5" s="1"/>
  <c r="AQ559" i="5"/>
  <c r="AP559" i="5" s="1"/>
  <c r="AQ560" i="5"/>
  <c r="AP560" i="5" s="1"/>
  <c r="AQ561" i="5"/>
  <c r="AP561" i="5" s="1"/>
  <c r="AQ562" i="5"/>
  <c r="AP562" i="5" s="1"/>
  <c r="AQ563" i="5"/>
  <c r="AP563" i="5" s="1"/>
  <c r="AQ564" i="5"/>
  <c r="AP564" i="5" s="1"/>
  <c r="AQ565" i="5"/>
  <c r="AP565" i="5" s="1"/>
  <c r="AQ566" i="5"/>
  <c r="AP566" i="5" s="1"/>
  <c r="AQ567" i="5"/>
  <c r="AP567" i="5" s="1"/>
  <c r="AQ568" i="5"/>
  <c r="AP568" i="5" s="1"/>
  <c r="AQ569" i="5"/>
  <c r="AP569" i="5" s="1"/>
  <c r="AQ570" i="5"/>
  <c r="AP570" i="5" s="1"/>
  <c r="AQ571" i="5"/>
  <c r="AP571" i="5" s="1"/>
  <c r="AQ572" i="5"/>
  <c r="AP572" i="5" s="1"/>
  <c r="AQ573" i="5"/>
  <c r="AP573" i="5" s="1"/>
  <c r="AQ574" i="5"/>
  <c r="AP574" i="5" s="1"/>
  <c r="AQ575" i="5"/>
  <c r="AP575" i="5" s="1"/>
  <c r="AQ576" i="5"/>
  <c r="AP576" i="5" s="1"/>
  <c r="AQ577" i="5"/>
  <c r="AP577" i="5" s="1"/>
  <c r="AQ578" i="5"/>
  <c r="AP578" i="5" s="1"/>
  <c r="AQ579" i="5"/>
  <c r="AP579" i="5" s="1"/>
  <c r="AQ580" i="5"/>
  <c r="AP580" i="5" s="1"/>
  <c r="AQ581" i="5"/>
  <c r="AP581" i="5" s="1"/>
  <c r="AQ582" i="5"/>
  <c r="AP582" i="5" s="1"/>
  <c r="AQ583" i="5"/>
  <c r="AP583" i="5" s="1"/>
  <c r="AQ584" i="5"/>
  <c r="AP584" i="5" s="1"/>
  <c r="AQ585" i="5"/>
  <c r="AP585" i="5" s="1"/>
  <c r="AQ586" i="5"/>
  <c r="AP586" i="5" s="1"/>
  <c r="AQ587" i="5"/>
  <c r="AP587" i="5" s="1"/>
  <c r="AQ588" i="5"/>
  <c r="AP588" i="5" s="1"/>
  <c r="AQ589" i="5"/>
  <c r="AP589" i="5" s="1"/>
  <c r="AQ590" i="5"/>
  <c r="AP590" i="5" s="1"/>
  <c r="AQ591" i="5"/>
  <c r="AP591" i="5" s="1"/>
  <c r="AQ592" i="5"/>
  <c r="AP592" i="5" s="1"/>
  <c r="AQ593" i="5"/>
  <c r="AP593" i="5" s="1"/>
  <c r="AQ594" i="5"/>
  <c r="AP594" i="5" s="1"/>
  <c r="AQ595" i="5"/>
  <c r="AP595" i="5" s="1"/>
  <c r="AQ596" i="5"/>
  <c r="AP596" i="5" s="1"/>
  <c r="AQ597" i="5"/>
  <c r="AP597" i="5" s="1"/>
  <c r="AQ598" i="5"/>
  <c r="AP598" i="5" s="1"/>
  <c r="AQ599" i="5"/>
  <c r="AP599" i="5" s="1"/>
  <c r="AQ600" i="5"/>
  <c r="AP600" i="5" s="1"/>
  <c r="AQ601" i="5"/>
  <c r="AP601" i="5" s="1"/>
  <c r="AQ602" i="5"/>
  <c r="AP602" i="5" s="1"/>
  <c r="AQ603" i="5"/>
  <c r="AP603" i="5" s="1"/>
  <c r="AQ604" i="5"/>
  <c r="AP604" i="5" s="1"/>
  <c r="AQ605" i="5"/>
  <c r="AP605" i="5" s="1"/>
  <c r="AQ606" i="5"/>
  <c r="AP606" i="5" s="1"/>
  <c r="AQ607" i="5"/>
  <c r="AP607" i="5" s="1"/>
  <c r="AQ608" i="5"/>
  <c r="AP608" i="5" s="1"/>
  <c r="AQ609" i="5"/>
  <c r="AP609" i="5" s="1"/>
  <c r="AQ610" i="5"/>
  <c r="AP610" i="5" s="1"/>
  <c r="AQ611" i="5"/>
  <c r="AP611" i="5" s="1"/>
  <c r="AQ612" i="5"/>
  <c r="AP612" i="5" s="1"/>
  <c r="AQ613" i="5"/>
  <c r="AP613" i="5" s="1"/>
  <c r="AQ614" i="5"/>
  <c r="AP614" i="5" s="1"/>
  <c r="AQ615" i="5"/>
  <c r="AP615" i="5" s="1"/>
  <c r="AQ616" i="5"/>
  <c r="AP616" i="5" s="1"/>
  <c r="AQ617" i="5"/>
  <c r="AP617" i="5" s="1"/>
  <c r="AQ618" i="5"/>
  <c r="AP618" i="5" s="1"/>
  <c r="AQ619" i="5"/>
  <c r="AP619" i="5" s="1"/>
  <c r="AQ620" i="5"/>
  <c r="AP620" i="5" s="1"/>
  <c r="AQ621" i="5"/>
  <c r="AP621" i="5" s="1"/>
  <c r="AQ622" i="5"/>
  <c r="AP622" i="5" s="1"/>
  <c r="AQ623" i="5"/>
  <c r="AP623" i="5" s="1"/>
  <c r="AQ624" i="5"/>
  <c r="AP624" i="5" s="1"/>
  <c r="AQ625" i="5"/>
  <c r="AP625" i="5" s="1"/>
  <c r="AQ626" i="5"/>
  <c r="AP626" i="5" s="1"/>
  <c r="AQ627" i="5"/>
  <c r="AP627" i="5" s="1"/>
  <c r="AQ628" i="5"/>
  <c r="AP628" i="5" s="1"/>
  <c r="AQ629" i="5"/>
  <c r="AP629" i="5" s="1"/>
  <c r="AQ630" i="5"/>
  <c r="AP630" i="5" s="1"/>
  <c r="AQ631" i="5"/>
  <c r="AP631" i="5" s="1"/>
  <c r="AQ632" i="5"/>
  <c r="AP632" i="5" s="1"/>
  <c r="AQ633" i="5"/>
  <c r="AP633" i="5" s="1"/>
  <c r="AQ634" i="5"/>
  <c r="AP634" i="5" s="1"/>
  <c r="AQ635" i="5"/>
  <c r="AP635" i="5" s="1"/>
  <c r="AQ636" i="5"/>
  <c r="AP636" i="5" s="1"/>
  <c r="AQ637" i="5"/>
  <c r="AP637" i="5" s="1"/>
  <c r="AQ638" i="5"/>
  <c r="AP638" i="5" s="1"/>
  <c r="AQ639" i="5"/>
  <c r="AP639" i="5" s="1"/>
  <c r="BP303" i="1"/>
  <c r="BO303" i="1"/>
  <c r="BE303" i="1"/>
  <c r="BF303" i="1"/>
  <c r="AX640" i="5"/>
  <c r="AL303" i="1"/>
  <c r="AK303" i="1"/>
  <c r="AW640" i="5"/>
  <c r="AV640" i="5" s="1"/>
  <c r="AB303" i="1"/>
  <c r="AU643" i="5" s="1"/>
  <c r="AU640" i="5" s="1"/>
  <c r="AA303" i="1"/>
  <c r="AT643" i="5" s="1"/>
  <c r="AT640" i="5" s="1"/>
  <c r="AS640" i="5" s="1"/>
  <c r="H303" i="1"/>
  <c r="G303" i="1"/>
  <c r="IW297" i="1" l="1"/>
  <c r="IX297" i="1"/>
  <c r="IU298" i="1"/>
  <c r="IK298" i="1"/>
  <c r="IN297" i="1"/>
  <c r="IM297" i="1"/>
  <c r="ID296" i="1"/>
  <c r="IA297" i="1"/>
  <c r="IC296" i="1"/>
  <c r="HQ298" i="1"/>
  <c r="HT297" i="1"/>
  <c r="HS297" i="1"/>
  <c r="HJ296" i="1"/>
  <c r="HG297" i="1"/>
  <c r="HI296" i="1"/>
  <c r="GZ298" i="1"/>
  <c r="GW299" i="1"/>
  <c r="GY298" i="1"/>
  <c r="GO297" i="1"/>
  <c r="GP297" i="1"/>
  <c r="GM298" i="1"/>
  <c r="GF298" i="1"/>
  <c r="GC299" i="1"/>
  <c r="GE298" i="1"/>
  <c r="FV297" i="1"/>
  <c r="FU297" i="1"/>
  <c r="FS298" i="1"/>
  <c r="FI298" i="1"/>
  <c r="FK297" i="1"/>
  <c r="FL297" i="1"/>
  <c r="FB296" i="1"/>
  <c r="EY297" i="1"/>
  <c r="FA296" i="1"/>
  <c r="EO298" i="1"/>
  <c r="ER297" i="1"/>
  <c r="BU635" i="5" s="1"/>
  <c r="EQ297" i="1"/>
  <c r="BT635" i="5" s="1"/>
  <c r="EH296" i="1"/>
  <c r="EE297" i="1"/>
  <c r="EG296" i="1"/>
  <c r="DU302" i="1"/>
  <c r="DX301" i="1"/>
  <c r="DW301" i="1"/>
  <c r="AQ641" i="5"/>
  <c r="AP641" i="5" s="1"/>
  <c r="BI641" i="5"/>
  <c r="BH641" i="5" s="1"/>
  <c r="BL641" i="5"/>
  <c r="BK641" i="5" s="1"/>
  <c r="BF641" i="5"/>
  <c r="BE641" i="5" s="1"/>
  <c r="BC641" i="5"/>
  <c r="BB641" i="5" s="1"/>
  <c r="BO641" i="5"/>
  <c r="BN641" i="5" s="1"/>
  <c r="BR641" i="5"/>
  <c r="BQ641" i="5" s="1"/>
  <c r="AZ641" i="5"/>
  <c r="AY641" i="5" s="1"/>
  <c r="AR641" i="5"/>
  <c r="BJ641" i="5"/>
  <c r="BD641" i="5"/>
  <c r="BS641" i="5"/>
  <c r="BM641" i="5"/>
  <c r="BG641" i="5"/>
  <c r="BP641" i="5"/>
  <c r="BA641" i="5"/>
  <c r="DM302" i="1"/>
  <c r="DK303" i="1"/>
  <c r="DN302" i="1"/>
  <c r="DD303" i="1"/>
  <c r="DC303" i="1"/>
  <c r="CG301" i="1"/>
  <c r="CJ300" i="1"/>
  <c r="CI300" i="1"/>
  <c r="AT421" i="5"/>
  <c r="AT378" i="5"/>
  <c r="AT352" i="5"/>
  <c r="AT396" i="5"/>
  <c r="AT341" i="5"/>
  <c r="AT346" i="5"/>
  <c r="AT411" i="5"/>
  <c r="AT373" i="5"/>
  <c r="AT393" i="5"/>
  <c r="AT371" i="5"/>
  <c r="AT410" i="5"/>
  <c r="AT406" i="5"/>
  <c r="AT381" i="5"/>
  <c r="AT390" i="5"/>
  <c r="AT417" i="5"/>
  <c r="AT405" i="5"/>
  <c r="AT384" i="5"/>
  <c r="AT350" i="5"/>
  <c r="AT343" i="5"/>
  <c r="AT391" i="5"/>
  <c r="AT377" i="5"/>
  <c r="AT361" i="5"/>
  <c r="AT399" i="5"/>
  <c r="AT365" i="5"/>
  <c r="AT422" i="5"/>
  <c r="AT420" i="5"/>
  <c r="AT416" i="5"/>
  <c r="AT404" i="5"/>
  <c r="AT375" i="5"/>
  <c r="AT349" i="5"/>
  <c r="AT382" i="5"/>
  <c r="AT355" i="5"/>
  <c r="AT368" i="5"/>
  <c r="AT379" i="5"/>
  <c r="AT383" i="5"/>
  <c r="AT392" i="5"/>
  <c r="AT369" i="5"/>
  <c r="AT385" i="5"/>
  <c r="AT414" i="5"/>
  <c r="AT366" i="5"/>
  <c r="AT388" i="5"/>
  <c r="AT363" i="5"/>
  <c r="AT356" i="5"/>
  <c r="AT344" i="5"/>
  <c r="AT413" i="5"/>
  <c r="AT364" i="5"/>
  <c r="AT348" i="5"/>
  <c r="AT408" i="5"/>
  <c r="AT400" i="5"/>
  <c r="AT372" i="5"/>
  <c r="AT415" i="5"/>
  <c r="AT407" i="5"/>
  <c r="AT374" i="5"/>
  <c r="AT342" i="5"/>
  <c r="AT360" i="5"/>
  <c r="AT380" i="5"/>
  <c r="AT357" i="5"/>
  <c r="AT402" i="5"/>
  <c r="AT347" i="5"/>
  <c r="AT395" i="5"/>
  <c r="AT397" i="5"/>
  <c r="AT409" i="5"/>
  <c r="AT386" i="5"/>
  <c r="AT423" i="5"/>
  <c r="AT412" i="5"/>
  <c r="AT387" i="5"/>
  <c r="AT398" i="5"/>
  <c r="AT389" i="5"/>
  <c r="AT419" i="5"/>
  <c r="AT403" i="5"/>
  <c r="AT370" i="5"/>
  <c r="AT359" i="5"/>
  <c r="AT418" i="5"/>
  <c r="AT351" i="5"/>
  <c r="AT354" i="5"/>
  <c r="AT345" i="5"/>
  <c r="AT353" i="5"/>
  <c r="AT401" i="5"/>
  <c r="AT362" i="5"/>
  <c r="AT367" i="5"/>
  <c r="AT358" i="5"/>
  <c r="AT394" i="5"/>
  <c r="AT376" i="5"/>
  <c r="AT424" i="5"/>
  <c r="AT425" i="5"/>
  <c r="AT426" i="5"/>
  <c r="AT427" i="5"/>
  <c r="AT428" i="5"/>
  <c r="AT429" i="5"/>
  <c r="AT430" i="5"/>
  <c r="AT431" i="5"/>
  <c r="AT432" i="5"/>
  <c r="AT433" i="5"/>
  <c r="AS433" i="5" s="1"/>
  <c r="AT434" i="5"/>
  <c r="AS434" i="5" s="1"/>
  <c r="AT435" i="5"/>
  <c r="AS435" i="5" s="1"/>
  <c r="AT436" i="5"/>
  <c r="AS436" i="5" s="1"/>
  <c r="AT437" i="5"/>
  <c r="AS437" i="5" s="1"/>
  <c r="AT438" i="5"/>
  <c r="AS438" i="5" s="1"/>
  <c r="AT439" i="5"/>
  <c r="AS439" i="5" s="1"/>
  <c r="AT440" i="5"/>
  <c r="AS440" i="5" s="1"/>
  <c r="AT441" i="5"/>
  <c r="AS441" i="5" s="1"/>
  <c r="AT442" i="5"/>
  <c r="AS442" i="5" s="1"/>
  <c r="AT443" i="5"/>
  <c r="AS443" i="5" s="1"/>
  <c r="AT444" i="5"/>
  <c r="AS444" i="5" s="1"/>
  <c r="AT445" i="5"/>
  <c r="AS445" i="5" s="1"/>
  <c r="AT446" i="5"/>
  <c r="AS446" i="5" s="1"/>
  <c r="AT447" i="5"/>
  <c r="AS447" i="5" s="1"/>
  <c r="AT448" i="5"/>
  <c r="AS448" i="5" s="1"/>
  <c r="AT449" i="5"/>
  <c r="AS449" i="5" s="1"/>
  <c r="AT450" i="5"/>
  <c r="AS450" i="5" s="1"/>
  <c r="AT451" i="5"/>
  <c r="AS451" i="5" s="1"/>
  <c r="AT452" i="5"/>
  <c r="AS452" i="5" s="1"/>
  <c r="AT453" i="5"/>
  <c r="AS453" i="5" s="1"/>
  <c r="AT454" i="5"/>
  <c r="AS454" i="5" s="1"/>
  <c r="AT455" i="5"/>
  <c r="AS455" i="5" s="1"/>
  <c r="AT456" i="5"/>
  <c r="AS456" i="5" s="1"/>
  <c r="AT457" i="5"/>
  <c r="AS457" i="5" s="1"/>
  <c r="AT458" i="5"/>
  <c r="AS458" i="5" s="1"/>
  <c r="AT459" i="5"/>
  <c r="AS459" i="5" s="1"/>
  <c r="AT460" i="5"/>
  <c r="AS460" i="5" s="1"/>
  <c r="AT461" i="5"/>
  <c r="AS461" i="5" s="1"/>
  <c r="AT462" i="5"/>
  <c r="AS462" i="5" s="1"/>
  <c r="AT463" i="5"/>
  <c r="AS463" i="5" s="1"/>
  <c r="AT464" i="5"/>
  <c r="AS464" i="5" s="1"/>
  <c r="AT465" i="5"/>
  <c r="AS465" i="5" s="1"/>
  <c r="AT466" i="5"/>
  <c r="AS466" i="5" s="1"/>
  <c r="AT467" i="5"/>
  <c r="AS467" i="5" s="1"/>
  <c r="AT468" i="5"/>
  <c r="AS468" i="5" s="1"/>
  <c r="AT469" i="5"/>
  <c r="AS469" i="5" s="1"/>
  <c r="AT470" i="5"/>
  <c r="AS470" i="5" s="1"/>
  <c r="AT471" i="5"/>
  <c r="AS471" i="5" s="1"/>
  <c r="AT472" i="5"/>
  <c r="AS472" i="5" s="1"/>
  <c r="AT473" i="5"/>
  <c r="AS473" i="5" s="1"/>
  <c r="AT474" i="5"/>
  <c r="AS474" i="5" s="1"/>
  <c r="AT475" i="5"/>
  <c r="AS475" i="5" s="1"/>
  <c r="AT476" i="5"/>
  <c r="AS476" i="5" s="1"/>
  <c r="AT477" i="5"/>
  <c r="AS477" i="5" s="1"/>
  <c r="AT478" i="5"/>
  <c r="AS478" i="5" s="1"/>
  <c r="AT479" i="5"/>
  <c r="AS479" i="5" s="1"/>
  <c r="AT480" i="5"/>
  <c r="AS480" i="5" s="1"/>
  <c r="AT481" i="5"/>
  <c r="AS481" i="5" s="1"/>
  <c r="AT482" i="5"/>
  <c r="AS482" i="5" s="1"/>
  <c r="AT483" i="5"/>
  <c r="AS483" i="5" s="1"/>
  <c r="AT484" i="5"/>
  <c r="AS484" i="5" s="1"/>
  <c r="AT485" i="5"/>
  <c r="AS485" i="5" s="1"/>
  <c r="AT486" i="5"/>
  <c r="AS486" i="5" s="1"/>
  <c r="AT487" i="5"/>
  <c r="AS487" i="5" s="1"/>
  <c r="AT488" i="5"/>
  <c r="AS488" i="5" s="1"/>
  <c r="AT489" i="5"/>
  <c r="AS489" i="5" s="1"/>
  <c r="AT490" i="5"/>
  <c r="AS490" i="5" s="1"/>
  <c r="AT491" i="5"/>
  <c r="AS491" i="5" s="1"/>
  <c r="AT492" i="5"/>
  <c r="AS492" i="5" s="1"/>
  <c r="AT493" i="5"/>
  <c r="AS493" i="5" s="1"/>
  <c r="AT494" i="5"/>
  <c r="AS494" i="5" s="1"/>
  <c r="AT495" i="5"/>
  <c r="AS495" i="5" s="1"/>
  <c r="AT496" i="5"/>
  <c r="AS496" i="5" s="1"/>
  <c r="AT497" i="5"/>
  <c r="AS497" i="5" s="1"/>
  <c r="AT498" i="5"/>
  <c r="AS498" i="5" s="1"/>
  <c r="AT499" i="5"/>
  <c r="AS499" i="5" s="1"/>
  <c r="AT500" i="5"/>
  <c r="AS500" i="5" s="1"/>
  <c r="AT501" i="5"/>
  <c r="AS501" i="5" s="1"/>
  <c r="AT502" i="5"/>
  <c r="AS502" i="5" s="1"/>
  <c r="AT503" i="5"/>
  <c r="AS503" i="5" s="1"/>
  <c r="AT504" i="5"/>
  <c r="AS504" i="5" s="1"/>
  <c r="AT505" i="5"/>
  <c r="AS505" i="5" s="1"/>
  <c r="AT506" i="5"/>
  <c r="AS506" i="5" s="1"/>
  <c r="AT507" i="5"/>
  <c r="AS507" i="5" s="1"/>
  <c r="AT508" i="5"/>
  <c r="AS508" i="5" s="1"/>
  <c r="AT509" i="5"/>
  <c r="AS509" i="5" s="1"/>
  <c r="AT510" i="5"/>
  <c r="AS510" i="5" s="1"/>
  <c r="AT511" i="5"/>
  <c r="AS511" i="5" s="1"/>
  <c r="AT512" i="5"/>
  <c r="AS512" i="5" s="1"/>
  <c r="AT513" i="5"/>
  <c r="AS513" i="5" s="1"/>
  <c r="AT514" i="5"/>
  <c r="AS514" i="5" s="1"/>
  <c r="AT515" i="5"/>
  <c r="AS515" i="5" s="1"/>
  <c r="AT516" i="5"/>
  <c r="AS516" i="5" s="1"/>
  <c r="AT517" i="5"/>
  <c r="AS517" i="5" s="1"/>
  <c r="AT518" i="5"/>
  <c r="AS518" i="5" s="1"/>
  <c r="AT519" i="5"/>
  <c r="AS519" i="5" s="1"/>
  <c r="AT520" i="5"/>
  <c r="AS520" i="5" s="1"/>
  <c r="AT521" i="5"/>
  <c r="AS521" i="5" s="1"/>
  <c r="AT522" i="5"/>
  <c r="AS522" i="5" s="1"/>
  <c r="AT523" i="5"/>
  <c r="AS523" i="5" s="1"/>
  <c r="AT524" i="5"/>
  <c r="AS524" i="5" s="1"/>
  <c r="AT525" i="5"/>
  <c r="AS525" i="5" s="1"/>
  <c r="AT526" i="5"/>
  <c r="AS526" i="5" s="1"/>
  <c r="AT527" i="5"/>
  <c r="AS527" i="5" s="1"/>
  <c r="AT528" i="5"/>
  <c r="AS528" i="5" s="1"/>
  <c r="AT529" i="5"/>
  <c r="AS529" i="5" s="1"/>
  <c r="AT530" i="5"/>
  <c r="AS530" i="5" s="1"/>
  <c r="AT531" i="5"/>
  <c r="AS531" i="5" s="1"/>
  <c r="AT532" i="5"/>
  <c r="AS532" i="5" s="1"/>
  <c r="AT533" i="5"/>
  <c r="AS533" i="5" s="1"/>
  <c r="AT534" i="5"/>
  <c r="AS534" i="5" s="1"/>
  <c r="AT535" i="5"/>
  <c r="AS535" i="5" s="1"/>
  <c r="AT536" i="5"/>
  <c r="AS536" i="5" s="1"/>
  <c r="AT537" i="5"/>
  <c r="AS537" i="5" s="1"/>
  <c r="AT538" i="5"/>
  <c r="AS538" i="5" s="1"/>
  <c r="AT539" i="5"/>
  <c r="AS539" i="5" s="1"/>
  <c r="AT540" i="5"/>
  <c r="AS540" i="5" s="1"/>
  <c r="AT541" i="5"/>
  <c r="AS541" i="5" s="1"/>
  <c r="AT542" i="5"/>
  <c r="AS542" i="5" s="1"/>
  <c r="AT543" i="5"/>
  <c r="AS543" i="5" s="1"/>
  <c r="AT544" i="5"/>
  <c r="AS544" i="5" s="1"/>
  <c r="AT545" i="5"/>
  <c r="AS545" i="5" s="1"/>
  <c r="AT546" i="5"/>
  <c r="AS546" i="5" s="1"/>
  <c r="AT547" i="5"/>
  <c r="AS547" i="5" s="1"/>
  <c r="AT548" i="5"/>
  <c r="AS548" i="5" s="1"/>
  <c r="AT549" i="5"/>
  <c r="AS549" i="5" s="1"/>
  <c r="AT550" i="5"/>
  <c r="AS550" i="5" s="1"/>
  <c r="AT551" i="5"/>
  <c r="AS551" i="5" s="1"/>
  <c r="AT552" i="5"/>
  <c r="AS552" i="5" s="1"/>
  <c r="AT553" i="5"/>
  <c r="AS553" i="5" s="1"/>
  <c r="AT554" i="5"/>
  <c r="AS554" i="5" s="1"/>
  <c r="AT555" i="5"/>
  <c r="AS555" i="5" s="1"/>
  <c r="AT556" i="5"/>
  <c r="AS556" i="5" s="1"/>
  <c r="AT557" i="5"/>
  <c r="AS557" i="5" s="1"/>
  <c r="AT558" i="5"/>
  <c r="AS558" i="5" s="1"/>
  <c r="AT559" i="5"/>
  <c r="AS559" i="5" s="1"/>
  <c r="AT560" i="5"/>
  <c r="AS560" i="5" s="1"/>
  <c r="AT561" i="5"/>
  <c r="AS561" i="5" s="1"/>
  <c r="AT562" i="5"/>
  <c r="AS562" i="5" s="1"/>
  <c r="AT563" i="5"/>
  <c r="AS563" i="5" s="1"/>
  <c r="AT564" i="5"/>
  <c r="AS564" i="5" s="1"/>
  <c r="AT565" i="5"/>
  <c r="AS565" i="5" s="1"/>
  <c r="AT566" i="5"/>
  <c r="AS566" i="5" s="1"/>
  <c r="AT567" i="5"/>
  <c r="AS567" i="5" s="1"/>
  <c r="AT568" i="5"/>
  <c r="AS568" i="5" s="1"/>
  <c r="AT569" i="5"/>
  <c r="AS569" i="5" s="1"/>
  <c r="AT570" i="5"/>
  <c r="AS570" i="5" s="1"/>
  <c r="AT571" i="5"/>
  <c r="AS571" i="5" s="1"/>
  <c r="AT572" i="5"/>
  <c r="AS572" i="5" s="1"/>
  <c r="AT573" i="5"/>
  <c r="AS573" i="5" s="1"/>
  <c r="AT574" i="5"/>
  <c r="AS574" i="5" s="1"/>
  <c r="AT575" i="5"/>
  <c r="AS575" i="5" s="1"/>
  <c r="AT576" i="5"/>
  <c r="AS576" i="5" s="1"/>
  <c r="AT577" i="5"/>
  <c r="AS577" i="5" s="1"/>
  <c r="AT578" i="5"/>
  <c r="AS578" i="5" s="1"/>
  <c r="AT579" i="5"/>
  <c r="AS579" i="5" s="1"/>
  <c r="AT580" i="5"/>
  <c r="AS580" i="5" s="1"/>
  <c r="AT581" i="5"/>
  <c r="AS581" i="5" s="1"/>
  <c r="AT582" i="5"/>
  <c r="AS582" i="5" s="1"/>
  <c r="AT583" i="5"/>
  <c r="AS583" i="5" s="1"/>
  <c r="AT584" i="5"/>
  <c r="AS584" i="5" s="1"/>
  <c r="AT585" i="5"/>
  <c r="AS585" i="5" s="1"/>
  <c r="AT586" i="5"/>
  <c r="AS586" i="5" s="1"/>
  <c r="AT587" i="5"/>
  <c r="AS587" i="5" s="1"/>
  <c r="AT588" i="5"/>
  <c r="AS588" i="5" s="1"/>
  <c r="AT589" i="5"/>
  <c r="AS589" i="5" s="1"/>
  <c r="AT590" i="5"/>
  <c r="AS590" i="5" s="1"/>
  <c r="AT591" i="5"/>
  <c r="AS591" i="5" s="1"/>
  <c r="AT592" i="5"/>
  <c r="AS592" i="5" s="1"/>
  <c r="AT593" i="5"/>
  <c r="AS593" i="5" s="1"/>
  <c r="AT594" i="5"/>
  <c r="AS594" i="5" s="1"/>
  <c r="AT595" i="5"/>
  <c r="AS595" i="5" s="1"/>
  <c r="AT596" i="5"/>
  <c r="AS596" i="5" s="1"/>
  <c r="AT597" i="5"/>
  <c r="AS597" i="5" s="1"/>
  <c r="AT598" i="5"/>
  <c r="AS598" i="5" s="1"/>
  <c r="AT599" i="5"/>
  <c r="AS599" i="5" s="1"/>
  <c r="AT600" i="5"/>
  <c r="AS600" i="5" s="1"/>
  <c r="AT601" i="5"/>
  <c r="AS601" i="5" s="1"/>
  <c r="AT602" i="5"/>
  <c r="AS602" i="5" s="1"/>
  <c r="AT603" i="5"/>
  <c r="AS603" i="5" s="1"/>
  <c r="AT604" i="5"/>
  <c r="AS604" i="5" s="1"/>
  <c r="AT605" i="5"/>
  <c r="AS605" i="5" s="1"/>
  <c r="AT606" i="5"/>
  <c r="AS606" i="5" s="1"/>
  <c r="AT607" i="5"/>
  <c r="AS607" i="5" s="1"/>
  <c r="AT608" i="5"/>
  <c r="AS608" i="5" s="1"/>
  <c r="AT609" i="5"/>
  <c r="AS609" i="5" s="1"/>
  <c r="AT610" i="5"/>
  <c r="AS610" i="5" s="1"/>
  <c r="AT611" i="5"/>
  <c r="AS611" i="5" s="1"/>
  <c r="AT612" i="5"/>
  <c r="AS612" i="5" s="1"/>
  <c r="AT613" i="5"/>
  <c r="AS613" i="5" s="1"/>
  <c r="AT614" i="5"/>
  <c r="AS614" i="5" s="1"/>
  <c r="AT615" i="5"/>
  <c r="AS615" i="5" s="1"/>
  <c r="AT616" i="5"/>
  <c r="AS616" i="5" s="1"/>
  <c r="AT617" i="5"/>
  <c r="AS617" i="5" s="1"/>
  <c r="AT618" i="5"/>
  <c r="AS618" i="5" s="1"/>
  <c r="AT619" i="5"/>
  <c r="AS619" i="5" s="1"/>
  <c r="AT620" i="5"/>
  <c r="AS620" i="5" s="1"/>
  <c r="AT621" i="5"/>
  <c r="AS621" i="5" s="1"/>
  <c r="AT622" i="5"/>
  <c r="AS622" i="5" s="1"/>
  <c r="AT623" i="5"/>
  <c r="AS623" i="5" s="1"/>
  <c r="AT624" i="5"/>
  <c r="AS624" i="5" s="1"/>
  <c r="AT625" i="5"/>
  <c r="AS625" i="5" s="1"/>
  <c r="AT626" i="5"/>
  <c r="AS626" i="5" s="1"/>
  <c r="AT627" i="5"/>
  <c r="AS627" i="5" s="1"/>
  <c r="AT628" i="5"/>
  <c r="AS628" i="5" s="1"/>
  <c r="AT629" i="5"/>
  <c r="AS629" i="5" s="1"/>
  <c r="AT630" i="5"/>
  <c r="AS630" i="5" s="1"/>
  <c r="AT631" i="5"/>
  <c r="AS631" i="5" s="1"/>
  <c r="AT632" i="5"/>
  <c r="AS632" i="5" s="1"/>
  <c r="AT633" i="5"/>
  <c r="AS633" i="5" s="1"/>
  <c r="AT634" i="5"/>
  <c r="AS634" i="5" s="1"/>
  <c r="AT635" i="5"/>
  <c r="AS635" i="5" s="1"/>
  <c r="AT636" i="5"/>
  <c r="AS636" i="5" s="1"/>
  <c r="AT637" i="5"/>
  <c r="AS637" i="5" s="1"/>
  <c r="AT638" i="5"/>
  <c r="AS638" i="5" s="1"/>
  <c r="AT639" i="5"/>
  <c r="AS639" i="5" s="1"/>
  <c r="AU421" i="5"/>
  <c r="AS113" i="5" s="1"/>
  <c r="AU420" i="5"/>
  <c r="AS112" i="5" s="1"/>
  <c r="AU408" i="5"/>
  <c r="AS100" i="5" s="1"/>
  <c r="AU351" i="5"/>
  <c r="AS43" i="5" s="1"/>
  <c r="AU362" i="5"/>
  <c r="AS54" i="5" s="1"/>
  <c r="AU352" i="5"/>
  <c r="AS44" i="5" s="1"/>
  <c r="AU390" i="5"/>
  <c r="AS82" i="5" s="1"/>
  <c r="AU365" i="5"/>
  <c r="AS57" i="5" s="1"/>
  <c r="AU372" i="5"/>
  <c r="AS64" i="5" s="1"/>
  <c r="AU411" i="5"/>
  <c r="AS103" i="5" s="1"/>
  <c r="AU380" i="5"/>
  <c r="AS72" i="5" s="1"/>
  <c r="AU414" i="5"/>
  <c r="AS106" i="5" s="1"/>
  <c r="AU382" i="5"/>
  <c r="AS74" i="5" s="1"/>
  <c r="AU344" i="5"/>
  <c r="AS36" i="5" s="1"/>
  <c r="AU405" i="5"/>
  <c r="AS97" i="5" s="1"/>
  <c r="AU384" i="5"/>
  <c r="AS76" i="5" s="1"/>
  <c r="AU369" i="5"/>
  <c r="AS61" i="5" s="1"/>
  <c r="AU395" i="5"/>
  <c r="AS87" i="5" s="1"/>
  <c r="AU358" i="5"/>
  <c r="AS50" i="5" s="1"/>
  <c r="AU385" i="5"/>
  <c r="AS77" i="5" s="1"/>
  <c r="AU422" i="5"/>
  <c r="AS114" i="5" s="1"/>
  <c r="AU412" i="5"/>
  <c r="AS104" i="5" s="1"/>
  <c r="AU393" i="5"/>
  <c r="AS85" i="5" s="1"/>
  <c r="AU397" i="5"/>
  <c r="AS89" i="5" s="1"/>
  <c r="AU415" i="5"/>
  <c r="AS107" i="5" s="1"/>
  <c r="AU356" i="5"/>
  <c r="AS48" i="5" s="1"/>
  <c r="AU357" i="5"/>
  <c r="AS49" i="5" s="1"/>
  <c r="AU360" i="5"/>
  <c r="AS52" i="5" s="1"/>
  <c r="AU386" i="5"/>
  <c r="AS78" i="5" s="1"/>
  <c r="AU394" i="5"/>
  <c r="AS86" i="5" s="1"/>
  <c r="AU418" i="5"/>
  <c r="AS110" i="5" s="1"/>
  <c r="AU388" i="5"/>
  <c r="AS80" i="5" s="1"/>
  <c r="AU345" i="5"/>
  <c r="AS37" i="5" s="1"/>
  <c r="AU400" i="5"/>
  <c r="AS92" i="5" s="1"/>
  <c r="AU350" i="5"/>
  <c r="AS42" i="5" s="1"/>
  <c r="AU364" i="5"/>
  <c r="AS56" i="5" s="1"/>
  <c r="AU423" i="5"/>
  <c r="AS115" i="5" s="1"/>
  <c r="AU416" i="5"/>
  <c r="AS108" i="5" s="1"/>
  <c r="AU359" i="5"/>
  <c r="AS51" i="5" s="1"/>
  <c r="AU379" i="5"/>
  <c r="AS71" i="5" s="1"/>
  <c r="AU363" i="5"/>
  <c r="AS55" i="5" s="1"/>
  <c r="AU419" i="5"/>
  <c r="AS111" i="5" s="1"/>
  <c r="AU403" i="5"/>
  <c r="AS95" i="5" s="1"/>
  <c r="AU391" i="5"/>
  <c r="AS83" i="5" s="1"/>
  <c r="AU376" i="5"/>
  <c r="AS68" i="5" s="1"/>
  <c r="AU354" i="5"/>
  <c r="AS46" i="5" s="1"/>
  <c r="AU387" i="5"/>
  <c r="AS79" i="5" s="1"/>
  <c r="AU366" i="5"/>
  <c r="AS58" i="5" s="1"/>
  <c r="AU375" i="5"/>
  <c r="AS67" i="5" s="1"/>
  <c r="AU373" i="5"/>
  <c r="AS65" i="5" s="1"/>
  <c r="AU406" i="5"/>
  <c r="AS98" i="5" s="1"/>
  <c r="AU402" i="5"/>
  <c r="AS94" i="5" s="1"/>
  <c r="AU370" i="5"/>
  <c r="AS62" i="5" s="1"/>
  <c r="AU368" i="5"/>
  <c r="AS60" i="5" s="1"/>
  <c r="AU383" i="5"/>
  <c r="AS75" i="5" s="1"/>
  <c r="AU348" i="5"/>
  <c r="AS40" i="5" s="1"/>
  <c r="AU341" i="5"/>
  <c r="AS33" i="5" s="1"/>
  <c r="AU389" i="5"/>
  <c r="AS81" i="5" s="1"/>
  <c r="AU413" i="5"/>
  <c r="AS105" i="5" s="1"/>
  <c r="AU409" i="5"/>
  <c r="AS101" i="5" s="1"/>
  <c r="AU346" i="5"/>
  <c r="AS38" i="5" s="1"/>
  <c r="AU353" i="5"/>
  <c r="AS45" i="5" s="1"/>
  <c r="AU377" i="5"/>
  <c r="AS69" i="5" s="1"/>
  <c r="AU404" i="5"/>
  <c r="AS96" i="5" s="1"/>
  <c r="AU396" i="5"/>
  <c r="AS88" i="5" s="1"/>
  <c r="AU349" i="5"/>
  <c r="AS41" i="5" s="1"/>
  <c r="AU381" i="5"/>
  <c r="AS73" i="5" s="1"/>
  <c r="AU378" i="5"/>
  <c r="AS70" i="5" s="1"/>
  <c r="AU407" i="5"/>
  <c r="AS99" i="5" s="1"/>
  <c r="AU367" i="5"/>
  <c r="AS59" i="5" s="1"/>
  <c r="AU342" i="5"/>
  <c r="AS34" i="5" s="1"/>
  <c r="AU410" i="5"/>
  <c r="AS102" i="5" s="1"/>
  <c r="AU347" i="5"/>
  <c r="AS39" i="5" s="1"/>
  <c r="AU399" i="5"/>
  <c r="AS91" i="5" s="1"/>
  <c r="AU374" i="5"/>
  <c r="AS66" i="5" s="1"/>
  <c r="AU398" i="5"/>
  <c r="AS90" i="5" s="1"/>
  <c r="AU343" i="5"/>
  <c r="AS35" i="5" s="1"/>
  <c r="AU417" i="5"/>
  <c r="AS109" i="5" s="1"/>
  <c r="AU361" i="5"/>
  <c r="AS53" i="5" s="1"/>
  <c r="AU371" i="5"/>
  <c r="AS63" i="5" s="1"/>
  <c r="AU355" i="5"/>
  <c r="AS47" i="5" s="1"/>
  <c r="AU392" i="5"/>
  <c r="AS84" i="5" s="1"/>
  <c r="AU401" i="5"/>
  <c r="AS93" i="5" s="1"/>
  <c r="AU424" i="5"/>
  <c r="AS116" i="5" s="1"/>
  <c r="AU425" i="5"/>
  <c r="AS117" i="5" s="1"/>
  <c r="AU426" i="5"/>
  <c r="AS118" i="5" s="1"/>
  <c r="AU427" i="5"/>
  <c r="AS119" i="5" s="1"/>
  <c r="AU428" i="5"/>
  <c r="AS120" i="5" s="1"/>
  <c r="AU429" i="5"/>
  <c r="AS121" i="5" s="1"/>
  <c r="AU430" i="5"/>
  <c r="AS122" i="5" s="1"/>
  <c r="AU431" i="5"/>
  <c r="AS123" i="5" s="1"/>
  <c r="AU432" i="5"/>
  <c r="AS124" i="5" s="1"/>
  <c r="AU433" i="5"/>
  <c r="AU434" i="5"/>
  <c r="AU435" i="5"/>
  <c r="AU436" i="5"/>
  <c r="AU437" i="5"/>
  <c r="AU438" i="5"/>
  <c r="AU439" i="5"/>
  <c r="AU440" i="5"/>
  <c r="AU441" i="5"/>
  <c r="AU442" i="5"/>
  <c r="AU443" i="5"/>
  <c r="AU444" i="5"/>
  <c r="AU445" i="5"/>
  <c r="AU446" i="5"/>
  <c r="AU447" i="5"/>
  <c r="AU448" i="5"/>
  <c r="AU449" i="5"/>
  <c r="AU450" i="5"/>
  <c r="AU451" i="5"/>
  <c r="AU452" i="5"/>
  <c r="AU453" i="5"/>
  <c r="AU454" i="5"/>
  <c r="AU455" i="5"/>
  <c r="AU456" i="5"/>
  <c r="AU457" i="5"/>
  <c r="AU458" i="5"/>
  <c r="AU459" i="5"/>
  <c r="AU460" i="5"/>
  <c r="AU461" i="5"/>
  <c r="AU462" i="5"/>
  <c r="AU463" i="5"/>
  <c r="AU464" i="5"/>
  <c r="AU465" i="5"/>
  <c r="AU466" i="5"/>
  <c r="AU467" i="5"/>
  <c r="AU468" i="5"/>
  <c r="AU469" i="5"/>
  <c r="AU470" i="5"/>
  <c r="AU471" i="5"/>
  <c r="AU472" i="5"/>
  <c r="AU473" i="5"/>
  <c r="AU474" i="5"/>
  <c r="AU475" i="5"/>
  <c r="AU476" i="5"/>
  <c r="AU477" i="5"/>
  <c r="AU478" i="5"/>
  <c r="AU479" i="5"/>
  <c r="AU480" i="5"/>
  <c r="AU481" i="5"/>
  <c r="AU482" i="5"/>
  <c r="AU483" i="5"/>
  <c r="AU484" i="5"/>
  <c r="AU485" i="5"/>
  <c r="AU486" i="5"/>
  <c r="AU487" i="5"/>
  <c r="AU488" i="5"/>
  <c r="AU489" i="5"/>
  <c r="AU490" i="5"/>
  <c r="AU491" i="5"/>
  <c r="AU492" i="5"/>
  <c r="AU493" i="5"/>
  <c r="AU494" i="5"/>
  <c r="AU495" i="5"/>
  <c r="AU496" i="5"/>
  <c r="AU497" i="5"/>
  <c r="AU498" i="5"/>
  <c r="AU499" i="5"/>
  <c r="AU500" i="5"/>
  <c r="AU501" i="5"/>
  <c r="AU502" i="5"/>
  <c r="AU503" i="5"/>
  <c r="AU504" i="5"/>
  <c r="AU505" i="5"/>
  <c r="AU506" i="5"/>
  <c r="AU507" i="5"/>
  <c r="AU508" i="5"/>
  <c r="AU509" i="5"/>
  <c r="AU510" i="5"/>
  <c r="AU511" i="5"/>
  <c r="AU512" i="5"/>
  <c r="AU513" i="5"/>
  <c r="AU514" i="5"/>
  <c r="AU515" i="5"/>
  <c r="AU516" i="5"/>
  <c r="AU517" i="5"/>
  <c r="AU518" i="5"/>
  <c r="AU519" i="5"/>
  <c r="AU520" i="5"/>
  <c r="AU521" i="5"/>
  <c r="AU522" i="5"/>
  <c r="AU523" i="5"/>
  <c r="AU524" i="5"/>
  <c r="AU525" i="5"/>
  <c r="AU526" i="5"/>
  <c r="AU527" i="5"/>
  <c r="AU528" i="5"/>
  <c r="AU529" i="5"/>
  <c r="AU530" i="5"/>
  <c r="AU531" i="5"/>
  <c r="AU532" i="5"/>
  <c r="AU533" i="5"/>
  <c r="AU534" i="5"/>
  <c r="AU535" i="5"/>
  <c r="AU536" i="5"/>
  <c r="AU537" i="5"/>
  <c r="AU538" i="5"/>
  <c r="AU539" i="5"/>
  <c r="AU540" i="5"/>
  <c r="AU541" i="5"/>
  <c r="AU542" i="5"/>
  <c r="AU543" i="5"/>
  <c r="AU544" i="5"/>
  <c r="AU545" i="5"/>
  <c r="AU546" i="5"/>
  <c r="AU547" i="5"/>
  <c r="AU548" i="5"/>
  <c r="AU549" i="5"/>
  <c r="AU550" i="5"/>
  <c r="AU551" i="5"/>
  <c r="AU552" i="5"/>
  <c r="AU553" i="5"/>
  <c r="AU554" i="5"/>
  <c r="AU555" i="5"/>
  <c r="AU556" i="5"/>
  <c r="AU557" i="5"/>
  <c r="AU558" i="5"/>
  <c r="AU559" i="5"/>
  <c r="AU560" i="5"/>
  <c r="AU561" i="5"/>
  <c r="AU562" i="5"/>
  <c r="AU563" i="5"/>
  <c r="AU564" i="5"/>
  <c r="AU565" i="5"/>
  <c r="AU566" i="5"/>
  <c r="AU567" i="5"/>
  <c r="AU568" i="5"/>
  <c r="AU569" i="5"/>
  <c r="AU570" i="5"/>
  <c r="AU571" i="5"/>
  <c r="AU572" i="5"/>
  <c r="AU573" i="5"/>
  <c r="AU574" i="5"/>
  <c r="AU575" i="5"/>
  <c r="AU576" i="5"/>
  <c r="AU577" i="5"/>
  <c r="AU578" i="5"/>
  <c r="AU579" i="5"/>
  <c r="AU580" i="5"/>
  <c r="AU581" i="5"/>
  <c r="AU582" i="5"/>
  <c r="AU583" i="5"/>
  <c r="AU584" i="5"/>
  <c r="AU585" i="5"/>
  <c r="AU586" i="5"/>
  <c r="AU587" i="5"/>
  <c r="AU588" i="5"/>
  <c r="AU589" i="5"/>
  <c r="AU590" i="5"/>
  <c r="AU591" i="5"/>
  <c r="AU592" i="5"/>
  <c r="AU593" i="5"/>
  <c r="AU594" i="5"/>
  <c r="AU595" i="5"/>
  <c r="AU596" i="5"/>
  <c r="AU597" i="5"/>
  <c r="AU598" i="5"/>
  <c r="AU599" i="5"/>
  <c r="AU600" i="5"/>
  <c r="AU601" i="5"/>
  <c r="AU602" i="5"/>
  <c r="AU603" i="5"/>
  <c r="AU604" i="5"/>
  <c r="AU605" i="5"/>
  <c r="AU606" i="5"/>
  <c r="AU607" i="5"/>
  <c r="AU608" i="5"/>
  <c r="AU609" i="5"/>
  <c r="AU610" i="5"/>
  <c r="AU611" i="5"/>
  <c r="AU612" i="5"/>
  <c r="AU613" i="5"/>
  <c r="AU614" i="5"/>
  <c r="AU615" i="5"/>
  <c r="AU616" i="5"/>
  <c r="AU617" i="5"/>
  <c r="AU618" i="5"/>
  <c r="AU619" i="5"/>
  <c r="AU620" i="5"/>
  <c r="AU621" i="5"/>
  <c r="AU622" i="5"/>
  <c r="AU623" i="5"/>
  <c r="AU624" i="5"/>
  <c r="AU625" i="5"/>
  <c r="AU626" i="5"/>
  <c r="AU627" i="5"/>
  <c r="AU628" i="5"/>
  <c r="AU629" i="5"/>
  <c r="AU630" i="5"/>
  <c r="AU631" i="5"/>
  <c r="AU632" i="5"/>
  <c r="AU633" i="5"/>
  <c r="AU634" i="5"/>
  <c r="AU635" i="5"/>
  <c r="AU636" i="5"/>
  <c r="AU637" i="5"/>
  <c r="AU638" i="5"/>
  <c r="AU639" i="5"/>
  <c r="AP432" i="5"/>
  <c r="AP124" i="5"/>
  <c r="AP428" i="5"/>
  <c r="AP120" i="5"/>
  <c r="AP424" i="5"/>
  <c r="AP116" i="5"/>
  <c r="AP91" i="5"/>
  <c r="AP399" i="5"/>
  <c r="AP353" i="5"/>
  <c r="AP45" i="5"/>
  <c r="AP66" i="5"/>
  <c r="AP374" i="5"/>
  <c r="AP378" i="5"/>
  <c r="AP70" i="5"/>
  <c r="AP53" i="5"/>
  <c r="AP361" i="5"/>
  <c r="AP46" i="5"/>
  <c r="AP354" i="5"/>
  <c r="AP369" i="5"/>
  <c r="AP61" i="5"/>
  <c r="AP71" i="5"/>
  <c r="AP379" i="5"/>
  <c r="AP419" i="5"/>
  <c r="AP111" i="5"/>
  <c r="AP41" i="5"/>
  <c r="AP349" i="5"/>
  <c r="AP101" i="5"/>
  <c r="AP409" i="5"/>
  <c r="AP347" i="5"/>
  <c r="AP39" i="5"/>
  <c r="AP81" i="5"/>
  <c r="AP389" i="5"/>
  <c r="AP377" i="5"/>
  <c r="AP69" i="5"/>
  <c r="AP362" i="5"/>
  <c r="AP54" i="5"/>
  <c r="AP344" i="5"/>
  <c r="AP36" i="5"/>
  <c r="AP58" i="5"/>
  <c r="AP366" i="5"/>
  <c r="AP342" i="5"/>
  <c r="AP34" i="5"/>
  <c r="AP79" i="5"/>
  <c r="AP387" i="5"/>
  <c r="AP44" i="5"/>
  <c r="AP352" i="5"/>
  <c r="AP123" i="5"/>
  <c r="AP431" i="5"/>
  <c r="AP427" i="5"/>
  <c r="AP119" i="5"/>
  <c r="AP50" i="5"/>
  <c r="AP358" i="5"/>
  <c r="AP86" i="5"/>
  <c r="AP394" i="5"/>
  <c r="AP345" i="5"/>
  <c r="AP37" i="5"/>
  <c r="AP393" i="5"/>
  <c r="AP85" i="5"/>
  <c r="AP408" i="5"/>
  <c r="AP100" i="5"/>
  <c r="AP348" i="5"/>
  <c r="AP40" i="5"/>
  <c r="AP351" i="5"/>
  <c r="AP43" i="5"/>
  <c r="AP72" i="5"/>
  <c r="AP380" i="5"/>
  <c r="AP371" i="5"/>
  <c r="AP63" i="5"/>
  <c r="AP368" i="5"/>
  <c r="AP60" i="5"/>
  <c r="AP114" i="5"/>
  <c r="AP422" i="5"/>
  <c r="AP390" i="5"/>
  <c r="AP82" i="5"/>
  <c r="AP98" i="5"/>
  <c r="AP406" i="5"/>
  <c r="AP341" i="5"/>
  <c r="AP33" i="5"/>
  <c r="AP56" i="5"/>
  <c r="AP364" i="5"/>
  <c r="AP105" i="5"/>
  <c r="AP413" i="5"/>
  <c r="AP356" i="5"/>
  <c r="AP48" i="5"/>
  <c r="AP102" i="5"/>
  <c r="AP410" i="5"/>
  <c r="AP103" i="5"/>
  <c r="AP411" i="5"/>
  <c r="AP372" i="5"/>
  <c r="AP64" i="5"/>
  <c r="AP404" i="5"/>
  <c r="AP96" i="5"/>
  <c r="AP122" i="5"/>
  <c r="AP430" i="5"/>
  <c r="AP426" i="5"/>
  <c r="AP118" i="5"/>
  <c r="AP365" i="5"/>
  <c r="AP57" i="5"/>
  <c r="AP386" i="5"/>
  <c r="AP78" i="5"/>
  <c r="AP77" i="5"/>
  <c r="AP385" i="5"/>
  <c r="AP407" i="5"/>
  <c r="AP99" i="5"/>
  <c r="AP412" i="5"/>
  <c r="AP104" i="5"/>
  <c r="AP343" i="5"/>
  <c r="AP35" i="5"/>
  <c r="AP402" i="5"/>
  <c r="AP94" i="5"/>
  <c r="AP359" i="5"/>
  <c r="AP51" i="5"/>
  <c r="AP62" i="5"/>
  <c r="AP370" i="5"/>
  <c r="AP355" i="5"/>
  <c r="AP47" i="5"/>
  <c r="AP350" i="5"/>
  <c r="AP42" i="5"/>
  <c r="AP73" i="5"/>
  <c r="AP381" i="5"/>
  <c r="AP418" i="5"/>
  <c r="AP110" i="5"/>
  <c r="AP400" i="5"/>
  <c r="AP92" i="5"/>
  <c r="AP68" i="5"/>
  <c r="AP376" i="5"/>
  <c r="AP401" i="5"/>
  <c r="AP93" i="5"/>
  <c r="AP395" i="5"/>
  <c r="AP87" i="5"/>
  <c r="AP414" i="5"/>
  <c r="AP106" i="5"/>
  <c r="AP415" i="5"/>
  <c r="AP107" i="5"/>
  <c r="AP67" i="5"/>
  <c r="AP375" i="5"/>
  <c r="AP416" i="5"/>
  <c r="AP108" i="5"/>
  <c r="AP121" i="5"/>
  <c r="AP429" i="5"/>
  <c r="AP425" i="5"/>
  <c r="AP117" i="5"/>
  <c r="AP76" i="5"/>
  <c r="AP384" i="5"/>
  <c r="AP391" i="5"/>
  <c r="AP83" i="5"/>
  <c r="AP392" i="5"/>
  <c r="AP84" i="5"/>
  <c r="AP346" i="5"/>
  <c r="AP38" i="5"/>
  <c r="AP420" i="5"/>
  <c r="AP112" i="5"/>
  <c r="AP417" i="5"/>
  <c r="AP109" i="5"/>
  <c r="AP49" i="5"/>
  <c r="AP357" i="5"/>
  <c r="AP52" i="5"/>
  <c r="AP360" i="5"/>
  <c r="AP403" i="5"/>
  <c r="AP95" i="5"/>
  <c r="AP90" i="5"/>
  <c r="AP398" i="5"/>
  <c r="AP405" i="5"/>
  <c r="AP97" i="5"/>
  <c r="AP363" i="5"/>
  <c r="AP55" i="5"/>
  <c r="AP65" i="5"/>
  <c r="AP373" i="5"/>
  <c r="AP115" i="5"/>
  <c r="AP423" i="5"/>
  <c r="AP59" i="5"/>
  <c r="AP367" i="5"/>
  <c r="AP89" i="5"/>
  <c r="AP397" i="5"/>
  <c r="AP80" i="5"/>
  <c r="AP388" i="5"/>
  <c r="AP75" i="5"/>
  <c r="AP383" i="5"/>
  <c r="AP382" i="5"/>
  <c r="AP74" i="5"/>
  <c r="AP396" i="5"/>
  <c r="AP88" i="5"/>
  <c r="AP421" i="5"/>
  <c r="AP113" i="5"/>
  <c r="AW641" i="5"/>
  <c r="AV641" i="5" s="1"/>
  <c r="AX641" i="5"/>
  <c r="AT641" i="5"/>
  <c r="AS641" i="5" s="1"/>
  <c r="AU641" i="5"/>
  <c r="IW298" i="1" l="1"/>
  <c r="IU299" i="1"/>
  <c r="IX298" i="1"/>
  <c r="IN298" i="1"/>
  <c r="IK299" i="1"/>
  <c r="IM298" i="1"/>
  <c r="IC297" i="1"/>
  <c r="ID297" i="1"/>
  <c r="IA298" i="1"/>
  <c r="HT298" i="1"/>
  <c r="HQ299" i="1"/>
  <c r="HS298" i="1"/>
  <c r="HI297" i="1"/>
  <c r="HJ297" i="1"/>
  <c r="HG298" i="1"/>
  <c r="GZ299" i="1"/>
  <c r="GW300" i="1"/>
  <c r="GY299" i="1"/>
  <c r="GO298" i="1"/>
  <c r="GM299" i="1"/>
  <c r="GP298" i="1"/>
  <c r="GF299" i="1"/>
  <c r="GC300" i="1"/>
  <c r="GE299" i="1"/>
  <c r="FU298" i="1"/>
  <c r="FS299" i="1"/>
  <c r="FV298" i="1"/>
  <c r="FL298" i="1"/>
  <c r="FI299" i="1"/>
  <c r="FK298" i="1"/>
  <c r="FA297" i="1"/>
  <c r="EY298" i="1"/>
  <c r="FB297" i="1"/>
  <c r="ER298" i="1"/>
  <c r="BU636" i="5" s="1"/>
  <c r="EO299" i="1"/>
  <c r="EQ298" i="1"/>
  <c r="BT636" i="5" s="1"/>
  <c r="EH297" i="1"/>
  <c r="EG297" i="1"/>
  <c r="EE298" i="1"/>
  <c r="DX302" i="1"/>
  <c r="DU303" i="1"/>
  <c r="DW302" i="1"/>
  <c r="DN303" i="1"/>
  <c r="DM303" i="1"/>
  <c r="CG302" i="1"/>
  <c r="CJ301" i="1"/>
  <c r="CI301" i="1"/>
  <c r="AS432" i="5"/>
  <c r="AR124" i="5"/>
  <c r="AR120" i="5"/>
  <c r="AS428" i="5"/>
  <c r="AR116" i="5"/>
  <c r="AS424" i="5"/>
  <c r="AS367" i="5"/>
  <c r="AR59" i="5"/>
  <c r="AR37" i="5"/>
  <c r="AS345" i="5"/>
  <c r="AR51" i="5"/>
  <c r="AS359" i="5"/>
  <c r="AS389" i="5"/>
  <c r="AR81" i="5"/>
  <c r="AS423" i="5"/>
  <c r="AR115" i="5"/>
  <c r="AS395" i="5"/>
  <c r="AR87" i="5"/>
  <c r="AR72" i="5"/>
  <c r="AS380" i="5"/>
  <c r="AS407" i="5"/>
  <c r="AR99" i="5"/>
  <c r="AS408" i="5"/>
  <c r="AR100" i="5"/>
  <c r="AR36" i="5"/>
  <c r="AS344" i="5"/>
  <c r="AR58" i="5"/>
  <c r="AS366" i="5"/>
  <c r="AR84" i="5"/>
  <c r="AS392" i="5"/>
  <c r="AR47" i="5"/>
  <c r="AS355" i="5"/>
  <c r="AR96" i="5"/>
  <c r="AS404" i="5"/>
  <c r="AR57" i="5"/>
  <c r="AS365" i="5"/>
  <c r="AS391" i="5"/>
  <c r="AR83" i="5"/>
  <c r="AS405" i="5"/>
  <c r="AR97" i="5"/>
  <c r="AR98" i="5"/>
  <c r="AS406" i="5"/>
  <c r="AR65" i="5"/>
  <c r="AS373" i="5"/>
  <c r="AS396" i="5"/>
  <c r="AR88" i="5"/>
  <c r="AR123" i="5"/>
  <c r="AS431" i="5"/>
  <c r="AS427" i="5"/>
  <c r="AR119" i="5"/>
  <c r="AR68" i="5"/>
  <c r="AS376" i="5"/>
  <c r="AS362" i="5"/>
  <c r="AR54" i="5"/>
  <c r="AR46" i="5"/>
  <c r="AS354" i="5"/>
  <c r="AS370" i="5"/>
  <c r="AR62" i="5"/>
  <c r="AR90" i="5"/>
  <c r="AS398" i="5"/>
  <c r="AR78" i="5"/>
  <c r="AS386" i="5"/>
  <c r="AS347" i="5"/>
  <c r="AR39" i="5"/>
  <c r="AR52" i="5"/>
  <c r="AS360" i="5"/>
  <c r="AR107" i="5"/>
  <c r="AS415" i="5"/>
  <c r="AS348" i="5"/>
  <c r="AR40" i="5"/>
  <c r="AR48" i="5"/>
  <c r="AS356" i="5"/>
  <c r="AS414" i="5"/>
  <c r="AR106" i="5"/>
  <c r="AS383" i="5"/>
  <c r="AR75" i="5"/>
  <c r="AS382" i="5"/>
  <c r="AR74" i="5"/>
  <c r="AR108" i="5"/>
  <c r="AS416" i="5"/>
  <c r="AS399" i="5"/>
  <c r="AR91" i="5"/>
  <c r="AR35" i="5"/>
  <c r="AS343" i="5"/>
  <c r="AS417" i="5"/>
  <c r="AR109" i="5"/>
  <c r="AS410" i="5"/>
  <c r="AR102" i="5"/>
  <c r="AR103" i="5"/>
  <c r="AS411" i="5"/>
  <c r="AR44" i="5"/>
  <c r="AS352" i="5"/>
  <c r="AS430" i="5"/>
  <c r="AR122" i="5"/>
  <c r="AS426" i="5"/>
  <c r="AR118" i="5"/>
  <c r="AR86" i="5"/>
  <c r="AS394" i="5"/>
  <c r="AR93" i="5"/>
  <c r="AS401" i="5"/>
  <c r="AS351" i="5"/>
  <c r="AR43" i="5"/>
  <c r="AR95" i="5"/>
  <c r="AS403" i="5"/>
  <c r="AR79" i="5"/>
  <c r="AS387" i="5"/>
  <c r="AS409" i="5"/>
  <c r="AR101" i="5"/>
  <c r="AR94" i="5"/>
  <c r="AS402" i="5"/>
  <c r="AS342" i="5"/>
  <c r="AR34" i="5"/>
  <c r="AS372" i="5"/>
  <c r="AR64" i="5"/>
  <c r="AS364" i="5"/>
  <c r="AR56" i="5"/>
  <c r="AS363" i="5"/>
  <c r="AR55" i="5"/>
  <c r="AS385" i="5"/>
  <c r="AR77" i="5"/>
  <c r="AS379" i="5"/>
  <c r="AR71" i="5"/>
  <c r="AS349" i="5"/>
  <c r="AR41" i="5"/>
  <c r="AS420" i="5"/>
  <c r="AR112" i="5"/>
  <c r="AS361" i="5"/>
  <c r="AR53" i="5"/>
  <c r="AR42" i="5"/>
  <c r="AS350" i="5"/>
  <c r="AS390" i="5"/>
  <c r="AR82" i="5"/>
  <c r="AR63" i="5"/>
  <c r="AS371" i="5"/>
  <c r="AS346" i="5"/>
  <c r="AR38" i="5"/>
  <c r="AS378" i="5"/>
  <c r="AR70" i="5"/>
  <c r="AS429" i="5"/>
  <c r="AR121" i="5"/>
  <c r="AS425" i="5"/>
  <c r="AR117" i="5"/>
  <c r="AS358" i="5"/>
  <c r="AR50" i="5"/>
  <c r="AR45" i="5"/>
  <c r="AS353" i="5"/>
  <c r="AR110" i="5"/>
  <c r="AS418" i="5"/>
  <c r="AR111" i="5"/>
  <c r="AS419" i="5"/>
  <c r="AS412" i="5"/>
  <c r="AR104" i="5"/>
  <c r="AS397" i="5"/>
  <c r="AR89" i="5"/>
  <c r="AR49" i="5"/>
  <c r="AS357" i="5"/>
  <c r="AS374" i="5"/>
  <c r="AR66" i="5"/>
  <c r="AR92" i="5"/>
  <c r="AS400" i="5"/>
  <c r="AR105" i="5"/>
  <c r="AS413" i="5"/>
  <c r="AS388" i="5"/>
  <c r="AR80" i="5"/>
  <c r="AR61" i="5"/>
  <c r="AS369" i="5"/>
  <c r="AS368" i="5"/>
  <c r="AR60" i="5"/>
  <c r="AR67" i="5"/>
  <c r="AS375" i="5"/>
  <c r="AS422" i="5"/>
  <c r="AR114" i="5"/>
  <c r="AS377" i="5"/>
  <c r="AR69" i="5"/>
  <c r="AR76" i="5"/>
  <c r="AS384" i="5"/>
  <c r="AR73" i="5"/>
  <c r="AS381" i="5"/>
  <c r="AS393" i="5"/>
  <c r="AR85" i="5"/>
  <c r="AS341" i="5"/>
  <c r="AR33" i="5"/>
  <c r="AR113" i="5"/>
  <c r="AS421" i="5"/>
  <c r="IU300" i="1" l="1"/>
  <c r="IX299" i="1"/>
  <c r="IW299" i="1"/>
  <c r="IN299" i="1"/>
  <c r="IK300" i="1"/>
  <c r="IM299" i="1"/>
  <c r="IC298" i="1"/>
  <c r="IA299" i="1"/>
  <c r="ID298" i="1"/>
  <c r="HT299" i="1"/>
  <c r="HQ300" i="1"/>
  <c r="HS299" i="1"/>
  <c r="HI298" i="1"/>
  <c r="HG299" i="1"/>
  <c r="HJ298" i="1"/>
  <c r="GW301" i="1"/>
  <c r="GY300" i="1"/>
  <c r="GZ300" i="1"/>
  <c r="GM300" i="1"/>
  <c r="GP299" i="1"/>
  <c r="GO299" i="1"/>
  <c r="GC301" i="1"/>
  <c r="GF300" i="1"/>
  <c r="GE300" i="1"/>
  <c r="FS300" i="1"/>
  <c r="FU299" i="1"/>
  <c r="FV299" i="1"/>
  <c r="FL299" i="1"/>
  <c r="FI300" i="1"/>
  <c r="FK299" i="1"/>
  <c r="FA298" i="1"/>
  <c r="EY299" i="1"/>
  <c r="FB298" i="1"/>
  <c r="ER299" i="1"/>
  <c r="BU637" i="5" s="1"/>
  <c r="EO300" i="1"/>
  <c r="EQ299" i="1"/>
  <c r="BT637" i="5" s="1"/>
  <c r="EG298" i="1"/>
  <c r="EE299" i="1"/>
  <c r="EH298" i="1"/>
  <c r="DX303" i="1"/>
  <c r="DW303" i="1"/>
  <c r="CJ302" i="1"/>
  <c r="CG303" i="1"/>
  <c r="CI302" i="1"/>
  <c r="IX300" i="1" l="1"/>
  <c r="IU301" i="1"/>
  <c r="IW300" i="1"/>
  <c r="IK301" i="1"/>
  <c r="IM300" i="1"/>
  <c r="IN300" i="1"/>
  <c r="IA300" i="1"/>
  <c r="ID299" i="1"/>
  <c r="IC299" i="1"/>
  <c r="HQ301" i="1"/>
  <c r="HS300" i="1"/>
  <c r="HT300" i="1"/>
  <c r="HG300" i="1"/>
  <c r="HI299" i="1"/>
  <c r="HJ299" i="1"/>
  <c r="GW302" i="1"/>
  <c r="GZ301" i="1"/>
  <c r="GY301" i="1"/>
  <c r="GP300" i="1"/>
  <c r="GM301" i="1"/>
  <c r="GO300" i="1"/>
  <c r="GC302" i="1"/>
  <c r="GF301" i="1"/>
  <c r="GE301" i="1"/>
  <c r="FV300" i="1"/>
  <c r="FS301" i="1"/>
  <c r="FU300" i="1"/>
  <c r="FI301" i="1"/>
  <c r="FK300" i="1"/>
  <c r="FL300" i="1"/>
  <c r="EY300" i="1"/>
  <c r="FA299" i="1"/>
  <c r="FB299" i="1"/>
  <c r="EO301" i="1"/>
  <c r="ER300" i="1"/>
  <c r="BU638" i="5" s="1"/>
  <c r="EQ300" i="1"/>
  <c r="BT638" i="5" s="1"/>
  <c r="EE300" i="1"/>
  <c r="EH299" i="1"/>
  <c r="EG299" i="1"/>
  <c r="CJ303" i="1"/>
  <c r="CI303" i="1"/>
  <c r="IW301" i="1" l="1"/>
  <c r="IX301" i="1"/>
  <c r="IU302" i="1"/>
  <c r="IK302" i="1"/>
  <c r="IN301" i="1"/>
  <c r="IM301" i="1"/>
  <c r="ID300" i="1"/>
  <c r="IA301" i="1"/>
  <c r="IC300" i="1"/>
  <c r="HQ302" i="1"/>
  <c r="HT301" i="1"/>
  <c r="HS301" i="1"/>
  <c r="HJ300" i="1"/>
  <c r="HG301" i="1"/>
  <c r="HI300" i="1"/>
  <c r="GZ302" i="1"/>
  <c r="GW303" i="1"/>
  <c r="GY302" i="1"/>
  <c r="GP301" i="1"/>
  <c r="GO301" i="1"/>
  <c r="GM302" i="1"/>
  <c r="GF302" i="1"/>
  <c r="GC303" i="1"/>
  <c r="GE302" i="1"/>
  <c r="FU301" i="1"/>
  <c r="FV301" i="1"/>
  <c r="FS302" i="1"/>
  <c r="FI302" i="1"/>
  <c r="FL301" i="1"/>
  <c r="FK301" i="1"/>
  <c r="FB300" i="1"/>
  <c r="EY301" i="1"/>
  <c r="FA300" i="1"/>
  <c r="EO302" i="1"/>
  <c r="ER301" i="1"/>
  <c r="BU639" i="5" s="1"/>
  <c r="EQ301" i="1"/>
  <c r="BT639" i="5" s="1"/>
  <c r="EH300" i="1"/>
  <c r="EE301" i="1"/>
  <c r="EG300" i="1"/>
  <c r="IW302" i="1" l="1"/>
  <c r="IU303" i="1"/>
  <c r="IX302" i="1"/>
  <c r="IN302" i="1"/>
  <c r="IK303" i="1"/>
  <c r="IM302" i="1"/>
  <c r="IC301" i="1"/>
  <c r="ID301" i="1"/>
  <c r="IA302" i="1"/>
  <c r="HT302" i="1"/>
  <c r="HQ303" i="1"/>
  <c r="HS302" i="1"/>
  <c r="HI301" i="1"/>
  <c r="HJ301" i="1"/>
  <c r="HG302" i="1"/>
  <c r="GZ303" i="1"/>
  <c r="GY303" i="1"/>
  <c r="GO302" i="1"/>
  <c r="GM303" i="1"/>
  <c r="GP302" i="1"/>
  <c r="GF303" i="1"/>
  <c r="GE303" i="1"/>
  <c r="FU302" i="1"/>
  <c r="FS303" i="1"/>
  <c r="FV302" i="1"/>
  <c r="FL302" i="1"/>
  <c r="FI303" i="1"/>
  <c r="FK302" i="1"/>
  <c r="FA301" i="1"/>
  <c r="FB301" i="1"/>
  <c r="EY302" i="1"/>
  <c r="ER302" i="1"/>
  <c r="BU640" i="5" s="1"/>
  <c r="EO303" i="1"/>
  <c r="EQ302" i="1"/>
  <c r="BT640" i="5" s="1"/>
  <c r="EG301" i="1"/>
  <c r="EH301" i="1"/>
  <c r="EE302" i="1"/>
  <c r="IX303" i="1" l="1"/>
  <c r="IW303" i="1"/>
  <c r="IN303" i="1"/>
  <c r="IM303" i="1"/>
  <c r="IC302" i="1"/>
  <c r="IA303" i="1"/>
  <c r="ID302" i="1"/>
  <c r="HT303" i="1"/>
  <c r="HS303" i="1"/>
  <c r="HI302" i="1"/>
  <c r="HG303" i="1"/>
  <c r="HJ302" i="1"/>
  <c r="GP303" i="1"/>
  <c r="GO303" i="1"/>
  <c r="FV303" i="1"/>
  <c r="FU303" i="1"/>
  <c r="FL303" i="1"/>
  <c r="FK303" i="1"/>
  <c r="FA302" i="1"/>
  <c r="EY303" i="1"/>
  <c r="FB302" i="1"/>
  <c r="ER303" i="1"/>
  <c r="BU641" i="5" s="1"/>
  <c r="EQ303" i="1"/>
  <c r="BT641" i="5" s="1"/>
  <c r="EG302" i="1"/>
  <c r="EE303" i="1"/>
  <c r="EH302" i="1"/>
  <c r="ID303" i="1" l="1"/>
  <c r="IC303" i="1"/>
  <c r="HJ303" i="1"/>
  <c r="HI303" i="1"/>
  <c r="FA303" i="1"/>
  <c r="FB303" i="1"/>
  <c r="EH303" i="1"/>
  <c r="EG303" i="1"/>
</calcChain>
</file>

<file path=xl/sharedStrings.xml><?xml version="1.0" encoding="utf-8"?>
<sst xmlns="http://schemas.openxmlformats.org/spreadsheetml/2006/main" count="483" uniqueCount="63">
  <si>
    <t>Глубина, м</t>
  </si>
  <si>
    <t>Угол X_0, град.</t>
  </si>
  <si>
    <t>Угол X_180, град.</t>
  </si>
  <si>
    <t>Угол Y_0, град.</t>
  </si>
  <si>
    <t>Угол Y_180, град.</t>
  </si>
  <si>
    <t>Перемещения X, мм</t>
  </si>
  <si>
    <t>Перемещения Y, мм</t>
  </si>
  <si>
    <t>X</t>
  </si>
  <si>
    <t>Y</t>
  </si>
  <si>
    <t>Расчитывать без учета закручивания скважины</t>
  </si>
  <si>
    <t>Принять за нулевое значение</t>
  </si>
  <si>
    <t>Принять за неподвижную точку</t>
  </si>
  <si>
    <t>Угол закручивания, град.</t>
  </si>
  <si>
    <t>Наклон X, мм/м</t>
  </si>
  <si>
    <t>Наклон Y, мм/м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</si>
  <si>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</si>
  <si>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</si>
  <si>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</si>
  <si>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</si>
  <si>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</si>
  <si>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</si>
  <si>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</si>
  <si>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</si>
  <si>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</si>
  <si>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</si>
  <si>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-</t>
  </si>
  <si>
    <t>Угол закручивания, град. (для расчетов)</t>
  </si>
  <si>
    <t>Перемещения ось №1 (с применением условий), мм</t>
  </si>
  <si>
    <t>Перемещения ось №2 (с применением условий), мм</t>
  </si>
  <si>
    <t>Наклон X, мм/м (нулевое)</t>
  </si>
  <si>
    <t>Наклон Y, мм/м (нулевое)</t>
  </si>
  <si>
    <t>Перемещения X, мм (нулевое)</t>
  </si>
  <si>
    <t>Перемещения Y, мм (нулевое)</t>
  </si>
  <si>
    <t>Инднекс</t>
  </si>
  <si>
    <t>Угол оси №1</t>
  </si>
  <si>
    <t>Имя оси №1</t>
  </si>
  <si>
    <t>Угол оси№2</t>
  </si>
  <si>
    <t>Имя оси №2</t>
  </si>
  <si>
    <t>Графики</t>
  </si>
  <si>
    <t>Инкрементальный график (для построения)</t>
  </si>
  <si>
    <t>Глубина</t>
  </si>
  <si>
    <t>Инкрементальный график (сводная таблица)</t>
  </si>
  <si>
    <t>График №1</t>
  </si>
  <si>
    <t>График №2</t>
  </si>
  <si>
    <t>График №3</t>
  </si>
  <si>
    <t>График №4</t>
  </si>
  <si>
    <t>График №5</t>
  </si>
  <si>
    <t>График №6</t>
  </si>
  <si>
    <t>График №7</t>
  </si>
  <si>
    <t>График №8</t>
  </si>
  <si>
    <t>График №9</t>
  </si>
  <si>
    <t>График №10</t>
  </si>
  <si>
    <t>Кумулятивныйграфик (сводная таблица)</t>
  </si>
  <si>
    <t>Перемещения Х, мм</t>
  </si>
  <si>
    <t>Кумулятивный график (для построения)</t>
  </si>
  <si>
    <t>Название скважины</t>
  </si>
  <si>
    <t>Поправка (Измерение1 - Измерение2)</t>
  </si>
  <si>
    <t>Измерение 1</t>
  </si>
  <si>
    <t>Измерение 2</t>
  </si>
  <si>
    <t>Не использовать поправку</t>
  </si>
  <si>
    <t>Поправка X</t>
  </si>
  <si>
    <t>Поправка Y</t>
  </si>
  <si>
    <t>Скважина №4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</si>
</sst>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0.0&quot; м&quot;"/>
    <numFmt numFmtId="165" formatCode="##0.0&quot; град.&quot;"/>
    <numFmt numFmtId="166" formatCode="0.000"/>
    <numFmt numFmtId="167" formatCode="0.0"/>
  </numFmts>
  <fonts count="30" x14ac:knownFonts="1"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9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 tint="-0.3499862666707357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12" fillId="0" borderId="0" applyNumberFormat="0" applyFill="0" applyBorder="0" applyAlignment="0" applyProtection="0"/>
    <xf numFmtId="0" fontId="13" fillId="0" borderId="40" applyNumberFormat="0" applyFill="0" applyAlignment="0" applyProtection="0"/>
    <xf numFmtId="0" fontId="14" fillId="0" borderId="41" applyNumberFormat="0" applyFill="0" applyAlignment="0" applyProtection="0"/>
    <xf numFmtId="0" fontId="15" fillId="0" borderId="42" applyNumberFormat="0" applyFill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43" applyNumberFormat="0" applyAlignment="0" applyProtection="0"/>
    <xf numFmtId="0" fontId="20" fillId="9" borderId="44" applyNumberFormat="0" applyAlignment="0" applyProtection="0"/>
    <xf numFmtId="0" fontId="21" fillId="9" borderId="43" applyNumberFormat="0" applyAlignment="0" applyProtection="0"/>
    <xf numFmtId="0" fontId="22" fillId="0" borderId="45" applyNumberFormat="0" applyFill="0" applyAlignment="0" applyProtection="0"/>
    <xf numFmtId="0" fontId="23" fillId="10" borderId="46" applyNumberFormat="0" applyAlignment="0" applyProtection="0"/>
    <xf numFmtId="0" fontId="24" fillId="0" borderId="0" applyNumberFormat="0" applyFill="0" applyBorder="0" applyAlignment="0" applyProtection="0"/>
    <xf numFmtId="0" fontId="11" fillId="11" borderId="47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27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27" fillId="35" borderId="0" applyNumberFormat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Fill="1" applyBorder="1"/>
    <xf numFmtId="166" fontId="0" fillId="0" borderId="0" xfId="0" applyNumberFormat="1"/>
    <xf numFmtId="167" fontId="0" fillId="0" borderId="0" xfId="0" applyNumberFormat="1"/>
    <xf numFmtId="166" fontId="3" fillId="4" borderId="36" xfId="0" applyNumberFormat="1" applyFont="1" applyFill="1" applyBorder="1" applyAlignment="1">
      <alignment horizontal="center" vertical="center" textRotation="90"/>
    </xf>
    <xf numFmtId="166" fontId="3" fillId="4" borderId="24" xfId="0" applyNumberFormat="1" applyFont="1" applyFill="1" applyBorder="1" applyAlignment="1">
      <alignment horizontal="center" vertical="center" textRotation="90"/>
    </xf>
    <xf numFmtId="0" fontId="0" fillId="0" borderId="7" xfId="0" applyBorder="1" applyAlignment="1">
      <alignment horizontal="right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0" xfId="0" applyFont="1"/>
    <xf numFmtId="167" fontId="4" fillId="4" borderId="24" xfId="0" applyNumberFormat="1" applyFont="1" applyFill="1" applyBorder="1" applyAlignment="1">
      <alignment horizontal="center" vertical="center" textRotation="90"/>
    </xf>
    <xf numFmtId="167" fontId="4" fillId="4" borderId="24" xfId="0" applyNumberFormat="1" applyFont="1" applyFill="1" applyBorder="1" applyAlignment="1">
      <alignment horizontal="center" vertical="center" textRotation="90" wrapText="1"/>
    </xf>
    <xf numFmtId="167" fontId="4" fillId="4" borderId="37" xfId="0" applyNumberFormat="1" applyFont="1" applyFill="1" applyBorder="1" applyAlignment="1">
      <alignment horizontal="center" vertical="center" textRotation="90" wrapText="1"/>
    </xf>
    <xf numFmtId="167" fontId="4" fillId="0" borderId="3" xfId="0" applyNumberFormat="1" applyFont="1" applyBorder="1" applyAlignment="1" applyProtection="1">
      <alignment horizontal="center"/>
    </xf>
    <xf numFmtId="167" fontId="4" fillId="0" borderId="4" xfId="0" applyNumberFormat="1" applyFont="1" applyBorder="1" applyAlignment="1" applyProtection="1">
      <alignment horizontal="center"/>
    </xf>
    <xf numFmtId="167" fontId="4" fillId="0" borderId="1" xfId="0" applyNumberFormat="1" applyFont="1" applyBorder="1" applyAlignment="1" applyProtection="1">
      <alignment horizontal="center"/>
    </xf>
    <xf numFmtId="167" fontId="4" fillId="0" borderId="6" xfId="0" applyNumberFormat="1" applyFont="1" applyBorder="1" applyAlignment="1" applyProtection="1">
      <alignment horizontal="center"/>
    </xf>
    <xf numFmtId="167" fontId="4" fillId="0" borderId="8" xfId="0" applyNumberFormat="1" applyFont="1" applyBorder="1" applyAlignment="1" applyProtection="1">
      <alignment horizontal="center"/>
    </xf>
    <xf numFmtId="167" fontId="4" fillId="0" borderId="9" xfId="0" applyNumberFormat="1" applyFont="1" applyBorder="1" applyAlignment="1" applyProtection="1">
      <alignment horizontal="center"/>
    </xf>
    <xf numFmtId="166" fontId="3" fillId="0" borderId="2" xfId="0" applyNumberFormat="1" applyFont="1" applyBorder="1" applyAlignment="1" applyProtection="1">
      <alignment horizontal="center"/>
      <protection locked="0"/>
    </xf>
    <xf numFmtId="166" fontId="3" fillId="0" borderId="3" xfId="0" applyNumberFormat="1" applyFont="1" applyBorder="1" applyAlignment="1" applyProtection="1">
      <alignment horizontal="center"/>
      <protection locked="0"/>
    </xf>
    <xf numFmtId="166" fontId="3" fillId="0" borderId="5" xfId="0" applyNumberFormat="1" applyFont="1" applyBorder="1" applyAlignment="1" applyProtection="1">
      <alignment horizontal="center"/>
      <protection locked="0"/>
    </xf>
    <xf numFmtId="166" fontId="3" fillId="0" borderId="1" xfId="0" applyNumberFormat="1" applyFont="1" applyBorder="1" applyAlignment="1" applyProtection="1">
      <alignment horizontal="center"/>
      <protection locked="0"/>
    </xf>
    <xf numFmtId="166" fontId="3" fillId="0" borderId="7" xfId="0" applyNumberFormat="1" applyFont="1" applyBorder="1" applyAlignment="1" applyProtection="1">
      <alignment horizontal="center"/>
      <protection locked="0"/>
    </xf>
    <xf numFmtId="166" fontId="3" fillId="0" borderId="8" xfId="0" applyNumberFormat="1" applyFont="1" applyBorder="1" applyAlignment="1" applyProtection="1">
      <alignment horizontal="center"/>
      <protection locked="0"/>
    </xf>
    <xf numFmtId="166" fontId="3" fillId="0" borderId="29" xfId="0" applyNumberFormat="1" applyFont="1" applyBorder="1" applyAlignment="1" applyProtection="1">
      <alignment horizontal="center"/>
      <protection locked="0"/>
    </xf>
    <xf numFmtId="166" fontId="3" fillId="0" borderId="21" xfId="0" applyNumberFormat="1" applyFont="1" applyBorder="1" applyAlignment="1" applyProtection="1">
      <alignment horizontal="center"/>
      <protection locked="0"/>
    </xf>
    <xf numFmtId="166" fontId="3" fillId="4" borderId="23" xfId="0" applyNumberFormat="1" applyFont="1" applyFill="1" applyBorder="1" applyAlignment="1">
      <alignment horizontal="center" vertical="center" textRotation="90"/>
    </xf>
    <xf numFmtId="2" fontId="4" fillId="0" borderId="13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2" fontId="4" fillId="0" borderId="6" xfId="0" applyNumberFormat="1" applyFont="1" applyFill="1" applyBorder="1" applyAlignment="1">
      <alignment horizontal="center"/>
    </xf>
    <xf numFmtId="1" fontId="4" fillId="3" borderId="2" xfId="0" applyNumberFormat="1" applyFont="1" applyFill="1" applyBorder="1" applyAlignment="1">
      <alignment horizontal="center" vertical="center"/>
    </xf>
    <xf numFmtId="1" fontId="4" fillId="3" borderId="3" xfId="0" applyNumberFormat="1" applyFont="1" applyFill="1" applyBorder="1" applyAlignment="1">
      <alignment horizontal="center" vertical="center"/>
    </xf>
    <xf numFmtId="1" fontId="4" fillId="3" borderId="4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textRotation="90"/>
    </xf>
    <xf numFmtId="0" fontId="4" fillId="3" borderId="8" xfId="0" applyFont="1" applyFill="1" applyBorder="1" applyAlignment="1">
      <alignment horizontal="center" vertical="center" textRotation="90"/>
    </xf>
    <xf numFmtId="0" fontId="4" fillId="3" borderId="9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8" fillId="0" borderId="0" xfId="0" applyFont="1"/>
    <xf numFmtId="0" fontId="3" fillId="0" borderId="14" xfId="0" applyFont="1" applyBorder="1" applyAlignment="1" applyProtection="1">
      <alignment horizont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 textRotation="90"/>
    </xf>
    <xf numFmtId="0" fontId="0" fillId="3" borderId="8" xfId="0" applyFill="1" applyBorder="1" applyAlignment="1">
      <alignment horizontal="center" vertical="center" textRotation="90"/>
    </xf>
    <xf numFmtId="0" fontId="0" fillId="3" borderId="9" xfId="0" applyFill="1" applyBorder="1" applyAlignment="1">
      <alignment horizontal="center" vertical="center" textRotation="90"/>
    </xf>
    <xf numFmtId="0" fontId="9" fillId="0" borderId="1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0" fillId="0" borderId="0" xfId="0" applyFill="1" applyBorder="1" applyAlignment="1">
      <alignment vertical="center"/>
    </xf>
    <xf numFmtId="1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2" fontId="10" fillId="0" borderId="6" xfId="0" applyNumberFormat="1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2" fontId="10" fillId="0" borderId="9" xfId="0" applyNumberFormat="1" applyFont="1" applyBorder="1" applyAlignment="1">
      <alignment horizontal="center" vertical="center"/>
    </xf>
    <xf numFmtId="165" fontId="8" fillId="0" borderId="6" xfId="0" applyNumberFormat="1" applyFont="1" applyBorder="1" applyAlignment="1" applyProtection="1">
      <alignment horizontal="center"/>
      <protection locked="0"/>
    </xf>
    <xf numFmtId="14" fontId="8" fillId="0" borderId="17" xfId="0" applyNumberFormat="1" applyFont="1" applyBorder="1" applyAlignment="1" applyProtection="1">
      <alignment horizontal="center" vertical="center"/>
      <protection locked="0"/>
    </xf>
    <xf numFmtId="14" fontId="8" fillId="0" borderId="6" xfId="0" applyNumberFormat="1" applyFont="1" applyBorder="1" applyAlignment="1" applyProtection="1">
      <alignment horizontal="center" vertical="center"/>
      <protection locked="0"/>
    </xf>
    <xf numFmtId="14" fontId="8" fillId="0" borderId="9" xfId="0" applyNumberFormat="1" applyFont="1" applyBorder="1" applyAlignment="1" applyProtection="1">
      <alignment horizontal="center" vertical="center"/>
      <protection locked="0"/>
    </xf>
    <xf numFmtId="14" fontId="8" fillId="0" borderId="9" xfId="0" applyNumberFormat="1" applyFont="1" applyBorder="1" applyAlignment="1" applyProtection="1">
      <alignment horizontal="center"/>
      <protection locked="0"/>
    </xf>
    <xf numFmtId="0" fontId="0" fillId="0" borderId="0" xfId="0"/>
    <xf numFmtId="0" fontId="28" fillId="0" borderId="0" xfId="0" applyNumberFormat="1" applyFont="1" applyAlignment="1">
      <alignment horizontal="center"/>
    </xf>
    <xf numFmtId="0" fontId="29" fillId="0" borderId="0" xfId="0" applyFont="1"/>
    <xf numFmtId="0" fontId="24" fillId="0" borderId="17" xfId="0" applyFont="1" applyBorder="1"/>
    <xf numFmtId="164" fontId="8" fillId="0" borderId="6" xfId="0" applyNumberFormat="1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>
      <alignment horizontal="center"/>
    </xf>
    <xf numFmtId="0" fontId="5" fillId="0" borderId="0" xfId="0" applyNumberFormat="1" applyFont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5" fillId="0" borderId="7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center"/>
    </xf>
    <xf numFmtId="2" fontId="0" fillId="0" borderId="0" xfId="0" applyNumberFormat="1"/>
    <xf numFmtId="0" fontId="0" fillId="0" borderId="0" xfId="0" applyNumberFormat="1"/>
    <xf numFmtId="167" fontId="4" fillId="0" borderId="51" xfId="0" applyNumberFormat="1" applyFont="1" applyBorder="1" applyAlignment="1" applyProtection="1">
      <alignment horizontal="center"/>
    </xf>
    <xf numFmtId="166" fontId="3" fillId="0" borderId="53" xfId="0" applyNumberFormat="1" applyFont="1" applyBorder="1" applyAlignment="1" applyProtection="1">
      <alignment horizontal="center"/>
      <protection locked="0"/>
    </xf>
    <xf numFmtId="166" fontId="3" fillId="0" borderId="16" xfId="0" applyNumberFormat="1" applyFont="1" applyBorder="1" applyAlignment="1" applyProtection="1">
      <alignment horizontal="center"/>
      <protection locked="0"/>
    </xf>
    <xf numFmtId="167" fontId="4" fillId="0" borderId="16" xfId="0" applyNumberFormat="1" applyFont="1" applyBorder="1" applyAlignment="1" applyProtection="1">
      <alignment horizontal="center"/>
    </xf>
    <xf numFmtId="167" fontId="4" fillId="0" borderId="17" xfId="0" applyNumberFormat="1" applyFont="1" applyBorder="1" applyAlignment="1" applyProtection="1">
      <alignment horizontal="center"/>
    </xf>
    <xf numFmtId="166" fontId="3" fillId="4" borderId="18" xfId="0" applyNumberFormat="1" applyFont="1" applyFill="1" applyBorder="1" applyAlignment="1">
      <alignment horizontal="center" vertical="center" textRotation="90"/>
    </xf>
    <xf numFmtId="166" fontId="3" fillId="4" borderId="49" xfId="0" applyNumberFormat="1" applyFont="1" applyFill="1" applyBorder="1" applyAlignment="1">
      <alignment horizontal="center" vertical="center" textRotation="90"/>
    </xf>
    <xf numFmtId="167" fontId="4" fillId="4" borderId="49" xfId="0" applyNumberFormat="1" applyFont="1" applyFill="1" applyBorder="1" applyAlignment="1">
      <alignment horizontal="center" vertical="center" textRotation="90"/>
    </xf>
    <xf numFmtId="167" fontId="4" fillId="4" borderId="49" xfId="0" applyNumberFormat="1" applyFont="1" applyFill="1" applyBorder="1" applyAlignment="1">
      <alignment horizontal="center" vertical="center" textRotation="90" wrapText="1"/>
    </xf>
    <xf numFmtId="167" fontId="4" fillId="4" borderId="19" xfId="0" applyNumberFormat="1" applyFont="1" applyFill="1" applyBorder="1" applyAlignment="1">
      <alignment horizontal="center" vertical="center" textRotation="90" wrapText="1"/>
    </xf>
    <xf numFmtId="166" fontId="3" fillId="0" borderId="13" xfId="0" applyNumberFormat="1" applyFont="1" applyBorder="1" applyAlignment="1" applyProtection="1">
      <alignment horizontal="center"/>
      <protection locked="0"/>
    </xf>
    <xf numFmtId="166" fontId="3" fillId="4" borderId="54" xfId="0" applyNumberFormat="1" applyFont="1" applyFill="1" applyBorder="1" applyAlignment="1">
      <alignment horizontal="center" vertical="center" textRotation="90"/>
    </xf>
    <xf numFmtId="166" fontId="3" fillId="4" borderId="55" xfId="0" applyNumberFormat="1" applyFont="1" applyFill="1" applyBorder="1" applyAlignment="1">
      <alignment horizontal="center" vertical="center" textRotation="90"/>
    </xf>
    <xf numFmtId="167" fontId="4" fillId="4" borderId="55" xfId="0" applyNumberFormat="1" applyFont="1" applyFill="1" applyBorder="1" applyAlignment="1">
      <alignment horizontal="center" vertical="center" textRotation="90"/>
    </xf>
    <xf numFmtId="167" fontId="4" fillId="4" borderId="55" xfId="0" applyNumberFormat="1" applyFont="1" applyFill="1" applyBorder="1" applyAlignment="1">
      <alignment horizontal="center" vertical="center" textRotation="90" wrapText="1"/>
    </xf>
    <xf numFmtId="167" fontId="4" fillId="4" borderId="56" xfId="0" applyNumberFormat="1" applyFont="1" applyFill="1" applyBorder="1" applyAlignment="1">
      <alignment horizontal="center" vertical="center" textRotation="90" wrapText="1"/>
    </xf>
    <xf numFmtId="14" fontId="1" fillId="4" borderId="25" xfId="0" applyNumberFormat="1" applyFont="1" applyFill="1" applyBorder="1" applyAlignment="1" applyProtection="1">
      <alignment horizontal="center"/>
      <protection locked="0"/>
    </xf>
    <xf numFmtId="14" fontId="1" fillId="4" borderId="26" xfId="0" applyNumberFormat="1" applyFont="1" applyFill="1" applyBorder="1" applyAlignment="1" applyProtection="1">
      <alignment horizontal="center"/>
      <protection locked="0"/>
    </xf>
    <xf numFmtId="14" fontId="1" fillId="4" borderId="27" xfId="0" applyNumberFormat="1" applyFont="1" applyFill="1" applyBorder="1" applyAlignment="1" applyProtection="1">
      <alignment horizontal="center"/>
      <protection locked="0"/>
    </xf>
    <xf numFmtId="0" fontId="4" fillId="3" borderId="10" xfId="0" applyFont="1" applyFill="1" applyBorder="1" applyAlignment="1">
      <alignment horizontal="center" vertical="center" textRotation="90"/>
    </xf>
    <xf numFmtId="0" fontId="4" fillId="3" borderId="12" xfId="0" applyFont="1" applyFill="1" applyBorder="1" applyAlignment="1">
      <alignment horizontal="center" vertical="center" textRotation="90"/>
    </xf>
    <xf numFmtId="0" fontId="4" fillId="3" borderId="32" xfId="0" applyFont="1" applyFill="1" applyBorder="1" applyAlignment="1">
      <alignment horizontal="center" vertical="center" textRotation="90" wrapText="1"/>
    </xf>
    <xf numFmtId="0" fontId="4" fillId="3" borderId="33" xfId="0" applyFont="1" applyFill="1" applyBorder="1" applyAlignment="1">
      <alignment horizontal="center" vertical="center" textRotation="90" wrapText="1"/>
    </xf>
    <xf numFmtId="0" fontId="7" fillId="3" borderId="34" xfId="0" applyFont="1" applyFill="1" applyBorder="1" applyAlignment="1">
      <alignment horizontal="center" vertical="center" textRotation="90"/>
    </xf>
    <xf numFmtId="0" fontId="7" fillId="3" borderId="28" xfId="0" applyFont="1" applyFill="1" applyBorder="1" applyAlignment="1">
      <alignment horizontal="center" vertical="center" textRotation="90"/>
    </xf>
    <xf numFmtId="0" fontId="7" fillId="3" borderId="14" xfId="0" applyFont="1" applyFill="1" applyBorder="1" applyAlignment="1">
      <alignment horizontal="center" vertical="center" textRotation="90"/>
    </xf>
    <xf numFmtId="0" fontId="7" fillId="3" borderId="39" xfId="0" applyFont="1" applyFill="1" applyBorder="1" applyAlignment="1">
      <alignment horizontal="center" vertical="center" textRotation="90"/>
    </xf>
    <xf numFmtId="0" fontId="0" fillId="0" borderId="32" xfId="0" applyNumberFormat="1" applyBorder="1" applyAlignment="1">
      <alignment horizontal="center" vertical="center" textRotation="90"/>
    </xf>
    <xf numFmtId="0" fontId="0" fillId="0" borderId="38" xfId="0" applyNumberFormat="1" applyBorder="1" applyAlignment="1">
      <alignment horizontal="center" vertical="center" textRotation="90"/>
    </xf>
    <xf numFmtId="0" fontId="0" fillId="3" borderId="34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 textRotation="90"/>
    </xf>
    <xf numFmtId="0" fontId="0" fillId="3" borderId="33" xfId="0" applyFill="1" applyBorder="1" applyAlignment="1">
      <alignment horizontal="center" vertical="center" textRotation="90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14" fontId="0" fillId="3" borderId="31" xfId="0" applyNumberFormat="1" applyFill="1" applyBorder="1" applyAlignment="1">
      <alignment horizontal="center" vertical="center"/>
    </xf>
    <xf numFmtId="14" fontId="0" fillId="3" borderId="15" xfId="0" applyNumberForma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 textRotation="90"/>
    </xf>
    <xf numFmtId="0" fontId="0" fillId="3" borderId="25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0" fillId="36" borderId="18" xfId="0" applyFill="1" applyBorder="1" applyAlignment="1">
      <alignment horizontal="center"/>
    </xf>
    <xf numFmtId="0" fontId="0" fillId="36" borderId="49" xfId="0" applyFill="1" applyBorder="1" applyAlignment="1">
      <alignment horizontal="center"/>
    </xf>
    <xf numFmtId="0" fontId="0" fillId="36" borderId="19" xfId="0" applyFill="1" applyBorder="1" applyAlignment="1">
      <alignment horizontal="center"/>
    </xf>
    <xf numFmtId="14" fontId="6" fillId="0" borderId="13" xfId="0" applyNumberFormat="1" applyFont="1" applyBorder="1" applyAlignment="1" applyProtection="1">
      <alignment horizontal="center" vertical="center"/>
      <protection locked="0"/>
    </xf>
    <xf numFmtId="14" fontId="6" fillId="0" borderId="16" xfId="0" applyNumberFormat="1" applyFont="1" applyBorder="1" applyAlignment="1" applyProtection="1">
      <alignment horizontal="center" vertical="center"/>
      <protection locked="0"/>
    </xf>
    <xf numFmtId="14" fontId="6" fillId="0" borderId="28" xfId="0" applyNumberFormat="1" applyFont="1" applyBorder="1" applyAlignment="1" applyProtection="1">
      <alignment horizontal="center" vertical="center"/>
      <protection locked="0"/>
    </xf>
    <xf numFmtId="14" fontId="6" fillId="0" borderId="22" xfId="0" applyNumberFormat="1" applyFont="1" applyBorder="1" applyAlignment="1" applyProtection="1">
      <alignment horizontal="center" vertical="center"/>
      <protection locked="0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5">
    <dxf>
      <fill>
        <patternFill>
          <bgColor theme="7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F00"/>
      <color rgb="FFFF3300"/>
      <color rgb="FFFF33CC"/>
      <color rgb="FF66FF33"/>
      <color rgb="FFCC66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Графики!$A$21</c:f>
          <c:strCache>
            <c:ptCount val="1"/>
            <c:pt idx="0">
              <c:v>Скважина №4_x000d_ Инкрементальный график, вдоль оси X</c:v>
            </c:pt>
          </c:strCache>
        </c:strRef>
      </c:tx>
      <c:layout>
        <c:manualLayout>
          <c:xMode val="edge"/>
          <c:yMode val="edge"/>
          <c:x val="0.27597418300653592"/>
          <c:y val="8.1252563510581248E-4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8000098619869715E-2"/>
          <c:y val="0.17995439878255845"/>
          <c:w val="0.89856527426798116"/>
          <c:h val="0.81124713341130217"/>
        </c:manualLayout>
      </c:layout>
      <c:scatterChart>
        <c:scatterStyle val="lineMarker"/>
        <c:varyColors val="0"/>
        <c:ser>
          <c:idx val="0"/>
          <c:order val="0"/>
          <c:tx>
            <c:strRef>
              <c:f>Графики!$H$31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Графики!$I$341:$I$641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Графики!$H$341:$H$641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Графики!$J$31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Графики!$L$341:$L$641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Графики!$K$341:$K$641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Графики!$L$31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Графики!$O$341:$O$641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Графики!$N$341:$N$641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Графики!$N$31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dPt>
            <c:idx val="3"/>
            <c:bubble3D val="0"/>
            <c:spPr>
              <a:ln w="3175">
                <a:solidFill>
                  <a:srgbClr val="FFC000"/>
                </a:solidFill>
                <a:prstDash val="solid"/>
              </a:ln>
            </c:spPr>
          </c:dPt>
          <c:xVal>
            <c:numRef>
              <c:f>Графики!$R$341:$R$641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Графики!$Q$341:$Q$641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Графики!$P$31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7030A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Графики!$U$341:$U$641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Графики!$T$341:$T$641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0"/>
          <c:order val="5"/>
          <c:tx>
            <c:strRef>
              <c:f>Графики!$R$31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33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Графики!$X$341:$X$641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Графики!$W$341:$W$641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2"/>
          <c:order val="6"/>
          <c:tx>
            <c:strRef>
              <c:f>Графики!$T$31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CC66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Графики!$AA$341:$AA$641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Графики!$Z$341:$Z$641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4"/>
          <c:order val="7"/>
          <c:tx>
            <c:strRef>
              <c:f>Графики!$V$31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70C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FF33CC"/>
                </a:solidFill>
              </a:ln>
            </c:spPr>
          </c:marker>
          <c:xVal>
            <c:numRef>
              <c:f>Графики!$AD$341:$AD$641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Графики!$AC$341:$AC$641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6"/>
          <c:order val="8"/>
          <c:tx>
            <c:strRef>
              <c:f>Графики!$X$31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5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Графики!$AG$341:$AG$641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Графики!$AF$341:$AF$641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8"/>
          <c:order val="9"/>
          <c:tx>
            <c:strRef>
              <c:f>Графики!$Z$31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Графики!$AJ$341:$AJ$641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Графики!$AI$341:$AI$641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06272"/>
        <c:axId val="90008576"/>
      </c:scatterChart>
      <c:valAx>
        <c:axId val="90006272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i="1"/>
                </a:pPr>
                <a:r>
                  <a:rPr lang="en-US" i="1"/>
                  <a:t>Деформации,</a:t>
                </a:r>
                <a:r>
                  <a:rPr lang="en-US" i="1" baseline="0"/>
                  <a:t> мм</a:t>
                </a:r>
                <a:endParaRPr lang="ru-RU" i="1"/>
              </a:p>
            </c:rich>
          </c:tx>
          <c:layout>
            <c:manualLayout>
              <c:xMode val="edge"/>
              <c:yMode val="edge"/>
              <c:x val="0.80746194674978233"/>
              <c:y val="0.1215937792823576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90008576"/>
        <c:crosses val="autoZero"/>
        <c:crossBetween val="midCat"/>
      </c:valAx>
      <c:valAx>
        <c:axId val="90008576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i="1"/>
                </a:pPr>
                <a:r>
                  <a:rPr lang="ru-RU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2.1782099720158061E-2"/>
              <c:y val="0.51204836917082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90006272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b"/>
      <c:layout>
        <c:manualLayout>
          <c:xMode val="edge"/>
          <c:yMode val="edge"/>
          <c:x val="8.1860937604239757E-3"/>
          <c:y val="6.6836981372017157E-2"/>
          <c:w val="0.98591218384032864"/>
          <c:h val="4.702537481417812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Графики!$A$23</c:f>
          <c:strCache>
            <c:ptCount val="1"/>
            <c:pt idx="0">
              <c:v>Скважина №4_x000d_ Кумулятивный график, вдоль оси X</c:v>
            </c:pt>
          </c:strCache>
        </c:strRef>
      </c:tx>
      <c:layout>
        <c:manualLayout>
          <c:xMode val="edge"/>
          <c:yMode val="edge"/>
          <c:x val="0.25077358322987447"/>
          <c:y val="6.9026919791924301E-3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7347222222222206E-2"/>
          <c:y val="0.19385033333333332"/>
          <c:w val="0.89262148148148146"/>
          <c:h val="0.78976033333333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Графики!$AP$31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Графики!$AQ$341:$AQ$641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Графики!$AP$341:$AP$641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Графики!$AR$31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Графики!$AT$341:$AT$641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Графики!$AS$341:$AS$641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Графики!$AT$31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Графики!$AW$341:$AW$641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Графики!$AV$341:$AV$641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Графики!$AV$31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Графики!$AZ$341:$AZ$641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Графики!$AY$341:$AY$641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Графики!$AX$31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Графики!$BC$341:$BC$641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Графики!$BB$341:$BB$641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0"/>
          <c:order val="5"/>
          <c:tx>
            <c:strRef>
              <c:f>Графики!$AZ$31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33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Графики!$BF$341:$BF$641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Графики!$BE$341:$BE$641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2"/>
          <c:order val="6"/>
          <c:tx>
            <c:strRef>
              <c:f>Графики!$BB$31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CC66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Графики!$BI$341:$BI$641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Графики!$BH$341:$BH$641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4"/>
          <c:order val="7"/>
          <c:tx>
            <c:strRef>
              <c:f>Графики!$BD$31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Графики!$BL$341:$BL$641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Графики!$BK$341:$BK$641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6"/>
          <c:order val="8"/>
          <c:tx>
            <c:strRef>
              <c:f>Графики!$BF$31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5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Графики!$BO$341:$BO$641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Графики!$BN$341:$BN$641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8"/>
          <c:order val="9"/>
          <c:tx>
            <c:strRef>
              <c:f>Графики!$BH$31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Графики!$BR$341:$BR$641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Графики!$BQ$341:$BQ$641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89344"/>
        <c:axId val="124900096"/>
      </c:scatterChart>
      <c:valAx>
        <c:axId val="124889344"/>
        <c:scaling>
          <c:orientation val="minMax"/>
        </c:scaling>
        <c:delete val="0"/>
        <c:axPos val="t"/>
        <c:majorGridlines/>
        <c:minorGridlines/>
        <c:title>
          <c:tx>
            <c:rich>
              <a:bodyPr/>
              <a:lstStyle/>
              <a:p>
                <a:pPr>
                  <a:defRPr sz="1000" i="1"/>
                </a:pPr>
                <a:r>
                  <a:rPr lang="en-US" sz="1000" i="1"/>
                  <a:t>Деформации,</a:t>
                </a:r>
                <a:r>
                  <a:rPr lang="en-US" sz="1000" i="1" baseline="0"/>
                  <a:t> мм</a:t>
                </a:r>
                <a:endParaRPr lang="ru-RU" sz="1000" i="1"/>
              </a:p>
            </c:rich>
          </c:tx>
          <c:layout>
            <c:manualLayout>
              <c:xMode val="edge"/>
              <c:yMode val="edge"/>
              <c:x val="0.80443185185185184"/>
              <c:y val="0.1377766666666666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4900096"/>
        <c:crosses val="autoZero"/>
        <c:crossBetween val="midCat"/>
      </c:valAx>
      <c:valAx>
        <c:axId val="124900096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i="1"/>
                </a:pPr>
                <a:r>
                  <a:rPr lang="ru-RU" sz="1000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1.8044629629629626E-2"/>
              <c:y val="0.50498344444444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4889344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l"/>
      <c:layout>
        <c:manualLayout>
          <c:xMode val="edge"/>
          <c:yMode val="edge"/>
          <c:x val="3.2925925925925928E-2"/>
          <c:y val="8.0375888888888886E-2"/>
          <c:w val="0.9525405555555555"/>
          <c:h val="5.0375555555555555E-2"/>
        </c:manualLayout>
      </c:layout>
      <c:overlay val="1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Графики!$A$25</c:f>
          <c:strCache>
            <c:ptCount val="1"/>
            <c:pt idx="0">
              <c:v>Скважина №4_x000d_ Плановый график</c:v>
            </c:pt>
          </c:strCache>
        </c:strRef>
      </c:tx>
      <c:layout>
        <c:manualLayout>
          <c:xMode val="edge"/>
          <c:yMode val="edge"/>
          <c:x val="0.426629078226754"/>
          <c:y val="6.0322931070093476E-4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917589835034943E-2"/>
          <c:y val="0.17180318472424369"/>
          <c:w val="0.89793437970762069"/>
          <c:h val="0.78682472359742139"/>
        </c:manualLayout>
      </c:layout>
      <c:scatterChart>
        <c:scatterStyle val="lineMarker"/>
        <c:varyColors val="0"/>
        <c:ser>
          <c:idx val="0"/>
          <c:order val="0"/>
          <c:tx>
            <c:strRef>
              <c:f>Графики!$AP$31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Графики!$AQ$341:$AQ$641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Графики!$AR$341:$AR$641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Графики!$AR$31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Графики!$AT$341:$AT$641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Графики!$AU$341:$AU$641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Графики!$AT$31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Графики!$AW$341:$AW$641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Графики!$AX$341:$AX$641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Графики!$AV$31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Графики!$AZ$341:$AZ$641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Графики!$BA$341:$BA$641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Графики!$AX$31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Графики!$BC$341:$BC$641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Графики!$BD$341:$BD$641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10"/>
          <c:order val="5"/>
          <c:tx>
            <c:strRef>
              <c:f>Графики!$AZ$31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33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Графики!$BF$341:$BF$641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Графики!$BG$341:$BG$641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12"/>
          <c:order val="6"/>
          <c:tx>
            <c:strRef>
              <c:f>Графики!$BB$31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CC66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Графики!$BI$341:$BI$641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Графики!$BJ$341:$BJ$641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14"/>
          <c:order val="7"/>
          <c:tx>
            <c:strRef>
              <c:f>Графики!$BD$31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Графики!$BL$341:$BL$641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Графики!$BM$341:$BM$641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16"/>
          <c:order val="8"/>
          <c:tx>
            <c:strRef>
              <c:f>Графики!$BF$31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5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Графики!$BO$341:$BO$641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Графики!$BP$341:$BP$641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ser>
          <c:idx val="18"/>
          <c:order val="9"/>
          <c:tx>
            <c:strRef>
              <c:f>Графики!$BH$31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Графики!$BR$341:$BR$641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Графики!$BS$341:$BS$641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09504"/>
        <c:axId val="124311808"/>
      </c:scatterChart>
      <c:valAx>
        <c:axId val="12430950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X,</a:t>
                </a:r>
                <a:r>
                  <a:rPr lang="en-US" sz="1200" baseline="0"/>
                  <a:t> </a:t>
                </a:r>
                <a:r>
                  <a:rPr lang="ru-RU" sz="1200" baseline="0"/>
                  <a:t>мм</a:t>
                </a:r>
                <a:endParaRPr lang="ru-RU" sz="12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4311808"/>
        <c:crosses val="autoZero"/>
        <c:crossBetween val="midCat"/>
      </c:valAx>
      <c:valAx>
        <c:axId val="12431180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Y,</a:t>
                </a:r>
                <a:r>
                  <a:rPr lang="en-US" sz="1200" baseline="0"/>
                  <a:t> </a:t>
                </a:r>
                <a:r>
                  <a:rPr lang="ru-RU" sz="1200" baseline="0"/>
                  <a:t>мм</a:t>
                </a:r>
                <a:endParaRPr lang="ru-RU" sz="1200"/>
              </a:p>
            </c:rich>
          </c:tx>
          <c:layout>
            <c:manualLayout>
              <c:xMode val="edge"/>
              <c:yMode val="edge"/>
              <c:x val="1.2157483667710281E-2"/>
              <c:y val="0.469271271902758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4309504"/>
        <c:crosses val="autoZero"/>
        <c:crossBetween val="midCat"/>
      </c:valAx>
      <c:spPr>
        <a:solidFill>
          <a:schemeClr val="accent6">
            <a:lumMod val="20000"/>
            <a:lumOff val="80000"/>
          </a:schemeClr>
        </a:solidFill>
      </c:spPr>
    </c:plotArea>
    <c:legend>
      <c:legendPos val="t"/>
      <c:layout>
        <c:manualLayout>
          <c:xMode val="edge"/>
          <c:yMode val="edge"/>
          <c:x val="1.3926734568049126E-2"/>
          <c:y val="9.3768577268678516E-2"/>
          <c:w val="0.97303616577377205"/>
          <c:h val="5.647273249003158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Графики!$A$24</c:f>
          <c:strCache>
            <c:ptCount val="1"/>
            <c:pt idx="0">
              <c:v>Скважина №4_x000d_ Кумулятивный график, вдоль оси Y</c:v>
            </c:pt>
          </c:strCache>
        </c:strRef>
      </c:tx>
      <c:layout>
        <c:manualLayout>
          <c:xMode val="edge"/>
          <c:yMode val="edge"/>
          <c:x val="0.27489170970755689"/>
          <c:y val="1.1098575033831261E-3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264074074074072E-2"/>
          <c:y val="0.18521666666666667"/>
          <c:w val="0.89945351851851851"/>
          <c:h val="0.79686011111111099"/>
        </c:manualLayout>
      </c:layout>
      <c:scatterChart>
        <c:scatterStyle val="lineMarker"/>
        <c:varyColors val="0"/>
        <c:ser>
          <c:idx val="1"/>
          <c:order val="0"/>
          <c:tx>
            <c:strRef>
              <c:f>Графики!$AP$31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Графики!$AR$341:$AR$641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Графики!$AP$341:$AP$641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Графики!$AR$31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Графики!$AU$341:$AU$641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Графики!$AS$341:$AS$641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Графики!$AT$31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Графики!$AX$341:$AX$641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Графики!$AV$341:$AV$641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Графики!$N$31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Графики!$BA$341:$BA$641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Графики!$AY$341:$AY$641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9"/>
          <c:order val="4"/>
          <c:tx>
            <c:strRef>
              <c:f>Графики!$AX$31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7030A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Графики!$BD$341:$BD$641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Графики!$BB$341:$BB$641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1"/>
          <c:order val="5"/>
          <c:tx>
            <c:strRef>
              <c:f>Графики!$AZ$31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FF33CC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Графики!$BG$341:$BG$641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Графики!$BE$341:$BE$641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3"/>
          <c:order val="6"/>
          <c:tx>
            <c:strRef>
              <c:f>Графики!$BB$31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CC66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Графики!$BJ$341:$BJ$641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Графики!$BH$341:$BH$641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5"/>
          <c:order val="7"/>
          <c:tx>
            <c:strRef>
              <c:f>Графики!$BD$31</c:f>
              <c:strCache>
                <c:ptCount val="1"/>
                <c:pt idx="0">
                  <c:v>-</c:v>
                </c:pt>
              </c:strCache>
            </c:strRef>
          </c:tx>
          <c:spPr>
            <a:ln w="25400"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3"/>
            <c:bubble3D val="0"/>
            <c:spPr>
              <a:ln w="25400">
                <a:solidFill>
                  <a:srgbClr val="0070C0"/>
                </a:solidFill>
                <a:prstDash val="dash"/>
              </a:ln>
            </c:spPr>
          </c:dPt>
          <c:xVal>
            <c:numRef>
              <c:f>Графики!$BM$341:$BM$641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Графики!$BK$341:$BK$641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7"/>
          <c:order val="8"/>
          <c:tx>
            <c:strRef>
              <c:f>Графики!$BF$31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5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Графики!$BP$341:$BP$641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Графики!$BN$341:$BN$641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9"/>
          <c:order val="9"/>
          <c:tx>
            <c:strRef>
              <c:f>Графики!$BH$31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FF00"/>
              </a:solidFill>
              <a:prstDash val="dash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Графики!$BS$341:$BS$641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Графики!$BQ$341:$BQ$641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70176"/>
        <c:axId val="124776832"/>
      </c:scatterChart>
      <c:valAx>
        <c:axId val="124770176"/>
        <c:scaling>
          <c:orientation val="minMax"/>
        </c:scaling>
        <c:delete val="0"/>
        <c:axPos val="t"/>
        <c:majorGridlines/>
        <c:minorGridlines/>
        <c:title>
          <c:tx>
            <c:rich>
              <a:bodyPr/>
              <a:lstStyle/>
              <a:p>
                <a:pPr>
                  <a:defRPr sz="1000" i="1"/>
                </a:pPr>
                <a:r>
                  <a:rPr lang="en-US" sz="1000" i="1"/>
                  <a:t>Деформации, мм</a:t>
                </a:r>
                <a:endParaRPr lang="ru-RU" sz="1000" i="1"/>
              </a:p>
            </c:rich>
          </c:tx>
          <c:layout>
            <c:manualLayout>
              <c:xMode val="edge"/>
              <c:yMode val="edge"/>
              <c:x val="0.80443185185185184"/>
              <c:y val="0.125588111111111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4776832"/>
        <c:crosses val="autoZero"/>
        <c:crossBetween val="midCat"/>
      </c:valAx>
      <c:valAx>
        <c:axId val="124776832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i="1"/>
                </a:pPr>
                <a:r>
                  <a:rPr lang="ru-RU" sz="1000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1.3442962962962962E-2"/>
              <c:y val="0.502693111111111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4770176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l"/>
      <c:layout>
        <c:manualLayout>
          <c:xMode val="edge"/>
          <c:yMode val="edge"/>
          <c:x val="1.1601851851851855E-2"/>
          <c:y val="6.9163666666666665E-2"/>
          <c:w val="0.96617870370370373"/>
          <c:h val="5.2731888888888898E-2"/>
        </c:manualLayout>
      </c:layout>
      <c:overlay val="1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Графики!$A$22</c:f>
          <c:strCache>
            <c:ptCount val="1"/>
            <c:pt idx="0">
              <c:v>Скважина №4_x000d_ Инкрементальный график, вдоль оси Y</c:v>
            </c:pt>
          </c:strCache>
        </c:strRef>
      </c:tx>
      <c:layout>
        <c:manualLayout>
          <c:xMode val="edge"/>
          <c:yMode val="edge"/>
          <c:x val="0.24899705882353027"/>
          <c:y val="1.0103258523227157E-3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219719734634641E-2"/>
          <c:y val="0.1832315012876998"/>
          <c:w val="0.90788549374239391"/>
          <c:h val="0.80657199146499803"/>
        </c:manualLayout>
      </c:layout>
      <c:scatterChart>
        <c:scatterStyle val="lineMarker"/>
        <c:varyColors val="0"/>
        <c:ser>
          <c:idx val="1"/>
          <c:order val="0"/>
          <c:tx>
            <c:strRef>
              <c:f>Графики!$H$31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00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Графики!$J$341:$J$641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Графики!$H$341:$H$641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Графики!$J$31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F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Графики!$M$341:$M$641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Графики!$K$341:$K$641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Графики!$L$31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66FF33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Графики!$P$341:$P$641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Графики!$N$341:$N$641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Графики!$N$31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C0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Графики!$S$341:$S$641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Графики!$Q$341:$Q$641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9"/>
          <c:order val="4"/>
          <c:tx>
            <c:strRef>
              <c:f>Графики!$P$31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7030A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Графики!$V$341:$V$641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Графики!$T$341:$T$641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1"/>
          <c:order val="5"/>
          <c:tx>
            <c:strRef>
              <c:f>Графики!$R$31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33CC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Графики!$Y$341:$Y$641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Графики!$W$341:$W$641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3"/>
          <c:order val="6"/>
          <c:tx>
            <c:strRef>
              <c:f>Графики!$T$31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CC66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Графики!$AB$341:$AB$641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Графики!$Z$341:$Z$641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5"/>
          <c:order val="7"/>
          <c:tx>
            <c:strRef>
              <c:f>Графики!$V$31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5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FF33CC"/>
                </a:solidFill>
              </a:ln>
            </c:spPr>
          </c:marker>
          <c:dPt>
            <c:idx val="3"/>
            <c:bubble3D val="0"/>
            <c:spPr>
              <a:ln w="3175">
                <a:solidFill>
                  <a:srgbClr val="0070C0"/>
                </a:solidFill>
                <a:prstDash val="dash"/>
              </a:ln>
            </c:spPr>
          </c:dPt>
          <c:xVal>
            <c:numRef>
              <c:f>Графики!$AE$341:$AE$641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Графики!$AC$341:$AC$641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7"/>
          <c:order val="8"/>
          <c:tx>
            <c:strRef>
              <c:f>Графики!$X$31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00B05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Графики!$AH$341:$AH$641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Графики!$AF$341:$AF$641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19"/>
          <c:order val="9"/>
          <c:tx>
            <c:strRef>
              <c:f>Графики!$Z$31</c:f>
              <c:strCache>
                <c:ptCount val="1"/>
                <c:pt idx="0">
                  <c:v>-</c:v>
                </c:pt>
              </c:strCache>
            </c:strRef>
          </c:tx>
          <c:spPr>
            <a:ln w="3175">
              <a:solidFill>
                <a:srgbClr val="FFFF00"/>
              </a:solidFill>
              <a:prstDash val="dash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Графики!$AK$341:$AK$641</c:f>
              <c:numCache>
                <c:formatCode>General</c:formatCode>
                <c:ptCount val="3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</c:numCache>
            </c:numRef>
          </c:xVal>
          <c:yVal>
            <c:numRef>
              <c:f>Графики!$AI$341:$AI$641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04128"/>
        <c:axId val="125106432"/>
      </c:scatterChart>
      <c:valAx>
        <c:axId val="125104128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1000">
                    <a:latin typeface="+mn-lt"/>
                  </a:defRPr>
                </a:pPr>
                <a:r>
                  <a:rPr lang="en-US" sz="1000" b="1" i="1" baseline="0">
                    <a:latin typeface="+mn-lt"/>
                  </a:rPr>
                  <a:t>Деформации, мм</a:t>
                </a:r>
                <a:endParaRPr lang="ru-RU" sz="1000" b="1" i="1" baseline="0"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0.80947512461652582"/>
              <c:y val="0.133412949896771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5106432"/>
        <c:crosses val="autoZero"/>
        <c:crossBetween val="midCat"/>
      </c:valAx>
      <c:valAx>
        <c:axId val="125106432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i="1"/>
                </a:pPr>
                <a:r>
                  <a:rPr lang="ru-RU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2.0199595847001754E-2"/>
              <c:y val="0.5055545356831194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5104128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l"/>
      <c:layout>
        <c:manualLayout>
          <c:xMode val="edge"/>
          <c:yMode val="edge"/>
          <c:x val="1.4320128156287528E-2"/>
          <c:y val="7.7607525594363916E-2"/>
          <c:w val="0.97765608979960683"/>
          <c:h val="4.8355367012181717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361789</xdr:colOff>
      <xdr:row>1</xdr:row>
      <xdr:rowOff>56029</xdr:rowOff>
    </xdr:from>
    <xdr:to>
      <xdr:col>19</xdr:col>
      <xdr:colOff>34406</xdr:colOff>
      <xdr:row>27</xdr:row>
      <xdr:rowOff>4119762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29</xdr:col>
      <xdr:colOff>571500</xdr:colOff>
      <xdr:row>1</xdr:row>
      <xdr:rowOff>84844</xdr:rowOff>
    </xdr:from>
    <xdr:to>
      <xdr:col>38</xdr:col>
      <xdr:colOff>536647</xdr:colOff>
      <xdr:row>27</xdr:row>
      <xdr:rowOff>4064609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402822</xdr:colOff>
      <xdr:row>1</xdr:row>
      <xdr:rowOff>100852</xdr:rowOff>
    </xdr:from>
    <xdr:to>
      <xdr:col>60</xdr:col>
      <xdr:colOff>134470</xdr:colOff>
      <xdr:row>27</xdr:row>
      <xdr:rowOff>1703294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33618</xdr:colOff>
      <xdr:row>1</xdr:row>
      <xdr:rowOff>98452</xdr:rowOff>
    </xdr:from>
    <xdr:to>
      <xdr:col>47</xdr:col>
      <xdr:colOff>278912</xdr:colOff>
      <xdr:row>27</xdr:row>
      <xdr:rowOff>4078217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146396</xdr:colOff>
      <xdr:row>1</xdr:row>
      <xdr:rowOff>56029</xdr:rowOff>
    </xdr:from>
    <xdr:to>
      <xdr:col>29</xdr:col>
      <xdr:colOff>415323</xdr:colOff>
      <xdr:row>27</xdr:row>
      <xdr:rowOff>4112559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305"/>
  <sheetViews>
    <sheetView workbookViewId="0">
      <pane xSplit="3" topLeftCell="D1" activePane="topRight" state="frozen"/>
      <selection pane="topRight" activeCell="I4" sqref="I4"/>
    </sheetView>
  </sheetViews>
  <sheetFormatPr defaultRowHeight="15" x14ac:dyDescent="0.25"/>
  <cols>
    <col min="1" max="1" width="4" style="43" bestFit="1" customWidth="1"/>
    <col min="2" max="2" width="6.85546875" style="48" customWidth="1"/>
    <col min="3" max="3" width="6.85546875" style="12" customWidth="1"/>
    <col min="4" max="4" width="6.5703125" style="48" customWidth="1"/>
    <col min="5" max="8" width="7.85546875" style="1" customWidth="1"/>
    <col min="9" max="12" width="6.42578125" style="5" customWidth="1"/>
    <col min="13" max="18" width="6.28515625" style="6" customWidth="1"/>
    <col min="19" max="22" width="6.42578125" style="5" customWidth="1"/>
    <col min="23" max="28" width="6.28515625" style="6" customWidth="1"/>
    <col min="29" max="32" width="6.42578125" style="5" customWidth="1"/>
    <col min="33" max="38" width="6.28515625" style="6" customWidth="1"/>
    <col min="39" max="42" width="6.42578125" style="5" customWidth="1"/>
    <col min="43" max="48" width="6.28515625" style="6" customWidth="1"/>
    <col min="49" max="52" width="6.42578125" style="5" customWidth="1"/>
    <col min="53" max="58" width="6.28515625" style="6" customWidth="1"/>
    <col min="59" max="62" width="6.42578125" style="5" customWidth="1"/>
    <col min="63" max="68" width="6.28515625" style="6" customWidth="1"/>
    <col min="69" max="72" width="6.42578125" style="5" customWidth="1"/>
    <col min="73" max="78" width="6.28515625" style="6" customWidth="1"/>
    <col min="79" max="82" width="6.42578125" style="5" customWidth="1"/>
    <col min="83" max="88" width="6.28515625" style="6" customWidth="1"/>
    <col min="89" max="92" width="6.42578125" style="5" customWidth="1"/>
    <col min="93" max="98" width="6.28515625" style="6" customWidth="1"/>
    <col min="99" max="102" width="6.42578125" style="5" customWidth="1"/>
    <col min="103" max="108" width="6.28515625" style="6" customWidth="1"/>
    <col min="109" max="112" width="6.42578125" style="5" customWidth="1"/>
    <col min="113" max="118" width="6.28515625" style="6" customWidth="1"/>
    <col min="119" max="122" width="6.42578125" style="5" customWidth="1"/>
    <col min="123" max="128" width="6.28515625" style="6" customWidth="1"/>
    <col min="129" max="132" width="6.42578125" style="5" customWidth="1"/>
    <col min="133" max="138" width="6.28515625" style="6" customWidth="1"/>
    <col min="139" max="142" width="6.42578125" style="5" customWidth="1"/>
    <col min="143" max="148" width="6.28515625" style="6" customWidth="1"/>
    <col min="149" max="152" width="6.42578125" style="5" customWidth="1"/>
    <col min="153" max="158" width="6.28515625" style="6" customWidth="1"/>
    <col min="159" max="162" width="6.42578125" style="5" customWidth="1"/>
    <col min="163" max="168" width="6.28515625" style="6" customWidth="1"/>
    <col min="169" max="172" width="6.42578125" style="5" customWidth="1"/>
    <col min="173" max="178" width="6.28515625" style="6" customWidth="1"/>
    <col min="179" max="182" width="6.42578125" style="5" customWidth="1"/>
    <col min="183" max="188" width="6.28515625" style="6" customWidth="1"/>
    <col min="189" max="192" width="6.42578125" style="5" customWidth="1"/>
    <col min="193" max="198" width="6.28515625" style="6" customWidth="1"/>
    <col min="199" max="202" width="6.42578125" style="5" customWidth="1"/>
    <col min="203" max="208" width="6.28515625" style="6" customWidth="1"/>
    <col min="209" max="212" width="6.42578125" style="5" customWidth="1"/>
    <col min="213" max="218" width="6.28515625" style="6" customWidth="1"/>
    <col min="219" max="222" width="6.42578125" style="5" customWidth="1"/>
    <col min="223" max="228" width="6.28515625" style="6" customWidth="1"/>
    <col min="229" max="232" width="6.42578125" style="5" customWidth="1"/>
    <col min="233" max="238" width="6.28515625" style="6" customWidth="1"/>
    <col min="239" max="242" width="6.42578125" style="5" customWidth="1"/>
    <col min="243" max="248" width="6.28515625" style="6" customWidth="1"/>
    <col min="249" max="252" width="6.42578125" style="5" customWidth="1"/>
    <col min="253" max="258" width="6.28515625" style="6" customWidth="1"/>
  </cols>
  <sheetData>
    <row r="1" spans="1:258" ht="28.5" customHeight="1" thickBot="1" x14ac:dyDescent="0.4">
      <c r="A1" s="125" t="s">
        <v>33</v>
      </c>
      <c r="B1" s="131" t="s">
        <v>12</v>
      </c>
      <c r="C1" s="127" t="s">
        <v>26</v>
      </c>
      <c r="D1" s="129" t="s">
        <v>0</v>
      </c>
      <c r="E1" s="37">
        <f>MATCH(Графики!$B$8,$I$1:$IX$1)+4</f>
        <v>135</v>
      </c>
      <c r="F1" s="38">
        <f>MATCH(Графики!$B$8,$I$1:$IX$1)+5</f>
        <v>136</v>
      </c>
      <c r="G1" s="38">
        <f>MATCH(Графики!$B$8,$I$1:$IX$1)+8</f>
        <v>139</v>
      </c>
      <c r="H1" s="39">
        <f>MATCH(Графики!$B$8,$I$1:$IX$1)+9</f>
        <v>140</v>
      </c>
      <c r="I1" s="123" t="s">
        <v>25</v>
      </c>
      <c r="J1" s="123"/>
      <c r="K1" s="123"/>
      <c r="L1" s="123"/>
      <c r="M1" s="123"/>
      <c r="N1" s="123"/>
      <c r="O1" s="123"/>
      <c r="P1" s="123"/>
      <c r="Q1" s="123"/>
      <c r="R1" s="124"/>
      <c r="S1" s="122" t="s">
        <v>25</v>
      </c>
      <c r="T1" s="123"/>
      <c r="U1" s="123"/>
      <c r="V1" s="123"/>
      <c r="W1" s="123"/>
      <c r="X1" s="123"/>
      <c r="Y1" s="123"/>
      <c r="Z1" s="123"/>
      <c r="AA1" s="123"/>
      <c r="AB1" s="124"/>
      <c r="AC1" s="122" t="s">
        <v>25</v>
      </c>
      <c r="AD1" s="123"/>
      <c r="AE1" s="123"/>
      <c r="AF1" s="123"/>
      <c r="AG1" s="123"/>
      <c r="AH1" s="123"/>
      <c r="AI1" s="123"/>
      <c r="AJ1" s="123"/>
      <c r="AK1" s="123"/>
      <c r="AL1" s="124"/>
      <c r="AM1" s="122" t="s">
        <v>25</v>
      </c>
      <c r="AN1" s="123"/>
      <c r="AO1" s="123"/>
      <c r="AP1" s="123"/>
      <c r="AQ1" s="123"/>
      <c r="AR1" s="123"/>
      <c r="AS1" s="123"/>
      <c r="AT1" s="123"/>
      <c r="AU1" s="123"/>
      <c r="AV1" s="124"/>
      <c r="AW1" s="122" t="s">
        <v>25</v>
      </c>
      <c r="AX1" s="123"/>
      <c r="AY1" s="123"/>
      <c r="AZ1" s="123"/>
      <c r="BA1" s="123"/>
      <c r="BB1" s="123"/>
      <c r="BC1" s="123"/>
      <c r="BD1" s="123"/>
      <c r="BE1" s="123"/>
      <c r="BF1" s="124"/>
      <c r="BG1" s="122" t="s">
        <v>25</v>
      </c>
      <c r="BH1" s="123"/>
      <c r="BI1" s="123"/>
      <c r="BJ1" s="123"/>
      <c r="BK1" s="123"/>
      <c r="BL1" s="123"/>
      <c r="BM1" s="123"/>
      <c r="BN1" s="123"/>
      <c r="BO1" s="123"/>
      <c r="BP1" s="124"/>
      <c r="BQ1" s="122" t="s">
        <v>25</v>
      </c>
      <c r="BR1" s="123"/>
      <c r="BS1" s="123"/>
      <c r="BT1" s="123"/>
      <c r="BU1" s="123"/>
      <c r="BV1" s="123"/>
      <c r="BW1" s="123"/>
      <c r="BX1" s="123"/>
      <c r="BY1" s="123"/>
      <c r="BZ1" s="124"/>
      <c r="CA1" s="122" t="s">
        <v>25</v>
      </c>
      <c r="CB1" s="123"/>
      <c r="CC1" s="123"/>
      <c r="CD1" s="123"/>
      <c r="CE1" s="123"/>
      <c r="CF1" s="123"/>
      <c r="CG1" s="123"/>
      <c r="CH1" s="123"/>
      <c r="CI1" s="123"/>
      <c r="CJ1" s="124"/>
      <c r="CK1" s="122" t="s">
        <v>25</v>
      </c>
      <c r="CL1" s="123"/>
      <c r="CM1" s="123"/>
      <c r="CN1" s="123"/>
      <c r="CO1" s="123"/>
      <c r="CP1" s="123"/>
      <c r="CQ1" s="123"/>
      <c r="CR1" s="123"/>
      <c r="CS1" s="123"/>
      <c r="CT1" s="124"/>
      <c r="CU1" s="122" t="s">
        <v>25</v>
      </c>
      <c r="CV1" s="123"/>
      <c r="CW1" s="123"/>
      <c r="CX1" s="123"/>
      <c r="CY1" s="123"/>
      <c r="CZ1" s="123"/>
      <c r="DA1" s="123"/>
      <c r="DB1" s="123"/>
      <c r="DC1" s="123"/>
      <c r="DD1" s="124"/>
      <c r="DE1" s="122" t="s">
        <v>25</v>
      </c>
      <c r="DF1" s="123"/>
      <c r="DG1" s="123"/>
      <c r="DH1" s="123"/>
      <c r="DI1" s="123"/>
      <c r="DJ1" s="123"/>
      <c r="DK1" s="123"/>
      <c r="DL1" s="123"/>
      <c r="DM1" s="123"/>
      <c r="DN1" s="124"/>
      <c r="DO1" s="122" t="s">
        <v>25</v>
      </c>
      <c r="DP1" s="123"/>
      <c r="DQ1" s="123"/>
      <c r="DR1" s="123"/>
      <c r="DS1" s="123"/>
      <c r="DT1" s="123"/>
      <c r="DU1" s="123"/>
      <c r="DV1" s="123"/>
      <c r="DW1" s="123"/>
      <c r="DX1" s="124"/>
      <c r="DY1" s="122" t="s">
        <v>25</v>
      </c>
      <c r="DZ1" s="123"/>
      <c r="EA1" s="123"/>
      <c r="EB1" s="123"/>
      <c r="EC1" s="123"/>
      <c r="ED1" s="123"/>
      <c r="EE1" s="123"/>
      <c r="EF1" s="123"/>
      <c r="EG1" s="123"/>
      <c r="EH1" s="124"/>
      <c r="EI1" s="122" t="s">
        <v>25</v>
      </c>
      <c r="EJ1" s="123"/>
      <c r="EK1" s="123"/>
      <c r="EL1" s="123"/>
      <c r="EM1" s="123"/>
      <c r="EN1" s="123"/>
      <c r="EO1" s="123"/>
      <c r="EP1" s="123"/>
      <c r="EQ1" s="123"/>
      <c r="ER1" s="124"/>
      <c r="ES1" s="122" t="s">
        <v>25</v>
      </c>
      <c r="ET1" s="123"/>
      <c r="EU1" s="123"/>
      <c r="EV1" s="123"/>
      <c r="EW1" s="123"/>
      <c r="EX1" s="123"/>
      <c r="EY1" s="123"/>
      <c r="EZ1" s="123"/>
      <c r="FA1" s="123"/>
      <c r="FB1" s="124"/>
      <c r="FC1" s="122" t="s">
        <v>25</v>
      </c>
      <c r="FD1" s="123"/>
      <c r="FE1" s="123"/>
      <c r="FF1" s="123"/>
      <c r="FG1" s="123"/>
      <c r="FH1" s="123"/>
      <c r="FI1" s="123"/>
      <c r="FJ1" s="123"/>
      <c r="FK1" s="123"/>
      <c r="FL1" s="124"/>
      <c r="FM1" s="122" t="s">
        <v>25</v>
      </c>
      <c r="FN1" s="123"/>
      <c r="FO1" s="123"/>
      <c r="FP1" s="123"/>
      <c r="FQ1" s="123"/>
      <c r="FR1" s="123"/>
      <c r="FS1" s="123"/>
      <c r="FT1" s="123"/>
      <c r="FU1" s="123"/>
      <c r="FV1" s="124"/>
      <c r="FW1" s="122" t="s">
        <v>25</v>
      </c>
      <c r="FX1" s="123"/>
      <c r="FY1" s="123"/>
      <c r="FZ1" s="123"/>
      <c r="GA1" s="123"/>
      <c r="GB1" s="123"/>
      <c r="GC1" s="123"/>
      <c r="GD1" s="123"/>
      <c r="GE1" s="123"/>
      <c r="GF1" s="124"/>
      <c r="GG1" s="122" t="s">
        <v>25</v>
      </c>
      <c r="GH1" s="123"/>
      <c r="GI1" s="123"/>
      <c r="GJ1" s="123"/>
      <c r="GK1" s="123"/>
      <c r="GL1" s="123"/>
      <c r="GM1" s="123"/>
      <c r="GN1" s="123"/>
      <c r="GO1" s="123"/>
      <c r="GP1" s="124"/>
      <c r="GQ1" s="122" t="s">
        <v>25</v>
      </c>
      <c r="GR1" s="123"/>
      <c r="GS1" s="123"/>
      <c r="GT1" s="123"/>
      <c r="GU1" s="123"/>
      <c r="GV1" s="123"/>
      <c r="GW1" s="123"/>
      <c r="GX1" s="123"/>
      <c r="GY1" s="123"/>
      <c r="GZ1" s="124"/>
      <c r="HA1" s="122" t="s">
        <v>25</v>
      </c>
      <c r="HB1" s="123"/>
      <c r="HC1" s="123"/>
      <c r="HD1" s="123"/>
      <c r="HE1" s="123"/>
      <c r="HF1" s="123"/>
      <c r="HG1" s="123"/>
      <c r="HH1" s="123"/>
      <c r="HI1" s="123"/>
      <c r="HJ1" s="124"/>
      <c r="HK1" s="122" t="s">
        <v>25</v>
      </c>
      <c r="HL1" s="123"/>
      <c r="HM1" s="123"/>
      <c r="HN1" s="123"/>
      <c r="HO1" s="123"/>
      <c r="HP1" s="123"/>
      <c r="HQ1" s="123"/>
      <c r="HR1" s="123"/>
      <c r="HS1" s="123"/>
      <c r="HT1" s="124"/>
      <c r="HU1" s="122" t="s">
        <v>25</v>
      </c>
      <c r="HV1" s="123"/>
      <c r="HW1" s="123"/>
      <c r="HX1" s="123"/>
      <c r="HY1" s="123"/>
      <c r="HZ1" s="123"/>
      <c r="IA1" s="123"/>
      <c r="IB1" s="123"/>
      <c r="IC1" s="123"/>
      <c r="ID1" s="124"/>
      <c r="IE1" s="122" t="s">
        <v>25</v>
      </c>
      <c r="IF1" s="123"/>
      <c r="IG1" s="123"/>
      <c r="IH1" s="123"/>
      <c r="II1" s="123"/>
      <c r="IJ1" s="123"/>
      <c r="IK1" s="123"/>
      <c r="IL1" s="123"/>
      <c r="IM1" s="123"/>
      <c r="IN1" s="124"/>
      <c r="IO1" s="122" t="s">
        <v>25</v>
      </c>
      <c r="IP1" s="123"/>
      <c r="IQ1" s="123"/>
      <c r="IR1" s="123"/>
      <c r="IS1" s="123"/>
      <c r="IT1" s="123"/>
      <c r="IU1" s="123"/>
      <c r="IV1" s="123"/>
      <c r="IW1" s="123"/>
      <c r="IX1" s="124"/>
    </row>
    <row r="2" spans="1:258" ht="122.25" customHeight="1" thickBot="1" x14ac:dyDescent="0.3">
      <c r="A2" s="126"/>
      <c r="B2" s="132"/>
      <c r="C2" s="128"/>
      <c r="D2" s="130"/>
      <c r="E2" s="40" t="s">
        <v>29</v>
      </c>
      <c r="F2" s="41" t="s">
        <v>30</v>
      </c>
      <c r="G2" s="41" t="s">
        <v>31</v>
      </c>
      <c r="H2" s="42" t="s">
        <v>32</v>
      </c>
      <c r="I2" s="111" t="s">
        <v>1</v>
      </c>
      <c r="J2" s="112" t="s">
        <v>2</v>
      </c>
      <c r="K2" s="112" t="s">
        <v>3</v>
      </c>
      <c r="L2" s="112" t="s">
        <v>4</v>
      </c>
      <c r="M2" s="113" t="s">
        <v>13</v>
      </c>
      <c r="N2" s="113" t="s">
        <v>14</v>
      </c>
      <c r="O2" s="113" t="s">
        <v>5</v>
      </c>
      <c r="P2" s="113" t="s">
        <v>6</v>
      </c>
      <c r="Q2" s="114" t="s">
        <v>27</v>
      </c>
      <c r="R2" s="115" t="s">
        <v>28</v>
      </c>
      <c r="S2" s="111" t="s">
        <v>1</v>
      </c>
      <c r="T2" s="112" t="s">
        <v>2</v>
      </c>
      <c r="U2" s="112" t="s">
        <v>3</v>
      </c>
      <c r="V2" s="112" t="s">
        <v>4</v>
      </c>
      <c r="W2" s="113" t="s">
        <v>13</v>
      </c>
      <c r="X2" s="113" t="s">
        <v>14</v>
      </c>
      <c r="Y2" s="113" t="s">
        <v>5</v>
      </c>
      <c r="Z2" s="113" t="s">
        <v>6</v>
      </c>
      <c r="AA2" s="114" t="s">
        <v>27</v>
      </c>
      <c r="AB2" s="115" t="s">
        <v>28</v>
      </c>
      <c r="AC2" s="111" t="s">
        <v>1</v>
      </c>
      <c r="AD2" s="112" t="s">
        <v>2</v>
      </c>
      <c r="AE2" s="112" t="s">
        <v>3</v>
      </c>
      <c r="AF2" s="112" t="s">
        <v>4</v>
      </c>
      <c r="AG2" s="113" t="s">
        <v>13</v>
      </c>
      <c r="AH2" s="113" t="s">
        <v>14</v>
      </c>
      <c r="AI2" s="113" t="s">
        <v>5</v>
      </c>
      <c r="AJ2" s="113" t="s">
        <v>6</v>
      </c>
      <c r="AK2" s="114" t="s">
        <v>27</v>
      </c>
      <c r="AL2" s="115" t="s">
        <v>28</v>
      </c>
      <c r="AM2" s="111" t="s">
        <v>1</v>
      </c>
      <c r="AN2" s="112" t="s">
        <v>2</v>
      </c>
      <c r="AO2" s="112" t="s">
        <v>3</v>
      </c>
      <c r="AP2" s="112" t="s">
        <v>4</v>
      </c>
      <c r="AQ2" s="113" t="s">
        <v>13</v>
      </c>
      <c r="AR2" s="113" t="s">
        <v>14</v>
      </c>
      <c r="AS2" s="113" t="s">
        <v>5</v>
      </c>
      <c r="AT2" s="113" t="s">
        <v>6</v>
      </c>
      <c r="AU2" s="114" t="s">
        <v>27</v>
      </c>
      <c r="AV2" s="115" t="s">
        <v>28</v>
      </c>
      <c r="AW2" s="111" t="s">
        <v>1</v>
      </c>
      <c r="AX2" s="112" t="s">
        <v>2</v>
      </c>
      <c r="AY2" s="112" t="s">
        <v>3</v>
      </c>
      <c r="AZ2" s="112" t="s">
        <v>4</v>
      </c>
      <c r="BA2" s="113" t="s">
        <v>13</v>
      </c>
      <c r="BB2" s="113" t="s">
        <v>14</v>
      </c>
      <c r="BC2" s="113" t="s">
        <v>5</v>
      </c>
      <c r="BD2" s="113" t="s">
        <v>6</v>
      </c>
      <c r="BE2" s="114" t="s">
        <v>27</v>
      </c>
      <c r="BF2" s="115" t="s">
        <v>28</v>
      </c>
      <c r="BG2" s="111" t="s">
        <v>1</v>
      </c>
      <c r="BH2" s="112" t="s">
        <v>2</v>
      </c>
      <c r="BI2" s="112" t="s">
        <v>3</v>
      </c>
      <c r="BJ2" s="112" t="s">
        <v>4</v>
      </c>
      <c r="BK2" s="113" t="s">
        <v>13</v>
      </c>
      <c r="BL2" s="113" t="s">
        <v>14</v>
      </c>
      <c r="BM2" s="113" t="s">
        <v>5</v>
      </c>
      <c r="BN2" s="113" t="s">
        <v>6</v>
      </c>
      <c r="BO2" s="114" t="s">
        <v>27</v>
      </c>
      <c r="BP2" s="115" t="s">
        <v>28</v>
      </c>
      <c r="BQ2" s="117" t="s">
        <v>1</v>
      </c>
      <c r="BR2" s="118" t="s">
        <v>2</v>
      </c>
      <c r="BS2" s="118" t="s">
        <v>3</v>
      </c>
      <c r="BT2" s="118" t="s">
        <v>4</v>
      </c>
      <c r="BU2" s="119" t="s">
        <v>13</v>
      </c>
      <c r="BV2" s="119" t="s">
        <v>14</v>
      </c>
      <c r="BW2" s="119" t="s">
        <v>5</v>
      </c>
      <c r="BX2" s="119" t="s">
        <v>6</v>
      </c>
      <c r="BY2" s="120" t="s">
        <v>27</v>
      </c>
      <c r="BZ2" s="121" t="s">
        <v>28</v>
      </c>
      <c r="CA2" s="30" t="s">
        <v>1</v>
      </c>
      <c r="CB2" s="8" t="s">
        <v>2</v>
      </c>
      <c r="CC2" s="8" t="s">
        <v>3</v>
      </c>
      <c r="CD2" s="8" t="s">
        <v>4</v>
      </c>
      <c r="CE2" s="13" t="s">
        <v>13</v>
      </c>
      <c r="CF2" s="13" t="s">
        <v>14</v>
      </c>
      <c r="CG2" s="13" t="s">
        <v>5</v>
      </c>
      <c r="CH2" s="13" t="s">
        <v>6</v>
      </c>
      <c r="CI2" s="14" t="s">
        <v>27</v>
      </c>
      <c r="CJ2" s="15" t="s">
        <v>28</v>
      </c>
      <c r="CK2" s="7" t="s">
        <v>1</v>
      </c>
      <c r="CL2" s="8" t="s">
        <v>2</v>
      </c>
      <c r="CM2" s="8" t="s">
        <v>3</v>
      </c>
      <c r="CN2" s="8" t="s">
        <v>4</v>
      </c>
      <c r="CO2" s="13" t="s">
        <v>13</v>
      </c>
      <c r="CP2" s="13" t="s">
        <v>14</v>
      </c>
      <c r="CQ2" s="13" t="s">
        <v>5</v>
      </c>
      <c r="CR2" s="13" t="s">
        <v>6</v>
      </c>
      <c r="CS2" s="14" t="s">
        <v>27</v>
      </c>
      <c r="CT2" s="15" t="s">
        <v>28</v>
      </c>
      <c r="CU2" s="7" t="s">
        <v>1</v>
      </c>
      <c r="CV2" s="8" t="s">
        <v>2</v>
      </c>
      <c r="CW2" s="8" t="s">
        <v>3</v>
      </c>
      <c r="CX2" s="8" t="s">
        <v>4</v>
      </c>
      <c r="CY2" s="13" t="s">
        <v>13</v>
      </c>
      <c r="CZ2" s="13" t="s">
        <v>14</v>
      </c>
      <c r="DA2" s="13" t="s">
        <v>5</v>
      </c>
      <c r="DB2" s="13" t="s">
        <v>6</v>
      </c>
      <c r="DC2" s="14" t="s">
        <v>27</v>
      </c>
      <c r="DD2" s="15" t="s">
        <v>28</v>
      </c>
      <c r="DE2" s="7" t="s">
        <v>1</v>
      </c>
      <c r="DF2" s="8" t="s">
        <v>2</v>
      </c>
      <c r="DG2" s="8" t="s">
        <v>3</v>
      </c>
      <c r="DH2" s="8" t="s">
        <v>4</v>
      </c>
      <c r="DI2" s="13" t="s">
        <v>13</v>
      </c>
      <c r="DJ2" s="13" t="s">
        <v>14</v>
      </c>
      <c r="DK2" s="13" t="s">
        <v>5</v>
      </c>
      <c r="DL2" s="13" t="s">
        <v>6</v>
      </c>
      <c r="DM2" s="14" t="s">
        <v>27</v>
      </c>
      <c r="DN2" s="15" t="s">
        <v>28</v>
      </c>
      <c r="DO2" s="7" t="s">
        <v>1</v>
      </c>
      <c r="DP2" s="8" t="s">
        <v>2</v>
      </c>
      <c r="DQ2" s="8" t="s">
        <v>3</v>
      </c>
      <c r="DR2" s="8" t="s">
        <v>4</v>
      </c>
      <c r="DS2" s="13" t="s">
        <v>13</v>
      </c>
      <c r="DT2" s="13" t="s">
        <v>14</v>
      </c>
      <c r="DU2" s="13" t="s">
        <v>5</v>
      </c>
      <c r="DV2" s="13" t="s">
        <v>6</v>
      </c>
      <c r="DW2" s="14" t="s">
        <v>27</v>
      </c>
      <c r="DX2" s="15" t="s">
        <v>28</v>
      </c>
      <c r="DY2" s="7" t="s">
        <v>1</v>
      </c>
      <c r="DZ2" s="8" t="s">
        <v>2</v>
      </c>
      <c r="EA2" s="8" t="s">
        <v>3</v>
      </c>
      <c r="EB2" s="8" t="s">
        <v>4</v>
      </c>
      <c r="EC2" s="13" t="s">
        <v>13</v>
      </c>
      <c r="ED2" s="13" t="s">
        <v>14</v>
      </c>
      <c r="EE2" s="13" t="s">
        <v>5</v>
      </c>
      <c r="EF2" s="13" t="s">
        <v>6</v>
      </c>
      <c r="EG2" s="14" t="s">
        <v>27</v>
      </c>
      <c r="EH2" s="15" t="s">
        <v>28</v>
      </c>
      <c r="EI2" s="7" t="s">
        <v>1</v>
      </c>
      <c r="EJ2" s="8" t="s">
        <v>2</v>
      </c>
      <c r="EK2" s="8" t="s">
        <v>3</v>
      </c>
      <c r="EL2" s="8" t="s">
        <v>4</v>
      </c>
      <c r="EM2" s="13" t="s">
        <v>13</v>
      </c>
      <c r="EN2" s="13" t="s">
        <v>14</v>
      </c>
      <c r="EO2" s="13" t="s">
        <v>5</v>
      </c>
      <c r="EP2" s="13" t="s">
        <v>6</v>
      </c>
      <c r="EQ2" s="14" t="s">
        <v>27</v>
      </c>
      <c r="ER2" s="15" t="s">
        <v>28</v>
      </c>
      <c r="ES2" s="7" t="s">
        <v>1</v>
      </c>
      <c r="ET2" s="8" t="s">
        <v>2</v>
      </c>
      <c r="EU2" s="8" t="s">
        <v>3</v>
      </c>
      <c r="EV2" s="8" t="s">
        <v>4</v>
      </c>
      <c r="EW2" s="13" t="s">
        <v>13</v>
      </c>
      <c r="EX2" s="13" t="s">
        <v>14</v>
      </c>
      <c r="EY2" s="13" t="s">
        <v>5</v>
      </c>
      <c r="EZ2" s="13" t="s">
        <v>6</v>
      </c>
      <c r="FA2" s="14" t="s">
        <v>27</v>
      </c>
      <c r="FB2" s="15" t="s">
        <v>28</v>
      </c>
      <c r="FC2" s="7" t="s">
        <v>1</v>
      </c>
      <c r="FD2" s="8" t="s">
        <v>2</v>
      </c>
      <c r="FE2" s="8" t="s">
        <v>3</v>
      </c>
      <c r="FF2" s="8" t="s">
        <v>4</v>
      </c>
      <c r="FG2" s="13" t="s">
        <v>13</v>
      </c>
      <c r="FH2" s="13" t="s">
        <v>14</v>
      </c>
      <c r="FI2" s="13" t="s">
        <v>5</v>
      </c>
      <c r="FJ2" s="13" t="s">
        <v>6</v>
      </c>
      <c r="FK2" s="14" t="s">
        <v>27</v>
      </c>
      <c r="FL2" s="15" t="s">
        <v>28</v>
      </c>
      <c r="FM2" s="7" t="s">
        <v>1</v>
      </c>
      <c r="FN2" s="8" t="s">
        <v>2</v>
      </c>
      <c r="FO2" s="8" t="s">
        <v>3</v>
      </c>
      <c r="FP2" s="8" t="s">
        <v>4</v>
      </c>
      <c r="FQ2" s="13" t="s">
        <v>13</v>
      </c>
      <c r="FR2" s="13" t="s">
        <v>14</v>
      </c>
      <c r="FS2" s="13" t="s">
        <v>5</v>
      </c>
      <c r="FT2" s="13" t="s">
        <v>6</v>
      </c>
      <c r="FU2" s="14" t="s">
        <v>27</v>
      </c>
      <c r="FV2" s="15" t="s">
        <v>28</v>
      </c>
      <c r="FW2" s="7" t="s">
        <v>1</v>
      </c>
      <c r="FX2" s="8" t="s">
        <v>2</v>
      </c>
      <c r="FY2" s="8" t="s">
        <v>3</v>
      </c>
      <c r="FZ2" s="8" t="s">
        <v>4</v>
      </c>
      <c r="GA2" s="13" t="s">
        <v>13</v>
      </c>
      <c r="GB2" s="13" t="s">
        <v>14</v>
      </c>
      <c r="GC2" s="13" t="s">
        <v>5</v>
      </c>
      <c r="GD2" s="13" t="s">
        <v>6</v>
      </c>
      <c r="GE2" s="14" t="s">
        <v>27</v>
      </c>
      <c r="GF2" s="15" t="s">
        <v>28</v>
      </c>
      <c r="GG2" s="7" t="s">
        <v>1</v>
      </c>
      <c r="GH2" s="8" t="s">
        <v>2</v>
      </c>
      <c r="GI2" s="8" t="s">
        <v>3</v>
      </c>
      <c r="GJ2" s="8" t="s">
        <v>4</v>
      </c>
      <c r="GK2" s="13" t="s">
        <v>13</v>
      </c>
      <c r="GL2" s="13" t="s">
        <v>14</v>
      </c>
      <c r="GM2" s="13" t="s">
        <v>5</v>
      </c>
      <c r="GN2" s="13" t="s">
        <v>6</v>
      </c>
      <c r="GO2" s="14" t="s">
        <v>27</v>
      </c>
      <c r="GP2" s="15" t="s">
        <v>28</v>
      </c>
      <c r="GQ2" s="7" t="s">
        <v>1</v>
      </c>
      <c r="GR2" s="8" t="s">
        <v>2</v>
      </c>
      <c r="GS2" s="8" t="s">
        <v>3</v>
      </c>
      <c r="GT2" s="8" t="s">
        <v>4</v>
      </c>
      <c r="GU2" s="13" t="s">
        <v>13</v>
      </c>
      <c r="GV2" s="13" t="s">
        <v>14</v>
      </c>
      <c r="GW2" s="13" t="s">
        <v>5</v>
      </c>
      <c r="GX2" s="13" t="s">
        <v>6</v>
      </c>
      <c r="GY2" s="14" t="s">
        <v>27</v>
      </c>
      <c r="GZ2" s="15" t="s">
        <v>28</v>
      </c>
      <c r="HA2" s="7" t="s">
        <v>1</v>
      </c>
      <c r="HB2" s="8" t="s">
        <v>2</v>
      </c>
      <c r="HC2" s="8" t="s">
        <v>3</v>
      </c>
      <c r="HD2" s="8" t="s">
        <v>4</v>
      </c>
      <c r="HE2" s="13" t="s">
        <v>13</v>
      </c>
      <c r="HF2" s="13" t="s">
        <v>14</v>
      </c>
      <c r="HG2" s="13" t="s">
        <v>5</v>
      </c>
      <c r="HH2" s="13" t="s">
        <v>6</v>
      </c>
      <c r="HI2" s="14" t="s">
        <v>27</v>
      </c>
      <c r="HJ2" s="15" t="s">
        <v>28</v>
      </c>
      <c r="HK2" s="7" t="s">
        <v>1</v>
      </c>
      <c r="HL2" s="8" t="s">
        <v>2</v>
      </c>
      <c r="HM2" s="8" t="s">
        <v>3</v>
      </c>
      <c r="HN2" s="8" t="s">
        <v>4</v>
      </c>
      <c r="HO2" s="13" t="s">
        <v>13</v>
      </c>
      <c r="HP2" s="13" t="s">
        <v>14</v>
      </c>
      <c r="HQ2" s="13" t="s">
        <v>5</v>
      </c>
      <c r="HR2" s="13" t="s">
        <v>6</v>
      </c>
      <c r="HS2" s="14" t="s">
        <v>27</v>
      </c>
      <c r="HT2" s="15" t="s">
        <v>28</v>
      </c>
      <c r="HU2" s="7" t="s">
        <v>1</v>
      </c>
      <c r="HV2" s="8" t="s">
        <v>2</v>
      </c>
      <c r="HW2" s="8" t="s">
        <v>3</v>
      </c>
      <c r="HX2" s="8" t="s">
        <v>4</v>
      </c>
      <c r="HY2" s="13" t="s">
        <v>13</v>
      </c>
      <c r="HZ2" s="13" t="s">
        <v>14</v>
      </c>
      <c r="IA2" s="13" t="s">
        <v>5</v>
      </c>
      <c r="IB2" s="13" t="s">
        <v>6</v>
      </c>
      <c r="IC2" s="14" t="s">
        <v>27</v>
      </c>
      <c r="ID2" s="15" t="s">
        <v>28</v>
      </c>
      <c r="IE2" s="7" t="s">
        <v>1</v>
      </c>
      <c r="IF2" s="8" t="s">
        <v>2</v>
      </c>
      <c r="IG2" s="8" t="s">
        <v>3</v>
      </c>
      <c r="IH2" s="8" t="s">
        <v>4</v>
      </c>
      <c r="II2" s="13" t="s">
        <v>13</v>
      </c>
      <c r="IJ2" s="13" t="s">
        <v>14</v>
      </c>
      <c r="IK2" s="13" t="s">
        <v>5</v>
      </c>
      <c r="IL2" s="13" t="s">
        <v>6</v>
      </c>
      <c r="IM2" s="14" t="s">
        <v>27</v>
      </c>
      <c r="IN2" s="15" t="s">
        <v>28</v>
      </c>
      <c r="IO2" s="7" t="s">
        <v>1</v>
      </c>
      <c r="IP2" s="8" t="s">
        <v>2</v>
      </c>
      <c r="IQ2" s="8" t="s">
        <v>3</v>
      </c>
      <c r="IR2" s="8" t="s">
        <v>4</v>
      </c>
      <c r="IS2" s="13" t="s">
        <v>13</v>
      </c>
      <c r="IT2" s="13" t="s">
        <v>14</v>
      </c>
      <c r="IU2" s="13" t="s">
        <v>5</v>
      </c>
      <c r="IV2" s="13" t="s">
        <v>6</v>
      </c>
      <c r="IW2" s="14" t="s">
        <v>27</v>
      </c>
      <c r="IX2" s="15" t="s">
        <v>28</v>
      </c>
    </row>
    <row r="3" spans="1:258" x14ac:dyDescent="0.25">
      <c r="A3" s="45">
        <v>3</v>
      </c>
      <c r="B3" s="49">
        <v>0</v>
      </c>
      <c r="C3" s="10">
        <f>IF(Графики!$A$7="Расчитывать с учетом закручивания скважины",B3,0)</f>
        <v>0</v>
      </c>
      <c r="D3" s="46">
        <v>0</v>
      </c>
      <c r="E3" s="31">
        <f t="shared" ref="E3:F22" si="0">IF(ISNUMBER(INDEX($I$1:$IX$303,$A3,E$1) ),INDEX($I$1:$IX$303,$A3,E$1),0)</f>
        <v>0</v>
      </c>
      <c r="F3" s="32">
        <f t="shared" si="0"/>
        <v>0</v>
      </c>
      <c r="G3" s="32">
        <f t="shared" ref="G3:G66" si="1">IF(ISNUMBER(INDEX($I$1:$IX$303,$A3,G$1) ),INDEX($I$1:$IX$303,$A3,G$1)-$G$305,0)</f>
        <v>0</v>
      </c>
      <c r="H3" s="33">
        <f t="shared" ref="H3:H66" si="2">IF(ISNUMBER(INDEX($I$1:$IX$303,$A3,H$1) ),INDEX($I$1:$IX$303,$A3,H$1)-$H$305,0)</f>
        <v>0</v>
      </c>
      <c r="I3" s="107"/>
      <c r="J3" s="108"/>
      <c r="K3" s="108"/>
      <c r="L3" s="108"/>
      <c r="M3" s="109" t="str">
        <f>IF(ISNUMBER(I3),-SIN(RADIANS((I3-J3)/2))*1000,"")</f>
        <v/>
      </c>
      <c r="N3" s="109" t="str">
        <f>IF(ISNUMBER(J3),-SIN(RADIANS((K3-L3)/2))*1000,"")</f>
        <v/>
      </c>
      <c r="O3" s="109" t="str">
        <f>IF(ISNUMBER(M3),O2+M3*0.5,IF(ISNUMBER(M4),0,""))</f>
        <v/>
      </c>
      <c r="P3" s="109" t="str">
        <f>IF(ISNUMBER(N3),P2+N3*0.5,IF(ISNUMBER(N4),0,""))</f>
        <v/>
      </c>
      <c r="Q3" s="109" t="str">
        <f>IF(ISNUMBER(O3), O3*COS(RADIANS(-$C3+Графики!$B$3))+P3*SIN(RADIANS(-$C3+Графики!$B$3)),"")</f>
        <v/>
      </c>
      <c r="R3" s="110" t="str">
        <f>IF(ISNUMBER(O3), O3*COS(RADIANS(-$C3+Графики!$B$5))+P3*SIN(RADIANS(-$C3+Графики!$B$5)),"")</f>
        <v/>
      </c>
      <c r="S3" s="107"/>
      <c r="T3" s="108"/>
      <c r="U3" s="108"/>
      <c r="V3" s="108"/>
      <c r="W3" s="109" t="str">
        <f>IF(ISNUMBER(S3),-SIN(RADIANS((S3-T3)/2))*1000,"")</f>
        <v/>
      </c>
      <c r="X3" s="109" t="str">
        <f>IF(ISNUMBER(T3),-SIN(RADIANS((U3-V3)/2))*1000,"")</f>
        <v/>
      </c>
      <c r="Y3" s="109" t="str">
        <f>IF(ISNUMBER(W3),Y2+W3*0.5,IF(ISNUMBER(W4),0,""))</f>
        <v/>
      </c>
      <c r="Z3" s="109" t="str">
        <f>IF(ISNUMBER(X3),Z2+X3*0.5,IF(ISNUMBER(X4),0,""))</f>
        <v/>
      </c>
      <c r="AA3" s="109" t="str">
        <f>IF(ISNUMBER(Y3), Y3*COS(RADIANS(-$C3+Графики!$B$3))+Z3*SIN(RADIANS(-$C3+Графики!$B$3)),"")</f>
        <v/>
      </c>
      <c r="AB3" s="109" t="str">
        <f>IF(ISNUMBER(Y3), Y3*COS(RADIANS(-$C3+Графики!$B$5))+Z3*SIN(RADIANS(-$C3+Графики!$B$5)),"")</f>
        <v/>
      </c>
      <c r="AC3" s="116"/>
      <c r="AD3" s="108"/>
      <c r="AE3" s="108"/>
      <c r="AF3" s="108"/>
      <c r="AG3" s="109" t="str">
        <f>IF(ISNUMBER(AC3),-SIN(RADIANS((AC3-AD3)/2))*1000,"")</f>
        <v/>
      </c>
      <c r="AH3" s="109" t="str">
        <f>IF(ISNUMBER(AD3),-SIN(RADIANS((AE3-AF3)/2))*1000,"")</f>
        <v/>
      </c>
      <c r="AI3" s="109" t="str">
        <f>IF(ISNUMBER(AG3),AI2+AG3*0.5,IF(ISNUMBER(AG4),0,""))</f>
        <v/>
      </c>
      <c r="AJ3" s="109" t="str">
        <f>IF(ISNUMBER(AH3),AJ2+AH3*0.5,IF(ISNUMBER(AH4),0,""))</f>
        <v/>
      </c>
      <c r="AK3" s="109" t="str">
        <f>IF(ISNUMBER(AI3), AI3*COS(RADIANS(-$C3+Графики!$B$3))+AJ3*SIN(RADIANS(-$C3+Графики!$B$3)),"")</f>
        <v/>
      </c>
      <c r="AL3" s="110" t="str">
        <f>IF(ISNUMBER(AI3), AI3*COS(RADIANS(-$C3+Графики!$B$5))+AJ3*SIN(RADIANS(-$C3+Графики!$B$5)),"")</f>
        <v/>
      </c>
      <c r="AM3" s="116"/>
      <c r="AN3" s="108"/>
      <c r="AO3" s="108"/>
      <c r="AP3" s="108"/>
      <c r="AQ3" s="109" t="str">
        <f>IF(ISNUMBER(AM3),-SIN(RADIANS((AM3-AN3)/2))*1000,"")</f>
        <v/>
      </c>
      <c r="AR3" s="109" t="str">
        <f>IF(ISNUMBER(AN3),-SIN(RADIANS((AO3-AP3)/2))*1000,"")</f>
        <v/>
      </c>
      <c r="AS3" s="109" t="str">
        <f>IF(ISNUMBER(AQ3),AS2+AQ3*0.5,IF(ISNUMBER(AQ4),0,""))</f>
        <v/>
      </c>
      <c r="AT3" s="109" t="str">
        <f>IF(ISNUMBER(AR3),AT2+AR3*0.5,IF(ISNUMBER(AR4),0,""))</f>
        <v/>
      </c>
      <c r="AU3" s="109" t="str">
        <f>IF(ISNUMBER(AS3), AS3*COS(RADIANS(-$C3+Графики!$B$3))+AT3*SIN(RADIANS(-$C3+Графики!$B$3)),"")</f>
        <v/>
      </c>
      <c r="AV3" s="110" t="str">
        <f>IF(ISNUMBER(AS3), AS3*COS(RADIANS(-$C3+Графики!$B$5))+AT3*SIN(RADIANS(-$C3+Графики!$B$5)),"")</f>
        <v/>
      </c>
      <c r="AW3" s="116"/>
      <c r="AX3" s="108"/>
      <c r="AY3" s="108"/>
      <c r="AZ3" s="108"/>
      <c r="BA3" s="109" t="str">
        <f>IF(ISNUMBER(AW3),-SIN(RADIANS((AW3-AX3)/2))*1000,"")</f>
        <v/>
      </c>
      <c r="BB3" s="109" t="str">
        <f>IF(ISNUMBER(AX3),-SIN(RADIANS((AY3-AZ3)/2))*1000,"")</f>
        <v/>
      </c>
      <c r="BC3" s="109" t="str">
        <f>IF(ISNUMBER(BA3),BC2+BA3*0.5,IF(ISNUMBER(BA4),0,""))</f>
        <v/>
      </c>
      <c r="BD3" s="109" t="str">
        <f>IF(ISNUMBER(BB3),BD2+BB3*0.5,IF(ISNUMBER(BB4),0,""))</f>
        <v/>
      </c>
      <c r="BE3" s="109" t="str">
        <f>IF(ISNUMBER(BC3), BC3*COS(RADIANS(-$C3+Графики!$B$3))+BD3*SIN(RADIANS(-$C3+Графики!$B$3)),"")</f>
        <v/>
      </c>
      <c r="BF3" s="110" t="str">
        <f>IF(ISNUMBER(BC3), BC3*COS(RADIANS(-$C3+Графики!$B$5))+BD3*SIN(RADIANS(-$C3+Графики!$B$5)),"")</f>
        <v/>
      </c>
      <c r="BG3" s="22"/>
      <c r="BH3" s="23"/>
      <c r="BI3" s="23"/>
      <c r="BJ3" s="23"/>
      <c r="BK3" s="16" t="str">
        <f>IF(ISNUMBER(BG3),-SIN(RADIANS((BG3-BH3)/2))*1000,"")</f>
        <v/>
      </c>
      <c r="BL3" s="16" t="str">
        <f>IF(ISNUMBER(BH3),-SIN(RADIANS((BI3-BJ3)/2))*1000,"")</f>
        <v/>
      </c>
      <c r="BM3" s="16" t="str">
        <f>IF(ISNUMBER(BK3),BM2+BK3*0.5,IF(ISNUMBER(BK4),0,""))</f>
        <v/>
      </c>
      <c r="BN3" s="16" t="str">
        <f>IF(ISNUMBER(BL3),BN2+BL3*0.5,IF(ISNUMBER(BL4),0,""))</f>
        <v/>
      </c>
      <c r="BO3" s="16" t="str">
        <f>IF(ISNUMBER(BM3), BM3*COS(RADIANS(-$C3+Графики!$B$3))+BN3*SIN(RADIANS(-$C3+Графики!$B$3)),"")</f>
        <v/>
      </c>
      <c r="BP3" s="17" t="str">
        <f>IF(ISNUMBER(BM3), BM3*COS(RADIANS(-$C3+Графики!$B$5))+BN3*SIN(RADIANS(-$C3+Графики!$B$5)),"")</f>
        <v/>
      </c>
      <c r="BQ3" s="22"/>
      <c r="BR3" s="23"/>
      <c r="BS3" s="23"/>
      <c r="BT3" s="23"/>
      <c r="BU3" s="16" t="str">
        <f>IF(ISNUMBER(BQ3),-SIN(RADIANS((BQ3-BR3)/2))*1000,"")</f>
        <v/>
      </c>
      <c r="BV3" s="16" t="str">
        <f>IF(ISNUMBER(BR3),-SIN(RADIANS((BS3-BT3)/2))*1000,"")</f>
        <v/>
      </c>
      <c r="BW3" s="16" t="str">
        <f>IF(ISNUMBER(BU3),BW2+BU3*0.5,IF(ISNUMBER(BU4),0,""))</f>
        <v/>
      </c>
      <c r="BX3" s="16" t="str">
        <f>IF(ISNUMBER(BV3),BX2+BV3*0.5,IF(ISNUMBER(BV4),0,""))</f>
        <v/>
      </c>
      <c r="BY3" s="16" t="str">
        <f>IF(ISNUMBER(BW3), BW3*COS(RADIANS(-$C3+Графики!$B$3))+BX3*SIN(RADIANS(-$C3+Графики!$B$3)),"")</f>
        <v/>
      </c>
      <c r="BZ3" s="17" t="str">
        <f>IF(ISNUMBER(BW3), BW3*COS(RADIANS(-$C3+Графики!$B$5))+BX3*SIN(RADIANS(-$C3+Графики!$B$5)),"")</f>
        <v/>
      </c>
      <c r="CA3" s="28"/>
      <c r="CB3" s="23"/>
      <c r="CC3" s="23"/>
      <c r="CD3" s="23"/>
      <c r="CE3" s="16" t="str">
        <f>IF(ISNUMBER(CA3),-SIN(RADIANS((CA3-CB3)/2))*1000,"")</f>
        <v/>
      </c>
      <c r="CF3" s="16" t="str">
        <f>IF(ISNUMBER(CB3),-SIN(RADIANS((CC3-CD3)/2))*1000,"")</f>
        <v/>
      </c>
      <c r="CG3" s="16" t="str">
        <f>IF(ISNUMBER(CE3),CG2+CE3*0.5,IF(ISNUMBER(CE4),0,""))</f>
        <v/>
      </c>
      <c r="CH3" s="16" t="str">
        <f>IF(ISNUMBER(CF3),CH2+CF3*0.5,IF(ISNUMBER(CF4),0,""))</f>
        <v/>
      </c>
      <c r="CI3" s="16" t="str">
        <f>IF(ISNUMBER(CG3), CG3*COS(RADIANS(-$C3+Графики!$B$3))+CH3*SIN(RADIANS(-$C3+Графики!$B$3)),"")</f>
        <v/>
      </c>
      <c r="CJ3" s="17" t="str">
        <f>IF(ISNUMBER(CG3), CG3*COS(RADIANS(-$C3+Графики!$B$5))+CH3*SIN(RADIANS(-$C3+Графики!$B$5)),"")</f>
        <v/>
      </c>
      <c r="CK3" s="22"/>
      <c r="CL3" s="23"/>
      <c r="CM3" s="23"/>
      <c r="CN3" s="23"/>
      <c r="CO3" s="16" t="str">
        <f>IF(ISNUMBER(CK3),-SIN(RADIANS((CK3-CL3)/2))*1000,"")</f>
        <v/>
      </c>
      <c r="CP3" s="16" t="str">
        <f>IF(ISNUMBER(CL3),-SIN(RADIANS((CM3-CN3)/2))*1000,"")</f>
        <v/>
      </c>
      <c r="CQ3" s="16" t="str">
        <f>IF(ISNUMBER(CO3),CQ2+CO3*0.5,IF(ISNUMBER(CO4),0,""))</f>
        <v/>
      </c>
      <c r="CR3" s="16" t="str">
        <f>IF(ISNUMBER(CP3),CR2+CP3*0.5,IF(ISNUMBER(CP4),0,""))</f>
        <v/>
      </c>
      <c r="CS3" s="16" t="str">
        <f>IF(ISNUMBER(CQ3), CQ3*COS(RADIANS(-$C3+Графики!$B$3))+CR3*SIN(RADIANS(-$C3+Графики!$B$3)),"")</f>
        <v/>
      </c>
      <c r="CT3" s="17" t="str">
        <f>IF(ISNUMBER(CQ3), CQ3*COS(RADIANS(-$C3+Графики!$B$5))+CR3*SIN(RADIANS(-$C3+Графики!$B$5)),"")</f>
        <v/>
      </c>
      <c r="CU3" s="22"/>
      <c r="CV3" s="23"/>
      <c r="CW3" s="23"/>
      <c r="CX3" s="23"/>
      <c r="CY3" s="16" t="str">
        <f>IF(ISNUMBER(CU3),-SIN(RADIANS((CU3-CV3)/2))*1000,"")</f>
        <v/>
      </c>
      <c r="CZ3" s="16" t="str">
        <f>IF(ISNUMBER(CV3),-SIN(RADIANS((CW3-CX3)/2))*1000,"")</f>
        <v/>
      </c>
      <c r="DA3" s="16" t="str">
        <f>IF(ISNUMBER(CY3),DA2+CY3*0.5,IF(ISNUMBER(CY4),0,""))</f>
        <v/>
      </c>
      <c r="DB3" s="16" t="str">
        <f>IF(ISNUMBER(CZ3),DB2+CZ3*0.5,IF(ISNUMBER(CZ4),0,""))</f>
        <v/>
      </c>
      <c r="DC3" s="16" t="str">
        <f>IF(ISNUMBER(DA3), DA3*COS(RADIANS(-$C3+Графики!$B$3))+DB3*SIN(RADIANS(-$C3+Графики!$B$3)),"")</f>
        <v/>
      </c>
      <c r="DD3" s="17" t="str">
        <f>IF(ISNUMBER(DA3), DA3*COS(RADIANS(-$C3+Графики!$B$5))+DB3*SIN(RADIANS(-$C3+Графики!$B$5)),"")</f>
        <v/>
      </c>
      <c r="DE3" s="22"/>
      <c r="DF3" s="23"/>
      <c r="DG3" s="23"/>
      <c r="DH3" s="23"/>
      <c r="DI3" s="16" t="str">
        <f t="shared" ref="DI3:DI58" si="3">IF(ISNUMBER(DE3),-SIN(RADIANS((DE3-DF3)/2))*1000,"")</f>
        <v/>
      </c>
      <c r="DJ3" s="16" t="str">
        <f t="shared" ref="DJ3:DJ58" si="4">IF(ISNUMBER(DF3),-SIN(RADIANS((DG3-DH3)/2))*1000,"")</f>
        <v/>
      </c>
      <c r="DK3" s="16" t="str">
        <f t="shared" ref="DK3:DK58" si="5">IF(ISNUMBER(DI3),DK2+DI3*0.5,IF(ISNUMBER(DI4),0,""))</f>
        <v/>
      </c>
      <c r="DL3" s="16" t="str">
        <f t="shared" ref="DL3:DL58" si="6">IF(ISNUMBER(DJ3),DL2+DJ3*0.5,IF(ISNUMBER(DJ4),0,""))</f>
        <v/>
      </c>
      <c r="DM3" s="16" t="str">
        <f>IF(ISNUMBER(DK3), DK3*COS(RADIANS(-$C3+Графики!$B$3))+DL3*SIN(RADIANS(-$C3+Графики!$B$3)),"")</f>
        <v/>
      </c>
      <c r="DN3" s="17" t="str">
        <f>IF(ISNUMBER(DK3), DK3*COS(RADIANS(-$C3+Графики!$B$5))+DL3*SIN(RADIANS(-$C3+Графики!$B$5)),"")</f>
        <v/>
      </c>
      <c r="DO3" s="22"/>
      <c r="DP3" s="23"/>
      <c r="DQ3" s="23"/>
      <c r="DR3" s="23"/>
      <c r="DS3" s="16" t="str">
        <f t="shared" ref="DS3:DS58" si="7">IF(ISNUMBER(DO3),-SIN(RADIANS((DO3-DP3)/2))*1000,"")</f>
        <v/>
      </c>
      <c r="DT3" s="16" t="str">
        <f t="shared" ref="DT3:DT58" si="8">IF(ISNUMBER(DP3),-SIN(RADIANS((DQ3-DR3)/2))*1000,"")</f>
        <v/>
      </c>
      <c r="DU3" s="16" t="str">
        <f t="shared" ref="DU3:DU58" si="9">IF(ISNUMBER(DS3),DU2+DS3*0.5,IF(ISNUMBER(DS4),0,""))</f>
        <v/>
      </c>
      <c r="DV3" s="16" t="str">
        <f t="shared" ref="DV3:DV58" si="10">IF(ISNUMBER(DT3),DV2+DT3*0.5,IF(ISNUMBER(DT4),0,""))</f>
        <v/>
      </c>
      <c r="DW3" s="16" t="str">
        <f>IF(ISNUMBER(DU3), DU3*COS(RADIANS(-$C3+Графики!$B$3))+DV3*SIN(RADIANS(-$C3+Графики!$B$3)),"")</f>
        <v/>
      </c>
      <c r="DX3" s="17" t="str">
        <f>IF(ISNUMBER(DU3), DU3*COS(RADIANS(-$C3+Графики!$B$5))+DV3*SIN(RADIANS(-$C3+Графики!$B$5)),"")</f>
        <v/>
      </c>
      <c r="DY3" s="22"/>
      <c r="DZ3" s="23"/>
      <c r="EA3" s="23"/>
      <c r="EB3" s="23"/>
      <c r="EC3" s="16" t="str">
        <f t="shared" ref="EC3:EC58" si="11">IF(ISNUMBER(DY3),-SIN(RADIANS((DY3-DZ3)/2))*1000,"")</f>
        <v/>
      </c>
      <c r="ED3" s="16" t="str">
        <f t="shared" ref="ED3:ED58" si="12">IF(ISNUMBER(DZ3),-SIN(RADIANS((EA3-EB3)/2))*1000,"")</f>
        <v/>
      </c>
      <c r="EE3" s="16" t="str">
        <f t="shared" ref="EE3:EE58" si="13">IF(ISNUMBER(EC3),EE2+EC3*0.5,IF(ISNUMBER(EC4),0,""))</f>
        <v/>
      </c>
      <c r="EF3" s="16" t="str">
        <f t="shared" ref="EF3:EF58" si="14">IF(ISNUMBER(ED3),EF2+ED3*0.5,IF(ISNUMBER(ED4),0,""))</f>
        <v/>
      </c>
      <c r="EG3" s="16" t="str">
        <f>IF(ISNUMBER(EE3), EE3*COS(RADIANS(-$C3+Графики!$B$3))+EF3*SIN(RADIANS(-$C3+Графики!$B$3)),"")</f>
        <v/>
      </c>
      <c r="EH3" s="17" t="str">
        <f>IF(ISNUMBER(EE3), EE3*COS(RADIANS(-$C3+Графики!$B$5))+EF3*SIN(RADIANS(-$C3+Графики!$B$5)),"")</f>
        <v/>
      </c>
      <c r="EI3" s="22"/>
      <c r="EJ3" s="23"/>
      <c r="EK3" s="23"/>
      <c r="EL3" s="23"/>
      <c r="EM3" s="16" t="str">
        <f t="shared" ref="EM3:EM58" si="15">IF(ISNUMBER(EI3),-SIN(RADIANS((EI3-EJ3)/2))*1000,"")</f>
        <v/>
      </c>
      <c r="EN3" s="16" t="str">
        <f t="shared" ref="EN3:EN58" si="16">IF(ISNUMBER(EJ3),-SIN(RADIANS((EK3-EL3)/2))*1000,"")</f>
        <v/>
      </c>
      <c r="EO3" s="16" t="str">
        <f t="shared" ref="EO3:EO58" si="17">IF(ISNUMBER(EM3),EO2+EM3*0.5,IF(ISNUMBER(EM4),0,""))</f>
        <v/>
      </c>
      <c r="EP3" s="16" t="str">
        <f t="shared" ref="EP3:EP58" si="18">IF(ISNUMBER(EN3),EP2+EN3*0.5,IF(ISNUMBER(EN4),0,""))</f>
        <v/>
      </c>
      <c r="EQ3" s="16" t="str">
        <f>IF(ISNUMBER(EO3), EO3*COS(RADIANS(-$C3+Графики!$B$3))+EP3*SIN(RADIANS(-$C3+Графики!$B$3)),"")</f>
        <v/>
      </c>
      <c r="ER3" s="17" t="str">
        <f>IF(ISNUMBER(EO3), EO3*COS(RADIANS(-$C3+Графики!$B$5))+EP3*SIN(RADIANS(-$C3+Графики!$B$5)),"")</f>
        <v/>
      </c>
      <c r="ES3" s="22"/>
      <c r="ET3" s="23"/>
      <c r="EU3" s="23"/>
      <c r="EV3" s="23"/>
      <c r="EW3" s="16" t="str">
        <f t="shared" ref="EW3:EW58" si="19">IF(ISNUMBER(ES3),-SIN(RADIANS((ES3-ET3)/2))*1000,"")</f>
        <v/>
      </c>
      <c r="EX3" s="16" t="str">
        <f t="shared" ref="EX3:EX58" si="20">IF(ISNUMBER(ET3),-SIN(RADIANS((EU3-EV3)/2))*1000,"")</f>
        <v/>
      </c>
      <c r="EY3" s="16" t="str">
        <f t="shared" ref="EY3:EY58" si="21">IF(ISNUMBER(EW3),EY2+EW3*0.5,IF(ISNUMBER(EW4),0,""))</f>
        <v/>
      </c>
      <c r="EZ3" s="16" t="str">
        <f t="shared" ref="EZ3:EZ58" si="22">IF(ISNUMBER(EX3),EZ2+EX3*0.5,IF(ISNUMBER(EX4),0,""))</f>
        <v/>
      </c>
      <c r="FA3" s="16" t="str">
        <f>IF(ISNUMBER(EY3), EY3*COS(RADIANS(-$C3+Графики!$B$3))+EZ3*SIN(RADIANS(-$C3+Графики!$B$3)),"")</f>
        <v/>
      </c>
      <c r="FB3" s="17" t="str">
        <f>IF(ISNUMBER(EY3), EY3*COS(RADIANS(-$C3+Графики!$B$5))+EZ3*SIN(RADIANS(-$C3+Графики!$B$5)),"")</f>
        <v/>
      </c>
      <c r="FC3" s="22"/>
      <c r="FD3" s="23"/>
      <c r="FE3" s="23"/>
      <c r="FF3" s="23"/>
      <c r="FG3" s="16" t="str">
        <f t="shared" ref="FG3:FG58" si="23">IF(ISNUMBER(FC3),-SIN(RADIANS((FC3-FD3)/2))*1000,"")</f>
        <v/>
      </c>
      <c r="FH3" s="16" t="str">
        <f t="shared" ref="FH3:FH58" si="24">IF(ISNUMBER(FD3),-SIN(RADIANS((FE3-FF3)/2))*1000,"")</f>
        <v/>
      </c>
      <c r="FI3" s="16" t="str">
        <f t="shared" ref="FI3:FI58" si="25">IF(ISNUMBER(FG3),FI2+FG3*0.5,IF(ISNUMBER(FG4),0,""))</f>
        <v/>
      </c>
      <c r="FJ3" s="16" t="str">
        <f t="shared" ref="FJ3:FJ58" si="26">IF(ISNUMBER(FH3),FJ2+FH3*0.5,IF(ISNUMBER(FH4),0,""))</f>
        <v/>
      </c>
      <c r="FK3" s="16" t="str">
        <f>IF(ISNUMBER(FI3), FI3*COS(RADIANS(-$C3+Графики!$B$3))+FJ3*SIN(RADIANS(-$C3+Графики!$B$3)),"")</f>
        <v/>
      </c>
      <c r="FL3" s="17" t="str">
        <f>IF(ISNUMBER(FI3), FI3*COS(RADIANS(-$C3+Графики!$B$5))+FJ3*SIN(RADIANS(-$C3+Графики!$B$5)),"")</f>
        <v/>
      </c>
      <c r="FM3" s="22"/>
      <c r="FN3" s="23"/>
      <c r="FO3" s="23"/>
      <c r="FP3" s="23"/>
      <c r="FQ3" s="16" t="str">
        <f t="shared" ref="FQ3:FQ58" si="27">IF(ISNUMBER(FM3),-SIN(RADIANS((FM3-FN3)/2))*1000,"")</f>
        <v/>
      </c>
      <c r="FR3" s="16" t="str">
        <f t="shared" ref="FR3:FR58" si="28">IF(ISNUMBER(FN3),-SIN(RADIANS((FO3-FP3)/2))*1000,"")</f>
        <v/>
      </c>
      <c r="FS3" s="16" t="str">
        <f t="shared" ref="FS3:FS58" si="29">IF(ISNUMBER(FQ3),FS2+FQ3*0.5,IF(ISNUMBER(FQ4),0,""))</f>
        <v/>
      </c>
      <c r="FT3" s="16" t="str">
        <f t="shared" ref="FT3:FT58" si="30">IF(ISNUMBER(FR3),FT2+FR3*0.5,IF(ISNUMBER(FR4),0,""))</f>
        <v/>
      </c>
      <c r="FU3" s="16" t="str">
        <f>IF(ISNUMBER(FS3), FS3*COS(RADIANS(-$C3+Графики!$B$3))+FT3*SIN(RADIANS(-$C3+Графики!$B$3)),"")</f>
        <v/>
      </c>
      <c r="FV3" s="17" t="str">
        <f>IF(ISNUMBER(FS3), FS3*COS(RADIANS(-$C3+Графики!$B$5))+FT3*SIN(RADIANS(-$C3+Графики!$B$5)),"")</f>
        <v/>
      </c>
      <c r="FW3" s="22"/>
      <c r="FX3" s="23"/>
      <c r="FY3" s="23"/>
      <c r="FZ3" s="23"/>
      <c r="GA3" s="16" t="str">
        <f t="shared" ref="GA3:GA58" si="31">IF(ISNUMBER(FW3),-SIN(RADIANS((FW3-FX3)/2))*1000,"")</f>
        <v/>
      </c>
      <c r="GB3" s="16" t="str">
        <f t="shared" ref="GB3:GB58" si="32">IF(ISNUMBER(FX3),-SIN(RADIANS((FY3-FZ3)/2))*1000,"")</f>
        <v/>
      </c>
      <c r="GC3" s="16" t="str">
        <f t="shared" ref="GC3:GC58" si="33">IF(ISNUMBER(GA3),GC2+GA3*0.5,IF(ISNUMBER(GA4),0,""))</f>
        <v/>
      </c>
      <c r="GD3" s="16" t="str">
        <f t="shared" ref="GD3:GD58" si="34">IF(ISNUMBER(GB3),GD2+GB3*0.5,IF(ISNUMBER(GB4),0,""))</f>
        <v/>
      </c>
      <c r="GE3" s="16" t="str">
        <f>IF(ISNUMBER(GC3), GC3*COS(RADIANS(-$C3+Графики!$B$3))+GD3*SIN(RADIANS(-$C3+Графики!$B$3)),"")</f>
        <v/>
      </c>
      <c r="GF3" s="17" t="str">
        <f>IF(ISNUMBER(GC3), GC3*COS(RADIANS(-$C3+Графики!$B$5))+GD3*SIN(RADIANS(-$C3+Графики!$B$5)),"")</f>
        <v/>
      </c>
      <c r="GG3" s="22"/>
      <c r="GH3" s="23"/>
      <c r="GI3" s="23"/>
      <c r="GJ3" s="23"/>
      <c r="GK3" s="16" t="str">
        <f t="shared" ref="GK3:GK58" si="35">IF(ISNUMBER(GG3),-SIN(RADIANS((GG3-GH3)/2))*1000,"")</f>
        <v/>
      </c>
      <c r="GL3" s="16" t="str">
        <f t="shared" ref="GL3:GL58" si="36">IF(ISNUMBER(GH3),-SIN(RADIANS((GI3-GJ3)/2))*1000,"")</f>
        <v/>
      </c>
      <c r="GM3" s="16" t="str">
        <f t="shared" ref="GM3:GM58" si="37">IF(ISNUMBER(GK3),GM2+GK3*0.5,IF(ISNUMBER(GK4),0,""))</f>
        <v/>
      </c>
      <c r="GN3" s="16" t="str">
        <f t="shared" ref="GN3:GN58" si="38">IF(ISNUMBER(GL3),GN2+GL3*0.5,IF(ISNUMBER(GL4),0,""))</f>
        <v/>
      </c>
      <c r="GO3" s="16" t="str">
        <f>IF(ISNUMBER(GM3), GM3*COS(RADIANS(-$C3+Графики!$B$3))+GN3*SIN(RADIANS(-$C3+Графики!$B$3)),"")</f>
        <v/>
      </c>
      <c r="GP3" s="17" t="str">
        <f>IF(ISNUMBER(GM3), GM3*COS(RADIANS(-$C3+Графики!$B$5))+GN3*SIN(RADIANS(-$C3+Графики!$B$5)),"")</f>
        <v/>
      </c>
      <c r="GQ3" s="22"/>
      <c r="GR3" s="23"/>
      <c r="GS3" s="23"/>
      <c r="GT3" s="23"/>
      <c r="GU3" s="16" t="str">
        <f t="shared" ref="GU3:GU58" si="39">IF(ISNUMBER(GQ3),-SIN(RADIANS((GQ3-GR3)/2))*1000,"")</f>
        <v/>
      </c>
      <c r="GV3" s="16" t="str">
        <f t="shared" ref="GV3:GV58" si="40">IF(ISNUMBER(GR3),-SIN(RADIANS((GS3-GT3)/2))*1000,"")</f>
        <v/>
      </c>
      <c r="GW3" s="16" t="str">
        <f t="shared" ref="GW3:GW58" si="41">IF(ISNUMBER(GU3),GW2+GU3*0.5,IF(ISNUMBER(GU4),0,""))</f>
        <v/>
      </c>
      <c r="GX3" s="16" t="str">
        <f t="shared" ref="GX3:GX58" si="42">IF(ISNUMBER(GV3),GX2+GV3*0.5,IF(ISNUMBER(GV4),0,""))</f>
        <v/>
      </c>
      <c r="GY3" s="16" t="str">
        <f>IF(ISNUMBER(GW3), GW3*COS(RADIANS(-$C3+Графики!$B$3))+GX3*SIN(RADIANS(-$C3+Графики!$B$3)),"")</f>
        <v/>
      </c>
      <c r="GZ3" s="17" t="str">
        <f>IF(ISNUMBER(GW3), GW3*COS(RADIANS(-$C3+Графики!$B$5))+GX3*SIN(RADIANS(-$C3+Графики!$B$5)),"")</f>
        <v/>
      </c>
      <c r="HA3" s="22"/>
      <c r="HB3" s="23"/>
      <c r="HC3" s="23"/>
      <c r="HD3" s="23"/>
      <c r="HE3" s="16" t="str">
        <f t="shared" ref="HE3:HE58" si="43">IF(ISNUMBER(HA3),-SIN(RADIANS((HA3-HB3)/2))*1000,"")</f>
        <v/>
      </c>
      <c r="HF3" s="16" t="str">
        <f t="shared" ref="HF3:HF58" si="44">IF(ISNUMBER(HB3),-SIN(RADIANS((HC3-HD3)/2))*1000,"")</f>
        <v/>
      </c>
      <c r="HG3" s="16" t="str">
        <f t="shared" ref="HG3:HG58" si="45">IF(ISNUMBER(HE3),HG2+HE3*0.5,IF(ISNUMBER(HE4),0,""))</f>
        <v/>
      </c>
      <c r="HH3" s="16" t="str">
        <f t="shared" ref="HH3:HH58" si="46">IF(ISNUMBER(HF3),HH2+HF3*0.5,IF(ISNUMBER(HF4),0,""))</f>
        <v/>
      </c>
      <c r="HI3" s="16" t="str">
        <f>IF(ISNUMBER(HG3), HG3*COS(RADIANS(-$C3+Графики!$B$3))+HH3*SIN(RADIANS(-$C3+Графики!$B$3)),"")</f>
        <v/>
      </c>
      <c r="HJ3" s="17" t="str">
        <f>IF(ISNUMBER(HG3), HG3*COS(RADIANS(-$C3+Графики!$B$5))+HH3*SIN(RADIANS(-$C3+Графики!$B$5)),"")</f>
        <v/>
      </c>
      <c r="HK3" s="22"/>
      <c r="HL3" s="23"/>
      <c r="HM3" s="23"/>
      <c r="HN3" s="23"/>
      <c r="HO3" s="16" t="str">
        <f t="shared" ref="HO3:HO58" si="47">IF(ISNUMBER(HK3),-SIN(RADIANS((HK3-HL3)/2))*1000,"")</f>
        <v/>
      </c>
      <c r="HP3" s="16" t="str">
        <f t="shared" ref="HP3:HP58" si="48">IF(ISNUMBER(HL3),-SIN(RADIANS((HM3-HN3)/2))*1000,"")</f>
        <v/>
      </c>
      <c r="HQ3" s="16" t="str">
        <f t="shared" ref="HQ3:HQ58" si="49">IF(ISNUMBER(HO3),HQ2+HO3*0.5,IF(ISNUMBER(HO4),0,""))</f>
        <v/>
      </c>
      <c r="HR3" s="16" t="str">
        <f t="shared" ref="HR3:HR58" si="50">IF(ISNUMBER(HP3),HR2+HP3*0.5,IF(ISNUMBER(HP4),0,""))</f>
        <v/>
      </c>
      <c r="HS3" s="16" t="str">
        <f>IF(ISNUMBER(HQ3), HQ3*COS(RADIANS(-$C3+Графики!$B$3))+HR3*SIN(RADIANS(-$C3+Графики!$B$3)),"")</f>
        <v/>
      </c>
      <c r="HT3" s="17" t="str">
        <f>IF(ISNUMBER(HQ3), HQ3*COS(RADIANS(-$C3+Графики!$B$5))+HR3*SIN(RADIANS(-$C3+Графики!$B$5)),"")</f>
        <v/>
      </c>
      <c r="HU3" s="22"/>
      <c r="HV3" s="23"/>
      <c r="HW3" s="23"/>
      <c r="HX3" s="23"/>
      <c r="HY3" s="16" t="str">
        <f t="shared" ref="HY3:HY58" si="51">IF(ISNUMBER(HU3),-SIN(RADIANS((HU3-HV3)/2))*1000,"")</f>
        <v/>
      </c>
      <c r="HZ3" s="16" t="str">
        <f t="shared" ref="HZ3:HZ58" si="52">IF(ISNUMBER(HV3),-SIN(RADIANS((HW3-HX3)/2))*1000,"")</f>
        <v/>
      </c>
      <c r="IA3" s="16" t="str">
        <f t="shared" ref="IA3:IA58" si="53">IF(ISNUMBER(HY3),IA2+HY3*0.5,IF(ISNUMBER(HY4),0,""))</f>
        <v/>
      </c>
      <c r="IB3" s="16" t="str">
        <f t="shared" ref="IB3:IB58" si="54">IF(ISNUMBER(HZ3),IB2+HZ3*0.5,IF(ISNUMBER(HZ4),0,""))</f>
        <v/>
      </c>
      <c r="IC3" s="16" t="str">
        <f>IF(ISNUMBER(IA3), IA3*COS(RADIANS(-$C3+Графики!$B$3))+IB3*SIN(RADIANS(-$C3+Графики!$B$3)),"")</f>
        <v/>
      </c>
      <c r="ID3" s="17" t="str">
        <f>IF(ISNUMBER(IA3), IA3*COS(RADIANS(-$C3+Графики!$B$5))+IB3*SIN(RADIANS(-$C3+Графики!$B$5)),"")</f>
        <v/>
      </c>
      <c r="IE3" s="22"/>
      <c r="IF3" s="23"/>
      <c r="IG3" s="23"/>
      <c r="IH3" s="23"/>
      <c r="II3" s="16" t="str">
        <f t="shared" ref="II3:II58" si="55">IF(ISNUMBER(IE3),-SIN(RADIANS((IE3-IF3)/2))*1000,"")</f>
        <v/>
      </c>
      <c r="IJ3" s="16" t="str">
        <f t="shared" ref="IJ3:IJ58" si="56">IF(ISNUMBER(IF3),-SIN(RADIANS((IG3-IH3)/2))*1000,"")</f>
        <v/>
      </c>
      <c r="IK3" s="16" t="str">
        <f t="shared" ref="IK3:IK58" si="57">IF(ISNUMBER(II3),IK2+II3*0.5,IF(ISNUMBER(II4),0,""))</f>
        <v/>
      </c>
      <c r="IL3" s="16" t="str">
        <f t="shared" ref="IL3:IL58" si="58">IF(ISNUMBER(IJ3),IL2+IJ3*0.5,IF(ISNUMBER(IJ4),0,""))</f>
        <v/>
      </c>
      <c r="IM3" s="16" t="str">
        <f>IF(ISNUMBER(IK3), IK3*COS(RADIANS(-$C3+Графики!$B$3))+IL3*SIN(RADIANS(-$C3+Графики!$B$3)),"")</f>
        <v/>
      </c>
      <c r="IN3" s="17" t="str">
        <f>IF(ISNUMBER(IK3), IK3*COS(RADIANS(-$C3+Графики!$B$5))+IL3*SIN(RADIANS(-$C3+Графики!$B$5)),"")</f>
        <v/>
      </c>
      <c r="IO3" s="22"/>
      <c r="IP3" s="23"/>
      <c r="IQ3" s="23"/>
      <c r="IR3" s="23"/>
      <c r="IS3" s="16" t="str">
        <f t="shared" ref="IS3:IS58" si="59">IF(ISNUMBER(IO3),-SIN(RADIANS((IO3-IP3)/2))*1000,"")</f>
        <v/>
      </c>
      <c r="IT3" s="16" t="str">
        <f t="shared" ref="IT3:IT58" si="60">IF(ISNUMBER(IP3),-SIN(RADIANS((IQ3-IR3)/2))*1000,"")</f>
        <v/>
      </c>
      <c r="IU3" s="16" t="str">
        <f t="shared" ref="IU3:IU58" si="61">IF(ISNUMBER(IS3),IU2+IS3*0.5,IF(ISNUMBER(IS4),0,""))</f>
        <v/>
      </c>
      <c r="IV3" s="16" t="str">
        <f t="shared" ref="IV3:IV58" si="62">IF(ISNUMBER(IT3),IV2+IT3*0.5,IF(ISNUMBER(IT4),0,""))</f>
        <v/>
      </c>
      <c r="IW3" s="16" t="str">
        <f>IF(ISNUMBER(IU3), IU3*COS(RADIANS(-$C3+Графики!$B$3))+IV3*SIN(RADIANS(-$C3+Графики!$B$3)),"")</f>
        <v/>
      </c>
      <c r="IX3" s="17" t="str">
        <f>IF(ISNUMBER(IU3), IU3*COS(RADIANS(-$C3+Графики!$B$5))+IV3*SIN(RADIANS(-$C3+Графики!$B$5)),"")</f>
        <v/>
      </c>
    </row>
    <row r="4" spans="1:258" x14ac:dyDescent="0.25">
      <c r="A4" s="44">
        <v>4</v>
      </c>
      <c r="B4" s="50">
        <v>0</v>
      </c>
      <c r="C4" s="11">
        <f>IF(Графики!$A$7="Расчитывать с учетом закручивания скважины",B4,0)</f>
        <v>0</v>
      </c>
      <c r="D4" s="47">
        <v>0.5</v>
      </c>
      <c r="E4" s="34">
        <f t="shared" si="0"/>
        <v>0</v>
      </c>
      <c r="F4" s="35">
        <f t="shared" si="0"/>
        <v>0</v>
      </c>
      <c r="G4" s="35">
        <f t="shared" si="1"/>
        <v>0</v>
      </c>
      <c r="H4" s="36">
        <f t="shared" si="2"/>
        <v>0</v>
      </c>
      <c r="I4" s="29"/>
      <c r="J4" s="25"/>
      <c r="K4" s="25"/>
      <c r="L4" s="25"/>
      <c r="M4" s="18" t="str">
        <f t="shared" ref="M4:M45" si="63">IF(ISNUMBER(I4),-SIN(RADIANS((I4-J4)/2))*1000,"")</f>
        <v/>
      </c>
      <c r="N4" s="18" t="str">
        <f t="shared" ref="N4:N45" si="64">IF(ISNUMBER(J4),-SIN(RADIANS((K4-L4)/2))*1000,"")</f>
        <v/>
      </c>
      <c r="O4" s="18" t="str">
        <f t="shared" ref="O4:P19" si="65">IF(ISNUMBER(M4),O3+M4*0.5,IF(ISNUMBER(M5),0,""))</f>
        <v/>
      </c>
      <c r="P4" s="18" t="str">
        <f t="shared" si="65"/>
        <v/>
      </c>
      <c r="Q4" s="18" t="str">
        <f>IF(ISNUMBER(O4), O4*COS(RADIANS(-$C4+Графики!$B$3))+P4*SIN(RADIANS(-$C4+Графики!$B$3)),"")</f>
        <v/>
      </c>
      <c r="R4" s="19" t="str">
        <f>IF(ISNUMBER(O4), O4*COS(RADIANS(-$C4+Графики!$B$5))+P4*SIN(RADIANS(-$C4+Графики!$B$5)),"")</f>
        <v/>
      </c>
      <c r="S4" s="29"/>
      <c r="T4" s="25"/>
      <c r="U4" s="25"/>
      <c r="V4" s="25"/>
      <c r="W4" s="18" t="str">
        <f t="shared" ref="W4:W45" si="66">IF(ISNUMBER(S4),-SIN(RADIANS((S4-T4)/2))*1000,"")</f>
        <v/>
      </c>
      <c r="X4" s="18" t="str">
        <f t="shared" ref="X4:X45" si="67">IF(ISNUMBER(T4),-SIN(RADIANS((U4-V4)/2))*1000,"")</f>
        <v/>
      </c>
      <c r="Y4" s="18" t="str">
        <f t="shared" ref="Y4:Z19" si="68">IF(ISNUMBER(W4),Y3+W4*0.5,IF(ISNUMBER(W5),0,""))</f>
        <v/>
      </c>
      <c r="Z4" s="18" t="str">
        <f t="shared" si="68"/>
        <v/>
      </c>
      <c r="AA4" s="18" t="str">
        <f>IF(ISNUMBER(Y4), Y4*COS(RADIANS(-$C4+Графики!$B$3))+Z4*SIN(RADIANS(-$C4+Графики!$B$3)),"")</f>
        <v/>
      </c>
      <c r="AB4" s="18" t="str">
        <f>IF(ISNUMBER(Y4), Y4*COS(RADIANS(-$C4+Графики!$B$5))+Z4*SIN(RADIANS(-$C4+Графики!$B$5)),"")</f>
        <v/>
      </c>
      <c r="AC4" s="24"/>
      <c r="AD4" s="25"/>
      <c r="AE4" s="25"/>
      <c r="AF4" s="25"/>
      <c r="AG4" s="18" t="str">
        <f t="shared" ref="AG4:AG44" si="69">IF(ISNUMBER(AC4),-SIN(RADIANS((AC4-AD4)/2))*1000,"")</f>
        <v/>
      </c>
      <c r="AH4" s="18" t="str">
        <f t="shared" ref="AH4:AH44" si="70">IF(ISNUMBER(AD4),-SIN(RADIANS((AE4-AF4)/2))*1000,"")</f>
        <v/>
      </c>
      <c r="AI4" s="18" t="str">
        <f t="shared" ref="AI4:AJ19" si="71">IF(ISNUMBER(AG4),AI3+AG4*0.5,IF(ISNUMBER(AG5),0,""))</f>
        <v/>
      </c>
      <c r="AJ4" s="18" t="str">
        <f t="shared" si="71"/>
        <v/>
      </c>
      <c r="AK4" s="18" t="str">
        <f>IF(ISNUMBER(AI4), AI4*COS(RADIANS(-$C4+Графики!$B$3))+AJ4*SIN(RADIANS(-$C4+Графики!$B$3)),"")</f>
        <v/>
      </c>
      <c r="AL4" s="19" t="str">
        <f>IF(ISNUMBER(AI4), AI4*COS(RADIANS(-$C4+Графики!$B$5))+AJ4*SIN(RADIANS(-$C4+Графики!$B$5)),"")</f>
        <v/>
      </c>
      <c r="AM4" s="24"/>
      <c r="AN4" s="25"/>
      <c r="AO4" s="25"/>
      <c r="AP4" s="25"/>
      <c r="AQ4" s="18" t="str">
        <f t="shared" ref="AQ4:AQ45" si="72">IF(ISNUMBER(AM4),-SIN(RADIANS((AM4-AN4)/2))*1000,"")</f>
        <v/>
      </c>
      <c r="AR4" s="18" t="str">
        <f t="shared" ref="AR4:AR45" si="73">IF(ISNUMBER(AN4),-SIN(RADIANS((AO4-AP4)/2))*1000,"")</f>
        <v/>
      </c>
      <c r="AS4" s="18" t="str">
        <f t="shared" ref="AS4:AT19" si="74">IF(ISNUMBER(AQ4),AS3+AQ4*0.5,IF(ISNUMBER(AQ5),0,""))</f>
        <v/>
      </c>
      <c r="AT4" s="18" t="str">
        <f t="shared" si="74"/>
        <v/>
      </c>
      <c r="AU4" s="18" t="str">
        <f>IF(ISNUMBER(AS4), AS4*COS(RADIANS(-$C4+Графики!$B$3))+AT4*SIN(RADIANS(-$C4+Графики!$B$3)),"")</f>
        <v/>
      </c>
      <c r="AV4" s="19" t="str">
        <f>IF(ISNUMBER(AS4), AS4*COS(RADIANS(-$C4+Графики!$B$5))+AT4*SIN(RADIANS(-$C4+Графики!$B$5)),"")</f>
        <v/>
      </c>
      <c r="AW4" s="24"/>
      <c r="AX4" s="25"/>
      <c r="AY4" s="25"/>
      <c r="AZ4" s="25"/>
      <c r="BA4" s="18" t="str">
        <f t="shared" ref="BA4:BA44" si="75">IF(ISNUMBER(AW4),-SIN(RADIANS((AW4-AX4)/2))*1000,"")</f>
        <v/>
      </c>
      <c r="BB4" s="18" t="str">
        <f t="shared" ref="BB4:BB44" si="76">IF(ISNUMBER(AX4),-SIN(RADIANS((AY4-AZ4)/2))*1000,"")</f>
        <v/>
      </c>
      <c r="BC4" s="18" t="str">
        <f t="shared" ref="BC4:BD19" si="77">IF(ISNUMBER(BA4),BC3+BA4*0.5,IF(ISNUMBER(BA5),0,""))</f>
        <v/>
      </c>
      <c r="BD4" s="18" t="str">
        <f t="shared" si="77"/>
        <v/>
      </c>
      <c r="BE4" s="18" t="str">
        <f>IF(ISNUMBER(BC4), BC4*COS(RADIANS(-$C4+Графики!$B$3))+BD4*SIN(RADIANS(-$C4+Графики!$B$3)),"")</f>
        <v/>
      </c>
      <c r="BF4" s="106" t="str">
        <f>IF(ISNUMBER(BC4), BC4*COS(RADIANS(-$C4+Графики!$B$5))+BD4*SIN(RADIANS(-$C4+Графики!$B$5)),"")</f>
        <v/>
      </c>
      <c r="BG4" s="24"/>
      <c r="BH4" s="25"/>
      <c r="BI4" s="25"/>
      <c r="BJ4" s="25"/>
      <c r="BK4" s="18" t="str">
        <f t="shared" ref="BK4:BK44" si="78">IF(ISNUMBER(BG4),-SIN(RADIANS((BG4-BH4)/2))*1000,"")</f>
        <v/>
      </c>
      <c r="BL4" s="18" t="str">
        <f t="shared" ref="BL4:BL44" si="79">IF(ISNUMBER(BH4),-SIN(RADIANS((BI4-BJ4)/2))*1000,"")</f>
        <v/>
      </c>
      <c r="BM4" s="18" t="str">
        <f t="shared" ref="BM4:BN19" si="80">IF(ISNUMBER(BK4),BM3+BK4*0.5,IF(ISNUMBER(BK5),0,""))</f>
        <v/>
      </c>
      <c r="BN4" s="18" t="str">
        <f t="shared" si="80"/>
        <v/>
      </c>
      <c r="BO4" s="18" t="str">
        <f>IF(ISNUMBER(BM4), BM4*COS(RADIANS(-$C4+Графики!$B$3))+BN4*SIN(RADIANS(-$C4+Графики!$B$3)),"")</f>
        <v/>
      </c>
      <c r="BP4" s="106" t="str">
        <f>IF(ISNUMBER(BM4), BM4*COS(RADIANS(-$C4+Графики!$B$5))+BN4*SIN(RADIANS(-$C4+Графики!$B$5)),"")</f>
        <v/>
      </c>
      <c r="BQ4" s="24"/>
      <c r="BR4" s="25"/>
      <c r="BS4" s="25"/>
      <c r="BT4" s="25"/>
      <c r="BU4" s="18" t="str">
        <f t="shared" ref="BU4:BU44" si="81">IF(ISNUMBER(BQ4),-SIN(RADIANS((BQ4-BR4)/2))*1000,"")</f>
        <v/>
      </c>
      <c r="BV4" s="18" t="str">
        <f t="shared" ref="BV4:BV44" si="82">IF(ISNUMBER(BR4),-SIN(RADIANS((BS4-BT4)/2))*1000,"")</f>
        <v/>
      </c>
      <c r="BW4" s="18" t="str">
        <f t="shared" ref="BW4:BX19" si="83">IF(ISNUMBER(BU4),BW3+BU4*0.5,IF(ISNUMBER(BU5),0,""))</f>
        <v/>
      </c>
      <c r="BX4" s="18" t="str">
        <f t="shared" si="83"/>
        <v/>
      </c>
      <c r="BY4" s="18" t="str">
        <f>IF(ISNUMBER(BW4), BW4*COS(RADIANS(-$C4+Графики!$B$3))+BX4*SIN(RADIANS(-$C4+Графики!$B$3)),"")</f>
        <v/>
      </c>
      <c r="BZ4" s="19" t="str">
        <f>IF(ISNUMBER(BW4), BW4*COS(RADIANS(-$C4+Графики!$B$5))+BX4*SIN(RADIANS(-$C4+Графики!$B$5)),"")</f>
        <v/>
      </c>
      <c r="CA4" s="29"/>
      <c r="CB4" s="25"/>
      <c r="CC4" s="25"/>
      <c r="CD4" s="25"/>
      <c r="CE4" s="18" t="str">
        <f t="shared" ref="CE4:CE44" si="84">IF(ISNUMBER(CA4),-SIN(RADIANS((CA4-CB4)/2))*1000,"")</f>
        <v/>
      </c>
      <c r="CF4" s="18" t="str">
        <f t="shared" ref="CF4:CF44" si="85">IF(ISNUMBER(CB4),-SIN(RADIANS((CC4-CD4)/2))*1000,"")</f>
        <v/>
      </c>
      <c r="CG4" s="18" t="str">
        <f t="shared" ref="CG4:CH19" si="86">IF(ISNUMBER(CE4),CG3+CE4*0.5,IF(ISNUMBER(CE5),0,""))</f>
        <v/>
      </c>
      <c r="CH4" s="18" t="str">
        <f t="shared" si="86"/>
        <v/>
      </c>
      <c r="CI4" s="18" t="str">
        <f>IF(ISNUMBER(CG4), CG4*COS(RADIANS(-$C4+Графики!$B$3))+CH4*SIN(RADIANS(-$C4+Графики!$B$3)),"")</f>
        <v/>
      </c>
      <c r="CJ4" s="19" t="str">
        <f>IF(ISNUMBER(CG4), CG4*COS(RADIANS(-$C4+Графики!$B$5))+CH4*SIN(RADIANS(-$C4+Графики!$B$5)),"")</f>
        <v/>
      </c>
      <c r="CK4" s="24"/>
      <c r="CL4" s="25"/>
      <c r="CM4" s="25"/>
      <c r="CN4" s="25"/>
      <c r="CO4" s="18" t="str">
        <f t="shared" ref="CO4:CO46" si="87">IF(ISNUMBER(CK4),-SIN(RADIANS((CK4-CL4)/2))*1000,"")</f>
        <v/>
      </c>
      <c r="CP4" s="18" t="str">
        <f t="shared" ref="CP4:CP45" si="88">IF(ISNUMBER(CL4),-SIN(RADIANS((CM4-CN4)/2))*1000,"")</f>
        <v/>
      </c>
      <c r="CQ4" s="18" t="str">
        <f t="shared" ref="CQ4:CR19" si="89">IF(ISNUMBER(CO4),CQ3+CO4*0.5,IF(ISNUMBER(CO5),0,""))</f>
        <v/>
      </c>
      <c r="CR4" s="18" t="str">
        <f t="shared" si="89"/>
        <v/>
      </c>
      <c r="CS4" s="18" t="str">
        <f>IF(ISNUMBER(CQ4), CQ4*COS(RADIANS(-$C4+Графики!$B$3))+CR4*SIN(RADIANS(-$C4+Графики!$B$3)),"")</f>
        <v/>
      </c>
      <c r="CT4" s="19" t="str">
        <f>IF(ISNUMBER(CQ4), CQ4*COS(RADIANS(-$C4+Графики!$B$5))+CR4*SIN(RADIANS(-$C4+Графики!$B$5)),"")</f>
        <v/>
      </c>
      <c r="CU4" s="24"/>
      <c r="CV4" s="25"/>
      <c r="CW4" s="25"/>
      <c r="CX4" s="25"/>
      <c r="CY4" s="18" t="str">
        <f t="shared" ref="CY4:CY45" si="90">IF(ISNUMBER(CU4),-SIN(RADIANS((CU4-CV4)/2))*1000,"")</f>
        <v/>
      </c>
      <c r="CZ4" s="18" t="str">
        <f t="shared" ref="CZ4:CZ45" si="91">IF(ISNUMBER(CV4),-SIN(RADIANS((CW4-CX4)/2))*1000,"")</f>
        <v/>
      </c>
      <c r="DA4" s="18" t="str">
        <f t="shared" ref="DA4:DB19" si="92">IF(ISNUMBER(CY4),DA3+CY4*0.5,IF(ISNUMBER(CY5),0,""))</f>
        <v/>
      </c>
      <c r="DB4" s="18" t="str">
        <f t="shared" si="92"/>
        <v/>
      </c>
      <c r="DC4" s="18" t="str">
        <f>IF(ISNUMBER(DA4), DA4*COS(RADIANS(-$C4+Графики!$B$3))+DB4*SIN(RADIANS(-$C4+Графики!$B$3)),"")</f>
        <v/>
      </c>
      <c r="DD4" s="19" t="str">
        <f>IF(ISNUMBER(DA4), DA4*COS(RADIANS(-$C4+Графики!$B$5))+DB4*SIN(RADIANS(-$C4+Графики!$B$5)),"")</f>
        <v/>
      </c>
      <c r="DE4" s="24"/>
      <c r="DF4" s="25"/>
      <c r="DG4" s="25"/>
      <c r="DH4" s="25"/>
      <c r="DI4" s="18" t="str">
        <f t="shared" si="3"/>
        <v/>
      </c>
      <c r="DJ4" s="18" t="str">
        <f t="shared" si="4"/>
        <v/>
      </c>
      <c r="DK4" s="18" t="str">
        <f t="shared" si="5"/>
        <v/>
      </c>
      <c r="DL4" s="18" t="str">
        <f t="shared" si="6"/>
        <v/>
      </c>
      <c r="DM4" s="18" t="str">
        <f>IF(ISNUMBER(DK4), DK4*COS(RADIANS(-$C4+Графики!$B$3))+DL4*SIN(RADIANS(-$C4+Графики!$B$3)),"")</f>
        <v/>
      </c>
      <c r="DN4" s="19" t="str">
        <f>IF(ISNUMBER(DK4), DK4*COS(RADIANS(-$C4+Графики!$B$5))+DL4*SIN(RADIANS(-$C4+Графики!$B$5)),"")</f>
        <v/>
      </c>
      <c r="DO4" s="24"/>
      <c r="DP4" s="25"/>
      <c r="DQ4" s="25"/>
      <c r="DR4" s="25"/>
      <c r="DS4" s="18" t="str">
        <f t="shared" si="7"/>
        <v/>
      </c>
      <c r="DT4" s="18" t="str">
        <f t="shared" si="8"/>
        <v/>
      </c>
      <c r="DU4" s="18" t="str">
        <f t="shared" si="9"/>
        <v/>
      </c>
      <c r="DV4" s="18" t="str">
        <f t="shared" si="10"/>
        <v/>
      </c>
      <c r="DW4" s="18" t="str">
        <f>IF(ISNUMBER(DU4), DU4*COS(RADIANS(-$C4+Графики!$B$3))+DV4*SIN(RADIANS(-$C4+Графики!$B$3)),"")</f>
        <v/>
      </c>
      <c r="DX4" s="19" t="str">
        <f>IF(ISNUMBER(DU4), DU4*COS(RADIANS(-$C4+Графики!$B$5))+DV4*SIN(RADIANS(-$C4+Графики!$B$5)),"")</f>
        <v/>
      </c>
      <c r="DY4" s="24"/>
      <c r="DZ4" s="25"/>
      <c r="EA4" s="25"/>
      <c r="EB4" s="25"/>
      <c r="EC4" s="18" t="str">
        <f t="shared" si="11"/>
        <v/>
      </c>
      <c r="ED4" s="18" t="str">
        <f t="shared" si="12"/>
        <v/>
      </c>
      <c r="EE4" s="18" t="str">
        <f t="shared" si="13"/>
        <v/>
      </c>
      <c r="EF4" s="18" t="str">
        <f t="shared" si="14"/>
        <v/>
      </c>
      <c r="EG4" s="18" t="str">
        <f>IF(ISNUMBER(EE4), EE4*COS(RADIANS(-$C4+Графики!$B$3))+EF4*SIN(RADIANS(-$C4+Графики!$B$3)),"")</f>
        <v/>
      </c>
      <c r="EH4" s="19" t="str">
        <f>IF(ISNUMBER(EE4), EE4*COS(RADIANS(-$C4+Графики!$B$5))+EF4*SIN(RADIANS(-$C4+Графики!$B$5)),"")</f>
        <v/>
      </c>
      <c r="EI4" s="24"/>
      <c r="EJ4" s="25"/>
      <c r="EK4" s="25"/>
      <c r="EL4" s="25"/>
      <c r="EM4" s="18" t="str">
        <f t="shared" si="15"/>
        <v/>
      </c>
      <c r="EN4" s="18" t="str">
        <f t="shared" si="16"/>
        <v/>
      </c>
      <c r="EO4" s="18" t="str">
        <f t="shared" si="17"/>
        <v/>
      </c>
      <c r="EP4" s="18" t="str">
        <f t="shared" si="18"/>
        <v/>
      </c>
      <c r="EQ4" s="18" t="str">
        <f>IF(ISNUMBER(EO4), EO4*COS(RADIANS(-$C4+Графики!$B$3))+EP4*SIN(RADIANS(-$C4+Графики!$B$3)),"")</f>
        <v/>
      </c>
      <c r="ER4" s="19" t="str">
        <f>IF(ISNUMBER(EO4), EO4*COS(RADIANS(-$C4+Графики!$B$5))+EP4*SIN(RADIANS(-$C4+Графики!$B$5)),"")</f>
        <v/>
      </c>
      <c r="ES4" s="24"/>
      <c r="ET4" s="25"/>
      <c r="EU4" s="25"/>
      <c r="EV4" s="25"/>
      <c r="EW4" s="18" t="str">
        <f t="shared" si="19"/>
        <v/>
      </c>
      <c r="EX4" s="18" t="str">
        <f t="shared" si="20"/>
        <v/>
      </c>
      <c r="EY4" s="18" t="str">
        <f t="shared" si="21"/>
        <v/>
      </c>
      <c r="EZ4" s="18" t="str">
        <f t="shared" si="22"/>
        <v/>
      </c>
      <c r="FA4" s="18" t="str">
        <f>IF(ISNUMBER(EY4), EY4*COS(RADIANS(-$C4+Графики!$B$3))+EZ4*SIN(RADIANS(-$C4+Графики!$B$3)),"")</f>
        <v/>
      </c>
      <c r="FB4" s="19" t="str">
        <f>IF(ISNUMBER(EY4), EY4*COS(RADIANS(-$C4+Графики!$B$5))+EZ4*SIN(RADIANS(-$C4+Графики!$B$5)),"")</f>
        <v/>
      </c>
      <c r="FC4" s="24"/>
      <c r="FD4" s="25"/>
      <c r="FE4" s="25"/>
      <c r="FF4" s="25"/>
      <c r="FG4" s="18" t="str">
        <f t="shared" si="23"/>
        <v/>
      </c>
      <c r="FH4" s="18" t="str">
        <f t="shared" si="24"/>
        <v/>
      </c>
      <c r="FI4" s="18" t="str">
        <f t="shared" si="25"/>
        <v/>
      </c>
      <c r="FJ4" s="18" t="str">
        <f t="shared" si="26"/>
        <v/>
      </c>
      <c r="FK4" s="18" t="str">
        <f>IF(ISNUMBER(FI4), FI4*COS(RADIANS(-$C4+Графики!$B$3))+FJ4*SIN(RADIANS(-$C4+Графики!$B$3)),"")</f>
        <v/>
      </c>
      <c r="FL4" s="19" t="str">
        <f>IF(ISNUMBER(FI4), FI4*COS(RADIANS(-$C4+Графики!$B$5))+FJ4*SIN(RADIANS(-$C4+Графики!$B$5)),"")</f>
        <v/>
      </c>
      <c r="FM4" s="24"/>
      <c r="FN4" s="25"/>
      <c r="FO4" s="25"/>
      <c r="FP4" s="25"/>
      <c r="FQ4" s="18" t="str">
        <f t="shared" si="27"/>
        <v/>
      </c>
      <c r="FR4" s="18" t="str">
        <f t="shared" si="28"/>
        <v/>
      </c>
      <c r="FS4" s="18" t="str">
        <f t="shared" si="29"/>
        <v/>
      </c>
      <c r="FT4" s="18" t="str">
        <f t="shared" si="30"/>
        <v/>
      </c>
      <c r="FU4" s="18" t="str">
        <f>IF(ISNUMBER(FS4), FS4*COS(RADIANS(-$C4+Графики!$B$3))+FT4*SIN(RADIANS(-$C4+Графики!$B$3)),"")</f>
        <v/>
      </c>
      <c r="FV4" s="19" t="str">
        <f>IF(ISNUMBER(FS4), FS4*COS(RADIANS(-$C4+Графики!$B$5))+FT4*SIN(RADIANS(-$C4+Графики!$B$5)),"")</f>
        <v/>
      </c>
      <c r="FW4" s="24"/>
      <c r="FX4" s="25"/>
      <c r="FY4" s="25"/>
      <c r="FZ4" s="25"/>
      <c r="GA4" s="18" t="str">
        <f t="shared" si="31"/>
        <v/>
      </c>
      <c r="GB4" s="18" t="str">
        <f t="shared" si="32"/>
        <v/>
      </c>
      <c r="GC4" s="18" t="str">
        <f t="shared" si="33"/>
        <v/>
      </c>
      <c r="GD4" s="18" t="str">
        <f t="shared" si="34"/>
        <v/>
      </c>
      <c r="GE4" s="18" t="str">
        <f>IF(ISNUMBER(GC4), GC4*COS(RADIANS(-$C4+Графики!$B$3))+GD4*SIN(RADIANS(-$C4+Графики!$B$3)),"")</f>
        <v/>
      </c>
      <c r="GF4" s="19" t="str">
        <f>IF(ISNUMBER(GC4), GC4*COS(RADIANS(-$C4+Графики!$B$5))+GD4*SIN(RADIANS(-$C4+Графики!$B$5)),"")</f>
        <v/>
      </c>
      <c r="GG4" s="24"/>
      <c r="GH4" s="25"/>
      <c r="GI4" s="25"/>
      <c r="GJ4" s="25"/>
      <c r="GK4" s="18" t="str">
        <f t="shared" si="35"/>
        <v/>
      </c>
      <c r="GL4" s="18" t="str">
        <f t="shared" si="36"/>
        <v/>
      </c>
      <c r="GM4" s="18" t="str">
        <f t="shared" si="37"/>
        <v/>
      </c>
      <c r="GN4" s="18" t="str">
        <f t="shared" si="38"/>
        <v/>
      </c>
      <c r="GO4" s="18" t="str">
        <f>IF(ISNUMBER(GM4), GM4*COS(RADIANS(-$C4+Графики!$B$3))+GN4*SIN(RADIANS(-$C4+Графики!$B$3)),"")</f>
        <v/>
      </c>
      <c r="GP4" s="19" t="str">
        <f>IF(ISNUMBER(GM4), GM4*COS(RADIANS(-$C4+Графики!$B$5))+GN4*SIN(RADIANS(-$C4+Графики!$B$5)),"")</f>
        <v/>
      </c>
      <c r="GQ4" s="24"/>
      <c r="GR4" s="25"/>
      <c r="GS4" s="25"/>
      <c r="GT4" s="25"/>
      <c r="GU4" s="18" t="str">
        <f t="shared" si="39"/>
        <v/>
      </c>
      <c r="GV4" s="18" t="str">
        <f t="shared" si="40"/>
        <v/>
      </c>
      <c r="GW4" s="18" t="str">
        <f t="shared" si="41"/>
        <v/>
      </c>
      <c r="GX4" s="18" t="str">
        <f t="shared" si="42"/>
        <v/>
      </c>
      <c r="GY4" s="18" t="str">
        <f>IF(ISNUMBER(GW4), GW4*COS(RADIANS(-$C4+Графики!$B$3))+GX4*SIN(RADIANS(-$C4+Графики!$B$3)),"")</f>
        <v/>
      </c>
      <c r="GZ4" s="19" t="str">
        <f>IF(ISNUMBER(GW4), GW4*COS(RADIANS(-$C4+Графики!$B$5))+GX4*SIN(RADIANS(-$C4+Графики!$B$5)),"")</f>
        <v/>
      </c>
      <c r="HA4" s="24"/>
      <c r="HB4" s="25"/>
      <c r="HC4" s="25"/>
      <c r="HD4" s="25"/>
      <c r="HE4" s="18" t="str">
        <f t="shared" si="43"/>
        <v/>
      </c>
      <c r="HF4" s="18" t="str">
        <f t="shared" si="44"/>
        <v/>
      </c>
      <c r="HG4" s="18" t="str">
        <f t="shared" si="45"/>
        <v/>
      </c>
      <c r="HH4" s="18" t="str">
        <f t="shared" si="46"/>
        <v/>
      </c>
      <c r="HI4" s="18" t="str">
        <f>IF(ISNUMBER(HG4), HG4*COS(RADIANS(-$C4+Графики!$B$3))+HH4*SIN(RADIANS(-$C4+Графики!$B$3)),"")</f>
        <v/>
      </c>
      <c r="HJ4" s="19" t="str">
        <f>IF(ISNUMBER(HG4), HG4*COS(RADIANS(-$C4+Графики!$B$5))+HH4*SIN(RADIANS(-$C4+Графики!$B$5)),"")</f>
        <v/>
      </c>
      <c r="HK4" s="24"/>
      <c r="HL4" s="25"/>
      <c r="HM4" s="25"/>
      <c r="HN4" s="25"/>
      <c r="HO4" s="18" t="str">
        <f t="shared" si="47"/>
        <v/>
      </c>
      <c r="HP4" s="18" t="str">
        <f t="shared" si="48"/>
        <v/>
      </c>
      <c r="HQ4" s="18" t="str">
        <f t="shared" si="49"/>
        <v/>
      </c>
      <c r="HR4" s="18" t="str">
        <f t="shared" si="50"/>
        <v/>
      </c>
      <c r="HS4" s="18" t="str">
        <f>IF(ISNUMBER(HQ4), HQ4*COS(RADIANS(-$C4+Графики!$B$3))+HR4*SIN(RADIANS(-$C4+Графики!$B$3)),"")</f>
        <v/>
      </c>
      <c r="HT4" s="19" t="str">
        <f>IF(ISNUMBER(HQ4), HQ4*COS(RADIANS(-$C4+Графики!$B$5))+HR4*SIN(RADIANS(-$C4+Графики!$B$5)),"")</f>
        <v/>
      </c>
      <c r="HU4" s="24"/>
      <c r="HV4" s="25"/>
      <c r="HW4" s="25"/>
      <c r="HX4" s="25"/>
      <c r="HY4" s="18" t="str">
        <f t="shared" si="51"/>
        <v/>
      </c>
      <c r="HZ4" s="18" t="str">
        <f t="shared" si="52"/>
        <v/>
      </c>
      <c r="IA4" s="18" t="str">
        <f t="shared" si="53"/>
        <v/>
      </c>
      <c r="IB4" s="18" t="str">
        <f t="shared" si="54"/>
        <v/>
      </c>
      <c r="IC4" s="18" t="str">
        <f>IF(ISNUMBER(IA4), IA4*COS(RADIANS(-$C4+Графики!$B$3))+IB4*SIN(RADIANS(-$C4+Графики!$B$3)),"")</f>
        <v/>
      </c>
      <c r="ID4" s="19" t="str">
        <f>IF(ISNUMBER(IA4), IA4*COS(RADIANS(-$C4+Графики!$B$5))+IB4*SIN(RADIANS(-$C4+Графики!$B$5)),"")</f>
        <v/>
      </c>
      <c r="IE4" s="24"/>
      <c r="IF4" s="25"/>
      <c r="IG4" s="25"/>
      <c r="IH4" s="25"/>
      <c r="II4" s="18" t="str">
        <f t="shared" si="55"/>
        <v/>
      </c>
      <c r="IJ4" s="18" t="str">
        <f t="shared" si="56"/>
        <v/>
      </c>
      <c r="IK4" s="18" t="str">
        <f t="shared" si="57"/>
        <v/>
      </c>
      <c r="IL4" s="18" t="str">
        <f t="shared" si="58"/>
        <v/>
      </c>
      <c r="IM4" s="18" t="str">
        <f>IF(ISNUMBER(IK4), IK4*COS(RADIANS(-$C4+Графики!$B$3))+IL4*SIN(RADIANS(-$C4+Графики!$B$3)),"")</f>
        <v/>
      </c>
      <c r="IN4" s="19" t="str">
        <f>IF(ISNUMBER(IK4), IK4*COS(RADIANS(-$C4+Графики!$B$5))+IL4*SIN(RADIANS(-$C4+Графики!$B$5)),"")</f>
        <v/>
      </c>
      <c r="IO4" s="24"/>
      <c r="IP4" s="25"/>
      <c r="IQ4" s="25"/>
      <c r="IR4" s="25"/>
      <c r="IS4" s="18" t="str">
        <f t="shared" si="59"/>
        <v/>
      </c>
      <c r="IT4" s="18" t="str">
        <f t="shared" si="60"/>
        <v/>
      </c>
      <c r="IU4" s="18" t="str">
        <f t="shared" si="61"/>
        <v/>
      </c>
      <c r="IV4" s="18" t="str">
        <f t="shared" si="62"/>
        <v/>
      </c>
      <c r="IW4" s="18" t="str">
        <f>IF(ISNUMBER(IU4), IU4*COS(RADIANS(-$C4+Графики!$B$3))+IV4*SIN(RADIANS(-$C4+Графики!$B$3)),"")</f>
        <v/>
      </c>
      <c r="IX4" s="19" t="str">
        <f>IF(ISNUMBER(IU4), IU4*COS(RADIANS(-$C4+Графики!$B$5))+IV4*SIN(RADIANS(-$C4+Графики!$B$5)),"")</f>
        <v/>
      </c>
    </row>
    <row r="5" spans="1:258" x14ac:dyDescent="0.25">
      <c r="A5" s="44">
        <v>5</v>
      </c>
      <c r="B5" s="50">
        <v>0</v>
      </c>
      <c r="C5" s="11">
        <f>IF(Графики!$A$7="Расчитывать с учетом закручивания скважины",B5,0)</f>
        <v>0</v>
      </c>
      <c r="D5" s="47">
        <v>1</v>
      </c>
      <c r="E5" s="34">
        <f t="shared" si="0"/>
        <v>0</v>
      </c>
      <c r="F5" s="35">
        <f t="shared" si="0"/>
        <v>0</v>
      </c>
      <c r="G5" s="35">
        <f t="shared" si="1"/>
        <v>0</v>
      </c>
      <c r="H5" s="36">
        <f t="shared" si="2"/>
        <v>0</v>
      </c>
      <c r="I5" s="29"/>
      <c r="J5" s="25"/>
      <c r="K5" s="25"/>
      <c r="L5" s="25"/>
      <c r="M5" s="18" t="str">
        <f t="shared" si="63"/>
        <v/>
      </c>
      <c r="N5" s="18" t="str">
        <f t="shared" si="64"/>
        <v/>
      </c>
      <c r="O5" s="18" t="str">
        <f t="shared" si="65"/>
        <v/>
      </c>
      <c r="P5" s="18" t="str">
        <f t="shared" si="65"/>
        <v/>
      </c>
      <c r="Q5" s="18" t="str">
        <f>IF(ISNUMBER(O5), O5*COS(RADIANS(-$C5+Графики!$B$3))+P5*SIN(RADIANS(-$C5+Графики!$B$3)),"")</f>
        <v/>
      </c>
      <c r="R5" s="19" t="str">
        <f>IF(ISNUMBER(O5), O5*COS(RADIANS(-$C5+Графики!$B$5))+P5*SIN(RADIANS(-$C5+Графики!$B$5)),"")</f>
        <v/>
      </c>
      <c r="S5" s="29"/>
      <c r="T5" s="25"/>
      <c r="U5" s="25"/>
      <c r="V5" s="25"/>
      <c r="W5" s="18" t="str">
        <f t="shared" si="66"/>
        <v/>
      </c>
      <c r="X5" s="18" t="str">
        <f t="shared" si="67"/>
        <v/>
      </c>
      <c r="Y5" s="18" t="str">
        <f t="shared" si="68"/>
        <v/>
      </c>
      <c r="Z5" s="18" t="str">
        <f t="shared" si="68"/>
        <v/>
      </c>
      <c r="AA5" s="18" t="str">
        <f>IF(ISNUMBER(Y5), Y5*COS(RADIANS(-$C5+Графики!$B$3))+Z5*SIN(RADIANS(-$C5+Графики!$B$3)),"")</f>
        <v/>
      </c>
      <c r="AB5" s="18" t="str">
        <f>IF(ISNUMBER(Y5), Y5*COS(RADIANS(-$C5+Графики!$B$5))+Z5*SIN(RADIANS(-$C5+Графики!$B$5)),"")</f>
        <v/>
      </c>
      <c r="AC5" s="24"/>
      <c r="AD5" s="25"/>
      <c r="AE5" s="25"/>
      <c r="AF5" s="25"/>
      <c r="AG5" s="18" t="str">
        <f t="shared" si="69"/>
        <v/>
      </c>
      <c r="AH5" s="18" t="str">
        <f t="shared" si="70"/>
        <v/>
      </c>
      <c r="AI5" s="18" t="str">
        <f t="shared" si="71"/>
        <v/>
      </c>
      <c r="AJ5" s="18" t="str">
        <f t="shared" si="71"/>
        <v/>
      </c>
      <c r="AK5" s="18" t="str">
        <f>IF(ISNUMBER(AI5), AI5*COS(RADIANS(-$C5+Графики!$B$3))+AJ5*SIN(RADIANS(-$C5+Графики!$B$3)),"")</f>
        <v/>
      </c>
      <c r="AL5" s="19" t="str">
        <f>IF(ISNUMBER(AI5), AI5*COS(RADIANS(-$C5+Графики!$B$5))+AJ5*SIN(RADIANS(-$C5+Графики!$B$5)),"")</f>
        <v/>
      </c>
      <c r="AM5" s="24"/>
      <c r="AN5" s="25"/>
      <c r="AO5" s="25"/>
      <c r="AP5" s="25"/>
      <c r="AQ5" s="18" t="str">
        <f t="shared" si="72"/>
        <v/>
      </c>
      <c r="AR5" s="18" t="str">
        <f t="shared" si="73"/>
        <v/>
      </c>
      <c r="AS5" s="18" t="str">
        <f t="shared" si="74"/>
        <v/>
      </c>
      <c r="AT5" s="18" t="str">
        <f t="shared" si="74"/>
        <v/>
      </c>
      <c r="AU5" s="18" t="str">
        <f>IF(ISNUMBER(AS5), AS5*COS(RADIANS(-$C5+Графики!$B$3))+AT5*SIN(RADIANS(-$C5+Графики!$B$3)),"")</f>
        <v/>
      </c>
      <c r="AV5" s="19" t="str">
        <f>IF(ISNUMBER(AS5), AS5*COS(RADIANS(-$C5+Графики!$B$5))+AT5*SIN(RADIANS(-$C5+Графики!$B$5)),"")</f>
        <v/>
      </c>
      <c r="AW5" s="24"/>
      <c r="AX5" s="25"/>
      <c r="AY5" s="25"/>
      <c r="AZ5" s="25"/>
      <c r="BA5" s="18" t="str">
        <f t="shared" si="75"/>
        <v/>
      </c>
      <c r="BB5" s="18" t="str">
        <f t="shared" si="76"/>
        <v/>
      </c>
      <c r="BC5" s="18" t="str">
        <f t="shared" si="77"/>
        <v/>
      </c>
      <c r="BD5" s="18" t="str">
        <f t="shared" si="77"/>
        <v/>
      </c>
      <c r="BE5" s="18" t="str">
        <f>IF(ISNUMBER(BC5), BC5*COS(RADIANS(-$C5+Графики!$B$3))+BD5*SIN(RADIANS(-$C5+Графики!$B$3)),"")</f>
        <v/>
      </c>
      <c r="BF5" s="106" t="str">
        <f>IF(ISNUMBER(BC5), BC5*COS(RADIANS(-$C5+Графики!$B$5))+BD5*SIN(RADIANS(-$C5+Графики!$B$5)),"")</f>
        <v/>
      </c>
      <c r="BG5" s="24"/>
      <c r="BH5" s="25"/>
      <c r="BI5" s="25"/>
      <c r="BJ5" s="25"/>
      <c r="BK5" s="18" t="str">
        <f t="shared" si="78"/>
        <v/>
      </c>
      <c r="BL5" s="18" t="str">
        <f t="shared" si="79"/>
        <v/>
      </c>
      <c r="BM5" s="18" t="str">
        <f t="shared" si="80"/>
        <v/>
      </c>
      <c r="BN5" s="18" t="str">
        <f t="shared" si="80"/>
        <v/>
      </c>
      <c r="BO5" s="18" t="str">
        <f>IF(ISNUMBER(BM5), BM5*COS(RADIANS(-$C5+Графики!$B$3))+BN5*SIN(RADIANS(-$C5+Графики!$B$3)),"")</f>
        <v/>
      </c>
      <c r="BP5" s="106" t="str">
        <f>IF(ISNUMBER(BM5), BM5*COS(RADIANS(-$C5+Графики!$B$5))+BN5*SIN(RADIANS(-$C5+Графики!$B$5)),"")</f>
        <v/>
      </c>
      <c r="BQ5" s="24"/>
      <c r="BR5" s="25"/>
      <c r="BS5" s="25"/>
      <c r="BT5" s="25"/>
      <c r="BU5" s="18" t="str">
        <f t="shared" si="81"/>
        <v/>
      </c>
      <c r="BV5" s="18" t="str">
        <f t="shared" si="82"/>
        <v/>
      </c>
      <c r="BW5" s="18" t="str">
        <f t="shared" si="83"/>
        <v/>
      </c>
      <c r="BX5" s="18" t="str">
        <f t="shared" si="83"/>
        <v/>
      </c>
      <c r="BY5" s="18" t="str">
        <f>IF(ISNUMBER(BW5), BW5*COS(RADIANS(-$C5+Графики!$B$3))+BX5*SIN(RADIANS(-$C5+Графики!$B$3)),"")</f>
        <v/>
      </c>
      <c r="BZ5" s="19" t="str">
        <f>IF(ISNUMBER(BW5), BW5*COS(RADIANS(-$C5+Графики!$B$5))+BX5*SIN(RADIANS(-$C5+Графики!$B$5)),"")</f>
        <v/>
      </c>
      <c r="CA5" s="29"/>
      <c r="CB5" s="25"/>
      <c r="CC5" s="25"/>
      <c r="CD5" s="25"/>
      <c r="CE5" s="18" t="str">
        <f t="shared" si="84"/>
        <v/>
      </c>
      <c r="CF5" s="18" t="str">
        <f t="shared" si="85"/>
        <v/>
      </c>
      <c r="CG5" s="18" t="str">
        <f t="shared" si="86"/>
        <v/>
      </c>
      <c r="CH5" s="18" t="str">
        <f t="shared" si="86"/>
        <v/>
      </c>
      <c r="CI5" s="18" t="str">
        <f>IF(ISNUMBER(CG5), CG5*COS(RADIANS(-$C5+Графики!$B$3))+CH5*SIN(RADIANS(-$C5+Графики!$B$3)),"")</f>
        <v/>
      </c>
      <c r="CJ5" s="19" t="str">
        <f>IF(ISNUMBER(CG5), CG5*COS(RADIANS(-$C5+Графики!$B$5))+CH5*SIN(RADIANS(-$C5+Графики!$B$5)),"")</f>
        <v/>
      </c>
      <c r="CK5" s="24"/>
      <c r="CL5" s="25"/>
      <c r="CM5" s="25"/>
      <c r="CN5" s="25"/>
      <c r="CO5" s="18" t="str">
        <f t="shared" si="87"/>
        <v/>
      </c>
      <c r="CP5" s="18" t="str">
        <f t="shared" si="88"/>
        <v/>
      </c>
      <c r="CQ5" s="18" t="str">
        <f t="shared" si="89"/>
        <v/>
      </c>
      <c r="CR5" s="18" t="str">
        <f t="shared" si="89"/>
        <v/>
      </c>
      <c r="CS5" s="18" t="str">
        <f>IF(ISNUMBER(CQ5), CQ5*COS(RADIANS(-$C5+Графики!$B$3))+CR5*SIN(RADIANS(-$C5+Графики!$B$3)),"")</f>
        <v/>
      </c>
      <c r="CT5" s="19" t="str">
        <f>IF(ISNUMBER(CQ5), CQ5*COS(RADIANS(-$C5+Графики!$B$5))+CR5*SIN(RADIANS(-$C5+Графики!$B$5)),"")</f>
        <v/>
      </c>
      <c r="CU5" s="24"/>
      <c r="CV5" s="25"/>
      <c r="CW5" s="25"/>
      <c r="CX5" s="25"/>
      <c r="CY5" s="18" t="str">
        <f t="shared" si="90"/>
        <v/>
      </c>
      <c r="CZ5" s="18" t="str">
        <f t="shared" si="91"/>
        <v/>
      </c>
      <c r="DA5" s="18" t="str">
        <f t="shared" si="92"/>
        <v/>
      </c>
      <c r="DB5" s="18" t="str">
        <f t="shared" si="92"/>
        <v/>
      </c>
      <c r="DC5" s="18" t="str">
        <f>IF(ISNUMBER(DA5), DA5*COS(RADIANS(-$C5+Графики!$B$3))+DB5*SIN(RADIANS(-$C5+Графики!$B$3)),"")</f>
        <v/>
      </c>
      <c r="DD5" s="19" t="str">
        <f>IF(ISNUMBER(DA5), DA5*COS(RADIANS(-$C5+Графики!$B$5))+DB5*SIN(RADIANS(-$C5+Графики!$B$5)),"")</f>
        <v/>
      </c>
      <c r="DE5" s="24"/>
      <c r="DF5" s="25"/>
      <c r="DG5" s="25"/>
      <c r="DH5" s="25"/>
      <c r="DI5" s="18" t="str">
        <f t="shared" si="3"/>
        <v/>
      </c>
      <c r="DJ5" s="18" t="str">
        <f t="shared" si="4"/>
        <v/>
      </c>
      <c r="DK5" s="18" t="str">
        <f t="shared" si="5"/>
        <v/>
      </c>
      <c r="DL5" s="18" t="str">
        <f t="shared" si="6"/>
        <v/>
      </c>
      <c r="DM5" s="18" t="str">
        <f>IF(ISNUMBER(DK5), DK5*COS(RADIANS(-$C5+Графики!$B$3))+DL5*SIN(RADIANS(-$C5+Графики!$B$3)),"")</f>
        <v/>
      </c>
      <c r="DN5" s="19" t="str">
        <f>IF(ISNUMBER(DK5), DK5*COS(RADIANS(-$C5+Графики!$B$5))+DL5*SIN(RADIANS(-$C5+Графики!$B$5)),"")</f>
        <v/>
      </c>
      <c r="DO5" s="24"/>
      <c r="DP5" s="25"/>
      <c r="DQ5" s="25"/>
      <c r="DR5" s="25"/>
      <c r="DS5" s="18" t="str">
        <f t="shared" si="7"/>
        <v/>
      </c>
      <c r="DT5" s="18" t="str">
        <f t="shared" si="8"/>
        <v/>
      </c>
      <c r="DU5" s="18" t="str">
        <f t="shared" si="9"/>
        <v/>
      </c>
      <c r="DV5" s="18" t="str">
        <f t="shared" si="10"/>
        <v/>
      </c>
      <c r="DW5" s="18" t="str">
        <f>IF(ISNUMBER(DU5), DU5*COS(RADIANS(-$C5+Графики!$B$3))+DV5*SIN(RADIANS(-$C5+Графики!$B$3)),"")</f>
        <v/>
      </c>
      <c r="DX5" s="19" t="str">
        <f>IF(ISNUMBER(DU5), DU5*COS(RADIANS(-$C5+Графики!$B$5))+DV5*SIN(RADIANS(-$C5+Графики!$B$5)),"")</f>
        <v/>
      </c>
      <c r="DY5" s="24"/>
      <c r="DZ5" s="25"/>
      <c r="EA5" s="25"/>
      <c r="EB5" s="25"/>
      <c r="EC5" s="18" t="str">
        <f t="shared" si="11"/>
        <v/>
      </c>
      <c r="ED5" s="18" t="str">
        <f t="shared" si="12"/>
        <v/>
      </c>
      <c r="EE5" s="18" t="str">
        <f t="shared" si="13"/>
        <v/>
      </c>
      <c r="EF5" s="18" t="str">
        <f t="shared" si="14"/>
        <v/>
      </c>
      <c r="EG5" s="18" t="str">
        <f>IF(ISNUMBER(EE5), EE5*COS(RADIANS(-$C5+Графики!$B$3))+EF5*SIN(RADIANS(-$C5+Графики!$B$3)),"")</f>
        <v/>
      </c>
      <c r="EH5" s="19" t="str">
        <f>IF(ISNUMBER(EE5), EE5*COS(RADIANS(-$C5+Графики!$B$5))+EF5*SIN(RADIANS(-$C5+Графики!$B$5)),"")</f>
        <v/>
      </c>
      <c r="EI5" s="24"/>
      <c r="EJ5" s="25"/>
      <c r="EK5" s="25"/>
      <c r="EL5" s="25"/>
      <c r="EM5" s="18" t="str">
        <f t="shared" si="15"/>
        <v/>
      </c>
      <c r="EN5" s="18" t="str">
        <f t="shared" si="16"/>
        <v/>
      </c>
      <c r="EO5" s="18" t="str">
        <f t="shared" si="17"/>
        <v/>
      </c>
      <c r="EP5" s="18" t="str">
        <f t="shared" si="18"/>
        <v/>
      </c>
      <c r="EQ5" s="18" t="str">
        <f>IF(ISNUMBER(EO5), EO5*COS(RADIANS(-$C5+Графики!$B$3))+EP5*SIN(RADIANS(-$C5+Графики!$B$3)),"")</f>
        <v/>
      </c>
      <c r="ER5" s="19" t="str">
        <f>IF(ISNUMBER(EO5), EO5*COS(RADIANS(-$C5+Графики!$B$5))+EP5*SIN(RADIANS(-$C5+Графики!$B$5)),"")</f>
        <v/>
      </c>
      <c r="ES5" s="24"/>
      <c r="ET5" s="25"/>
      <c r="EU5" s="25"/>
      <c r="EV5" s="25"/>
      <c r="EW5" s="18" t="str">
        <f t="shared" si="19"/>
        <v/>
      </c>
      <c r="EX5" s="18" t="str">
        <f t="shared" si="20"/>
        <v/>
      </c>
      <c r="EY5" s="18" t="str">
        <f t="shared" si="21"/>
        <v/>
      </c>
      <c r="EZ5" s="18" t="str">
        <f t="shared" si="22"/>
        <v/>
      </c>
      <c r="FA5" s="18" t="str">
        <f>IF(ISNUMBER(EY5), EY5*COS(RADIANS(-$C5+Графики!$B$3))+EZ5*SIN(RADIANS(-$C5+Графики!$B$3)),"")</f>
        <v/>
      </c>
      <c r="FB5" s="19" t="str">
        <f>IF(ISNUMBER(EY5), EY5*COS(RADIANS(-$C5+Графики!$B$5))+EZ5*SIN(RADIANS(-$C5+Графики!$B$5)),"")</f>
        <v/>
      </c>
      <c r="FC5" s="24"/>
      <c r="FD5" s="25"/>
      <c r="FE5" s="25"/>
      <c r="FF5" s="25"/>
      <c r="FG5" s="18" t="str">
        <f t="shared" si="23"/>
        <v/>
      </c>
      <c r="FH5" s="18" t="str">
        <f t="shared" si="24"/>
        <v/>
      </c>
      <c r="FI5" s="18" t="str">
        <f t="shared" si="25"/>
        <v/>
      </c>
      <c r="FJ5" s="18" t="str">
        <f t="shared" si="26"/>
        <v/>
      </c>
      <c r="FK5" s="18" t="str">
        <f>IF(ISNUMBER(FI5), FI5*COS(RADIANS(-$C5+Графики!$B$3))+FJ5*SIN(RADIANS(-$C5+Графики!$B$3)),"")</f>
        <v/>
      </c>
      <c r="FL5" s="19" t="str">
        <f>IF(ISNUMBER(FI5), FI5*COS(RADIANS(-$C5+Графики!$B$5))+FJ5*SIN(RADIANS(-$C5+Графики!$B$5)),"")</f>
        <v/>
      </c>
      <c r="FM5" s="24"/>
      <c r="FN5" s="25"/>
      <c r="FO5" s="25"/>
      <c r="FP5" s="25"/>
      <c r="FQ5" s="18" t="str">
        <f t="shared" si="27"/>
        <v/>
      </c>
      <c r="FR5" s="18" t="str">
        <f t="shared" si="28"/>
        <v/>
      </c>
      <c r="FS5" s="18" t="str">
        <f t="shared" si="29"/>
        <v/>
      </c>
      <c r="FT5" s="18" t="str">
        <f t="shared" si="30"/>
        <v/>
      </c>
      <c r="FU5" s="18" t="str">
        <f>IF(ISNUMBER(FS5), FS5*COS(RADIANS(-$C5+Графики!$B$3))+FT5*SIN(RADIANS(-$C5+Графики!$B$3)),"")</f>
        <v/>
      </c>
      <c r="FV5" s="19" t="str">
        <f>IF(ISNUMBER(FS5), FS5*COS(RADIANS(-$C5+Графики!$B$5))+FT5*SIN(RADIANS(-$C5+Графики!$B$5)),"")</f>
        <v/>
      </c>
      <c r="FW5" s="24"/>
      <c r="FX5" s="25"/>
      <c r="FY5" s="25"/>
      <c r="FZ5" s="25"/>
      <c r="GA5" s="18" t="str">
        <f t="shared" si="31"/>
        <v/>
      </c>
      <c r="GB5" s="18" t="str">
        <f t="shared" si="32"/>
        <v/>
      </c>
      <c r="GC5" s="18" t="str">
        <f t="shared" si="33"/>
        <v/>
      </c>
      <c r="GD5" s="18" t="str">
        <f t="shared" si="34"/>
        <v/>
      </c>
      <c r="GE5" s="18" t="str">
        <f>IF(ISNUMBER(GC5), GC5*COS(RADIANS(-$C5+Графики!$B$3))+GD5*SIN(RADIANS(-$C5+Графики!$B$3)),"")</f>
        <v/>
      </c>
      <c r="GF5" s="19" t="str">
        <f>IF(ISNUMBER(GC5), GC5*COS(RADIANS(-$C5+Графики!$B$5))+GD5*SIN(RADIANS(-$C5+Графики!$B$5)),"")</f>
        <v/>
      </c>
      <c r="GG5" s="24"/>
      <c r="GH5" s="25"/>
      <c r="GI5" s="25"/>
      <c r="GJ5" s="25"/>
      <c r="GK5" s="18" t="str">
        <f t="shared" si="35"/>
        <v/>
      </c>
      <c r="GL5" s="18" t="str">
        <f t="shared" si="36"/>
        <v/>
      </c>
      <c r="GM5" s="18" t="str">
        <f t="shared" si="37"/>
        <v/>
      </c>
      <c r="GN5" s="18" t="str">
        <f t="shared" si="38"/>
        <v/>
      </c>
      <c r="GO5" s="18" t="str">
        <f>IF(ISNUMBER(GM5), GM5*COS(RADIANS(-$C5+Графики!$B$3))+GN5*SIN(RADIANS(-$C5+Графики!$B$3)),"")</f>
        <v/>
      </c>
      <c r="GP5" s="19" t="str">
        <f>IF(ISNUMBER(GM5), GM5*COS(RADIANS(-$C5+Графики!$B$5))+GN5*SIN(RADIANS(-$C5+Графики!$B$5)),"")</f>
        <v/>
      </c>
      <c r="GQ5" s="24"/>
      <c r="GR5" s="25"/>
      <c r="GS5" s="25"/>
      <c r="GT5" s="25"/>
      <c r="GU5" s="18" t="str">
        <f t="shared" si="39"/>
        <v/>
      </c>
      <c r="GV5" s="18" t="str">
        <f t="shared" si="40"/>
        <v/>
      </c>
      <c r="GW5" s="18" t="str">
        <f t="shared" si="41"/>
        <v/>
      </c>
      <c r="GX5" s="18" t="str">
        <f t="shared" si="42"/>
        <v/>
      </c>
      <c r="GY5" s="18" t="str">
        <f>IF(ISNUMBER(GW5), GW5*COS(RADIANS(-$C5+Графики!$B$3))+GX5*SIN(RADIANS(-$C5+Графики!$B$3)),"")</f>
        <v/>
      </c>
      <c r="GZ5" s="19" t="str">
        <f>IF(ISNUMBER(GW5), GW5*COS(RADIANS(-$C5+Графики!$B$5))+GX5*SIN(RADIANS(-$C5+Графики!$B$5)),"")</f>
        <v/>
      </c>
      <c r="HA5" s="24"/>
      <c r="HB5" s="25"/>
      <c r="HC5" s="25"/>
      <c r="HD5" s="25"/>
      <c r="HE5" s="18" t="str">
        <f t="shared" si="43"/>
        <v/>
      </c>
      <c r="HF5" s="18" t="str">
        <f t="shared" si="44"/>
        <v/>
      </c>
      <c r="HG5" s="18" t="str">
        <f t="shared" si="45"/>
        <v/>
      </c>
      <c r="HH5" s="18" t="str">
        <f t="shared" si="46"/>
        <v/>
      </c>
      <c r="HI5" s="18" t="str">
        <f>IF(ISNUMBER(HG5), HG5*COS(RADIANS(-$C5+Графики!$B$3))+HH5*SIN(RADIANS(-$C5+Графики!$B$3)),"")</f>
        <v/>
      </c>
      <c r="HJ5" s="19" t="str">
        <f>IF(ISNUMBER(HG5), HG5*COS(RADIANS(-$C5+Графики!$B$5))+HH5*SIN(RADIANS(-$C5+Графики!$B$5)),"")</f>
        <v/>
      </c>
      <c r="HK5" s="24"/>
      <c r="HL5" s="25"/>
      <c r="HM5" s="25"/>
      <c r="HN5" s="25"/>
      <c r="HO5" s="18" t="str">
        <f t="shared" si="47"/>
        <v/>
      </c>
      <c r="HP5" s="18" t="str">
        <f t="shared" si="48"/>
        <v/>
      </c>
      <c r="HQ5" s="18" t="str">
        <f t="shared" si="49"/>
        <v/>
      </c>
      <c r="HR5" s="18" t="str">
        <f t="shared" si="50"/>
        <v/>
      </c>
      <c r="HS5" s="18" t="str">
        <f>IF(ISNUMBER(HQ5), HQ5*COS(RADIANS(-$C5+Графики!$B$3))+HR5*SIN(RADIANS(-$C5+Графики!$B$3)),"")</f>
        <v/>
      </c>
      <c r="HT5" s="19" t="str">
        <f>IF(ISNUMBER(HQ5), HQ5*COS(RADIANS(-$C5+Графики!$B$5))+HR5*SIN(RADIANS(-$C5+Графики!$B$5)),"")</f>
        <v/>
      </c>
      <c r="HU5" s="24"/>
      <c r="HV5" s="25"/>
      <c r="HW5" s="25"/>
      <c r="HX5" s="25"/>
      <c r="HY5" s="18" t="str">
        <f t="shared" si="51"/>
        <v/>
      </c>
      <c r="HZ5" s="18" t="str">
        <f t="shared" si="52"/>
        <v/>
      </c>
      <c r="IA5" s="18" t="str">
        <f t="shared" si="53"/>
        <v/>
      </c>
      <c r="IB5" s="18" t="str">
        <f t="shared" si="54"/>
        <v/>
      </c>
      <c r="IC5" s="18" t="str">
        <f>IF(ISNUMBER(IA5), IA5*COS(RADIANS(-$C5+Графики!$B$3))+IB5*SIN(RADIANS(-$C5+Графики!$B$3)),"")</f>
        <v/>
      </c>
      <c r="ID5" s="19" t="str">
        <f>IF(ISNUMBER(IA5), IA5*COS(RADIANS(-$C5+Графики!$B$5))+IB5*SIN(RADIANS(-$C5+Графики!$B$5)),"")</f>
        <v/>
      </c>
      <c r="IE5" s="24"/>
      <c r="IF5" s="25"/>
      <c r="IG5" s="25"/>
      <c r="IH5" s="25"/>
      <c r="II5" s="18" t="str">
        <f t="shared" si="55"/>
        <v/>
      </c>
      <c r="IJ5" s="18" t="str">
        <f t="shared" si="56"/>
        <v/>
      </c>
      <c r="IK5" s="18" t="str">
        <f t="shared" si="57"/>
        <v/>
      </c>
      <c r="IL5" s="18" t="str">
        <f t="shared" si="58"/>
        <v/>
      </c>
      <c r="IM5" s="18" t="str">
        <f>IF(ISNUMBER(IK5), IK5*COS(RADIANS(-$C5+Графики!$B$3))+IL5*SIN(RADIANS(-$C5+Графики!$B$3)),"")</f>
        <v/>
      </c>
      <c r="IN5" s="19" t="str">
        <f>IF(ISNUMBER(IK5), IK5*COS(RADIANS(-$C5+Графики!$B$5))+IL5*SIN(RADIANS(-$C5+Графики!$B$5)),"")</f>
        <v/>
      </c>
      <c r="IO5" s="24"/>
      <c r="IP5" s="25"/>
      <c r="IQ5" s="25"/>
      <c r="IR5" s="25"/>
      <c r="IS5" s="18" t="str">
        <f t="shared" si="59"/>
        <v/>
      </c>
      <c r="IT5" s="18" t="str">
        <f t="shared" si="60"/>
        <v/>
      </c>
      <c r="IU5" s="18" t="str">
        <f t="shared" si="61"/>
        <v/>
      </c>
      <c r="IV5" s="18" t="str">
        <f t="shared" si="62"/>
        <v/>
      </c>
      <c r="IW5" s="18" t="str">
        <f>IF(ISNUMBER(IU5), IU5*COS(RADIANS(-$C5+Графики!$B$3))+IV5*SIN(RADIANS(-$C5+Графики!$B$3)),"")</f>
        <v/>
      </c>
      <c r="IX5" s="19" t="str">
        <f>IF(ISNUMBER(IU5), IU5*COS(RADIANS(-$C5+Графики!$B$5))+IV5*SIN(RADIANS(-$C5+Графики!$B$5)),"")</f>
        <v/>
      </c>
    </row>
    <row r="6" spans="1:258" x14ac:dyDescent="0.25">
      <c r="A6" s="44">
        <v>6</v>
      </c>
      <c r="B6" s="50">
        <v>0</v>
      </c>
      <c r="C6" s="11">
        <f>IF(Графики!$A$7="Расчитывать с учетом закручивания скважины",B6,0)</f>
        <v>0</v>
      </c>
      <c r="D6" s="47">
        <v>1.5</v>
      </c>
      <c r="E6" s="34">
        <f t="shared" si="0"/>
        <v>0</v>
      </c>
      <c r="F6" s="35">
        <f t="shared" si="0"/>
        <v>0</v>
      </c>
      <c r="G6" s="35">
        <f t="shared" si="1"/>
        <v>0</v>
      </c>
      <c r="H6" s="36">
        <f t="shared" si="2"/>
        <v>0</v>
      </c>
      <c r="I6" s="29"/>
      <c r="J6" s="25"/>
      <c r="K6" s="25"/>
      <c r="L6" s="25"/>
      <c r="M6" s="18" t="str">
        <f t="shared" si="63"/>
        <v/>
      </c>
      <c r="N6" s="18" t="str">
        <f t="shared" si="64"/>
        <v/>
      </c>
      <c r="O6" s="18" t="str">
        <f t="shared" si="65"/>
        <v/>
      </c>
      <c r="P6" s="18" t="str">
        <f t="shared" si="65"/>
        <v/>
      </c>
      <c r="Q6" s="18" t="str">
        <f>IF(ISNUMBER(O6), O6*COS(RADIANS(-$C6+Графики!$B$3))+P6*SIN(RADIANS(-$C6+Графики!$B$3)),"")</f>
        <v/>
      </c>
      <c r="R6" s="19" t="str">
        <f>IF(ISNUMBER(O6), O6*COS(RADIANS(-$C6+Графики!$B$5))+P6*SIN(RADIANS(-$C6+Графики!$B$5)),"")</f>
        <v/>
      </c>
      <c r="S6" s="29"/>
      <c r="T6" s="25"/>
      <c r="U6" s="25"/>
      <c r="V6" s="25"/>
      <c r="W6" s="18" t="str">
        <f t="shared" si="66"/>
        <v/>
      </c>
      <c r="X6" s="18" t="str">
        <f t="shared" si="67"/>
        <v/>
      </c>
      <c r="Y6" s="18" t="str">
        <f t="shared" si="68"/>
        <v/>
      </c>
      <c r="Z6" s="18" t="str">
        <f t="shared" si="68"/>
        <v/>
      </c>
      <c r="AA6" s="18" t="str">
        <f>IF(ISNUMBER(Y6), Y6*COS(RADIANS(-$C6+Графики!$B$3))+Z6*SIN(RADIANS(-$C6+Графики!$B$3)),"")</f>
        <v/>
      </c>
      <c r="AB6" s="18" t="str">
        <f>IF(ISNUMBER(Y6), Y6*COS(RADIANS(-$C6+Графики!$B$5))+Z6*SIN(RADIANS(-$C6+Графики!$B$5)),"")</f>
        <v/>
      </c>
      <c r="AC6" s="24"/>
      <c r="AD6" s="25"/>
      <c r="AE6" s="25"/>
      <c r="AF6" s="25"/>
      <c r="AG6" s="18" t="str">
        <f t="shared" si="69"/>
        <v/>
      </c>
      <c r="AH6" s="18" t="str">
        <f t="shared" si="70"/>
        <v/>
      </c>
      <c r="AI6" s="18" t="str">
        <f t="shared" si="71"/>
        <v/>
      </c>
      <c r="AJ6" s="18" t="str">
        <f t="shared" si="71"/>
        <v/>
      </c>
      <c r="AK6" s="18" t="str">
        <f>IF(ISNUMBER(AI6), AI6*COS(RADIANS(-$C6+Графики!$B$3))+AJ6*SIN(RADIANS(-$C6+Графики!$B$3)),"")</f>
        <v/>
      </c>
      <c r="AL6" s="19" t="str">
        <f>IF(ISNUMBER(AI6), AI6*COS(RADIANS(-$C6+Графики!$B$5))+AJ6*SIN(RADIANS(-$C6+Графики!$B$5)),"")</f>
        <v/>
      </c>
      <c r="AM6" s="24"/>
      <c r="AN6" s="25"/>
      <c r="AO6" s="25"/>
      <c r="AP6" s="25"/>
      <c r="AQ6" s="18" t="str">
        <f t="shared" si="72"/>
        <v/>
      </c>
      <c r="AR6" s="18" t="str">
        <f t="shared" si="73"/>
        <v/>
      </c>
      <c r="AS6" s="18" t="str">
        <f t="shared" si="74"/>
        <v/>
      </c>
      <c r="AT6" s="18" t="str">
        <f t="shared" si="74"/>
        <v/>
      </c>
      <c r="AU6" s="18" t="str">
        <f>IF(ISNUMBER(AS6), AS6*COS(RADIANS(-$C6+Графики!$B$3))+AT6*SIN(RADIANS(-$C6+Графики!$B$3)),"")</f>
        <v/>
      </c>
      <c r="AV6" s="19" t="str">
        <f>IF(ISNUMBER(AS6), AS6*COS(RADIANS(-$C6+Графики!$B$5))+AT6*SIN(RADIANS(-$C6+Графики!$B$5)),"")</f>
        <v/>
      </c>
      <c r="AW6" s="24"/>
      <c r="AX6" s="25"/>
      <c r="AY6" s="25"/>
      <c r="AZ6" s="25"/>
      <c r="BA6" s="18" t="str">
        <f t="shared" si="75"/>
        <v/>
      </c>
      <c r="BB6" s="18" t="str">
        <f t="shared" si="76"/>
        <v/>
      </c>
      <c r="BC6" s="18" t="str">
        <f t="shared" si="77"/>
        <v/>
      </c>
      <c r="BD6" s="18" t="str">
        <f t="shared" si="77"/>
        <v/>
      </c>
      <c r="BE6" s="18" t="str">
        <f>IF(ISNUMBER(BC6), BC6*COS(RADIANS(-$C6+Графики!$B$3))+BD6*SIN(RADIANS(-$C6+Графики!$B$3)),"")</f>
        <v/>
      </c>
      <c r="BF6" s="106" t="str">
        <f>IF(ISNUMBER(BC6), BC6*COS(RADIANS(-$C6+Графики!$B$5))+BD6*SIN(RADIANS(-$C6+Графики!$B$5)),"")</f>
        <v/>
      </c>
      <c r="BG6" s="24"/>
      <c r="BH6" s="25"/>
      <c r="BI6" s="25"/>
      <c r="BJ6" s="25"/>
      <c r="BK6" s="18" t="str">
        <f t="shared" si="78"/>
        <v/>
      </c>
      <c r="BL6" s="18" t="str">
        <f t="shared" si="79"/>
        <v/>
      </c>
      <c r="BM6" s="18" t="str">
        <f t="shared" si="80"/>
        <v/>
      </c>
      <c r="BN6" s="18" t="str">
        <f t="shared" si="80"/>
        <v/>
      </c>
      <c r="BO6" s="18" t="str">
        <f>IF(ISNUMBER(BM6), BM6*COS(RADIANS(-$C6+Графики!$B$3))+BN6*SIN(RADIANS(-$C6+Графики!$B$3)),"")</f>
        <v/>
      </c>
      <c r="BP6" s="106" t="str">
        <f>IF(ISNUMBER(BM6), BM6*COS(RADIANS(-$C6+Графики!$B$5))+BN6*SIN(RADIANS(-$C6+Графики!$B$5)),"")</f>
        <v/>
      </c>
      <c r="BQ6" s="24"/>
      <c r="BR6" s="25"/>
      <c r="BS6" s="25"/>
      <c r="BT6" s="25"/>
      <c r="BU6" s="18" t="str">
        <f t="shared" si="81"/>
        <v/>
      </c>
      <c r="BV6" s="18" t="str">
        <f t="shared" si="82"/>
        <v/>
      </c>
      <c r="BW6" s="18" t="str">
        <f t="shared" si="83"/>
        <v/>
      </c>
      <c r="BX6" s="18" t="str">
        <f t="shared" si="83"/>
        <v/>
      </c>
      <c r="BY6" s="18" t="str">
        <f>IF(ISNUMBER(BW6), BW6*COS(RADIANS(-$C6+Графики!$B$3))+BX6*SIN(RADIANS(-$C6+Графики!$B$3)),"")</f>
        <v/>
      </c>
      <c r="BZ6" s="19" t="str">
        <f>IF(ISNUMBER(BW6), BW6*COS(RADIANS(-$C6+Графики!$B$5))+BX6*SIN(RADIANS(-$C6+Графики!$B$5)),"")</f>
        <v/>
      </c>
      <c r="CA6" s="29"/>
      <c r="CB6" s="25"/>
      <c r="CC6" s="25"/>
      <c r="CD6" s="25"/>
      <c r="CE6" s="18" t="str">
        <f t="shared" si="84"/>
        <v/>
      </c>
      <c r="CF6" s="18" t="str">
        <f t="shared" si="85"/>
        <v/>
      </c>
      <c r="CG6" s="18" t="str">
        <f t="shared" si="86"/>
        <v/>
      </c>
      <c r="CH6" s="18" t="str">
        <f t="shared" si="86"/>
        <v/>
      </c>
      <c r="CI6" s="18" t="str">
        <f>IF(ISNUMBER(CG6), CG6*COS(RADIANS(-$C6+Графики!$B$3))+CH6*SIN(RADIANS(-$C6+Графики!$B$3)),"")</f>
        <v/>
      </c>
      <c r="CJ6" s="19" t="str">
        <f>IF(ISNUMBER(CG6), CG6*COS(RADIANS(-$C6+Графики!$B$5))+CH6*SIN(RADIANS(-$C6+Графики!$B$5)),"")</f>
        <v/>
      </c>
      <c r="CK6" s="24"/>
      <c r="CL6" s="25"/>
      <c r="CM6" s="25"/>
      <c r="CN6" s="25"/>
      <c r="CO6" s="18" t="str">
        <f t="shared" si="87"/>
        <v/>
      </c>
      <c r="CP6" s="18" t="str">
        <f t="shared" si="88"/>
        <v/>
      </c>
      <c r="CQ6" s="18" t="str">
        <f t="shared" si="89"/>
        <v/>
      </c>
      <c r="CR6" s="18" t="str">
        <f t="shared" si="89"/>
        <v/>
      </c>
      <c r="CS6" s="18" t="str">
        <f>IF(ISNUMBER(CQ6), CQ6*COS(RADIANS(-$C6+Графики!$B$3))+CR6*SIN(RADIANS(-$C6+Графики!$B$3)),"")</f>
        <v/>
      </c>
      <c r="CT6" s="19" t="str">
        <f>IF(ISNUMBER(CQ6), CQ6*COS(RADIANS(-$C6+Графики!$B$5))+CR6*SIN(RADIANS(-$C6+Графики!$B$5)),"")</f>
        <v/>
      </c>
      <c r="CU6" s="24"/>
      <c r="CV6" s="25"/>
      <c r="CW6" s="25"/>
      <c r="CX6" s="25"/>
      <c r="CY6" s="18" t="str">
        <f t="shared" si="90"/>
        <v/>
      </c>
      <c r="CZ6" s="18" t="str">
        <f t="shared" si="91"/>
        <v/>
      </c>
      <c r="DA6" s="18" t="str">
        <f t="shared" si="92"/>
        <v/>
      </c>
      <c r="DB6" s="18" t="str">
        <f t="shared" si="92"/>
        <v/>
      </c>
      <c r="DC6" s="18" t="str">
        <f>IF(ISNUMBER(DA6), DA6*COS(RADIANS(-$C6+Графики!$B$3))+DB6*SIN(RADIANS(-$C6+Графики!$B$3)),"")</f>
        <v/>
      </c>
      <c r="DD6" s="19" t="str">
        <f>IF(ISNUMBER(DA6), DA6*COS(RADIANS(-$C6+Графики!$B$5))+DB6*SIN(RADIANS(-$C6+Графики!$B$5)),"")</f>
        <v/>
      </c>
      <c r="DE6" s="24"/>
      <c r="DF6" s="25"/>
      <c r="DG6" s="25"/>
      <c r="DH6" s="25"/>
      <c r="DI6" s="18" t="str">
        <f t="shared" si="3"/>
        <v/>
      </c>
      <c r="DJ6" s="18" t="str">
        <f t="shared" si="4"/>
        <v/>
      </c>
      <c r="DK6" s="18" t="str">
        <f t="shared" si="5"/>
        <v/>
      </c>
      <c r="DL6" s="18" t="str">
        <f t="shared" si="6"/>
        <v/>
      </c>
      <c r="DM6" s="18" t="str">
        <f>IF(ISNUMBER(DK6), DK6*COS(RADIANS(-$C6+Графики!$B$3))+DL6*SIN(RADIANS(-$C6+Графики!$B$3)),"")</f>
        <v/>
      </c>
      <c r="DN6" s="19" t="str">
        <f>IF(ISNUMBER(DK6), DK6*COS(RADIANS(-$C6+Графики!$B$5))+DL6*SIN(RADIANS(-$C6+Графики!$B$5)),"")</f>
        <v/>
      </c>
      <c r="DO6" s="24"/>
      <c r="DP6" s="25"/>
      <c r="DQ6" s="25"/>
      <c r="DR6" s="25"/>
      <c r="DS6" s="18" t="str">
        <f t="shared" si="7"/>
        <v/>
      </c>
      <c r="DT6" s="18" t="str">
        <f t="shared" si="8"/>
        <v/>
      </c>
      <c r="DU6" s="18" t="str">
        <f t="shared" si="9"/>
        <v/>
      </c>
      <c r="DV6" s="18" t="str">
        <f t="shared" si="10"/>
        <v/>
      </c>
      <c r="DW6" s="18" t="str">
        <f>IF(ISNUMBER(DU6), DU6*COS(RADIANS(-$C6+Графики!$B$3))+DV6*SIN(RADIANS(-$C6+Графики!$B$3)),"")</f>
        <v/>
      </c>
      <c r="DX6" s="19" t="str">
        <f>IF(ISNUMBER(DU6), DU6*COS(RADIANS(-$C6+Графики!$B$5))+DV6*SIN(RADIANS(-$C6+Графики!$B$5)),"")</f>
        <v/>
      </c>
      <c r="DY6" s="24"/>
      <c r="DZ6" s="25"/>
      <c r="EA6" s="25"/>
      <c r="EB6" s="25"/>
      <c r="EC6" s="18" t="str">
        <f t="shared" si="11"/>
        <v/>
      </c>
      <c r="ED6" s="18" t="str">
        <f t="shared" si="12"/>
        <v/>
      </c>
      <c r="EE6" s="18" t="str">
        <f t="shared" si="13"/>
        <v/>
      </c>
      <c r="EF6" s="18" t="str">
        <f t="shared" si="14"/>
        <v/>
      </c>
      <c r="EG6" s="18" t="str">
        <f>IF(ISNUMBER(EE6), EE6*COS(RADIANS(-$C6+Графики!$B$3))+EF6*SIN(RADIANS(-$C6+Графики!$B$3)),"")</f>
        <v/>
      </c>
      <c r="EH6" s="19" t="str">
        <f>IF(ISNUMBER(EE6), EE6*COS(RADIANS(-$C6+Графики!$B$5))+EF6*SIN(RADIANS(-$C6+Графики!$B$5)),"")</f>
        <v/>
      </c>
      <c r="EI6" s="24"/>
      <c r="EJ6" s="25"/>
      <c r="EK6" s="25"/>
      <c r="EL6" s="25"/>
      <c r="EM6" s="18" t="str">
        <f t="shared" si="15"/>
        <v/>
      </c>
      <c r="EN6" s="18" t="str">
        <f t="shared" si="16"/>
        <v/>
      </c>
      <c r="EO6" s="18" t="str">
        <f t="shared" si="17"/>
        <v/>
      </c>
      <c r="EP6" s="18" t="str">
        <f t="shared" si="18"/>
        <v/>
      </c>
      <c r="EQ6" s="18" t="str">
        <f>IF(ISNUMBER(EO6), EO6*COS(RADIANS(-$C6+Графики!$B$3))+EP6*SIN(RADIANS(-$C6+Графики!$B$3)),"")</f>
        <v/>
      </c>
      <c r="ER6" s="19" t="str">
        <f>IF(ISNUMBER(EO6), EO6*COS(RADIANS(-$C6+Графики!$B$5))+EP6*SIN(RADIANS(-$C6+Графики!$B$5)),"")</f>
        <v/>
      </c>
      <c r="ES6" s="24"/>
      <c r="ET6" s="25"/>
      <c r="EU6" s="25"/>
      <c r="EV6" s="25"/>
      <c r="EW6" s="18" t="str">
        <f t="shared" si="19"/>
        <v/>
      </c>
      <c r="EX6" s="18" t="str">
        <f t="shared" si="20"/>
        <v/>
      </c>
      <c r="EY6" s="18" t="str">
        <f t="shared" si="21"/>
        <v/>
      </c>
      <c r="EZ6" s="18" t="str">
        <f t="shared" si="22"/>
        <v/>
      </c>
      <c r="FA6" s="18" t="str">
        <f>IF(ISNUMBER(EY6), EY6*COS(RADIANS(-$C6+Графики!$B$3))+EZ6*SIN(RADIANS(-$C6+Графики!$B$3)),"")</f>
        <v/>
      </c>
      <c r="FB6" s="19" t="str">
        <f>IF(ISNUMBER(EY6), EY6*COS(RADIANS(-$C6+Графики!$B$5))+EZ6*SIN(RADIANS(-$C6+Графики!$B$5)),"")</f>
        <v/>
      </c>
      <c r="FC6" s="24"/>
      <c r="FD6" s="25"/>
      <c r="FE6" s="25"/>
      <c r="FF6" s="25"/>
      <c r="FG6" s="18" t="str">
        <f t="shared" si="23"/>
        <v/>
      </c>
      <c r="FH6" s="18" t="str">
        <f t="shared" si="24"/>
        <v/>
      </c>
      <c r="FI6" s="18" t="str">
        <f t="shared" si="25"/>
        <v/>
      </c>
      <c r="FJ6" s="18" t="str">
        <f t="shared" si="26"/>
        <v/>
      </c>
      <c r="FK6" s="18" t="str">
        <f>IF(ISNUMBER(FI6), FI6*COS(RADIANS(-$C6+Графики!$B$3))+FJ6*SIN(RADIANS(-$C6+Графики!$B$3)),"")</f>
        <v/>
      </c>
      <c r="FL6" s="19" t="str">
        <f>IF(ISNUMBER(FI6), FI6*COS(RADIANS(-$C6+Графики!$B$5))+FJ6*SIN(RADIANS(-$C6+Графики!$B$5)),"")</f>
        <v/>
      </c>
      <c r="FM6" s="24"/>
      <c r="FN6" s="25"/>
      <c r="FO6" s="25"/>
      <c r="FP6" s="25"/>
      <c r="FQ6" s="18" t="str">
        <f t="shared" si="27"/>
        <v/>
      </c>
      <c r="FR6" s="18" t="str">
        <f t="shared" si="28"/>
        <v/>
      </c>
      <c r="FS6" s="18" t="str">
        <f t="shared" si="29"/>
        <v/>
      </c>
      <c r="FT6" s="18" t="str">
        <f t="shared" si="30"/>
        <v/>
      </c>
      <c r="FU6" s="18" t="str">
        <f>IF(ISNUMBER(FS6), FS6*COS(RADIANS(-$C6+Графики!$B$3))+FT6*SIN(RADIANS(-$C6+Графики!$B$3)),"")</f>
        <v/>
      </c>
      <c r="FV6" s="19" t="str">
        <f>IF(ISNUMBER(FS6), FS6*COS(RADIANS(-$C6+Графики!$B$5))+FT6*SIN(RADIANS(-$C6+Графики!$B$5)),"")</f>
        <v/>
      </c>
      <c r="FW6" s="24"/>
      <c r="FX6" s="25"/>
      <c r="FY6" s="25"/>
      <c r="FZ6" s="25"/>
      <c r="GA6" s="18" t="str">
        <f t="shared" si="31"/>
        <v/>
      </c>
      <c r="GB6" s="18" t="str">
        <f t="shared" si="32"/>
        <v/>
      </c>
      <c r="GC6" s="18" t="str">
        <f t="shared" si="33"/>
        <v/>
      </c>
      <c r="GD6" s="18" t="str">
        <f t="shared" si="34"/>
        <v/>
      </c>
      <c r="GE6" s="18" t="str">
        <f>IF(ISNUMBER(GC6), GC6*COS(RADIANS(-$C6+Графики!$B$3))+GD6*SIN(RADIANS(-$C6+Графики!$B$3)),"")</f>
        <v/>
      </c>
      <c r="GF6" s="19" t="str">
        <f>IF(ISNUMBER(GC6), GC6*COS(RADIANS(-$C6+Графики!$B$5))+GD6*SIN(RADIANS(-$C6+Графики!$B$5)),"")</f>
        <v/>
      </c>
      <c r="GG6" s="24"/>
      <c r="GH6" s="25"/>
      <c r="GI6" s="25"/>
      <c r="GJ6" s="25"/>
      <c r="GK6" s="18" t="str">
        <f t="shared" si="35"/>
        <v/>
      </c>
      <c r="GL6" s="18" t="str">
        <f t="shared" si="36"/>
        <v/>
      </c>
      <c r="GM6" s="18" t="str">
        <f t="shared" si="37"/>
        <v/>
      </c>
      <c r="GN6" s="18" t="str">
        <f t="shared" si="38"/>
        <v/>
      </c>
      <c r="GO6" s="18" t="str">
        <f>IF(ISNUMBER(GM6), GM6*COS(RADIANS(-$C6+Графики!$B$3))+GN6*SIN(RADIANS(-$C6+Графики!$B$3)),"")</f>
        <v/>
      </c>
      <c r="GP6" s="19" t="str">
        <f>IF(ISNUMBER(GM6), GM6*COS(RADIANS(-$C6+Графики!$B$5))+GN6*SIN(RADIANS(-$C6+Графики!$B$5)),"")</f>
        <v/>
      </c>
      <c r="GQ6" s="24"/>
      <c r="GR6" s="25"/>
      <c r="GS6" s="25"/>
      <c r="GT6" s="25"/>
      <c r="GU6" s="18" t="str">
        <f t="shared" si="39"/>
        <v/>
      </c>
      <c r="GV6" s="18" t="str">
        <f t="shared" si="40"/>
        <v/>
      </c>
      <c r="GW6" s="18" t="str">
        <f t="shared" si="41"/>
        <v/>
      </c>
      <c r="GX6" s="18" t="str">
        <f t="shared" si="42"/>
        <v/>
      </c>
      <c r="GY6" s="18" t="str">
        <f>IF(ISNUMBER(GW6), GW6*COS(RADIANS(-$C6+Графики!$B$3))+GX6*SIN(RADIANS(-$C6+Графики!$B$3)),"")</f>
        <v/>
      </c>
      <c r="GZ6" s="19" t="str">
        <f>IF(ISNUMBER(GW6), GW6*COS(RADIANS(-$C6+Графики!$B$5))+GX6*SIN(RADIANS(-$C6+Графики!$B$5)),"")</f>
        <v/>
      </c>
      <c r="HA6" s="24"/>
      <c r="HB6" s="25"/>
      <c r="HC6" s="25"/>
      <c r="HD6" s="25"/>
      <c r="HE6" s="18" t="str">
        <f t="shared" si="43"/>
        <v/>
      </c>
      <c r="HF6" s="18" t="str">
        <f t="shared" si="44"/>
        <v/>
      </c>
      <c r="HG6" s="18" t="str">
        <f t="shared" si="45"/>
        <v/>
      </c>
      <c r="HH6" s="18" t="str">
        <f t="shared" si="46"/>
        <v/>
      </c>
      <c r="HI6" s="18" t="str">
        <f>IF(ISNUMBER(HG6), HG6*COS(RADIANS(-$C6+Графики!$B$3))+HH6*SIN(RADIANS(-$C6+Графики!$B$3)),"")</f>
        <v/>
      </c>
      <c r="HJ6" s="19" t="str">
        <f>IF(ISNUMBER(HG6), HG6*COS(RADIANS(-$C6+Графики!$B$5))+HH6*SIN(RADIANS(-$C6+Графики!$B$5)),"")</f>
        <v/>
      </c>
      <c r="HK6" s="24"/>
      <c r="HL6" s="25"/>
      <c r="HM6" s="25"/>
      <c r="HN6" s="25"/>
      <c r="HO6" s="18" t="str">
        <f t="shared" si="47"/>
        <v/>
      </c>
      <c r="HP6" s="18" t="str">
        <f t="shared" si="48"/>
        <v/>
      </c>
      <c r="HQ6" s="18" t="str">
        <f t="shared" si="49"/>
        <v/>
      </c>
      <c r="HR6" s="18" t="str">
        <f t="shared" si="50"/>
        <v/>
      </c>
      <c r="HS6" s="18" t="str">
        <f>IF(ISNUMBER(HQ6), HQ6*COS(RADIANS(-$C6+Графики!$B$3))+HR6*SIN(RADIANS(-$C6+Графики!$B$3)),"")</f>
        <v/>
      </c>
      <c r="HT6" s="19" t="str">
        <f>IF(ISNUMBER(HQ6), HQ6*COS(RADIANS(-$C6+Графики!$B$5))+HR6*SIN(RADIANS(-$C6+Графики!$B$5)),"")</f>
        <v/>
      </c>
      <c r="HU6" s="24"/>
      <c r="HV6" s="25"/>
      <c r="HW6" s="25"/>
      <c r="HX6" s="25"/>
      <c r="HY6" s="18" t="str">
        <f t="shared" si="51"/>
        <v/>
      </c>
      <c r="HZ6" s="18" t="str">
        <f t="shared" si="52"/>
        <v/>
      </c>
      <c r="IA6" s="18" t="str">
        <f t="shared" si="53"/>
        <v/>
      </c>
      <c r="IB6" s="18" t="str">
        <f t="shared" si="54"/>
        <v/>
      </c>
      <c r="IC6" s="18" t="str">
        <f>IF(ISNUMBER(IA6), IA6*COS(RADIANS(-$C6+Графики!$B$3))+IB6*SIN(RADIANS(-$C6+Графики!$B$3)),"")</f>
        <v/>
      </c>
      <c r="ID6" s="19" t="str">
        <f>IF(ISNUMBER(IA6), IA6*COS(RADIANS(-$C6+Графики!$B$5))+IB6*SIN(RADIANS(-$C6+Графики!$B$5)),"")</f>
        <v/>
      </c>
      <c r="IE6" s="24"/>
      <c r="IF6" s="25"/>
      <c r="IG6" s="25"/>
      <c r="IH6" s="25"/>
      <c r="II6" s="18" t="str">
        <f t="shared" si="55"/>
        <v/>
      </c>
      <c r="IJ6" s="18" t="str">
        <f t="shared" si="56"/>
        <v/>
      </c>
      <c r="IK6" s="18" t="str">
        <f t="shared" si="57"/>
        <v/>
      </c>
      <c r="IL6" s="18" t="str">
        <f t="shared" si="58"/>
        <v/>
      </c>
      <c r="IM6" s="18" t="str">
        <f>IF(ISNUMBER(IK6), IK6*COS(RADIANS(-$C6+Графики!$B$3))+IL6*SIN(RADIANS(-$C6+Графики!$B$3)),"")</f>
        <v/>
      </c>
      <c r="IN6" s="19" t="str">
        <f>IF(ISNUMBER(IK6), IK6*COS(RADIANS(-$C6+Графики!$B$5))+IL6*SIN(RADIANS(-$C6+Графики!$B$5)),"")</f>
        <v/>
      </c>
      <c r="IO6" s="24"/>
      <c r="IP6" s="25"/>
      <c r="IQ6" s="25"/>
      <c r="IR6" s="25"/>
      <c r="IS6" s="18" t="str">
        <f t="shared" si="59"/>
        <v/>
      </c>
      <c r="IT6" s="18" t="str">
        <f t="shared" si="60"/>
        <v/>
      </c>
      <c r="IU6" s="18" t="str">
        <f t="shared" si="61"/>
        <v/>
      </c>
      <c r="IV6" s="18" t="str">
        <f t="shared" si="62"/>
        <v/>
      </c>
      <c r="IW6" s="18" t="str">
        <f>IF(ISNUMBER(IU6), IU6*COS(RADIANS(-$C6+Графики!$B$3))+IV6*SIN(RADIANS(-$C6+Графики!$B$3)),"")</f>
        <v/>
      </c>
      <c r="IX6" s="19" t="str">
        <f>IF(ISNUMBER(IU6), IU6*COS(RADIANS(-$C6+Графики!$B$5))+IV6*SIN(RADIANS(-$C6+Графики!$B$5)),"")</f>
        <v/>
      </c>
    </row>
    <row r="7" spans="1:258" x14ac:dyDescent="0.25">
      <c r="A7" s="44">
        <v>7</v>
      </c>
      <c r="B7" s="50">
        <v>0</v>
      </c>
      <c r="C7" s="11">
        <f>IF(Графики!$A$7="Расчитывать с учетом закручивания скважины",B7,0)</f>
        <v>0</v>
      </c>
      <c r="D7" s="47">
        <v>2</v>
      </c>
      <c r="E7" s="34">
        <f t="shared" si="0"/>
        <v>0</v>
      </c>
      <c r="F7" s="35">
        <f t="shared" si="0"/>
        <v>0</v>
      </c>
      <c r="G7" s="35">
        <f t="shared" si="1"/>
        <v>0</v>
      </c>
      <c r="H7" s="36">
        <f t="shared" si="2"/>
        <v>0</v>
      </c>
      <c r="I7" s="29"/>
      <c r="J7" s="25"/>
      <c r="K7" s="25"/>
      <c r="L7" s="25"/>
      <c r="M7" s="18" t="str">
        <f t="shared" si="63"/>
        <v/>
      </c>
      <c r="N7" s="18" t="str">
        <f t="shared" si="64"/>
        <v/>
      </c>
      <c r="O7" s="18" t="str">
        <f t="shared" si="65"/>
        <v/>
      </c>
      <c r="P7" s="18" t="str">
        <f t="shared" si="65"/>
        <v/>
      </c>
      <c r="Q7" s="18" t="str">
        <f>IF(ISNUMBER(O7), O7*COS(RADIANS(-$C7+Графики!$B$3))+P7*SIN(RADIANS(-$C7+Графики!$B$3)),"")</f>
        <v/>
      </c>
      <c r="R7" s="19" t="str">
        <f>IF(ISNUMBER(O7), O7*COS(RADIANS(-$C7+Графики!$B$5))+P7*SIN(RADIANS(-$C7+Графики!$B$5)),"")</f>
        <v/>
      </c>
      <c r="S7" s="29"/>
      <c r="T7" s="25"/>
      <c r="U7" s="25"/>
      <c r="V7" s="25"/>
      <c r="W7" s="18" t="str">
        <f t="shared" si="66"/>
        <v/>
      </c>
      <c r="X7" s="18" t="str">
        <f t="shared" si="67"/>
        <v/>
      </c>
      <c r="Y7" s="18" t="str">
        <f t="shared" si="68"/>
        <v/>
      </c>
      <c r="Z7" s="18" t="str">
        <f t="shared" si="68"/>
        <v/>
      </c>
      <c r="AA7" s="18" t="str">
        <f>IF(ISNUMBER(Y7), Y7*COS(RADIANS(-$C7+Графики!$B$3))+Z7*SIN(RADIANS(-$C7+Графики!$B$3)),"")</f>
        <v/>
      </c>
      <c r="AB7" s="18" t="str">
        <f>IF(ISNUMBER(Y7), Y7*COS(RADIANS(-$C7+Графики!$B$5))+Z7*SIN(RADIANS(-$C7+Графики!$B$5)),"")</f>
        <v/>
      </c>
      <c r="AC7" s="24"/>
      <c r="AD7" s="25"/>
      <c r="AE7" s="25"/>
      <c r="AF7" s="25"/>
      <c r="AG7" s="18" t="str">
        <f t="shared" si="69"/>
        <v/>
      </c>
      <c r="AH7" s="18" t="str">
        <f t="shared" si="70"/>
        <v/>
      </c>
      <c r="AI7" s="18" t="str">
        <f t="shared" si="71"/>
        <v/>
      </c>
      <c r="AJ7" s="18" t="str">
        <f t="shared" si="71"/>
        <v/>
      </c>
      <c r="AK7" s="18" t="str">
        <f>IF(ISNUMBER(AI7), AI7*COS(RADIANS(-$C7+Графики!$B$3))+AJ7*SIN(RADIANS(-$C7+Графики!$B$3)),"")</f>
        <v/>
      </c>
      <c r="AL7" s="19" t="str">
        <f>IF(ISNUMBER(AI7), AI7*COS(RADIANS(-$C7+Графики!$B$5))+AJ7*SIN(RADIANS(-$C7+Графики!$B$5)),"")</f>
        <v/>
      </c>
      <c r="AM7" s="24"/>
      <c r="AN7" s="25"/>
      <c r="AO7" s="25"/>
      <c r="AP7" s="25"/>
      <c r="AQ7" s="18" t="str">
        <f t="shared" si="72"/>
        <v/>
      </c>
      <c r="AR7" s="18" t="str">
        <f t="shared" si="73"/>
        <v/>
      </c>
      <c r="AS7" s="18" t="str">
        <f t="shared" si="74"/>
        <v/>
      </c>
      <c r="AT7" s="18" t="str">
        <f t="shared" si="74"/>
        <v/>
      </c>
      <c r="AU7" s="18" t="str">
        <f>IF(ISNUMBER(AS7), AS7*COS(RADIANS(-$C7+Графики!$B$3))+AT7*SIN(RADIANS(-$C7+Графики!$B$3)),"")</f>
        <v/>
      </c>
      <c r="AV7" s="19" t="str">
        <f>IF(ISNUMBER(AS7), AS7*COS(RADIANS(-$C7+Графики!$B$5))+AT7*SIN(RADIANS(-$C7+Графики!$B$5)),"")</f>
        <v/>
      </c>
      <c r="AW7" s="24"/>
      <c r="AX7" s="25"/>
      <c r="AY7" s="25"/>
      <c r="AZ7" s="25"/>
      <c r="BA7" s="18" t="str">
        <f t="shared" si="75"/>
        <v/>
      </c>
      <c r="BB7" s="18" t="str">
        <f t="shared" si="76"/>
        <v/>
      </c>
      <c r="BC7" s="18" t="str">
        <f t="shared" si="77"/>
        <v/>
      </c>
      <c r="BD7" s="18" t="str">
        <f t="shared" si="77"/>
        <v/>
      </c>
      <c r="BE7" s="18" t="str">
        <f>IF(ISNUMBER(BC7), BC7*COS(RADIANS(-$C7+Графики!$B$3))+BD7*SIN(RADIANS(-$C7+Графики!$B$3)),"")</f>
        <v/>
      </c>
      <c r="BF7" s="106" t="str">
        <f>IF(ISNUMBER(BC7), BC7*COS(RADIANS(-$C7+Графики!$B$5))+BD7*SIN(RADIANS(-$C7+Графики!$B$5)),"")</f>
        <v/>
      </c>
      <c r="BG7" s="24"/>
      <c r="BH7" s="25"/>
      <c r="BI7" s="25"/>
      <c r="BJ7" s="25"/>
      <c r="BK7" s="18" t="str">
        <f t="shared" si="78"/>
        <v/>
      </c>
      <c r="BL7" s="18" t="str">
        <f t="shared" si="79"/>
        <v/>
      </c>
      <c r="BM7" s="18" t="str">
        <f t="shared" si="80"/>
        <v/>
      </c>
      <c r="BN7" s="18" t="str">
        <f t="shared" si="80"/>
        <v/>
      </c>
      <c r="BO7" s="18" t="str">
        <f>IF(ISNUMBER(BM7), BM7*COS(RADIANS(-$C7+Графики!$B$3))+BN7*SIN(RADIANS(-$C7+Графики!$B$3)),"")</f>
        <v/>
      </c>
      <c r="BP7" s="106" t="str">
        <f>IF(ISNUMBER(BM7), BM7*COS(RADIANS(-$C7+Графики!$B$5))+BN7*SIN(RADIANS(-$C7+Графики!$B$5)),"")</f>
        <v/>
      </c>
      <c r="BQ7" s="24"/>
      <c r="BR7" s="25"/>
      <c r="BS7" s="25"/>
      <c r="BT7" s="25"/>
      <c r="BU7" s="18" t="str">
        <f t="shared" si="81"/>
        <v/>
      </c>
      <c r="BV7" s="18" t="str">
        <f t="shared" si="82"/>
        <v/>
      </c>
      <c r="BW7" s="18" t="str">
        <f t="shared" si="83"/>
        <v/>
      </c>
      <c r="BX7" s="18" t="str">
        <f t="shared" si="83"/>
        <v/>
      </c>
      <c r="BY7" s="18" t="str">
        <f>IF(ISNUMBER(BW7), BW7*COS(RADIANS(-$C7+Графики!$B$3))+BX7*SIN(RADIANS(-$C7+Графики!$B$3)),"")</f>
        <v/>
      </c>
      <c r="BZ7" s="19" t="str">
        <f>IF(ISNUMBER(BW7), BW7*COS(RADIANS(-$C7+Графики!$B$5))+BX7*SIN(RADIANS(-$C7+Графики!$B$5)),"")</f>
        <v/>
      </c>
      <c r="CA7" s="29"/>
      <c r="CB7" s="25"/>
      <c r="CC7" s="25"/>
      <c r="CD7" s="25"/>
      <c r="CE7" s="18" t="str">
        <f t="shared" si="84"/>
        <v/>
      </c>
      <c r="CF7" s="18" t="str">
        <f t="shared" si="85"/>
        <v/>
      </c>
      <c r="CG7" s="18" t="str">
        <f t="shared" si="86"/>
        <v/>
      </c>
      <c r="CH7" s="18" t="str">
        <f t="shared" si="86"/>
        <v/>
      </c>
      <c r="CI7" s="18" t="str">
        <f>IF(ISNUMBER(CG7), CG7*COS(RADIANS(-$C7+Графики!$B$3))+CH7*SIN(RADIANS(-$C7+Графики!$B$3)),"")</f>
        <v/>
      </c>
      <c r="CJ7" s="19" t="str">
        <f>IF(ISNUMBER(CG7), CG7*COS(RADIANS(-$C7+Графики!$B$5))+CH7*SIN(RADIANS(-$C7+Графики!$B$5)),"")</f>
        <v/>
      </c>
      <c r="CK7" s="24"/>
      <c r="CL7" s="25"/>
      <c r="CM7" s="25"/>
      <c r="CN7" s="25"/>
      <c r="CO7" s="18" t="str">
        <f t="shared" si="87"/>
        <v/>
      </c>
      <c r="CP7" s="18" t="str">
        <f t="shared" si="88"/>
        <v/>
      </c>
      <c r="CQ7" s="18" t="str">
        <f t="shared" si="89"/>
        <v/>
      </c>
      <c r="CR7" s="18" t="str">
        <f t="shared" si="89"/>
        <v/>
      </c>
      <c r="CS7" s="18" t="str">
        <f>IF(ISNUMBER(CQ7), CQ7*COS(RADIANS(-$C7+Графики!$B$3))+CR7*SIN(RADIANS(-$C7+Графики!$B$3)),"")</f>
        <v/>
      </c>
      <c r="CT7" s="19" t="str">
        <f>IF(ISNUMBER(CQ7), CQ7*COS(RADIANS(-$C7+Графики!$B$5))+CR7*SIN(RADIANS(-$C7+Графики!$B$5)),"")</f>
        <v/>
      </c>
      <c r="CU7" s="24"/>
      <c r="CV7" s="25"/>
      <c r="CW7" s="25"/>
      <c r="CX7" s="25"/>
      <c r="CY7" s="18" t="str">
        <f t="shared" si="90"/>
        <v/>
      </c>
      <c r="CZ7" s="18" t="str">
        <f t="shared" si="91"/>
        <v/>
      </c>
      <c r="DA7" s="18" t="str">
        <f t="shared" si="92"/>
        <v/>
      </c>
      <c r="DB7" s="18" t="str">
        <f t="shared" si="92"/>
        <v/>
      </c>
      <c r="DC7" s="18" t="str">
        <f>IF(ISNUMBER(DA7), DA7*COS(RADIANS(-$C7+Графики!$B$3))+DB7*SIN(RADIANS(-$C7+Графики!$B$3)),"")</f>
        <v/>
      </c>
      <c r="DD7" s="19" t="str">
        <f>IF(ISNUMBER(DA7), DA7*COS(RADIANS(-$C7+Графики!$B$5))+DB7*SIN(RADIANS(-$C7+Графики!$B$5)),"")</f>
        <v/>
      </c>
      <c r="DE7" s="24"/>
      <c r="DF7" s="25"/>
      <c r="DG7" s="25"/>
      <c r="DH7" s="25"/>
      <c r="DI7" s="18" t="str">
        <f t="shared" si="3"/>
        <v/>
      </c>
      <c r="DJ7" s="18" t="str">
        <f t="shared" si="4"/>
        <v/>
      </c>
      <c r="DK7" s="18" t="str">
        <f t="shared" si="5"/>
        <v/>
      </c>
      <c r="DL7" s="18" t="str">
        <f t="shared" si="6"/>
        <v/>
      </c>
      <c r="DM7" s="18" t="str">
        <f>IF(ISNUMBER(DK7), DK7*COS(RADIANS(-$C7+Графики!$B$3))+DL7*SIN(RADIANS(-$C7+Графики!$B$3)),"")</f>
        <v/>
      </c>
      <c r="DN7" s="19" t="str">
        <f>IF(ISNUMBER(DK7), DK7*COS(RADIANS(-$C7+Графики!$B$5))+DL7*SIN(RADIANS(-$C7+Графики!$B$5)),"")</f>
        <v/>
      </c>
      <c r="DO7" s="24"/>
      <c r="DP7" s="25"/>
      <c r="DQ7" s="25"/>
      <c r="DR7" s="25"/>
      <c r="DS7" s="18" t="str">
        <f t="shared" si="7"/>
        <v/>
      </c>
      <c r="DT7" s="18" t="str">
        <f t="shared" si="8"/>
        <v/>
      </c>
      <c r="DU7" s="18" t="str">
        <f t="shared" si="9"/>
        <v/>
      </c>
      <c r="DV7" s="18" t="str">
        <f t="shared" si="10"/>
        <v/>
      </c>
      <c r="DW7" s="18" t="str">
        <f>IF(ISNUMBER(DU7), DU7*COS(RADIANS(-$C7+Графики!$B$3))+DV7*SIN(RADIANS(-$C7+Графики!$B$3)),"")</f>
        <v/>
      </c>
      <c r="DX7" s="19" t="str">
        <f>IF(ISNUMBER(DU7), DU7*COS(RADIANS(-$C7+Графики!$B$5))+DV7*SIN(RADIANS(-$C7+Графики!$B$5)),"")</f>
        <v/>
      </c>
      <c r="DY7" s="24"/>
      <c r="DZ7" s="25"/>
      <c r="EA7" s="25"/>
      <c r="EB7" s="25"/>
      <c r="EC7" s="18" t="str">
        <f t="shared" si="11"/>
        <v/>
      </c>
      <c r="ED7" s="18" t="str">
        <f t="shared" si="12"/>
        <v/>
      </c>
      <c r="EE7" s="18" t="str">
        <f t="shared" si="13"/>
        <v/>
      </c>
      <c r="EF7" s="18" t="str">
        <f t="shared" si="14"/>
        <v/>
      </c>
      <c r="EG7" s="18" t="str">
        <f>IF(ISNUMBER(EE7), EE7*COS(RADIANS(-$C7+Графики!$B$3))+EF7*SIN(RADIANS(-$C7+Графики!$B$3)),"")</f>
        <v/>
      </c>
      <c r="EH7" s="19" t="str">
        <f>IF(ISNUMBER(EE7), EE7*COS(RADIANS(-$C7+Графики!$B$5))+EF7*SIN(RADIANS(-$C7+Графики!$B$5)),"")</f>
        <v/>
      </c>
      <c r="EI7" s="24"/>
      <c r="EJ7" s="25"/>
      <c r="EK7" s="25"/>
      <c r="EL7" s="25"/>
      <c r="EM7" s="18" t="str">
        <f t="shared" si="15"/>
        <v/>
      </c>
      <c r="EN7" s="18" t="str">
        <f t="shared" si="16"/>
        <v/>
      </c>
      <c r="EO7" s="18" t="str">
        <f t="shared" si="17"/>
        <v/>
      </c>
      <c r="EP7" s="18" t="str">
        <f t="shared" si="18"/>
        <v/>
      </c>
      <c r="EQ7" s="18" t="str">
        <f>IF(ISNUMBER(EO7), EO7*COS(RADIANS(-$C7+Графики!$B$3))+EP7*SIN(RADIANS(-$C7+Графики!$B$3)),"")</f>
        <v/>
      </c>
      <c r="ER7" s="19" t="str">
        <f>IF(ISNUMBER(EO7), EO7*COS(RADIANS(-$C7+Графики!$B$5))+EP7*SIN(RADIANS(-$C7+Графики!$B$5)),"")</f>
        <v/>
      </c>
      <c r="ES7" s="24"/>
      <c r="ET7" s="25"/>
      <c r="EU7" s="25"/>
      <c r="EV7" s="25"/>
      <c r="EW7" s="18" t="str">
        <f t="shared" si="19"/>
        <v/>
      </c>
      <c r="EX7" s="18" t="str">
        <f t="shared" si="20"/>
        <v/>
      </c>
      <c r="EY7" s="18" t="str">
        <f t="shared" si="21"/>
        <v/>
      </c>
      <c r="EZ7" s="18" t="str">
        <f t="shared" si="22"/>
        <v/>
      </c>
      <c r="FA7" s="18" t="str">
        <f>IF(ISNUMBER(EY7), EY7*COS(RADIANS(-$C7+Графики!$B$3))+EZ7*SIN(RADIANS(-$C7+Графики!$B$3)),"")</f>
        <v/>
      </c>
      <c r="FB7" s="19" t="str">
        <f>IF(ISNUMBER(EY7), EY7*COS(RADIANS(-$C7+Графики!$B$5))+EZ7*SIN(RADIANS(-$C7+Графики!$B$5)),"")</f>
        <v/>
      </c>
      <c r="FC7" s="24"/>
      <c r="FD7" s="25"/>
      <c r="FE7" s="25"/>
      <c r="FF7" s="25"/>
      <c r="FG7" s="18" t="str">
        <f t="shared" si="23"/>
        <v/>
      </c>
      <c r="FH7" s="18" t="str">
        <f t="shared" si="24"/>
        <v/>
      </c>
      <c r="FI7" s="18" t="str">
        <f t="shared" si="25"/>
        <v/>
      </c>
      <c r="FJ7" s="18" t="str">
        <f t="shared" si="26"/>
        <v/>
      </c>
      <c r="FK7" s="18" t="str">
        <f>IF(ISNUMBER(FI7), FI7*COS(RADIANS(-$C7+Графики!$B$3))+FJ7*SIN(RADIANS(-$C7+Графики!$B$3)),"")</f>
        <v/>
      </c>
      <c r="FL7" s="19" t="str">
        <f>IF(ISNUMBER(FI7), FI7*COS(RADIANS(-$C7+Графики!$B$5))+FJ7*SIN(RADIANS(-$C7+Графики!$B$5)),"")</f>
        <v/>
      </c>
      <c r="FM7" s="24"/>
      <c r="FN7" s="25"/>
      <c r="FO7" s="25"/>
      <c r="FP7" s="25"/>
      <c r="FQ7" s="18" t="str">
        <f t="shared" si="27"/>
        <v/>
      </c>
      <c r="FR7" s="18" t="str">
        <f t="shared" si="28"/>
        <v/>
      </c>
      <c r="FS7" s="18" t="str">
        <f t="shared" si="29"/>
        <v/>
      </c>
      <c r="FT7" s="18" t="str">
        <f t="shared" si="30"/>
        <v/>
      </c>
      <c r="FU7" s="18" t="str">
        <f>IF(ISNUMBER(FS7), FS7*COS(RADIANS(-$C7+Графики!$B$3))+FT7*SIN(RADIANS(-$C7+Графики!$B$3)),"")</f>
        <v/>
      </c>
      <c r="FV7" s="19" t="str">
        <f>IF(ISNUMBER(FS7), FS7*COS(RADIANS(-$C7+Графики!$B$5))+FT7*SIN(RADIANS(-$C7+Графики!$B$5)),"")</f>
        <v/>
      </c>
      <c r="FW7" s="24"/>
      <c r="FX7" s="25"/>
      <c r="FY7" s="25"/>
      <c r="FZ7" s="25"/>
      <c r="GA7" s="18" t="str">
        <f t="shared" si="31"/>
        <v/>
      </c>
      <c r="GB7" s="18" t="str">
        <f t="shared" si="32"/>
        <v/>
      </c>
      <c r="GC7" s="18" t="str">
        <f t="shared" si="33"/>
        <v/>
      </c>
      <c r="GD7" s="18" t="str">
        <f t="shared" si="34"/>
        <v/>
      </c>
      <c r="GE7" s="18" t="str">
        <f>IF(ISNUMBER(GC7), GC7*COS(RADIANS(-$C7+Графики!$B$3))+GD7*SIN(RADIANS(-$C7+Графики!$B$3)),"")</f>
        <v/>
      </c>
      <c r="GF7" s="19" t="str">
        <f>IF(ISNUMBER(GC7), GC7*COS(RADIANS(-$C7+Графики!$B$5))+GD7*SIN(RADIANS(-$C7+Графики!$B$5)),"")</f>
        <v/>
      </c>
      <c r="GG7" s="24"/>
      <c r="GH7" s="25"/>
      <c r="GI7" s="25"/>
      <c r="GJ7" s="25"/>
      <c r="GK7" s="18" t="str">
        <f t="shared" si="35"/>
        <v/>
      </c>
      <c r="GL7" s="18" t="str">
        <f t="shared" si="36"/>
        <v/>
      </c>
      <c r="GM7" s="18" t="str">
        <f t="shared" si="37"/>
        <v/>
      </c>
      <c r="GN7" s="18" t="str">
        <f t="shared" si="38"/>
        <v/>
      </c>
      <c r="GO7" s="18" t="str">
        <f>IF(ISNUMBER(GM7), GM7*COS(RADIANS(-$C7+Графики!$B$3))+GN7*SIN(RADIANS(-$C7+Графики!$B$3)),"")</f>
        <v/>
      </c>
      <c r="GP7" s="19" t="str">
        <f>IF(ISNUMBER(GM7), GM7*COS(RADIANS(-$C7+Графики!$B$5))+GN7*SIN(RADIANS(-$C7+Графики!$B$5)),"")</f>
        <v/>
      </c>
      <c r="GQ7" s="24"/>
      <c r="GR7" s="25"/>
      <c r="GS7" s="25"/>
      <c r="GT7" s="25"/>
      <c r="GU7" s="18" t="str">
        <f t="shared" si="39"/>
        <v/>
      </c>
      <c r="GV7" s="18" t="str">
        <f t="shared" si="40"/>
        <v/>
      </c>
      <c r="GW7" s="18" t="str">
        <f t="shared" si="41"/>
        <v/>
      </c>
      <c r="GX7" s="18" t="str">
        <f t="shared" si="42"/>
        <v/>
      </c>
      <c r="GY7" s="18" t="str">
        <f>IF(ISNUMBER(GW7), GW7*COS(RADIANS(-$C7+Графики!$B$3))+GX7*SIN(RADIANS(-$C7+Графики!$B$3)),"")</f>
        <v/>
      </c>
      <c r="GZ7" s="19" t="str">
        <f>IF(ISNUMBER(GW7), GW7*COS(RADIANS(-$C7+Графики!$B$5))+GX7*SIN(RADIANS(-$C7+Графики!$B$5)),"")</f>
        <v/>
      </c>
      <c r="HA7" s="24"/>
      <c r="HB7" s="25"/>
      <c r="HC7" s="25"/>
      <c r="HD7" s="25"/>
      <c r="HE7" s="18" t="str">
        <f t="shared" si="43"/>
        <v/>
      </c>
      <c r="HF7" s="18" t="str">
        <f t="shared" si="44"/>
        <v/>
      </c>
      <c r="HG7" s="18" t="str">
        <f t="shared" si="45"/>
        <v/>
      </c>
      <c r="HH7" s="18" t="str">
        <f t="shared" si="46"/>
        <v/>
      </c>
      <c r="HI7" s="18" t="str">
        <f>IF(ISNUMBER(HG7), HG7*COS(RADIANS(-$C7+Графики!$B$3))+HH7*SIN(RADIANS(-$C7+Графики!$B$3)),"")</f>
        <v/>
      </c>
      <c r="HJ7" s="19" t="str">
        <f>IF(ISNUMBER(HG7), HG7*COS(RADIANS(-$C7+Графики!$B$5))+HH7*SIN(RADIANS(-$C7+Графики!$B$5)),"")</f>
        <v/>
      </c>
      <c r="HK7" s="24"/>
      <c r="HL7" s="25"/>
      <c r="HM7" s="25"/>
      <c r="HN7" s="25"/>
      <c r="HO7" s="18" t="str">
        <f t="shared" si="47"/>
        <v/>
      </c>
      <c r="HP7" s="18" t="str">
        <f t="shared" si="48"/>
        <v/>
      </c>
      <c r="HQ7" s="18" t="str">
        <f t="shared" si="49"/>
        <v/>
      </c>
      <c r="HR7" s="18" t="str">
        <f t="shared" si="50"/>
        <v/>
      </c>
      <c r="HS7" s="18" t="str">
        <f>IF(ISNUMBER(HQ7), HQ7*COS(RADIANS(-$C7+Графики!$B$3))+HR7*SIN(RADIANS(-$C7+Графики!$B$3)),"")</f>
        <v/>
      </c>
      <c r="HT7" s="19" t="str">
        <f>IF(ISNUMBER(HQ7), HQ7*COS(RADIANS(-$C7+Графики!$B$5))+HR7*SIN(RADIANS(-$C7+Графики!$B$5)),"")</f>
        <v/>
      </c>
      <c r="HU7" s="24"/>
      <c r="HV7" s="25"/>
      <c r="HW7" s="25"/>
      <c r="HX7" s="25"/>
      <c r="HY7" s="18" t="str">
        <f t="shared" si="51"/>
        <v/>
      </c>
      <c r="HZ7" s="18" t="str">
        <f t="shared" si="52"/>
        <v/>
      </c>
      <c r="IA7" s="18" t="str">
        <f t="shared" si="53"/>
        <v/>
      </c>
      <c r="IB7" s="18" t="str">
        <f t="shared" si="54"/>
        <v/>
      </c>
      <c r="IC7" s="18" t="str">
        <f>IF(ISNUMBER(IA7), IA7*COS(RADIANS(-$C7+Графики!$B$3))+IB7*SIN(RADIANS(-$C7+Графики!$B$3)),"")</f>
        <v/>
      </c>
      <c r="ID7" s="19" t="str">
        <f>IF(ISNUMBER(IA7), IA7*COS(RADIANS(-$C7+Графики!$B$5))+IB7*SIN(RADIANS(-$C7+Графики!$B$5)),"")</f>
        <v/>
      </c>
      <c r="IE7" s="24"/>
      <c r="IF7" s="25"/>
      <c r="IG7" s="25"/>
      <c r="IH7" s="25"/>
      <c r="II7" s="18" t="str">
        <f t="shared" si="55"/>
        <v/>
      </c>
      <c r="IJ7" s="18" t="str">
        <f t="shared" si="56"/>
        <v/>
      </c>
      <c r="IK7" s="18" t="str">
        <f t="shared" si="57"/>
        <v/>
      </c>
      <c r="IL7" s="18" t="str">
        <f t="shared" si="58"/>
        <v/>
      </c>
      <c r="IM7" s="18" t="str">
        <f>IF(ISNUMBER(IK7), IK7*COS(RADIANS(-$C7+Графики!$B$3))+IL7*SIN(RADIANS(-$C7+Графики!$B$3)),"")</f>
        <v/>
      </c>
      <c r="IN7" s="19" t="str">
        <f>IF(ISNUMBER(IK7), IK7*COS(RADIANS(-$C7+Графики!$B$5))+IL7*SIN(RADIANS(-$C7+Графики!$B$5)),"")</f>
        <v/>
      </c>
      <c r="IO7" s="24"/>
      <c r="IP7" s="25"/>
      <c r="IQ7" s="25"/>
      <c r="IR7" s="25"/>
      <c r="IS7" s="18" t="str">
        <f t="shared" si="59"/>
        <v/>
      </c>
      <c r="IT7" s="18" t="str">
        <f t="shared" si="60"/>
        <v/>
      </c>
      <c r="IU7" s="18" t="str">
        <f t="shared" si="61"/>
        <v/>
      </c>
      <c r="IV7" s="18" t="str">
        <f t="shared" si="62"/>
        <v/>
      </c>
      <c r="IW7" s="18" t="str">
        <f>IF(ISNUMBER(IU7), IU7*COS(RADIANS(-$C7+Графики!$B$3))+IV7*SIN(RADIANS(-$C7+Графики!$B$3)),"")</f>
        <v/>
      </c>
      <c r="IX7" s="19" t="str">
        <f>IF(ISNUMBER(IU7), IU7*COS(RADIANS(-$C7+Графики!$B$5))+IV7*SIN(RADIANS(-$C7+Графики!$B$5)),"")</f>
        <v/>
      </c>
    </row>
    <row r="8" spans="1:258" x14ac:dyDescent="0.25">
      <c r="A8" s="44">
        <v>8</v>
      </c>
      <c r="B8" s="50">
        <v>0</v>
      </c>
      <c r="C8" s="11">
        <f>IF(Графики!$A$7="Расчитывать с учетом закручивания скважины",B8,0)</f>
        <v>0</v>
      </c>
      <c r="D8" s="47">
        <v>2.5</v>
      </c>
      <c r="E8" s="34">
        <f t="shared" si="0"/>
        <v>0</v>
      </c>
      <c r="F8" s="35">
        <f t="shared" si="0"/>
        <v>0</v>
      </c>
      <c r="G8" s="35">
        <f t="shared" si="1"/>
        <v>0</v>
      </c>
      <c r="H8" s="36">
        <f t="shared" si="2"/>
        <v>0</v>
      </c>
      <c r="I8" s="29"/>
      <c r="J8" s="25"/>
      <c r="K8" s="25"/>
      <c r="L8" s="25"/>
      <c r="M8" s="18" t="str">
        <f t="shared" si="63"/>
        <v/>
      </c>
      <c r="N8" s="18" t="str">
        <f t="shared" si="64"/>
        <v/>
      </c>
      <c r="O8" s="18" t="str">
        <f t="shared" si="65"/>
        <v/>
      </c>
      <c r="P8" s="18" t="str">
        <f t="shared" si="65"/>
        <v/>
      </c>
      <c r="Q8" s="18" t="str">
        <f>IF(ISNUMBER(O8), O8*COS(RADIANS(-$C8+Графики!$B$3))+P8*SIN(RADIANS(-$C8+Графики!$B$3)),"")</f>
        <v/>
      </c>
      <c r="R8" s="19" t="str">
        <f>IF(ISNUMBER(O8), O8*COS(RADIANS(-$C8+Графики!$B$5))+P8*SIN(RADIANS(-$C8+Графики!$B$5)),"")</f>
        <v/>
      </c>
      <c r="S8" s="29"/>
      <c r="T8" s="25"/>
      <c r="U8" s="25"/>
      <c r="V8" s="25"/>
      <c r="W8" s="18" t="str">
        <f t="shared" si="66"/>
        <v/>
      </c>
      <c r="X8" s="18" t="str">
        <f t="shared" si="67"/>
        <v/>
      </c>
      <c r="Y8" s="18" t="str">
        <f t="shared" si="68"/>
        <v/>
      </c>
      <c r="Z8" s="18" t="str">
        <f t="shared" si="68"/>
        <v/>
      </c>
      <c r="AA8" s="18" t="str">
        <f>IF(ISNUMBER(Y8), Y8*COS(RADIANS(-$C8+Графики!$B$3))+Z8*SIN(RADIANS(-$C8+Графики!$B$3)),"")</f>
        <v/>
      </c>
      <c r="AB8" s="18" t="str">
        <f>IF(ISNUMBER(Y8), Y8*COS(RADIANS(-$C8+Графики!$B$5))+Z8*SIN(RADIANS(-$C8+Графики!$B$5)),"")</f>
        <v/>
      </c>
      <c r="AC8" s="24"/>
      <c r="AD8" s="25"/>
      <c r="AE8" s="25"/>
      <c r="AF8" s="25"/>
      <c r="AG8" s="18" t="str">
        <f t="shared" si="69"/>
        <v/>
      </c>
      <c r="AH8" s="18" t="str">
        <f t="shared" si="70"/>
        <v/>
      </c>
      <c r="AI8" s="18" t="str">
        <f t="shared" si="71"/>
        <v/>
      </c>
      <c r="AJ8" s="18" t="str">
        <f t="shared" si="71"/>
        <v/>
      </c>
      <c r="AK8" s="18" t="str">
        <f>IF(ISNUMBER(AI8), AI8*COS(RADIANS(-$C8+Графики!$B$3))+AJ8*SIN(RADIANS(-$C8+Графики!$B$3)),"")</f>
        <v/>
      </c>
      <c r="AL8" s="19" t="str">
        <f>IF(ISNUMBER(AI8), AI8*COS(RADIANS(-$C8+Графики!$B$5))+AJ8*SIN(RADIANS(-$C8+Графики!$B$5)),"")</f>
        <v/>
      </c>
      <c r="AM8" s="24"/>
      <c r="AN8" s="25"/>
      <c r="AO8" s="25"/>
      <c r="AP8" s="25"/>
      <c r="AQ8" s="18" t="str">
        <f t="shared" si="72"/>
        <v/>
      </c>
      <c r="AR8" s="18" t="str">
        <f t="shared" si="73"/>
        <v/>
      </c>
      <c r="AS8" s="18" t="str">
        <f t="shared" si="74"/>
        <v/>
      </c>
      <c r="AT8" s="18" t="str">
        <f t="shared" si="74"/>
        <v/>
      </c>
      <c r="AU8" s="18" t="str">
        <f>IF(ISNUMBER(AS8), AS8*COS(RADIANS(-$C8+Графики!$B$3))+AT8*SIN(RADIANS(-$C8+Графики!$B$3)),"")</f>
        <v/>
      </c>
      <c r="AV8" s="19" t="str">
        <f>IF(ISNUMBER(AS8), AS8*COS(RADIANS(-$C8+Графики!$B$5))+AT8*SIN(RADIANS(-$C8+Графики!$B$5)),"")</f>
        <v/>
      </c>
      <c r="AW8" s="24"/>
      <c r="AX8" s="25"/>
      <c r="AY8" s="25"/>
      <c r="AZ8" s="25"/>
      <c r="BA8" s="18" t="str">
        <f t="shared" si="75"/>
        <v/>
      </c>
      <c r="BB8" s="18" t="str">
        <f t="shared" si="76"/>
        <v/>
      </c>
      <c r="BC8" s="18" t="str">
        <f t="shared" si="77"/>
        <v/>
      </c>
      <c r="BD8" s="18" t="str">
        <f t="shared" si="77"/>
        <v/>
      </c>
      <c r="BE8" s="18" t="str">
        <f>IF(ISNUMBER(BC8), BC8*COS(RADIANS(-$C8+Графики!$B$3))+BD8*SIN(RADIANS(-$C8+Графики!$B$3)),"")</f>
        <v/>
      </c>
      <c r="BF8" s="106" t="str">
        <f>IF(ISNUMBER(BC8), BC8*COS(RADIANS(-$C8+Графики!$B$5))+BD8*SIN(RADIANS(-$C8+Графики!$B$5)),"")</f>
        <v/>
      </c>
      <c r="BG8" s="24"/>
      <c r="BH8" s="25"/>
      <c r="BI8" s="25"/>
      <c r="BJ8" s="25"/>
      <c r="BK8" s="18" t="str">
        <f t="shared" si="78"/>
        <v/>
      </c>
      <c r="BL8" s="18" t="str">
        <f t="shared" si="79"/>
        <v/>
      </c>
      <c r="BM8" s="18" t="str">
        <f t="shared" si="80"/>
        <v/>
      </c>
      <c r="BN8" s="18" t="str">
        <f t="shared" si="80"/>
        <v/>
      </c>
      <c r="BO8" s="18" t="str">
        <f>IF(ISNUMBER(BM8), BM8*COS(RADIANS(-$C8+Графики!$B$3))+BN8*SIN(RADIANS(-$C8+Графики!$B$3)),"")</f>
        <v/>
      </c>
      <c r="BP8" s="106" t="str">
        <f>IF(ISNUMBER(BM8), BM8*COS(RADIANS(-$C8+Графики!$B$5))+BN8*SIN(RADIANS(-$C8+Графики!$B$5)),"")</f>
        <v/>
      </c>
      <c r="BQ8" s="24"/>
      <c r="BR8" s="25"/>
      <c r="BS8" s="25"/>
      <c r="BT8" s="25"/>
      <c r="BU8" s="18" t="str">
        <f t="shared" si="81"/>
        <v/>
      </c>
      <c r="BV8" s="18" t="str">
        <f t="shared" si="82"/>
        <v/>
      </c>
      <c r="BW8" s="18" t="str">
        <f t="shared" si="83"/>
        <v/>
      </c>
      <c r="BX8" s="18" t="str">
        <f t="shared" si="83"/>
        <v/>
      </c>
      <c r="BY8" s="18" t="str">
        <f>IF(ISNUMBER(BW8), BW8*COS(RADIANS(-$C8+Графики!$B$3))+BX8*SIN(RADIANS(-$C8+Графики!$B$3)),"")</f>
        <v/>
      </c>
      <c r="BZ8" s="19" t="str">
        <f>IF(ISNUMBER(BW8), BW8*COS(RADIANS(-$C8+Графики!$B$5))+BX8*SIN(RADIANS(-$C8+Графики!$B$5)),"")</f>
        <v/>
      </c>
      <c r="CA8" s="29"/>
      <c r="CB8" s="25"/>
      <c r="CC8" s="25"/>
      <c r="CD8" s="25"/>
      <c r="CE8" s="18" t="str">
        <f t="shared" si="84"/>
        <v/>
      </c>
      <c r="CF8" s="18" t="str">
        <f t="shared" si="85"/>
        <v/>
      </c>
      <c r="CG8" s="18" t="str">
        <f t="shared" si="86"/>
        <v/>
      </c>
      <c r="CH8" s="18" t="str">
        <f t="shared" si="86"/>
        <v/>
      </c>
      <c r="CI8" s="18" t="str">
        <f>IF(ISNUMBER(CG8), CG8*COS(RADIANS(-$C8+Графики!$B$3))+CH8*SIN(RADIANS(-$C8+Графики!$B$3)),"")</f>
        <v/>
      </c>
      <c r="CJ8" s="19" t="str">
        <f>IF(ISNUMBER(CG8), CG8*COS(RADIANS(-$C8+Графики!$B$5))+CH8*SIN(RADIANS(-$C8+Графики!$B$5)),"")</f>
        <v/>
      </c>
      <c r="CK8" s="24"/>
      <c r="CL8" s="25"/>
      <c r="CM8" s="25"/>
      <c r="CN8" s="25"/>
      <c r="CO8" s="18" t="str">
        <f t="shared" si="87"/>
        <v/>
      </c>
      <c r="CP8" s="18" t="str">
        <f t="shared" si="88"/>
        <v/>
      </c>
      <c r="CQ8" s="18" t="str">
        <f t="shared" si="89"/>
        <v/>
      </c>
      <c r="CR8" s="18" t="str">
        <f t="shared" si="89"/>
        <v/>
      </c>
      <c r="CS8" s="18" t="str">
        <f>IF(ISNUMBER(CQ8), CQ8*COS(RADIANS(-$C8+Графики!$B$3))+CR8*SIN(RADIANS(-$C8+Графики!$B$3)),"")</f>
        <v/>
      </c>
      <c r="CT8" s="19" t="str">
        <f>IF(ISNUMBER(CQ8), CQ8*COS(RADIANS(-$C8+Графики!$B$5))+CR8*SIN(RADIANS(-$C8+Графики!$B$5)),"")</f>
        <v/>
      </c>
      <c r="CU8" s="24"/>
      <c r="CV8" s="25"/>
      <c r="CW8" s="25"/>
      <c r="CX8" s="25"/>
      <c r="CY8" s="18" t="str">
        <f t="shared" si="90"/>
        <v/>
      </c>
      <c r="CZ8" s="18" t="str">
        <f t="shared" si="91"/>
        <v/>
      </c>
      <c r="DA8" s="18" t="str">
        <f t="shared" si="92"/>
        <v/>
      </c>
      <c r="DB8" s="18" t="str">
        <f t="shared" si="92"/>
        <v/>
      </c>
      <c r="DC8" s="18" t="str">
        <f>IF(ISNUMBER(DA8), DA8*COS(RADIANS(-$C8+Графики!$B$3))+DB8*SIN(RADIANS(-$C8+Графики!$B$3)),"")</f>
        <v/>
      </c>
      <c r="DD8" s="19" t="str">
        <f>IF(ISNUMBER(DA8), DA8*COS(RADIANS(-$C8+Графики!$B$5))+DB8*SIN(RADIANS(-$C8+Графики!$B$5)),"")</f>
        <v/>
      </c>
      <c r="DE8" s="24"/>
      <c r="DF8" s="25"/>
      <c r="DG8" s="25"/>
      <c r="DH8" s="25"/>
      <c r="DI8" s="18" t="str">
        <f t="shared" si="3"/>
        <v/>
      </c>
      <c r="DJ8" s="18" t="str">
        <f t="shared" si="4"/>
        <v/>
      </c>
      <c r="DK8" s="18" t="str">
        <f t="shared" si="5"/>
        <v/>
      </c>
      <c r="DL8" s="18" t="str">
        <f t="shared" si="6"/>
        <v/>
      </c>
      <c r="DM8" s="18" t="str">
        <f>IF(ISNUMBER(DK8), DK8*COS(RADIANS(-$C8+Графики!$B$3))+DL8*SIN(RADIANS(-$C8+Графики!$B$3)),"")</f>
        <v/>
      </c>
      <c r="DN8" s="19" t="str">
        <f>IF(ISNUMBER(DK8), DK8*COS(RADIANS(-$C8+Графики!$B$5))+DL8*SIN(RADIANS(-$C8+Графики!$B$5)),"")</f>
        <v/>
      </c>
      <c r="DO8" s="24"/>
      <c r="DP8" s="25"/>
      <c r="DQ8" s="25"/>
      <c r="DR8" s="25"/>
      <c r="DS8" s="18" t="str">
        <f t="shared" si="7"/>
        <v/>
      </c>
      <c r="DT8" s="18" t="str">
        <f t="shared" si="8"/>
        <v/>
      </c>
      <c r="DU8" s="18" t="str">
        <f t="shared" si="9"/>
        <v/>
      </c>
      <c r="DV8" s="18" t="str">
        <f t="shared" si="10"/>
        <v/>
      </c>
      <c r="DW8" s="18" t="str">
        <f>IF(ISNUMBER(DU8), DU8*COS(RADIANS(-$C8+Графики!$B$3))+DV8*SIN(RADIANS(-$C8+Графики!$B$3)),"")</f>
        <v/>
      </c>
      <c r="DX8" s="19" t="str">
        <f>IF(ISNUMBER(DU8), DU8*COS(RADIANS(-$C8+Графики!$B$5))+DV8*SIN(RADIANS(-$C8+Графики!$B$5)),"")</f>
        <v/>
      </c>
      <c r="DY8" s="24"/>
      <c r="DZ8" s="25"/>
      <c r="EA8" s="25"/>
      <c r="EB8" s="25"/>
      <c r="EC8" s="18" t="str">
        <f t="shared" si="11"/>
        <v/>
      </c>
      <c r="ED8" s="18" t="str">
        <f t="shared" si="12"/>
        <v/>
      </c>
      <c r="EE8" s="18" t="str">
        <f t="shared" si="13"/>
        <v/>
      </c>
      <c r="EF8" s="18" t="str">
        <f t="shared" si="14"/>
        <v/>
      </c>
      <c r="EG8" s="18" t="str">
        <f>IF(ISNUMBER(EE8), EE8*COS(RADIANS(-$C8+Графики!$B$3))+EF8*SIN(RADIANS(-$C8+Графики!$B$3)),"")</f>
        <v/>
      </c>
      <c r="EH8" s="19" t="str">
        <f>IF(ISNUMBER(EE8), EE8*COS(RADIANS(-$C8+Графики!$B$5))+EF8*SIN(RADIANS(-$C8+Графики!$B$5)),"")</f>
        <v/>
      </c>
      <c r="EI8" s="24"/>
      <c r="EJ8" s="25"/>
      <c r="EK8" s="25"/>
      <c r="EL8" s="25"/>
      <c r="EM8" s="18" t="str">
        <f t="shared" si="15"/>
        <v/>
      </c>
      <c r="EN8" s="18" t="str">
        <f t="shared" si="16"/>
        <v/>
      </c>
      <c r="EO8" s="18" t="str">
        <f t="shared" si="17"/>
        <v/>
      </c>
      <c r="EP8" s="18" t="str">
        <f t="shared" si="18"/>
        <v/>
      </c>
      <c r="EQ8" s="18" t="str">
        <f>IF(ISNUMBER(EO8), EO8*COS(RADIANS(-$C8+Графики!$B$3))+EP8*SIN(RADIANS(-$C8+Графики!$B$3)),"")</f>
        <v/>
      </c>
      <c r="ER8" s="19" t="str">
        <f>IF(ISNUMBER(EO8), EO8*COS(RADIANS(-$C8+Графики!$B$5))+EP8*SIN(RADIANS(-$C8+Графики!$B$5)),"")</f>
        <v/>
      </c>
      <c r="ES8" s="24"/>
      <c r="ET8" s="25"/>
      <c r="EU8" s="25"/>
      <c r="EV8" s="25"/>
      <c r="EW8" s="18" t="str">
        <f t="shared" si="19"/>
        <v/>
      </c>
      <c r="EX8" s="18" t="str">
        <f t="shared" si="20"/>
        <v/>
      </c>
      <c r="EY8" s="18" t="str">
        <f t="shared" si="21"/>
        <v/>
      </c>
      <c r="EZ8" s="18" t="str">
        <f t="shared" si="22"/>
        <v/>
      </c>
      <c r="FA8" s="18" t="str">
        <f>IF(ISNUMBER(EY8), EY8*COS(RADIANS(-$C8+Графики!$B$3))+EZ8*SIN(RADIANS(-$C8+Графики!$B$3)),"")</f>
        <v/>
      </c>
      <c r="FB8" s="19" t="str">
        <f>IF(ISNUMBER(EY8), EY8*COS(RADIANS(-$C8+Графики!$B$5))+EZ8*SIN(RADIANS(-$C8+Графики!$B$5)),"")</f>
        <v/>
      </c>
      <c r="FC8" s="24"/>
      <c r="FD8" s="25"/>
      <c r="FE8" s="25"/>
      <c r="FF8" s="25"/>
      <c r="FG8" s="18" t="str">
        <f t="shared" si="23"/>
        <v/>
      </c>
      <c r="FH8" s="18" t="str">
        <f t="shared" si="24"/>
        <v/>
      </c>
      <c r="FI8" s="18" t="str">
        <f t="shared" si="25"/>
        <v/>
      </c>
      <c r="FJ8" s="18" t="str">
        <f t="shared" si="26"/>
        <v/>
      </c>
      <c r="FK8" s="18" t="str">
        <f>IF(ISNUMBER(FI8), FI8*COS(RADIANS(-$C8+Графики!$B$3))+FJ8*SIN(RADIANS(-$C8+Графики!$B$3)),"")</f>
        <v/>
      </c>
      <c r="FL8" s="19" t="str">
        <f>IF(ISNUMBER(FI8), FI8*COS(RADIANS(-$C8+Графики!$B$5))+FJ8*SIN(RADIANS(-$C8+Графики!$B$5)),"")</f>
        <v/>
      </c>
      <c r="FM8" s="24"/>
      <c r="FN8" s="25"/>
      <c r="FO8" s="25"/>
      <c r="FP8" s="25"/>
      <c r="FQ8" s="18" t="str">
        <f t="shared" si="27"/>
        <v/>
      </c>
      <c r="FR8" s="18" t="str">
        <f t="shared" si="28"/>
        <v/>
      </c>
      <c r="FS8" s="18" t="str">
        <f t="shared" si="29"/>
        <v/>
      </c>
      <c r="FT8" s="18" t="str">
        <f t="shared" si="30"/>
        <v/>
      </c>
      <c r="FU8" s="18" t="str">
        <f>IF(ISNUMBER(FS8), FS8*COS(RADIANS(-$C8+Графики!$B$3))+FT8*SIN(RADIANS(-$C8+Графики!$B$3)),"")</f>
        <v/>
      </c>
      <c r="FV8" s="19" t="str">
        <f>IF(ISNUMBER(FS8), FS8*COS(RADIANS(-$C8+Графики!$B$5))+FT8*SIN(RADIANS(-$C8+Графики!$B$5)),"")</f>
        <v/>
      </c>
      <c r="FW8" s="24"/>
      <c r="FX8" s="25"/>
      <c r="FY8" s="25"/>
      <c r="FZ8" s="25"/>
      <c r="GA8" s="18" t="str">
        <f t="shared" si="31"/>
        <v/>
      </c>
      <c r="GB8" s="18" t="str">
        <f t="shared" si="32"/>
        <v/>
      </c>
      <c r="GC8" s="18" t="str">
        <f t="shared" si="33"/>
        <v/>
      </c>
      <c r="GD8" s="18" t="str">
        <f t="shared" si="34"/>
        <v/>
      </c>
      <c r="GE8" s="18" t="str">
        <f>IF(ISNUMBER(GC8), GC8*COS(RADIANS(-$C8+Графики!$B$3))+GD8*SIN(RADIANS(-$C8+Графики!$B$3)),"")</f>
        <v/>
      </c>
      <c r="GF8" s="19" t="str">
        <f>IF(ISNUMBER(GC8), GC8*COS(RADIANS(-$C8+Графики!$B$5))+GD8*SIN(RADIANS(-$C8+Графики!$B$5)),"")</f>
        <v/>
      </c>
      <c r="GG8" s="24"/>
      <c r="GH8" s="25"/>
      <c r="GI8" s="25"/>
      <c r="GJ8" s="25"/>
      <c r="GK8" s="18" t="str">
        <f t="shared" si="35"/>
        <v/>
      </c>
      <c r="GL8" s="18" t="str">
        <f t="shared" si="36"/>
        <v/>
      </c>
      <c r="GM8" s="18" t="str">
        <f t="shared" si="37"/>
        <v/>
      </c>
      <c r="GN8" s="18" t="str">
        <f t="shared" si="38"/>
        <v/>
      </c>
      <c r="GO8" s="18" t="str">
        <f>IF(ISNUMBER(GM8), GM8*COS(RADIANS(-$C8+Графики!$B$3))+GN8*SIN(RADIANS(-$C8+Графики!$B$3)),"")</f>
        <v/>
      </c>
      <c r="GP8" s="19" t="str">
        <f>IF(ISNUMBER(GM8), GM8*COS(RADIANS(-$C8+Графики!$B$5))+GN8*SIN(RADIANS(-$C8+Графики!$B$5)),"")</f>
        <v/>
      </c>
      <c r="GQ8" s="24"/>
      <c r="GR8" s="25"/>
      <c r="GS8" s="25"/>
      <c r="GT8" s="25"/>
      <c r="GU8" s="18" t="str">
        <f t="shared" si="39"/>
        <v/>
      </c>
      <c r="GV8" s="18" t="str">
        <f t="shared" si="40"/>
        <v/>
      </c>
      <c r="GW8" s="18" t="str">
        <f t="shared" si="41"/>
        <v/>
      </c>
      <c r="GX8" s="18" t="str">
        <f t="shared" si="42"/>
        <v/>
      </c>
      <c r="GY8" s="18" t="str">
        <f>IF(ISNUMBER(GW8), GW8*COS(RADIANS(-$C8+Графики!$B$3))+GX8*SIN(RADIANS(-$C8+Графики!$B$3)),"")</f>
        <v/>
      </c>
      <c r="GZ8" s="19" t="str">
        <f>IF(ISNUMBER(GW8), GW8*COS(RADIANS(-$C8+Графики!$B$5))+GX8*SIN(RADIANS(-$C8+Графики!$B$5)),"")</f>
        <v/>
      </c>
      <c r="HA8" s="24"/>
      <c r="HB8" s="25"/>
      <c r="HC8" s="25"/>
      <c r="HD8" s="25"/>
      <c r="HE8" s="18" t="str">
        <f t="shared" si="43"/>
        <v/>
      </c>
      <c r="HF8" s="18" t="str">
        <f t="shared" si="44"/>
        <v/>
      </c>
      <c r="HG8" s="18" t="str">
        <f t="shared" si="45"/>
        <v/>
      </c>
      <c r="HH8" s="18" t="str">
        <f t="shared" si="46"/>
        <v/>
      </c>
      <c r="HI8" s="18" t="str">
        <f>IF(ISNUMBER(HG8), HG8*COS(RADIANS(-$C8+Графики!$B$3))+HH8*SIN(RADIANS(-$C8+Графики!$B$3)),"")</f>
        <v/>
      </c>
      <c r="HJ8" s="19" t="str">
        <f>IF(ISNUMBER(HG8), HG8*COS(RADIANS(-$C8+Графики!$B$5))+HH8*SIN(RADIANS(-$C8+Графики!$B$5)),"")</f>
        <v/>
      </c>
      <c r="HK8" s="24"/>
      <c r="HL8" s="25"/>
      <c r="HM8" s="25"/>
      <c r="HN8" s="25"/>
      <c r="HO8" s="18" t="str">
        <f t="shared" si="47"/>
        <v/>
      </c>
      <c r="HP8" s="18" t="str">
        <f t="shared" si="48"/>
        <v/>
      </c>
      <c r="HQ8" s="18" t="str">
        <f t="shared" si="49"/>
        <v/>
      </c>
      <c r="HR8" s="18" t="str">
        <f t="shared" si="50"/>
        <v/>
      </c>
      <c r="HS8" s="18" t="str">
        <f>IF(ISNUMBER(HQ8), HQ8*COS(RADIANS(-$C8+Графики!$B$3))+HR8*SIN(RADIANS(-$C8+Графики!$B$3)),"")</f>
        <v/>
      </c>
      <c r="HT8" s="19" t="str">
        <f>IF(ISNUMBER(HQ8), HQ8*COS(RADIANS(-$C8+Графики!$B$5))+HR8*SIN(RADIANS(-$C8+Графики!$B$5)),"")</f>
        <v/>
      </c>
      <c r="HU8" s="24"/>
      <c r="HV8" s="25"/>
      <c r="HW8" s="25"/>
      <c r="HX8" s="25"/>
      <c r="HY8" s="18" t="str">
        <f t="shared" si="51"/>
        <v/>
      </c>
      <c r="HZ8" s="18" t="str">
        <f t="shared" si="52"/>
        <v/>
      </c>
      <c r="IA8" s="18" t="str">
        <f t="shared" si="53"/>
        <v/>
      </c>
      <c r="IB8" s="18" t="str">
        <f t="shared" si="54"/>
        <v/>
      </c>
      <c r="IC8" s="18" t="str">
        <f>IF(ISNUMBER(IA8), IA8*COS(RADIANS(-$C8+Графики!$B$3))+IB8*SIN(RADIANS(-$C8+Графики!$B$3)),"")</f>
        <v/>
      </c>
      <c r="ID8" s="19" t="str">
        <f>IF(ISNUMBER(IA8), IA8*COS(RADIANS(-$C8+Графики!$B$5))+IB8*SIN(RADIANS(-$C8+Графики!$B$5)),"")</f>
        <v/>
      </c>
      <c r="IE8" s="24"/>
      <c r="IF8" s="25"/>
      <c r="IG8" s="25"/>
      <c r="IH8" s="25"/>
      <c r="II8" s="18" t="str">
        <f t="shared" si="55"/>
        <v/>
      </c>
      <c r="IJ8" s="18" t="str">
        <f t="shared" si="56"/>
        <v/>
      </c>
      <c r="IK8" s="18" t="str">
        <f t="shared" si="57"/>
        <v/>
      </c>
      <c r="IL8" s="18" t="str">
        <f t="shared" si="58"/>
        <v/>
      </c>
      <c r="IM8" s="18" t="str">
        <f>IF(ISNUMBER(IK8), IK8*COS(RADIANS(-$C8+Графики!$B$3))+IL8*SIN(RADIANS(-$C8+Графики!$B$3)),"")</f>
        <v/>
      </c>
      <c r="IN8" s="19" t="str">
        <f>IF(ISNUMBER(IK8), IK8*COS(RADIANS(-$C8+Графики!$B$5))+IL8*SIN(RADIANS(-$C8+Графики!$B$5)),"")</f>
        <v/>
      </c>
      <c r="IO8" s="24"/>
      <c r="IP8" s="25"/>
      <c r="IQ8" s="25"/>
      <c r="IR8" s="25"/>
      <c r="IS8" s="18" t="str">
        <f t="shared" si="59"/>
        <v/>
      </c>
      <c r="IT8" s="18" t="str">
        <f t="shared" si="60"/>
        <v/>
      </c>
      <c r="IU8" s="18" t="str">
        <f t="shared" si="61"/>
        <v/>
      </c>
      <c r="IV8" s="18" t="str">
        <f t="shared" si="62"/>
        <v/>
      </c>
      <c r="IW8" s="18" t="str">
        <f>IF(ISNUMBER(IU8), IU8*COS(RADIANS(-$C8+Графики!$B$3))+IV8*SIN(RADIANS(-$C8+Графики!$B$3)),"")</f>
        <v/>
      </c>
      <c r="IX8" s="19" t="str">
        <f>IF(ISNUMBER(IU8), IU8*COS(RADIANS(-$C8+Графики!$B$5))+IV8*SIN(RADIANS(-$C8+Графики!$B$5)),"")</f>
        <v/>
      </c>
    </row>
    <row r="9" spans="1:258" x14ac:dyDescent="0.25">
      <c r="A9" s="44">
        <v>9</v>
      </c>
      <c r="B9" s="50">
        <v>0</v>
      </c>
      <c r="C9" s="11">
        <f>IF(Графики!$A$7="Расчитывать с учетом закручивания скважины",B9,0)</f>
        <v>0</v>
      </c>
      <c r="D9" s="47">
        <v>3</v>
      </c>
      <c r="E9" s="34">
        <f t="shared" si="0"/>
        <v>0</v>
      </c>
      <c r="F9" s="35">
        <f t="shared" si="0"/>
        <v>0</v>
      </c>
      <c r="G9" s="35">
        <f t="shared" si="1"/>
        <v>0</v>
      </c>
      <c r="H9" s="36">
        <f t="shared" si="2"/>
        <v>0</v>
      </c>
      <c r="I9" s="29"/>
      <c r="J9" s="25"/>
      <c r="K9" s="25"/>
      <c r="L9" s="25"/>
      <c r="M9" s="18" t="str">
        <f t="shared" si="63"/>
        <v/>
      </c>
      <c r="N9" s="18" t="str">
        <f t="shared" si="64"/>
        <v/>
      </c>
      <c r="O9" s="18" t="str">
        <f t="shared" si="65"/>
        <v/>
      </c>
      <c r="P9" s="18" t="str">
        <f t="shared" si="65"/>
        <v/>
      </c>
      <c r="Q9" s="18" t="str">
        <f>IF(ISNUMBER(O9), O9*COS(RADIANS(-$C9+Графики!$B$3))+P9*SIN(RADIANS(-$C9+Графики!$B$3)),"")</f>
        <v/>
      </c>
      <c r="R9" s="19" t="str">
        <f>IF(ISNUMBER(O9), O9*COS(RADIANS(-$C9+Графики!$B$5))+P9*SIN(RADIANS(-$C9+Графики!$B$5)),"")</f>
        <v/>
      </c>
      <c r="S9" s="29"/>
      <c r="T9" s="25"/>
      <c r="U9" s="25"/>
      <c r="V9" s="25"/>
      <c r="W9" s="18" t="str">
        <f t="shared" si="66"/>
        <v/>
      </c>
      <c r="X9" s="18" t="str">
        <f t="shared" si="67"/>
        <v/>
      </c>
      <c r="Y9" s="18" t="str">
        <f t="shared" si="68"/>
        <v/>
      </c>
      <c r="Z9" s="18" t="str">
        <f t="shared" si="68"/>
        <v/>
      </c>
      <c r="AA9" s="18" t="str">
        <f>IF(ISNUMBER(Y9), Y9*COS(RADIANS(-$C9+Графики!$B$3))+Z9*SIN(RADIANS(-$C9+Графики!$B$3)),"")</f>
        <v/>
      </c>
      <c r="AB9" s="18" t="str">
        <f>IF(ISNUMBER(Y9), Y9*COS(RADIANS(-$C9+Графики!$B$5))+Z9*SIN(RADIANS(-$C9+Графики!$B$5)),"")</f>
        <v/>
      </c>
      <c r="AC9" s="24"/>
      <c r="AD9" s="25"/>
      <c r="AE9" s="25"/>
      <c r="AF9" s="25"/>
      <c r="AG9" s="18" t="str">
        <f t="shared" si="69"/>
        <v/>
      </c>
      <c r="AH9" s="18" t="str">
        <f t="shared" si="70"/>
        <v/>
      </c>
      <c r="AI9" s="18" t="str">
        <f t="shared" si="71"/>
        <v/>
      </c>
      <c r="AJ9" s="18" t="str">
        <f t="shared" si="71"/>
        <v/>
      </c>
      <c r="AK9" s="18" t="str">
        <f>IF(ISNUMBER(AI9), AI9*COS(RADIANS(-$C9+Графики!$B$3))+AJ9*SIN(RADIANS(-$C9+Графики!$B$3)),"")</f>
        <v/>
      </c>
      <c r="AL9" s="19" t="str">
        <f>IF(ISNUMBER(AI9), AI9*COS(RADIANS(-$C9+Графики!$B$5))+AJ9*SIN(RADIANS(-$C9+Графики!$B$5)),"")</f>
        <v/>
      </c>
      <c r="AM9" s="24"/>
      <c r="AN9" s="25"/>
      <c r="AO9" s="25"/>
      <c r="AP9" s="25"/>
      <c r="AQ9" s="18" t="str">
        <f t="shared" si="72"/>
        <v/>
      </c>
      <c r="AR9" s="18" t="str">
        <f t="shared" si="73"/>
        <v/>
      </c>
      <c r="AS9" s="18" t="str">
        <f t="shared" si="74"/>
        <v/>
      </c>
      <c r="AT9" s="18" t="str">
        <f t="shared" si="74"/>
        <v/>
      </c>
      <c r="AU9" s="18" t="str">
        <f>IF(ISNUMBER(AS9), AS9*COS(RADIANS(-$C9+Графики!$B$3))+AT9*SIN(RADIANS(-$C9+Графики!$B$3)),"")</f>
        <v/>
      </c>
      <c r="AV9" s="19" t="str">
        <f>IF(ISNUMBER(AS9), AS9*COS(RADIANS(-$C9+Графики!$B$5))+AT9*SIN(RADIANS(-$C9+Графики!$B$5)),"")</f>
        <v/>
      </c>
      <c r="AW9" s="24"/>
      <c r="AX9" s="25"/>
      <c r="AY9" s="25"/>
      <c r="AZ9" s="25"/>
      <c r="BA9" s="18" t="str">
        <f t="shared" si="75"/>
        <v/>
      </c>
      <c r="BB9" s="18" t="str">
        <f t="shared" si="76"/>
        <v/>
      </c>
      <c r="BC9" s="18" t="str">
        <f t="shared" si="77"/>
        <v/>
      </c>
      <c r="BD9" s="18" t="str">
        <f t="shared" si="77"/>
        <v/>
      </c>
      <c r="BE9" s="18" t="str">
        <f>IF(ISNUMBER(BC9), BC9*COS(RADIANS(-$C9+Графики!$B$3))+BD9*SIN(RADIANS(-$C9+Графики!$B$3)),"")</f>
        <v/>
      </c>
      <c r="BF9" s="106" t="str">
        <f>IF(ISNUMBER(BC9), BC9*COS(RADIANS(-$C9+Графики!$B$5))+BD9*SIN(RADIANS(-$C9+Графики!$B$5)),"")</f>
        <v/>
      </c>
      <c r="BG9" s="24"/>
      <c r="BH9" s="25"/>
      <c r="BI9" s="25"/>
      <c r="BJ9" s="25"/>
      <c r="BK9" s="18" t="str">
        <f t="shared" si="78"/>
        <v/>
      </c>
      <c r="BL9" s="18" t="str">
        <f t="shared" si="79"/>
        <v/>
      </c>
      <c r="BM9" s="18" t="str">
        <f t="shared" si="80"/>
        <v/>
      </c>
      <c r="BN9" s="18" t="str">
        <f t="shared" si="80"/>
        <v/>
      </c>
      <c r="BO9" s="18" t="str">
        <f>IF(ISNUMBER(BM9), BM9*COS(RADIANS(-$C9+Графики!$B$3))+BN9*SIN(RADIANS(-$C9+Графики!$B$3)),"")</f>
        <v/>
      </c>
      <c r="BP9" s="106" t="str">
        <f>IF(ISNUMBER(BM9), BM9*COS(RADIANS(-$C9+Графики!$B$5))+BN9*SIN(RADIANS(-$C9+Графики!$B$5)),"")</f>
        <v/>
      </c>
      <c r="BQ9" s="24"/>
      <c r="BR9" s="25"/>
      <c r="BS9" s="25"/>
      <c r="BT9" s="25"/>
      <c r="BU9" s="18" t="str">
        <f t="shared" si="81"/>
        <v/>
      </c>
      <c r="BV9" s="18" t="str">
        <f t="shared" si="82"/>
        <v/>
      </c>
      <c r="BW9" s="18" t="str">
        <f t="shared" si="83"/>
        <v/>
      </c>
      <c r="BX9" s="18" t="str">
        <f t="shared" si="83"/>
        <v/>
      </c>
      <c r="BY9" s="18" t="str">
        <f>IF(ISNUMBER(BW9), BW9*COS(RADIANS(-$C9+Графики!$B$3))+BX9*SIN(RADIANS(-$C9+Графики!$B$3)),"")</f>
        <v/>
      </c>
      <c r="BZ9" s="19" t="str">
        <f>IF(ISNUMBER(BW9), BW9*COS(RADIANS(-$C9+Графики!$B$5))+BX9*SIN(RADIANS(-$C9+Графики!$B$5)),"")</f>
        <v/>
      </c>
      <c r="CA9" s="29"/>
      <c r="CB9" s="25"/>
      <c r="CC9" s="25"/>
      <c r="CD9" s="25"/>
      <c r="CE9" s="18" t="str">
        <f t="shared" si="84"/>
        <v/>
      </c>
      <c r="CF9" s="18" t="str">
        <f t="shared" si="85"/>
        <v/>
      </c>
      <c r="CG9" s="18" t="str">
        <f t="shared" si="86"/>
        <v/>
      </c>
      <c r="CH9" s="18" t="str">
        <f t="shared" si="86"/>
        <v/>
      </c>
      <c r="CI9" s="18" t="str">
        <f>IF(ISNUMBER(CG9), CG9*COS(RADIANS(-$C9+Графики!$B$3))+CH9*SIN(RADIANS(-$C9+Графики!$B$3)),"")</f>
        <v/>
      </c>
      <c r="CJ9" s="19" t="str">
        <f>IF(ISNUMBER(CG9), CG9*COS(RADIANS(-$C9+Графики!$B$5))+CH9*SIN(RADIANS(-$C9+Графики!$B$5)),"")</f>
        <v/>
      </c>
      <c r="CK9" s="24"/>
      <c r="CL9" s="25"/>
      <c r="CM9" s="25"/>
      <c r="CN9" s="25"/>
      <c r="CO9" s="18" t="str">
        <f t="shared" si="87"/>
        <v/>
      </c>
      <c r="CP9" s="18" t="str">
        <f t="shared" si="88"/>
        <v/>
      </c>
      <c r="CQ9" s="18" t="str">
        <f t="shared" si="89"/>
        <v/>
      </c>
      <c r="CR9" s="18" t="str">
        <f t="shared" si="89"/>
        <v/>
      </c>
      <c r="CS9" s="18" t="str">
        <f>IF(ISNUMBER(CQ9), CQ9*COS(RADIANS(-$C9+Графики!$B$3))+CR9*SIN(RADIANS(-$C9+Графики!$B$3)),"")</f>
        <v/>
      </c>
      <c r="CT9" s="19" t="str">
        <f>IF(ISNUMBER(CQ9), CQ9*COS(RADIANS(-$C9+Графики!$B$5))+CR9*SIN(RADIANS(-$C9+Графики!$B$5)),"")</f>
        <v/>
      </c>
      <c r="CU9" s="24"/>
      <c r="CV9" s="25"/>
      <c r="CW9" s="25"/>
      <c r="CX9" s="25"/>
      <c r="CY9" s="18" t="str">
        <f t="shared" si="90"/>
        <v/>
      </c>
      <c r="CZ9" s="18" t="str">
        <f t="shared" si="91"/>
        <v/>
      </c>
      <c r="DA9" s="18" t="str">
        <f t="shared" si="92"/>
        <v/>
      </c>
      <c r="DB9" s="18" t="str">
        <f t="shared" si="92"/>
        <v/>
      </c>
      <c r="DC9" s="18" t="str">
        <f>IF(ISNUMBER(DA9), DA9*COS(RADIANS(-$C9+Графики!$B$3))+DB9*SIN(RADIANS(-$C9+Графики!$B$3)),"")</f>
        <v/>
      </c>
      <c r="DD9" s="19" t="str">
        <f>IF(ISNUMBER(DA9), DA9*COS(RADIANS(-$C9+Графики!$B$5))+DB9*SIN(RADIANS(-$C9+Графики!$B$5)),"")</f>
        <v/>
      </c>
      <c r="DE9" s="24"/>
      <c r="DF9" s="25"/>
      <c r="DG9" s="25"/>
      <c r="DH9" s="25"/>
      <c r="DI9" s="18" t="str">
        <f t="shared" si="3"/>
        <v/>
      </c>
      <c r="DJ9" s="18" t="str">
        <f t="shared" si="4"/>
        <v/>
      </c>
      <c r="DK9" s="18" t="str">
        <f t="shared" si="5"/>
        <v/>
      </c>
      <c r="DL9" s="18" t="str">
        <f t="shared" si="6"/>
        <v/>
      </c>
      <c r="DM9" s="18" t="str">
        <f>IF(ISNUMBER(DK9), DK9*COS(RADIANS(-$C9+Графики!$B$3))+DL9*SIN(RADIANS(-$C9+Графики!$B$3)),"")</f>
        <v/>
      </c>
      <c r="DN9" s="19" t="str">
        <f>IF(ISNUMBER(DK9), DK9*COS(RADIANS(-$C9+Графики!$B$5))+DL9*SIN(RADIANS(-$C9+Графики!$B$5)),"")</f>
        <v/>
      </c>
      <c r="DO9" s="24"/>
      <c r="DP9" s="25"/>
      <c r="DQ9" s="25"/>
      <c r="DR9" s="25"/>
      <c r="DS9" s="18" t="str">
        <f t="shared" si="7"/>
        <v/>
      </c>
      <c r="DT9" s="18" t="str">
        <f t="shared" si="8"/>
        <v/>
      </c>
      <c r="DU9" s="18" t="str">
        <f t="shared" si="9"/>
        <v/>
      </c>
      <c r="DV9" s="18" t="str">
        <f t="shared" si="10"/>
        <v/>
      </c>
      <c r="DW9" s="18" t="str">
        <f>IF(ISNUMBER(DU9), DU9*COS(RADIANS(-$C9+Графики!$B$3))+DV9*SIN(RADIANS(-$C9+Графики!$B$3)),"")</f>
        <v/>
      </c>
      <c r="DX9" s="19" t="str">
        <f>IF(ISNUMBER(DU9), DU9*COS(RADIANS(-$C9+Графики!$B$5))+DV9*SIN(RADIANS(-$C9+Графики!$B$5)),"")</f>
        <v/>
      </c>
      <c r="DY9" s="24"/>
      <c r="DZ9" s="25"/>
      <c r="EA9" s="25"/>
      <c r="EB9" s="25"/>
      <c r="EC9" s="18" t="str">
        <f t="shared" si="11"/>
        <v/>
      </c>
      <c r="ED9" s="18" t="str">
        <f t="shared" si="12"/>
        <v/>
      </c>
      <c r="EE9" s="18" t="str">
        <f t="shared" si="13"/>
        <v/>
      </c>
      <c r="EF9" s="18" t="str">
        <f t="shared" si="14"/>
        <v/>
      </c>
      <c r="EG9" s="18" t="str">
        <f>IF(ISNUMBER(EE9), EE9*COS(RADIANS(-$C9+Графики!$B$3))+EF9*SIN(RADIANS(-$C9+Графики!$B$3)),"")</f>
        <v/>
      </c>
      <c r="EH9" s="19" t="str">
        <f>IF(ISNUMBER(EE9), EE9*COS(RADIANS(-$C9+Графики!$B$5))+EF9*SIN(RADIANS(-$C9+Графики!$B$5)),"")</f>
        <v/>
      </c>
      <c r="EI9" s="24"/>
      <c r="EJ9" s="25"/>
      <c r="EK9" s="25"/>
      <c r="EL9" s="25"/>
      <c r="EM9" s="18" t="str">
        <f t="shared" si="15"/>
        <v/>
      </c>
      <c r="EN9" s="18" t="str">
        <f t="shared" si="16"/>
        <v/>
      </c>
      <c r="EO9" s="18" t="str">
        <f t="shared" si="17"/>
        <v/>
      </c>
      <c r="EP9" s="18" t="str">
        <f t="shared" si="18"/>
        <v/>
      </c>
      <c r="EQ9" s="18" t="str">
        <f>IF(ISNUMBER(EO9), EO9*COS(RADIANS(-$C9+Графики!$B$3))+EP9*SIN(RADIANS(-$C9+Графики!$B$3)),"")</f>
        <v/>
      </c>
      <c r="ER9" s="19" t="str">
        <f>IF(ISNUMBER(EO9), EO9*COS(RADIANS(-$C9+Графики!$B$5))+EP9*SIN(RADIANS(-$C9+Графики!$B$5)),"")</f>
        <v/>
      </c>
      <c r="ES9" s="24"/>
      <c r="ET9" s="25"/>
      <c r="EU9" s="25"/>
      <c r="EV9" s="25"/>
      <c r="EW9" s="18" t="str">
        <f t="shared" si="19"/>
        <v/>
      </c>
      <c r="EX9" s="18" t="str">
        <f t="shared" si="20"/>
        <v/>
      </c>
      <c r="EY9" s="18" t="str">
        <f t="shared" si="21"/>
        <v/>
      </c>
      <c r="EZ9" s="18" t="str">
        <f t="shared" si="22"/>
        <v/>
      </c>
      <c r="FA9" s="18" t="str">
        <f>IF(ISNUMBER(EY9), EY9*COS(RADIANS(-$C9+Графики!$B$3))+EZ9*SIN(RADIANS(-$C9+Графики!$B$3)),"")</f>
        <v/>
      </c>
      <c r="FB9" s="19" t="str">
        <f>IF(ISNUMBER(EY9), EY9*COS(RADIANS(-$C9+Графики!$B$5))+EZ9*SIN(RADIANS(-$C9+Графики!$B$5)),"")</f>
        <v/>
      </c>
      <c r="FC9" s="24"/>
      <c r="FD9" s="25"/>
      <c r="FE9" s="25"/>
      <c r="FF9" s="25"/>
      <c r="FG9" s="18" t="str">
        <f t="shared" si="23"/>
        <v/>
      </c>
      <c r="FH9" s="18" t="str">
        <f t="shared" si="24"/>
        <v/>
      </c>
      <c r="FI9" s="18" t="str">
        <f t="shared" si="25"/>
        <v/>
      </c>
      <c r="FJ9" s="18" t="str">
        <f t="shared" si="26"/>
        <v/>
      </c>
      <c r="FK9" s="18" t="str">
        <f>IF(ISNUMBER(FI9), FI9*COS(RADIANS(-$C9+Графики!$B$3))+FJ9*SIN(RADIANS(-$C9+Графики!$B$3)),"")</f>
        <v/>
      </c>
      <c r="FL9" s="19" t="str">
        <f>IF(ISNUMBER(FI9), FI9*COS(RADIANS(-$C9+Графики!$B$5))+FJ9*SIN(RADIANS(-$C9+Графики!$B$5)),"")</f>
        <v/>
      </c>
      <c r="FM9" s="24"/>
      <c r="FN9" s="25"/>
      <c r="FO9" s="25"/>
      <c r="FP9" s="25"/>
      <c r="FQ9" s="18" t="str">
        <f t="shared" si="27"/>
        <v/>
      </c>
      <c r="FR9" s="18" t="str">
        <f t="shared" si="28"/>
        <v/>
      </c>
      <c r="FS9" s="18" t="str">
        <f t="shared" si="29"/>
        <v/>
      </c>
      <c r="FT9" s="18" t="str">
        <f t="shared" si="30"/>
        <v/>
      </c>
      <c r="FU9" s="18" t="str">
        <f>IF(ISNUMBER(FS9), FS9*COS(RADIANS(-$C9+Графики!$B$3))+FT9*SIN(RADIANS(-$C9+Графики!$B$3)),"")</f>
        <v/>
      </c>
      <c r="FV9" s="19" t="str">
        <f>IF(ISNUMBER(FS9), FS9*COS(RADIANS(-$C9+Графики!$B$5))+FT9*SIN(RADIANS(-$C9+Графики!$B$5)),"")</f>
        <v/>
      </c>
      <c r="FW9" s="24"/>
      <c r="FX9" s="25"/>
      <c r="FY9" s="25"/>
      <c r="FZ9" s="25"/>
      <c r="GA9" s="18" t="str">
        <f t="shared" si="31"/>
        <v/>
      </c>
      <c r="GB9" s="18" t="str">
        <f t="shared" si="32"/>
        <v/>
      </c>
      <c r="GC9" s="18" t="str">
        <f t="shared" si="33"/>
        <v/>
      </c>
      <c r="GD9" s="18" t="str">
        <f t="shared" si="34"/>
        <v/>
      </c>
      <c r="GE9" s="18" t="str">
        <f>IF(ISNUMBER(GC9), GC9*COS(RADIANS(-$C9+Графики!$B$3))+GD9*SIN(RADIANS(-$C9+Графики!$B$3)),"")</f>
        <v/>
      </c>
      <c r="GF9" s="19" t="str">
        <f>IF(ISNUMBER(GC9), GC9*COS(RADIANS(-$C9+Графики!$B$5))+GD9*SIN(RADIANS(-$C9+Графики!$B$5)),"")</f>
        <v/>
      </c>
      <c r="GG9" s="24"/>
      <c r="GH9" s="25"/>
      <c r="GI9" s="25"/>
      <c r="GJ9" s="25"/>
      <c r="GK9" s="18" t="str">
        <f t="shared" si="35"/>
        <v/>
      </c>
      <c r="GL9" s="18" t="str">
        <f t="shared" si="36"/>
        <v/>
      </c>
      <c r="GM9" s="18" t="str">
        <f t="shared" si="37"/>
        <v/>
      </c>
      <c r="GN9" s="18" t="str">
        <f t="shared" si="38"/>
        <v/>
      </c>
      <c r="GO9" s="18" t="str">
        <f>IF(ISNUMBER(GM9), GM9*COS(RADIANS(-$C9+Графики!$B$3))+GN9*SIN(RADIANS(-$C9+Графики!$B$3)),"")</f>
        <v/>
      </c>
      <c r="GP9" s="19" t="str">
        <f>IF(ISNUMBER(GM9), GM9*COS(RADIANS(-$C9+Графики!$B$5))+GN9*SIN(RADIANS(-$C9+Графики!$B$5)),"")</f>
        <v/>
      </c>
      <c r="GQ9" s="24"/>
      <c r="GR9" s="25"/>
      <c r="GS9" s="25"/>
      <c r="GT9" s="25"/>
      <c r="GU9" s="18" t="str">
        <f t="shared" si="39"/>
        <v/>
      </c>
      <c r="GV9" s="18" t="str">
        <f t="shared" si="40"/>
        <v/>
      </c>
      <c r="GW9" s="18" t="str">
        <f t="shared" si="41"/>
        <v/>
      </c>
      <c r="GX9" s="18" t="str">
        <f t="shared" si="42"/>
        <v/>
      </c>
      <c r="GY9" s="18" t="str">
        <f>IF(ISNUMBER(GW9), GW9*COS(RADIANS(-$C9+Графики!$B$3))+GX9*SIN(RADIANS(-$C9+Графики!$B$3)),"")</f>
        <v/>
      </c>
      <c r="GZ9" s="19" t="str">
        <f>IF(ISNUMBER(GW9), GW9*COS(RADIANS(-$C9+Графики!$B$5))+GX9*SIN(RADIANS(-$C9+Графики!$B$5)),"")</f>
        <v/>
      </c>
      <c r="HA9" s="24"/>
      <c r="HB9" s="25"/>
      <c r="HC9" s="25"/>
      <c r="HD9" s="25"/>
      <c r="HE9" s="18" t="str">
        <f t="shared" si="43"/>
        <v/>
      </c>
      <c r="HF9" s="18" t="str">
        <f t="shared" si="44"/>
        <v/>
      </c>
      <c r="HG9" s="18" t="str">
        <f t="shared" si="45"/>
        <v/>
      </c>
      <c r="HH9" s="18" t="str">
        <f t="shared" si="46"/>
        <v/>
      </c>
      <c r="HI9" s="18" t="str">
        <f>IF(ISNUMBER(HG9), HG9*COS(RADIANS(-$C9+Графики!$B$3))+HH9*SIN(RADIANS(-$C9+Графики!$B$3)),"")</f>
        <v/>
      </c>
      <c r="HJ9" s="19" t="str">
        <f>IF(ISNUMBER(HG9), HG9*COS(RADIANS(-$C9+Графики!$B$5))+HH9*SIN(RADIANS(-$C9+Графики!$B$5)),"")</f>
        <v/>
      </c>
      <c r="HK9" s="24"/>
      <c r="HL9" s="25"/>
      <c r="HM9" s="25"/>
      <c r="HN9" s="25"/>
      <c r="HO9" s="18" t="str">
        <f t="shared" si="47"/>
        <v/>
      </c>
      <c r="HP9" s="18" t="str">
        <f t="shared" si="48"/>
        <v/>
      </c>
      <c r="HQ9" s="18" t="str">
        <f t="shared" si="49"/>
        <v/>
      </c>
      <c r="HR9" s="18" t="str">
        <f t="shared" si="50"/>
        <v/>
      </c>
      <c r="HS9" s="18" t="str">
        <f>IF(ISNUMBER(HQ9), HQ9*COS(RADIANS(-$C9+Графики!$B$3))+HR9*SIN(RADIANS(-$C9+Графики!$B$3)),"")</f>
        <v/>
      </c>
      <c r="HT9" s="19" t="str">
        <f>IF(ISNUMBER(HQ9), HQ9*COS(RADIANS(-$C9+Графики!$B$5))+HR9*SIN(RADIANS(-$C9+Графики!$B$5)),"")</f>
        <v/>
      </c>
      <c r="HU9" s="24"/>
      <c r="HV9" s="25"/>
      <c r="HW9" s="25"/>
      <c r="HX9" s="25"/>
      <c r="HY9" s="18" t="str">
        <f t="shared" si="51"/>
        <v/>
      </c>
      <c r="HZ9" s="18" t="str">
        <f t="shared" si="52"/>
        <v/>
      </c>
      <c r="IA9" s="18" t="str">
        <f t="shared" si="53"/>
        <v/>
      </c>
      <c r="IB9" s="18" t="str">
        <f t="shared" si="54"/>
        <v/>
      </c>
      <c r="IC9" s="18" t="str">
        <f>IF(ISNUMBER(IA9), IA9*COS(RADIANS(-$C9+Графики!$B$3))+IB9*SIN(RADIANS(-$C9+Графики!$B$3)),"")</f>
        <v/>
      </c>
      <c r="ID9" s="19" t="str">
        <f>IF(ISNUMBER(IA9), IA9*COS(RADIANS(-$C9+Графики!$B$5))+IB9*SIN(RADIANS(-$C9+Графики!$B$5)),"")</f>
        <v/>
      </c>
      <c r="IE9" s="24"/>
      <c r="IF9" s="25"/>
      <c r="IG9" s="25"/>
      <c r="IH9" s="25"/>
      <c r="II9" s="18" t="str">
        <f t="shared" si="55"/>
        <v/>
      </c>
      <c r="IJ9" s="18" t="str">
        <f t="shared" si="56"/>
        <v/>
      </c>
      <c r="IK9" s="18" t="str">
        <f t="shared" si="57"/>
        <v/>
      </c>
      <c r="IL9" s="18" t="str">
        <f t="shared" si="58"/>
        <v/>
      </c>
      <c r="IM9" s="18" t="str">
        <f>IF(ISNUMBER(IK9), IK9*COS(RADIANS(-$C9+Графики!$B$3))+IL9*SIN(RADIANS(-$C9+Графики!$B$3)),"")</f>
        <v/>
      </c>
      <c r="IN9" s="19" t="str">
        <f>IF(ISNUMBER(IK9), IK9*COS(RADIANS(-$C9+Графики!$B$5))+IL9*SIN(RADIANS(-$C9+Графики!$B$5)),"")</f>
        <v/>
      </c>
      <c r="IO9" s="24"/>
      <c r="IP9" s="25"/>
      <c r="IQ9" s="25"/>
      <c r="IR9" s="25"/>
      <c r="IS9" s="18" t="str">
        <f t="shared" si="59"/>
        <v/>
      </c>
      <c r="IT9" s="18" t="str">
        <f t="shared" si="60"/>
        <v/>
      </c>
      <c r="IU9" s="18" t="str">
        <f t="shared" si="61"/>
        <v/>
      </c>
      <c r="IV9" s="18" t="str">
        <f t="shared" si="62"/>
        <v/>
      </c>
      <c r="IW9" s="18" t="str">
        <f>IF(ISNUMBER(IU9), IU9*COS(RADIANS(-$C9+Графики!$B$3))+IV9*SIN(RADIANS(-$C9+Графики!$B$3)),"")</f>
        <v/>
      </c>
      <c r="IX9" s="19" t="str">
        <f>IF(ISNUMBER(IU9), IU9*COS(RADIANS(-$C9+Графики!$B$5))+IV9*SIN(RADIANS(-$C9+Графики!$B$5)),"")</f>
        <v/>
      </c>
    </row>
    <row r="10" spans="1:258" x14ac:dyDescent="0.25">
      <c r="A10" s="44">
        <v>10</v>
      </c>
      <c r="B10" s="50">
        <v>0</v>
      </c>
      <c r="C10" s="11">
        <f>IF(Графики!$A$7="Расчитывать с учетом закручивания скважины",B10,0)</f>
        <v>0</v>
      </c>
      <c r="D10" s="47">
        <v>3.5</v>
      </c>
      <c r="E10" s="34">
        <f t="shared" si="0"/>
        <v>0</v>
      </c>
      <c r="F10" s="35">
        <f t="shared" si="0"/>
        <v>0</v>
      </c>
      <c r="G10" s="35">
        <f t="shared" si="1"/>
        <v>0</v>
      </c>
      <c r="H10" s="36">
        <f t="shared" si="2"/>
        <v>0</v>
      </c>
      <c r="I10" s="29"/>
      <c r="J10" s="25"/>
      <c r="K10" s="25"/>
      <c r="L10" s="25"/>
      <c r="M10" s="18" t="str">
        <f t="shared" si="63"/>
        <v/>
      </c>
      <c r="N10" s="18" t="str">
        <f t="shared" si="64"/>
        <v/>
      </c>
      <c r="O10" s="18" t="str">
        <f t="shared" si="65"/>
        <v/>
      </c>
      <c r="P10" s="18" t="str">
        <f t="shared" si="65"/>
        <v/>
      </c>
      <c r="Q10" s="18" t="str">
        <f>IF(ISNUMBER(O10), O10*COS(RADIANS(-$C10+Графики!$B$3))+P10*SIN(RADIANS(-$C10+Графики!$B$3)),"")</f>
        <v/>
      </c>
      <c r="R10" s="19" t="str">
        <f>IF(ISNUMBER(O10), O10*COS(RADIANS(-$C10+Графики!$B$5))+P10*SIN(RADIANS(-$C10+Графики!$B$5)),"")</f>
        <v/>
      </c>
      <c r="S10" s="29"/>
      <c r="T10" s="25"/>
      <c r="U10" s="25"/>
      <c r="V10" s="25"/>
      <c r="W10" s="18" t="str">
        <f t="shared" si="66"/>
        <v/>
      </c>
      <c r="X10" s="18" t="str">
        <f t="shared" si="67"/>
        <v/>
      </c>
      <c r="Y10" s="18" t="str">
        <f t="shared" si="68"/>
        <v/>
      </c>
      <c r="Z10" s="18" t="str">
        <f t="shared" si="68"/>
        <v/>
      </c>
      <c r="AA10" s="18" t="str">
        <f>IF(ISNUMBER(Y10), Y10*COS(RADIANS(-$C10+Графики!$B$3))+Z10*SIN(RADIANS(-$C10+Графики!$B$3)),"")</f>
        <v/>
      </c>
      <c r="AB10" s="18" t="str">
        <f>IF(ISNUMBER(Y10), Y10*COS(RADIANS(-$C10+Графики!$B$5))+Z10*SIN(RADIANS(-$C10+Графики!$B$5)),"")</f>
        <v/>
      </c>
      <c r="AC10" s="24"/>
      <c r="AD10" s="25"/>
      <c r="AE10" s="25"/>
      <c r="AF10" s="25"/>
      <c r="AG10" s="18" t="str">
        <f t="shared" si="69"/>
        <v/>
      </c>
      <c r="AH10" s="18" t="str">
        <f t="shared" si="70"/>
        <v/>
      </c>
      <c r="AI10" s="18" t="str">
        <f t="shared" si="71"/>
        <v/>
      </c>
      <c r="AJ10" s="18" t="str">
        <f t="shared" si="71"/>
        <v/>
      </c>
      <c r="AK10" s="18" t="str">
        <f>IF(ISNUMBER(AI10), AI10*COS(RADIANS(-$C10+Графики!$B$3))+AJ10*SIN(RADIANS(-$C10+Графики!$B$3)),"")</f>
        <v/>
      </c>
      <c r="AL10" s="19" t="str">
        <f>IF(ISNUMBER(AI10), AI10*COS(RADIANS(-$C10+Графики!$B$5))+AJ10*SIN(RADIANS(-$C10+Графики!$B$5)),"")</f>
        <v/>
      </c>
      <c r="AM10" s="24"/>
      <c r="AN10" s="25"/>
      <c r="AO10" s="25"/>
      <c r="AP10" s="25"/>
      <c r="AQ10" s="18" t="str">
        <f t="shared" si="72"/>
        <v/>
      </c>
      <c r="AR10" s="18" t="str">
        <f t="shared" si="73"/>
        <v/>
      </c>
      <c r="AS10" s="18" t="str">
        <f t="shared" si="74"/>
        <v/>
      </c>
      <c r="AT10" s="18" t="str">
        <f t="shared" si="74"/>
        <v/>
      </c>
      <c r="AU10" s="18" t="str">
        <f>IF(ISNUMBER(AS10), AS10*COS(RADIANS(-$C10+Графики!$B$3))+AT10*SIN(RADIANS(-$C10+Графики!$B$3)),"")</f>
        <v/>
      </c>
      <c r="AV10" s="19" t="str">
        <f>IF(ISNUMBER(AS10), AS10*COS(RADIANS(-$C10+Графики!$B$5))+AT10*SIN(RADIANS(-$C10+Графики!$B$5)),"")</f>
        <v/>
      </c>
      <c r="AW10" s="24"/>
      <c r="AX10" s="25"/>
      <c r="AY10" s="25"/>
      <c r="AZ10" s="25"/>
      <c r="BA10" s="18" t="str">
        <f t="shared" si="75"/>
        <v/>
      </c>
      <c r="BB10" s="18" t="str">
        <f t="shared" si="76"/>
        <v/>
      </c>
      <c r="BC10" s="18" t="str">
        <f t="shared" si="77"/>
        <v/>
      </c>
      <c r="BD10" s="18" t="str">
        <f t="shared" si="77"/>
        <v/>
      </c>
      <c r="BE10" s="18" t="str">
        <f>IF(ISNUMBER(BC10), BC10*COS(RADIANS(-$C10+Графики!$B$3))+BD10*SIN(RADIANS(-$C10+Графики!$B$3)),"")</f>
        <v/>
      </c>
      <c r="BF10" s="106" t="str">
        <f>IF(ISNUMBER(BC10), BC10*COS(RADIANS(-$C10+Графики!$B$5))+BD10*SIN(RADIANS(-$C10+Графики!$B$5)),"")</f>
        <v/>
      </c>
      <c r="BG10" s="24"/>
      <c r="BH10" s="25"/>
      <c r="BI10" s="25"/>
      <c r="BJ10" s="25"/>
      <c r="BK10" s="18" t="str">
        <f t="shared" si="78"/>
        <v/>
      </c>
      <c r="BL10" s="18" t="str">
        <f t="shared" si="79"/>
        <v/>
      </c>
      <c r="BM10" s="18" t="str">
        <f t="shared" si="80"/>
        <v/>
      </c>
      <c r="BN10" s="18" t="str">
        <f t="shared" si="80"/>
        <v/>
      </c>
      <c r="BO10" s="18" t="str">
        <f>IF(ISNUMBER(BM10), BM10*COS(RADIANS(-$C10+Графики!$B$3))+BN10*SIN(RADIANS(-$C10+Графики!$B$3)),"")</f>
        <v/>
      </c>
      <c r="BP10" s="106" t="str">
        <f>IF(ISNUMBER(BM10), BM10*COS(RADIANS(-$C10+Графики!$B$5))+BN10*SIN(RADIANS(-$C10+Графики!$B$5)),"")</f>
        <v/>
      </c>
      <c r="BQ10" s="24"/>
      <c r="BR10" s="25"/>
      <c r="BS10" s="25"/>
      <c r="BT10" s="25"/>
      <c r="BU10" s="18" t="str">
        <f t="shared" si="81"/>
        <v/>
      </c>
      <c r="BV10" s="18" t="str">
        <f t="shared" si="82"/>
        <v/>
      </c>
      <c r="BW10" s="18" t="str">
        <f t="shared" si="83"/>
        <v/>
      </c>
      <c r="BX10" s="18" t="str">
        <f t="shared" si="83"/>
        <v/>
      </c>
      <c r="BY10" s="18" t="str">
        <f>IF(ISNUMBER(BW10), BW10*COS(RADIANS(-$C10+Графики!$B$3))+BX10*SIN(RADIANS(-$C10+Графики!$B$3)),"")</f>
        <v/>
      </c>
      <c r="BZ10" s="19" t="str">
        <f>IF(ISNUMBER(BW10), BW10*COS(RADIANS(-$C10+Графики!$B$5))+BX10*SIN(RADIANS(-$C10+Графики!$B$5)),"")</f>
        <v/>
      </c>
      <c r="CA10" s="29"/>
      <c r="CB10" s="25"/>
      <c r="CC10" s="25"/>
      <c r="CD10" s="25"/>
      <c r="CE10" s="18" t="str">
        <f t="shared" si="84"/>
        <v/>
      </c>
      <c r="CF10" s="18" t="str">
        <f t="shared" si="85"/>
        <v/>
      </c>
      <c r="CG10" s="18" t="str">
        <f t="shared" si="86"/>
        <v/>
      </c>
      <c r="CH10" s="18" t="str">
        <f t="shared" si="86"/>
        <v/>
      </c>
      <c r="CI10" s="18" t="str">
        <f>IF(ISNUMBER(CG10), CG10*COS(RADIANS(-$C10+Графики!$B$3))+CH10*SIN(RADIANS(-$C10+Графики!$B$3)),"")</f>
        <v/>
      </c>
      <c r="CJ10" s="19" t="str">
        <f>IF(ISNUMBER(CG10), CG10*COS(RADIANS(-$C10+Графики!$B$5))+CH10*SIN(RADIANS(-$C10+Графики!$B$5)),"")</f>
        <v/>
      </c>
      <c r="CK10" s="24"/>
      <c r="CL10" s="25"/>
      <c r="CM10" s="25"/>
      <c r="CN10" s="25"/>
      <c r="CO10" s="18" t="str">
        <f t="shared" si="87"/>
        <v/>
      </c>
      <c r="CP10" s="18" t="str">
        <f t="shared" si="88"/>
        <v/>
      </c>
      <c r="CQ10" s="18" t="str">
        <f t="shared" si="89"/>
        <v/>
      </c>
      <c r="CR10" s="18" t="str">
        <f t="shared" si="89"/>
        <v/>
      </c>
      <c r="CS10" s="18" t="str">
        <f>IF(ISNUMBER(CQ10), CQ10*COS(RADIANS(-$C10+Графики!$B$3))+CR10*SIN(RADIANS(-$C10+Графики!$B$3)),"")</f>
        <v/>
      </c>
      <c r="CT10" s="19" t="str">
        <f>IF(ISNUMBER(CQ10), CQ10*COS(RADIANS(-$C10+Графики!$B$5))+CR10*SIN(RADIANS(-$C10+Графики!$B$5)),"")</f>
        <v/>
      </c>
      <c r="CU10" s="24"/>
      <c r="CV10" s="25"/>
      <c r="CW10" s="25"/>
      <c r="CX10" s="25"/>
      <c r="CY10" s="18" t="str">
        <f t="shared" si="90"/>
        <v/>
      </c>
      <c r="CZ10" s="18" t="str">
        <f t="shared" si="91"/>
        <v/>
      </c>
      <c r="DA10" s="18" t="str">
        <f t="shared" si="92"/>
        <v/>
      </c>
      <c r="DB10" s="18" t="str">
        <f t="shared" si="92"/>
        <v/>
      </c>
      <c r="DC10" s="18" t="str">
        <f>IF(ISNUMBER(DA10), DA10*COS(RADIANS(-$C10+Графики!$B$3))+DB10*SIN(RADIANS(-$C10+Графики!$B$3)),"")</f>
        <v/>
      </c>
      <c r="DD10" s="19" t="str">
        <f>IF(ISNUMBER(DA10), DA10*COS(RADIANS(-$C10+Графики!$B$5))+DB10*SIN(RADIANS(-$C10+Графики!$B$5)),"")</f>
        <v/>
      </c>
      <c r="DE10" s="24"/>
      <c r="DF10" s="25"/>
      <c r="DG10" s="25"/>
      <c r="DH10" s="25"/>
      <c r="DI10" s="18" t="str">
        <f t="shared" si="3"/>
        <v/>
      </c>
      <c r="DJ10" s="18" t="str">
        <f t="shared" si="4"/>
        <v/>
      </c>
      <c r="DK10" s="18" t="str">
        <f t="shared" si="5"/>
        <v/>
      </c>
      <c r="DL10" s="18" t="str">
        <f t="shared" si="6"/>
        <v/>
      </c>
      <c r="DM10" s="18" t="str">
        <f>IF(ISNUMBER(DK10), DK10*COS(RADIANS(-$C10+Графики!$B$3))+DL10*SIN(RADIANS(-$C10+Графики!$B$3)),"")</f>
        <v/>
      </c>
      <c r="DN10" s="19" t="str">
        <f>IF(ISNUMBER(DK10), DK10*COS(RADIANS(-$C10+Графики!$B$5))+DL10*SIN(RADIANS(-$C10+Графики!$B$5)),"")</f>
        <v/>
      </c>
      <c r="DO10" s="24"/>
      <c r="DP10" s="25"/>
      <c r="DQ10" s="25"/>
      <c r="DR10" s="25"/>
      <c r="DS10" s="18" t="str">
        <f t="shared" si="7"/>
        <v/>
      </c>
      <c r="DT10" s="18" t="str">
        <f t="shared" si="8"/>
        <v/>
      </c>
      <c r="DU10" s="18" t="str">
        <f t="shared" si="9"/>
        <v/>
      </c>
      <c r="DV10" s="18" t="str">
        <f t="shared" si="10"/>
        <v/>
      </c>
      <c r="DW10" s="18" t="str">
        <f>IF(ISNUMBER(DU10), DU10*COS(RADIANS(-$C10+Графики!$B$3))+DV10*SIN(RADIANS(-$C10+Графики!$B$3)),"")</f>
        <v/>
      </c>
      <c r="DX10" s="19" t="str">
        <f>IF(ISNUMBER(DU10), DU10*COS(RADIANS(-$C10+Графики!$B$5))+DV10*SIN(RADIANS(-$C10+Графики!$B$5)),"")</f>
        <v/>
      </c>
      <c r="DY10" s="24"/>
      <c r="DZ10" s="25"/>
      <c r="EA10" s="25"/>
      <c r="EB10" s="25"/>
      <c r="EC10" s="18" t="str">
        <f t="shared" si="11"/>
        <v/>
      </c>
      <c r="ED10" s="18" t="str">
        <f t="shared" si="12"/>
        <v/>
      </c>
      <c r="EE10" s="18" t="str">
        <f t="shared" si="13"/>
        <v/>
      </c>
      <c r="EF10" s="18" t="str">
        <f t="shared" si="14"/>
        <v/>
      </c>
      <c r="EG10" s="18" t="str">
        <f>IF(ISNUMBER(EE10), EE10*COS(RADIANS(-$C10+Графики!$B$3))+EF10*SIN(RADIANS(-$C10+Графики!$B$3)),"")</f>
        <v/>
      </c>
      <c r="EH10" s="19" t="str">
        <f>IF(ISNUMBER(EE10), EE10*COS(RADIANS(-$C10+Графики!$B$5))+EF10*SIN(RADIANS(-$C10+Графики!$B$5)),"")</f>
        <v/>
      </c>
      <c r="EI10" s="24"/>
      <c r="EJ10" s="25"/>
      <c r="EK10" s="25"/>
      <c r="EL10" s="25"/>
      <c r="EM10" s="18" t="str">
        <f t="shared" si="15"/>
        <v/>
      </c>
      <c r="EN10" s="18" t="str">
        <f t="shared" si="16"/>
        <v/>
      </c>
      <c r="EO10" s="18" t="str">
        <f t="shared" si="17"/>
        <v/>
      </c>
      <c r="EP10" s="18" t="str">
        <f t="shared" si="18"/>
        <v/>
      </c>
      <c r="EQ10" s="18" t="str">
        <f>IF(ISNUMBER(EO10), EO10*COS(RADIANS(-$C10+Графики!$B$3))+EP10*SIN(RADIANS(-$C10+Графики!$B$3)),"")</f>
        <v/>
      </c>
      <c r="ER10" s="19" t="str">
        <f>IF(ISNUMBER(EO10), EO10*COS(RADIANS(-$C10+Графики!$B$5))+EP10*SIN(RADIANS(-$C10+Графики!$B$5)),"")</f>
        <v/>
      </c>
      <c r="ES10" s="24"/>
      <c r="ET10" s="25"/>
      <c r="EU10" s="25"/>
      <c r="EV10" s="25"/>
      <c r="EW10" s="18" t="str">
        <f t="shared" si="19"/>
        <v/>
      </c>
      <c r="EX10" s="18" t="str">
        <f t="shared" si="20"/>
        <v/>
      </c>
      <c r="EY10" s="18" t="str">
        <f t="shared" si="21"/>
        <v/>
      </c>
      <c r="EZ10" s="18" t="str">
        <f t="shared" si="22"/>
        <v/>
      </c>
      <c r="FA10" s="18" t="str">
        <f>IF(ISNUMBER(EY10), EY10*COS(RADIANS(-$C10+Графики!$B$3))+EZ10*SIN(RADIANS(-$C10+Графики!$B$3)),"")</f>
        <v/>
      </c>
      <c r="FB10" s="19" t="str">
        <f>IF(ISNUMBER(EY10), EY10*COS(RADIANS(-$C10+Графики!$B$5))+EZ10*SIN(RADIANS(-$C10+Графики!$B$5)),"")</f>
        <v/>
      </c>
      <c r="FC10" s="24"/>
      <c r="FD10" s="25"/>
      <c r="FE10" s="25"/>
      <c r="FF10" s="25"/>
      <c r="FG10" s="18" t="str">
        <f t="shared" si="23"/>
        <v/>
      </c>
      <c r="FH10" s="18" t="str">
        <f t="shared" si="24"/>
        <v/>
      </c>
      <c r="FI10" s="18" t="str">
        <f t="shared" si="25"/>
        <v/>
      </c>
      <c r="FJ10" s="18" t="str">
        <f t="shared" si="26"/>
        <v/>
      </c>
      <c r="FK10" s="18" t="str">
        <f>IF(ISNUMBER(FI10), FI10*COS(RADIANS(-$C10+Графики!$B$3))+FJ10*SIN(RADIANS(-$C10+Графики!$B$3)),"")</f>
        <v/>
      </c>
      <c r="FL10" s="19" t="str">
        <f>IF(ISNUMBER(FI10), FI10*COS(RADIANS(-$C10+Графики!$B$5))+FJ10*SIN(RADIANS(-$C10+Графики!$B$5)),"")</f>
        <v/>
      </c>
      <c r="FM10" s="24"/>
      <c r="FN10" s="25"/>
      <c r="FO10" s="25"/>
      <c r="FP10" s="25"/>
      <c r="FQ10" s="18" t="str">
        <f t="shared" si="27"/>
        <v/>
      </c>
      <c r="FR10" s="18" t="str">
        <f t="shared" si="28"/>
        <v/>
      </c>
      <c r="FS10" s="18" t="str">
        <f t="shared" si="29"/>
        <v/>
      </c>
      <c r="FT10" s="18" t="str">
        <f t="shared" si="30"/>
        <v/>
      </c>
      <c r="FU10" s="18" t="str">
        <f>IF(ISNUMBER(FS10), FS10*COS(RADIANS(-$C10+Графики!$B$3))+FT10*SIN(RADIANS(-$C10+Графики!$B$3)),"")</f>
        <v/>
      </c>
      <c r="FV10" s="19" t="str">
        <f>IF(ISNUMBER(FS10), FS10*COS(RADIANS(-$C10+Графики!$B$5))+FT10*SIN(RADIANS(-$C10+Графики!$B$5)),"")</f>
        <v/>
      </c>
      <c r="FW10" s="24"/>
      <c r="FX10" s="25"/>
      <c r="FY10" s="25"/>
      <c r="FZ10" s="25"/>
      <c r="GA10" s="18" t="str">
        <f t="shared" si="31"/>
        <v/>
      </c>
      <c r="GB10" s="18" t="str">
        <f t="shared" si="32"/>
        <v/>
      </c>
      <c r="GC10" s="18" t="str">
        <f t="shared" si="33"/>
        <v/>
      </c>
      <c r="GD10" s="18" t="str">
        <f t="shared" si="34"/>
        <v/>
      </c>
      <c r="GE10" s="18" t="str">
        <f>IF(ISNUMBER(GC10), GC10*COS(RADIANS(-$C10+Графики!$B$3))+GD10*SIN(RADIANS(-$C10+Графики!$B$3)),"")</f>
        <v/>
      </c>
      <c r="GF10" s="19" t="str">
        <f>IF(ISNUMBER(GC10), GC10*COS(RADIANS(-$C10+Графики!$B$5))+GD10*SIN(RADIANS(-$C10+Графики!$B$5)),"")</f>
        <v/>
      </c>
      <c r="GG10" s="24"/>
      <c r="GH10" s="25"/>
      <c r="GI10" s="25"/>
      <c r="GJ10" s="25"/>
      <c r="GK10" s="18" t="str">
        <f t="shared" si="35"/>
        <v/>
      </c>
      <c r="GL10" s="18" t="str">
        <f t="shared" si="36"/>
        <v/>
      </c>
      <c r="GM10" s="18" t="str">
        <f t="shared" si="37"/>
        <v/>
      </c>
      <c r="GN10" s="18" t="str">
        <f t="shared" si="38"/>
        <v/>
      </c>
      <c r="GO10" s="18" t="str">
        <f>IF(ISNUMBER(GM10), GM10*COS(RADIANS(-$C10+Графики!$B$3))+GN10*SIN(RADIANS(-$C10+Графики!$B$3)),"")</f>
        <v/>
      </c>
      <c r="GP10" s="19" t="str">
        <f>IF(ISNUMBER(GM10), GM10*COS(RADIANS(-$C10+Графики!$B$5))+GN10*SIN(RADIANS(-$C10+Графики!$B$5)),"")</f>
        <v/>
      </c>
      <c r="GQ10" s="24"/>
      <c r="GR10" s="25"/>
      <c r="GS10" s="25"/>
      <c r="GT10" s="25"/>
      <c r="GU10" s="18" t="str">
        <f t="shared" si="39"/>
        <v/>
      </c>
      <c r="GV10" s="18" t="str">
        <f t="shared" si="40"/>
        <v/>
      </c>
      <c r="GW10" s="18" t="str">
        <f t="shared" si="41"/>
        <v/>
      </c>
      <c r="GX10" s="18" t="str">
        <f t="shared" si="42"/>
        <v/>
      </c>
      <c r="GY10" s="18" t="str">
        <f>IF(ISNUMBER(GW10), GW10*COS(RADIANS(-$C10+Графики!$B$3))+GX10*SIN(RADIANS(-$C10+Графики!$B$3)),"")</f>
        <v/>
      </c>
      <c r="GZ10" s="19" t="str">
        <f>IF(ISNUMBER(GW10), GW10*COS(RADIANS(-$C10+Графики!$B$5))+GX10*SIN(RADIANS(-$C10+Графики!$B$5)),"")</f>
        <v/>
      </c>
      <c r="HA10" s="24"/>
      <c r="HB10" s="25"/>
      <c r="HC10" s="25"/>
      <c r="HD10" s="25"/>
      <c r="HE10" s="18" t="str">
        <f t="shared" si="43"/>
        <v/>
      </c>
      <c r="HF10" s="18" t="str">
        <f t="shared" si="44"/>
        <v/>
      </c>
      <c r="HG10" s="18" t="str">
        <f t="shared" si="45"/>
        <v/>
      </c>
      <c r="HH10" s="18" t="str">
        <f t="shared" si="46"/>
        <v/>
      </c>
      <c r="HI10" s="18" t="str">
        <f>IF(ISNUMBER(HG10), HG10*COS(RADIANS(-$C10+Графики!$B$3))+HH10*SIN(RADIANS(-$C10+Графики!$B$3)),"")</f>
        <v/>
      </c>
      <c r="HJ10" s="19" t="str">
        <f>IF(ISNUMBER(HG10), HG10*COS(RADIANS(-$C10+Графики!$B$5))+HH10*SIN(RADIANS(-$C10+Графики!$B$5)),"")</f>
        <v/>
      </c>
      <c r="HK10" s="24"/>
      <c r="HL10" s="25"/>
      <c r="HM10" s="25"/>
      <c r="HN10" s="25"/>
      <c r="HO10" s="18" t="str">
        <f t="shared" si="47"/>
        <v/>
      </c>
      <c r="HP10" s="18" t="str">
        <f t="shared" si="48"/>
        <v/>
      </c>
      <c r="HQ10" s="18" t="str">
        <f t="shared" si="49"/>
        <v/>
      </c>
      <c r="HR10" s="18" t="str">
        <f t="shared" si="50"/>
        <v/>
      </c>
      <c r="HS10" s="18" t="str">
        <f>IF(ISNUMBER(HQ10), HQ10*COS(RADIANS(-$C10+Графики!$B$3))+HR10*SIN(RADIANS(-$C10+Графики!$B$3)),"")</f>
        <v/>
      </c>
      <c r="HT10" s="19" t="str">
        <f>IF(ISNUMBER(HQ10), HQ10*COS(RADIANS(-$C10+Графики!$B$5))+HR10*SIN(RADIANS(-$C10+Графики!$B$5)),"")</f>
        <v/>
      </c>
      <c r="HU10" s="24"/>
      <c r="HV10" s="25"/>
      <c r="HW10" s="25"/>
      <c r="HX10" s="25"/>
      <c r="HY10" s="18" t="str">
        <f t="shared" si="51"/>
        <v/>
      </c>
      <c r="HZ10" s="18" t="str">
        <f t="shared" si="52"/>
        <v/>
      </c>
      <c r="IA10" s="18" t="str">
        <f t="shared" si="53"/>
        <v/>
      </c>
      <c r="IB10" s="18" t="str">
        <f t="shared" si="54"/>
        <v/>
      </c>
      <c r="IC10" s="18" t="str">
        <f>IF(ISNUMBER(IA10), IA10*COS(RADIANS(-$C10+Графики!$B$3))+IB10*SIN(RADIANS(-$C10+Графики!$B$3)),"")</f>
        <v/>
      </c>
      <c r="ID10" s="19" t="str">
        <f>IF(ISNUMBER(IA10), IA10*COS(RADIANS(-$C10+Графики!$B$5))+IB10*SIN(RADIANS(-$C10+Графики!$B$5)),"")</f>
        <v/>
      </c>
      <c r="IE10" s="24"/>
      <c r="IF10" s="25"/>
      <c r="IG10" s="25"/>
      <c r="IH10" s="25"/>
      <c r="II10" s="18" t="str">
        <f t="shared" si="55"/>
        <v/>
      </c>
      <c r="IJ10" s="18" t="str">
        <f t="shared" si="56"/>
        <v/>
      </c>
      <c r="IK10" s="18" t="str">
        <f t="shared" si="57"/>
        <v/>
      </c>
      <c r="IL10" s="18" t="str">
        <f t="shared" si="58"/>
        <v/>
      </c>
      <c r="IM10" s="18" t="str">
        <f>IF(ISNUMBER(IK10), IK10*COS(RADIANS(-$C10+Графики!$B$3))+IL10*SIN(RADIANS(-$C10+Графики!$B$3)),"")</f>
        <v/>
      </c>
      <c r="IN10" s="19" t="str">
        <f>IF(ISNUMBER(IK10), IK10*COS(RADIANS(-$C10+Графики!$B$5))+IL10*SIN(RADIANS(-$C10+Графики!$B$5)),"")</f>
        <v/>
      </c>
      <c r="IO10" s="24"/>
      <c r="IP10" s="25"/>
      <c r="IQ10" s="25"/>
      <c r="IR10" s="25"/>
      <c r="IS10" s="18" t="str">
        <f t="shared" si="59"/>
        <v/>
      </c>
      <c r="IT10" s="18" t="str">
        <f t="shared" si="60"/>
        <v/>
      </c>
      <c r="IU10" s="18" t="str">
        <f t="shared" si="61"/>
        <v/>
      </c>
      <c r="IV10" s="18" t="str">
        <f t="shared" si="62"/>
        <v/>
      </c>
      <c r="IW10" s="18" t="str">
        <f>IF(ISNUMBER(IU10), IU10*COS(RADIANS(-$C10+Графики!$B$3))+IV10*SIN(RADIANS(-$C10+Графики!$B$3)),"")</f>
        <v/>
      </c>
      <c r="IX10" s="19" t="str">
        <f>IF(ISNUMBER(IU10), IU10*COS(RADIANS(-$C10+Графики!$B$5))+IV10*SIN(RADIANS(-$C10+Графики!$B$5)),"")</f>
        <v/>
      </c>
    </row>
    <row r="11" spans="1:258" x14ac:dyDescent="0.25">
      <c r="A11" s="44">
        <v>11</v>
      </c>
      <c r="B11" s="50">
        <v>0</v>
      </c>
      <c r="C11" s="11">
        <f>IF(Графики!$A$7="Расчитывать с учетом закручивания скважины",B11,0)</f>
        <v>0</v>
      </c>
      <c r="D11" s="47">
        <v>4</v>
      </c>
      <c r="E11" s="34">
        <f t="shared" si="0"/>
        <v>0</v>
      </c>
      <c r="F11" s="35">
        <f t="shared" si="0"/>
        <v>0</v>
      </c>
      <c r="G11" s="35">
        <f t="shared" si="1"/>
        <v>0</v>
      </c>
      <c r="H11" s="36">
        <f t="shared" si="2"/>
        <v>0</v>
      </c>
      <c r="I11" s="29"/>
      <c r="J11" s="25"/>
      <c r="K11" s="25"/>
      <c r="L11" s="25"/>
      <c r="M11" s="18" t="str">
        <f t="shared" si="63"/>
        <v/>
      </c>
      <c r="N11" s="18" t="str">
        <f t="shared" si="64"/>
        <v/>
      </c>
      <c r="O11" s="18" t="str">
        <f t="shared" si="65"/>
        <v/>
      </c>
      <c r="P11" s="18" t="str">
        <f t="shared" si="65"/>
        <v/>
      </c>
      <c r="Q11" s="18" t="str">
        <f>IF(ISNUMBER(O11), O11*COS(RADIANS(-$C11+Графики!$B$3))+P11*SIN(RADIANS(-$C11+Графики!$B$3)),"")</f>
        <v/>
      </c>
      <c r="R11" s="19" t="str">
        <f>IF(ISNUMBER(O11), O11*COS(RADIANS(-$C11+Графики!$B$5))+P11*SIN(RADIANS(-$C11+Графики!$B$5)),"")</f>
        <v/>
      </c>
      <c r="S11" s="29"/>
      <c r="T11" s="25"/>
      <c r="U11" s="25"/>
      <c r="V11" s="25"/>
      <c r="W11" s="18" t="str">
        <f t="shared" si="66"/>
        <v/>
      </c>
      <c r="X11" s="18" t="str">
        <f t="shared" si="67"/>
        <v/>
      </c>
      <c r="Y11" s="18" t="str">
        <f t="shared" si="68"/>
        <v/>
      </c>
      <c r="Z11" s="18" t="str">
        <f t="shared" si="68"/>
        <v/>
      </c>
      <c r="AA11" s="18" t="str">
        <f>IF(ISNUMBER(Y11), Y11*COS(RADIANS(-$C11+Графики!$B$3))+Z11*SIN(RADIANS(-$C11+Графики!$B$3)),"")</f>
        <v/>
      </c>
      <c r="AB11" s="18" t="str">
        <f>IF(ISNUMBER(Y11), Y11*COS(RADIANS(-$C11+Графики!$B$5))+Z11*SIN(RADIANS(-$C11+Графики!$B$5)),"")</f>
        <v/>
      </c>
      <c r="AC11" s="24"/>
      <c r="AD11" s="25"/>
      <c r="AE11" s="25"/>
      <c r="AF11" s="25"/>
      <c r="AG11" s="18" t="str">
        <f t="shared" si="69"/>
        <v/>
      </c>
      <c r="AH11" s="18" t="str">
        <f t="shared" si="70"/>
        <v/>
      </c>
      <c r="AI11" s="18" t="str">
        <f t="shared" si="71"/>
        <v/>
      </c>
      <c r="AJ11" s="18" t="str">
        <f t="shared" si="71"/>
        <v/>
      </c>
      <c r="AK11" s="18" t="str">
        <f>IF(ISNUMBER(AI11), AI11*COS(RADIANS(-$C11+Графики!$B$3))+AJ11*SIN(RADIANS(-$C11+Графики!$B$3)),"")</f>
        <v/>
      </c>
      <c r="AL11" s="19" t="str">
        <f>IF(ISNUMBER(AI11), AI11*COS(RADIANS(-$C11+Графики!$B$5))+AJ11*SIN(RADIANS(-$C11+Графики!$B$5)),"")</f>
        <v/>
      </c>
      <c r="AM11" s="24"/>
      <c r="AN11" s="25"/>
      <c r="AO11" s="25"/>
      <c r="AP11" s="25"/>
      <c r="AQ11" s="18" t="str">
        <f t="shared" si="72"/>
        <v/>
      </c>
      <c r="AR11" s="18" t="str">
        <f t="shared" si="73"/>
        <v/>
      </c>
      <c r="AS11" s="18" t="str">
        <f t="shared" si="74"/>
        <v/>
      </c>
      <c r="AT11" s="18" t="str">
        <f t="shared" si="74"/>
        <v/>
      </c>
      <c r="AU11" s="18" t="str">
        <f>IF(ISNUMBER(AS11), AS11*COS(RADIANS(-$C11+Графики!$B$3))+AT11*SIN(RADIANS(-$C11+Графики!$B$3)),"")</f>
        <v/>
      </c>
      <c r="AV11" s="19" t="str">
        <f>IF(ISNUMBER(AS11), AS11*COS(RADIANS(-$C11+Графики!$B$5))+AT11*SIN(RADIANS(-$C11+Графики!$B$5)),"")</f>
        <v/>
      </c>
      <c r="AW11" s="24"/>
      <c r="AX11" s="25"/>
      <c r="AY11" s="25"/>
      <c r="AZ11" s="25"/>
      <c r="BA11" s="18" t="str">
        <f t="shared" si="75"/>
        <v/>
      </c>
      <c r="BB11" s="18" t="str">
        <f t="shared" si="76"/>
        <v/>
      </c>
      <c r="BC11" s="18" t="str">
        <f t="shared" si="77"/>
        <v/>
      </c>
      <c r="BD11" s="18" t="str">
        <f t="shared" si="77"/>
        <v/>
      </c>
      <c r="BE11" s="18" t="str">
        <f>IF(ISNUMBER(BC11), BC11*COS(RADIANS(-$C11+Графики!$B$3))+BD11*SIN(RADIANS(-$C11+Графики!$B$3)),"")</f>
        <v/>
      </c>
      <c r="BF11" s="106" t="str">
        <f>IF(ISNUMBER(BC11), BC11*COS(RADIANS(-$C11+Графики!$B$5))+BD11*SIN(RADIANS(-$C11+Графики!$B$5)),"")</f>
        <v/>
      </c>
      <c r="BG11" s="24"/>
      <c r="BH11" s="25"/>
      <c r="BI11" s="25"/>
      <c r="BJ11" s="25"/>
      <c r="BK11" s="18" t="str">
        <f t="shared" si="78"/>
        <v/>
      </c>
      <c r="BL11" s="18" t="str">
        <f t="shared" si="79"/>
        <v/>
      </c>
      <c r="BM11" s="18" t="str">
        <f t="shared" si="80"/>
        <v/>
      </c>
      <c r="BN11" s="18" t="str">
        <f t="shared" si="80"/>
        <v/>
      </c>
      <c r="BO11" s="18" t="str">
        <f>IF(ISNUMBER(BM11), BM11*COS(RADIANS(-$C11+Графики!$B$3))+BN11*SIN(RADIANS(-$C11+Графики!$B$3)),"")</f>
        <v/>
      </c>
      <c r="BP11" s="106" t="str">
        <f>IF(ISNUMBER(BM11), BM11*COS(RADIANS(-$C11+Графики!$B$5))+BN11*SIN(RADIANS(-$C11+Графики!$B$5)),"")</f>
        <v/>
      </c>
      <c r="BQ11" s="24"/>
      <c r="BR11" s="25"/>
      <c r="BS11" s="25"/>
      <c r="BT11" s="25"/>
      <c r="BU11" s="18" t="str">
        <f t="shared" si="81"/>
        <v/>
      </c>
      <c r="BV11" s="18" t="str">
        <f t="shared" si="82"/>
        <v/>
      </c>
      <c r="BW11" s="18" t="str">
        <f t="shared" si="83"/>
        <v/>
      </c>
      <c r="BX11" s="18" t="str">
        <f t="shared" si="83"/>
        <v/>
      </c>
      <c r="BY11" s="18" t="str">
        <f>IF(ISNUMBER(BW11), BW11*COS(RADIANS(-$C11+Графики!$B$3))+BX11*SIN(RADIANS(-$C11+Графики!$B$3)),"")</f>
        <v/>
      </c>
      <c r="BZ11" s="19" t="str">
        <f>IF(ISNUMBER(BW11), BW11*COS(RADIANS(-$C11+Графики!$B$5))+BX11*SIN(RADIANS(-$C11+Графики!$B$5)),"")</f>
        <v/>
      </c>
      <c r="CA11" s="29"/>
      <c r="CB11" s="25"/>
      <c r="CC11" s="25"/>
      <c r="CD11" s="25"/>
      <c r="CE11" s="18" t="str">
        <f t="shared" si="84"/>
        <v/>
      </c>
      <c r="CF11" s="18" t="str">
        <f t="shared" si="85"/>
        <v/>
      </c>
      <c r="CG11" s="18" t="str">
        <f t="shared" si="86"/>
        <v/>
      </c>
      <c r="CH11" s="18" t="str">
        <f t="shared" si="86"/>
        <v/>
      </c>
      <c r="CI11" s="18" t="str">
        <f>IF(ISNUMBER(CG11), CG11*COS(RADIANS(-$C11+Графики!$B$3))+CH11*SIN(RADIANS(-$C11+Графики!$B$3)),"")</f>
        <v/>
      </c>
      <c r="CJ11" s="19" t="str">
        <f>IF(ISNUMBER(CG11), CG11*COS(RADIANS(-$C11+Графики!$B$5))+CH11*SIN(RADIANS(-$C11+Графики!$B$5)),"")</f>
        <v/>
      </c>
      <c r="CK11" s="24"/>
      <c r="CL11" s="25"/>
      <c r="CM11" s="25"/>
      <c r="CN11" s="25"/>
      <c r="CO11" s="18" t="str">
        <f t="shared" si="87"/>
        <v/>
      </c>
      <c r="CP11" s="18" t="str">
        <f t="shared" si="88"/>
        <v/>
      </c>
      <c r="CQ11" s="18" t="str">
        <f t="shared" si="89"/>
        <v/>
      </c>
      <c r="CR11" s="18" t="str">
        <f t="shared" si="89"/>
        <v/>
      </c>
      <c r="CS11" s="18" t="str">
        <f>IF(ISNUMBER(CQ11), CQ11*COS(RADIANS(-$C11+Графики!$B$3))+CR11*SIN(RADIANS(-$C11+Графики!$B$3)),"")</f>
        <v/>
      </c>
      <c r="CT11" s="19" t="str">
        <f>IF(ISNUMBER(CQ11), CQ11*COS(RADIANS(-$C11+Графики!$B$5))+CR11*SIN(RADIANS(-$C11+Графики!$B$5)),"")</f>
        <v/>
      </c>
      <c r="CU11" s="24"/>
      <c r="CV11" s="25"/>
      <c r="CW11" s="25"/>
      <c r="CX11" s="25"/>
      <c r="CY11" s="18" t="str">
        <f t="shared" si="90"/>
        <v/>
      </c>
      <c r="CZ11" s="18" t="str">
        <f t="shared" si="91"/>
        <v/>
      </c>
      <c r="DA11" s="18" t="str">
        <f t="shared" si="92"/>
        <v/>
      </c>
      <c r="DB11" s="18" t="str">
        <f t="shared" si="92"/>
        <v/>
      </c>
      <c r="DC11" s="18" t="str">
        <f>IF(ISNUMBER(DA11), DA11*COS(RADIANS(-$C11+Графики!$B$3))+DB11*SIN(RADIANS(-$C11+Графики!$B$3)),"")</f>
        <v/>
      </c>
      <c r="DD11" s="19" t="str">
        <f>IF(ISNUMBER(DA11), DA11*COS(RADIANS(-$C11+Графики!$B$5))+DB11*SIN(RADIANS(-$C11+Графики!$B$5)),"")</f>
        <v/>
      </c>
      <c r="DE11" s="24"/>
      <c r="DF11" s="25"/>
      <c r="DG11" s="25"/>
      <c r="DH11" s="25"/>
      <c r="DI11" s="18" t="str">
        <f t="shared" si="3"/>
        <v/>
      </c>
      <c r="DJ11" s="18" t="str">
        <f t="shared" si="4"/>
        <v/>
      </c>
      <c r="DK11" s="18" t="str">
        <f t="shared" si="5"/>
        <v/>
      </c>
      <c r="DL11" s="18" t="str">
        <f t="shared" si="6"/>
        <v/>
      </c>
      <c r="DM11" s="18" t="str">
        <f>IF(ISNUMBER(DK11), DK11*COS(RADIANS(-$C11+Графики!$B$3))+DL11*SIN(RADIANS(-$C11+Графики!$B$3)),"")</f>
        <v/>
      </c>
      <c r="DN11" s="19" t="str">
        <f>IF(ISNUMBER(DK11), DK11*COS(RADIANS(-$C11+Графики!$B$5))+DL11*SIN(RADIANS(-$C11+Графики!$B$5)),"")</f>
        <v/>
      </c>
      <c r="DO11" s="24"/>
      <c r="DP11" s="25"/>
      <c r="DQ11" s="25"/>
      <c r="DR11" s="25"/>
      <c r="DS11" s="18" t="str">
        <f t="shared" si="7"/>
        <v/>
      </c>
      <c r="DT11" s="18" t="str">
        <f t="shared" si="8"/>
        <v/>
      </c>
      <c r="DU11" s="18" t="str">
        <f t="shared" si="9"/>
        <v/>
      </c>
      <c r="DV11" s="18" t="str">
        <f t="shared" si="10"/>
        <v/>
      </c>
      <c r="DW11" s="18" t="str">
        <f>IF(ISNUMBER(DU11), DU11*COS(RADIANS(-$C11+Графики!$B$3))+DV11*SIN(RADIANS(-$C11+Графики!$B$3)),"")</f>
        <v/>
      </c>
      <c r="DX11" s="19" t="str">
        <f>IF(ISNUMBER(DU11), DU11*COS(RADIANS(-$C11+Графики!$B$5))+DV11*SIN(RADIANS(-$C11+Графики!$B$5)),"")</f>
        <v/>
      </c>
      <c r="DY11" s="24"/>
      <c r="DZ11" s="25"/>
      <c r="EA11" s="25"/>
      <c r="EB11" s="25"/>
      <c r="EC11" s="18" t="str">
        <f t="shared" si="11"/>
        <v/>
      </c>
      <c r="ED11" s="18" t="str">
        <f t="shared" si="12"/>
        <v/>
      </c>
      <c r="EE11" s="18" t="str">
        <f t="shared" si="13"/>
        <v/>
      </c>
      <c r="EF11" s="18" t="str">
        <f t="shared" si="14"/>
        <v/>
      </c>
      <c r="EG11" s="18" t="str">
        <f>IF(ISNUMBER(EE11), EE11*COS(RADIANS(-$C11+Графики!$B$3))+EF11*SIN(RADIANS(-$C11+Графики!$B$3)),"")</f>
        <v/>
      </c>
      <c r="EH11" s="19" t="str">
        <f>IF(ISNUMBER(EE11), EE11*COS(RADIANS(-$C11+Графики!$B$5))+EF11*SIN(RADIANS(-$C11+Графики!$B$5)),"")</f>
        <v/>
      </c>
      <c r="EI11" s="24"/>
      <c r="EJ11" s="25"/>
      <c r="EK11" s="25"/>
      <c r="EL11" s="25"/>
      <c r="EM11" s="18" t="str">
        <f t="shared" si="15"/>
        <v/>
      </c>
      <c r="EN11" s="18" t="str">
        <f t="shared" si="16"/>
        <v/>
      </c>
      <c r="EO11" s="18" t="str">
        <f t="shared" si="17"/>
        <v/>
      </c>
      <c r="EP11" s="18" t="str">
        <f t="shared" si="18"/>
        <v/>
      </c>
      <c r="EQ11" s="18" t="str">
        <f>IF(ISNUMBER(EO11), EO11*COS(RADIANS(-$C11+Графики!$B$3))+EP11*SIN(RADIANS(-$C11+Графики!$B$3)),"")</f>
        <v/>
      </c>
      <c r="ER11" s="19" t="str">
        <f>IF(ISNUMBER(EO11), EO11*COS(RADIANS(-$C11+Графики!$B$5))+EP11*SIN(RADIANS(-$C11+Графики!$B$5)),"")</f>
        <v/>
      </c>
      <c r="ES11" s="24"/>
      <c r="ET11" s="25"/>
      <c r="EU11" s="25"/>
      <c r="EV11" s="25"/>
      <c r="EW11" s="18" t="str">
        <f t="shared" si="19"/>
        <v/>
      </c>
      <c r="EX11" s="18" t="str">
        <f t="shared" si="20"/>
        <v/>
      </c>
      <c r="EY11" s="18" t="str">
        <f t="shared" si="21"/>
        <v/>
      </c>
      <c r="EZ11" s="18" t="str">
        <f t="shared" si="22"/>
        <v/>
      </c>
      <c r="FA11" s="18" t="str">
        <f>IF(ISNUMBER(EY11), EY11*COS(RADIANS(-$C11+Графики!$B$3))+EZ11*SIN(RADIANS(-$C11+Графики!$B$3)),"")</f>
        <v/>
      </c>
      <c r="FB11" s="19" t="str">
        <f>IF(ISNUMBER(EY11), EY11*COS(RADIANS(-$C11+Графики!$B$5))+EZ11*SIN(RADIANS(-$C11+Графики!$B$5)),"")</f>
        <v/>
      </c>
      <c r="FC11" s="24"/>
      <c r="FD11" s="25"/>
      <c r="FE11" s="25"/>
      <c r="FF11" s="25"/>
      <c r="FG11" s="18" t="str">
        <f t="shared" si="23"/>
        <v/>
      </c>
      <c r="FH11" s="18" t="str">
        <f t="shared" si="24"/>
        <v/>
      </c>
      <c r="FI11" s="18" t="str">
        <f t="shared" si="25"/>
        <v/>
      </c>
      <c r="FJ11" s="18" t="str">
        <f t="shared" si="26"/>
        <v/>
      </c>
      <c r="FK11" s="18" t="str">
        <f>IF(ISNUMBER(FI11), FI11*COS(RADIANS(-$C11+Графики!$B$3))+FJ11*SIN(RADIANS(-$C11+Графики!$B$3)),"")</f>
        <v/>
      </c>
      <c r="FL11" s="19" t="str">
        <f>IF(ISNUMBER(FI11), FI11*COS(RADIANS(-$C11+Графики!$B$5))+FJ11*SIN(RADIANS(-$C11+Графики!$B$5)),"")</f>
        <v/>
      </c>
      <c r="FM11" s="24"/>
      <c r="FN11" s="25"/>
      <c r="FO11" s="25"/>
      <c r="FP11" s="25"/>
      <c r="FQ11" s="18" t="str">
        <f t="shared" si="27"/>
        <v/>
      </c>
      <c r="FR11" s="18" t="str">
        <f t="shared" si="28"/>
        <v/>
      </c>
      <c r="FS11" s="18" t="str">
        <f t="shared" si="29"/>
        <v/>
      </c>
      <c r="FT11" s="18" t="str">
        <f t="shared" si="30"/>
        <v/>
      </c>
      <c r="FU11" s="18" t="str">
        <f>IF(ISNUMBER(FS11), FS11*COS(RADIANS(-$C11+Графики!$B$3))+FT11*SIN(RADIANS(-$C11+Графики!$B$3)),"")</f>
        <v/>
      </c>
      <c r="FV11" s="19" t="str">
        <f>IF(ISNUMBER(FS11), FS11*COS(RADIANS(-$C11+Графики!$B$5))+FT11*SIN(RADIANS(-$C11+Графики!$B$5)),"")</f>
        <v/>
      </c>
      <c r="FW11" s="24"/>
      <c r="FX11" s="25"/>
      <c r="FY11" s="25"/>
      <c r="FZ11" s="25"/>
      <c r="GA11" s="18" t="str">
        <f t="shared" si="31"/>
        <v/>
      </c>
      <c r="GB11" s="18" t="str">
        <f t="shared" si="32"/>
        <v/>
      </c>
      <c r="GC11" s="18" t="str">
        <f t="shared" si="33"/>
        <v/>
      </c>
      <c r="GD11" s="18" t="str">
        <f t="shared" si="34"/>
        <v/>
      </c>
      <c r="GE11" s="18" t="str">
        <f>IF(ISNUMBER(GC11), GC11*COS(RADIANS(-$C11+Графики!$B$3))+GD11*SIN(RADIANS(-$C11+Графики!$B$3)),"")</f>
        <v/>
      </c>
      <c r="GF11" s="19" t="str">
        <f>IF(ISNUMBER(GC11), GC11*COS(RADIANS(-$C11+Графики!$B$5))+GD11*SIN(RADIANS(-$C11+Графики!$B$5)),"")</f>
        <v/>
      </c>
      <c r="GG11" s="24"/>
      <c r="GH11" s="25"/>
      <c r="GI11" s="25"/>
      <c r="GJ11" s="25"/>
      <c r="GK11" s="18" t="str">
        <f t="shared" si="35"/>
        <v/>
      </c>
      <c r="GL11" s="18" t="str">
        <f t="shared" si="36"/>
        <v/>
      </c>
      <c r="GM11" s="18" t="str">
        <f t="shared" si="37"/>
        <v/>
      </c>
      <c r="GN11" s="18" t="str">
        <f t="shared" si="38"/>
        <v/>
      </c>
      <c r="GO11" s="18" t="str">
        <f>IF(ISNUMBER(GM11), GM11*COS(RADIANS(-$C11+Графики!$B$3))+GN11*SIN(RADIANS(-$C11+Графики!$B$3)),"")</f>
        <v/>
      </c>
      <c r="GP11" s="19" t="str">
        <f>IF(ISNUMBER(GM11), GM11*COS(RADIANS(-$C11+Графики!$B$5))+GN11*SIN(RADIANS(-$C11+Графики!$B$5)),"")</f>
        <v/>
      </c>
      <c r="GQ11" s="24"/>
      <c r="GR11" s="25"/>
      <c r="GS11" s="25"/>
      <c r="GT11" s="25"/>
      <c r="GU11" s="18" t="str">
        <f t="shared" si="39"/>
        <v/>
      </c>
      <c r="GV11" s="18" t="str">
        <f t="shared" si="40"/>
        <v/>
      </c>
      <c r="GW11" s="18" t="str">
        <f t="shared" si="41"/>
        <v/>
      </c>
      <c r="GX11" s="18" t="str">
        <f t="shared" si="42"/>
        <v/>
      </c>
      <c r="GY11" s="18" t="str">
        <f>IF(ISNUMBER(GW11), GW11*COS(RADIANS(-$C11+Графики!$B$3))+GX11*SIN(RADIANS(-$C11+Графики!$B$3)),"")</f>
        <v/>
      </c>
      <c r="GZ11" s="19" t="str">
        <f>IF(ISNUMBER(GW11), GW11*COS(RADIANS(-$C11+Графики!$B$5))+GX11*SIN(RADIANS(-$C11+Графики!$B$5)),"")</f>
        <v/>
      </c>
      <c r="HA11" s="24"/>
      <c r="HB11" s="25"/>
      <c r="HC11" s="25"/>
      <c r="HD11" s="25"/>
      <c r="HE11" s="18" t="str">
        <f t="shared" si="43"/>
        <v/>
      </c>
      <c r="HF11" s="18" t="str">
        <f t="shared" si="44"/>
        <v/>
      </c>
      <c r="HG11" s="18" t="str">
        <f t="shared" si="45"/>
        <v/>
      </c>
      <c r="HH11" s="18" t="str">
        <f t="shared" si="46"/>
        <v/>
      </c>
      <c r="HI11" s="18" t="str">
        <f>IF(ISNUMBER(HG11), HG11*COS(RADIANS(-$C11+Графики!$B$3))+HH11*SIN(RADIANS(-$C11+Графики!$B$3)),"")</f>
        <v/>
      </c>
      <c r="HJ11" s="19" t="str">
        <f>IF(ISNUMBER(HG11), HG11*COS(RADIANS(-$C11+Графики!$B$5))+HH11*SIN(RADIANS(-$C11+Графики!$B$5)),"")</f>
        <v/>
      </c>
      <c r="HK11" s="24"/>
      <c r="HL11" s="25"/>
      <c r="HM11" s="25"/>
      <c r="HN11" s="25"/>
      <c r="HO11" s="18" t="str">
        <f t="shared" si="47"/>
        <v/>
      </c>
      <c r="HP11" s="18" t="str">
        <f t="shared" si="48"/>
        <v/>
      </c>
      <c r="HQ11" s="18" t="str">
        <f t="shared" si="49"/>
        <v/>
      </c>
      <c r="HR11" s="18" t="str">
        <f t="shared" si="50"/>
        <v/>
      </c>
      <c r="HS11" s="18" t="str">
        <f>IF(ISNUMBER(HQ11), HQ11*COS(RADIANS(-$C11+Графики!$B$3))+HR11*SIN(RADIANS(-$C11+Графики!$B$3)),"")</f>
        <v/>
      </c>
      <c r="HT11" s="19" t="str">
        <f>IF(ISNUMBER(HQ11), HQ11*COS(RADIANS(-$C11+Графики!$B$5))+HR11*SIN(RADIANS(-$C11+Графики!$B$5)),"")</f>
        <v/>
      </c>
      <c r="HU11" s="24"/>
      <c r="HV11" s="25"/>
      <c r="HW11" s="25"/>
      <c r="HX11" s="25"/>
      <c r="HY11" s="18" t="str">
        <f t="shared" si="51"/>
        <v/>
      </c>
      <c r="HZ11" s="18" t="str">
        <f t="shared" si="52"/>
        <v/>
      </c>
      <c r="IA11" s="18" t="str">
        <f t="shared" si="53"/>
        <v/>
      </c>
      <c r="IB11" s="18" t="str">
        <f t="shared" si="54"/>
        <v/>
      </c>
      <c r="IC11" s="18" t="str">
        <f>IF(ISNUMBER(IA11), IA11*COS(RADIANS(-$C11+Графики!$B$3))+IB11*SIN(RADIANS(-$C11+Графики!$B$3)),"")</f>
        <v/>
      </c>
      <c r="ID11" s="19" t="str">
        <f>IF(ISNUMBER(IA11), IA11*COS(RADIANS(-$C11+Графики!$B$5))+IB11*SIN(RADIANS(-$C11+Графики!$B$5)),"")</f>
        <v/>
      </c>
      <c r="IE11" s="24"/>
      <c r="IF11" s="25"/>
      <c r="IG11" s="25"/>
      <c r="IH11" s="25"/>
      <c r="II11" s="18" t="str">
        <f t="shared" si="55"/>
        <v/>
      </c>
      <c r="IJ11" s="18" t="str">
        <f t="shared" si="56"/>
        <v/>
      </c>
      <c r="IK11" s="18" t="str">
        <f t="shared" si="57"/>
        <v/>
      </c>
      <c r="IL11" s="18" t="str">
        <f t="shared" si="58"/>
        <v/>
      </c>
      <c r="IM11" s="18" t="str">
        <f>IF(ISNUMBER(IK11), IK11*COS(RADIANS(-$C11+Графики!$B$3))+IL11*SIN(RADIANS(-$C11+Графики!$B$3)),"")</f>
        <v/>
      </c>
      <c r="IN11" s="19" t="str">
        <f>IF(ISNUMBER(IK11), IK11*COS(RADIANS(-$C11+Графики!$B$5))+IL11*SIN(RADIANS(-$C11+Графики!$B$5)),"")</f>
        <v/>
      </c>
      <c r="IO11" s="24"/>
      <c r="IP11" s="25"/>
      <c r="IQ11" s="25"/>
      <c r="IR11" s="25"/>
      <c r="IS11" s="18" t="str">
        <f t="shared" si="59"/>
        <v/>
      </c>
      <c r="IT11" s="18" t="str">
        <f t="shared" si="60"/>
        <v/>
      </c>
      <c r="IU11" s="18" t="str">
        <f t="shared" si="61"/>
        <v/>
      </c>
      <c r="IV11" s="18" t="str">
        <f t="shared" si="62"/>
        <v/>
      </c>
      <c r="IW11" s="18" t="str">
        <f>IF(ISNUMBER(IU11), IU11*COS(RADIANS(-$C11+Графики!$B$3))+IV11*SIN(RADIANS(-$C11+Графики!$B$3)),"")</f>
        <v/>
      </c>
      <c r="IX11" s="19" t="str">
        <f>IF(ISNUMBER(IU11), IU11*COS(RADIANS(-$C11+Графики!$B$5))+IV11*SIN(RADIANS(-$C11+Графики!$B$5)),"")</f>
        <v/>
      </c>
    </row>
    <row r="12" spans="1:258" x14ac:dyDescent="0.25">
      <c r="A12" s="44">
        <v>12</v>
      </c>
      <c r="B12" s="50">
        <v>0</v>
      </c>
      <c r="C12" s="11">
        <f>IF(Графики!$A$7="Расчитывать с учетом закручивания скважины",B12,0)</f>
        <v>0</v>
      </c>
      <c r="D12" s="47">
        <v>4.5</v>
      </c>
      <c r="E12" s="34">
        <f t="shared" si="0"/>
        <v>0</v>
      </c>
      <c r="F12" s="35">
        <f t="shared" si="0"/>
        <v>0</v>
      </c>
      <c r="G12" s="35">
        <f t="shared" si="1"/>
        <v>0</v>
      </c>
      <c r="H12" s="36">
        <f t="shared" si="2"/>
        <v>0</v>
      </c>
      <c r="I12" s="29"/>
      <c r="J12" s="25"/>
      <c r="K12" s="25"/>
      <c r="L12" s="25"/>
      <c r="M12" s="18" t="str">
        <f t="shared" si="63"/>
        <v/>
      </c>
      <c r="N12" s="18" t="str">
        <f t="shared" si="64"/>
        <v/>
      </c>
      <c r="O12" s="18" t="str">
        <f t="shared" si="65"/>
        <v/>
      </c>
      <c r="P12" s="18" t="str">
        <f t="shared" si="65"/>
        <v/>
      </c>
      <c r="Q12" s="18" t="str">
        <f>IF(ISNUMBER(O12), O12*COS(RADIANS(-$C12+Графики!$B$3))+P12*SIN(RADIANS(-$C12+Графики!$B$3)),"")</f>
        <v/>
      </c>
      <c r="R12" s="19" t="str">
        <f>IF(ISNUMBER(O12), O12*COS(RADIANS(-$C12+Графики!$B$5))+P12*SIN(RADIANS(-$C12+Графики!$B$5)),"")</f>
        <v/>
      </c>
      <c r="S12" s="29"/>
      <c r="T12" s="25"/>
      <c r="U12" s="25"/>
      <c r="V12" s="25"/>
      <c r="W12" s="18" t="str">
        <f t="shared" si="66"/>
        <v/>
      </c>
      <c r="X12" s="18" t="str">
        <f t="shared" si="67"/>
        <v/>
      </c>
      <c r="Y12" s="18" t="str">
        <f t="shared" si="68"/>
        <v/>
      </c>
      <c r="Z12" s="18" t="str">
        <f t="shared" si="68"/>
        <v/>
      </c>
      <c r="AA12" s="18" t="str">
        <f>IF(ISNUMBER(Y12), Y12*COS(RADIANS(-$C12+Графики!$B$3))+Z12*SIN(RADIANS(-$C12+Графики!$B$3)),"")</f>
        <v/>
      </c>
      <c r="AB12" s="18" t="str">
        <f>IF(ISNUMBER(Y12), Y12*COS(RADIANS(-$C12+Графики!$B$5))+Z12*SIN(RADIANS(-$C12+Графики!$B$5)),"")</f>
        <v/>
      </c>
      <c r="AC12" s="24"/>
      <c r="AD12" s="25"/>
      <c r="AE12" s="25"/>
      <c r="AF12" s="25"/>
      <c r="AG12" s="18" t="str">
        <f t="shared" si="69"/>
        <v/>
      </c>
      <c r="AH12" s="18" t="str">
        <f t="shared" si="70"/>
        <v/>
      </c>
      <c r="AI12" s="18" t="str">
        <f t="shared" si="71"/>
        <v/>
      </c>
      <c r="AJ12" s="18" t="str">
        <f t="shared" si="71"/>
        <v/>
      </c>
      <c r="AK12" s="18" t="str">
        <f>IF(ISNUMBER(AI12), AI12*COS(RADIANS(-$C12+Графики!$B$3))+AJ12*SIN(RADIANS(-$C12+Графики!$B$3)),"")</f>
        <v/>
      </c>
      <c r="AL12" s="19" t="str">
        <f>IF(ISNUMBER(AI12), AI12*COS(RADIANS(-$C12+Графики!$B$5))+AJ12*SIN(RADIANS(-$C12+Графики!$B$5)),"")</f>
        <v/>
      </c>
      <c r="AM12" s="24"/>
      <c r="AN12" s="25"/>
      <c r="AO12" s="25"/>
      <c r="AP12" s="25"/>
      <c r="AQ12" s="18" t="str">
        <f t="shared" si="72"/>
        <v/>
      </c>
      <c r="AR12" s="18" t="str">
        <f t="shared" si="73"/>
        <v/>
      </c>
      <c r="AS12" s="18" t="str">
        <f t="shared" si="74"/>
        <v/>
      </c>
      <c r="AT12" s="18" t="str">
        <f t="shared" si="74"/>
        <v/>
      </c>
      <c r="AU12" s="18" t="str">
        <f>IF(ISNUMBER(AS12), AS12*COS(RADIANS(-$C12+Графики!$B$3))+AT12*SIN(RADIANS(-$C12+Графики!$B$3)),"")</f>
        <v/>
      </c>
      <c r="AV12" s="19" t="str">
        <f>IF(ISNUMBER(AS12), AS12*COS(RADIANS(-$C12+Графики!$B$5))+AT12*SIN(RADIANS(-$C12+Графики!$B$5)),"")</f>
        <v/>
      </c>
      <c r="AW12" s="24"/>
      <c r="AX12" s="25"/>
      <c r="AY12" s="25"/>
      <c r="AZ12" s="25"/>
      <c r="BA12" s="18" t="str">
        <f t="shared" si="75"/>
        <v/>
      </c>
      <c r="BB12" s="18" t="str">
        <f t="shared" si="76"/>
        <v/>
      </c>
      <c r="BC12" s="18" t="str">
        <f t="shared" si="77"/>
        <v/>
      </c>
      <c r="BD12" s="18" t="str">
        <f t="shared" si="77"/>
        <v/>
      </c>
      <c r="BE12" s="18" t="str">
        <f>IF(ISNUMBER(BC12), BC12*COS(RADIANS(-$C12+Графики!$B$3))+BD12*SIN(RADIANS(-$C12+Графики!$B$3)),"")</f>
        <v/>
      </c>
      <c r="BF12" s="106" t="str">
        <f>IF(ISNUMBER(BC12), BC12*COS(RADIANS(-$C12+Графики!$B$5))+BD12*SIN(RADIANS(-$C12+Графики!$B$5)),"")</f>
        <v/>
      </c>
      <c r="BG12" s="24"/>
      <c r="BH12" s="25"/>
      <c r="BI12" s="25"/>
      <c r="BJ12" s="25"/>
      <c r="BK12" s="18" t="str">
        <f t="shared" si="78"/>
        <v/>
      </c>
      <c r="BL12" s="18" t="str">
        <f t="shared" si="79"/>
        <v/>
      </c>
      <c r="BM12" s="18" t="str">
        <f t="shared" si="80"/>
        <v/>
      </c>
      <c r="BN12" s="18" t="str">
        <f t="shared" si="80"/>
        <v/>
      </c>
      <c r="BO12" s="18" t="str">
        <f>IF(ISNUMBER(BM12), BM12*COS(RADIANS(-$C12+Графики!$B$3))+BN12*SIN(RADIANS(-$C12+Графики!$B$3)),"")</f>
        <v/>
      </c>
      <c r="BP12" s="106" t="str">
        <f>IF(ISNUMBER(BM12), BM12*COS(RADIANS(-$C12+Графики!$B$5))+BN12*SIN(RADIANS(-$C12+Графики!$B$5)),"")</f>
        <v/>
      </c>
      <c r="BQ12" s="24"/>
      <c r="BR12" s="25"/>
      <c r="BS12" s="25"/>
      <c r="BT12" s="25"/>
      <c r="BU12" s="18" t="str">
        <f t="shared" si="81"/>
        <v/>
      </c>
      <c r="BV12" s="18" t="str">
        <f t="shared" si="82"/>
        <v/>
      </c>
      <c r="BW12" s="18" t="str">
        <f t="shared" si="83"/>
        <v/>
      </c>
      <c r="BX12" s="18" t="str">
        <f t="shared" si="83"/>
        <v/>
      </c>
      <c r="BY12" s="18" t="str">
        <f>IF(ISNUMBER(BW12), BW12*COS(RADIANS(-$C12+Графики!$B$3))+BX12*SIN(RADIANS(-$C12+Графики!$B$3)),"")</f>
        <v/>
      </c>
      <c r="BZ12" s="19" t="str">
        <f>IF(ISNUMBER(BW12), BW12*COS(RADIANS(-$C12+Графики!$B$5))+BX12*SIN(RADIANS(-$C12+Графики!$B$5)),"")</f>
        <v/>
      </c>
      <c r="CA12" s="29"/>
      <c r="CB12" s="25"/>
      <c r="CC12" s="25"/>
      <c r="CD12" s="25"/>
      <c r="CE12" s="18" t="str">
        <f t="shared" si="84"/>
        <v/>
      </c>
      <c r="CF12" s="18" t="str">
        <f t="shared" si="85"/>
        <v/>
      </c>
      <c r="CG12" s="18" t="str">
        <f t="shared" si="86"/>
        <v/>
      </c>
      <c r="CH12" s="18" t="str">
        <f t="shared" si="86"/>
        <v/>
      </c>
      <c r="CI12" s="18" t="str">
        <f>IF(ISNUMBER(CG12), CG12*COS(RADIANS(-$C12+Графики!$B$3))+CH12*SIN(RADIANS(-$C12+Графики!$B$3)),"")</f>
        <v/>
      </c>
      <c r="CJ12" s="19" t="str">
        <f>IF(ISNUMBER(CG12), CG12*COS(RADIANS(-$C12+Графики!$B$5))+CH12*SIN(RADIANS(-$C12+Графики!$B$5)),"")</f>
        <v/>
      </c>
      <c r="CK12" s="24"/>
      <c r="CL12" s="25"/>
      <c r="CM12" s="25"/>
      <c r="CN12" s="25"/>
      <c r="CO12" s="18" t="str">
        <f t="shared" si="87"/>
        <v/>
      </c>
      <c r="CP12" s="18" t="str">
        <f t="shared" si="88"/>
        <v/>
      </c>
      <c r="CQ12" s="18" t="str">
        <f t="shared" si="89"/>
        <v/>
      </c>
      <c r="CR12" s="18" t="str">
        <f t="shared" si="89"/>
        <v/>
      </c>
      <c r="CS12" s="18" t="str">
        <f>IF(ISNUMBER(CQ12), CQ12*COS(RADIANS(-$C12+Графики!$B$3))+CR12*SIN(RADIANS(-$C12+Графики!$B$3)),"")</f>
        <v/>
      </c>
      <c r="CT12" s="19" t="str">
        <f>IF(ISNUMBER(CQ12), CQ12*COS(RADIANS(-$C12+Графики!$B$5))+CR12*SIN(RADIANS(-$C12+Графики!$B$5)),"")</f>
        <v/>
      </c>
      <c r="CU12" s="24"/>
      <c r="CV12" s="25"/>
      <c r="CW12" s="25"/>
      <c r="CX12" s="25"/>
      <c r="CY12" s="18" t="str">
        <f t="shared" si="90"/>
        <v/>
      </c>
      <c r="CZ12" s="18" t="str">
        <f t="shared" si="91"/>
        <v/>
      </c>
      <c r="DA12" s="18" t="str">
        <f t="shared" si="92"/>
        <v/>
      </c>
      <c r="DB12" s="18" t="str">
        <f t="shared" si="92"/>
        <v/>
      </c>
      <c r="DC12" s="18" t="str">
        <f>IF(ISNUMBER(DA12), DA12*COS(RADIANS(-$C12+Графики!$B$3))+DB12*SIN(RADIANS(-$C12+Графики!$B$3)),"")</f>
        <v/>
      </c>
      <c r="DD12" s="19" t="str">
        <f>IF(ISNUMBER(DA12), DA12*COS(RADIANS(-$C12+Графики!$B$5))+DB12*SIN(RADIANS(-$C12+Графики!$B$5)),"")</f>
        <v/>
      </c>
      <c r="DE12" s="24"/>
      <c r="DF12" s="25"/>
      <c r="DG12" s="25"/>
      <c r="DH12" s="25"/>
      <c r="DI12" s="18" t="str">
        <f t="shared" si="3"/>
        <v/>
      </c>
      <c r="DJ12" s="18" t="str">
        <f t="shared" si="4"/>
        <v/>
      </c>
      <c r="DK12" s="18" t="str">
        <f t="shared" si="5"/>
        <v/>
      </c>
      <c r="DL12" s="18" t="str">
        <f t="shared" si="6"/>
        <v/>
      </c>
      <c r="DM12" s="18" t="str">
        <f>IF(ISNUMBER(DK12), DK12*COS(RADIANS(-$C12+Графики!$B$3))+DL12*SIN(RADIANS(-$C12+Графики!$B$3)),"")</f>
        <v/>
      </c>
      <c r="DN12" s="19" t="str">
        <f>IF(ISNUMBER(DK12), DK12*COS(RADIANS(-$C12+Графики!$B$5))+DL12*SIN(RADIANS(-$C12+Графики!$B$5)),"")</f>
        <v/>
      </c>
      <c r="DO12" s="24"/>
      <c r="DP12" s="25"/>
      <c r="DQ12" s="25"/>
      <c r="DR12" s="25"/>
      <c r="DS12" s="18" t="str">
        <f t="shared" si="7"/>
        <v/>
      </c>
      <c r="DT12" s="18" t="str">
        <f t="shared" si="8"/>
        <v/>
      </c>
      <c r="DU12" s="18" t="str">
        <f t="shared" si="9"/>
        <v/>
      </c>
      <c r="DV12" s="18" t="str">
        <f t="shared" si="10"/>
        <v/>
      </c>
      <c r="DW12" s="18" t="str">
        <f>IF(ISNUMBER(DU12), DU12*COS(RADIANS(-$C12+Графики!$B$3))+DV12*SIN(RADIANS(-$C12+Графики!$B$3)),"")</f>
        <v/>
      </c>
      <c r="DX12" s="19" t="str">
        <f>IF(ISNUMBER(DU12), DU12*COS(RADIANS(-$C12+Графики!$B$5))+DV12*SIN(RADIANS(-$C12+Графики!$B$5)),"")</f>
        <v/>
      </c>
      <c r="DY12" s="24"/>
      <c r="DZ12" s="25"/>
      <c r="EA12" s="25"/>
      <c r="EB12" s="25"/>
      <c r="EC12" s="18" t="str">
        <f t="shared" si="11"/>
        <v/>
      </c>
      <c r="ED12" s="18" t="str">
        <f t="shared" si="12"/>
        <v/>
      </c>
      <c r="EE12" s="18" t="str">
        <f t="shared" si="13"/>
        <v/>
      </c>
      <c r="EF12" s="18" t="str">
        <f t="shared" si="14"/>
        <v/>
      </c>
      <c r="EG12" s="18" t="str">
        <f>IF(ISNUMBER(EE12), EE12*COS(RADIANS(-$C12+Графики!$B$3))+EF12*SIN(RADIANS(-$C12+Графики!$B$3)),"")</f>
        <v/>
      </c>
      <c r="EH12" s="19" t="str">
        <f>IF(ISNUMBER(EE12), EE12*COS(RADIANS(-$C12+Графики!$B$5))+EF12*SIN(RADIANS(-$C12+Графики!$B$5)),"")</f>
        <v/>
      </c>
      <c r="EI12" s="24"/>
      <c r="EJ12" s="25"/>
      <c r="EK12" s="25"/>
      <c r="EL12" s="25"/>
      <c r="EM12" s="18" t="str">
        <f t="shared" si="15"/>
        <v/>
      </c>
      <c r="EN12" s="18" t="str">
        <f t="shared" si="16"/>
        <v/>
      </c>
      <c r="EO12" s="18" t="str">
        <f t="shared" si="17"/>
        <v/>
      </c>
      <c r="EP12" s="18" t="str">
        <f t="shared" si="18"/>
        <v/>
      </c>
      <c r="EQ12" s="18" t="str">
        <f>IF(ISNUMBER(EO12), EO12*COS(RADIANS(-$C12+Графики!$B$3))+EP12*SIN(RADIANS(-$C12+Графики!$B$3)),"")</f>
        <v/>
      </c>
      <c r="ER12" s="19" t="str">
        <f>IF(ISNUMBER(EO12), EO12*COS(RADIANS(-$C12+Графики!$B$5))+EP12*SIN(RADIANS(-$C12+Графики!$B$5)),"")</f>
        <v/>
      </c>
      <c r="ES12" s="24"/>
      <c r="ET12" s="25"/>
      <c r="EU12" s="25"/>
      <c r="EV12" s="25"/>
      <c r="EW12" s="18" t="str">
        <f t="shared" si="19"/>
        <v/>
      </c>
      <c r="EX12" s="18" t="str">
        <f t="shared" si="20"/>
        <v/>
      </c>
      <c r="EY12" s="18" t="str">
        <f t="shared" si="21"/>
        <v/>
      </c>
      <c r="EZ12" s="18" t="str">
        <f t="shared" si="22"/>
        <v/>
      </c>
      <c r="FA12" s="18" t="str">
        <f>IF(ISNUMBER(EY12), EY12*COS(RADIANS(-$C12+Графики!$B$3))+EZ12*SIN(RADIANS(-$C12+Графики!$B$3)),"")</f>
        <v/>
      </c>
      <c r="FB12" s="19" t="str">
        <f>IF(ISNUMBER(EY12), EY12*COS(RADIANS(-$C12+Графики!$B$5))+EZ12*SIN(RADIANS(-$C12+Графики!$B$5)),"")</f>
        <v/>
      </c>
      <c r="FC12" s="24"/>
      <c r="FD12" s="25"/>
      <c r="FE12" s="25"/>
      <c r="FF12" s="25"/>
      <c r="FG12" s="18" t="str">
        <f t="shared" si="23"/>
        <v/>
      </c>
      <c r="FH12" s="18" t="str">
        <f t="shared" si="24"/>
        <v/>
      </c>
      <c r="FI12" s="18" t="str">
        <f t="shared" si="25"/>
        <v/>
      </c>
      <c r="FJ12" s="18" t="str">
        <f t="shared" si="26"/>
        <v/>
      </c>
      <c r="FK12" s="18" t="str">
        <f>IF(ISNUMBER(FI12), FI12*COS(RADIANS(-$C12+Графики!$B$3))+FJ12*SIN(RADIANS(-$C12+Графики!$B$3)),"")</f>
        <v/>
      </c>
      <c r="FL12" s="19" t="str">
        <f>IF(ISNUMBER(FI12), FI12*COS(RADIANS(-$C12+Графики!$B$5))+FJ12*SIN(RADIANS(-$C12+Графики!$B$5)),"")</f>
        <v/>
      </c>
      <c r="FM12" s="24"/>
      <c r="FN12" s="25"/>
      <c r="FO12" s="25"/>
      <c r="FP12" s="25"/>
      <c r="FQ12" s="18" t="str">
        <f t="shared" si="27"/>
        <v/>
      </c>
      <c r="FR12" s="18" t="str">
        <f t="shared" si="28"/>
        <v/>
      </c>
      <c r="FS12" s="18" t="str">
        <f t="shared" si="29"/>
        <v/>
      </c>
      <c r="FT12" s="18" t="str">
        <f t="shared" si="30"/>
        <v/>
      </c>
      <c r="FU12" s="18" t="str">
        <f>IF(ISNUMBER(FS12), FS12*COS(RADIANS(-$C12+Графики!$B$3))+FT12*SIN(RADIANS(-$C12+Графики!$B$3)),"")</f>
        <v/>
      </c>
      <c r="FV12" s="19" t="str">
        <f>IF(ISNUMBER(FS12), FS12*COS(RADIANS(-$C12+Графики!$B$5))+FT12*SIN(RADIANS(-$C12+Графики!$B$5)),"")</f>
        <v/>
      </c>
      <c r="FW12" s="24"/>
      <c r="FX12" s="25"/>
      <c r="FY12" s="25"/>
      <c r="FZ12" s="25"/>
      <c r="GA12" s="18" t="str">
        <f t="shared" si="31"/>
        <v/>
      </c>
      <c r="GB12" s="18" t="str">
        <f t="shared" si="32"/>
        <v/>
      </c>
      <c r="GC12" s="18" t="str">
        <f t="shared" si="33"/>
        <v/>
      </c>
      <c r="GD12" s="18" t="str">
        <f t="shared" si="34"/>
        <v/>
      </c>
      <c r="GE12" s="18" t="str">
        <f>IF(ISNUMBER(GC12), GC12*COS(RADIANS(-$C12+Графики!$B$3))+GD12*SIN(RADIANS(-$C12+Графики!$B$3)),"")</f>
        <v/>
      </c>
      <c r="GF12" s="19" t="str">
        <f>IF(ISNUMBER(GC12), GC12*COS(RADIANS(-$C12+Графики!$B$5))+GD12*SIN(RADIANS(-$C12+Графики!$B$5)),"")</f>
        <v/>
      </c>
      <c r="GG12" s="24"/>
      <c r="GH12" s="25"/>
      <c r="GI12" s="25"/>
      <c r="GJ12" s="25"/>
      <c r="GK12" s="18" t="str">
        <f t="shared" si="35"/>
        <v/>
      </c>
      <c r="GL12" s="18" t="str">
        <f t="shared" si="36"/>
        <v/>
      </c>
      <c r="GM12" s="18" t="str">
        <f t="shared" si="37"/>
        <v/>
      </c>
      <c r="GN12" s="18" t="str">
        <f t="shared" si="38"/>
        <v/>
      </c>
      <c r="GO12" s="18" t="str">
        <f>IF(ISNUMBER(GM12), GM12*COS(RADIANS(-$C12+Графики!$B$3))+GN12*SIN(RADIANS(-$C12+Графики!$B$3)),"")</f>
        <v/>
      </c>
      <c r="GP12" s="19" t="str">
        <f>IF(ISNUMBER(GM12), GM12*COS(RADIANS(-$C12+Графики!$B$5))+GN12*SIN(RADIANS(-$C12+Графики!$B$5)),"")</f>
        <v/>
      </c>
      <c r="GQ12" s="24"/>
      <c r="GR12" s="25"/>
      <c r="GS12" s="25"/>
      <c r="GT12" s="25"/>
      <c r="GU12" s="18" t="str">
        <f t="shared" si="39"/>
        <v/>
      </c>
      <c r="GV12" s="18" t="str">
        <f t="shared" si="40"/>
        <v/>
      </c>
      <c r="GW12" s="18" t="str">
        <f t="shared" si="41"/>
        <v/>
      </c>
      <c r="GX12" s="18" t="str">
        <f t="shared" si="42"/>
        <v/>
      </c>
      <c r="GY12" s="18" t="str">
        <f>IF(ISNUMBER(GW12), GW12*COS(RADIANS(-$C12+Графики!$B$3))+GX12*SIN(RADIANS(-$C12+Графики!$B$3)),"")</f>
        <v/>
      </c>
      <c r="GZ12" s="19" t="str">
        <f>IF(ISNUMBER(GW12), GW12*COS(RADIANS(-$C12+Графики!$B$5))+GX12*SIN(RADIANS(-$C12+Графики!$B$5)),"")</f>
        <v/>
      </c>
      <c r="HA12" s="24"/>
      <c r="HB12" s="25"/>
      <c r="HC12" s="25"/>
      <c r="HD12" s="25"/>
      <c r="HE12" s="18" t="str">
        <f t="shared" si="43"/>
        <v/>
      </c>
      <c r="HF12" s="18" t="str">
        <f t="shared" si="44"/>
        <v/>
      </c>
      <c r="HG12" s="18" t="str">
        <f t="shared" si="45"/>
        <v/>
      </c>
      <c r="HH12" s="18" t="str">
        <f t="shared" si="46"/>
        <v/>
      </c>
      <c r="HI12" s="18" t="str">
        <f>IF(ISNUMBER(HG12), HG12*COS(RADIANS(-$C12+Графики!$B$3))+HH12*SIN(RADIANS(-$C12+Графики!$B$3)),"")</f>
        <v/>
      </c>
      <c r="HJ12" s="19" t="str">
        <f>IF(ISNUMBER(HG12), HG12*COS(RADIANS(-$C12+Графики!$B$5))+HH12*SIN(RADIANS(-$C12+Графики!$B$5)),"")</f>
        <v/>
      </c>
      <c r="HK12" s="24"/>
      <c r="HL12" s="25"/>
      <c r="HM12" s="25"/>
      <c r="HN12" s="25"/>
      <c r="HO12" s="18" t="str">
        <f t="shared" si="47"/>
        <v/>
      </c>
      <c r="HP12" s="18" t="str">
        <f t="shared" si="48"/>
        <v/>
      </c>
      <c r="HQ12" s="18" t="str">
        <f t="shared" si="49"/>
        <v/>
      </c>
      <c r="HR12" s="18" t="str">
        <f t="shared" si="50"/>
        <v/>
      </c>
      <c r="HS12" s="18" t="str">
        <f>IF(ISNUMBER(HQ12), HQ12*COS(RADIANS(-$C12+Графики!$B$3))+HR12*SIN(RADIANS(-$C12+Графики!$B$3)),"")</f>
        <v/>
      </c>
      <c r="HT12" s="19" t="str">
        <f>IF(ISNUMBER(HQ12), HQ12*COS(RADIANS(-$C12+Графики!$B$5))+HR12*SIN(RADIANS(-$C12+Графики!$B$5)),"")</f>
        <v/>
      </c>
      <c r="HU12" s="24"/>
      <c r="HV12" s="25"/>
      <c r="HW12" s="25"/>
      <c r="HX12" s="25"/>
      <c r="HY12" s="18" t="str">
        <f t="shared" si="51"/>
        <v/>
      </c>
      <c r="HZ12" s="18" t="str">
        <f t="shared" si="52"/>
        <v/>
      </c>
      <c r="IA12" s="18" t="str">
        <f t="shared" si="53"/>
        <v/>
      </c>
      <c r="IB12" s="18" t="str">
        <f t="shared" si="54"/>
        <v/>
      </c>
      <c r="IC12" s="18" t="str">
        <f>IF(ISNUMBER(IA12), IA12*COS(RADIANS(-$C12+Графики!$B$3))+IB12*SIN(RADIANS(-$C12+Графики!$B$3)),"")</f>
        <v/>
      </c>
      <c r="ID12" s="19" t="str">
        <f>IF(ISNUMBER(IA12), IA12*COS(RADIANS(-$C12+Графики!$B$5))+IB12*SIN(RADIANS(-$C12+Графики!$B$5)),"")</f>
        <v/>
      </c>
      <c r="IE12" s="24"/>
      <c r="IF12" s="25"/>
      <c r="IG12" s="25"/>
      <c r="IH12" s="25"/>
      <c r="II12" s="18" t="str">
        <f t="shared" si="55"/>
        <v/>
      </c>
      <c r="IJ12" s="18" t="str">
        <f t="shared" si="56"/>
        <v/>
      </c>
      <c r="IK12" s="18" t="str">
        <f t="shared" si="57"/>
        <v/>
      </c>
      <c r="IL12" s="18" t="str">
        <f t="shared" si="58"/>
        <v/>
      </c>
      <c r="IM12" s="18" t="str">
        <f>IF(ISNUMBER(IK12), IK12*COS(RADIANS(-$C12+Графики!$B$3))+IL12*SIN(RADIANS(-$C12+Графики!$B$3)),"")</f>
        <v/>
      </c>
      <c r="IN12" s="19" t="str">
        <f>IF(ISNUMBER(IK12), IK12*COS(RADIANS(-$C12+Графики!$B$5))+IL12*SIN(RADIANS(-$C12+Графики!$B$5)),"")</f>
        <v/>
      </c>
      <c r="IO12" s="24"/>
      <c r="IP12" s="25"/>
      <c r="IQ12" s="25"/>
      <c r="IR12" s="25"/>
      <c r="IS12" s="18" t="str">
        <f t="shared" si="59"/>
        <v/>
      </c>
      <c r="IT12" s="18" t="str">
        <f t="shared" si="60"/>
        <v/>
      </c>
      <c r="IU12" s="18" t="str">
        <f t="shared" si="61"/>
        <v/>
      </c>
      <c r="IV12" s="18" t="str">
        <f t="shared" si="62"/>
        <v/>
      </c>
      <c r="IW12" s="18" t="str">
        <f>IF(ISNUMBER(IU12), IU12*COS(RADIANS(-$C12+Графики!$B$3))+IV12*SIN(RADIANS(-$C12+Графики!$B$3)),"")</f>
        <v/>
      </c>
      <c r="IX12" s="19" t="str">
        <f>IF(ISNUMBER(IU12), IU12*COS(RADIANS(-$C12+Графики!$B$5))+IV12*SIN(RADIANS(-$C12+Графики!$B$5)),"")</f>
        <v/>
      </c>
    </row>
    <row r="13" spans="1:258" x14ac:dyDescent="0.25">
      <c r="A13" s="44">
        <v>13</v>
      </c>
      <c r="B13" s="50">
        <v>0</v>
      </c>
      <c r="C13" s="11">
        <f>IF(Графики!$A$7="Расчитывать с учетом закручивания скважины",B13,0)</f>
        <v>0</v>
      </c>
      <c r="D13" s="47">
        <v>5</v>
      </c>
      <c r="E13" s="34">
        <f t="shared" si="0"/>
        <v>0</v>
      </c>
      <c r="F13" s="35">
        <f t="shared" si="0"/>
        <v>0</v>
      </c>
      <c r="G13" s="35">
        <f t="shared" si="1"/>
        <v>0</v>
      </c>
      <c r="H13" s="36">
        <f t="shared" si="2"/>
        <v>0</v>
      </c>
      <c r="I13" s="29"/>
      <c r="J13" s="25"/>
      <c r="K13" s="25"/>
      <c r="L13" s="25"/>
      <c r="M13" s="18" t="str">
        <f t="shared" si="63"/>
        <v/>
      </c>
      <c r="N13" s="18" t="str">
        <f t="shared" si="64"/>
        <v/>
      </c>
      <c r="O13" s="18" t="str">
        <f t="shared" si="65"/>
        <v/>
      </c>
      <c r="P13" s="18" t="str">
        <f t="shared" si="65"/>
        <v/>
      </c>
      <c r="Q13" s="18" t="str">
        <f>IF(ISNUMBER(O13), O13*COS(RADIANS(-$C13+Графики!$B$3))+P13*SIN(RADIANS(-$C13+Графики!$B$3)),"")</f>
        <v/>
      </c>
      <c r="R13" s="19" t="str">
        <f>IF(ISNUMBER(O13), O13*COS(RADIANS(-$C13+Графики!$B$5))+P13*SIN(RADIANS(-$C13+Графики!$B$5)),"")</f>
        <v/>
      </c>
      <c r="S13" s="29"/>
      <c r="T13" s="25"/>
      <c r="U13" s="25"/>
      <c r="V13" s="25"/>
      <c r="W13" s="18" t="str">
        <f t="shared" si="66"/>
        <v/>
      </c>
      <c r="X13" s="18" t="str">
        <f t="shared" si="67"/>
        <v/>
      </c>
      <c r="Y13" s="18" t="str">
        <f t="shared" si="68"/>
        <v/>
      </c>
      <c r="Z13" s="18" t="str">
        <f t="shared" si="68"/>
        <v/>
      </c>
      <c r="AA13" s="18" t="str">
        <f>IF(ISNUMBER(Y13), Y13*COS(RADIANS(-$C13+Графики!$B$3))+Z13*SIN(RADIANS(-$C13+Графики!$B$3)),"")</f>
        <v/>
      </c>
      <c r="AB13" s="18" t="str">
        <f>IF(ISNUMBER(Y13), Y13*COS(RADIANS(-$C13+Графики!$B$5))+Z13*SIN(RADIANS(-$C13+Графики!$B$5)),"")</f>
        <v/>
      </c>
      <c r="AC13" s="24"/>
      <c r="AD13" s="25"/>
      <c r="AE13" s="25"/>
      <c r="AF13" s="25"/>
      <c r="AG13" s="18" t="str">
        <f t="shared" si="69"/>
        <v/>
      </c>
      <c r="AH13" s="18" t="str">
        <f t="shared" si="70"/>
        <v/>
      </c>
      <c r="AI13" s="18" t="str">
        <f t="shared" si="71"/>
        <v/>
      </c>
      <c r="AJ13" s="18" t="str">
        <f t="shared" si="71"/>
        <v/>
      </c>
      <c r="AK13" s="18" t="str">
        <f>IF(ISNUMBER(AI13), AI13*COS(RADIANS(-$C13+Графики!$B$3))+AJ13*SIN(RADIANS(-$C13+Графики!$B$3)),"")</f>
        <v/>
      </c>
      <c r="AL13" s="19" t="str">
        <f>IF(ISNUMBER(AI13), AI13*COS(RADIANS(-$C13+Графики!$B$5))+AJ13*SIN(RADIANS(-$C13+Графики!$B$5)),"")</f>
        <v/>
      </c>
      <c r="AM13" s="24"/>
      <c r="AN13" s="25"/>
      <c r="AO13" s="25"/>
      <c r="AP13" s="25"/>
      <c r="AQ13" s="18" t="str">
        <f t="shared" si="72"/>
        <v/>
      </c>
      <c r="AR13" s="18" t="str">
        <f t="shared" si="73"/>
        <v/>
      </c>
      <c r="AS13" s="18" t="str">
        <f t="shared" si="74"/>
        <v/>
      </c>
      <c r="AT13" s="18" t="str">
        <f t="shared" si="74"/>
        <v/>
      </c>
      <c r="AU13" s="18" t="str">
        <f>IF(ISNUMBER(AS13), AS13*COS(RADIANS(-$C13+Графики!$B$3))+AT13*SIN(RADIANS(-$C13+Графики!$B$3)),"")</f>
        <v/>
      </c>
      <c r="AV13" s="19" t="str">
        <f>IF(ISNUMBER(AS13), AS13*COS(RADIANS(-$C13+Графики!$B$5))+AT13*SIN(RADIANS(-$C13+Графики!$B$5)),"")</f>
        <v/>
      </c>
      <c r="AW13" s="24"/>
      <c r="AX13" s="25"/>
      <c r="AY13" s="25"/>
      <c r="AZ13" s="25"/>
      <c r="BA13" s="18" t="str">
        <f t="shared" si="75"/>
        <v/>
      </c>
      <c r="BB13" s="18" t="str">
        <f t="shared" si="76"/>
        <v/>
      </c>
      <c r="BC13" s="18" t="str">
        <f t="shared" si="77"/>
        <v/>
      </c>
      <c r="BD13" s="18" t="str">
        <f t="shared" si="77"/>
        <v/>
      </c>
      <c r="BE13" s="18" t="str">
        <f>IF(ISNUMBER(BC13), BC13*COS(RADIANS(-$C13+Графики!$B$3))+BD13*SIN(RADIANS(-$C13+Графики!$B$3)),"")</f>
        <v/>
      </c>
      <c r="BF13" s="106" t="str">
        <f>IF(ISNUMBER(BC13), BC13*COS(RADIANS(-$C13+Графики!$B$5))+BD13*SIN(RADIANS(-$C13+Графики!$B$5)),"")</f>
        <v/>
      </c>
      <c r="BG13" s="24"/>
      <c r="BH13" s="25"/>
      <c r="BI13" s="25"/>
      <c r="BJ13" s="25"/>
      <c r="BK13" s="18" t="str">
        <f t="shared" si="78"/>
        <v/>
      </c>
      <c r="BL13" s="18" t="str">
        <f t="shared" si="79"/>
        <v/>
      </c>
      <c r="BM13" s="18" t="str">
        <f t="shared" si="80"/>
        <v/>
      </c>
      <c r="BN13" s="18" t="str">
        <f t="shared" si="80"/>
        <v/>
      </c>
      <c r="BO13" s="18" t="str">
        <f>IF(ISNUMBER(BM13), BM13*COS(RADIANS(-$C13+Графики!$B$3))+BN13*SIN(RADIANS(-$C13+Графики!$B$3)),"")</f>
        <v/>
      </c>
      <c r="BP13" s="106" t="str">
        <f>IF(ISNUMBER(BM13), BM13*COS(RADIANS(-$C13+Графики!$B$5))+BN13*SIN(RADIANS(-$C13+Графики!$B$5)),"")</f>
        <v/>
      </c>
      <c r="BQ13" s="24"/>
      <c r="BR13" s="25"/>
      <c r="BS13" s="25"/>
      <c r="BT13" s="25"/>
      <c r="BU13" s="18" t="str">
        <f t="shared" si="81"/>
        <v/>
      </c>
      <c r="BV13" s="18" t="str">
        <f t="shared" si="82"/>
        <v/>
      </c>
      <c r="BW13" s="18" t="str">
        <f t="shared" si="83"/>
        <v/>
      </c>
      <c r="BX13" s="18" t="str">
        <f t="shared" si="83"/>
        <v/>
      </c>
      <c r="BY13" s="18" t="str">
        <f>IF(ISNUMBER(BW13), BW13*COS(RADIANS(-$C13+Графики!$B$3))+BX13*SIN(RADIANS(-$C13+Графики!$B$3)),"")</f>
        <v/>
      </c>
      <c r="BZ13" s="19" t="str">
        <f>IF(ISNUMBER(BW13), BW13*COS(RADIANS(-$C13+Графики!$B$5))+BX13*SIN(RADIANS(-$C13+Графики!$B$5)),"")</f>
        <v/>
      </c>
      <c r="CA13" s="29"/>
      <c r="CB13" s="25"/>
      <c r="CC13" s="25"/>
      <c r="CD13" s="25"/>
      <c r="CE13" s="18" t="str">
        <f t="shared" si="84"/>
        <v/>
      </c>
      <c r="CF13" s="18" t="str">
        <f t="shared" si="85"/>
        <v/>
      </c>
      <c r="CG13" s="18" t="str">
        <f t="shared" si="86"/>
        <v/>
      </c>
      <c r="CH13" s="18" t="str">
        <f t="shared" si="86"/>
        <v/>
      </c>
      <c r="CI13" s="18" t="str">
        <f>IF(ISNUMBER(CG13), CG13*COS(RADIANS(-$C13+Графики!$B$3))+CH13*SIN(RADIANS(-$C13+Графики!$B$3)),"")</f>
        <v/>
      </c>
      <c r="CJ13" s="19" t="str">
        <f>IF(ISNUMBER(CG13), CG13*COS(RADIANS(-$C13+Графики!$B$5))+CH13*SIN(RADIANS(-$C13+Графики!$B$5)),"")</f>
        <v/>
      </c>
      <c r="CK13" s="24"/>
      <c r="CL13" s="25"/>
      <c r="CM13" s="25"/>
      <c r="CN13" s="25"/>
      <c r="CO13" s="18" t="str">
        <f t="shared" si="87"/>
        <v/>
      </c>
      <c r="CP13" s="18" t="str">
        <f t="shared" si="88"/>
        <v/>
      </c>
      <c r="CQ13" s="18" t="str">
        <f t="shared" si="89"/>
        <v/>
      </c>
      <c r="CR13" s="18" t="str">
        <f t="shared" si="89"/>
        <v/>
      </c>
      <c r="CS13" s="18" t="str">
        <f>IF(ISNUMBER(CQ13), CQ13*COS(RADIANS(-$C13+Графики!$B$3))+CR13*SIN(RADIANS(-$C13+Графики!$B$3)),"")</f>
        <v/>
      </c>
      <c r="CT13" s="19" t="str">
        <f>IF(ISNUMBER(CQ13), CQ13*COS(RADIANS(-$C13+Графики!$B$5))+CR13*SIN(RADIANS(-$C13+Графики!$B$5)),"")</f>
        <v/>
      </c>
      <c r="CU13" s="24"/>
      <c r="CV13" s="25"/>
      <c r="CW13" s="25"/>
      <c r="CX13" s="25"/>
      <c r="CY13" s="18" t="str">
        <f t="shared" si="90"/>
        <v/>
      </c>
      <c r="CZ13" s="18" t="str">
        <f t="shared" si="91"/>
        <v/>
      </c>
      <c r="DA13" s="18" t="str">
        <f t="shared" si="92"/>
        <v/>
      </c>
      <c r="DB13" s="18" t="str">
        <f t="shared" si="92"/>
        <v/>
      </c>
      <c r="DC13" s="18" t="str">
        <f>IF(ISNUMBER(DA13), DA13*COS(RADIANS(-$C13+Графики!$B$3))+DB13*SIN(RADIANS(-$C13+Графики!$B$3)),"")</f>
        <v/>
      </c>
      <c r="DD13" s="19" t="str">
        <f>IF(ISNUMBER(DA13), DA13*COS(RADIANS(-$C13+Графики!$B$5))+DB13*SIN(RADIANS(-$C13+Графики!$B$5)),"")</f>
        <v/>
      </c>
      <c r="DE13" s="24"/>
      <c r="DF13" s="25"/>
      <c r="DG13" s="25"/>
      <c r="DH13" s="25"/>
      <c r="DI13" s="18" t="str">
        <f t="shared" si="3"/>
        <v/>
      </c>
      <c r="DJ13" s="18" t="str">
        <f t="shared" si="4"/>
        <v/>
      </c>
      <c r="DK13" s="18" t="str">
        <f t="shared" si="5"/>
        <v/>
      </c>
      <c r="DL13" s="18" t="str">
        <f t="shared" si="6"/>
        <v/>
      </c>
      <c r="DM13" s="18" t="str">
        <f>IF(ISNUMBER(DK13), DK13*COS(RADIANS(-$C13+Графики!$B$3))+DL13*SIN(RADIANS(-$C13+Графики!$B$3)),"")</f>
        <v/>
      </c>
      <c r="DN13" s="19" t="str">
        <f>IF(ISNUMBER(DK13), DK13*COS(RADIANS(-$C13+Графики!$B$5))+DL13*SIN(RADIANS(-$C13+Графики!$B$5)),"")</f>
        <v/>
      </c>
      <c r="DO13" s="24"/>
      <c r="DP13" s="25"/>
      <c r="DQ13" s="25"/>
      <c r="DR13" s="25"/>
      <c r="DS13" s="18" t="str">
        <f t="shared" si="7"/>
        <v/>
      </c>
      <c r="DT13" s="18" t="str">
        <f t="shared" si="8"/>
        <v/>
      </c>
      <c r="DU13" s="18" t="str">
        <f t="shared" si="9"/>
        <v/>
      </c>
      <c r="DV13" s="18" t="str">
        <f t="shared" si="10"/>
        <v/>
      </c>
      <c r="DW13" s="18" t="str">
        <f>IF(ISNUMBER(DU13), DU13*COS(RADIANS(-$C13+Графики!$B$3))+DV13*SIN(RADIANS(-$C13+Графики!$B$3)),"")</f>
        <v/>
      </c>
      <c r="DX13" s="19" t="str">
        <f>IF(ISNUMBER(DU13), DU13*COS(RADIANS(-$C13+Графики!$B$5))+DV13*SIN(RADIANS(-$C13+Графики!$B$5)),"")</f>
        <v/>
      </c>
      <c r="DY13" s="24"/>
      <c r="DZ13" s="25"/>
      <c r="EA13" s="25"/>
      <c r="EB13" s="25"/>
      <c r="EC13" s="18" t="str">
        <f t="shared" si="11"/>
        <v/>
      </c>
      <c r="ED13" s="18" t="str">
        <f t="shared" si="12"/>
        <v/>
      </c>
      <c r="EE13" s="18" t="str">
        <f t="shared" si="13"/>
        <v/>
      </c>
      <c r="EF13" s="18" t="str">
        <f t="shared" si="14"/>
        <v/>
      </c>
      <c r="EG13" s="18" t="str">
        <f>IF(ISNUMBER(EE13), EE13*COS(RADIANS(-$C13+Графики!$B$3))+EF13*SIN(RADIANS(-$C13+Графики!$B$3)),"")</f>
        <v/>
      </c>
      <c r="EH13" s="19" t="str">
        <f>IF(ISNUMBER(EE13), EE13*COS(RADIANS(-$C13+Графики!$B$5))+EF13*SIN(RADIANS(-$C13+Графики!$B$5)),"")</f>
        <v/>
      </c>
      <c r="EI13" s="24"/>
      <c r="EJ13" s="25"/>
      <c r="EK13" s="25"/>
      <c r="EL13" s="25"/>
      <c r="EM13" s="18" t="str">
        <f t="shared" si="15"/>
        <v/>
      </c>
      <c r="EN13" s="18" t="str">
        <f t="shared" si="16"/>
        <v/>
      </c>
      <c r="EO13" s="18" t="str">
        <f t="shared" si="17"/>
        <v/>
      </c>
      <c r="EP13" s="18" t="str">
        <f t="shared" si="18"/>
        <v/>
      </c>
      <c r="EQ13" s="18" t="str">
        <f>IF(ISNUMBER(EO13), EO13*COS(RADIANS(-$C13+Графики!$B$3))+EP13*SIN(RADIANS(-$C13+Графики!$B$3)),"")</f>
        <v/>
      </c>
      <c r="ER13" s="19" t="str">
        <f>IF(ISNUMBER(EO13), EO13*COS(RADIANS(-$C13+Графики!$B$5))+EP13*SIN(RADIANS(-$C13+Графики!$B$5)),"")</f>
        <v/>
      </c>
      <c r="ES13" s="24"/>
      <c r="ET13" s="25"/>
      <c r="EU13" s="25"/>
      <c r="EV13" s="25"/>
      <c r="EW13" s="18" t="str">
        <f t="shared" si="19"/>
        <v/>
      </c>
      <c r="EX13" s="18" t="str">
        <f t="shared" si="20"/>
        <v/>
      </c>
      <c r="EY13" s="18" t="str">
        <f t="shared" si="21"/>
        <v/>
      </c>
      <c r="EZ13" s="18" t="str">
        <f t="shared" si="22"/>
        <v/>
      </c>
      <c r="FA13" s="18" t="str">
        <f>IF(ISNUMBER(EY13), EY13*COS(RADIANS(-$C13+Графики!$B$3))+EZ13*SIN(RADIANS(-$C13+Графики!$B$3)),"")</f>
        <v/>
      </c>
      <c r="FB13" s="19" t="str">
        <f>IF(ISNUMBER(EY13), EY13*COS(RADIANS(-$C13+Графики!$B$5))+EZ13*SIN(RADIANS(-$C13+Графики!$B$5)),"")</f>
        <v/>
      </c>
      <c r="FC13" s="24"/>
      <c r="FD13" s="25"/>
      <c r="FE13" s="25"/>
      <c r="FF13" s="25"/>
      <c r="FG13" s="18" t="str">
        <f t="shared" si="23"/>
        <v/>
      </c>
      <c r="FH13" s="18" t="str">
        <f t="shared" si="24"/>
        <v/>
      </c>
      <c r="FI13" s="18" t="str">
        <f t="shared" si="25"/>
        <v/>
      </c>
      <c r="FJ13" s="18" t="str">
        <f t="shared" si="26"/>
        <v/>
      </c>
      <c r="FK13" s="18" t="str">
        <f>IF(ISNUMBER(FI13), FI13*COS(RADIANS(-$C13+Графики!$B$3))+FJ13*SIN(RADIANS(-$C13+Графики!$B$3)),"")</f>
        <v/>
      </c>
      <c r="FL13" s="19" t="str">
        <f>IF(ISNUMBER(FI13), FI13*COS(RADIANS(-$C13+Графики!$B$5))+FJ13*SIN(RADIANS(-$C13+Графики!$B$5)),"")</f>
        <v/>
      </c>
      <c r="FM13" s="24"/>
      <c r="FN13" s="25"/>
      <c r="FO13" s="25"/>
      <c r="FP13" s="25"/>
      <c r="FQ13" s="18" t="str">
        <f t="shared" si="27"/>
        <v/>
      </c>
      <c r="FR13" s="18" t="str">
        <f t="shared" si="28"/>
        <v/>
      </c>
      <c r="FS13" s="18" t="str">
        <f t="shared" si="29"/>
        <v/>
      </c>
      <c r="FT13" s="18" t="str">
        <f t="shared" si="30"/>
        <v/>
      </c>
      <c r="FU13" s="18" t="str">
        <f>IF(ISNUMBER(FS13), FS13*COS(RADIANS(-$C13+Графики!$B$3))+FT13*SIN(RADIANS(-$C13+Графики!$B$3)),"")</f>
        <v/>
      </c>
      <c r="FV13" s="19" t="str">
        <f>IF(ISNUMBER(FS13), FS13*COS(RADIANS(-$C13+Графики!$B$5))+FT13*SIN(RADIANS(-$C13+Графики!$B$5)),"")</f>
        <v/>
      </c>
      <c r="FW13" s="24"/>
      <c r="FX13" s="25"/>
      <c r="FY13" s="25"/>
      <c r="FZ13" s="25"/>
      <c r="GA13" s="18" t="str">
        <f t="shared" si="31"/>
        <v/>
      </c>
      <c r="GB13" s="18" t="str">
        <f t="shared" si="32"/>
        <v/>
      </c>
      <c r="GC13" s="18" t="str">
        <f t="shared" si="33"/>
        <v/>
      </c>
      <c r="GD13" s="18" t="str">
        <f t="shared" si="34"/>
        <v/>
      </c>
      <c r="GE13" s="18" t="str">
        <f>IF(ISNUMBER(GC13), GC13*COS(RADIANS(-$C13+Графики!$B$3))+GD13*SIN(RADIANS(-$C13+Графики!$B$3)),"")</f>
        <v/>
      </c>
      <c r="GF13" s="19" t="str">
        <f>IF(ISNUMBER(GC13), GC13*COS(RADIANS(-$C13+Графики!$B$5))+GD13*SIN(RADIANS(-$C13+Графики!$B$5)),"")</f>
        <v/>
      </c>
      <c r="GG13" s="24"/>
      <c r="GH13" s="25"/>
      <c r="GI13" s="25"/>
      <c r="GJ13" s="25"/>
      <c r="GK13" s="18" t="str">
        <f t="shared" si="35"/>
        <v/>
      </c>
      <c r="GL13" s="18" t="str">
        <f t="shared" si="36"/>
        <v/>
      </c>
      <c r="GM13" s="18" t="str">
        <f t="shared" si="37"/>
        <v/>
      </c>
      <c r="GN13" s="18" t="str">
        <f t="shared" si="38"/>
        <v/>
      </c>
      <c r="GO13" s="18" t="str">
        <f>IF(ISNUMBER(GM13), GM13*COS(RADIANS(-$C13+Графики!$B$3))+GN13*SIN(RADIANS(-$C13+Графики!$B$3)),"")</f>
        <v/>
      </c>
      <c r="GP13" s="19" t="str">
        <f>IF(ISNUMBER(GM13), GM13*COS(RADIANS(-$C13+Графики!$B$5))+GN13*SIN(RADIANS(-$C13+Графики!$B$5)),"")</f>
        <v/>
      </c>
      <c r="GQ13" s="24"/>
      <c r="GR13" s="25"/>
      <c r="GS13" s="25"/>
      <c r="GT13" s="25"/>
      <c r="GU13" s="18" t="str">
        <f t="shared" si="39"/>
        <v/>
      </c>
      <c r="GV13" s="18" t="str">
        <f t="shared" si="40"/>
        <v/>
      </c>
      <c r="GW13" s="18" t="str">
        <f t="shared" si="41"/>
        <v/>
      </c>
      <c r="GX13" s="18" t="str">
        <f t="shared" si="42"/>
        <v/>
      </c>
      <c r="GY13" s="18" t="str">
        <f>IF(ISNUMBER(GW13), GW13*COS(RADIANS(-$C13+Графики!$B$3))+GX13*SIN(RADIANS(-$C13+Графики!$B$3)),"")</f>
        <v/>
      </c>
      <c r="GZ13" s="19" t="str">
        <f>IF(ISNUMBER(GW13), GW13*COS(RADIANS(-$C13+Графики!$B$5))+GX13*SIN(RADIANS(-$C13+Графики!$B$5)),"")</f>
        <v/>
      </c>
      <c r="HA13" s="24"/>
      <c r="HB13" s="25"/>
      <c r="HC13" s="25"/>
      <c r="HD13" s="25"/>
      <c r="HE13" s="18" t="str">
        <f t="shared" si="43"/>
        <v/>
      </c>
      <c r="HF13" s="18" t="str">
        <f t="shared" si="44"/>
        <v/>
      </c>
      <c r="HG13" s="18" t="str">
        <f t="shared" si="45"/>
        <v/>
      </c>
      <c r="HH13" s="18" t="str">
        <f t="shared" si="46"/>
        <v/>
      </c>
      <c r="HI13" s="18" t="str">
        <f>IF(ISNUMBER(HG13), HG13*COS(RADIANS(-$C13+Графики!$B$3))+HH13*SIN(RADIANS(-$C13+Графики!$B$3)),"")</f>
        <v/>
      </c>
      <c r="HJ13" s="19" t="str">
        <f>IF(ISNUMBER(HG13), HG13*COS(RADIANS(-$C13+Графики!$B$5))+HH13*SIN(RADIANS(-$C13+Графики!$B$5)),"")</f>
        <v/>
      </c>
      <c r="HK13" s="24"/>
      <c r="HL13" s="25"/>
      <c r="HM13" s="25"/>
      <c r="HN13" s="25"/>
      <c r="HO13" s="18" t="str">
        <f t="shared" si="47"/>
        <v/>
      </c>
      <c r="HP13" s="18" t="str">
        <f t="shared" si="48"/>
        <v/>
      </c>
      <c r="HQ13" s="18" t="str">
        <f t="shared" si="49"/>
        <v/>
      </c>
      <c r="HR13" s="18" t="str">
        <f t="shared" si="50"/>
        <v/>
      </c>
      <c r="HS13" s="18" t="str">
        <f>IF(ISNUMBER(HQ13), HQ13*COS(RADIANS(-$C13+Графики!$B$3))+HR13*SIN(RADIANS(-$C13+Графики!$B$3)),"")</f>
        <v/>
      </c>
      <c r="HT13" s="19" t="str">
        <f>IF(ISNUMBER(HQ13), HQ13*COS(RADIANS(-$C13+Графики!$B$5))+HR13*SIN(RADIANS(-$C13+Графики!$B$5)),"")</f>
        <v/>
      </c>
      <c r="HU13" s="24"/>
      <c r="HV13" s="25"/>
      <c r="HW13" s="25"/>
      <c r="HX13" s="25"/>
      <c r="HY13" s="18" t="str">
        <f t="shared" si="51"/>
        <v/>
      </c>
      <c r="HZ13" s="18" t="str">
        <f t="shared" si="52"/>
        <v/>
      </c>
      <c r="IA13" s="18" t="str">
        <f t="shared" si="53"/>
        <v/>
      </c>
      <c r="IB13" s="18" t="str">
        <f t="shared" si="54"/>
        <v/>
      </c>
      <c r="IC13" s="18" t="str">
        <f>IF(ISNUMBER(IA13), IA13*COS(RADIANS(-$C13+Графики!$B$3))+IB13*SIN(RADIANS(-$C13+Графики!$B$3)),"")</f>
        <v/>
      </c>
      <c r="ID13" s="19" t="str">
        <f>IF(ISNUMBER(IA13), IA13*COS(RADIANS(-$C13+Графики!$B$5))+IB13*SIN(RADIANS(-$C13+Графики!$B$5)),"")</f>
        <v/>
      </c>
      <c r="IE13" s="24"/>
      <c r="IF13" s="25"/>
      <c r="IG13" s="25"/>
      <c r="IH13" s="25"/>
      <c r="II13" s="18" t="str">
        <f t="shared" si="55"/>
        <v/>
      </c>
      <c r="IJ13" s="18" t="str">
        <f t="shared" si="56"/>
        <v/>
      </c>
      <c r="IK13" s="18" t="str">
        <f t="shared" si="57"/>
        <v/>
      </c>
      <c r="IL13" s="18" t="str">
        <f t="shared" si="58"/>
        <v/>
      </c>
      <c r="IM13" s="18" t="str">
        <f>IF(ISNUMBER(IK13), IK13*COS(RADIANS(-$C13+Графики!$B$3))+IL13*SIN(RADIANS(-$C13+Графики!$B$3)),"")</f>
        <v/>
      </c>
      <c r="IN13" s="19" t="str">
        <f>IF(ISNUMBER(IK13), IK13*COS(RADIANS(-$C13+Графики!$B$5))+IL13*SIN(RADIANS(-$C13+Графики!$B$5)),"")</f>
        <v/>
      </c>
      <c r="IO13" s="24"/>
      <c r="IP13" s="25"/>
      <c r="IQ13" s="25"/>
      <c r="IR13" s="25"/>
      <c r="IS13" s="18" t="str">
        <f t="shared" si="59"/>
        <v/>
      </c>
      <c r="IT13" s="18" t="str">
        <f t="shared" si="60"/>
        <v/>
      </c>
      <c r="IU13" s="18" t="str">
        <f t="shared" si="61"/>
        <v/>
      </c>
      <c r="IV13" s="18" t="str">
        <f t="shared" si="62"/>
        <v/>
      </c>
      <c r="IW13" s="18" t="str">
        <f>IF(ISNUMBER(IU13), IU13*COS(RADIANS(-$C13+Графики!$B$3))+IV13*SIN(RADIANS(-$C13+Графики!$B$3)),"")</f>
        <v/>
      </c>
      <c r="IX13" s="19" t="str">
        <f>IF(ISNUMBER(IU13), IU13*COS(RADIANS(-$C13+Графики!$B$5))+IV13*SIN(RADIANS(-$C13+Графики!$B$5)),"")</f>
        <v/>
      </c>
    </row>
    <row r="14" spans="1:258" x14ac:dyDescent="0.25">
      <c r="A14" s="44">
        <v>14</v>
      </c>
      <c r="B14" s="50">
        <v>0</v>
      </c>
      <c r="C14" s="11">
        <f>IF(Графики!$A$7="Расчитывать с учетом закручивания скважины",B14,0)</f>
        <v>0</v>
      </c>
      <c r="D14" s="47">
        <v>5.5</v>
      </c>
      <c r="E14" s="34">
        <f t="shared" si="0"/>
        <v>0</v>
      </c>
      <c r="F14" s="35">
        <f t="shared" si="0"/>
        <v>0</v>
      </c>
      <c r="G14" s="35">
        <f t="shared" si="1"/>
        <v>0</v>
      </c>
      <c r="H14" s="36">
        <f t="shared" si="2"/>
        <v>0</v>
      </c>
      <c r="I14" s="29"/>
      <c r="J14" s="25"/>
      <c r="K14" s="25"/>
      <c r="L14" s="25"/>
      <c r="M14" s="18" t="str">
        <f t="shared" si="63"/>
        <v/>
      </c>
      <c r="N14" s="18" t="str">
        <f t="shared" si="64"/>
        <v/>
      </c>
      <c r="O14" s="18" t="str">
        <f t="shared" si="65"/>
        <v/>
      </c>
      <c r="P14" s="18" t="str">
        <f t="shared" si="65"/>
        <v/>
      </c>
      <c r="Q14" s="18" t="str">
        <f>IF(ISNUMBER(O14), O14*COS(RADIANS(-$C14+Графики!$B$3))+P14*SIN(RADIANS(-$C14+Графики!$B$3)),"")</f>
        <v/>
      </c>
      <c r="R14" s="19" t="str">
        <f>IF(ISNUMBER(O14), O14*COS(RADIANS(-$C14+Графики!$B$5))+P14*SIN(RADIANS(-$C14+Графики!$B$5)),"")</f>
        <v/>
      </c>
      <c r="S14" s="29"/>
      <c r="T14" s="25"/>
      <c r="U14" s="25"/>
      <c r="V14" s="25"/>
      <c r="W14" s="18" t="str">
        <f t="shared" si="66"/>
        <v/>
      </c>
      <c r="X14" s="18" t="str">
        <f t="shared" si="67"/>
        <v/>
      </c>
      <c r="Y14" s="18" t="str">
        <f t="shared" si="68"/>
        <v/>
      </c>
      <c r="Z14" s="18" t="str">
        <f t="shared" si="68"/>
        <v/>
      </c>
      <c r="AA14" s="18" t="str">
        <f>IF(ISNUMBER(Y14), Y14*COS(RADIANS(-$C14+Графики!$B$3))+Z14*SIN(RADIANS(-$C14+Графики!$B$3)),"")</f>
        <v/>
      </c>
      <c r="AB14" s="18" t="str">
        <f>IF(ISNUMBER(Y14), Y14*COS(RADIANS(-$C14+Графики!$B$5))+Z14*SIN(RADIANS(-$C14+Графики!$B$5)),"")</f>
        <v/>
      </c>
      <c r="AC14" s="24"/>
      <c r="AD14" s="25"/>
      <c r="AE14" s="25"/>
      <c r="AF14" s="25"/>
      <c r="AG14" s="18" t="str">
        <f t="shared" si="69"/>
        <v/>
      </c>
      <c r="AH14" s="18" t="str">
        <f t="shared" si="70"/>
        <v/>
      </c>
      <c r="AI14" s="18" t="str">
        <f t="shared" si="71"/>
        <v/>
      </c>
      <c r="AJ14" s="18" t="str">
        <f t="shared" si="71"/>
        <v/>
      </c>
      <c r="AK14" s="18" t="str">
        <f>IF(ISNUMBER(AI14), AI14*COS(RADIANS(-$C14+Графики!$B$3))+AJ14*SIN(RADIANS(-$C14+Графики!$B$3)),"")</f>
        <v/>
      </c>
      <c r="AL14" s="19" t="str">
        <f>IF(ISNUMBER(AI14), AI14*COS(RADIANS(-$C14+Графики!$B$5))+AJ14*SIN(RADIANS(-$C14+Графики!$B$5)),"")</f>
        <v/>
      </c>
      <c r="AM14" s="24"/>
      <c r="AN14" s="25"/>
      <c r="AO14" s="25"/>
      <c r="AP14" s="25"/>
      <c r="AQ14" s="18" t="str">
        <f t="shared" si="72"/>
        <v/>
      </c>
      <c r="AR14" s="18" t="str">
        <f t="shared" si="73"/>
        <v/>
      </c>
      <c r="AS14" s="18" t="str">
        <f t="shared" si="74"/>
        <v/>
      </c>
      <c r="AT14" s="18" t="str">
        <f t="shared" si="74"/>
        <v/>
      </c>
      <c r="AU14" s="18" t="str">
        <f>IF(ISNUMBER(AS14), AS14*COS(RADIANS(-$C14+Графики!$B$3))+AT14*SIN(RADIANS(-$C14+Графики!$B$3)),"")</f>
        <v/>
      </c>
      <c r="AV14" s="19" t="str">
        <f>IF(ISNUMBER(AS14), AS14*COS(RADIANS(-$C14+Графики!$B$5))+AT14*SIN(RADIANS(-$C14+Графики!$B$5)),"")</f>
        <v/>
      </c>
      <c r="AW14" s="24"/>
      <c r="AX14" s="25"/>
      <c r="AY14" s="25"/>
      <c r="AZ14" s="25"/>
      <c r="BA14" s="18" t="str">
        <f t="shared" si="75"/>
        <v/>
      </c>
      <c r="BB14" s="18" t="str">
        <f t="shared" si="76"/>
        <v/>
      </c>
      <c r="BC14" s="18" t="str">
        <f t="shared" si="77"/>
        <v/>
      </c>
      <c r="BD14" s="18" t="str">
        <f t="shared" si="77"/>
        <v/>
      </c>
      <c r="BE14" s="18" t="str">
        <f>IF(ISNUMBER(BC14), BC14*COS(RADIANS(-$C14+Графики!$B$3))+BD14*SIN(RADIANS(-$C14+Графики!$B$3)),"")</f>
        <v/>
      </c>
      <c r="BF14" s="106" t="str">
        <f>IF(ISNUMBER(BC14), BC14*COS(RADIANS(-$C14+Графики!$B$5))+BD14*SIN(RADIANS(-$C14+Графики!$B$5)),"")</f>
        <v/>
      </c>
      <c r="BG14" s="24"/>
      <c r="BH14" s="25"/>
      <c r="BI14" s="25"/>
      <c r="BJ14" s="25"/>
      <c r="BK14" s="18" t="str">
        <f t="shared" si="78"/>
        <v/>
      </c>
      <c r="BL14" s="18" t="str">
        <f t="shared" si="79"/>
        <v/>
      </c>
      <c r="BM14" s="18" t="str">
        <f t="shared" si="80"/>
        <v/>
      </c>
      <c r="BN14" s="18" t="str">
        <f t="shared" si="80"/>
        <v/>
      </c>
      <c r="BO14" s="18" t="str">
        <f>IF(ISNUMBER(BM14), BM14*COS(RADIANS(-$C14+Графики!$B$3))+BN14*SIN(RADIANS(-$C14+Графики!$B$3)),"")</f>
        <v/>
      </c>
      <c r="BP14" s="106" t="str">
        <f>IF(ISNUMBER(BM14), BM14*COS(RADIANS(-$C14+Графики!$B$5))+BN14*SIN(RADIANS(-$C14+Графики!$B$5)),"")</f>
        <v/>
      </c>
      <c r="BQ14" s="24"/>
      <c r="BR14" s="25"/>
      <c r="BS14" s="25"/>
      <c r="BT14" s="25"/>
      <c r="BU14" s="18" t="str">
        <f t="shared" si="81"/>
        <v/>
      </c>
      <c r="BV14" s="18" t="str">
        <f t="shared" si="82"/>
        <v/>
      </c>
      <c r="BW14" s="18" t="str">
        <f t="shared" si="83"/>
        <v/>
      </c>
      <c r="BX14" s="18" t="str">
        <f t="shared" si="83"/>
        <v/>
      </c>
      <c r="BY14" s="18" t="str">
        <f>IF(ISNUMBER(BW14), BW14*COS(RADIANS(-$C14+Графики!$B$3))+BX14*SIN(RADIANS(-$C14+Графики!$B$3)),"")</f>
        <v/>
      </c>
      <c r="BZ14" s="19" t="str">
        <f>IF(ISNUMBER(BW14), BW14*COS(RADIANS(-$C14+Графики!$B$5))+BX14*SIN(RADIANS(-$C14+Графики!$B$5)),"")</f>
        <v/>
      </c>
      <c r="CA14" s="29"/>
      <c r="CB14" s="25"/>
      <c r="CC14" s="25"/>
      <c r="CD14" s="25"/>
      <c r="CE14" s="18" t="str">
        <f t="shared" si="84"/>
        <v/>
      </c>
      <c r="CF14" s="18" t="str">
        <f t="shared" si="85"/>
        <v/>
      </c>
      <c r="CG14" s="18" t="str">
        <f t="shared" si="86"/>
        <v/>
      </c>
      <c r="CH14" s="18" t="str">
        <f t="shared" si="86"/>
        <v/>
      </c>
      <c r="CI14" s="18" t="str">
        <f>IF(ISNUMBER(CG14), CG14*COS(RADIANS(-$C14+Графики!$B$3))+CH14*SIN(RADIANS(-$C14+Графики!$B$3)),"")</f>
        <v/>
      </c>
      <c r="CJ14" s="19" t="str">
        <f>IF(ISNUMBER(CG14), CG14*COS(RADIANS(-$C14+Графики!$B$5))+CH14*SIN(RADIANS(-$C14+Графики!$B$5)),"")</f>
        <v/>
      </c>
      <c r="CK14" s="24"/>
      <c r="CL14" s="25"/>
      <c r="CM14" s="25"/>
      <c r="CN14" s="25"/>
      <c r="CO14" s="18" t="str">
        <f t="shared" si="87"/>
        <v/>
      </c>
      <c r="CP14" s="18" t="str">
        <f t="shared" si="88"/>
        <v/>
      </c>
      <c r="CQ14" s="18" t="str">
        <f t="shared" si="89"/>
        <v/>
      </c>
      <c r="CR14" s="18" t="str">
        <f t="shared" si="89"/>
        <v/>
      </c>
      <c r="CS14" s="18" t="str">
        <f>IF(ISNUMBER(CQ14), CQ14*COS(RADIANS(-$C14+Графики!$B$3))+CR14*SIN(RADIANS(-$C14+Графики!$B$3)),"")</f>
        <v/>
      </c>
      <c r="CT14" s="19" t="str">
        <f>IF(ISNUMBER(CQ14), CQ14*COS(RADIANS(-$C14+Графики!$B$5))+CR14*SIN(RADIANS(-$C14+Графики!$B$5)),"")</f>
        <v/>
      </c>
      <c r="CU14" s="24"/>
      <c r="CV14" s="25"/>
      <c r="CW14" s="25"/>
      <c r="CX14" s="25"/>
      <c r="CY14" s="18" t="str">
        <f t="shared" si="90"/>
        <v/>
      </c>
      <c r="CZ14" s="18" t="str">
        <f t="shared" si="91"/>
        <v/>
      </c>
      <c r="DA14" s="18" t="str">
        <f t="shared" si="92"/>
        <v/>
      </c>
      <c r="DB14" s="18" t="str">
        <f t="shared" si="92"/>
        <v/>
      </c>
      <c r="DC14" s="18" t="str">
        <f>IF(ISNUMBER(DA14), DA14*COS(RADIANS(-$C14+Графики!$B$3))+DB14*SIN(RADIANS(-$C14+Графики!$B$3)),"")</f>
        <v/>
      </c>
      <c r="DD14" s="19" t="str">
        <f>IF(ISNUMBER(DA14), DA14*COS(RADIANS(-$C14+Графики!$B$5))+DB14*SIN(RADIANS(-$C14+Графики!$B$5)),"")</f>
        <v/>
      </c>
      <c r="DE14" s="24"/>
      <c r="DF14" s="25"/>
      <c r="DG14" s="25"/>
      <c r="DH14" s="25"/>
      <c r="DI14" s="18" t="str">
        <f t="shared" si="3"/>
        <v/>
      </c>
      <c r="DJ14" s="18" t="str">
        <f t="shared" si="4"/>
        <v/>
      </c>
      <c r="DK14" s="18" t="str">
        <f t="shared" si="5"/>
        <v/>
      </c>
      <c r="DL14" s="18" t="str">
        <f t="shared" si="6"/>
        <v/>
      </c>
      <c r="DM14" s="18" t="str">
        <f>IF(ISNUMBER(DK14), DK14*COS(RADIANS(-$C14+Графики!$B$3))+DL14*SIN(RADIANS(-$C14+Графики!$B$3)),"")</f>
        <v/>
      </c>
      <c r="DN14" s="19" t="str">
        <f>IF(ISNUMBER(DK14), DK14*COS(RADIANS(-$C14+Графики!$B$5))+DL14*SIN(RADIANS(-$C14+Графики!$B$5)),"")</f>
        <v/>
      </c>
      <c r="DO14" s="24"/>
      <c r="DP14" s="25"/>
      <c r="DQ14" s="25"/>
      <c r="DR14" s="25"/>
      <c r="DS14" s="18" t="str">
        <f t="shared" si="7"/>
        <v/>
      </c>
      <c r="DT14" s="18" t="str">
        <f t="shared" si="8"/>
        <v/>
      </c>
      <c r="DU14" s="18" t="str">
        <f t="shared" si="9"/>
        <v/>
      </c>
      <c r="DV14" s="18" t="str">
        <f t="shared" si="10"/>
        <v/>
      </c>
      <c r="DW14" s="18" t="str">
        <f>IF(ISNUMBER(DU14), DU14*COS(RADIANS(-$C14+Графики!$B$3))+DV14*SIN(RADIANS(-$C14+Графики!$B$3)),"")</f>
        <v/>
      </c>
      <c r="DX14" s="19" t="str">
        <f>IF(ISNUMBER(DU14), DU14*COS(RADIANS(-$C14+Графики!$B$5))+DV14*SIN(RADIANS(-$C14+Графики!$B$5)),"")</f>
        <v/>
      </c>
      <c r="DY14" s="24"/>
      <c r="DZ14" s="25"/>
      <c r="EA14" s="25"/>
      <c r="EB14" s="25"/>
      <c r="EC14" s="18" t="str">
        <f t="shared" si="11"/>
        <v/>
      </c>
      <c r="ED14" s="18" t="str">
        <f t="shared" si="12"/>
        <v/>
      </c>
      <c r="EE14" s="18" t="str">
        <f t="shared" si="13"/>
        <v/>
      </c>
      <c r="EF14" s="18" t="str">
        <f t="shared" si="14"/>
        <v/>
      </c>
      <c r="EG14" s="18" t="str">
        <f>IF(ISNUMBER(EE14), EE14*COS(RADIANS(-$C14+Графики!$B$3))+EF14*SIN(RADIANS(-$C14+Графики!$B$3)),"")</f>
        <v/>
      </c>
      <c r="EH14" s="19" t="str">
        <f>IF(ISNUMBER(EE14), EE14*COS(RADIANS(-$C14+Графики!$B$5))+EF14*SIN(RADIANS(-$C14+Графики!$B$5)),"")</f>
        <v/>
      </c>
      <c r="EI14" s="24"/>
      <c r="EJ14" s="25"/>
      <c r="EK14" s="25"/>
      <c r="EL14" s="25"/>
      <c r="EM14" s="18" t="str">
        <f t="shared" si="15"/>
        <v/>
      </c>
      <c r="EN14" s="18" t="str">
        <f t="shared" si="16"/>
        <v/>
      </c>
      <c r="EO14" s="18" t="str">
        <f t="shared" si="17"/>
        <v/>
      </c>
      <c r="EP14" s="18" t="str">
        <f t="shared" si="18"/>
        <v/>
      </c>
      <c r="EQ14" s="18" t="str">
        <f>IF(ISNUMBER(EO14), EO14*COS(RADIANS(-$C14+Графики!$B$3))+EP14*SIN(RADIANS(-$C14+Графики!$B$3)),"")</f>
        <v/>
      </c>
      <c r="ER14" s="19" t="str">
        <f>IF(ISNUMBER(EO14), EO14*COS(RADIANS(-$C14+Графики!$B$5))+EP14*SIN(RADIANS(-$C14+Графики!$B$5)),"")</f>
        <v/>
      </c>
      <c r="ES14" s="24"/>
      <c r="ET14" s="25"/>
      <c r="EU14" s="25"/>
      <c r="EV14" s="25"/>
      <c r="EW14" s="18" t="str">
        <f t="shared" si="19"/>
        <v/>
      </c>
      <c r="EX14" s="18" t="str">
        <f t="shared" si="20"/>
        <v/>
      </c>
      <c r="EY14" s="18" t="str">
        <f t="shared" si="21"/>
        <v/>
      </c>
      <c r="EZ14" s="18" t="str">
        <f t="shared" si="22"/>
        <v/>
      </c>
      <c r="FA14" s="18" t="str">
        <f>IF(ISNUMBER(EY14), EY14*COS(RADIANS(-$C14+Графики!$B$3))+EZ14*SIN(RADIANS(-$C14+Графики!$B$3)),"")</f>
        <v/>
      </c>
      <c r="FB14" s="19" t="str">
        <f>IF(ISNUMBER(EY14), EY14*COS(RADIANS(-$C14+Графики!$B$5))+EZ14*SIN(RADIANS(-$C14+Графики!$B$5)),"")</f>
        <v/>
      </c>
      <c r="FC14" s="24"/>
      <c r="FD14" s="25"/>
      <c r="FE14" s="25"/>
      <c r="FF14" s="25"/>
      <c r="FG14" s="18" t="str">
        <f t="shared" si="23"/>
        <v/>
      </c>
      <c r="FH14" s="18" t="str">
        <f t="shared" si="24"/>
        <v/>
      </c>
      <c r="FI14" s="18" t="str">
        <f t="shared" si="25"/>
        <v/>
      </c>
      <c r="FJ14" s="18" t="str">
        <f t="shared" si="26"/>
        <v/>
      </c>
      <c r="FK14" s="18" t="str">
        <f>IF(ISNUMBER(FI14), FI14*COS(RADIANS(-$C14+Графики!$B$3))+FJ14*SIN(RADIANS(-$C14+Графики!$B$3)),"")</f>
        <v/>
      </c>
      <c r="FL14" s="19" t="str">
        <f>IF(ISNUMBER(FI14), FI14*COS(RADIANS(-$C14+Графики!$B$5))+FJ14*SIN(RADIANS(-$C14+Графики!$B$5)),"")</f>
        <v/>
      </c>
      <c r="FM14" s="24"/>
      <c r="FN14" s="25"/>
      <c r="FO14" s="25"/>
      <c r="FP14" s="25"/>
      <c r="FQ14" s="18" t="str">
        <f t="shared" si="27"/>
        <v/>
      </c>
      <c r="FR14" s="18" t="str">
        <f t="shared" si="28"/>
        <v/>
      </c>
      <c r="FS14" s="18" t="str">
        <f t="shared" si="29"/>
        <v/>
      </c>
      <c r="FT14" s="18" t="str">
        <f t="shared" si="30"/>
        <v/>
      </c>
      <c r="FU14" s="18" t="str">
        <f>IF(ISNUMBER(FS14), FS14*COS(RADIANS(-$C14+Графики!$B$3))+FT14*SIN(RADIANS(-$C14+Графики!$B$3)),"")</f>
        <v/>
      </c>
      <c r="FV14" s="19" t="str">
        <f>IF(ISNUMBER(FS14), FS14*COS(RADIANS(-$C14+Графики!$B$5))+FT14*SIN(RADIANS(-$C14+Графики!$B$5)),"")</f>
        <v/>
      </c>
      <c r="FW14" s="24"/>
      <c r="FX14" s="25"/>
      <c r="FY14" s="25"/>
      <c r="FZ14" s="25"/>
      <c r="GA14" s="18" t="str">
        <f t="shared" si="31"/>
        <v/>
      </c>
      <c r="GB14" s="18" t="str">
        <f t="shared" si="32"/>
        <v/>
      </c>
      <c r="GC14" s="18" t="str">
        <f t="shared" si="33"/>
        <v/>
      </c>
      <c r="GD14" s="18" t="str">
        <f t="shared" si="34"/>
        <v/>
      </c>
      <c r="GE14" s="18" t="str">
        <f>IF(ISNUMBER(GC14), GC14*COS(RADIANS(-$C14+Графики!$B$3))+GD14*SIN(RADIANS(-$C14+Графики!$B$3)),"")</f>
        <v/>
      </c>
      <c r="GF14" s="19" t="str">
        <f>IF(ISNUMBER(GC14), GC14*COS(RADIANS(-$C14+Графики!$B$5))+GD14*SIN(RADIANS(-$C14+Графики!$B$5)),"")</f>
        <v/>
      </c>
      <c r="GG14" s="24"/>
      <c r="GH14" s="25"/>
      <c r="GI14" s="25"/>
      <c r="GJ14" s="25"/>
      <c r="GK14" s="18" t="str">
        <f t="shared" si="35"/>
        <v/>
      </c>
      <c r="GL14" s="18" t="str">
        <f t="shared" si="36"/>
        <v/>
      </c>
      <c r="GM14" s="18" t="str">
        <f t="shared" si="37"/>
        <v/>
      </c>
      <c r="GN14" s="18" t="str">
        <f t="shared" si="38"/>
        <v/>
      </c>
      <c r="GO14" s="18" t="str">
        <f>IF(ISNUMBER(GM14), GM14*COS(RADIANS(-$C14+Графики!$B$3))+GN14*SIN(RADIANS(-$C14+Графики!$B$3)),"")</f>
        <v/>
      </c>
      <c r="GP14" s="19" t="str">
        <f>IF(ISNUMBER(GM14), GM14*COS(RADIANS(-$C14+Графики!$B$5))+GN14*SIN(RADIANS(-$C14+Графики!$B$5)),"")</f>
        <v/>
      </c>
      <c r="GQ14" s="24"/>
      <c r="GR14" s="25"/>
      <c r="GS14" s="25"/>
      <c r="GT14" s="25"/>
      <c r="GU14" s="18" t="str">
        <f t="shared" si="39"/>
        <v/>
      </c>
      <c r="GV14" s="18" t="str">
        <f t="shared" si="40"/>
        <v/>
      </c>
      <c r="GW14" s="18" t="str">
        <f t="shared" si="41"/>
        <v/>
      </c>
      <c r="GX14" s="18" t="str">
        <f t="shared" si="42"/>
        <v/>
      </c>
      <c r="GY14" s="18" t="str">
        <f>IF(ISNUMBER(GW14), GW14*COS(RADIANS(-$C14+Графики!$B$3))+GX14*SIN(RADIANS(-$C14+Графики!$B$3)),"")</f>
        <v/>
      </c>
      <c r="GZ14" s="19" t="str">
        <f>IF(ISNUMBER(GW14), GW14*COS(RADIANS(-$C14+Графики!$B$5))+GX14*SIN(RADIANS(-$C14+Графики!$B$5)),"")</f>
        <v/>
      </c>
      <c r="HA14" s="24"/>
      <c r="HB14" s="25"/>
      <c r="HC14" s="25"/>
      <c r="HD14" s="25"/>
      <c r="HE14" s="18" t="str">
        <f t="shared" si="43"/>
        <v/>
      </c>
      <c r="HF14" s="18" t="str">
        <f t="shared" si="44"/>
        <v/>
      </c>
      <c r="HG14" s="18" t="str">
        <f t="shared" si="45"/>
        <v/>
      </c>
      <c r="HH14" s="18" t="str">
        <f t="shared" si="46"/>
        <v/>
      </c>
      <c r="HI14" s="18" t="str">
        <f>IF(ISNUMBER(HG14), HG14*COS(RADIANS(-$C14+Графики!$B$3))+HH14*SIN(RADIANS(-$C14+Графики!$B$3)),"")</f>
        <v/>
      </c>
      <c r="HJ14" s="19" t="str">
        <f>IF(ISNUMBER(HG14), HG14*COS(RADIANS(-$C14+Графики!$B$5))+HH14*SIN(RADIANS(-$C14+Графики!$B$5)),"")</f>
        <v/>
      </c>
      <c r="HK14" s="24"/>
      <c r="HL14" s="25"/>
      <c r="HM14" s="25"/>
      <c r="HN14" s="25"/>
      <c r="HO14" s="18" t="str">
        <f t="shared" si="47"/>
        <v/>
      </c>
      <c r="HP14" s="18" t="str">
        <f t="shared" si="48"/>
        <v/>
      </c>
      <c r="HQ14" s="18" t="str">
        <f t="shared" si="49"/>
        <v/>
      </c>
      <c r="HR14" s="18" t="str">
        <f t="shared" si="50"/>
        <v/>
      </c>
      <c r="HS14" s="18" t="str">
        <f>IF(ISNUMBER(HQ14), HQ14*COS(RADIANS(-$C14+Графики!$B$3))+HR14*SIN(RADIANS(-$C14+Графики!$B$3)),"")</f>
        <v/>
      </c>
      <c r="HT14" s="19" t="str">
        <f>IF(ISNUMBER(HQ14), HQ14*COS(RADIANS(-$C14+Графики!$B$5))+HR14*SIN(RADIANS(-$C14+Графики!$B$5)),"")</f>
        <v/>
      </c>
      <c r="HU14" s="24"/>
      <c r="HV14" s="25"/>
      <c r="HW14" s="25"/>
      <c r="HX14" s="25"/>
      <c r="HY14" s="18" t="str">
        <f t="shared" si="51"/>
        <v/>
      </c>
      <c r="HZ14" s="18" t="str">
        <f t="shared" si="52"/>
        <v/>
      </c>
      <c r="IA14" s="18" t="str">
        <f t="shared" si="53"/>
        <v/>
      </c>
      <c r="IB14" s="18" t="str">
        <f t="shared" si="54"/>
        <v/>
      </c>
      <c r="IC14" s="18" t="str">
        <f>IF(ISNUMBER(IA14), IA14*COS(RADIANS(-$C14+Графики!$B$3))+IB14*SIN(RADIANS(-$C14+Графики!$B$3)),"")</f>
        <v/>
      </c>
      <c r="ID14" s="19" t="str">
        <f>IF(ISNUMBER(IA14), IA14*COS(RADIANS(-$C14+Графики!$B$5))+IB14*SIN(RADIANS(-$C14+Графики!$B$5)),"")</f>
        <v/>
      </c>
      <c r="IE14" s="24"/>
      <c r="IF14" s="25"/>
      <c r="IG14" s="25"/>
      <c r="IH14" s="25"/>
      <c r="II14" s="18" t="str">
        <f t="shared" si="55"/>
        <v/>
      </c>
      <c r="IJ14" s="18" t="str">
        <f t="shared" si="56"/>
        <v/>
      </c>
      <c r="IK14" s="18" t="str">
        <f t="shared" si="57"/>
        <v/>
      </c>
      <c r="IL14" s="18" t="str">
        <f t="shared" si="58"/>
        <v/>
      </c>
      <c r="IM14" s="18" t="str">
        <f>IF(ISNUMBER(IK14), IK14*COS(RADIANS(-$C14+Графики!$B$3))+IL14*SIN(RADIANS(-$C14+Графики!$B$3)),"")</f>
        <v/>
      </c>
      <c r="IN14" s="19" t="str">
        <f>IF(ISNUMBER(IK14), IK14*COS(RADIANS(-$C14+Графики!$B$5))+IL14*SIN(RADIANS(-$C14+Графики!$B$5)),"")</f>
        <v/>
      </c>
      <c r="IO14" s="24"/>
      <c r="IP14" s="25"/>
      <c r="IQ14" s="25"/>
      <c r="IR14" s="25"/>
      <c r="IS14" s="18" t="str">
        <f t="shared" si="59"/>
        <v/>
      </c>
      <c r="IT14" s="18" t="str">
        <f t="shared" si="60"/>
        <v/>
      </c>
      <c r="IU14" s="18" t="str">
        <f t="shared" si="61"/>
        <v/>
      </c>
      <c r="IV14" s="18" t="str">
        <f t="shared" si="62"/>
        <v/>
      </c>
      <c r="IW14" s="18" t="str">
        <f>IF(ISNUMBER(IU14), IU14*COS(RADIANS(-$C14+Графики!$B$3))+IV14*SIN(RADIANS(-$C14+Графики!$B$3)),"")</f>
        <v/>
      </c>
      <c r="IX14" s="19" t="str">
        <f>IF(ISNUMBER(IU14), IU14*COS(RADIANS(-$C14+Графики!$B$5))+IV14*SIN(RADIANS(-$C14+Графики!$B$5)),"")</f>
        <v/>
      </c>
    </row>
    <row r="15" spans="1:258" x14ac:dyDescent="0.25">
      <c r="A15" s="44">
        <v>15</v>
      </c>
      <c r="B15" s="50">
        <v>0</v>
      </c>
      <c r="C15" s="11">
        <f>IF(Графики!$A$7="Расчитывать с учетом закручивания скважины",B15,0)</f>
        <v>0</v>
      </c>
      <c r="D15" s="47">
        <v>6</v>
      </c>
      <c r="E15" s="34">
        <f t="shared" si="0"/>
        <v>0</v>
      </c>
      <c r="F15" s="35">
        <f t="shared" si="0"/>
        <v>0</v>
      </c>
      <c r="G15" s="35">
        <f t="shared" si="1"/>
        <v>0</v>
      </c>
      <c r="H15" s="36">
        <f t="shared" si="2"/>
        <v>0</v>
      </c>
      <c r="I15" s="29"/>
      <c r="J15" s="25"/>
      <c r="K15" s="25"/>
      <c r="L15" s="25"/>
      <c r="M15" s="18" t="str">
        <f t="shared" si="63"/>
        <v/>
      </c>
      <c r="N15" s="18" t="str">
        <f t="shared" si="64"/>
        <v/>
      </c>
      <c r="O15" s="18" t="str">
        <f t="shared" si="65"/>
        <v/>
      </c>
      <c r="P15" s="18" t="str">
        <f t="shared" si="65"/>
        <v/>
      </c>
      <c r="Q15" s="18" t="str">
        <f>IF(ISNUMBER(O15), O15*COS(RADIANS(-$C15+Графики!$B$3))+P15*SIN(RADIANS(-$C15+Графики!$B$3)),"")</f>
        <v/>
      </c>
      <c r="R15" s="19" t="str">
        <f>IF(ISNUMBER(O15), O15*COS(RADIANS(-$C15+Графики!$B$5))+P15*SIN(RADIANS(-$C15+Графики!$B$5)),"")</f>
        <v/>
      </c>
      <c r="S15" s="29"/>
      <c r="T15" s="25"/>
      <c r="U15" s="25"/>
      <c r="V15" s="25"/>
      <c r="W15" s="18" t="str">
        <f t="shared" si="66"/>
        <v/>
      </c>
      <c r="X15" s="18" t="str">
        <f t="shared" si="67"/>
        <v/>
      </c>
      <c r="Y15" s="18" t="str">
        <f t="shared" si="68"/>
        <v/>
      </c>
      <c r="Z15" s="18" t="str">
        <f t="shared" si="68"/>
        <v/>
      </c>
      <c r="AA15" s="18" t="str">
        <f>IF(ISNUMBER(Y15), Y15*COS(RADIANS(-$C15+Графики!$B$3))+Z15*SIN(RADIANS(-$C15+Графики!$B$3)),"")</f>
        <v/>
      </c>
      <c r="AB15" s="18" t="str">
        <f>IF(ISNUMBER(Y15), Y15*COS(RADIANS(-$C15+Графики!$B$5))+Z15*SIN(RADIANS(-$C15+Графики!$B$5)),"")</f>
        <v/>
      </c>
      <c r="AC15" s="24"/>
      <c r="AD15" s="25"/>
      <c r="AE15" s="25"/>
      <c r="AF15" s="25"/>
      <c r="AG15" s="18" t="str">
        <f t="shared" si="69"/>
        <v/>
      </c>
      <c r="AH15" s="18" t="str">
        <f t="shared" si="70"/>
        <v/>
      </c>
      <c r="AI15" s="18" t="str">
        <f t="shared" si="71"/>
        <v/>
      </c>
      <c r="AJ15" s="18" t="str">
        <f t="shared" si="71"/>
        <v/>
      </c>
      <c r="AK15" s="18" t="str">
        <f>IF(ISNUMBER(AI15), AI15*COS(RADIANS(-$C15+Графики!$B$3))+AJ15*SIN(RADIANS(-$C15+Графики!$B$3)),"")</f>
        <v/>
      </c>
      <c r="AL15" s="19" t="str">
        <f>IF(ISNUMBER(AI15), AI15*COS(RADIANS(-$C15+Графики!$B$5))+AJ15*SIN(RADIANS(-$C15+Графики!$B$5)),"")</f>
        <v/>
      </c>
      <c r="AM15" s="24"/>
      <c r="AN15" s="25"/>
      <c r="AO15" s="25"/>
      <c r="AP15" s="25"/>
      <c r="AQ15" s="18" t="str">
        <f t="shared" si="72"/>
        <v/>
      </c>
      <c r="AR15" s="18" t="str">
        <f t="shared" si="73"/>
        <v/>
      </c>
      <c r="AS15" s="18" t="str">
        <f t="shared" si="74"/>
        <v/>
      </c>
      <c r="AT15" s="18" t="str">
        <f t="shared" si="74"/>
        <v/>
      </c>
      <c r="AU15" s="18" t="str">
        <f>IF(ISNUMBER(AS15), AS15*COS(RADIANS(-$C15+Графики!$B$3))+AT15*SIN(RADIANS(-$C15+Графики!$B$3)),"")</f>
        <v/>
      </c>
      <c r="AV15" s="19" t="str">
        <f>IF(ISNUMBER(AS15), AS15*COS(RADIANS(-$C15+Графики!$B$5))+AT15*SIN(RADIANS(-$C15+Графики!$B$5)),"")</f>
        <v/>
      </c>
      <c r="AW15" s="24"/>
      <c r="AX15" s="25"/>
      <c r="AY15" s="25"/>
      <c r="AZ15" s="25"/>
      <c r="BA15" s="18" t="str">
        <f t="shared" si="75"/>
        <v/>
      </c>
      <c r="BB15" s="18" t="str">
        <f t="shared" si="76"/>
        <v/>
      </c>
      <c r="BC15" s="18" t="str">
        <f t="shared" si="77"/>
        <v/>
      </c>
      <c r="BD15" s="18" t="str">
        <f t="shared" si="77"/>
        <v/>
      </c>
      <c r="BE15" s="18" t="str">
        <f>IF(ISNUMBER(BC15), BC15*COS(RADIANS(-$C15+Графики!$B$3))+BD15*SIN(RADIANS(-$C15+Графики!$B$3)),"")</f>
        <v/>
      </c>
      <c r="BF15" s="19" t="str">
        <f>IF(ISNUMBER(BC15), BC15*COS(RADIANS(-$C15+Графики!$B$5))+BD15*SIN(RADIANS(-$C15+Графики!$B$5)),"")</f>
        <v/>
      </c>
      <c r="BG15" s="24"/>
      <c r="BH15" s="25"/>
      <c r="BI15" s="25"/>
      <c r="BJ15" s="25"/>
      <c r="BK15" s="18" t="str">
        <f t="shared" si="78"/>
        <v/>
      </c>
      <c r="BL15" s="18" t="str">
        <f t="shared" si="79"/>
        <v/>
      </c>
      <c r="BM15" s="18" t="str">
        <f t="shared" si="80"/>
        <v/>
      </c>
      <c r="BN15" s="18" t="str">
        <f t="shared" si="80"/>
        <v/>
      </c>
      <c r="BO15" s="18" t="str">
        <f>IF(ISNUMBER(BM15), BM15*COS(RADIANS(-$C15+Графики!$B$3))+BN15*SIN(RADIANS(-$C15+Графики!$B$3)),"")</f>
        <v/>
      </c>
      <c r="BP15" s="19" t="str">
        <f>IF(ISNUMBER(BM15), BM15*COS(RADIANS(-$C15+Графики!$B$5))+BN15*SIN(RADIANS(-$C15+Графики!$B$5)),"")</f>
        <v/>
      </c>
      <c r="BQ15" s="24"/>
      <c r="BR15" s="25"/>
      <c r="BS15" s="25"/>
      <c r="BT15" s="25"/>
      <c r="BU15" s="18" t="str">
        <f t="shared" si="81"/>
        <v/>
      </c>
      <c r="BV15" s="18" t="str">
        <f t="shared" si="82"/>
        <v/>
      </c>
      <c r="BW15" s="18" t="str">
        <f t="shared" si="83"/>
        <v/>
      </c>
      <c r="BX15" s="18" t="str">
        <f t="shared" si="83"/>
        <v/>
      </c>
      <c r="BY15" s="18" t="str">
        <f>IF(ISNUMBER(BW15), BW15*COS(RADIANS(-$C15+Графики!$B$3))+BX15*SIN(RADIANS(-$C15+Графики!$B$3)),"")</f>
        <v/>
      </c>
      <c r="BZ15" s="19" t="str">
        <f>IF(ISNUMBER(BW15), BW15*COS(RADIANS(-$C15+Графики!$B$5))+BX15*SIN(RADIANS(-$C15+Графики!$B$5)),"")</f>
        <v/>
      </c>
      <c r="CA15" s="29"/>
      <c r="CB15" s="25"/>
      <c r="CC15" s="25"/>
      <c r="CD15" s="25"/>
      <c r="CE15" s="18" t="str">
        <f t="shared" si="84"/>
        <v/>
      </c>
      <c r="CF15" s="18" t="str">
        <f t="shared" si="85"/>
        <v/>
      </c>
      <c r="CG15" s="18" t="str">
        <f t="shared" si="86"/>
        <v/>
      </c>
      <c r="CH15" s="18" t="str">
        <f t="shared" si="86"/>
        <v/>
      </c>
      <c r="CI15" s="18" t="str">
        <f>IF(ISNUMBER(CG15), CG15*COS(RADIANS(-$C15+Графики!$B$3))+CH15*SIN(RADIANS(-$C15+Графики!$B$3)),"")</f>
        <v/>
      </c>
      <c r="CJ15" s="19" t="str">
        <f>IF(ISNUMBER(CG15), CG15*COS(RADIANS(-$C15+Графики!$B$5))+CH15*SIN(RADIANS(-$C15+Графики!$B$5)),"")</f>
        <v/>
      </c>
      <c r="CK15" s="24"/>
      <c r="CL15" s="25"/>
      <c r="CM15" s="25"/>
      <c r="CN15" s="25"/>
      <c r="CO15" s="18" t="str">
        <f t="shared" si="87"/>
        <v/>
      </c>
      <c r="CP15" s="18" t="str">
        <f t="shared" si="88"/>
        <v/>
      </c>
      <c r="CQ15" s="18" t="str">
        <f t="shared" si="89"/>
        <v/>
      </c>
      <c r="CR15" s="18" t="str">
        <f t="shared" si="89"/>
        <v/>
      </c>
      <c r="CS15" s="18" t="str">
        <f>IF(ISNUMBER(CQ15), CQ15*COS(RADIANS(-$C15+Графики!$B$3))+CR15*SIN(RADIANS(-$C15+Графики!$B$3)),"")</f>
        <v/>
      </c>
      <c r="CT15" s="19" t="str">
        <f>IF(ISNUMBER(CQ15), CQ15*COS(RADIANS(-$C15+Графики!$B$5))+CR15*SIN(RADIANS(-$C15+Графики!$B$5)),"")</f>
        <v/>
      </c>
      <c r="CU15" s="24"/>
      <c r="CV15" s="25"/>
      <c r="CW15" s="25"/>
      <c r="CX15" s="25"/>
      <c r="CY15" s="18" t="str">
        <f t="shared" si="90"/>
        <v/>
      </c>
      <c r="CZ15" s="18" t="str">
        <f t="shared" si="91"/>
        <v/>
      </c>
      <c r="DA15" s="18" t="str">
        <f t="shared" si="92"/>
        <v/>
      </c>
      <c r="DB15" s="18" t="str">
        <f t="shared" si="92"/>
        <v/>
      </c>
      <c r="DC15" s="18" t="str">
        <f>IF(ISNUMBER(DA15), DA15*COS(RADIANS(-$C15+Графики!$B$3))+DB15*SIN(RADIANS(-$C15+Графики!$B$3)),"")</f>
        <v/>
      </c>
      <c r="DD15" s="19" t="str">
        <f>IF(ISNUMBER(DA15), DA15*COS(RADIANS(-$C15+Графики!$B$5))+DB15*SIN(RADIANS(-$C15+Графики!$B$5)),"")</f>
        <v/>
      </c>
      <c r="DE15" s="24"/>
      <c r="DF15" s="25"/>
      <c r="DG15" s="25"/>
      <c r="DH15" s="25"/>
      <c r="DI15" s="18" t="str">
        <f t="shared" si="3"/>
        <v/>
      </c>
      <c r="DJ15" s="18" t="str">
        <f t="shared" si="4"/>
        <v/>
      </c>
      <c r="DK15" s="18" t="str">
        <f t="shared" si="5"/>
        <v/>
      </c>
      <c r="DL15" s="18" t="str">
        <f t="shared" si="6"/>
        <v/>
      </c>
      <c r="DM15" s="18" t="str">
        <f>IF(ISNUMBER(DK15), DK15*COS(RADIANS(-$C15+Графики!$B$3))+DL15*SIN(RADIANS(-$C15+Графики!$B$3)),"")</f>
        <v/>
      </c>
      <c r="DN15" s="19" t="str">
        <f>IF(ISNUMBER(DK15), DK15*COS(RADIANS(-$C15+Графики!$B$5))+DL15*SIN(RADIANS(-$C15+Графики!$B$5)),"")</f>
        <v/>
      </c>
      <c r="DO15" s="24"/>
      <c r="DP15" s="25"/>
      <c r="DQ15" s="25"/>
      <c r="DR15" s="25"/>
      <c r="DS15" s="18" t="str">
        <f t="shared" si="7"/>
        <v/>
      </c>
      <c r="DT15" s="18" t="str">
        <f t="shared" si="8"/>
        <v/>
      </c>
      <c r="DU15" s="18" t="str">
        <f t="shared" si="9"/>
        <v/>
      </c>
      <c r="DV15" s="18" t="str">
        <f t="shared" si="10"/>
        <v/>
      </c>
      <c r="DW15" s="18" t="str">
        <f>IF(ISNUMBER(DU15), DU15*COS(RADIANS(-$C15+Графики!$B$3))+DV15*SIN(RADIANS(-$C15+Графики!$B$3)),"")</f>
        <v/>
      </c>
      <c r="DX15" s="19" t="str">
        <f>IF(ISNUMBER(DU15), DU15*COS(RADIANS(-$C15+Графики!$B$5))+DV15*SIN(RADIANS(-$C15+Графики!$B$5)),"")</f>
        <v/>
      </c>
      <c r="DY15" s="24"/>
      <c r="DZ15" s="25"/>
      <c r="EA15" s="25"/>
      <c r="EB15" s="25"/>
      <c r="EC15" s="18" t="str">
        <f t="shared" si="11"/>
        <v/>
      </c>
      <c r="ED15" s="18" t="str">
        <f t="shared" si="12"/>
        <v/>
      </c>
      <c r="EE15" s="18" t="str">
        <f t="shared" si="13"/>
        <v/>
      </c>
      <c r="EF15" s="18" t="str">
        <f t="shared" si="14"/>
        <v/>
      </c>
      <c r="EG15" s="18" t="str">
        <f>IF(ISNUMBER(EE15), EE15*COS(RADIANS(-$C15+Графики!$B$3))+EF15*SIN(RADIANS(-$C15+Графики!$B$3)),"")</f>
        <v/>
      </c>
      <c r="EH15" s="19" t="str">
        <f>IF(ISNUMBER(EE15), EE15*COS(RADIANS(-$C15+Графики!$B$5))+EF15*SIN(RADIANS(-$C15+Графики!$B$5)),"")</f>
        <v/>
      </c>
      <c r="EI15" s="24"/>
      <c r="EJ15" s="25"/>
      <c r="EK15" s="25"/>
      <c r="EL15" s="25"/>
      <c r="EM15" s="18" t="str">
        <f t="shared" si="15"/>
        <v/>
      </c>
      <c r="EN15" s="18" t="str">
        <f t="shared" si="16"/>
        <v/>
      </c>
      <c r="EO15" s="18" t="str">
        <f t="shared" si="17"/>
        <v/>
      </c>
      <c r="EP15" s="18" t="str">
        <f t="shared" si="18"/>
        <v/>
      </c>
      <c r="EQ15" s="18" t="str">
        <f>IF(ISNUMBER(EO15), EO15*COS(RADIANS(-$C15+Графики!$B$3))+EP15*SIN(RADIANS(-$C15+Графики!$B$3)),"")</f>
        <v/>
      </c>
      <c r="ER15" s="19" t="str">
        <f>IF(ISNUMBER(EO15), EO15*COS(RADIANS(-$C15+Графики!$B$5))+EP15*SIN(RADIANS(-$C15+Графики!$B$5)),"")</f>
        <v/>
      </c>
      <c r="ES15" s="24"/>
      <c r="ET15" s="25"/>
      <c r="EU15" s="25"/>
      <c r="EV15" s="25"/>
      <c r="EW15" s="18" t="str">
        <f t="shared" si="19"/>
        <v/>
      </c>
      <c r="EX15" s="18" t="str">
        <f t="shared" si="20"/>
        <v/>
      </c>
      <c r="EY15" s="18" t="str">
        <f t="shared" si="21"/>
        <v/>
      </c>
      <c r="EZ15" s="18" t="str">
        <f t="shared" si="22"/>
        <v/>
      </c>
      <c r="FA15" s="18" t="str">
        <f>IF(ISNUMBER(EY15), EY15*COS(RADIANS(-$C15+Графики!$B$3))+EZ15*SIN(RADIANS(-$C15+Графики!$B$3)),"")</f>
        <v/>
      </c>
      <c r="FB15" s="19" t="str">
        <f>IF(ISNUMBER(EY15), EY15*COS(RADIANS(-$C15+Графики!$B$5))+EZ15*SIN(RADIANS(-$C15+Графики!$B$5)),"")</f>
        <v/>
      </c>
      <c r="FC15" s="24"/>
      <c r="FD15" s="25"/>
      <c r="FE15" s="25"/>
      <c r="FF15" s="25"/>
      <c r="FG15" s="18" t="str">
        <f t="shared" si="23"/>
        <v/>
      </c>
      <c r="FH15" s="18" t="str">
        <f t="shared" si="24"/>
        <v/>
      </c>
      <c r="FI15" s="18" t="str">
        <f t="shared" si="25"/>
        <v/>
      </c>
      <c r="FJ15" s="18" t="str">
        <f t="shared" si="26"/>
        <v/>
      </c>
      <c r="FK15" s="18" t="str">
        <f>IF(ISNUMBER(FI15), FI15*COS(RADIANS(-$C15+Графики!$B$3))+FJ15*SIN(RADIANS(-$C15+Графики!$B$3)),"")</f>
        <v/>
      </c>
      <c r="FL15" s="19" t="str">
        <f>IF(ISNUMBER(FI15), FI15*COS(RADIANS(-$C15+Графики!$B$5))+FJ15*SIN(RADIANS(-$C15+Графики!$B$5)),"")</f>
        <v/>
      </c>
      <c r="FM15" s="24"/>
      <c r="FN15" s="25"/>
      <c r="FO15" s="25"/>
      <c r="FP15" s="25"/>
      <c r="FQ15" s="18" t="str">
        <f t="shared" si="27"/>
        <v/>
      </c>
      <c r="FR15" s="18" t="str">
        <f t="shared" si="28"/>
        <v/>
      </c>
      <c r="FS15" s="18" t="str">
        <f t="shared" si="29"/>
        <v/>
      </c>
      <c r="FT15" s="18" t="str">
        <f t="shared" si="30"/>
        <v/>
      </c>
      <c r="FU15" s="18" t="str">
        <f>IF(ISNUMBER(FS15), FS15*COS(RADIANS(-$C15+Графики!$B$3))+FT15*SIN(RADIANS(-$C15+Графики!$B$3)),"")</f>
        <v/>
      </c>
      <c r="FV15" s="19" t="str">
        <f>IF(ISNUMBER(FS15), FS15*COS(RADIANS(-$C15+Графики!$B$5))+FT15*SIN(RADIANS(-$C15+Графики!$B$5)),"")</f>
        <v/>
      </c>
      <c r="FW15" s="24"/>
      <c r="FX15" s="25"/>
      <c r="FY15" s="25"/>
      <c r="FZ15" s="25"/>
      <c r="GA15" s="18" t="str">
        <f t="shared" si="31"/>
        <v/>
      </c>
      <c r="GB15" s="18" t="str">
        <f t="shared" si="32"/>
        <v/>
      </c>
      <c r="GC15" s="18" t="str">
        <f t="shared" si="33"/>
        <v/>
      </c>
      <c r="GD15" s="18" t="str">
        <f t="shared" si="34"/>
        <v/>
      </c>
      <c r="GE15" s="18" t="str">
        <f>IF(ISNUMBER(GC15), GC15*COS(RADIANS(-$C15+Графики!$B$3))+GD15*SIN(RADIANS(-$C15+Графики!$B$3)),"")</f>
        <v/>
      </c>
      <c r="GF15" s="19" t="str">
        <f>IF(ISNUMBER(GC15), GC15*COS(RADIANS(-$C15+Графики!$B$5))+GD15*SIN(RADIANS(-$C15+Графики!$B$5)),"")</f>
        <v/>
      </c>
      <c r="GG15" s="24"/>
      <c r="GH15" s="25"/>
      <c r="GI15" s="25"/>
      <c r="GJ15" s="25"/>
      <c r="GK15" s="18" t="str">
        <f t="shared" si="35"/>
        <v/>
      </c>
      <c r="GL15" s="18" t="str">
        <f t="shared" si="36"/>
        <v/>
      </c>
      <c r="GM15" s="18" t="str">
        <f t="shared" si="37"/>
        <v/>
      </c>
      <c r="GN15" s="18" t="str">
        <f t="shared" si="38"/>
        <v/>
      </c>
      <c r="GO15" s="18" t="str">
        <f>IF(ISNUMBER(GM15), GM15*COS(RADIANS(-$C15+Графики!$B$3))+GN15*SIN(RADIANS(-$C15+Графики!$B$3)),"")</f>
        <v/>
      </c>
      <c r="GP15" s="19" t="str">
        <f>IF(ISNUMBER(GM15), GM15*COS(RADIANS(-$C15+Графики!$B$5))+GN15*SIN(RADIANS(-$C15+Графики!$B$5)),"")</f>
        <v/>
      </c>
      <c r="GQ15" s="24"/>
      <c r="GR15" s="25"/>
      <c r="GS15" s="25"/>
      <c r="GT15" s="25"/>
      <c r="GU15" s="18" t="str">
        <f t="shared" si="39"/>
        <v/>
      </c>
      <c r="GV15" s="18" t="str">
        <f t="shared" si="40"/>
        <v/>
      </c>
      <c r="GW15" s="18" t="str">
        <f t="shared" si="41"/>
        <v/>
      </c>
      <c r="GX15" s="18" t="str">
        <f t="shared" si="42"/>
        <v/>
      </c>
      <c r="GY15" s="18" t="str">
        <f>IF(ISNUMBER(GW15), GW15*COS(RADIANS(-$C15+Графики!$B$3))+GX15*SIN(RADIANS(-$C15+Графики!$B$3)),"")</f>
        <v/>
      </c>
      <c r="GZ15" s="19" t="str">
        <f>IF(ISNUMBER(GW15), GW15*COS(RADIANS(-$C15+Графики!$B$5))+GX15*SIN(RADIANS(-$C15+Графики!$B$5)),"")</f>
        <v/>
      </c>
      <c r="HA15" s="24"/>
      <c r="HB15" s="25"/>
      <c r="HC15" s="25"/>
      <c r="HD15" s="25"/>
      <c r="HE15" s="18" t="str">
        <f t="shared" si="43"/>
        <v/>
      </c>
      <c r="HF15" s="18" t="str">
        <f t="shared" si="44"/>
        <v/>
      </c>
      <c r="HG15" s="18" t="str">
        <f t="shared" si="45"/>
        <v/>
      </c>
      <c r="HH15" s="18" t="str">
        <f t="shared" si="46"/>
        <v/>
      </c>
      <c r="HI15" s="18" t="str">
        <f>IF(ISNUMBER(HG15), HG15*COS(RADIANS(-$C15+Графики!$B$3))+HH15*SIN(RADIANS(-$C15+Графики!$B$3)),"")</f>
        <v/>
      </c>
      <c r="HJ15" s="19" t="str">
        <f>IF(ISNUMBER(HG15), HG15*COS(RADIANS(-$C15+Графики!$B$5))+HH15*SIN(RADIANS(-$C15+Графики!$B$5)),"")</f>
        <v/>
      </c>
      <c r="HK15" s="24"/>
      <c r="HL15" s="25"/>
      <c r="HM15" s="25"/>
      <c r="HN15" s="25"/>
      <c r="HO15" s="18" t="str">
        <f t="shared" si="47"/>
        <v/>
      </c>
      <c r="HP15" s="18" t="str">
        <f t="shared" si="48"/>
        <v/>
      </c>
      <c r="HQ15" s="18" t="str">
        <f t="shared" si="49"/>
        <v/>
      </c>
      <c r="HR15" s="18" t="str">
        <f t="shared" si="50"/>
        <v/>
      </c>
      <c r="HS15" s="18" t="str">
        <f>IF(ISNUMBER(HQ15), HQ15*COS(RADIANS(-$C15+Графики!$B$3))+HR15*SIN(RADIANS(-$C15+Графики!$B$3)),"")</f>
        <v/>
      </c>
      <c r="HT15" s="19" t="str">
        <f>IF(ISNUMBER(HQ15), HQ15*COS(RADIANS(-$C15+Графики!$B$5))+HR15*SIN(RADIANS(-$C15+Графики!$B$5)),"")</f>
        <v/>
      </c>
      <c r="HU15" s="24"/>
      <c r="HV15" s="25"/>
      <c r="HW15" s="25"/>
      <c r="HX15" s="25"/>
      <c r="HY15" s="18" t="str">
        <f t="shared" si="51"/>
        <v/>
      </c>
      <c r="HZ15" s="18" t="str">
        <f t="shared" si="52"/>
        <v/>
      </c>
      <c r="IA15" s="18" t="str">
        <f t="shared" si="53"/>
        <v/>
      </c>
      <c r="IB15" s="18" t="str">
        <f t="shared" si="54"/>
        <v/>
      </c>
      <c r="IC15" s="18" t="str">
        <f>IF(ISNUMBER(IA15), IA15*COS(RADIANS(-$C15+Графики!$B$3))+IB15*SIN(RADIANS(-$C15+Графики!$B$3)),"")</f>
        <v/>
      </c>
      <c r="ID15" s="19" t="str">
        <f>IF(ISNUMBER(IA15), IA15*COS(RADIANS(-$C15+Графики!$B$5))+IB15*SIN(RADIANS(-$C15+Графики!$B$5)),"")</f>
        <v/>
      </c>
      <c r="IE15" s="24"/>
      <c r="IF15" s="25"/>
      <c r="IG15" s="25"/>
      <c r="IH15" s="25"/>
      <c r="II15" s="18" t="str">
        <f t="shared" si="55"/>
        <v/>
      </c>
      <c r="IJ15" s="18" t="str">
        <f t="shared" si="56"/>
        <v/>
      </c>
      <c r="IK15" s="18" t="str">
        <f t="shared" si="57"/>
        <v/>
      </c>
      <c r="IL15" s="18" t="str">
        <f t="shared" si="58"/>
        <v/>
      </c>
      <c r="IM15" s="18" t="str">
        <f>IF(ISNUMBER(IK15), IK15*COS(RADIANS(-$C15+Графики!$B$3))+IL15*SIN(RADIANS(-$C15+Графики!$B$3)),"")</f>
        <v/>
      </c>
      <c r="IN15" s="19" t="str">
        <f>IF(ISNUMBER(IK15), IK15*COS(RADIANS(-$C15+Графики!$B$5))+IL15*SIN(RADIANS(-$C15+Графики!$B$5)),"")</f>
        <v/>
      </c>
      <c r="IO15" s="24"/>
      <c r="IP15" s="25"/>
      <c r="IQ15" s="25"/>
      <c r="IR15" s="25"/>
      <c r="IS15" s="18" t="str">
        <f t="shared" si="59"/>
        <v/>
      </c>
      <c r="IT15" s="18" t="str">
        <f t="shared" si="60"/>
        <v/>
      </c>
      <c r="IU15" s="18" t="str">
        <f t="shared" si="61"/>
        <v/>
      </c>
      <c r="IV15" s="18" t="str">
        <f t="shared" si="62"/>
        <v/>
      </c>
      <c r="IW15" s="18" t="str">
        <f>IF(ISNUMBER(IU15), IU15*COS(RADIANS(-$C15+Графики!$B$3))+IV15*SIN(RADIANS(-$C15+Графики!$B$3)),"")</f>
        <v/>
      </c>
      <c r="IX15" s="19" t="str">
        <f>IF(ISNUMBER(IU15), IU15*COS(RADIANS(-$C15+Графики!$B$5))+IV15*SIN(RADIANS(-$C15+Графики!$B$5)),"")</f>
        <v/>
      </c>
    </row>
    <row r="16" spans="1:258" x14ac:dyDescent="0.25">
      <c r="A16" s="44">
        <v>16</v>
      </c>
      <c r="B16" s="50">
        <v>0</v>
      </c>
      <c r="C16" s="11">
        <f>IF(Графики!$A$7="Расчитывать с учетом закручивания скважины",B16,0)</f>
        <v>0</v>
      </c>
      <c r="D16" s="47">
        <v>6.5</v>
      </c>
      <c r="E16" s="34">
        <f t="shared" si="0"/>
        <v>0</v>
      </c>
      <c r="F16" s="35">
        <f t="shared" si="0"/>
        <v>0</v>
      </c>
      <c r="G16" s="35">
        <f t="shared" si="1"/>
        <v>0</v>
      </c>
      <c r="H16" s="36">
        <f t="shared" si="2"/>
        <v>0</v>
      </c>
      <c r="I16" s="29"/>
      <c r="J16" s="25"/>
      <c r="K16" s="25"/>
      <c r="L16" s="25"/>
      <c r="M16" s="18" t="str">
        <f t="shared" si="63"/>
        <v/>
      </c>
      <c r="N16" s="18" t="str">
        <f t="shared" si="64"/>
        <v/>
      </c>
      <c r="O16" s="18" t="str">
        <f t="shared" si="65"/>
        <v/>
      </c>
      <c r="P16" s="18" t="str">
        <f t="shared" si="65"/>
        <v/>
      </c>
      <c r="Q16" s="18" t="str">
        <f>IF(ISNUMBER(O16), O16*COS(RADIANS(-$C16+Графики!$B$3))+P16*SIN(RADIANS(-$C16+Графики!$B$3)),"")</f>
        <v/>
      </c>
      <c r="R16" s="19" t="str">
        <f>IF(ISNUMBER(O16), O16*COS(RADIANS(-$C16+Графики!$B$5))+P16*SIN(RADIANS(-$C16+Графики!$B$5)),"")</f>
        <v/>
      </c>
      <c r="S16" s="29"/>
      <c r="T16" s="25"/>
      <c r="U16" s="25"/>
      <c r="V16" s="25"/>
      <c r="W16" s="18" t="str">
        <f t="shared" si="66"/>
        <v/>
      </c>
      <c r="X16" s="18" t="str">
        <f t="shared" si="67"/>
        <v/>
      </c>
      <c r="Y16" s="18" t="str">
        <f t="shared" si="68"/>
        <v/>
      </c>
      <c r="Z16" s="18" t="str">
        <f t="shared" si="68"/>
        <v/>
      </c>
      <c r="AA16" s="18" t="str">
        <f>IF(ISNUMBER(Y16), Y16*COS(RADIANS(-$C16+Графики!$B$3))+Z16*SIN(RADIANS(-$C16+Графики!$B$3)),"")</f>
        <v/>
      </c>
      <c r="AB16" s="18" t="str">
        <f>IF(ISNUMBER(Y16), Y16*COS(RADIANS(-$C16+Графики!$B$5))+Z16*SIN(RADIANS(-$C16+Графики!$B$5)),"")</f>
        <v/>
      </c>
      <c r="AC16" s="24"/>
      <c r="AD16" s="25"/>
      <c r="AE16" s="25"/>
      <c r="AF16" s="25"/>
      <c r="AG16" s="18" t="str">
        <f t="shared" si="69"/>
        <v/>
      </c>
      <c r="AH16" s="18" t="str">
        <f t="shared" si="70"/>
        <v/>
      </c>
      <c r="AI16" s="18" t="str">
        <f t="shared" si="71"/>
        <v/>
      </c>
      <c r="AJ16" s="18" t="str">
        <f t="shared" si="71"/>
        <v/>
      </c>
      <c r="AK16" s="18" t="str">
        <f>IF(ISNUMBER(AI16), AI16*COS(RADIANS(-$C16+Графики!$B$3))+AJ16*SIN(RADIANS(-$C16+Графики!$B$3)),"")</f>
        <v/>
      </c>
      <c r="AL16" s="19" t="str">
        <f>IF(ISNUMBER(AI16), AI16*COS(RADIANS(-$C16+Графики!$B$5))+AJ16*SIN(RADIANS(-$C16+Графики!$B$5)),"")</f>
        <v/>
      </c>
      <c r="AM16" s="24"/>
      <c r="AN16" s="25"/>
      <c r="AO16" s="25"/>
      <c r="AP16" s="25"/>
      <c r="AQ16" s="18" t="str">
        <f t="shared" si="72"/>
        <v/>
      </c>
      <c r="AR16" s="18" t="str">
        <f t="shared" si="73"/>
        <v/>
      </c>
      <c r="AS16" s="18" t="str">
        <f t="shared" si="74"/>
        <v/>
      </c>
      <c r="AT16" s="18" t="str">
        <f t="shared" si="74"/>
        <v/>
      </c>
      <c r="AU16" s="18" t="str">
        <f>IF(ISNUMBER(AS16), AS16*COS(RADIANS(-$C16+Графики!$B$3))+AT16*SIN(RADIANS(-$C16+Графики!$B$3)),"")</f>
        <v/>
      </c>
      <c r="AV16" s="19" t="str">
        <f>IF(ISNUMBER(AS16), AS16*COS(RADIANS(-$C16+Графики!$B$5))+AT16*SIN(RADIANS(-$C16+Графики!$B$5)),"")</f>
        <v/>
      </c>
      <c r="AW16" s="24"/>
      <c r="AX16" s="25"/>
      <c r="AY16" s="25"/>
      <c r="AZ16" s="25"/>
      <c r="BA16" s="18" t="str">
        <f t="shared" si="75"/>
        <v/>
      </c>
      <c r="BB16" s="18" t="str">
        <f t="shared" si="76"/>
        <v/>
      </c>
      <c r="BC16" s="18" t="str">
        <f t="shared" si="77"/>
        <v/>
      </c>
      <c r="BD16" s="18" t="str">
        <f t="shared" si="77"/>
        <v/>
      </c>
      <c r="BE16" s="18" t="str">
        <f>IF(ISNUMBER(BC16), BC16*COS(RADIANS(-$C16+Графики!$B$3))+BD16*SIN(RADIANS(-$C16+Графики!$B$3)),"")</f>
        <v/>
      </c>
      <c r="BF16" s="19" t="str">
        <f>IF(ISNUMBER(BC16), BC16*COS(RADIANS(-$C16+Графики!$B$5))+BD16*SIN(RADIANS(-$C16+Графики!$B$5)),"")</f>
        <v/>
      </c>
      <c r="BG16" s="24"/>
      <c r="BH16" s="25"/>
      <c r="BI16" s="25"/>
      <c r="BJ16" s="25"/>
      <c r="BK16" s="18" t="str">
        <f t="shared" si="78"/>
        <v/>
      </c>
      <c r="BL16" s="18" t="str">
        <f t="shared" si="79"/>
        <v/>
      </c>
      <c r="BM16" s="18" t="str">
        <f t="shared" si="80"/>
        <v/>
      </c>
      <c r="BN16" s="18" t="str">
        <f t="shared" si="80"/>
        <v/>
      </c>
      <c r="BO16" s="18" t="str">
        <f>IF(ISNUMBER(BM16), BM16*COS(RADIANS(-$C16+Графики!$B$3))+BN16*SIN(RADIANS(-$C16+Графики!$B$3)),"")</f>
        <v/>
      </c>
      <c r="BP16" s="19" t="str">
        <f>IF(ISNUMBER(BM16), BM16*COS(RADIANS(-$C16+Графики!$B$5))+BN16*SIN(RADIANS(-$C16+Графики!$B$5)),"")</f>
        <v/>
      </c>
      <c r="BQ16" s="24"/>
      <c r="BR16" s="25"/>
      <c r="BS16" s="25"/>
      <c r="BT16" s="25"/>
      <c r="BU16" s="18" t="str">
        <f t="shared" si="81"/>
        <v/>
      </c>
      <c r="BV16" s="18" t="str">
        <f t="shared" si="82"/>
        <v/>
      </c>
      <c r="BW16" s="18" t="str">
        <f t="shared" si="83"/>
        <v/>
      </c>
      <c r="BX16" s="18" t="str">
        <f t="shared" si="83"/>
        <v/>
      </c>
      <c r="BY16" s="18" t="str">
        <f>IF(ISNUMBER(BW16), BW16*COS(RADIANS(-$C16+Графики!$B$3))+BX16*SIN(RADIANS(-$C16+Графики!$B$3)),"")</f>
        <v/>
      </c>
      <c r="BZ16" s="19" t="str">
        <f>IF(ISNUMBER(BW16), BW16*COS(RADIANS(-$C16+Графики!$B$5))+BX16*SIN(RADIANS(-$C16+Графики!$B$5)),"")</f>
        <v/>
      </c>
      <c r="CA16" s="29"/>
      <c r="CB16" s="25"/>
      <c r="CC16" s="25"/>
      <c r="CD16" s="25"/>
      <c r="CE16" s="18" t="str">
        <f t="shared" si="84"/>
        <v/>
      </c>
      <c r="CF16" s="18" t="str">
        <f t="shared" si="85"/>
        <v/>
      </c>
      <c r="CG16" s="18" t="str">
        <f t="shared" si="86"/>
        <v/>
      </c>
      <c r="CH16" s="18" t="str">
        <f t="shared" si="86"/>
        <v/>
      </c>
      <c r="CI16" s="18" t="str">
        <f>IF(ISNUMBER(CG16), CG16*COS(RADIANS(-$C16+Графики!$B$3))+CH16*SIN(RADIANS(-$C16+Графики!$B$3)),"")</f>
        <v/>
      </c>
      <c r="CJ16" s="19" t="str">
        <f>IF(ISNUMBER(CG16), CG16*COS(RADIANS(-$C16+Графики!$B$5))+CH16*SIN(RADIANS(-$C16+Графики!$B$5)),"")</f>
        <v/>
      </c>
      <c r="CK16" s="24"/>
      <c r="CL16" s="25"/>
      <c r="CM16" s="25"/>
      <c r="CN16" s="25"/>
      <c r="CO16" s="18" t="str">
        <f t="shared" si="87"/>
        <v/>
      </c>
      <c r="CP16" s="18" t="str">
        <f t="shared" si="88"/>
        <v/>
      </c>
      <c r="CQ16" s="18" t="str">
        <f t="shared" si="89"/>
        <v/>
      </c>
      <c r="CR16" s="18" t="str">
        <f t="shared" si="89"/>
        <v/>
      </c>
      <c r="CS16" s="18" t="str">
        <f>IF(ISNUMBER(CQ16), CQ16*COS(RADIANS(-$C16+Графики!$B$3))+CR16*SIN(RADIANS(-$C16+Графики!$B$3)),"")</f>
        <v/>
      </c>
      <c r="CT16" s="19" t="str">
        <f>IF(ISNUMBER(CQ16), CQ16*COS(RADIANS(-$C16+Графики!$B$5))+CR16*SIN(RADIANS(-$C16+Графики!$B$5)),"")</f>
        <v/>
      </c>
      <c r="CU16" s="24"/>
      <c r="CV16" s="25"/>
      <c r="CW16" s="25"/>
      <c r="CX16" s="25"/>
      <c r="CY16" s="18" t="str">
        <f t="shared" si="90"/>
        <v/>
      </c>
      <c r="CZ16" s="18" t="str">
        <f t="shared" si="91"/>
        <v/>
      </c>
      <c r="DA16" s="18" t="str">
        <f t="shared" si="92"/>
        <v/>
      </c>
      <c r="DB16" s="18" t="str">
        <f t="shared" si="92"/>
        <v/>
      </c>
      <c r="DC16" s="18" t="str">
        <f>IF(ISNUMBER(DA16), DA16*COS(RADIANS(-$C16+Графики!$B$3))+DB16*SIN(RADIANS(-$C16+Графики!$B$3)),"")</f>
        <v/>
      </c>
      <c r="DD16" s="19" t="str">
        <f>IF(ISNUMBER(DA16), DA16*COS(RADIANS(-$C16+Графики!$B$5))+DB16*SIN(RADIANS(-$C16+Графики!$B$5)),"")</f>
        <v/>
      </c>
      <c r="DE16" s="24"/>
      <c r="DF16" s="25"/>
      <c r="DG16" s="25"/>
      <c r="DH16" s="25"/>
      <c r="DI16" s="18" t="str">
        <f t="shared" si="3"/>
        <v/>
      </c>
      <c r="DJ16" s="18" t="str">
        <f t="shared" si="4"/>
        <v/>
      </c>
      <c r="DK16" s="18" t="str">
        <f t="shared" si="5"/>
        <v/>
      </c>
      <c r="DL16" s="18" t="str">
        <f t="shared" si="6"/>
        <v/>
      </c>
      <c r="DM16" s="18" t="str">
        <f>IF(ISNUMBER(DK16), DK16*COS(RADIANS(-$C16+Графики!$B$3))+DL16*SIN(RADIANS(-$C16+Графики!$B$3)),"")</f>
        <v/>
      </c>
      <c r="DN16" s="19" t="str">
        <f>IF(ISNUMBER(DK16), DK16*COS(RADIANS(-$C16+Графики!$B$5))+DL16*SIN(RADIANS(-$C16+Графики!$B$5)),"")</f>
        <v/>
      </c>
      <c r="DO16" s="24"/>
      <c r="DP16" s="25"/>
      <c r="DQ16" s="25"/>
      <c r="DR16" s="25"/>
      <c r="DS16" s="18" t="str">
        <f t="shared" si="7"/>
        <v/>
      </c>
      <c r="DT16" s="18" t="str">
        <f t="shared" si="8"/>
        <v/>
      </c>
      <c r="DU16" s="18" t="str">
        <f t="shared" si="9"/>
        <v/>
      </c>
      <c r="DV16" s="18" t="str">
        <f t="shared" si="10"/>
        <v/>
      </c>
      <c r="DW16" s="18" t="str">
        <f>IF(ISNUMBER(DU16), DU16*COS(RADIANS(-$C16+Графики!$B$3))+DV16*SIN(RADIANS(-$C16+Графики!$B$3)),"")</f>
        <v/>
      </c>
      <c r="DX16" s="19" t="str">
        <f>IF(ISNUMBER(DU16), DU16*COS(RADIANS(-$C16+Графики!$B$5))+DV16*SIN(RADIANS(-$C16+Графики!$B$5)),"")</f>
        <v/>
      </c>
      <c r="DY16" s="24"/>
      <c r="DZ16" s="25"/>
      <c r="EA16" s="25"/>
      <c r="EB16" s="25"/>
      <c r="EC16" s="18" t="str">
        <f t="shared" si="11"/>
        <v/>
      </c>
      <c r="ED16" s="18" t="str">
        <f t="shared" si="12"/>
        <v/>
      </c>
      <c r="EE16" s="18" t="str">
        <f t="shared" si="13"/>
        <v/>
      </c>
      <c r="EF16" s="18" t="str">
        <f t="shared" si="14"/>
        <v/>
      </c>
      <c r="EG16" s="18" t="str">
        <f>IF(ISNUMBER(EE16), EE16*COS(RADIANS(-$C16+Графики!$B$3))+EF16*SIN(RADIANS(-$C16+Графики!$B$3)),"")</f>
        <v/>
      </c>
      <c r="EH16" s="19" t="str">
        <f>IF(ISNUMBER(EE16), EE16*COS(RADIANS(-$C16+Графики!$B$5))+EF16*SIN(RADIANS(-$C16+Графики!$B$5)),"")</f>
        <v/>
      </c>
      <c r="EI16" s="24"/>
      <c r="EJ16" s="25"/>
      <c r="EK16" s="25"/>
      <c r="EL16" s="25"/>
      <c r="EM16" s="18" t="str">
        <f t="shared" si="15"/>
        <v/>
      </c>
      <c r="EN16" s="18" t="str">
        <f t="shared" si="16"/>
        <v/>
      </c>
      <c r="EO16" s="18" t="str">
        <f t="shared" si="17"/>
        <v/>
      </c>
      <c r="EP16" s="18" t="str">
        <f t="shared" si="18"/>
        <v/>
      </c>
      <c r="EQ16" s="18" t="str">
        <f>IF(ISNUMBER(EO16), EO16*COS(RADIANS(-$C16+Графики!$B$3))+EP16*SIN(RADIANS(-$C16+Графики!$B$3)),"")</f>
        <v/>
      </c>
      <c r="ER16" s="19" t="str">
        <f>IF(ISNUMBER(EO16), EO16*COS(RADIANS(-$C16+Графики!$B$5))+EP16*SIN(RADIANS(-$C16+Графики!$B$5)),"")</f>
        <v/>
      </c>
      <c r="ES16" s="24"/>
      <c r="ET16" s="25"/>
      <c r="EU16" s="25"/>
      <c r="EV16" s="25"/>
      <c r="EW16" s="18" t="str">
        <f t="shared" si="19"/>
        <v/>
      </c>
      <c r="EX16" s="18" t="str">
        <f t="shared" si="20"/>
        <v/>
      </c>
      <c r="EY16" s="18" t="str">
        <f t="shared" si="21"/>
        <v/>
      </c>
      <c r="EZ16" s="18" t="str">
        <f t="shared" si="22"/>
        <v/>
      </c>
      <c r="FA16" s="18" t="str">
        <f>IF(ISNUMBER(EY16), EY16*COS(RADIANS(-$C16+Графики!$B$3))+EZ16*SIN(RADIANS(-$C16+Графики!$B$3)),"")</f>
        <v/>
      </c>
      <c r="FB16" s="19" t="str">
        <f>IF(ISNUMBER(EY16), EY16*COS(RADIANS(-$C16+Графики!$B$5))+EZ16*SIN(RADIANS(-$C16+Графики!$B$5)),"")</f>
        <v/>
      </c>
      <c r="FC16" s="24"/>
      <c r="FD16" s="25"/>
      <c r="FE16" s="25"/>
      <c r="FF16" s="25"/>
      <c r="FG16" s="18" t="str">
        <f t="shared" si="23"/>
        <v/>
      </c>
      <c r="FH16" s="18" t="str">
        <f t="shared" si="24"/>
        <v/>
      </c>
      <c r="FI16" s="18" t="str">
        <f t="shared" si="25"/>
        <v/>
      </c>
      <c r="FJ16" s="18" t="str">
        <f t="shared" si="26"/>
        <v/>
      </c>
      <c r="FK16" s="18" t="str">
        <f>IF(ISNUMBER(FI16), FI16*COS(RADIANS(-$C16+Графики!$B$3))+FJ16*SIN(RADIANS(-$C16+Графики!$B$3)),"")</f>
        <v/>
      </c>
      <c r="FL16" s="19" t="str">
        <f>IF(ISNUMBER(FI16), FI16*COS(RADIANS(-$C16+Графики!$B$5))+FJ16*SIN(RADIANS(-$C16+Графики!$B$5)),"")</f>
        <v/>
      </c>
      <c r="FM16" s="24"/>
      <c r="FN16" s="25"/>
      <c r="FO16" s="25"/>
      <c r="FP16" s="25"/>
      <c r="FQ16" s="18" t="str">
        <f t="shared" si="27"/>
        <v/>
      </c>
      <c r="FR16" s="18" t="str">
        <f t="shared" si="28"/>
        <v/>
      </c>
      <c r="FS16" s="18" t="str">
        <f t="shared" si="29"/>
        <v/>
      </c>
      <c r="FT16" s="18" t="str">
        <f t="shared" si="30"/>
        <v/>
      </c>
      <c r="FU16" s="18" t="str">
        <f>IF(ISNUMBER(FS16), FS16*COS(RADIANS(-$C16+Графики!$B$3))+FT16*SIN(RADIANS(-$C16+Графики!$B$3)),"")</f>
        <v/>
      </c>
      <c r="FV16" s="19" t="str">
        <f>IF(ISNUMBER(FS16), FS16*COS(RADIANS(-$C16+Графики!$B$5))+FT16*SIN(RADIANS(-$C16+Графики!$B$5)),"")</f>
        <v/>
      </c>
      <c r="FW16" s="24"/>
      <c r="FX16" s="25"/>
      <c r="FY16" s="25"/>
      <c r="FZ16" s="25"/>
      <c r="GA16" s="18" t="str">
        <f t="shared" si="31"/>
        <v/>
      </c>
      <c r="GB16" s="18" t="str">
        <f t="shared" si="32"/>
        <v/>
      </c>
      <c r="GC16" s="18" t="str">
        <f t="shared" si="33"/>
        <v/>
      </c>
      <c r="GD16" s="18" t="str">
        <f t="shared" si="34"/>
        <v/>
      </c>
      <c r="GE16" s="18" t="str">
        <f>IF(ISNUMBER(GC16), GC16*COS(RADIANS(-$C16+Графики!$B$3))+GD16*SIN(RADIANS(-$C16+Графики!$B$3)),"")</f>
        <v/>
      </c>
      <c r="GF16" s="19" t="str">
        <f>IF(ISNUMBER(GC16), GC16*COS(RADIANS(-$C16+Графики!$B$5))+GD16*SIN(RADIANS(-$C16+Графики!$B$5)),"")</f>
        <v/>
      </c>
      <c r="GG16" s="24"/>
      <c r="GH16" s="25"/>
      <c r="GI16" s="25"/>
      <c r="GJ16" s="25"/>
      <c r="GK16" s="18" t="str">
        <f t="shared" si="35"/>
        <v/>
      </c>
      <c r="GL16" s="18" t="str">
        <f t="shared" si="36"/>
        <v/>
      </c>
      <c r="GM16" s="18" t="str">
        <f t="shared" si="37"/>
        <v/>
      </c>
      <c r="GN16" s="18" t="str">
        <f t="shared" si="38"/>
        <v/>
      </c>
      <c r="GO16" s="18" t="str">
        <f>IF(ISNUMBER(GM16), GM16*COS(RADIANS(-$C16+Графики!$B$3))+GN16*SIN(RADIANS(-$C16+Графики!$B$3)),"")</f>
        <v/>
      </c>
      <c r="GP16" s="19" t="str">
        <f>IF(ISNUMBER(GM16), GM16*COS(RADIANS(-$C16+Графики!$B$5))+GN16*SIN(RADIANS(-$C16+Графики!$B$5)),"")</f>
        <v/>
      </c>
      <c r="GQ16" s="24"/>
      <c r="GR16" s="25"/>
      <c r="GS16" s="25"/>
      <c r="GT16" s="25"/>
      <c r="GU16" s="18" t="str">
        <f t="shared" si="39"/>
        <v/>
      </c>
      <c r="GV16" s="18" t="str">
        <f t="shared" si="40"/>
        <v/>
      </c>
      <c r="GW16" s="18" t="str">
        <f t="shared" si="41"/>
        <v/>
      </c>
      <c r="GX16" s="18" t="str">
        <f t="shared" si="42"/>
        <v/>
      </c>
      <c r="GY16" s="18" t="str">
        <f>IF(ISNUMBER(GW16), GW16*COS(RADIANS(-$C16+Графики!$B$3))+GX16*SIN(RADIANS(-$C16+Графики!$B$3)),"")</f>
        <v/>
      </c>
      <c r="GZ16" s="19" t="str">
        <f>IF(ISNUMBER(GW16), GW16*COS(RADIANS(-$C16+Графики!$B$5))+GX16*SIN(RADIANS(-$C16+Графики!$B$5)),"")</f>
        <v/>
      </c>
      <c r="HA16" s="24"/>
      <c r="HB16" s="25"/>
      <c r="HC16" s="25"/>
      <c r="HD16" s="25"/>
      <c r="HE16" s="18" t="str">
        <f t="shared" si="43"/>
        <v/>
      </c>
      <c r="HF16" s="18" t="str">
        <f t="shared" si="44"/>
        <v/>
      </c>
      <c r="HG16" s="18" t="str">
        <f t="shared" si="45"/>
        <v/>
      </c>
      <c r="HH16" s="18" t="str">
        <f t="shared" si="46"/>
        <v/>
      </c>
      <c r="HI16" s="18" t="str">
        <f>IF(ISNUMBER(HG16), HG16*COS(RADIANS(-$C16+Графики!$B$3))+HH16*SIN(RADIANS(-$C16+Графики!$B$3)),"")</f>
        <v/>
      </c>
      <c r="HJ16" s="19" t="str">
        <f>IF(ISNUMBER(HG16), HG16*COS(RADIANS(-$C16+Графики!$B$5))+HH16*SIN(RADIANS(-$C16+Графики!$B$5)),"")</f>
        <v/>
      </c>
      <c r="HK16" s="24"/>
      <c r="HL16" s="25"/>
      <c r="HM16" s="25"/>
      <c r="HN16" s="25"/>
      <c r="HO16" s="18" t="str">
        <f t="shared" si="47"/>
        <v/>
      </c>
      <c r="HP16" s="18" t="str">
        <f t="shared" si="48"/>
        <v/>
      </c>
      <c r="HQ16" s="18" t="str">
        <f t="shared" si="49"/>
        <v/>
      </c>
      <c r="HR16" s="18" t="str">
        <f t="shared" si="50"/>
        <v/>
      </c>
      <c r="HS16" s="18" t="str">
        <f>IF(ISNUMBER(HQ16), HQ16*COS(RADIANS(-$C16+Графики!$B$3))+HR16*SIN(RADIANS(-$C16+Графики!$B$3)),"")</f>
        <v/>
      </c>
      <c r="HT16" s="19" t="str">
        <f>IF(ISNUMBER(HQ16), HQ16*COS(RADIANS(-$C16+Графики!$B$5))+HR16*SIN(RADIANS(-$C16+Графики!$B$5)),"")</f>
        <v/>
      </c>
      <c r="HU16" s="24"/>
      <c r="HV16" s="25"/>
      <c r="HW16" s="25"/>
      <c r="HX16" s="25"/>
      <c r="HY16" s="18" t="str">
        <f t="shared" si="51"/>
        <v/>
      </c>
      <c r="HZ16" s="18" t="str">
        <f t="shared" si="52"/>
        <v/>
      </c>
      <c r="IA16" s="18" t="str">
        <f t="shared" si="53"/>
        <v/>
      </c>
      <c r="IB16" s="18" t="str">
        <f t="shared" si="54"/>
        <v/>
      </c>
      <c r="IC16" s="18" t="str">
        <f>IF(ISNUMBER(IA16), IA16*COS(RADIANS(-$C16+Графики!$B$3))+IB16*SIN(RADIANS(-$C16+Графики!$B$3)),"")</f>
        <v/>
      </c>
      <c r="ID16" s="19" t="str">
        <f>IF(ISNUMBER(IA16), IA16*COS(RADIANS(-$C16+Графики!$B$5))+IB16*SIN(RADIANS(-$C16+Графики!$B$5)),"")</f>
        <v/>
      </c>
      <c r="IE16" s="24"/>
      <c r="IF16" s="25"/>
      <c r="IG16" s="25"/>
      <c r="IH16" s="25"/>
      <c r="II16" s="18" t="str">
        <f t="shared" si="55"/>
        <v/>
      </c>
      <c r="IJ16" s="18" t="str">
        <f t="shared" si="56"/>
        <v/>
      </c>
      <c r="IK16" s="18" t="str">
        <f t="shared" si="57"/>
        <v/>
      </c>
      <c r="IL16" s="18" t="str">
        <f t="shared" si="58"/>
        <v/>
      </c>
      <c r="IM16" s="18" t="str">
        <f>IF(ISNUMBER(IK16), IK16*COS(RADIANS(-$C16+Графики!$B$3))+IL16*SIN(RADIANS(-$C16+Графики!$B$3)),"")</f>
        <v/>
      </c>
      <c r="IN16" s="19" t="str">
        <f>IF(ISNUMBER(IK16), IK16*COS(RADIANS(-$C16+Графики!$B$5))+IL16*SIN(RADIANS(-$C16+Графики!$B$5)),"")</f>
        <v/>
      </c>
      <c r="IO16" s="24"/>
      <c r="IP16" s="25"/>
      <c r="IQ16" s="25"/>
      <c r="IR16" s="25"/>
      <c r="IS16" s="18" t="str">
        <f t="shared" si="59"/>
        <v/>
      </c>
      <c r="IT16" s="18" t="str">
        <f t="shared" si="60"/>
        <v/>
      </c>
      <c r="IU16" s="18" t="str">
        <f t="shared" si="61"/>
        <v/>
      </c>
      <c r="IV16" s="18" t="str">
        <f t="shared" si="62"/>
        <v/>
      </c>
      <c r="IW16" s="18" t="str">
        <f>IF(ISNUMBER(IU16), IU16*COS(RADIANS(-$C16+Графики!$B$3))+IV16*SIN(RADIANS(-$C16+Графики!$B$3)),"")</f>
        <v/>
      </c>
      <c r="IX16" s="19" t="str">
        <f>IF(ISNUMBER(IU16), IU16*COS(RADIANS(-$C16+Графики!$B$5))+IV16*SIN(RADIANS(-$C16+Графики!$B$5)),"")</f>
        <v/>
      </c>
    </row>
    <row r="17" spans="1:258" x14ac:dyDescent="0.25">
      <c r="A17" s="44">
        <v>17</v>
      </c>
      <c r="B17" s="50">
        <v>0</v>
      </c>
      <c r="C17" s="11">
        <f>IF(Графики!$A$7="Расчитывать с учетом закручивания скважины",B17,0)</f>
        <v>0</v>
      </c>
      <c r="D17" s="47">
        <v>7</v>
      </c>
      <c r="E17" s="34">
        <f t="shared" si="0"/>
        <v>0</v>
      </c>
      <c r="F17" s="35">
        <f t="shared" si="0"/>
        <v>0</v>
      </c>
      <c r="G17" s="35">
        <f t="shared" si="1"/>
        <v>0</v>
      </c>
      <c r="H17" s="36">
        <f t="shared" si="2"/>
        <v>0</v>
      </c>
      <c r="I17" s="29"/>
      <c r="J17" s="25"/>
      <c r="K17" s="25"/>
      <c r="L17" s="25"/>
      <c r="M17" s="18" t="str">
        <f t="shared" si="63"/>
        <v/>
      </c>
      <c r="N17" s="18" t="str">
        <f t="shared" si="64"/>
        <v/>
      </c>
      <c r="O17" s="18" t="str">
        <f t="shared" si="65"/>
        <v/>
      </c>
      <c r="P17" s="18" t="str">
        <f t="shared" si="65"/>
        <v/>
      </c>
      <c r="Q17" s="18" t="str">
        <f>IF(ISNUMBER(O17), O17*COS(RADIANS(-$C17+Графики!$B$3))+P17*SIN(RADIANS(-$C17+Графики!$B$3)),"")</f>
        <v/>
      </c>
      <c r="R17" s="19" t="str">
        <f>IF(ISNUMBER(O17), O17*COS(RADIANS(-$C17+Графики!$B$5))+P17*SIN(RADIANS(-$C17+Графики!$B$5)),"")</f>
        <v/>
      </c>
      <c r="S17" s="29"/>
      <c r="T17" s="25"/>
      <c r="U17" s="25"/>
      <c r="V17" s="25"/>
      <c r="W17" s="18" t="str">
        <f t="shared" si="66"/>
        <v/>
      </c>
      <c r="X17" s="18" t="str">
        <f t="shared" si="67"/>
        <v/>
      </c>
      <c r="Y17" s="18" t="str">
        <f t="shared" si="68"/>
        <v/>
      </c>
      <c r="Z17" s="18" t="str">
        <f t="shared" si="68"/>
        <v/>
      </c>
      <c r="AA17" s="18" t="str">
        <f>IF(ISNUMBER(Y17), Y17*COS(RADIANS(-$C17+Графики!$B$3))+Z17*SIN(RADIANS(-$C17+Графики!$B$3)),"")</f>
        <v/>
      </c>
      <c r="AB17" s="18" t="str">
        <f>IF(ISNUMBER(Y17), Y17*COS(RADIANS(-$C17+Графики!$B$5))+Z17*SIN(RADIANS(-$C17+Графики!$B$5)),"")</f>
        <v/>
      </c>
      <c r="AC17" s="24"/>
      <c r="AD17" s="25"/>
      <c r="AE17" s="25"/>
      <c r="AF17" s="25"/>
      <c r="AG17" s="18" t="str">
        <f t="shared" si="69"/>
        <v/>
      </c>
      <c r="AH17" s="18" t="str">
        <f t="shared" si="70"/>
        <v/>
      </c>
      <c r="AI17" s="18" t="str">
        <f t="shared" si="71"/>
        <v/>
      </c>
      <c r="AJ17" s="18" t="str">
        <f t="shared" si="71"/>
        <v/>
      </c>
      <c r="AK17" s="18" t="str">
        <f>IF(ISNUMBER(AI17), AI17*COS(RADIANS(-$C17+Графики!$B$3))+AJ17*SIN(RADIANS(-$C17+Графики!$B$3)),"")</f>
        <v/>
      </c>
      <c r="AL17" s="19" t="str">
        <f>IF(ISNUMBER(AI17), AI17*COS(RADIANS(-$C17+Графики!$B$5))+AJ17*SIN(RADIANS(-$C17+Графики!$B$5)),"")</f>
        <v/>
      </c>
      <c r="AM17" s="24"/>
      <c r="AN17" s="25"/>
      <c r="AO17" s="25"/>
      <c r="AP17" s="25"/>
      <c r="AQ17" s="18" t="str">
        <f t="shared" si="72"/>
        <v/>
      </c>
      <c r="AR17" s="18" t="str">
        <f t="shared" si="73"/>
        <v/>
      </c>
      <c r="AS17" s="18" t="str">
        <f t="shared" si="74"/>
        <v/>
      </c>
      <c r="AT17" s="18" t="str">
        <f t="shared" si="74"/>
        <v/>
      </c>
      <c r="AU17" s="18" t="str">
        <f>IF(ISNUMBER(AS17), AS17*COS(RADIANS(-$C17+Графики!$B$3))+AT17*SIN(RADIANS(-$C17+Графики!$B$3)),"")</f>
        <v/>
      </c>
      <c r="AV17" s="19" t="str">
        <f>IF(ISNUMBER(AS17), AS17*COS(RADIANS(-$C17+Графики!$B$5))+AT17*SIN(RADIANS(-$C17+Графики!$B$5)),"")</f>
        <v/>
      </c>
      <c r="AW17" s="24"/>
      <c r="AX17" s="25"/>
      <c r="AY17" s="25"/>
      <c r="AZ17" s="25"/>
      <c r="BA17" s="18" t="str">
        <f t="shared" si="75"/>
        <v/>
      </c>
      <c r="BB17" s="18" t="str">
        <f t="shared" si="76"/>
        <v/>
      </c>
      <c r="BC17" s="18" t="str">
        <f t="shared" si="77"/>
        <v/>
      </c>
      <c r="BD17" s="18" t="str">
        <f t="shared" si="77"/>
        <v/>
      </c>
      <c r="BE17" s="18" t="str">
        <f>IF(ISNUMBER(BC17), BC17*COS(RADIANS(-$C17+Графики!$B$3))+BD17*SIN(RADIANS(-$C17+Графики!$B$3)),"")</f>
        <v/>
      </c>
      <c r="BF17" s="19" t="str">
        <f>IF(ISNUMBER(BC17), BC17*COS(RADIANS(-$C17+Графики!$B$5))+BD17*SIN(RADIANS(-$C17+Графики!$B$5)),"")</f>
        <v/>
      </c>
      <c r="BG17" s="24"/>
      <c r="BH17" s="25"/>
      <c r="BI17" s="25"/>
      <c r="BJ17" s="25"/>
      <c r="BK17" s="18" t="str">
        <f t="shared" si="78"/>
        <v/>
      </c>
      <c r="BL17" s="18" t="str">
        <f t="shared" si="79"/>
        <v/>
      </c>
      <c r="BM17" s="18" t="str">
        <f t="shared" si="80"/>
        <v/>
      </c>
      <c r="BN17" s="18" t="str">
        <f t="shared" si="80"/>
        <v/>
      </c>
      <c r="BO17" s="18" t="str">
        <f>IF(ISNUMBER(BM17), BM17*COS(RADIANS(-$C17+Графики!$B$3))+BN17*SIN(RADIANS(-$C17+Графики!$B$3)),"")</f>
        <v/>
      </c>
      <c r="BP17" s="19" t="str">
        <f>IF(ISNUMBER(BM17), BM17*COS(RADIANS(-$C17+Графики!$B$5))+BN17*SIN(RADIANS(-$C17+Графики!$B$5)),"")</f>
        <v/>
      </c>
      <c r="BQ17" s="24"/>
      <c r="BR17" s="25"/>
      <c r="BS17" s="25"/>
      <c r="BT17" s="25"/>
      <c r="BU17" s="18" t="str">
        <f t="shared" si="81"/>
        <v/>
      </c>
      <c r="BV17" s="18" t="str">
        <f t="shared" si="82"/>
        <v/>
      </c>
      <c r="BW17" s="18" t="str">
        <f t="shared" si="83"/>
        <v/>
      </c>
      <c r="BX17" s="18" t="str">
        <f t="shared" si="83"/>
        <v/>
      </c>
      <c r="BY17" s="18" t="str">
        <f>IF(ISNUMBER(BW17), BW17*COS(RADIANS(-$C17+Графики!$B$3))+BX17*SIN(RADIANS(-$C17+Графики!$B$3)),"")</f>
        <v/>
      </c>
      <c r="BZ17" s="19" t="str">
        <f>IF(ISNUMBER(BW17), BW17*COS(RADIANS(-$C17+Графики!$B$5))+BX17*SIN(RADIANS(-$C17+Графики!$B$5)),"")</f>
        <v/>
      </c>
      <c r="CA17" s="29"/>
      <c r="CB17" s="25"/>
      <c r="CC17" s="25"/>
      <c r="CD17" s="25"/>
      <c r="CE17" s="18" t="str">
        <f t="shared" si="84"/>
        <v/>
      </c>
      <c r="CF17" s="18" t="str">
        <f t="shared" si="85"/>
        <v/>
      </c>
      <c r="CG17" s="18" t="str">
        <f t="shared" si="86"/>
        <v/>
      </c>
      <c r="CH17" s="18" t="str">
        <f t="shared" si="86"/>
        <v/>
      </c>
      <c r="CI17" s="18" t="str">
        <f>IF(ISNUMBER(CG17), CG17*COS(RADIANS(-$C17+Графики!$B$3))+CH17*SIN(RADIANS(-$C17+Графики!$B$3)),"")</f>
        <v/>
      </c>
      <c r="CJ17" s="19" t="str">
        <f>IF(ISNUMBER(CG17), CG17*COS(RADIANS(-$C17+Графики!$B$5))+CH17*SIN(RADIANS(-$C17+Графики!$B$5)),"")</f>
        <v/>
      </c>
      <c r="CK17" s="24"/>
      <c r="CL17" s="25"/>
      <c r="CM17" s="25"/>
      <c r="CN17" s="25"/>
      <c r="CO17" s="18" t="str">
        <f t="shared" si="87"/>
        <v/>
      </c>
      <c r="CP17" s="18" t="str">
        <f t="shared" si="88"/>
        <v/>
      </c>
      <c r="CQ17" s="18" t="str">
        <f t="shared" si="89"/>
        <v/>
      </c>
      <c r="CR17" s="18" t="str">
        <f t="shared" si="89"/>
        <v/>
      </c>
      <c r="CS17" s="18" t="str">
        <f>IF(ISNUMBER(CQ17), CQ17*COS(RADIANS(-$C17+Графики!$B$3))+CR17*SIN(RADIANS(-$C17+Графики!$B$3)),"")</f>
        <v/>
      </c>
      <c r="CT17" s="19" t="str">
        <f>IF(ISNUMBER(CQ17), CQ17*COS(RADIANS(-$C17+Графики!$B$5))+CR17*SIN(RADIANS(-$C17+Графики!$B$5)),"")</f>
        <v/>
      </c>
      <c r="CU17" s="24"/>
      <c r="CV17" s="25"/>
      <c r="CW17" s="25"/>
      <c r="CX17" s="25"/>
      <c r="CY17" s="18" t="str">
        <f t="shared" si="90"/>
        <v/>
      </c>
      <c r="CZ17" s="18" t="str">
        <f t="shared" si="91"/>
        <v/>
      </c>
      <c r="DA17" s="18" t="str">
        <f t="shared" si="92"/>
        <v/>
      </c>
      <c r="DB17" s="18" t="str">
        <f t="shared" si="92"/>
        <v/>
      </c>
      <c r="DC17" s="18" t="str">
        <f>IF(ISNUMBER(DA17), DA17*COS(RADIANS(-$C17+Графики!$B$3))+DB17*SIN(RADIANS(-$C17+Графики!$B$3)),"")</f>
        <v/>
      </c>
      <c r="DD17" s="19" t="str">
        <f>IF(ISNUMBER(DA17), DA17*COS(RADIANS(-$C17+Графики!$B$5))+DB17*SIN(RADIANS(-$C17+Графики!$B$5)),"")</f>
        <v/>
      </c>
      <c r="DE17" s="24"/>
      <c r="DF17" s="25"/>
      <c r="DG17" s="25"/>
      <c r="DH17" s="25"/>
      <c r="DI17" s="18" t="str">
        <f t="shared" si="3"/>
        <v/>
      </c>
      <c r="DJ17" s="18" t="str">
        <f t="shared" si="4"/>
        <v/>
      </c>
      <c r="DK17" s="18" t="str">
        <f t="shared" si="5"/>
        <v/>
      </c>
      <c r="DL17" s="18" t="str">
        <f t="shared" si="6"/>
        <v/>
      </c>
      <c r="DM17" s="18" t="str">
        <f>IF(ISNUMBER(DK17), DK17*COS(RADIANS(-$C17+Графики!$B$3))+DL17*SIN(RADIANS(-$C17+Графики!$B$3)),"")</f>
        <v/>
      </c>
      <c r="DN17" s="19" t="str">
        <f>IF(ISNUMBER(DK17), DK17*COS(RADIANS(-$C17+Графики!$B$5))+DL17*SIN(RADIANS(-$C17+Графики!$B$5)),"")</f>
        <v/>
      </c>
      <c r="DO17" s="24"/>
      <c r="DP17" s="25"/>
      <c r="DQ17" s="25"/>
      <c r="DR17" s="25"/>
      <c r="DS17" s="18" t="str">
        <f t="shared" si="7"/>
        <v/>
      </c>
      <c r="DT17" s="18" t="str">
        <f t="shared" si="8"/>
        <v/>
      </c>
      <c r="DU17" s="18" t="str">
        <f t="shared" si="9"/>
        <v/>
      </c>
      <c r="DV17" s="18" t="str">
        <f t="shared" si="10"/>
        <v/>
      </c>
      <c r="DW17" s="18" t="str">
        <f>IF(ISNUMBER(DU17), DU17*COS(RADIANS(-$C17+Графики!$B$3))+DV17*SIN(RADIANS(-$C17+Графики!$B$3)),"")</f>
        <v/>
      </c>
      <c r="DX17" s="19" t="str">
        <f>IF(ISNUMBER(DU17), DU17*COS(RADIANS(-$C17+Графики!$B$5))+DV17*SIN(RADIANS(-$C17+Графики!$B$5)),"")</f>
        <v/>
      </c>
      <c r="DY17" s="24"/>
      <c r="DZ17" s="25"/>
      <c r="EA17" s="25"/>
      <c r="EB17" s="25"/>
      <c r="EC17" s="18" t="str">
        <f t="shared" si="11"/>
        <v/>
      </c>
      <c r="ED17" s="18" t="str">
        <f t="shared" si="12"/>
        <v/>
      </c>
      <c r="EE17" s="18" t="str">
        <f t="shared" si="13"/>
        <v/>
      </c>
      <c r="EF17" s="18" t="str">
        <f t="shared" si="14"/>
        <v/>
      </c>
      <c r="EG17" s="18" t="str">
        <f>IF(ISNUMBER(EE17), EE17*COS(RADIANS(-$C17+Графики!$B$3))+EF17*SIN(RADIANS(-$C17+Графики!$B$3)),"")</f>
        <v/>
      </c>
      <c r="EH17" s="19" t="str">
        <f>IF(ISNUMBER(EE17), EE17*COS(RADIANS(-$C17+Графики!$B$5))+EF17*SIN(RADIANS(-$C17+Графики!$B$5)),"")</f>
        <v/>
      </c>
      <c r="EI17" s="24"/>
      <c r="EJ17" s="25"/>
      <c r="EK17" s="25"/>
      <c r="EL17" s="25"/>
      <c r="EM17" s="18" t="str">
        <f t="shared" si="15"/>
        <v/>
      </c>
      <c r="EN17" s="18" t="str">
        <f t="shared" si="16"/>
        <v/>
      </c>
      <c r="EO17" s="18" t="str">
        <f t="shared" si="17"/>
        <v/>
      </c>
      <c r="EP17" s="18" t="str">
        <f t="shared" si="18"/>
        <v/>
      </c>
      <c r="EQ17" s="18" t="str">
        <f>IF(ISNUMBER(EO17), EO17*COS(RADIANS(-$C17+Графики!$B$3))+EP17*SIN(RADIANS(-$C17+Графики!$B$3)),"")</f>
        <v/>
      </c>
      <c r="ER17" s="19" t="str">
        <f>IF(ISNUMBER(EO17), EO17*COS(RADIANS(-$C17+Графики!$B$5))+EP17*SIN(RADIANS(-$C17+Графики!$B$5)),"")</f>
        <v/>
      </c>
      <c r="ES17" s="24"/>
      <c r="ET17" s="25"/>
      <c r="EU17" s="25"/>
      <c r="EV17" s="25"/>
      <c r="EW17" s="18" t="str">
        <f t="shared" si="19"/>
        <v/>
      </c>
      <c r="EX17" s="18" t="str">
        <f t="shared" si="20"/>
        <v/>
      </c>
      <c r="EY17" s="18" t="str">
        <f t="shared" si="21"/>
        <v/>
      </c>
      <c r="EZ17" s="18" t="str">
        <f t="shared" si="22"/>
        <v/>
      </c>
      <c r="FA17" s="18" t="str">
        <f>IF(ISNUMBER(EY17), EY17*COS(RADIANS(-$C17+Графики!$B$3))+EZ17*SIN(RADIANS(-$C17+Графики!$B$3)),"")</f>
        <v/>
      </c>
      <c r="FB17" s="19" t="str">
        <f>IF(ISNUMBER(EY17), EY17*COS(RADIANS(-$C17+Графики!$B$5))+EZ17*SIN(RADIANS(-$C17+Графики!$B$5)),"")</f>
        <v/>
      </c>
      <c r="FC17" s="24"/>
      <c r="FD17" s="25"/>
      <c r="FE17" s="25"/>
      <c r="FF17" s="25"/>
      <c r="FG17" s="18" t="str">
        <f t="shared" si="23"/>
        <v/>
      </c>
      <c r="FH17" s="18" t="str">
        <f t="shared" si="24"/>
        <v/>
      </c>
      <c r="FI17" s="18" t="str">
        <f t="shared" si="25"/>
        <v/>
      </c>
      <c r="FJ17" s="18" t="str">
        <f t="shared" si="26"/>
        <v/>
      </c>
      <c r="FK17" s="18" t="str">
        <f>IF(ISNUMBER(FI17), FI17*COS(RADIANS(-$C17+Графики!$B$3))+FJ17*SIN(RADIANS(-$C17+Графики!$B$3)),"")</f>
        <v/>
      </c>
      <c r="FL17" s="19" t="str">
        <f>IF(ISNUMBER(FI17), FI17*COS(RADIANS(-$C17+Графики!$B$5))+FJ17*SIN(RADIANS(-$C17+Графики!$B$5)),"")</f>
        <v/>
      </c>
      <c r="FM17" s="24"/>
      <c r="FN17" s="25"/>
      <c r="FO17" s="25"/>
      <c r="FP17" s="25"/>
      <c r="FQ17" s="18" t="str">
        <f t="shared" si="27"/>
        <v/>
      </c>
      <c r="FR17" s="18" t="str">
        <f t="shared" si="28"/>
        <v/>
      </c>
      <c r="FS17" s="18" t="str">
        <f t="shared" si="29"/>
        <v/>
      </c>
      <c r="FT17" s="18" t="str">
        <f t="shared" si="30"/>
        <v/>
      </c>
      <c r="FU17" s="18" t="str">
        <f>IF(ISNUMBER(FS17), FS17*COS(RADIANS(-$C17+Графики!$B$3))+FT17*SIN(RADIANS(-$C17+Графики!$B$3)),"")</f>
        <v/>
      </c>
      <c r="FV17" s="19" t="str">
        <f>IF(ISNUMBER(FS17), FS17*COS(RADIANS(-$C17+Графики!$B$5))+FT17*SIN(RADIANS(-$C17+Графики!$B$5)),"")</f>
        <v/>
      </c>
      <c r="FW17" s="24"/>
      <c r="FX17" s="25"/>
      <c r="FY17" s="25"/>
      <c r="FZ17" s="25"/>
      <c r="GA17" s="18" t="str">
        <f t="shared" si="31"/>
        <v/>
      </c>
      <c r="GB17" s="18" t="str">
        <f t="shared" si="32"/>
        <v/>
      </c>
      <c r="GC17" s="18" t="str">
        <f t="shared" si="33"/>
        <v/>
      </c>
      <c r="GD17" s="18" t="str">
        <f t="shared" si="34"/>
        <v/>
      </c>
      <c r="GE17" s="18" t="str">
        <f>IF(ISNUMBER(GC17), GC17*COS(RADIANS(-$C17+Графики!$B$3))+GD17*SIN(RADIANS(-$C17+Графики!$B$3)),"")</f>
        <v/>
      </c>
      <c r="GF17" s="19" t="str">
        <f>IF(ISNUMBER(GC17), GC17*COS(RADIANS(-$C17+Графики!$B$5))+GD17*SIN(RADIANS(-$C17+Графики!$B$5)),"")</f>
        <v/>
      </c>
      <c r="GG17" s="24"/>
      <c r="GH17" s="25"/>
      <c r="GI17" s="25"/>
      <c r="GJ17" s="25"/>
      <c r="GK17" s="18" t="str">
        <f t="shared" si="35"/>
        <v/>
      </c>
      <c r="GL17" s="18" t="str">
        <f t="shared" si="36"/>
        <v/>
      </c>
      <c r="GM17" s="18" t="str">
        <f t="shared" si="37"/>
        <v/>
      </c>
      <c r="GN17" s="18" t="str">
        <f t="shared" si="38"/>
        <v/>
      </c>
      <c r="GO17" s="18" t="str">
        <f>IF(ISNUMBER(GM17), GM17*COS(RADIANS(-$C17+Графики!$B$3))+GN17*SIN(RADIANS(-$C17+Графики!$B$3)),"")</f>
        <v/>
      </c>
      <c r="GP17" s="19" t="str">
        <f>IF(ISNUMBER(GM17), GM17*COS(RADIANS(-$C17+Графики!$B$5))+GN17*SIN(RADIANS(-$C17+Графики!$B$5)),"")</f>
        <v/>
      </c>
      <c r="GQ17" s="24"/>
      <c r="GR17" s="25"/>
      <c r="GS17" s="25"/>
      <c r="GT17" s="25"/>
      <c r="GU17" s="18" t="str">
        <f t="shared" si="39"/>
        <v/>
      </c>
      <c r="GV17" s="18" t="str">
        <f t="shared" si="40"/>
        <v/>
      </c>
      <c r="GW17" s="18" t="str">
        <f t="shared" si="41"/>
        <v/>
      </c>
      <c r="GX17" s="18" t="str">
        <f t="shared" si="42"/>
        <v/>
      </c>
      <c r="GY17" s="18" t="str">
        <f>IF(ISNUMBER(GW17), GW17*COS(RADIANS(-$C17+Графики!$B$3))+GX17*SIN(RADIANS(-$C17+Графики!$B$3)),"")</f>
        <v/>
      </c>
      <c r="GZ17" s="19" t="str">
        <f>IF(ISNUMBER(GW17), GW17*COS(RADIANS(-$C17+Графики!$B$5))+GX17*SIN(RADIANS(-$C17+Графики!$B$5)),"")</f>
        <v/>
      </c>
      <c r="HA17" s="24"/>
      <c r="HB17" s="25"/>
      <c r="HC17" s="25"/>
      <c r="HD17" s="25"/>
      <c r="HE17" s="18" t="str">
        <f t="shared" si="43"/>
        <v/>
      </c>
      <c r="HF17" s="18" t="str">
        <f t="shared" si="44"/>
        <v/>
      </c>
      <c r="HG17" s="18" t="str">
        <f t="shared" si="45"/>
        <v/>
      </c>
      <c r="HH17" s="18" t="str">
        <f t="shared" si="46"/>
        <v/>
      </c>
      <c r="HI17" s="18" t="str">
        <f>IF(ISNUMBER(HG17), HG17*COS(RADIANS(-$C17+Графики!$B$3))+HH17*SIN(RADIANS(-$C17+Графики!$B$3)),"")</f>
        <v/>
      </c>
      <c r="HJ17" s="19" t="str">
        <f>IF(ISNUMBER(HG17), HG17*COS(RADIANS(-$C17+Графики!$B$5))+HH17*SIN(RADIANS(-$C17+Графики!$B$5)),"")</f>
        <v/>
      </c>
      <c r="HK17" s="24"/>
      <c r="HL17" s="25"/>
      <c r="HM17" s="25"/>
      <c r="HN17" s="25"/>
      <c r="HO17" s="18" t="str">
        <f t="shared" si="47"/>
        <v/>
      </c>
      <c r="HP17" s="18" t="str">
        <f t="shared" si="48"/>
        <v/>
      </c>
      <c r="HQ17" s="18" t="str">
        <f t="shared" si="49"/>
        <v/>
      </c>
      <c r="HR17" s="18" t="str">
        <f t="shared" si="50"/>
        <v/>
      </c>
      <c r="HS17" s="18" t="str">
        <f>IF(ISNUMBER(HQ17), HQ17*COS(RADIANS(-$C17+Графики!$B$3))+HR17*SIN(RADIANS(-$C17+Графики!$B$3)),"")</f>
        <v/>
      </c>
      <c r="HT17" s="19" t="str">
        <f>IF(ISNUMBER(HQ17), HQ17*COS(RADIANS(-$C17+Графики!$B$5))+HR17*SIN(RADIANS(-$C17+Графики!$B$5)),"")</f>
        <v/>
      </c>
      <c r="HU17" s="24"/>
      <c r="HV17" s="25"/>
      <c r="HW17" s="25"/>
      <c r="HX17" s="25"/>
      <c r="HY17" s="18" t="str">
        <f t="shared" si="51"/>
        <v/>
      </c>
      <c r="HZ17" s="18" t="str">
        <f t="shared" si="52"/>
        <v/>
      </c>
      <c r="IA17" s="18" t="str">
        <f t="shared" si="53"/>
        <v/>
      </c>
      <c r="IB17" s="18" t="str">
        <f t="shared" si="54"/>
        <v/>
      </c>
      <c r="IC17" s="18" t="str">
        <f>IF(ISNUMBER(IA17), IA17*COS(RADIANS(-$C17+Графики!$B$3))+IB17*SIN(RADIANS(-$C17+Графики!$B$3)),"")</f>
        <v/>
      </c>
      <c r="ID17" s="19" t="str">
        <f>IF(ISNUMBER(IA17), IA17*COS(RADIANS(-$C17+Графики!$B$5))+IB17*SIN(RADIANS(-$C17+Графики!$B$5)),"")</f>
        <v/>
      </c>
      <c r="IE17" s="24"/>
      <c r="IF17" s="25"/>
      <c r="IG17" s="25"/>
      <c r="IH17" s="25"/>
      <c r="II17" s="18" t="str">
        <f t="shared" si="55"/>
        <v/>
      </c>
      <c r="IJ17" s="18" t="str">
        <f t="shared" si="56"/>
        <v/>
      </c>
      <c r="IK17" s="18" t="str">
        <f t="shared" si="57"/>
        <v/>
      </c>
      <c r="IL17" s="18" t="str">
        <f t="shared" si="58"/>
        <v/>
      </c>
      <c r="IM17" s="18" t="str">
        <f>IF(ISNUMBER(IK17), IK17*COS(RADIANS(-$C17+Графики!$B$3))+IL17*SIN(RADIANS(-$C17+Графики!$B$3)),"")</f>
        <v/>
      </c>
      <c r="IN17" s="19" t="str">
        <f>IF(ISNUMBER(IK17), IK17*COS(RADIANS(-$C17+Графики!$B$5))+IL17*SIN(RADIANS(-$C17+Графики!$B$5)),"")</f>
        <v/>
      </c>
      <c r="IO17" s="24"/>
      <c r="IP17" s="25"/>
      <c r="IQ17" s="25"/>
      <c r="IR17" s="25"/>
      <c r="IS17" s="18" t="str">
        <f t="shared" si="59"/>
        <v/>
      </c>
      <c r="IT17" s="18" t="str">
        <f t="shared" si="60"/>
        <v/>
      </c>
      <c r="IU17" s="18" t="str">
        <f t="shared" si="61"/>
        <v/>
      </c>
      <c r="IV17" s="18" t="str">
        <f t="shared" si="62"/>
        <v/>
      </c>
      <c r="IW17" s="18" t="str">
        <f>IF(ISNUMBER(IU17), IU17*COS(RADIANS(-$C17+Графики!$B$3))+IV17*SIN(RADIANS(-$C17+Графики!$B$3)),"")</f>
        <v/>
      </c>
      <c r="IX17" s="19" t="str">
        <f>IF(ISNUMBER(IU17), IU17*COS(RADIANS(-$C17+Графики!$B$5))+IV17*SIN(RADIANS(-$C17+Графики!$B$5)),"")</f>
        <v/>
      </c>
    </row>
    <row r="18" spans="1:258" x14ac:dyDescent="0.25">
      <c r="A18" s="44">
        <v>18</v>
      </c>
      <c r="B18" s="50">
        <v>0</v>
      </c>
      <c r="C18" s="11">
        <f>IF(Графики!$A$7="Расчитывать с учетом закручивания скважины",B18,0)</f>
        <v>0</v>
      </c>
      <c r="D18" s="47">
        <v>7.5</v>
      </c>
      <c r="E18" s="34">
        <f t="shared" si="0"/>
        <v>0</v>
      </c>
      <c r="F18" s="35">
        <f t="shared" si="0"/>
        <v>0</v>
      </c>
      <c r="G18" s="35">
        <f t="shared" si="1"/>
        <v>0</v>
      </c>
      <c r="H18" s="36">
        <f t="shared" si="2"/>
        <v>0</v>
      </c>
      <c r="I18" s="29"/>
      <c r="J18" s="25"/>
      <c r="K18" s="25"/>
      <c r="L18" s="25"/>
      <c r="M18" s="18" t="str">
        <f t="shared" si="63"/>
        <v/>
      </c>
      <c r="N18" s="18" t="str">
        <f t="shared" si="64"/>
        <v/>
      </c>
      <c r="O18" s="18" t="str">
        <f t="shared" si="65"/>
        <v/>
      </c>
      <c r="P18" s="18" t="str">
        <f t="shared" si="65"/>
        <v/>
      </c>
      <c r="Q18" s="18" t="str">
        <f>IF(ISNUMBER(O18), O18*COS(RADIANS(-$C18+Графики!$B$3))+P18*SIN(RADIANS(-$C18+Графики!$B$3)),"")</f>
        <v/>
      </c>
      <c r="R18" s="19" t="str">
        <f>IF(ISNUMBER(O18), O18*COS(RADIANS(-$C18+Графики!$B$5))+P18*SIN(RADIANS(-$C18+Графики!$B$5)),"")</f>
        <v/>
      </c>
      <c r="S18" s="29"/>
      <c r="T18" s="25"/>
      <c r="U18" s="25"/>
      <c r="V18" s="25"/>
      <c r="W18" s="18" t="str">
        <f t="shared" si="66"/>
        <v/>
      </c>
      <c r="X18" s="18" t="str">
        <f t="shared" si="67"/>
        <v/>
      </c>
      <c r="Y18" s="18" t="str">
        <f t="shared" si="68"/>
        <v/>
      </c>
      <c r="Z18" s="18" t="str">
        <f t="shared" si="68"/>
        <v/>
      </c>
      <c r="AA18" s="18" t="str">
        <f>IF(ISNUMBER(Y18), Y18*COS(RADIANS(-$C18+Графики!$B$3))+Z18*SIN(RADIANS(-$C18+Графики!$B$3)),"")</f>
        <v/>
      </c>
      <c r="AB18" s="18" t="str">
        <f>IF(ISNUMBER(Y18), Y18*COS(RADIANS(-$C18+Графики!$B$5))+Z18*SIN(RADIANS(-$C18+Графики!$B$5)),"")</f>
        <v/>
      </c>
      <c r="AC18" s="24"/>
      <c r="AD18" s="25"/>
      <c r="AE18" s="25"/>
      <c r="AF18" s="25"/>
      <c r="AG18" s="18" t="str">
        <f t="shared" si="69"/>
        <v/>
      </c>
      <c r="AH18" s="18" t="str">
        <f t="shared" si="70"/>
        <v/>
      </c>
      <c r="AI18" s="18" t="str">
        <f t="shared" si="71"/>
        <v/>
      </c>
      <c r="AJ18" s="18" t="str">
        <f t="shared" si="71"/>
        <v/>
      </c>
      <c r="AK18" s="18" t="str">
        <f>IF(ISNUMBER(AI18), AI18*COS(RADIANS(-$C18+Графики!$B$3))+AJ18*SIN(RADIANS(-$C18+Графики!$B$3)),"")</f>
        <v/>
      </c>
      <c r="AL18" s="19" t="str">
        <f>IF(ISNUMBER(AI18), AI18*COS(RADIANS(-$C18+Графики!$B$5))+AJ18*SIN(RADIANS(-$C18+Графики!$B$5)),"")</f>
        <v/>
      </c>
      <c r="AM18" s="24"/>
      <c r="AN18" s="25"/>
      <c r="AO18" s="25"/>
      <c r="AP18" s="25"/>
      <c r="AQ18" s="18" t="str">
        <f t="shared" si="72"/>
        <v/>
      </c>
      <c r="AR18" s="18" t="str">
        <f t="shared" si="73"/>
        <v/>
      </c>
      <c r="AS18" s="18" t="str">
        <f t="shared" si="74"/>
        <v/>
      </c>
      <c r="AT18" s="18" t="str">
        <f t="shared" si="74"/>
        <v/>
      </c>
      <c r="AU18" s="18" t="str">
        <f>IF(ISNUMBER(AS18), AS18*COS(RADIANS(-$C18+Графики!$B$3))+AT18*SIN(RADIANS(-$C18+Графики!$B$3)),"")</f>
        <v/>
      </c>
      <c r="AV18" s="19" t="str">
        <f>IF(ISNUMBER(AS18), AS18*COS(RADIANS(-$C18+Графики!$B$5))+AT18*SIN(RADIANS(-$C18+Графики!$B$5)),"")</f>
        <v/>
      </c>
      <c r="AW18" s="24"/>
      <c r="AX18" s="25"/>
      <c r="AY18" s="25"/>
      <c r="AZ18" s="25"/>
      <c r="BA18" s="18" t="str">
        <f t="shared" si="75"/>
        <v/>
      </c>
      <c r="BB18" s="18" t="str">
        <f t="shared" si="76"/>
        <v/>
      </c>
      <c r="BC18" s="18" t="str">
        <f t="shared" si="77"/>
        <v/>
      </c>
      <c r="BD18" s="18" t="str">
        <f t="shared" si="77"/>
        <v/>
      </c>
      <c r="BE18" s="18" t="str">
        <f>IF(ISNUMBER(BC18), BC18*COS(RADIANS(-$C18+Графики!$B$3))+BD18*SIN(RADIANS(-$C18+Графики!$B$3)),"")</f>
        <v/>
      </c>
      <c r="BF18" s="19" t="str">
        <f>IF(ISNUMBER(BC18), BC18*COS(RADIANS(-$C18+Графики!$B$5))+BD18*SIN(RADIANS(-$C18+Графики!$B$5)),"")</f>
        <v/>
      </c>
      <c r="BG18" s="24"/>
      <c r="BH18" s="25"/>
      <c r="BI18" s="25"/>
      <c r="BJ18" s="25"/>
      <c r="BK18" s="18" t="str">
        <f t="shared" si="78"/>
        <v/>
      </c>
      <c r="BL18" s="18" t="str">
        <f t="shared" si="79"/>
        <v/>
      </c>
      <c r="BM18" s="18" t="str">
        <f t="shared" si="80"/>
        <v/>
      </c>
      <c r="BN18" s="18" t="str">
        <f t="shared" si="80"/>
        <v/>
      </c>
      <c r="BO18" s="18" t="str">
        <f>IF(ISNUMBER(BM18), BM18*COS(RADIANS(-$C18+Графики!$B$3))+BN18*SIN(RADIANS(-$C18+Графики!$B$3)),"")</f>
        <v/>
      </c>
      <c r="BP18" s="19" t="str">
        <f>IF(ISNUMBER(BM18), BM18*COS(RADIANS(-$C18+Графики!$B$5))+BN18*SIN(RADIANS(-$C18+Графики!$B$5)),"")</f>
        <v/>
      </c>
      <c r="BQ18" s="24"/>
      <c r="BR18" s="25"/>
      <c r="BS18" s="25"/>
      <c r="BT18" s="25"/>
      <c r="BU18" s="18" t="str">
        <f t="shared" si="81"/>
        <v/>
      </c>
      <c r="BV18" s="18" t="str">
        <f t="shared" si="82"/>
        <v/>
      </c>
      <c r="BW18" s="18" t="str">
        <f t="shared" si="83"/>
        <v/>
      </c>
      <c r="BX18" s="18" t="str">
        <f t="shared" si="83"/>
        <v/>
      </c>
      <c r="BY18" s="18" t="str">
        <f>IF(ISNUMBER(BW18), BW18*COS(RADIANS(-$C18+Графики!$B$3))+BX18*SIN(RADIANS(-$C18+Графики!$B$3)),"")</f>
        <v/>
      </c>
      <c r="BZ18" s="19" t="str">
        <f>IF(ISNUMBER(BW18), BW18*COS(RADIANS(-$C18+Графики!$B$5))+BX18*SIN(RADIANS(-$C18+Графики!$B$5)),"")</f>
        <v/>
      </c>
      <c r="CA18" s="29"/>
      <c r="CB18" s="25"/>
      <c r="CC18" s="25"/>
      <c r="CD18" s="25"/>
      <c r="CE18" s="18" t="str">
        <f t="shared" si="84"/>
        <v/>
      </c>
      <c r="CF18" s="18" t="str">
        <f t="shared" si="85"/>
        <v/>
      </c>
      <c r="CG18" s="18" t="str">
        <f t="shared" si="86"/>
        <v/>
      </c>
      <c r="CH18" s="18" t="str">
        <f t="shared" si="86"/>
        <v/>
      </c>
      <c r="CI18" s="18" t="str">
        <f>IF(ISNUMBER(CG18), CG18*COS(RADIANS(-$C18+Графики!$B$3))+CH18*SIN(RADIANS(-$C18+Графики!$B$3)),"")</f>
        <v/>
      </c>
      <c r="CJ18" s="19" t="str">
        <f>IF(ISNUMBER(CG18), CG18*COS(RADIANS(-$C18+Графики!$B$5))+CH18*SIN(RADIANS(-$C18+Графики!$B$5)),"")</f>
        <v/>
      </c>
      <c r="CK18" s="24"/>
      <c r="CL18" s="25"/>
      <c r="CM18" s="25"/>
      <c r="CN18" s="25"/>
      <c r="CO18" s="18" t="str">
        <f t="shared" si="87"/>
        <v/>
      </c>
      <c r="CP18" s="18" t="str">
        <f t="shared" si="88"/>
        <v/>
      </c>
      <c r="CQ18" s="18" t="str">
        <f t="shared" si="89"/>
        <v/>
      </c>
      <c r="CR18" s="18" t="str">
        <f t="shared" si="89"/>
        <v/>
      </c>
      <c r="CS18" s="18" t="str">
        <f>IF(ISNUMBER(CQ18), CQ18*COS(RADIANS(-$C18+Графики!$B$3))+CR18*SIN(RADIANS(-$C18+Графики!$B$3)),"")</f>
        <v/>
      </c>
      <c r="CT18" s="19" t="str">
        <f>IF(ISNUMBER(CQ18), CQ18*COS(RADIANS(-$C18+Графики!$B$5))+CR18*SIN(RADIANS(-$C18+Графики!$B$5)),"")</f>
        <v/>
      </c>
      <c r="CU18" s="24"/>
      <c r="CV18" s="25"/>
      <c r="CW18" s="25"/>
      <c r="CX18" s="25"/>
      <c r="CY18" s="18" t="str">
        <f t="shared" si="90"/>
        <v/>
      </c>
      <c r="CZ18" s="18" t="str">
        <f t="shared" si="91"/>
        <v/>
      </c>
      <c r="DA18" s="18" t="str">
        <f t="shared" si="92"/>
        <v/>
      </c>
      <c r="DB18" s="18" t="str">
        <f t="shared" si="92"/>
        <v/>
      </c>
      <c r="DC18" s="18" t="str">
        <f>IF(ISNUMBER(DA18), DA18*COS(RADIANS(-$C18+Графики!$B$3))+DB18*SIN(RADIANS(-$C18+Графики!$B$3)),"")</f>
        <v/>
      </c>
      <c r="DD18" s="19" t="str">
        <f>IF(ISNUMBER(DA18), DA18*COS(RADIANS(-$C18+Графики!$B$5))+DB18*SIN(RADIANS(-$C18+Графики!$B$5)),"")</f>
        <v/>
      </c>
      <c r="DE18" s="24"/>
      <c r="DF18" s="25"/>
      <c r="DG18" s="25"/>
      <c r="DH18" s="25"/>
      <c r="DI18" s="18" t="str">
        <f t="shared" si="3"/>
        <v/>
      </c>
      <c r="DJ18" s="18" t="str">
        <f t="shared" si="4"/>
        <v/>
      </c>
      <c r="DK18" s="18" t="str">
        <f t="shared" si="5"/>
        <v/>
      </c>
      <c r="DL18" s="18" t="str">
        <f t="shared" si="6"/>
        <v/>
      </c>
      <c r="DM18" s="18" t="str">
        <f>IF(ISNUMBER(DK18), DK18*COS(RADIANS(-$C18+Графики!$B$3))+DL18*SIN(RADIANS(-$C18+Графики!$B$3)),"")</f>
        <v/>
      </c>
      <c r="DN18" s="19" t="str">
        <f>IF(ISNUMBER(DK18), DK18*COS(RADIANS(-$C18+Графики!$B$5))+DL18*SIN(RADIANS(-$C18+Графики!$B$5)),"")</f>
        <v/>
      </c>
      <c r="DO18" s="24"/>
      <c r="DP18" s="25"/>
      <c r="DQ18" s="25"/>
      <c r="DR18" s="25"/>
      <c r="DS18" s="18" t="str">
        <f t="shared" si="7"/>
        <v/>
      </c>
      <c r="DT18" s="18" t="str">
        <f t="shared" si="8"/>
        <v/>
      </c>
      <c r="DU18" s="18" t="str">
        <f t="shared" si="9"/>
        <v/>
      </c>
      <c r="DV18" s="18" t="str">
        <f t="shared" si="10"/>
        <v/>
      </c>
      <c r="DW18" s="18" t="str">
        <f>IF(ISNUMBER(DU18), DU18*COS(RADIANS(-$C18+Графики!$B$3))+DV18*SIN(RADIANS(-$C18+Графики!$B$3)),"")</f>
        <v/>
      </c>
      <c r="DX18" s="19" t="str">
        <f>IF(ISNUMBER(DU18), DU18*COS(RADIANS(-$C18+Графики!$B$5))+DV18*SIN(RADIANS(-$C18+Графики!$B$5)),"")</f>
        <v/>
      </c>
      <c r="DY18" s="24"/>
      <c r="DZ18" s="25"/>
      <c r="EA18" s="25"/>
      <c r="EB18" s="25"/>
      <c r="EC18" s="18" t="str">
        <f t="shared" si="11"/>
        <v/>
      </c>
      <c r="ED18" s="18" t="str">
        <f t="shared" si="12"/>
        <v/>
      </c>
      <c r="EE18" s="18" t="str">
        <f t="shared" si="13"/>
        <v/>
      </c>
      <c r="EF18" s="18" t="str">
        <f t="shared" si="14"/>
        <v/>
      </c>
      <c r="EG18" s="18" t="str">
        <f>IF(ISNUMBER(EE18), EE18*COS(RADIANS(-$C18+Графики!$B$3))+EF18*SIN(RADIANS(-$C18+Графики!$B$3)),"")</f>
        <v/>
      </c>
      <c r="EH18" s="19" t="str">
        <f>IF(ISNUMBER(EE18), EE18*COS(RADIANS(-$C18+Графики!$B$5))+EF18*SIN(RADIANS(-$C18+Графики!$B$5)),"")</f>
        <v/>
      </c>
      <c r="EI18" s="24"/>
      <c r="EJ18" s="25"/>
      <c r="EK18" s="25"/>
      <c r="EL18" s="25"/>
      <c r="EM18" s="18" t="str">
        <f t="shared" si="15"/>
        <v/>
      </c>
      <c r="EN18" s="18" t="str">
        <f t="shared" si="16"/>
        <v/>
      </c>
      <c r="EO18" s="18" t="str">
        <f t="shared" si="17"/>
        <v/>
      </c>
      <c r="EP18" s="18" t="str">
        <f t="shared" si="18"/>
        <v/>
      </c>
      <c r="EQ18" s="18" t="str">
        <f>IF(ISNUMBER(EO18), EO18*COS(RADIANS(-$C18+Графики!$B$3))+EP18*SIN(RADIANS(-$C18+Графики!$B$3)),"")</f>
        <v/>
      </c>
      <c r="ER18" s="19" t="str">
        <f>IF(ISNUMBER(EO18), EO18*COS(RADIANS(-$C18+Графики!$B$5))+EP18*SIN(RADIANS(-$C18+Графики!$B$5)),"")</f>
        <v/>
      </c>
      <c r="ES18" s="24"/>
      <c r="ET18" s="25"/>
      <c r="EU18" s="25"/>
      <c r="EV18" s="25"/>
      <c r="EW18" s="18" t="str">
        <f t="shared" si="19"/>
        <v/>
      </c>
      <c r="EX18" s="18" t="str">
        <f t="shared" si="20"/>
        <v/>
      </c>
      <c r="EY18" s="18" t="str">
        <f t="shared" si="21"/>
        <v/>
      </c>
      <c r="EZ18" s="18" t="str">
        <f t="shared" si="22"/>
        <v/>
      </c>
      <c r="FA18" s="18" t="str">
        <f>IF(ISNUMBER(EY18), EY18*COS(RADIANS(-$C18+Графики!$B$3))+EZ18*SIN(RADIANS(-$C18+Графики!$B$3)),"")</f>
        <v/>
      </c>
      <c r="FB18" s="19" t="str">
        <f>IF(ISNUMBER(EY18), EY18*COS(RADIANS(-$C18+Графики!$B$5))+EZ18*SIN(RADIANS(-$C18+Графики!$B$5)),"")</f>
        <v/>
      </c>
      <c r="FC18" s="24"/>
      <c r="FD18" s="25"/>
      <c r="FE18" s="25"/>
      <c r="FF18" s="25"/>
      <c r="FG18" s="18" t="str">
        <f t="shared" si="23"/>
        <v/>
      </c>
      <c r="FH18" s="18" t="str">
        <f t="shared" si="24"/>
        <v/>
      </c>
      <c r="FI18" s="18" t="str">
        <f t="shared" si="25"/>
        <v/>
      </c>
      <c r="FJ18" s="18" t="str">
        <f t="shared" si="26"/>
        <v/>
      </c>
      <c r="FK18" s="18" t="str">
        <f>IF(ISNUMBER(FI18), FI18*COS(RADIANS(-$C18+Графики!$B$3))+FJ18*SIN(RADIANS(-$C18+Графики!$B$3)),"")</f>
        <v/>
      </c>
      <c r="FL18" s="19" t="str">
        <f>IF(ISNUMBER(FI18), FI18*COS(RADIANS(-$C18+Графики!$B$5))+FJ18*SIN(RADIANS(-$C18+Графики!$B$5)),"")</f>
        <v/>
      </c>
      <c r="FM18" s="24"/>
      <c r="FN18" s="25"/>
      <c r="FO18" s="25"/>
      <c r="FP18" s="25"/>
      <c r="FQ18" s="18" t="str">
        <f t="shared" si="27"/>
        <v/>
      </c>
      <c r="FR18" s="18" t="str">
        <f t="shared" si="28"/>
        <v/>
      </c>
      <c r="FS18" s="18" t="str">
        <f t="shared" si="29"/>
        <v/>
      </c>
      <c r="FT18" s="18" t="str">
        <f t="shared" si="30"/>
        <v/>
      </c>
      <c r="FU18" s="18" t="str">
        <f>IF(ISNUMBER(FS18), FS18*COS(RADIANS(-$C18+Графики!$B$3))+FT18*SIN(RADIANS(-$C18+Графики!$B$3)),"")</f>
        <v/>
      </c>
      <c r="FV18" s="19" t="str">
        <f>IF(ISNUMBER(FS18), FS18*COS(RADIANS(-$C18+Графики!$B$5))+FT18*SIN(RADIANS(-$C18+Графики!$B$5)),"")</f>
        <v/>
      </c>
      <c r="FW18" s="24"/>
      <c r="FX18" s="25"/>
      <c r="FY18" s="25"/>
      <c r="FZ18" s="25"/>
      <c r="GA18" s="18" t="str">
        <f t="shared" si="31"/>
        <v/>
      </c>
      <c r="GB18" s="18" t="str">
        <f t="shared" si="32"/>
        <v/>
      </c>
      <c r="GC18" s="18" t="str">
        <f t="shared" si="33"/>
        <v/>
      </c>
      <c r="GD18" s="18" t="str">
        <f t="shared" si="34"/>
        <v/>
      </c>
      <c r="GE18" s="18" t="str">
        <f>IF(ISNUMBER(GC18), GC18*COS(RADIANS(-$C18+Графики!$B$3))+GD18*SIN(RADIANS(-$C18+Графики!$B$3)),"")</f>
        <v/>
      </c>
      <c r="GF18" s="19" t="str">
        <f>IF(ISNUMBER(GC18), GC18*COS(RADIANS(-$C18+Графики!$B$5))+GD18*SIN(RADIANS(-$C18+Графики!$B$5)),"")</f>
        <v/>
      </c>
      <c r="GG18" s="24"/>
      <c r="GH18" s="25"/>
      <c r="GI18" s="25"/>
      <c r="GJ18" s="25"/>
      <c r="GK18" s="18" t="str">
        <f t="shared" si="35"/>
        <v/>
      </c>
      <c r="GL18" s="18" t="str">
        <f t="shared" si="36"/>
        <v/>
      </c>
      <c r="GM18" s="18" t="str">
        <f t="shared" si="37"/>
        <v/>
      </c>
      <c r="GN18" s="18" t="str">
        <f t="shared" si="38"/>
        <v/>
      </c>
      <c r="GO18" s="18" t="str">
        <f>IF(ISNUMBER(GM18), GM18*COS(RADIANS(-$C18+Графики!$B$3))+GN18*SIN(RADIANS(-$C18+Графики!$B$3)),"")</f>
        <v/>
      </c>
      <c r="GP18" s="19" t="str">
        <f>IF(ISNUMBER(GM18), GM18*COS(RADIANS(-$C18+Графики!$B$5))+GN18*SIN(RADIANS(-$C18+Графики!$B$5)),"")</f>
        <v/>
      </c>
      <c r="GQ18" s="24"/>
      <c r="GR18" s="25"/>
      <c r="GS18" s="25"/>
      <c r="GT18" s="25"/>
      <c r="GU18" s="18" t="str">
        <f t="shared" si="39"/>
        <v/>
      </c>
      <c r="GV18" s="18" t="str">
        <f t="shared" si="40"/>
        <v/>
      </c>
      <c r="GW18" s="18" t="str">
        <f t="shared" si="41"/>
        <v/>
      </c>
      <c r="GX18" s="18" t="str">
        <f t="shared" si="42"/>
        <v/>
      </c>
      <c r="GY18" s="18" t="str">
        <f>IF(ISNUMBER(GW18), GW18*COS(RADIANS(-$C18+Графики!$B$3))+GX18*SIN(RADIANS(-$C18+Графики!$B$3)),"")</f>
        <v/>
      </c>
      <c r="GZ18" s="19" t="str">
        <f>IF(ISNUMBER(GW18), GW18*COS(RADIANS(-$C18+Графики!$B$5))+GX18*SIN(RADIANS(-$C18+Графики!$B$5)),"")</f>
        <v/>
      </c>
      <c r="HA18" s="24"/>
      <c r="HB18" s="25"/>
      <c r="HC18" s="25"/>
      <c r="HD18" s="25"/>
      <c r="HE18" s="18" t="str">
        <f t="shared" si="43"/>
        <v/>
      </c>
      <c r="HF18" s="18" t="str">
        <f t="shared" si="44"/>
        <v/>
      </c>
      <c r="HG18" s="18" t="str">
        <f t="shared" si="45"/>
        <v/>
      </c>
      <c r="HH18" s="18" t="str">
        <f t="shared" si="46"/>
        <v/>
      </c>
      <c r="HI18" s="18" t="str">
        <f>IF(ISNUMBER(HG18), HG18*COS(RADIANS(-$C18+Графики!$B$3))+HH18*SIN(RADIANS(-$C18+Графики!$B$3)),"")</f>
        <v/>
      </c>
      <c r="HJ18" s="19" t="str">
        <f>IF(ISNUMBER(HG18), HG18*COS(RADIANS(-$C18+Графики!$B$5))+HH18*SIN(RADIANS(-$C18+Графики!$B$5)),"")</f>
        <v/>
      </c>
      <c r="HK18" s="24"/>
      <c r="HL18" s="25"/>
      <c r="HM18" s="25"/>
      <c r="HN18" s="25"/>
      <c r="HO18" s="18" t="str">
        <f t="shared" si="47"/>
        <v/>
      </c>
      <c r="HP18" s="18" t="str">
        <f t="shared" si="48"/>
        <v/>
      </c>
      <c r="HQ18" s="18" t="str">
        <f t="shared" si="49"/>
        <v/>
      </c>
      <c r="HR18" s="18" t="str">
        <f t="shared" si="50"/>
        <v/>
      </c>
      <c r="HS18" s="18" t="str">
        <f>IF(ISNUMBER(HQ18), HQ18*COS(RADIANS(-$C18+Графики!$B$3))+HR18*SIN(RADIANS(-$C18+Графики!$B$3)),"")</f>
        <v/>
      </c>
      <c r="HT18" s="19" t="str">
        <f>IF(ISNUMBER(HQ18), HQ18*COS(RADIANS(-$C18+Графики!$B$5))+HR18*SIN(RADIANS(-$C18+Графики!$B$5)),"")</f>
        <v/>
      </c>
      <c r="HU18" s="24"/>
      <c r="HV18" s="25"/>
      <c r="HW18" s="25"/>
      <c r="HX18" s="25"/>
      <c r="HY18" s="18" t="str">
        <f t="shared" si="51"/>
        <v/>
      </c>
      <c r="HZ18" s="18" t="str">
        <f t="shared" si="52"/>
        <v/>
      </c>
      <c r="IA18" s="18" t="str">
        <f t="shared" si="53"/>
        <v/>
      </c>
      <c r="IB18" s="18" t="str">
        <f t="shared" si="54"/>
        <v/>
      </c>
      <c r="IC18" s="18" t="str">
        <f>IF(ISNUMBER(IA18), IA18*COS(RADIANS(-$C18+Графики!$B$3))+IB18*SIN(RADIANS(-$C18+Графики!$B$3)),"")</f>
        <v/>
      </c>
      <c r="ID18" s="19" t="str">
        <f>IF(ISNUMBER(IA18), IA18*COS(RADIANS(-$C18+Графики!$B$5))+IB18*SIN(RADIANS(-$C18+Графики!$B$5)),"")</f>
        <v/>
      </c>
      <c r="IE18" s="24"/>
      <c r="IF18" s="25"/>
      <c r="IG18" s="25"/>
      <c r="IH18" s="25"/>
      <c r="II18" s="18" t="str">
        <f t="shared" si="55"/>
        <v/>
      </c>
      <c r="IJ18" s="18" t="str">
        <f t="shared" si="56"/>
        <v/>
      </c>
      <c r="IK18" s="18" t="str">
        <f t="shared" si="57"/>
        <v/>
      </c>
      <c r="IL18" s="18" t="str">
        <f t="shared" si="58"/>
        <v/>
      </c>
      <c r="IM18" s="18" t="str">
        <f>IF(ISNUMBER(IK18), IK18*COS(RADIANS(-$C18+Графики!$B$3))+IL18*SIN(RADIANS(-$C18+Графики!$B$3)),"")</f>
        <v/>
      </c>
      <c r="IN18" s="19" t="str">
        <f>IF(ISNUMBER(IK18), IK18*COS(RADIANS(-$C18+Графики!$B$5))+IL18*SIN(RADIANS(-$C18+Графики!$B$5)),"")</f>
        <v/>
      </c>
      <c r="IO18" s="24"/>
      <c r="IP18" s="25"/>
      <c r="IQ18" s="25"/>
      <c r="IR18" s="25"/>
      <c r="IS18" s="18" t="str">
        <f t="shared" si="59"/>
        <v/>
      </c>
      <c r="IT18" s="18" t="str">
        <f t="shared" si="60"/>
        <v/>
      </c>
      <c r="IU18" s="18" t="str">
        <f t="shared" si="61"/>
        <v/>
      </c>
      <c r="IV18" s="18" t="str">
        <f t="shared" si="62"/>
        <v/>
      </c>
      <c r="IW18" s="18" t="str">
        <f>IF(ISNUMBER(IU18), IU18*COS(RADIANS(-$C18+Графики!$B$3))+IV18*SIN(RADIANS(-$C18+Графики!$B$3)),"")</f>
        <v/>
      </c>
      <c r="IX18" s="19" t="str">
        <f>IF(ISNUMBER(IU18), IU18*COS(RADIANS(-$C18+Графики!$B$5))+IV18*SIN(RADIANS(-$C18+Графики!$B$5)),"")</f>
        <v/>
      </c>
    </row>
    <row r="19" spans="1:258" x14ac:dyDescent="0.25">
      <c r="A19" s="44">
        <v>19</v>
      </c>
      <c r="B19" s="50">
        <v>0</v>
      </c>
      <c r="C19" s="11">
        <f>IF(Графики!$A$7="Расчитывать с учетом закручивания скважины",B19,0)</f>
        <v>0</v>
      </c>
      <c r="D19" s="47">
        <v>8</v>
      </c>
      <c r="E19" s="34">
        <f t="shared" si="0"/>
        <v>0</v>
      </c>
      <c r="F19" s="35">
        <f t="shared" si="0"/>
        <v>0</v>
      </c>
      <c r="G19" s="35">
        <f t="shared" si="1"/>
        <v>0</v>
      </c>
      <c r="H19" s="36">
        <f t="shared" si="2"/>
        <v>0</v>
      </c>
      <c r="I19" s="29"/>
      <c r="J19" s="25"/>
      <c r="K19" s="25"/>
      <c r="L19" s="25"/>
      <c r="M19" s="18" t="str">
        <f t="shared" si="63"/>
        <v/>
      </c>
      <c r="N19" s="18" t="str">
        <f t="shared" si="64"/>
        <v/>
      </c>
      <c r="O19" s="18" t="str">
        <f t="shared" si="65"/>
        <v/>
      </c>
      <c r="P19" s="18" t="str">
        <f t="shared" si="65"/>
        <v/>
      </c>
      <c r="Q19" s="18" t="str">
        <f>IF(ISNUMBER(O19), O19*COS(RADIANS(-$C19+Графики!$B$3))+P19*SIN(RADIANS(-$C19+Графики!$B$3)),"")</f>
        <v/>
      </c>
      <c r="R19" s="19" t="str">
        <f>IF(ISNUMBER(O19), O19*COS(RADIANS(-$C19+Графики!$B$5))+P19*SIN(RADIANS(-$C19+Графики!$B$5)),"")</f>
        <v/>
      </c>
      <c r="S19" s="29"/>
      <c r="T19" s="25"/>
      <c r="U19" s="25"/>
      <c r="V19" s="25"/>
      <c r="W19" s="18" t="str">
        <f t="shared" si="66"/>
        <v/>
      </c>
      <c r="X19" s="18" t="str">
        <f t="shared" si="67"/>
        <v/>
      </c>
      <c r="Y19" s="18" t="str">
        <f t="shared" si="68"/>
        <v/>
      </c>
      <c r="Z19" s="18" t="str">
        <f t="shared" si="68"/>
        <v/>
      </c>
      <c r="AA19" s="18" t="str">
        <f>IF(ISNUMBER(Y19), Y19*COS(RADIANS(-$C19+Графики!$B$3))+Z19*SIN(RADIANS(-$C19+Графики!$B$3)),"")</f>
        <v/>
      </c>
      <c r="AB19" s="18" t="str">
        <f>IF(ISNUMBER(Y19), Y19*COS(RADIANS(-$C19+Графики!$B$5))+Z19*SIN(RADIANS(-$C19+Графики!$B$5)),"")</f>
        <v/>
      </c>
      <c r="AC19" s="24"/>
      <c r="AD19" s="25"/>
      <c r="AE19" s="25"/>
      <c r="AF19" s="25"/>
      <c r="AG19" s="18" t="str">
        <f t="shared" si="69"/>
        <v/>
      </c>
      <c r="AH19" s="18" t="str">
        <f t="shared" si="70"/>
        <v/>
      </c>
      <c r="AI19" s="18" t="str">
        <f t="shared" si="71"/>
        <v/>
      </c>
      <c r="AJ19" s="18" t="str">
        <f t="shared" si="71"/>
        <v/>
      </c>
      <c r="AK19" s="18" t="str">
        <f>IF(ISNUMBER(AI19), AI19*COS(RADIANS(-$C19+Графики!$B$3))+AJ19*SIN(RADIANS(-$C19+Графики!$B$3)),"")</f>
        <v/>
      </c>
      <c r="AL19" s="19" t="str">
        <f>IF(ISNUMBER(AI19), AI19*COS(RADIANS(-$C19+Графики!$B$5))+AJ19*SIN(RADIANS(-$C19+Графики!$B$5)),"")</f>
        <v/>
      </c>
      <c r="AM19" s="24"/>
      <c r="AN19" s="25"/>
      <c r="AO19" s="25"/>
      <c r="AP19" s="25"/>
      <c r="AQ19" s="18" t="str">
        <f t="shared" si="72"/>
        <v/>
      </c>
      <c r="AR19" s="18" t="str">
        <f t="shared" si="73"/>
        <v/>
      </c>
      <c r="AS19" s="18" t="str">
        <f t="shared" si="74"/>
        <v/>
      </c>
      <c r="AT19" s="18" t="str">
        <f t="shared" si="74"/>
        <v/>
      </c>
      <c r="AU19" s="18" t="str">
        <f>IF(ISNUMBER(AS19), AS19*COS(RADIANS(-$C19+Графики!$B$3))+AT19*SIN(RADIANS(-$C19+Графики!$B$3)),"")</f>
        <v/>
      </c>
      <c r="AV19" s="19" t="str">
        <f>IF(ISNUMBER(AS19), AS19*COS(RADIANS(-$C19+Графики!$B$5))+AT19*SIN(RADIANS(-$C19+Графики!$B$5)),"")</f>
        <v/>
      </c>
      <c r="AW19" s="24"/>
      <c r="AX19" s="25"/>
      <c r="AY19" s="25"/>
      <c r="AZ19" s="25"/>
      <c r="BA19" s="18" t="str">
        <f t="shared" si="75"/>
        <v/>
      </c>
      <c r="BB19" s="18" t="str">
        <f t="shared" si="76"/>
        <v/>
      </c>
      <c r="BC19" s="18" t="str">
        <f t="shared" si="77"/>
        <v/>
      </c>
      <c r="BD19" s="18" t="str">
        <f t="shared" si="77"/>
        <v/>
      </c>
      <c r="BE19" s="18" t="str">
        <f>IF(ISNUMBER(BC19), BC19*COS(RADIANS(-$C19+Графики!$B$3))+BD19*SIN(RADIANS(-$C19+Графики!$B$3)),"")</f>
        <v/>
      </c>
      <c r="BF19" s="19" t="str">
        <f>IF(ISNUMBER(BC19), BC19*COS(RADIANS(-$C19+Графики!$B$5))+BD19*SIN(RADIANS(-$C19+Графики!$B$5)),"")</f>
        <v/>
      </c>
      <c r="BG19" s="24"/>
      <c r="BH19" s="25"/>
      <c r="BI19" s="25"/>
      <c r="BJ19" s="25"/>
      <c r="BK19" s="18" t="str">
        <f t="shared" si="78"/>
        <v/>
      </c>
      <c r="BL19" s="18" t="str">
        <f t="shared" si="79"/>
        <v/>
      </c>
      <c r="BM19" s="18" t="str">
        <f t="shared" si="80"/>
        <v/>
      </c>
      <c r="BN19" s="18" t="str">
        <f t="shared" si="80"/>
        <v/>
      </c>
      <c r="BO19" s="18" t="str">
        <f>IF(ISNUMBER(BM19), BM19*COS(RADIANS(-$C19+Графики!$B$3))+BN19*SIN(RADIANS(-$C19+Графики!$B$3)),"")</f>
        <v/>
      </c>
      <c r="BP19" s="19" t="str">
        <f>IF(ISNUMBER(BM19), BM19*COS(RADIANS(-$C19+Графики!$B$5))+BN19*SIN(RADIANS(-$C19+Графики!$B$5)),"")</f>
        <v/>
      </c>
      <c r="BQ19" s="24"/>
      <c r="BR19" s="25"/>
      <c r="BS19" s="25"/>
      <c r="BT19" s="25"/>
      <c r="BU19" s="18" t="str">
        <f t="shared" si="81"/>
        <v/>
      </c>
      <c r="BV19" s="18" t="str">
        <f t="shared" si="82"/>
        <v/>
      </c>
      <c r="BW19" s="18" t="str">
        <f t="shared" si="83"/>
        <v/>
      </c>
      <c r="BX19" s="18" t="str">
        <f t="shared" si="83"/>
        <v/>
      </c>
      <c r="BY19" s="18" t="str">
        <f>IF(ISNUMBER(BW19), BW19*COS(RADIANS(-$C19+Графики!$B$3))+BX19*SIN(RADIANS(-$C19+Графики!$B$3)),"")</f>
        <v/>
      </c>
      <c r="BZ19" s="19" t="str">
        <f>IF(ISNUMBER(BW19), BW19*COS(RADIANS(-$C19+Графики!$B$5))+BX19*SIN(RADIANS(-$C19+Графики!$B$5)),"")</f>
        <v/>
      </c>
      <c r="CA19" s="29"/>
      <c r="CB19" s="25"/>
      <c r="CC19" s="25"/>
      <c r="CD19" s="25"/>
      <c r="CE19" s="18" t="str">
        <f t="shared" si="84"/>
        <v/>
      </c>
      <c r="CF19" s="18" t="str">
        <f t="shared" si="85"/>
        <v/>
      </c>
      <c r="CG19" s="18" t="str">
        <f t="shared" si="86"/>
        <v/>
      </c>
      <c r="CH19" s="18" t="str">
        <f t="shared" si="86"/>
        <v/>
      </c>
      <c r="CI19" s="18" t="str">
        <f>IF(ISNUMBER(CG19), CG19*COS(RADIANS(-$C19+Графики!$B$3))+CH19*SIN(RADIANS(-$C19+Графики!$B$3)),"")</f>
        <v/>
      </c>
      <c r="CJ19" s="19" t="str">
        <f>IF(ISNUMBER(CG19), CG19*COS(RADIANS(-$C19+Графики!$B$5))+CH19*SIN(RADIANS(-$C19+Графики!$B$5)),"")</f>
        <v/>
      </c>
      <c r="CK19" s="24"/>
      <c r="CL19" s="25"/>
      <c r="CM19" s="25"/>
      <c r="CN19" s="25"/>
      <c r="CO19" s="18" t="str">
        <f t="shared" si="87"/>
        <v/>
      </c>
      <c r="CP19" s="18" t="str">
        <f t="shared" si="88"/>
        <v/>
      </c>
      <c r="CQ19" s="18" t="str">
        <f t="shared" si="89"/>
        <v/>
      </c>
      <c r="CR19" s="18" t="str">
        <f t="shared" si="89"/>
        <v/>
      </c>
      <c r="CS19" s="18" t="str">
        <f>IF(ISNUMBER(CQ19), CQ19*COS(RADIANS(-$C19+Графики!$B$3))+CR19*SIN(RADIANS(-$C19+Графики!$B$3)),"")</f>
        <v/>
      </c>
      <c r="CT19" s="19" t="str">
        <f>IF(ISNUMBER(CQ19), CQ19*COS(RADIANS(-$C19+Графики!$B$5))+CR19*SIN(RADIANS(-$C19+Графики!$B$5)),"")</f>
        <v/>
      </c>
      <c r="CU19" s="24"/>
      <c r="CV19" s="25"/>
      <c r="CW19" s="25"/>
      <c r="CX19" s="25"/>
      <c r="CY19" s="18" t="str">
        <f t="shared" si="90"/>
        <v/>
      </c>
      <c r="CZ19" s="18" t="str">
        <f t="shared" si="91"/>
        <v/>
      </c>
      <c r="DA19" s="18" t="str">
        <f t="shared" si="92"/>
        <v/>
      </c>
      <c r="DB19" s="18" t="str">
        <f t="shared" si="92"/>
        <v/>
      </c>
      <c r="DC19" s="18" t="str">
        <f>IF(ISNUMBER(DA19), DA19*COS(RADIANS(-$C19+Графики!$B$3))+DB19*SIN(RADIANS(-$C19+Графики!$B$3)),"")</f>
        <v/>
      </c>
      <c r="DD19" s="19" t="str">
        <f>IF(ISNUMBER(DA19), DA19*COS(RADIANS(-$C19+Графики!$B$5))+DB19*SIN(RADIANS(-$C19+Графики!$B$5)),"")</f>
        <v/>
      </c>
      <c r="DE19" s="24"/>
      <c r="DF19" s="25"/>
      <c r="DG19" s="25"/>
      <c r="DH19" s="25"/>
      <c r="DI19" s="18" t="str">
        <f t="shared" si="3"/>
        <v/>
      </c>
      <c r="DJ19" s="18" t="str">
        <f t="shared" si="4"/>
        <v/>
      </c>
      <c r="DK19" s="18" t="str">
        <f t="shared" si="5"/>
        <v/>
      </c>
      <c r="DL19" s="18" t="str">
        <f t="shared" si="6"/>
        <v/>
      </c>
      <c r="DM19" s="18" t="str">
        <f>IF(ISNUMBER(DK19), DK19*COS(RADIANS(-$C19+Графики!$B$3))+DL19*SIN(RADIANS(-$C19+Графики!$B$3)),"")</f>
        <v/>
      </c>
      <c r="DN19" s="19" t="str">
        <f>IF(ISNUMBER(DK19), DK19*COS(RADIANS(-$C19+Графики!$B$5))+DL19*SIN(RADIANS(-$C19+Графики!$B$5)),"")</f>
        <v/>
      </c>
      <c r="DO19" s="24"/>
      <c r="DP19" s="25"/>
      <c r="DQ19" s="25"/>
      <c r="DR19" s="25"/>
      <c r="DS19" s="18" t="str">
        <f t="shared" si="7"/>
        <v/>
      </c>
      <c r="DT19" s="18" t="str">
        <f t="shared" si="8"/>
        <v/>
      </c>
      <c r="DU19" s="18" t="str">
        <f t="shared" si="9"/>
        <v/>
      </c>
      <c r="DV19" s="18" t="str">
        <f t="shared" si="10"/>
        <v/>
      </c>
      <c r="DW19" s="18" t="str">
        <f>IF(ISNUMBER(DU19), DU19*COS(RADIANS(-$C19+Графики!$B$3))+DV19*SIN(RADIANS(-$C19+Графики!$B$3)),"")</f>
        <v/>
      </c>
      <c r="DX19" s="19" t="str">
        <f>IF(ISNUMBER(DU19), DU19*COS(RADIANS(-$C19+Графики!$B$5))+DV19*SIN(RADIANS(-$C19+Графики!$B$5)),"")</f>
        <v/>
      </c>
      <c r="DY19" s="24"/>
      <c r="DZ19" s="25"/>
      <c r="EA19" s="25"/>
      <c r="EB19" s="25"/>
      <c r="EC19" s="18" t="str">
        <f t="shared" si="11"/>
        <v/>
      </c>
      <c r="ED19" s="18" t="str">
        <f t="shared" si="12"/>
        <v/>
      </c>
      <c r="EE19" s="18" t="str">
        <f t="shared" si="13"/>
        <v/>
      </c>
      <c r="EF19" s="18" t="str">
        <f t="shared" si="14"/>
        <v/>
      </c>
      <c r="EG19" s="18" t="str">
        <f>IF(ISNUMBER(EE19), EE19*COS(RADIANS(-$C19+Графики!$B$3))+EF19*SIN(RADIANS(-$C19+Графики!$B$3)),"")</f>
        <v/>
      </c>
      <c r="EH19" s="19" t="str">
        <f>IF(ISNUMBER(EE19), EE19*COS(RADIANS(-$C19+Графики!$B$5))+EF19*SIN(RADIANS(-$C19+Графики!$B$5)),"")</f>
        <v/>
      </c>
      <c r="EI19" s="24"/>
      <c r="EJ19" s="25"/>
      <c r="EK19" s="25"/>
      <c r="EL19" s="25"/>
      <c r="EM19" s="18" t="str">
        <f t="shared" si="15"/>
        <v/>
      </c>
      <c r="EN19" s="18" t="str">
        <f t="shared" si="16"/>
        <v/>
      </c>
      <c r="EO19" s="18" t="str">
        <f t="shared" si="17"/>
        <v/>
      </c>
      <c r="EP19" s="18" t="str">
        <f t="shared" si="18"/>
        <v/>
      </c>
      <c r="EQ19" s="18" t="str">
        <f>IF(ISNUMBER(EO19), EO19*COS(RADIANS(-$C19+Графики!$B$3))+EP19*SIN(RADIANS(-$C19+Графики!$B$3)),"")</f>
        <v/>
      </c>
      <c r="ER19" s="19" t="str">
        <f>IF(ISNUMBER(EO19), EO19*COS(RADIANS(-$C19+Графики!$B$5))+EP19*SIN(RADIANS(-$C19+Графики!$B$5)),"")</f>
        <v/>
      </c>
      <c r="ES19" s="24"/>
      <c r="ET19" s="25"/>
      <c r="EU19" s="25"/>
      <c r="EV19" s="25"/>
      <c r="EW19" s="18" t="str">
        <f t="shared" si="19"/>
        <v/>
      </c>
      <c r="EX19" s="18" t="str">
        <f t="shared" si="20"/>
        <v/>
      </c>
      <c r="EY19" s="18" t="str">
        <f t="shared" si="21"/>
        <v/>
      </c>
      <c r="EZ19" s="18" t="str">
        <f t="shared" si="22"/>
        <v/>
      </c>
      <c r="FA19" s="18" t="str">
        <f>IF(ISNUMBER(EY19), EY19*COS(RADIANS(-$C19+Графики!$B$3))+EZ19*SIN(RADIANS(-$C19+Графики!$B$3)),"")</f>
        <v/>
      </c>
      <c r="FB19" s="19" t="str">
        <f>IF(ISNUMBER(EY19), EY19*COS(RADIANS(-$C19+Графики!$B$5))+EZ19*SIN(RADIANS(-$C19+Графики!$B$5)),"")</f>
        <v/>
      </c>
      <c r="FC19" s="24"/>
      <c r="FD19" s="25"/>
      <c r="FE19" s="25"/>
      <c r="FF19" s="25"/>
      <c r="FG19" s="18" t="str">
        <f t="shared" si="23"/>
        <v/>
      </c>
      <c r="FH19" s="18" t="str">
        <f t="shared" si="24"/>
        <v/>
      </c>
      <c r="FI19" s="18" t="str">
        <f t="shared" si="25"/>
        <v/>
      </c>
      <c r="FJ19" s="18" t="str">
        <f t="shared" si="26"/>
        <v/>
      </c>
      <c r="FK19" s="18" t="str">
        <f>IF(ISNUMBER(FI19), FI19*COS(RADIANS(-$C19+Графики!$B$3))+FJ19*SIN(RADIANS(-$C19+Графики!$B$3)),"")</f>
        <v/>
      </c>
      <c r="FL19" s="19" t="str">
        <f>IF(ISNUMBER(FI19), FI19*COS(RADIANS(-$C19+Графики!$B$5))+FJ19*SIN(RADIANS(-$C19+Графики!$B$5)),"")</f>
        <v/>
      </c>
      <c r="FM19" s="24"/>
      <c r="FN19" s="25"/>
      <c r="FO19" s="25"/>
      <c r="FP19" s="25"/>
      <c r="FQ19" s="18" t="str">
        <f t="shared" si="27"/>
        <v/>
      </c>
      <c r="FR19" s="18" t="str">
        <f t="shared" si="28"/>
        <v/>
      </c>
      <c r="FS19" s="18" t="str">
        <f t="shared" si="29"/>
        <v/>
      </c>
      <c r="FT19" s="18" t="str">
        <f t="shared" si="30"/>
        <v/>
      </c>
      <c r="FU19" s="18" t="str">
        <f>IF(ISNUMBER(FS19), FS19*COS(RADIANS(-$C19+Графики!$B$3))+FT19*SIN(RADIANS(-$C19+Графики!$B$3)),"")</f>
        <v/>
      </c>
      <c r="FV19" s="19" t="str">
        <f>IF(ISNUMBER(FS19), FS19*COS(RADIANS(-$C19+Графики!$B$5))+FT19*SIN(RADIANS(-$C19+Графики!$B$5)),"")</f>
        <v/>
      </c>
      <c r="FW19" s="24"/>
      <c r="FX19" s="25"/>
      <c r="FY19" s="25"/>
      <c r="FZ19" s="25"/>
      <c r="GA19" s="18" t="str">
        <f t="shared" si="31"/>
        <v/>
      </c>
      <c r="GB19" s="18" t="str">
        <f t="shared" si="32"/>
        <v/>
      </c>
      <c r="GC19" s="18" t="str">
        <f t="shared" si="33"/>
        <v/>
      </c>
      <c r="GD19" s="18" t="str">
        <f t="shared" si="34"/>
        <v/>
      </c>
      <c r="GE19" s="18" t="str">
        <f>IF(ISNUMBER(GC19), GC19*COS(RADIANS(-$C19+Графики!$B$3))+GD19*SIN(RADIANS(-$C19+Графики!$B$3)),"")</f>
        <v/>
      </c>
      <c r="GF19" s="19" t="str">
        <f>IF(ISNUMBER(GC19), GC19*COS(RADIANS(-$C19+Графики!$B$5))+GD19*SIN(RADIANS(-$C19+Графики!$B$5)),"")</f>
        <v/>
      </c>
      <c r="GG19" s="24"/>
      <c r="GH19" s="25"/>
      <c r="GI19" s="25"/>
      <c r="GJ19" s="25"/>
      <c r="GK19" s="18" t="str">
        <f t="shared" si="35"/>
        <v/>
      </c>
      <c r="GL19" s="18" t="str">
        <f t="shared" si="36"/>
        <v/>
      </c>
      <c r="GM19" s="18" t="str">
        <f t="shared" si="37"/>
        <v/>
      </c>
      <c r="GN19" s="18" t="str">
        <f t="shared" si="38"/>
        <v/>
      </c>
      <c r="GO19" s="18" t="str">
        <f>IF(ISNUMBER(GM19), GM19*COS(RADIANS(-$C19+Графики!$B$3))+GN19*SIN(RADIANS(-$C19+Графики!$B$3)),"")</f>
        <v/>
      </c>
      <c r="GP19" s="19" t="str">
        <f>IF(ISNUMBER(GM19), GM19*COS(RADIANS(-$C19+Графики!$B$5))+GN19*SIN(RADIANS(-$C19+Графики!$B$5)),"")</f>
        <v/>
      </c>
      <c r="GQ19" s="24"/>
      <c r="GR19" s="25"/>
      <c r="GS19" s="25"/>
      <c r="GT19" s="25"/>
      <c r="GU19" s="18" t="str">
        <f t="shared" si="39"/>
        <v/>
      </c>
      <c r="GV19" s="18" t="str">
        <f t="shared" si="40"/>
        <v/>
      </c>
      <c r="GW19" s="18" t="str">
        <f t="shared" si="41"/>
        <v/>
      </c>
      <c r="GX19" s="18" t="str">
        <f t="shared" si="42"/>
        <v/>
      </c>
      <c r="GY19" s="18" t="str">
        <f>IF(ISNUMBER(GW19), GW19*COS(RADIANS(-$C19+Графики!$B$3))+GX19*SIN(RADIANS(-$C19+Графики!$B$3)),"")</f>
        <v/>
      </c>
      <c r="GZ19" s="19" t="str">
        <f>IF(ISNUMBER(GW19), GW19*COS(RADIANS(-$C19+Графики!$B$5))+GX19*SIN(RADIANS(-$C19+Графики!$B$5)),"")</f>
        <v/>
      </c>
      <c r="HA19" s="24"/>
      <c r="HB19" s="25"/>
      <c r="HC19" s="25"/>
      <c r="HD19" s="25"/>
      <c r="HE19" s="18" t="str">
        <f t="shared" si="43"/>
        <v/>
      </c>
      <c r="HF19" s="18" t="str">
        <f t="shared" si="44"/>
        <v/>
      </c>
      <c r="HG19" s="18" t="str">
        <f t="shared" si="45"/>
        <v/>
      </c>
      <c r="HH19" s="18" t="str">
        <f t="shared" si="46"/>
        <v/>
      </c>
      <c r="HI19" s="18" t="str">
        <f>IF(ISNUMBER(HG19), HG19*COS(RADIANS(-$C19+Графики!$B$3))+HH19*SIN(RADIANS(-$C19+Графики!$B$3)),"")</f>
        <v/>
      </c>
      <c r="HJ19" s="19" t="str">
        <f>IF(ISNUMBER(HG19), HG19*COS(RADIANS(-$C19+Графики!$B$5))+HH19*SIN(RADIANS(-$C19+Графики!$B$5)),"")</f>
        <v/>
      </c>
      <c r="HK19" s="24"/>
      <c r="HL19" s="25"/>
      <c r="HM19" s="25"/>
      <c r="HN19" s="25"/>
      <c r="HO19" s="18" t="str">
        <f t="shared" si="47"/>
        <v/>
      </c>
      <c r="HP19" s="18" t="str">
        <f t="shared" si="48"/>
        <v/>
      </c>
      <c r="HQ19" s="18" t="str">
        <f t="shared" si="49"/>
        <v/>
      </c>
      <c r="HR19" s="18" t="str">
        <f t="shared" si="50"/>
        <v/>
      </c>
      <c r="HS19" s="18" t="str">
        <f>IF(ISNUMBER(HQ19), HQ19*COS(RADIANS(-$C19+Графики!$B$3))+HR19*SIN(RADIANS(-$C19+Графики!$B$3)),"")</f>
        <v/>
      </c>
      <c r="HT19" s="19" t="str">
        <f>IF(ISNUMBER(HQ19), HQ19*COS(RADIANS(-$C19+Графики!$B$5))+HR19*SIN(RADIANS(-$C19+Графики!$B$5)),"")</f>
        <v/>
      </c>
      <c r="HU19" s="24"/>
      <c r="HV19" s="25"/>
      <c r="HW19" s="25"/>
      <c r="HX19" s="25"/>
      <c r="HY19" s="18" t="str">
        <f t="shared" si="51"/>
        <v/>
      </c>
      <c r="HZ19" s="18" t="str">
        <f t="shared" si="52"/>
        <v/>
      </c>
      <c r="IA19" s="18" t="str">
        <f t="shared" si="53"/>
        <v/>
      </c>
      <c r="IB19" s="18" t="str">
        <f t="shared" si="54"/>
        <v/>
      </c>
      <c r="IC19" s="18" t="str">
        <f>IF(ISNUMBER(IA19), IA19*COS(RADIANS(-$C19+Графики!$B$3))+IB19*SIN(RADIANS(-$C19+Графики!$B$3)),"")</f>
        <v/>
      </c>
      <c r="ID19" s="19" t="str">
        <f>IF(ISNUMBER(IA19), IA19*COS(RADIANS(-$C19+Графики!$B$5))+IB19*SIN(RADIANS(-$C19+Графики!$B$5)),"")</f>
        <v/>
      </c>
      <c r="IE19" s="24"/>
      <c r="IF19" s="25"/>
      <c r="IG19" s="25"/>
      <c r="IH19" s="25"/>
      <c r="II19" s="18" t="str">
        <f t="shared" si="55"/>
        <v/>
      </c>
      <c r="IJ19" s="18" t="str">
        <f t="shared" si="56"/>
        <v/>
      </c>
      <c r="IK19" s="18" t="str">
        <f t="shared" si="57"/>
        <v/>
      </c>
      <c r="IL19" s="18" t="str">
        <f t="shared" si="58"/>
        <v/>
      </c>
      <c r="IM19" s="18" t="str">
        <f>IF(ISNUMBER(IK19), IK19*COS(RADIANS(-$C19+Графики!$B$3))+IL19*SIN(RADIANS(-$C19+Графики!$B$3)),"")</f>
        <v/>
      </c>
      <c r="IN19" s="19" t="str">
        <f>IF(ISNUMBER(IK19), IK19*COS(RADIANS(-$C19+Графики!$B$5))+IL19*SIN(RADIANS(-$C19+Графики!$B$5)),"")</f>
        <v/>
      </c>
      <c r="IO19" s="24"/>
      <c r="IP19" s="25"/>
      <c r="IQ19" s="25"/>
      <c r="IR19" s="25"/>
      <c r="IS19" s="18" t="str">
        <f t="shared" si="59"/>
        <v/>
      </c>
      <c r="IT19" s="18" t="str">
        <f t="shared" si="60"/>
        <v/>
      </c>
      <c r="IU19" s="18" t="str">
        <f t="shared" si="61"/>
        <v/>
      </c>
      <c r="IV19" s="18" t="str">
        <f t="shared" si="62"/>
        <v/>
      </c>
      <c r="IW19" s="18" t="str">
        <f>IF(ISNUMBER(IU19), IU19*COS(RADIANS(-$C19+Графики!$B$3))+IV19*SIN(RADIANS(-$C19+Графики!$B$3)),"")</f>
        <v/>
      </c>
      <c r="IX19" s="19" t="str">
        <f>IF(ISNUMBER(IU19), IU19*COS(RADIANS(-$C19+Графики!$B$5))+IV19*SIN(RADIANS(-$C19+Графики!$B$5)),"")</f>
        <v/>
      </c>
    </row>
    <row r="20" spans="1:258" x14ac:dyDescent="0.25">
      <c r="A20" s="44">
        <v>20</v>
      </c>
      <c r="B20" s="50">
        <v>0</v>
      </c>
      <c r="C20" s="11">
        <f>IF(Графики!$A$7="Расчитывать с учетом закручивания скважины",B20,0)</f>
        <v>0</v>
      </c>
      <c r="D20" s="47">
        <v>8.5</v>
      </c>
      <c r="E20" s="34">
        <f t="shared" si="0"/>
        <v>0</v>
      </c>
      <c r="F20" s="35">
        <f t="shared" si="0"/>
        <v>0</v>
      </c>
      <c r="G20" s="35">
        <f t="shared" si="1"/>
        <v>0</v>
      </c>
      <c r="H20" s="36">
        <f t="shared" si="2"/>
        <v>0</v>
      </c>
      <c r="I20" s="29"/>
      <c r="J20" s="25"/>
      <c r="K20" s="25"/>
      <c r="L20" s="25"/>
      <c r="M20" s="18" t="str">
        <f t="shared" si="63"/>
        <v/>
      </c>
      <c r="N20" s="18" t="str">
        <f t="shared" si="64"/>
        <v/>
      </c>
      <c r="O20" s="18" t="str">
        <f t="shared" ref="O20:P35" si="93">IF(ISNUMBER(M20),O19+M20*0.5,IF(ISNUMBER(M21),0,""))</f>
        <v/>
      </c>
      <c r="P20" s="18" t="str">
        <f t="shared" si="93"/>
        <v/>
      </c>
      <c r="Q20" s="18" t="str">
        <f>IF(ISNUMBER(O20), O20*COS(RADIANS(-$C20+Графики!$B$3))+P20*SIN(RADIANS(-$C20+Графики!$B$3)),"")</f>
        <v/>
      </c>
      <c r="R20" s="19" t="str">
        <f>IF(ISNUMBER(O20), O20*COS(RADIANS(-$C20+Графики!$B$5))+P20*SIN(RADIANS(-$C20+Графики!$B$5)),"")</f>
        <v/>
      </c>
      <c r="S20" s="29"/>
      <c r="T20" s="25"/>
      <c r="U20" s="25"/>
      <c r="V20" s="25"/>
      <c r="W20" s="18" t="str">
        <f t="shared" si="66"/>
        <v/>
      </c>
      <c r="X20" s="18" t="str">
        <f t="shared" si="67"/>
        <v/>
      </c>
      <c r="Y20" s="18" t="str">
        <f t="shared" ref="Y20:Z35" si="94">IF(ISNUMBER(W20),Y19+W20*0.5,IF(ISNUMBER(W21),0,""))</f>
        <v/>
      </c>
      <c r="Z20" s="18" t="str">
        <f t="shared" si="94"/>
        <v/>
      </c>
      <c r="AA20" s="18" t="str">
        <f>IF(ISNUMBER(Y20), Y20*COS(RADIANS(-$C20+Графики!$B$3))+Z20*SIN(RADIANS(-$C20+Графики!$B$3)),"")</f>
        <v/>
      </c>
      <c r="AB20" s="18" t="str">
        <f>IF(ISNUMBER(Y20), Y20*COS(RADIANS(-$C20+Графики!$B$5))+Z20*SIN(RADIANS(-$C20+Графики!$B$5)),"")</f>
        <v/>
      </c>
      <c r="AC20" s="24"/>
      <c r="AD20" s="25"/>
      <c r="AE20" s="25"/>
      <c r="AF20" s="25"/>
      <c r="AG20" s="18" t="str">
        <f t="shared" si="69"/>
        <v/>
      </c>
      <c r="AH20" s="18" t="str">
        <f t="shared" si="70"/>
        <v/>
      </c>
      <c r="AI20" s="18" t="str">
        <f t="shared" ref="AI20:AJ35" si="95">IF(ISNUMBER(AG20),AI19+AG20*0.5,IF(ISNUMBER(AG21),0,""))</f>
        <v/>
      </c>
      <c r="AJ20" s="18" t="str">
        <f t="shared" si="95"/>
        <v/>
      </c>
      <c r="AK20" s="18" t="str">
        <f>IF(ISNUMBER(AI20), AI20*COS(RADIANS(-$C20+Графики!$B$3))+AJ20*SIN(RADIANS(-$C20+Графики!$B$3)),"")</f>
        <v/>
      </c>
      <c r="AL20" s="19" t="str">
        <f>IF(ISNUMBER(AI20), AI20*COS(RADIANS(-$C20+Графики!$B$5))+AJ20*SIN(RADIANS(-$C20+Графики!$B$5)),"")</f>
        <v/>
      </c>
      <c r="AM20" s="24"/>
      <c r="AN20" s="25"/>
      <c r="AO20" s="25"/>
      <c r="AP20" s="25"/>
      <c r="AQ20" s="18" t="str">
        <f t="shared" si="72"/>
        <v/>
      </c>
      <c r="AR20" s="18" t="str">
        <f t="shared" si="73"/>
        <v/>
      </c>
      <c r="AS20" s="18" t="str">
        <f t="shared" ref="AS20:AT35" si="96">IF(ISNUMBER(AQ20),AS19+AQ20*0.5,IF(ISNUMBER(AQ21),0,""))</f>
        <v/>
      </c>
      <c r="AT20" s="18" t="str">
        <f t="shared" si="96"/>
        <v/>
      </c>
      <c r="AU20" s="18" t="str">
        <f>IF(ISNUMBER(AS20), AS20*COS(RADIANS(-$C20+Графики!$B$3))+AT20*SIN(RADIANS(-$C20+Графики!$B$3)),"")</f>
        <v/>
      </c>
      <c r="AV20" s="19" t="str">
        <f>IF(ISNUMBER(AS20), AS20*COS(RADIANS(-$C20+Графики!$B$5))+AT20*SIN(RADIANS(-$C20+Графики!$B$5)),"")</f>
        <v/>
      </c>
      <c r="AW20" s="24"/>
      <c r="AX20" s="25"/>
      <c r="AY20" s="25"/>
      <c r="AZ20" s="25"/>
      <c r="BA20" s="18" t="str">
        <f t="shared" si="75"/>
        <v/>
      </c>
      <c r="BB20" s="18" t="str">
        <f t="shared" si="76"/>
        <v/>
      </c>
      <c r="BC20" s="18" t="str">
        <f t="shared" ref="BC20:BD35" si="97">IF(ISNUMBER(BA20),BC19+BA20*0.5,IF(ISNUMBER(BA21),0,""))</f>
        <v/>
      </c>
      <c r="BD20" s="18" t="str">
        <f t="shared" si="97"/>
        <v/>
      </c>
      <c r="BE20" s="18" t="str">
        <f>IF(ISNUMBER(BC20), BC20*COS(RADIANS(-$C20+Графики!$B$3))+BD20*SIN(RADIANS(-$C20+Графики!$B$3)),"")</f>
        <v/>
      </c>
      <c r="BF20" s="19" t="str">
        <f>IF(ISNUMBER(BC20), BC20*COS(RADIANS(-$C20+Графики!$B$5))+BD20*SIN(RADIANS(-$C20+Графики!$B$5)),"")</f>
        <v/>
      </c>
      <c r="BG20" s="24"/>
      <c r="BH20" s="25"/>
      <c r="BI20" s="25"/>
      <c r="BJ20" s="25"/>
      <c r="BK20" s="18" t="str">
        <f t="shared" si="78"/>
        <v/>
      </c>
      <c r="BL20" s="18" t="str">
        <f t="shared" si="79"/>
        <v/>
      </c>
      <c r="BM20" s="18" t="str">
        <f t="shared" ref="BM20:BN35" si="98">IF(ISNUMBER(BK20),BM19+BK20*0.5,IF(ISNUMBER(BK21),0,""))</f>
        <v/>
      </c>
      <c r="BN20" s="18" t="str">
        <f t="shared" si="98"/>
        <v/>
      </c>
      <c r="BO20" s="18" t="str">
        <f>IF(ISNUMBER(BM20), BM20*COS(RADIANS(-$C20+Графики!$B$3))+BN20*SIN(RADIANS(-$C20+Графики!$B$3)),"")</f>
        <v/>
      </c>
      <c r="BP20" s="19" t="str">
        <f>IF(ISNUMBER(BM20), BM20*COS(RADIANS(-$C20+Графики!$B$5))+BN20*SIN(RADIANS(-$C20+Графики!$B$5)),"")</f>
        <v/>
      </c>
      <c r="BQ20" s="24"/>
      <c r="BR20" s="25"/>
      <c r="BS20" s="25"/>
      <c r="BT20" s="25"/>
      <c r="BU20" s="18" t="str">
        <f t="shared" si="81"/>
        <v/>
      </c>
      <c r="BV20" s="18" t="str">
        <f t="shared" si="82"/>
        <v/>
      </c>
      <c r="BW20" s="18" t="str">
        <f t="shared" ref="BW20:BX35" si="99">IF(ISNUMBER(BU20),BW19+BU20*0.5,IF(ISNUMBER(BU21),0,""))</f>
        <v/>
      </c>
      <c r="BX20" s="18" t="str">
        <f t="shared" si="99"/>
        <v/>
      </c>
      <c r="BY20" s="18" t="str">
        <f>IF(ISNUMBER(BW20), BW20*COS(RADIANS(-$C20+Графики!$B$3))+BX20*SIN(RADIANS(-$C20+Графики!$B$3)),"")</f>
        <v/>
      </c>
      <c r="BZ20" s="19" t="str">
        <f>IF(ISNUMBER(BW20), BW20*COS(RADIANS(-$C20+Графики!$B$5))+BX20*SIN(RADIANS(-$C20+Графики!$B$5)),"")</f>
        <v/>
      </c>
      <c r="CA20" s="29"/>
      <c r="CB20" s="25"/>
      <c r="CC20" s="25"/>
      <c r="CD20" s="25"/>
      <c r="CE20" s="18" t="str">
        <f t="shared" si="84"/>
        <v/>
      </c>
      <c r="CF20" s="18" t="str">
        <f t="shared" si="85"/>
        <v/>
      </c>
      <c r="CG20" s="18" t="str">
        <f t="shared" ref="CG20:CH35" si="100">IF(ISNUMBER(CE20),CG19+CE20*0.5,IF(ISNUMBER(CE21),0,""))</f>
        <v/>
      </c>
      <c r="CH20" s="18" t="str">
        <f t="shared" si="100"/>
        <v/>
      </c>
      <c r="CI20" s="18" t="str">
        <f>IF(ISNUMBER(CG20), CG20*COS(RADIANS(-$C20+Графики!$B$3))+CH20*SIN(RADIANS(-$C20+Графики!$B$3)),"")</f>
        <v/>
      </c>
      <c r="CJ20" s="19" t="str">
        <f>IF(ISNUMBER(CG20), CG20*COS(RADIANS(-$C20+Графики!$B$5))+CH20*SIN(RADIANS(-$C20+Графики!$B$5)),"")</f>
        <v/>
      </c>
      <c r="CK20" s="24"/>
      <c r="CL20" s="25"/>
      <c r="CM20" s="25"/>
      <c r="CN20" s="25"/>
      <c r="CO20" s="18" t="str">
        <f t="shared" si="87"/>
        <v/>
      </c>
      <c r="CP20" s="18" t="str">
        <f t="shared" si="88"/>
        <v/>
      </c>
      <c r="CQ20" s="18" t="str">
        <f t="shared" ref="CQ20:CR35" si="101">IF(ISNUMBER(CO20),CQ19+CO20*0.5,IF(ISNUMBER(CO21),0,""))</f>
        <v/>
      </c>
      <c r="CR20" s="18" t="str">
        <f t="shared" si="101"/>
        <v/>
      </c>
      <c r="CS20" s="18" t="str">
        <f>IF(ISNUMBER(CQ20), CQ20*COS(RADIANS(-$C20+Графики!$B$3))+CR20*SIN(RADIANS(-$C20+Графики!$B$3)),"")</f>
        <v/>
      </c>
      <c r="CT20" s="19" t="str">
        <f>IF(ISNUMBER(CQ20), CQ20*COS(RADIANS(-$C20+Графики!$B$5))+CR20*SIN(RADIANS(-$C20+Графики!$B$5)),"")</f>
        <v/>
      </c>
      <c r="CU20" s="24"/>
      <c r="CV20" s="25"/>
      <c r="CW20" s="25"/>
      <c r="CX20" s="25"/>
      <c r="CY20" s="18" t="str">
        <f t="shared" si="90"/>
        <v/>
      </c>
      <c r="CZ20" s="18" t="str">
        <f t="shared" si="91"/>
        <v/>
      </c>
      <c r="DA20" s="18" t="str">
        <f t="shared" ref="DA20:DB35" si="102">IF(ISNUMBER(CY20),DA19+CY20*0.5,IF(ISNUMBER(CY21),0,""))</f>
        <v/>
      </c>
      <c r="DB20" s="18" t="str">
        <f t="shared" si="102"/>
        <v/>
      </c>
      <c r="DC20" s="18" t="str">
        <f>IF(ISNUMBER(DA20), DA20*COS(RADIANS(-$C20+Графики!$B$3))+DB20*SIN(RADIANS(-$C20+Графики!$B$3)),"")</f>
        <v/>
      </c>
      <c r="DD20" s="19" t="str">
        <f>IF(ISNUMBER(DA20), DA20*COS(RADIANS(-$C20+Графики!$B$5))+DB20*SIN(RADIANS(-$C20+Графики!$B$5)),"")</f>
        <v/>
      </c>
      <c r="DE20" s="24"/>
      <c r="DF20" s="25"/>
      <c r="DG20" s="25"/>
      <c r="DH20" s="25"/>
      <c r="DI20" s="18" t="str">
        <f t="shared" si="3"/>
        <v/>
      </c>
      <c r="DJ20" s="18" t="str">
        <f t="shared" si="4"/>
        <v/>
      </c>
      <c r="DK20" s="18" t="str">
        <f t="shared" si="5"/>
        <v/>
      </c>
      <c r="DL20" s="18" t="str">
        <f t="shared" si="6"/>
        <v/>
      </c>
      <c r="DM20" s="18" t="str">
        <f>IF(ISNUMBER(DK20), DK20*COS(RADIANS(-$C20+Графики!$B$3))+DL20*SIN(RADIANS(-$C20+Графики!$B$3)),"")</f>
        <v/>
      </c>
      <c r="DN20" s="19" t="str">
        <f>IF(ISNUMBER(DK20), DK20*COS(RADIANS(-$C20+Графики!$B$5))+DL20*SIN(RADIANS(-$C20+Графики!$B$5)),"")</f>
        <v/>
      </c>
      <c r="DO20" s="24"/>
      <c r="DP20" s="25"/>
      <c r="DQ20" s="25"/>
      <c r="DR20" s="25"/>
      <c r="DS20" s="18" t="str">
        <f t="shared" si="7"/>
        <v/>
      </c>
      <c r="DT20" s="18" t="str">
        <f t="shared" si="8"/>
        <v/>
      </c>
      <c r="DU20" s="18" t="str">
        <f t="shared" si="9"/>
        <v/>
      </c>
      <c r="DV20" s="18" t="str">
        <f t="shared" si="10"/>
        <v/>
      </c>
      <c r="DW20" s="18" t="str">
        <f>IF(ISNUMBER(DU20), DU20*COS(RADIANS(-$C20+Графики!$B$3))+DV20*SIN(RADIANS(-$C20+Графики!$B$3)),"")</f>
        <v/>
      </c>
      <c r="DX20" s="19" t="str">
        <f>IF(ISNUMBER(DU20), DU20*COS(RADIANS(-$C20+Графики!$B$5))+DV20*SIN(RADIANS(-$C20+Графики!$B$5)),"")</f>
        <v/>
      </c>
      <c r="DY20" s="24"/>
      <c r="DZ20" s="25"/>
      <c r="EA20" s="25"/>
      <c r="EB20" s="25"/>
      <c r="EC20" s="18" t="str">
        <f t="shared" si="11"/>
        <v/>
      </c>
      <c r="ED20" s="18" t="str">
        <f t="shared" si="12"/>
        <v/>
      </c>
      <c r="EE20" s="18" t="str">
        <f t="shared" si="13"/>
        <v/>
      </c>
      <c r="EF20" s="18" t="str">
        <f t="shared" si="14"/>
        <v/>
      </c>
      <c r="EG20" s="18" t="str">
        <f>IF(ISNUMBER(EE20), EE20*COS(RADIANS(-$C20+Графики!$B$3))+EF20*SIN(RADIANS(-$C20+Графики!$B$3)),"")</f>
        <v/>
      </c>
      <c r="EH20" s="19" t="str">
        <f>IF(ISNUMBER(EE20), EE20*COS(RADIANS(-$C20+Графики!$B$5))+EF20*SIN(RADIANS(-$C20+Графики!$B$5)),"")</f>
        <v/>
      </c>
      <c r="EI20" s="24"/>
      <c r="EJ20" s="25"/>
      <c r="EK20" s="25"/>
      <c r="EL20" s="25"/>
      <c r="EM20" s="18" t="str">
        <f t="shared" si="15"/>
        <v/>
      </c>
      <c r="EN20" s="18" t="str">
        <f t="shared" si="16"/>
        <v/>
      </c>
      <c r="EO20" s="18" t="str">
        <f t="shared" si="17"/>
        <v/>
      </c>
      <c r="EP20" s="18" t="str">
        <f t="shared" si="18"/>
        <v/>
      </c>
      <c r="EQ20" s="18" t="str">
        <f>IF(ISNUMBER(EO20), EO20*COS(RADIANS(-$C20+Графики!$B$3))+EP20*SIN(RADIANS(-$C20+Графики!$B$3)),"")</f>
        <v/>
      </c>
      <c r="ER20" s="19" t="str">
        <f>IF(ISNUMBER(EO20), EO20*COS(RADIANS(-$C20+Графики!$B$5))+EP20*SIN(RADIANS(-$C20+Графики!$B$5)),"")</f>
        <v/>
      </c>
      <c r="ES20" s="24"/>
      <c r="ET20" s="25"/>
      <c r="EU20" s="25"/>
      <c r="EV20" s="25"/>
      <c r="EW20" s="18" t="str">
        <f t="shared" si="19"/>
        <v/>
      </c>
      <c r="EX20" s="18" t="str">
        <f t="shared" si="20"/>
        <v/>
      </c>
      <c r="EY20" s="18" t="str">
        <f t="shared" si="21"/>
        <v/>
      </c>
      <c r="EZ20" s="18" t="str">
        <f t="shared" si="22"/>
        <v/>
      </c>
      <c r="FA20" s="18" t="str">
        <f>IF(ISNUMBER(EY20), EY20*COS(RADIANS(-$C20+Графики!$B$3))+EZ20*SIN(RADIANS(-$C20+Графики!$B$3)),"")</f>
        <v/>
      </c>
      <c r="FB20" s="19" t="str">
        <f>IF(ISNUMBER(EY20), EY20*COS(RADIANS(-$C20+Графики!$B$5))+EZ20*SIN(RADIANS(-$C20+Графики!$B$5)),"")</f>
        <v/>
      </c>
      <c r="FC20" s="24"/>
      <c r="FD20" s="25"/>
      <c r="FE20" s="25"/>
      <c r="FF20" s="25"/>
      <c r="FG20" s="18" t="str">
        <f t="shared" si="23"/>
        <v/>
      </c>
      <c r="FH20" s="18" t="str">
        <f t="shared" si="24"/>
        <v/>
      </c>
      <c r="FI20" s="18" t="str">
        <f t="shared" si="25"/>
        <v/>
      </c>
      <c r="FJ20" s="18" t="str">
        <f t="shared" si="26"/>
        <v/>
      </c>
      <c r="FK20" s="18" t="str">
        <f>IF(ISNUMBER(FI20), FI20*COS(RADIANS(-$C20+Графики!$B$3))+FJ20*SIN(RADIANS(-$C20+Графики!$B$3)),"")</f>
        <v/>
      </c>
      <c r="FL20" s="19" t="str">
        <f>IF(ISNUMBER(FI20), FI20*COS(RADIANS(-$C20+Графики!$B$5))+FJ20*SIN(RADIANS(-$C20+Графики!$B$5)),"")</f>
        <v/>
      </c>
      <c r="FM20" s="24"/>
      <c r="FN20" s="25"/>
      <c r="FO20" s="25"/>
      <c r="FP20" s="25"/>
      <c r="FQ20" s="18" t="str">
        <f t="shared" si="27"/>
        <v/>
      </c>
      <c r="FR20" s="18" t="str">
        <f t="shared" si="28"/>
        <v/>
      </c>
      <c r="FS20" s="18" t="str">
        <f t="shared" si="29"/>
        <v/>
      </c>
      <c r="FT20" s="18" t="str">
        <f t="shared" si="30"/>
        <v/>
      </c>
      <c r="FU20" s="18" t="str">
        <f>IF(ISNUMBER(FS20), FS20*COS(RADIANS(-$C20+Графики!$B$3))+FT20*SIN(RADIANS(-$C20+Графики!$B$3)),"")</f>
        <v/>
      </c>
      <c r="FV20" s="19" t="str">
        <f>IF(ISNUMBER(FS20), FS20*COS(RADIANS(-$C20+Графики!$B$5))+FT20*SIN(RADIANS(-$C20+Графики!$B$5)),"")</f>
        <v/>
      </c>
      <c r="FW20" s="24"/>
      <c r="FX20" s="25"/>
      <c r="FY20" s="25"/>
      <c r="FZ20" s="25"/>
      <c r="GA20" s="18" t="str">
        <f t="shared" si="31"/>
        <v/>
      </c>
      <c r="GB20" s="18" t="str">
        <f t="shared" si="32"/>
        <v/>
      </c>
      <c r="GC20" s="18" t="str">
        <f t="shared" si="33"/>
        <v/>
      </c>
      <c r="GD20" s="18" t="str">
        <f t="shared" si="34"/>
        <v/>
      </c>
      <c r="GE20" s="18" t="str">
        <f>IF(ISNUMBER(GC20), GC20*COS(RADIANS(-$C20+Графики!$B$3))+GD20*SIN(RADIANS(-$C20+Графики!$B$3)),"")</f>
        <v/>
      </c>
      <c r="GF20" s="19" t="str">
        <f>IF(ISNUMBER(GC20), GC20*COS(RADIANS(-$C20+Графики!$B$5))+GD20*SIN(RADIANS(-$C20+Графики!$B$5)),"")</f>
        <v/>
      </c>
      <c r="GG20" s="24"/>
      <c r="GH20" s="25"/>
      <c r="GI20" s="25"/>
      <c r="GJ20" s="25"/>
      <c r="GK20" s="18" t="str">
        <f t="shared" si="35"/>
        <v/>
      </c>
      <c r="GL20" s="18" t="str">
        <f t="shared" si="36"/>
        <v/>
      </c>
      <c r="GM20" s="18" t="str">
        <f t="shared" si="37"/>
        <v/>
      </c>
      <c r="GN20" s="18" t="str">
        <f t="shared" si="38"/>
        <v/>
      </c>
      <c r="GO20" s="18" t="str">
        <f>IF(ISNUMBER(GM20), GM20*COS(RADIANS(-$C20+Графики!$B$3))+GN20*SIN(RADIANS(-$C20+Графики!$B$3)),"")</f>
        <v/>
      </c>
      <c r="GP20" s="19" t="str">
        <f>IF(ISNUMBER(GM20), GM20*COS(RADIANS(-$C20+Графики!$B$5))+GN20*SIN(RADIANS(-$C20+Графики!$B$5)),"")</f>
        <v/>
      </c>
      <c r="GQ20" s="24"/>
      <c r="GR20" s="25"/>
      <c r="GS20" s="25"/>
      <c r="GT20" s="25"/>
      <c r="GU20" s="18" t="str">
        <f t="shared" si="39"/>
        <v/>
      </c>
      <c r="GV20" s="18" t="str">
        <f t="shared" si="40"/>
        <v/>
      </c>
      <c r="GW20" s="18" t="str">
        <f t="shared" si="41"/>
        <v/>
      </c>
      <c r="GX20" s="18" t="str">
        <f t="shared" si="42"/>
        <v/>
      </c>
      <c r="GY20" s="18" t="str">
        <f>IF(ISNUMBER(GW20), GW20*COS(RADIANS(-$C20+Графики!$B$3))+GX20*SIN(RADIANS(-$C20+Графики!$B$3)),"")</f>
        <v/>
      </c>
      <c r="GZ20" s="19" t="str">
        <f>IF(ISNUMBER(GW20), GW20*COS(RADIANS(-$C20+Графики!$B$5))+GX20*SIN(RADIANS(-$C20+Графики!$B$5)),"")</f>
        <v/>
      </c>
      <c r="HA20" s="24"/>
      <c r="HB20" s="25"/>
      <c r="HC20" s="25"/>
      <c r="HD20" s="25"/>
      <c r="HE20" s="18" t="str">
        <f t="shared" si="43"/>
        <v/>
      </c>
      <c r="HF20" s="18" t="str">
        <f t="shared" si="44"/>
        <v/>
      </c>
      <c r="HG20" s="18" t="str">
        <f t="shared" si="45"/>
        <v/>
      </c>
      <c r="HH20" s="18" t="str">
        <f t="shared" si="46"/>
        <v/>
      </c>
      <c r="HI20" s="18" t="str">
        <f>IF(ISNUMBER(HG20), HG20*COS(RADIANS(-$C20+Графики!$B$3))+HH20*SIN(RADIANS(-$C20+Графики!$B$3)),"")</f>
        <v/>
      </c>
      <c r="HJ20" s="19" t="str">
        <f>IF(ISNUMBER(HG20), HG20*COS(RADIANS(-$C20+Графики!$B$5))+HH20*SIN(RADIANS(-$C20+Графики!$B$5)),"")</f>
        <v/>
      </c>
      <c r="HK20" s="24"/>
      <c r="HL20" s="25"/>
      <c r="HM20" s="25"/>
      <c r="HN20" s="25"/>
      <c r="HO20" s="18" t="str">
        <f t="shared" si="47"/>
        <v/>
      </c>
      <c r="HP20" s="18" t="str">
        <f t="shared" si="48"/>
        <v/>
      </c>
      <c r="HQ20" s="18" t="str">
        <f t="shared" si="49"/>
        <v/>
      </c>
      <c r="HR20" s="18" t="str">
        <f t="shared" si="50"/>
        <v/>
      </c>
      <c r="HS20" s="18" t="str">
        <f>IF(ISNUMBER(HQ20), HQ20*COS(RADIANS(-$C20+Графики!$B$3))+HR20*SIN(RADIANS(-$C20+Графики!$B$3)),"")</f>
        <v/>
      </c>
      <c r="HT20" s="19" t="str">
        <f>IF(ISNUMBER(HQ20), HQ20*COS(RADIANS(-$C20+Графики!$B$5))+HR20*SIN(RADIANS(-$C20+Графики!$B$5)),"")</f>
        <v/>
      </c>
      <c r="HU20" s="24"/>
      <c r="HV20" s="25"/>
      <c r="HW20" s="25"/>
      <c r="HX20" s="25"/>
      <c r="HY20" s="18" t="str">
        <f t="shared" si="51"/>
        <v/>
      </c>
      <c r="HZ20" s="18" t="str">
        <f t="shared" si="52"/>
        <v/>
      </c>
      <c r="IA20" s="18" t="str">
        <f t="shared" si="53"/>
        <v/>
      </c>
      <c r="IB20" s="18" t="str">
        <f t="shared" si="54"/>
        <v/>
      </c>
      <c r="IC20" s="18" t="str">
        <f>IF(ISNUMBER(IA20), IA20*COS(RADIANS(-$C20+Графики!$B$3))+IB20*SIN(RADIANS(-$C20+Графики!$B$3)),"")</f>
        <v/>
      </c>
      <c r="ID20" s="19" t="str">
        <f>IF(ISNUMBER(IA20), IA20*COS(RADIANS(-$C20+Графики!$B$5))+IB20*SIN(RADIANS(-$C20+Графики!$B$5)),"")</f>
        <v/>
      </c>
      <c r="IE20" s="24"/>
      <c r="IF20" s="25"/>
      <c r="IG20" s="25"/>
      <c r="IH20" s="25"/>
      <c r="II20" s="18" t="str">
        <f t="shared" si="55"/>
        <v/>
      </c>
      <c r="IJ20" s="18" t="str">
        <f t="shared" si="56"/>
        <v/>
      </c>
      <c r="IK20" s="18" t="str">
        <f t="shared" si="57"/>
        <v/>
      </c>
      <c r="IL20" s="18" t="str">
        <f t="shared" si="58"/>
        <v/>
      </c>
      <c r="IM20" s="18" t="str">
        <f>IF(ISNUMBER(IK20), IK20*COS(RADIANS(-$C20+Графики!$B$3))+IL20*SIN(RADIANS(-$C20+Графики!$B$3)),"")</f>
        <v/>
      </c>
      <c r="IN20" s="19" t="str">
        <f>IF(ISNUMBER(IK20), IK20*COS(RADIANS(-$C20+Графики!$B$5))+IL20*SIN(RADIANS(-$C20+Графики!$B$5)),"")</f>
        <v/>
      </c>
      <c r="IO20" s="24"/>
      <c r="IP20" s="25"/>
      <c r="IQ20" s="25"/>
      <c r="IR20" s="25"/>
      <c r="IS20" s="18" t="str">
        <f t="shared" si="59"/>
        <v/>
      </c>
      <c r="IT20" s="18" t="str">
        <f t="shared" si="60"/>
        <v/>
      </c>
      <c r="IU20" s="18" t="str">
        <f t="shared" si="61"/>
        <v/>
      </c>
      <c r="IV20" s="18" t="str">
        <f t="shared" si="62"/>
        <v/>
      </c>
      <c r="IW20" s="18" t="str">
        <f>IF(ISNUMBER(IU20), IU20*COS(RADIANS(-$C20+Графики!$B$3))+IV20*SIN(RADIANS(-$C20+Графики!$B$3)),"")</f>
        <v/>
      </c>
      <c r="IX20" s="19" t="str">
        <f>IF(ISNUMBER(IU20), IU20*COS(RADIANS(-$C20+Графики!$B$5))+IV20*SIN(RADIANS(-$C20+Графики!$B$5)),"")</f>
        <v/>
      </c>
    </row>
    <row r="21" spans="1:258" x14ac:dyDescent="0.25">
      <c r="A21" s="44">
        <v>21</v>
      </c>
      <c r="B21" s="50">
        <v>0</v>
      </c>
      <c r="C21" s="11">
        <f>IF(Графики!$A$7="Расчитывать с учетом закручивания скважины",B21,0)</f>
        <v>0</v>
      </c>
      <c r="D21" s="47">
        <v>9</v>
      </c>
      <c r="E21" s="34">
        <f t="shared" si="0"/>
        <v>0</v>
      </c>
      <c r="F21" s="35">
        <f t="shared" si="0"/>
        <v>0</v>
      </c>
      <c r="G21" s="35">
        <f t="shared" si="1"/>
        <v>0</v>
      </c>
      <c r="H21" s="36">
        <f t="shared" si="2"/>
        <v>0</v>
      </c>
      <c r="I21" s="29"/>
      <c r="J21" s="25"/>
      <c r="K21" s="25"/>
      <c r="L21" s="25"/>
      <c r="M21" s="18" t="str">
        <f t="shared" si="63"/>
        <v/>
      </c>
      <c r="N21" s="18" t="str">
        <f t="shared" si="64"/>
        <v/>
      </c>
      <c r="O21" s="18" t="str">
        <f t="shared" si="93"/>
        <v/>
      </c>
      <c r="P21" s="18" t="str">
        <f t="shared" si="93"/>
        <v/>
      </c>
      <c r="Q21" s="18" t="str">
        <f>IF(ISNUMBER(O21), O21*COS(RADIANS(-$C21+Графики!$B$3))+P21*SIN(RADIANS(-$C21+Графики!$B$3)),"")</f>
        <v/>
      </c>
      <c r="R21" s="19" t="str">
        <f>IF(ISNUMBER(O21), O21*COS(RADIANS(-$C21+Графики!$B$5))+P21*SIN(RADIANS(-$C21+Графики!$B$5)),"")</f>
        <v/>
      </c>
      <c r="S21" s="29"/>
      <c r="T21" s="25"/>
      <c r="U21" s="25"/>
      <c r="V21" s="25"/>
      <c r="W21" s="18" t="str">
        <f t="shared" si="66"/>
        <v/>
      </c>
      <c r="X21" s="18" t="str">
        <f t="shared" si="67"/>
        <v/>
      </c>
      <c r="Y21" s="18" t="str">
        <f t="shared" si="94"/>
        <v/>
      </c>
      <c r="Z21" s="18" t="str">
        <f t="shared" si="94"/>
        <v/>
      </c>
      <c r="AA21" s="18" t="str">
        <f>IF(ISNUMBER(Y21), Y21*COS(RADIANS(-$C21+Графики!$B$3))+Z21*SIN(RADIANS(-$C21+Графики!$B$3)),"")</f>
        <v/>
      </c>
      <c r="AB21" s="18" t="str">
        <f>IF(ISNUMBER(Y21), Y21*COS(RADIANS(-$C21+Графики!$B$5))+Z21*SIN(RADIANS(-$C21+Графики!$B$5)),"")</f>
        <v/>
      </c>
      <c r="AC21" s="24"/>
      <c r="AD21" s="25"/>
      <c r="AE21" s="25"/>
      <c r="AF21" s="25"/>
      <c r="AG21" s="18" t="str">
        <f t="shared" si="69"/>
        <v/>
      </c>
      <c r="AH21" s="18" t="str">
        <f t="shared" si="70"/>
        <v/>
      </c>
      <c r="AI21" s="18" t="str">
        <f t="shared" si="95"/>
        <v/>
      </c>
      <c r="AJ21" s="18" t="str">
        <f t="shared" si="95"/>
        <v/>
      </c>
      <c r="AK21" s="18" t="str">
        <f>IF(ISNUMBER(AI21), AI21*COS(RADIANS(-$C21+Графики!$B$3))+AJ21*SIN(RADIANS(-$C21+Графики!$B$3)),"")</f>
        <v/>
      </c>
      <c r="AL21" s="19" t="str">
        <f>IF(ISNUMBER(AI21), AI21*COS(RADIANS(-$C21+Графики!$B$5))+AJ21*SIN(RADIANS(-$C21+Графики!$B$5)),"")</f>
        <v/>
      </c>
      <c r="AM21" s="24"/>
      <c r="AN21" s="25"/>
      <c r="AO21" s="25"/>
      <c r="AP21" s="25"/>
      <c r="AQ21" s="18" t="str">
        <f t="shared" si="72"/>
        <v/>
      </c>
      <c r="AR21" s="18" t="str">
        <f t="shared" si="73"/>
        <v/>
      </c>
      <c r="AS21" s="18" t="str">
        <f t="shared" si="96"/>
        <v/>
      </c>
      <c r="AT21" s="18" t="str">
        <f t="shared" si="96"/>
        <v/>
      </c>
      <c r="AU21" s="18" t="str">
        <f>IF(ISNUMBER(AS21), AS21*COS(RADIANS(-$C21+Графики!$B$3))+AT21*SIN(RADIANS(-$C21+Графики!$B$3)),"")</f>
        <v/>
      </c>
      <c r="AV21" s="19" t="str">
        <f>IF(ISNUMBER(AS21), AS21*COS(RADIANS(-$C21+Графики!$B$5))+AT21*SIN(RADIANS(-$C21+Графики!$B$5)),"")</f>
        <v/>
      </c>
      <c r="AW21" s="24"/>
      <c r="AX21" s="25"/>
      <c r="AY21" s="25"/>
      <c r="AZ21" s="25"/>
      <c r="BA21" s="18" t="str">
        <f t="shared" si="75"/>
        <v/>
      </c>
      <c r="BB21" s="18" t="str">
        <f t="shared" si="76"/>
        <v/>
      </c>
      <c r="BC21" s="18" t="str">
        <f t="shared" si="97"/>
        <v/>
      </c>
      <c r="BD21" s="18" t="str">
        <f t="shared" si="97"/>
        <v/>
      </c>
      <c r="BE21" s="18" t="str">
        <f>IF(ISNUMBER(BC21), BC21*COS(RADIANS(-$C21+Графики!$B$3))+BD21*SIN(RADIANS(-$C21+Графики!$B$3)),"")</f>
        <v/>
      </c>
      <c r="BF21" s="19" t="str">
        <f>IF(ISNUMBER(BC21), BC21*COS(RADIANS(-$C21+Графики!$B$5))+BD21*SIN(RADIANS(-$C21+Графики!$B$5)),"")</f>
        <v/>
      </c>
      <c r="BG21" s="24"/>
      <c r="BH21" s="25"/>
      <c r="BI21" s="25"/>
      <c r="BJ21" s="25"/>
      <c r="BK21" s="18" t="str">
        <f t="shared" si="78"/>
        <v/>
      </c>
      <c r="BL21" s="18" t="str">
        <f t="shared" si="79"/>
        <v/>
      </c>
      <c r="BM21" s="18" t="str">
        <f t="shared" si="98"/>
        <v/>
      </c>
      <c r="BN21" s="18" t="str">
        <f t="shared" si="98"/>
        <v/>
      </c>
      <c r="BO21" s="18" t="str">
        <f>IF(ISNUMBER(BM21), BM21*COS(RADIANS(-$C21+Графики!$B$3))+BN21*SIN(RADIANS(-$C21+Графики!$B$3)),"")</f>
        <v/>
      </c>
      <c r="BP21" s="19" t="str">
        <f>IF(ISNUMBER(BM21), BM21*COS(RADIANS(-$C21+Графики!$B$5))+BN21*SIN(RADIANS(-$C21+Графики!$B$5)),"")</f>
        <v/>
      </c>
      <c r="BQ21" s="24"/>
      <c r="BR21" s="25"/>
      <c r="BS21" s="25"/>
      <c r="BT21" s="25"/>
      <c r="BU21" s="18" t="str">
        <f t="shared" si="81"/>
        <v/>
      </c>
      <c r="BV21" s="18" t="str">
        <f t="shared" si="82"/>
        <v/>
      </c>
      <c r="BW21" s="18" t="str">
        <f t="shared" si="99"/>
        <v/>
      </c>
      <c r="BX21" s="18" t="str">
        <f t="shared" si="99"/>
        <v/>
      </c>
      <c r="BY21" s="18" t="str">
        <f>IF(ISNUMBER(BW21), BW21*COS(RADIANS(-$C21+Графики!$B$3))+BX21*SIN(RADIANS(-$C21+Графики!$B$3)),"")</f>
        <v/>
      </c>
      <c r="BZ21" s="19" t="str">
        <f>IF(ISNUMBER(BW21), BW21*COS(RADIANS(-$C21+Графики!$B$5))+BX21*SIN(RADIANS(-$C21+Графики!$B$5)),"")</f>
        <v/>
      </c>
      <c r="CA21" s="29"/>
      <c r="CB21" s="25"/>
      <c r="CC21" s="25"/>
      <c r="CD21" s="25"/>
      <c r="CE21" s="18" t="str">
        <f t="shared" si="84"/>
        <v/>
      </c>
      <c r="CF21" s="18" t="str">
        <f t="shared" si="85"/>
        <v/>
      </c>
      <c r="CG21" s="18" t="str">
        <f t="shared" si="100"/>
        <v/>
      </c>
      <c r="CH21" s="18" t="str">
        <f t="shared" si="100"/>
        <v/>
      </c>
      <c r="CI21" s="18" t="str">
        <f>IF(ISNUMBER(CG21), CG21*COS(RADIANS(-$C21+Графики!$B$3))+CH21*SIN(RADIANS(-$C21+Графики!$B$3)),"")</f>
        <v/>
      </c>
      <c r="CJ21" s="19" t="str">
        <f>IF(ISNUMBER(CG21), CG21*COS(RADIANS(-$C21+Графики!$B$5))+CH21*SIN(RADIANS(-$C21+Графики!$B$5)),"")</f>
        <v/>
      </c>
      <c r="CK21" s="24"/>
      <c r="CL21" s="25"/>
      <c r="CM21" s="25"/>
      <c r="CN21" s="25"/>
      <c r="CO21" s="18" t="str">
        <f t="shared" si="87"/>
        <v/>
      </c>
      <c r="CP21" s="18" t="str">
        <f t="shared" si="88"/>
        <v/>
      </c>
      <c r="CQ21" s="18" t="str">
        <f t="shared" si="101"/>
        <v/>
      </c>
      <c r="CR21" s="18" t="str">
        <f t="shared" si="101"/>
        <v/>
      </c>
      <c r="CS21" s="18" t="str">
        <f>IF(ISNUMBER(CQ21), CQ21*COS(RADIANS(-$C21+Графики!$B$3))+CR21*SIN(RADIANS(-$C21+Графики!$B$3)),"")</f>
        <v/>
      </c>
      <c r="CT21" s="19" t="str">
        <f>IF(ISNUMBER(CQ21), CQ21*COS(RADIANS(-$C21+Графики!$B$5))+CR21*SIN(RADIANS(-$C21+Графики!$B$5)),"")</f>
        <v/>
      </c>
      <c r="CU21" s="24"/>
      <c r="CV21" s="25"/>
      <c r="CW21" s="25"/>
      <c r="CX21" s="25"/>
      <c r="CY21" s="18" t="str">
        <f t="shared" si="90"/>
        <v/>
      </c>
      <c r="CZ21" s="18" t="str">
        <f t="shared" si="91"/>
        <v/>
      </c>
      <c r="DA21" s="18" t="str">
        <f t="shared" si="102"/>
        <v/>
      </c>
      <c r="DB21" s="18" t="str">
        <f t="shared" si="102"/>
        <v/>
      </c>
      <c r="DC21" s="18" t="str">
        <f>IF(ISNUMBER(DA21), DA21*COS(RADIANS(-$C21+Графики!$B$3))+DB21*SIN(RADIANS(-$C21+Графики!$B$3)),"")</f>
        <v/>
      </c>
      <c r="DD21" s="19" t="str">
        <f>IF(ISNUMBER(DA21), DA21*COS(RADIANS(-$C21+Графики!$B$5))+DB21*SIN(RADIANS(-$C21+Графики!$B$5)),"")</f>
        <v/>
      </c>
      <c r="DE21" s="24"/>
      <c r="DF21" s="25"/>
      <c r="DG21" s="25"/>
      <c r="DH21" s="25"/>
      <c r="DI21" s="18" t="str">
        <f t="shared" si="3"/>
        <v/>
      </c>
      <c r="DJ21" s="18" t="str">
        <f t="shared" si="4"/>
        <v/>
      </c>
      <c r="DK21" s="18" t="str">
        <f t="shared" si="5"/>
        <v/>
      </c>
      <c r="DL21" s="18" t="str">
        <f t="shared" si="6"/>
        <v/>
      </c>
      <c r="DM21" s="18" t="str">
        <f>IF(ISNUMBER(DK21), DK21*COS(RADIANS(-$C21+Графики!$B$3))+DL21*SIN(RADIANS(-$C21+Графики!$B$3)),"")</f>
        <v/>
      </c>
      <c r="DN21" s="19" t="str">
        <f>IF(ISNUMBER(DK21), DK21*COS(RADIANS(-$C21+Графики!$B$5))+DL21*SIN(RADIANS(-$C21+Графики!$B$5)),"")</f>
        <v/>
      </c>
      <c r="DO21" s="24"/>
      <c r="DP21" s="25"/>
      <c r="DQ21" s="25"/>
      <c r="DR21" s="25"/>
      <c r="DS21" s="18" t="str">
        <f t="shared" si="7"/>
        <v/>
      </c>
      <c r="DT21" s="18" t="str">
        <f t="shared" si="8"/>
        <v/>
      </c>
      <c r="DU21" s="18" t="str">
        <f t="shared" si="9"/>
        <v/>
      </c>
      <c r="DV21" s="18" t="str">
        <f t="shared" si="10"/>
        <v/>
      </c>
      <c r="DW21" s="18" t="str">
        <f>IF(ISNUMBER(DU21), DU21*COS(RADIANS(-$C21+Графики!$B$3))+DV21*SIN(RADIANS(-$C21+Графики!$B$3)),"")</f>
        <v/>
      </c>
      <c r="DX21" s="19" t="str">
        <f>IF(ISNUMBER(DU21), DU21*COS(RADIANS(-$C21+Графики!$B$5))+DV21*SIN(RADIANS(-$C21+Графики!$B$5)),"")</f>
        <v/>
      </c>
      <c r="DY21" s="24"/>
      <c r="DZ21" s="25"/>
      <c r="EA21" s="25"/>
      <c r="EB21" s="25"/>
      <c r="EC21" s="18" t="str">
        <f t="shared" si="11"/>
        <v/>
      </c>
      <c r="ED21" s="18" t="str">
        <f t="shared" si="12"/>
        <v/>
      </c>
      <c r="EE21" s="18" t="str">
        <f t="shared" si="13"/>
        <v/>
      </c>
      <c r="EF21" s="18" t="str">
        <f t="shared" si="14"/>
        <v/>
      </c>
      <c r="EG21" s="18" t="str">
        <f>IF(ISNUMBER(EE21), EE21*COS(RADIANS(-$C21+Графики!$B$3))+EF21*SIN(RADIANS(-$C21+Графики!$B$3)),"")</f>
        <v/>
      </c>
      <c r="EH21" s="19" t="str">
        <f>IF(ISNUMBER(EE21), EE21*COS(RADIANS(-$C21+Графики!$B$5))+EF21*SIN(RADIANS(-$C21+Графики!$B$5)),"")</f>
        <v/>
      </c>
      <c r="EI21" s="24"/>
      <c r="EJ21" s="25"/>
      <c r="EK21" s="25"/>
      <c r="EL21" s="25"/>
      <c r="EM21" s="18" t="str">
        <f t="shared" si="15"/>
        <v/>
      </c>
      <c r="EN21" s="18" t="str">
        <f t="shared" si="16"/>
        <v/>
      </c>
      <c r="EO21" s="18" t="str">
        <f t="shared" si="17"/>
        <v/>
      </c>
      <c r="EP21" s="18" t="str">
        <f t="shared" si="18"/>
        <v/>
      </c>
      <c r="EQ21" s="18" t="str">
        <f>IF(ISNUMBER(EO21), EO21*COS(RADIANS(-$C21+Графики!$B$3))+EP21*SIN(RADIANS(-$C21+Графики!$B$3)),"")</f>
        <v/>
      </c>
      <c r="ER21" s="19" t="str">
        <f>IF(ISNUMBER(EO21), EO21*COS(RADIANS(-$C21+Графики!$B$5))+EP21*SIN(RADIANS(-$C21+Графики!$B$5)),"")</f>
        <v/>
      </c>
      <c r="ES21" s="24"/>
      <c r="ET21" s="25"/>
      <c r="EU21" s="25"/>
      <c r="EV21" s="25"/>
      <c r="EW21" s="18" t="str">
        <f t="shared" si="19"/>
        <v/>
      </c>
      <c r="EX21" s="18" t="str">
        <f t="shared" si="20"/>
        <v/>
      </c>
      <c r="EY21" s="18" t="str">
        <f t="shared" si="21"/>
        <v/>
      </c>
      <c r="EZ21" s="18" t="str">
        <f t="shared" si="22"/>
        <v/>
      </c>
      <c r="FA21" s="18" t="str">
        <f>IF(ISNUMBER(EY21), EY21*COS(RADIANS(-$C21+Графики!$B$3))+EZ21*SIN(RADIANS(-$C21+Графики!$B$3)),"")</f>
        <v/>
      </c>
      <c r="FB21" s="19" t="str">
        <f>IF(ISNUMBER(EY21), EY21*COS(RADIANS(-$C21+Графики!$B$5))+EZ21*SIN(RADIANS(-$C21+Графики!$B$5)),"")</f>
        <v/>
      </c>
      <c r="FC21" s="24"/>
      <c r="FD21" s="25"/>
      <c r="FE21" s="25"/>
      <c r="FF21" s="25"/>
      <c r="FG21" s="18" t="str">
        <f t="shared" si="23"/>
        <v/>
      </c>
      <c r="FH21" s="18" t="str">
        <f t="shared" si="24"/>
        <v/>
      </c>
      <c r="FI21" s="18" t="str">
        <f t="shared" si="25"/>
        <v/>
      </c>
      <c r="FJ21" s="18" t="str">
        <f t="shared" si="26"/>
        <v/>
      </c>
      <c r="FK21" s="18" t="str">
        <f>IF(ISNUMBER(FI21), FI21*COS(RADIANS(-$C21+Графики!$B$3))+FJ21*SIN(RADIANS(-$C21+Графики!$B$3)),"")</f>
        <v/>
      </c>
      <c r="FL21" s="19" t="str">
        <f>IF(ISNUMBER(FI21), FI21*COS(RADIANS(-$C21+Графики!$B$5))+FJ21*SIN(RADIANS(-$C21+Графики!$B$5)),"")</f>
        <v/>
      </c>
      <c r="FM21" s="24"/>
      <c r="FN21" s="25"/>
      <c r="FO21" s="25"/>
      <c r="FP21" s="25"/>
      <c r="FQ21" s="18" t="str">
        <f t="shared" si="27"/>
        <v/>
      </c>
      <c r="FR21" s="18" t="str">
        <f t="shared" si="28"/>
        <v/>
      </c>
      <c r="FS21" s="18" t="str">
        <f t="shared" si="29"/>
        <v/>
      </c>
      <c r="FT21" s="18" t="str">
        <f t="shared" si="30"/>
        <v/>
      </c>
      <c r="FU21" s="18" t="str">
        <f>IF(ISNUMBER(FS21), FS21*COS(RADIANS(-$C21+Графики!$B$3))+FT21*SIN(RADIANS(-$C21+Графики!$B$3)),"")</f>
        <v/>
      </c>
      <c r="FV21" s="19" t="str">
        <f>IF(ISNUMBER(FS21), FS21*COS(RADIANS(-$C21+Графики!$B$5))+FT21*SIN(RADIANS(-$C21+Графики!$B$5)),"")</f>
        <v/>
      </c>
      <c r="FW21" s="24"/>
      <c r="FX21" s="25"/>
      <c r="FY21" s="25"/>
      <c r="FZ21" s="25"/>
      <c r="GA21" s="18" t="str">
        <f t="shared" si="31"/>
        <v/>
      </c>
      <c r="GB21" s="18" t="str">
        <f t="shared" si="32"/>
        <v/>
      </c>
      <c r="GC21" s="18" t="str">
        <f t="shared" si="33"/>
        <v/>
      </c>
      <c r="GD21" s="18" t="str">
        <f t="shared" si="34"/>
        <v/>
      </c>
      <c r="GE21" s="18" t="str">
        <f>IF(ISNUMBER(GC21), GC21*COS(RADIANS(-$C21+Графики!$B$3))+GD21*SIN(RADIANS(-$C21+Графики!$B$3)),"")</f>
        <v/>
      </c>
      <c r="GF21" s="19" t="str">
        <f>IF(ISNUMBER(GC21), GC21*COS(RADIANS(-$C21+Графики!$B$5))+GD21*SIN(RADIANS(-$C21+Графики!$B$5)),"")</f>
        <v/>
      </c>
      <c r="GG21" s="24"/>
      <c r="GH21" s="25"/>
      <c r="GI21" s="25"/>
      <c r="GJ21" s="25"/>
      <c r="GK21" s="18" t="str">
        <f t="shared" si="35"/>
        <v/>
      </c>
      <c r="GL21" s="18" t="str">
        <f t="shared" si="36"/>
        <v/>
      </c>
      <c r="GM21" s="18" t="str">
        <f t="shared" si="37"/>
        <v/>
      </c>
      <c r="GN21" s="18" t="str">
        <f t="shared" si="38"/>
        <v/>
      </c>
      <c r="GO21" s="18" t="str">
        <f>IF(ISNUMBER(GM21), GM21*COS(RADIANS(-$C21+Графики!$B$3))+GN21*SIN(RADIANS(-$C21+Графики!$B$3)),"")</f>
        <v/>
      </c>
      <c r="GP21" s="19" t="str">
        <f>IF(ISNUMBER(GM21), GM21*COS(RADIANS(-$C21+Графики!$B$5))+GN21*SIN(RADIANS(-$C21+Графики!$B$5)),"")</f>
        <v/>
      </c>
      <c r="GQ21" s="24"/>
      <c r="GR21" s="25"/>
      <c r="GS21" s="25"/>
      <c r="GT21" s="25"/>
      <c r="GU21" s="18" t="str">
        <f t="shared" si="39"/>
        <v/>
      </c>
      <c r="GV21" s="18" t="str">
        <f t="shared" si="40"/>
        <v/>
      </c>
      <c r="GW21" s="18" t="str">
        <f t="shared" si="41"/>
        <v/>
      </c>
      <c r="GX21" s="18" t="str">
        <f t="shared" si="42"/>
        <v/>
      </c>
      <c r="GY21" s="18" t="str">
        <f>IF(ISNUMBER(GW21), GW21*COS(RADIANS(-$C21+Графики!$B$3))+GX21*SIN(RADIANS(-$C21+Графики!$B$3)),"")</f>
        <v/>
      </c>
      <c r="GZ21" s="19" t="str">
        <f>IF(ISNUMBER(GW21), GW21*COS(RADIANS(-$C21+Графики!$B$5))+GX21*SIN(RADIANS(-$C21+Графики!$B$5)),"")</f>
        <v/>
      </c>
      <c r="HA21" s="24"/>
      <c r="HB21" s="25"/>
      <c r="HC21" s="25"/>
      <c r="HD21" s="25"/>
      <c r="HE21" s="18" t="str">
        <f t="shared" si="43"/>
        <v/>
      </c>
      <c r="HF21" s="18" t="str">
        <f t="shared" si="44"/>
        <v/>
      </c>
      <c r="HG21" s="18" t="str">
        <f t="shared" si="45"/>
        <v/>
      </c>
      <c r="HH21" s="18" t="str">
        <f t="shared" si="46"/>
        <v/>
      </c>
      <c r="HI21" s="18" t="str">
        <f>IF(ISNUMBER(HG21), HG21*COS(RADIANS(-$C21+Графики!$B$3))+HH21*SIN(RADIANS(-$C21+Графики!$B$3)),"")</f>
        <v/>
      </c>
      <c r="HJ21" s="19" t="str">
        <f>IF(ISNUMBER(HG21), HG21*COS(RADIANS(-$C21+Графики!$B$5))+HH21*SIN(RADIANS(-$C21+Графики!$B$5)),"")</f>
        <v/>
      </c>
      <c r="HK21" s="24"/>
      <c r="HL21" s="25"/>
      <c r="HM21" s="25"/>
      <c r="HN21" s="25"/>
      <c r="HO21" s="18" t="str">
        <f t="shared" si="47"/>
        <v/>
      </c>
      <c r="HP21" s="18" t="str">
        <f t="shared" si="48"/>
        <v/>
      </c>
      <c r="HQ21" s="18" t="str">
        <f t="shared" si="49"/>
        <v/>
      </c>
      <c r="HR21" s="18" t="str">
        <f t="shared" si="50"/>
        <v/>
      </c>
      <c r="HS21" s="18" t="str">
        <f>IF(ISNUMBER(HQ21), HQ21*COS(RADIANS(-$C21+Графики!$B$3))+HR21*SIN(RADIANS(-$C21+Графики!$B$3)),"")</f>
        <v/>
      </c>
      <c r="HT21" s="19" t="str">
        <f>IF(ISNUMBER(HQ21), HQ21*COS(RADIANS(-$C21+Графики!$B$5))+HR21*SIN(RADIANS(-$C21+Графики!$B$5)),"")</f>
        <v/>
      </c>
      <c r="HU21" s="24"/>
      <c r="HV21" s="25"/>
      <c r="HW21" s="25"/>
      <c r="HX21" s="25"/>
      <c r="HY21" s="18" t="str">
        <f t="shared" si="51"/>
        <v/>
      </c>
      <c r="HZ21" s="18" t="str">
        <f t="shared" si="52"/>
        <v/>
      </c>
      <c r="IA21" s="18" t="str">
        <f t="shared" si="53"/>
        <v/>
      </c>
      <c r="IB21" s="18" t="str">
        <f t="shared" si="54"/>
        <v/>
      </c>
      <c r="IC21" s="18" t="str">
        <f>IF(ISNUMBER(IA21), IA21*COS(RADIANS(-$C21+Графики!$B$3))+IB21*SIN(RADIANS(-$C21+Графики!$B$3)),"")</f>
        <v/>
      </c>
      <c r="ID21" s="19" t="str">
        <f>IF(ISNUMBER(IA21), IA21*COS(RADIANS(-$C21+Графики!$B$5))+IB21*SIN(RADIANS(-$C21+Графики!$B$5)),"")</f>
        <v/>
      </c>
      <c r="IE21" s="24"/>
      <c r="IF21" s="25"/>
      <c r="IG21" s="25"/>
      <c r="IH21" s="25"/>
      <c r="II21" s="18" t="str">
        <f t="shared" si="55"/>
        <v/>
      </c>
      <c r="IJ21" s="18" t="str">
        <f t="shared" si="56"/>
        <v/>
      </c>
      <c r="IK21" s="18" t="str">
        <f t="shared" si="57"/>
        <v/>
      </c>
      <c r="IL21" s="18" t="str">
        <f t="shared" si="58"/>
        <v/>
      </c>
      <c r="IM21" s="18" t="str">
        <f>IF(ISNUMBER(IK21), IK21*COS(RADIANS(-$C21+Графики!$B$3))+IL21*SIN(RADIANS(-$C21+Графики!$B$3)),"")</f>
        <v/>
      </c>
      <c r="IN21" s="19" t="str">
        <f>IF(ISNUMBER(IK21), IK21*COS(RADIANS(-$C21+Графики!$B$5))+IL21*SIN(RADIANS(-$C21+Графики!$B$5)),"")</f>
        <v/>
      </c>
      <c r="IO21" s="24"/>
      <c r="IP21" s="25"/>
      <c r="IQ21" s="25"/>
      <c r="IR21" s="25"/>
      <c r="IS21" s="18" t="str">
        <f t="shared" si="59"/>
        <v/>
      </c>
      <c r="IT21" s="18" t="str">
        <f t="shared" si="60"/>
        <v/>
      </c>
      <c r="IU21" s="18" t="str">
        <f t="shared" si="61"/>
        <v/>
      </c>
      <c r="IV21" s="18" t="str">
        <f t="shared" si="62"/>
        <v/>
      </c>
      <c r="IW21" s="18" t="str">
        <f>IF(ISNUMBER(IU21), IU21*COS(RADIANS(-$C21+Графики!$B$3))+IV21*SIN(RADIANS(-$C21+Графики!$B$3)),"")</f>
        <v/>
      </c>
      <c r="IX21" s="19" t="str">
        <f>IF(ISNUMBER(IU21), IU21*COS(RADIANS(-$C21+Графики!$B$5))+IV21*SIN(RADIANS(-$C21+Графики!$B$5)),"")</f>
        <v/>
      </c>
    </row>
    <row r="22" spans="1:258" x14ac:dyDescent="0.25">
      <c r="A22" s="44">
        <v>22</v>
      </c>
      <c r="B22" s="50">
        <v>0</v>
      </c>
      <c r="C22" s="11">
        <f>IF(Графики!$A$7="Расчитывать с учетом закручивания скважины",B22,0)</f>
        <v>0</v>
      </c>
      <c r="D22" s="47">
        <v>9.5</v>
      </c>
      <c r="E22" s="34">
        <f t="shared" si="0"/>
        <v>0</v>
      </c>
      <c r="F22" s="35">
        <f t="shared" si="0"/>
        <v>0</v>
      </c>
      <c r="G22" s="35">
        <f t="shared" si="1"/>
        <v>0</v>
      </c>
      <c r="H22" s="36">
        <f t="shared" si="2"/>
        <v>0</v>
      </c>
      <c r="I22" s="29"/>
      <c r="J22" s="25"/>
      <c r="K22" s="25"/>
      <c r="L22" s="25"/>
      <c r="M22" s="18" t="str">
        <f t="shared" si="63"/>
        <v/>
      </c>
      <c r="N22" s="18" t="str">
        <f t="shared" si="64"/>
        <v/>
      </c>
      <c r="O22" s="18" t="str">
        <f t="shared" si="93"/>
        <v/>
      </c>
      <c r="P22" s="18" t="str">
        <f t="shared" si="93"/>
        <v/>
      </c>
      <c r="Q22" s="18" t="str">
        <f>IF(ISNUMBER(O22), O22*COS(RADIANS(-$C22+Графики!$B$3))+P22*SIN(RADIANS(-$C22+Графики!$B$3)),"")</f>
        <v/>
      </c>
      <c r="R22" s="19" t="str">
        <f>IF(ISNUMBER(O22), O22*COS(RADIANS(-$C22+Графики!$B$5))+P22*SIN(RADIANS(-$C22+Графики!$B$5)),"")</f>
        <v/>
      </c>
      <c r="S22" s="29"/>
      <c r="T22" s="25"/>
      <c r="U22" s="25"/>
      <c r="V22" s="25"/>
      <c r="W22" s="18" t="str">
        <f t="shared" si="66"/>
        <v/>
      </c>
      <c r="X22" s="18" t="str">
        <f t="shared" si="67"/>
        <v/>
      </c>
      <c r="Y22" s="18" t="str">
        <f t="shared" si="94"/>
        <v/>
      </c>
      <c r="Z22" s="18" t="str">
        <f t="shared" si="94"/>
        <v/>
      </c>
      <c r="AA22" s="18" t="str">
        <f>IF(ISNUMBER(Y22), Y22*COS(RADIANS(-$C22+Графики!$B$3))+Z22*SIN(RADIANS(-$C22+Графики!$B$3)),"")</f>
        <v/>
      </c>
      <c r="AB22" s="18" t="str">
        <f>IF(ISNUMBER(Y22), Y22*COS(RADIANS(-$C22+Графики!$B$5))+Z22*SIN(RADIANS(-$C22+Графики!$B$5)),"")</f>
        <v/>
      </c>
      <c r="AC22" s="24"/>
      <c r="AD22" s="25"/>
      <c r="AE22" s="25"/>
      <c r="AF22" s="25"/>
      <c r="AG22" s="18" t="str">
        <f t="shared" si="69"/>
        <v/>
      </c>
      <c r="AH22" s="18" t="str">
        <f t="shared" si="70"/>
        <v/>
      </c>
      <c r="AI22" s="18" t="str">
        <f t="shared" si="95"/>
        <v/>
      </c>
      <c r="AJ22" s="18" t="str">
        <f t="shared" si="95"/>
        <v/>
      </c>
      <c r="AK22" s="18" t="str">
        <f>IF(ISNUMBER(AI22), AI22*COS(RADIANS(-$C22+Графики!$B$3))+AJ22*SIN(RADIANS(-$C22+Графики!$B$3)),"")</f>
        <v/>
      </c>
      <c r="AL22" s="19" t="str">
        <f>IF(ISNUMBER(AI22), AI22*COS(RADIANS(-$C22+Графики!$B$5))+AJ22*SIN(RADIANS(-$C22+Графики!$B$5)),"")</f>
        <v/>
      </c>
      <c r="AM22" s="24"/>
      <c r="AN22" s="25"/>
      <c r="AO22" s="25"/>
      <c r="AP22" s="25"/>
      <c r="AQ22" s="18" t="str">
        <f t="shared" si="72"/>
        <v/>
      </c>
      <c r="AR22" s="18" t="str">
        <f t="shared" si="73"/>
        <v/>
      </c>
      <c r="AS22" s="18" t="str">
        <f t="shared" si="96"/>
        <v/>
      </c>
      <c r="AT22" s="18" t="str">
        <f t="shared" si="96"/>
        <v/>
      </c>
      <c r="AU22" s="18" t="str">
        <f>IF(ISNUMBER(AS22), AS22*COS(RADIANS(-$C22+Графики!$B$3))+AT22*SIN(RADIANS(-$C22+Графики!$B$3)),"")</f>
        <v/>
      </c>
      <c r="AV22" s="19" t="str">
        <f>IF(ISNUMBER(AS22), AS22*COS(RADIANS(-$C22+Графики!$B$5))+AT22*SIN(RADIANS(-$C22+Графики!$B$5)),"")</f>
        <v/>
      </c>
      <c r="AW22" s="24"/>
      <c r="AX22" s="25"/>
      <c r="AY22" s="25"/>
      <c r="AZ22" s="25"/>
      <c r="BA22" s="18" t="str">
        <f t="shared" si="75"/>
        <v/>
      </c>
      <c r="BB22" s="18" t="str">
        <f t="shared" si="76"/>
        <v/>
      </c>
      <c r="BC22" s="18" t="str">
        <f t="shared" si="97"/>
        <v/>
      </c>
      <c r="BD22" s="18" t="str">
        <f t="shared" si="97"/>
        <v/>
      </c>
      <c r="BE22" s="18" t="str">
        <f>IF(ISNUMBER(BC22), BC22*COS(RADIANS(-$C22+Графики!$B$3))+BD22*SIN(RADIANS(-$C22+Графики!$B$3)),"")</f>
        <v/>
      </c>
      <c r="BF22" s="19" t="str">
        <f>IF(ISNUMBER(BC22), BC22*COS(RADIANS(-$C22+Графики!$B$5))+BD22*SIN(RADIANS(-$C22+Графики!$B$5)),"")</f>
        <v/>
      </c>
      <c r="BG22" s="24"/>
      <c r="BH22" s="25"/>
      <c r="BI22" s="25"/>
      <c r="BJ22" s="25"/>
      <c r="BK22" s="18" t="str">
        <f t="shared" si="78"/>
        <v/>
      </c>
      <c r="BL22" s="18" t="str">
        <f t="shared" si="79"/>
        <v/>
      </c>
      <c r="BM22" s="18" t="str">
        <f t="shared" si="98"/>
        <v/>
      </c>
      <c r="BN22" s="18" t="str">
        <f t="shared" si="98"/>
        <v/>
      </c>
      <c r="BO22" s="18" t="str">
        <f>IF(ISNUMBER(BM22), BM22*COS(RADIANS(-$C22+Графики!$B$3))+BN22*SIN(RADIANS(-$C22+Графики!$B$3)),"")</f>
        <v/>
      </c>
      <c r="BP22" s="19" t="str">
        <f>IF(ISNUMBER(BM22), BM22*COS(RADIANS(-$C22+Графики!$B$5))+BN22*SIN(RADIANS(-$C22+Графики!$B$5)),"")</f>
        <v/>
      </c>
      <c r="BQ22" s="24"/>
      <c r="BR22" s="25"/>
      <c r="BS22" s="25"/>
      <c r="BT22" s="25"/>
      <c r="BU22" s="18" t="str">
        <f t="shared" si="81"/>
        <v/>
      </c>
      <c r="BV22" s="18" t="str">
        <f t="shared" si="82"/>
        <v/>
      </c>
      <c r="BW22" s="18" t="str">
        <f t="shared" si="99"/>
        <v/>
      </c>
      <c r="BX22" s="18" t="str">
        <f t="shared" si="99"/>
        <v/>
      </c>
      <c r="BY22" s="18" t="str">
        <f>IF(ISNUMBER(BW22), BW22*COS(RADIANS(-$C22+Графики!$B$3))+BX22*SIN(RADIANS(-$C22+Графики!$B$3)),"")</f>
        <v/>
      </c>
      <c r="BZ22" s="19" t="str">
        <f>IF(ISNUMBER(BW22), BW22*COS(RADIANS(-$C22+Графики!$B$5))+BX22*SIN(RADIANS(-$C22+Графики!$B$5)),"")</f>
        <v/>
      </c>
      <c r="CA22" s="29"/>
      <c r="CB22" s="25"/>
      <c r="CC22" s="25"/>
      <c r="CD22" s="25"/>
      <c r="CE22" s="18" t="str">
        <f t="shared" si="84"/>
        <v/>
      </c>
      <c r="CF22" s="18" t="str">
        <f t="shared" si="85"/>
        <v/>
      </c>
      <c r="CG22" s="18" t="str">
        <f t="shared" si="100"/>
        <v/>
      </c>
      <c r="CH22" s="18" t="str">
        <f t="shared" si="100"/>
        <v/>
      </c>
      <c r="CI22" s="18" t="str">
        <f>IF(ISNUMBER(CG22), CG22*COS(RADIANS(-$C22+Графики!$B$3))+CH22*SIN(RADIANS(-$C22+Графики!$B$3)),"")</f>
        <v/>
      </c>
      <c r="CJ22" s="19" t="str">
        <f>IF(ISNUMBER(CG22), CG22*COS(RADIANS(-$C22+Графики!$B$5))+CH22*SIN(RADIANS(-$C22+Графики!$B$5)),"")</f>
        <v/>
      </c>
      <c r="CK22" s="24"/>
      <c r="CL22" s="25"/>
      <c r="CM22" s="25"/>
      <c r="CN22" s="25"/>
      <c r="CO22" s="18" t="str">
        <f t="shared" si="87"/>
        <v/>
      </c>
      <c r="CP22" s="18" t="str">
        <f t="shared" si="88"/>
        <v/>
      </c>
      <c r="CQ22" s="18" t="str">
        <f t="shared" si="101"/>
        <v/>
      </c>
      <c r="CR22" s="18" t="str">
        <f t="shared" si="101"/>
        <v/>
      </c>
      <c r="CS22" s="18" t="str">
        <f>IF(ISNUMBER(CQ22), CQ22*COS(RADIANS(-$C22+Графики!$B$3))+CR22*SIN(RADIANS(-$C22+Графики!$B$3)),"")</f>
        <v/>
      </c>
      <c r="CT22" s="19" t="str">
        <f>IF(ISNUMBER(CQ22), CQ22*COS(RADIANS(-$C22+Графики!$B$5))+CR22*SIN(RADIANS(-$C22+Графики!$B$5)),"")</f>
        <v/>
      </c>
      <c r="CU22" s="24"/>
      <c r="CV22" s="25"/>
      <c r="CW22" s="25"/>
      <c r="CX22" s="25"/>
      <c r="CY22" s="18" t="str">
        <f t="shared" si="90"/>
        <v/>
      </c>
      <c r="CZ22" s="18" t="str">
        <f t="shared" si="91"/>
        <v/>
      </c>
      <c r="DA22" s="18" t="str">
        <f t="shared" si="102"/>
        <v/>
      </c>
      <c r="DB22" s="18" t="str">
        <f t="shared" si="102"/>
        <v/>
      </c>
      <c r="DC22" s="18" t="str">
        <f>IF(ISNUMBER(DA22), DA22*COS(RADIANS(-$C22+Графики!$B$3))+DB22*SIN(RADIANS(-$C22+Графики!$B$3)),"")</f>
        <v/>
      </c>
      <c r="DD22" s="19" t="str">
        <f>IF(ISNUMBER(DA22), DA22*COS(RADIANS(-$C22+Графики!$B$5))+DB22*SIN(RADIANS(-$C22+Графики!$B$5)),"")</f>
        <v/>
      </c>
      <c r="DE22" s="24"/>
      <c r="DF22" s="25"/>
      <c r="DG22" s="25"/>
      <c r="DH22" s="25"/>
      <c r="DI22" s="18" t="str">
        <f t="shared" si="3"/>
        <v/>
      </c>
      <c r="DJ22" s="18" t="str">
        <f t="shared" si="4"/>
        <v/>
      </c>
      <c r="DK22" s="18" t="str">
        <f t="shared" si="5"/>
        <v/>
      </c>
      <c r="DL22" s="18" t="str">
        <f t="shared" si="6"/>
        <v/>
      </c>
      <c r="DM22" s="18" t="str">
        <f>IF(ISNUMBER(DK22), DK22*COS(RADIANS(-$C22+Графики!$B$3))+DL22*SIN(RADIANS(-$C22+Графики!$B$3)),"")</f>
        <v/>
      </c>
      <c r="DN22" s="19" t="str">
        <f>IF(ISNUMBER(DK22), DK22*COS(RADIANS(-$C22+Графики!$B$5))+DL22*SIN(RADIANS(-$C22+Графики!$B$5)),"")</f>
        <v/>
      </c>
      <c r="DO22" s="24"/>
      <c r="DP22" s="25"/>
      <c r="DQ22" s="25"/>
      <c r="DR22" s="25"/>
      <c r="DS22" s="18" t="str">
        <f t="shared" si="7"/>
        <v/>
      </c>
      <c r="DT22" s="18" t="str">
        <f t="shared" si="8"/>
        <v/>
      </c>
      <c r="DU22" s="18" t="str">
        <f t="shared" si="9"/>
        <v/>
      </c>
      <c r="DV22" s="18" t="str">
        <f t="shared" si="10"/>
        <v/>
      </c>
      <c r="DW22" s="18" t="str">
        <f>IF(ISNUMBER(DU22), DU22*COS(RADIANS(-$C22+Графики!$B$3))+DV22*SIN(RADIANS(-$C22+Графики!$B$3)),"")</f>
        <v/>
      </c>
      <c r="DX22" s="19" t="str">
        <f>IF(ISNUMBER(DU22), DU22*COS(RADIANS(-$C22+Графики!$B$5))+DV22*SIN(RADIANS(-$C22+Графики!$B$5)),"")</f>
        <v/>
      </c>
      <c r="DY22" s="24"/>
      <c r="DZ22" s="25"/>
      <c r="EA22" s="25"/>
      <c r="EB22" s="25"/>
      <c r="EC22" s="18" t="str">
        <f t="shared" si="11"/>
        <v/>
      </c>
      <c r="ED22" s="18" t="str">
        <f t="shared" si="12"/>
        <v/>
      </c>
      <c r="EE22" s="18" t="str">
        <f t="shared" si="13"/>
        <v/>
      </c>
      <c r="EF22" s="18" t="str">
        <f t="shared" si="14"/>
        <v/>
      </c>
      <c r="EG22" s="18" t="str">
        <f>IF(ISNUMBER(EE22), EE22*COS(RADIANS(-$C22+Графики!$B$3))+EF22*SIN(RADIANS(-$C22+Графики!$B$3)),"")</f>
        <v/>
      </c>
      <c r="EH22" s="19" t="str">
        <f>IF(ISNUMBER(EE22), EE22*COS(RADIANS(-$C22+Графики!$B$5))+EF22*SIN(RADIANS(-$C22+Графики!$B$5)),"")</f>
        <v/>
      </c>
      <c r="EI22" s="24"/>
      <c r="EJ22" s="25"/>
      <c r="EK22" s="25"/>
      <c r="EL22" s="25"/>
      <c r="EM22" s="18" t="str">
        <f t="shared" si="15"/>
        <v/>
      </c>
      <c r="EN22" s="18" t="str">
        <f t="shared" si="16"/>
        <v/>
      </c>
      <c r="EO22" s="18" t="str">
        <f t="shared" si="17"/>
        <v/>
      </c>
      <c r="EP22" s="18" t="str">
        <f t="shared" si="18"/>
        <v/>
      </c>
      <c r="EQ22" s="18" t="str">
        <f>IF(ISNUMBER(EO22), EO22*COS(RADIANS(-$C22+Графики!$B$3))+EP22*SIN(RADIANS(-$C22+Графики!$B$3)),"")</f>
        <v/>
      </c>
      <c r="ER22" s="19" t="str">
        <f>IF(ISNUMBER(EO22), EO22*COS(RADIANS(-$C22+Графики!$B$5))+EP22*SIN(RADIANS(-$C22+Графики!$B$5)),"")</f>
        <v/>
      </c>
      <c r="ES22" s="24"/>
      <c r="ET22" s="25"/>
      <c r="EU22" s="25"/>
      <c r="EV22" s="25"/>
      <c r="EW22" s="18" t="str">
        <f t="shared" si="19"/>
        <v/>
      </c>
      <c r="EX22" s="18" t="str">
        <f t="shared" si="20"/>
        <v/>
      </c>
      <c r="EY22" s="18" t="str">
        <f t="shared" si="21"/>
        <v/>
      </c>
      <c r="EZ22" s="18" t="str">
        <f t="shared" si="22"/>
        <v/>
      </c>
      <c r="FA22" s="18" t="str">
        <f>IF(ISNUMBER(EY22), EY22*COS(RADIANS(-$C22+Графики!$B$3))+EZ22*SIN(RADIANS(-$C22+Графики!$B$3)),"")</f>
        <v/>
      </c>
      <c r="FB22" s="19" t="str">
        <f>IF(ISNUMBER(EY22), EY22*COS(RADIANS(-$C22+Графики!$B$5))+EZ22*SIN(RADIANS(-$C22+Графики!$B$5)),"")</f>
        <v/>
      </c>
      <c r="FC22" s="24"/>
      <c r="FD22" s="25"/>
      <c r="FE22" s="25"/>
      <c r="FF22" s="25"/>
      <c r="FG22" s="18" t="str">
        <f t="shared" si="23"/>
        <v/>
      </c>
      <c r="FH22" s="18" t="str">
        <f t="shared" si="24"/>
        <v/>
      </c>
      <c r="FI22" s="18" t="str">
        <f t="shared" si="25"/>
        <v/>
      </c>
      <c r="FJ22" s="18" t="str">
        <f t="shared" si="26"/>
        <v/>
      </c>
      <c r="FK22" s="18" t="str">
        <f>IF(ISNUMBER(FI22), FI22*COS(RADIANS(-$C22+Графики!$B$3))+FJ22*SIN(RADIANS(-$C22+Графики!$B$3)),"")</f>
        <v/>
      </c>
      <c r="FL22" s="19" t="str">
        <f>IF(ISNUMBER(FI22), FI22*COS(RADIANS(-$C22+Графики!$B$5))+FJ22*SIN(RADIANS(-$C22+Графики!$B$5)),"")</f>
        <v/>
      </c>
      <c r="FM22" s="24"/>
      <c r="FN22" s="25"/>
      <c r="FO22" s="25"/>
      <c r="FP22" s="25"/>
      <c r="FQ22" s="18" t="str">
        <f t="shared" si="27"/>
        <v/>
      </c>
      <c r="FR22" s="18" t="str">
        <f t="shared" si="28"/>
        <v/>
      </c>
      <c r="FS22" s="18" t="str">
        <f t="shared" si="29"/>
        <v/>
      </c>
      <c r="FT22" s="18" t="str">
        <f t="shared" si="30"/>
        <v/>
      </c>
      <c r="FU22" s="18" t="str">
        <f>IF(ISNUMBER(FS22), FS22*COS(RADIANS(-$C22+Графики!$B$3))+FT22*SIN(RADIANS(-$C22+Графики!$B$3)),"")</f>
        <v/>
      </c>
      <c r="FV22" s="19" t="str">
        <f>IF(ISNUMBER(FS22), FS22*COS(RADIANS(-$C22+Графики!$B$5))+FT22*SIN(RADIANS(-$C22+Графики!$B$5)),"")</f>
        <v/>
      </c>
      <c r="FW22" s="24"/>
      <c r="FX22" s="25"/>
      <c r="FY22" s="25"/>
      <c r="FZ22" s="25"/>
      <c r="GA22" s="18" t="str">
        <f t="shared" si="31"/>
        <v/>
      </c>
      <c r="GB22" s="18" t="str">
        <f t="shared" si="32"/>
        <v/>
      </c>
      <c r="GC22" s="18" t="str">
        <f t="shared" si="33"/>
        <v/>
      </c>
      <c r="GD22" s="18" t="str">
        <f t="shared" si="34"/>
        <v/>
      </c>
      <c r="GE22" s="18" t="str">
        <f>IF(ISNUMBER(GC22), GC22*COS(RADIANS(-$C22+Графики!$B$3))+GD22*SIN(RADIANS(-$C22+Графики!$B$3)),"")</f>
        <v/>
      </c>
      <c r="GF22" s="19" t="str">
        <f>IF(ISNUMBER(GC22), GC22*COS(RADIANS(-$C22+Графики!$B$5))+GD22*SIN(RADIANS(-$C22+Графики!$B$5)),"")</f>
        <v/>
      </c>
      <c r="GG22" s="24"/>
      <c r="GH22" s="25"/>
      <c r="GI22" s="25"/>
      <c r="GJ22" s="25"/>
      <c r="GK22" s="18" t="str">
        <f t="shared" si="35"/>
        <v/>
      </c>
      <c r="GL22" s="18" t="str">
        <f t="shared" si="36"/>
        <v/>
      </c>
      <c r="GM22" s="18" t="str">
        <f t="shared" si="37"/>
        <v/>
      </c>
      <c r="GN22" s="18" t="str">
        <f t="shared" si="38"/>
        <v/>
      </c>
      <c r="GO22" s="18" t="str">
        <f>IF(ISNUMBER(GM22), GM22*COS(RADIANS(-$C22+Графики!$B$3))+GN22*SIN(RADIANS(-$C22+Графики!$B$3)),"")</f>
        <v/>
      </c>
      <c r="GP22" s="19" t="str">
        <f>IF(ISNUMBER(GM22), GM22*COS(RADIANS(-$C22+Графики!$B$5))+GN22*SIN(RADIANS(-$C22+Графики!$B$5)),"")</f>
        <v/>
      </c>
      <c r="GQ22" s="24"/>
      <c r="GR22" s="25"/>
      <c r="GS22" s="25"/>
      <c r="GT22" s="25"/>
      <c r="GU22" s="18" t="str">
        <f t="shared" si="39"/>
        <v/>
      </c>
      <c r="GV22" s="18" t="str">
        <f t="shared" si="40"/>
        <v/>
      </c>
      <c r="GW22" s="18" t="str">
        <f t="shared" si="41"/>
        <v/>
      </c>
      <c r="GX22" s="18" t="str">
        <f t="shared" si="42"/>
        <v/>
      </c>
      <c r="GY22" s="18" t="str">
        <f>IF(ISNUMBER(GW22), GW22*COS(RADIANS(-$C22+Графики!$B$3))+GX22*SIN(RADIANS(-$C22+Графики!$B$3)),"")</f>
        <v/>
      </c>
      <c r="GZ22" s="19" t="str">
        <f>IF(ISNUMBER(GW22), GW22*COS(RADIANS(-$C22+Графики!$B$5))+GX22*SIN(RADIANS(-$C22+Графики!$B$5)),"")</f>
        <v/>
      </c>
      <c r="HA22" s="24"/>
      <c r="HB22" s="25"/>
      <c r="HC22" s="25"/>
      <c r="HD22" s="25"/>
      <c r="HE22" s="18" t="str">
        <f t="shared" si="43"/>
        <v/>
      </c>
      <c r="HF22" s="18" t="str">
        <f t="shared" si="44"/>
        <v/>
      </c>
      <c r="HG22" s="18" t="str">
        <f t="shared" si="45"/>
        <v/>
      </c>
      <c r="HH22" s="18" t="str">
        <f t="shared" si="46"/>
        <v/>
      </c>
      <c r="HI22" s="18" t="str">
        <f>IF(ISNUMBER(HG22), HG22*COS(RADIANS(-$C22+Графики!$B$3))+HH22*SIN(RADIANS(-$C22+Графики!$B$3)),"")</f>
        <v/>
      </c>
      <c r="HJ22" s="19" t="str">
        <f>IF(ISNUMBER(HG22), HG22*COS(RADIANS(-$C22+Графики!$B$5))+HH22*SIN(RADIANS(-$C22+Графики!$B$5)),"")</f>
        <v/>
      </c>
      <c r="HK22" s="24"/>
      <c r="HL22" s="25"/>
      <c r="HM22" s="25"/>
      <c r="HN22" s="25"/>
      <c r="HO22" s="18" t="str">
        <f t="shared" si="47"/>
        <v/>
      </c>
      <c r="HP22" s="18" t="str">
        <f t="shared" si="48"/>
        <v/>
      </c>
      <c r="HQ22" s="18" t="str">
        <f t="shared" si="49"/>
        <v/>
      </c>
      <c r="HR22" s="18" t="str">
        <f t="shared" si="50"/>
        <v/>
      </c>
      <c r="HS22" s="18" t="str">
        <f>IF(ISNUMBER(HQ22), HQ22*COS(RADIANS(-$C22+Графики!$B$3))+HR22*SIN(RADIANS(-$C22+Графики!$B$3)),"")</f>
        <v/>
      </c>
      <c r="HT22" s="19" t="str">
        <f>IF(ISNUMBER(HQ22), HQ22*COS(RADIANS(-$C22+Графики!$B$5))+HR22*SIN(RADIANS(-$C22+Графики!$B$5)),"")</f>
        <v/>
      </c>
      <c r="HU22" s="24"/>
      <c r="HV22" s="25"/>
      <c r="HW22" s="25"/>
      <c r="HX22" s="25"/>
      <c r="HY22" s="18" t="str">
        <f t="shared" si="51"/>
        <v/>
      </c>
      <c r="HZ22" s="18" t="str">
        <f t="shared" si="52"/>
        <v/>
      </c>
      <c r="IA22" s="18" t="str">
        <f t="shared" si="53"/>
        <v/>
      </c>
      <c r="IB22" s="18" t="str">
        <f t="shared" si="54"/>
        <v/>
      </c>
      <c r="IC22" s="18" t="str">
        <f>IF(ISNUMBER(IA22), IA22*COS(RADIANS(-$C22+Графики!$B$3))+IB22*SIN(RADIANS(-$C22+Графики!$B$3)),"")</f>
        <v/>
      </c>
      <c r="ID22" s="19" t="str">
        <f>IF(ISNUMBER(IA22), IA22*COS(RADIANS(-$C22+Графики!$B$5))+IB22*SIN(RADIANS(-$C22+Графики!$B$5)),"")</f>
        <v/>
      </c>
      <c r="IE22" s="24"/>
      <c r="IF22" s="25"/>
      <c r="IG22" s="25"/>
      <c r="IH22" s="25"/>
      <c r="II22" s="18" t="str">
        <f t="shared" si="55"/>
        <v/>
      </c>
      <c r="IJ22" s="18" t="str">
        <f t="shared" si="56"/>
        <v/>
      </c>
      <c r="IK22" s="18" t="str">
        <f t="shared" si="57"/>
        <v/>
      </c>
      <c r="IL22" s="18" t="str">
        <f t="shared" si="58"/>
        <v/>
      </c>
      <c r="IM22" s="18" t="str">
        <f>IF(ISNUMBER(IK22), IK22*COS(RADIANS(-$C22+Графики!$B$3))+IL22*SIN(RADIANS(-$C22+Графики!$B$3)),"")</f>
        <v/>
      </c>
      <c r="IN22" s="19" t="str">
        <f>IF(ISNUMBER(IK22), IK22*COS(RADIANS(-$C22+Графики!$B$5))+IL22*SIN(RADIANS(-$C22+Графики!$B$5)),"")</f>
        <v/>
      </c>
      <c r="IO22" s="24"/>
      <c r="IP22" s="25"/>
      <c r="IQ22" s="25"/>
      <c r="IR22" s="25"/>
      <c r="IS22" s="18" t="str">
        <f t="shared" si="59"/>
        <v/>
      </c>
      <c r="IT22" s="18" t="str">
        <f t="shared" si="60"/>
        <v/>
      </c>
      <c r="IU22" s="18" t="str">
        <f t="shared" si="61"/>
        <v/>
      </c>
      <c r="IV22" s="18" t="str">
        <f t="shared" si="62"/>
        <v/>
      </c>
      <c r="IW22" s="18" t="str">
        <f>IF(ISNUMBER(IU22), IU22*COS(RADIANS(-$C22+Графики!$B$3))+IV22*SIN(RADIANS(-$C22+Графики!$B$3)),"")</f>
        <v/>
      </c>
      <c r="IX22" s="19" t="str">
        <f>IF(ISNUMBER(IU22), IU22*COS(RADIANS(-$C22+Графики!$B$5))+IV22*SIN(RADIANS(-$C22+Графики!$B$5)),"")</f>
        <v/>
      </c>
    </row>
    <row r="23" spans="1:258" x14ac:dyDescent="0.25">
      <c r="A23" s="44">
        <v>23</v>
      </c>
      <c r="B23" s="50">
        <v>0</v>
      </c>
      <c r="C23" s="11">
        <f>IF(Графики!$A$7="Расчитывать с учетом закручивания скважины",B23,0)</f>
        <v>0</v>
      </c>
      <c r="D23" s="47">
        <v>10</v>
      </c>
      <c r="E23" s="34">
        <f t="shared" ref="E23:F42" si="103">IF(ISNUMBER(INDEX($I$1:$IX$303,$A23,E$1) ),INDEX($I$1:$IX$303,$A23,E$1),0)</f>
        <v>0</v>
      </c>
      <c r="F23" s="35">
        <f t="shared" si="103"/>
        <v>0</v>
      </c>
      <c r="G23" s="35">
        <f t="shared" si="1"/>
        <v>0</v>
      </c>
      <c r="H23" s="36">
        <f t="shared" si="2"/>
        <v>0</v>
      </c>
      <c r="I23" s="29"/>
      <c r="J23" s="25"/>
      <c r="K23" s="25"/>
      <c r="L23" s="25"/>
      <c r="M23" s="18" t="str">
        <f t="shared" si="63"/>
        <v/>
      </c>
      <c r="N23" s="18" t="str">
        <f t="shared" si="64"/>
        <v/>
      </c>
      <c r="O23" s="18" t="str">
        <f t="shared" si="93"/>
        <v/>
      </c>
      <c r="P23" s="18" t="str">
        <f t="shared" si="93"/>
        <v/>
      </c>
      <c r="Q23" s="18" t="str">
        <f>IF(ISNUMBER(O23), O23*COS(RADIANS(-$C23+Графики!$B$3))+P23*SIN(RADIANS(-$C23+Графики!$B$3)),"")</f>
        <v/>
      </c>
      <c r="R23" s="19" t="str">
        <f>IF(ISNUMBER(O23), O23*COS(RADIANS(-$C23+Графики!$B$5))+P23*SIN(RADIANS(-$C23+Графики!$B$5)),"")</f>
        <v/>
      </c>
      <c r="S23" s="29"/>
      <c r="T23" s="25"/>
      <c r="U23" s="25"/>
      <c r="V23" s="25"/>
      <c r="W23" s="18" t="str">
        <f t="shared" si="66"/>
        <v/>
      </c>
      <c r="X23" s="18" t="str">
        <f t="shared" si="67"/>
        <v/>
      </c>
      <c r="Y23" s="18" t="str">
        <f t="shared" si="94"/>
        <v/>
      </c>
      <c r="Z23" s="18" t="str">
        <f t="shared" si="94"/>
        <v/>
      </c>
      <c r="AA23" s="18" t="str">
        <f>IF(ISNUMBER(Y23), Y23*COS(RADIANS(-$C23+Графики!$B$3))+Z23*SIN(RADIANS(-$C23+Графики!$B$3)),"")</f>
        <v/>
      </c>
      <c r="AB23" s="18" t="str">
        <f>IF(ISNUMBER(Y23), Y23*COS(RADIANS(-$C23+Графики!$B$5))+Z23*SIN(RADIANS(-$C23+Графики!$B$5)),"")</f>
        <v/>
      </c>
      <c r="AC23" s="24"/>
      <c r="AD23" s="25"/>
      <c r="AE23" s="25"/>
      <c r="AF23" s="25"/>
      <c r="AG23" s="18" t="str">
        <f t="shared" si="69"/>
        <v/>
      </c>
      <c r="AH23" s="18" t="str">
        <f t="shared" si="70"/>
        <v/>
      </c>
      <c r="AI23" s="18" t="str">
        <f t="shared" si="95"/>
        <v/>
      </c>
      <c r="AJ23" s="18" t="str">
        <f t="shared" si="95"/>
        <v/>
      </c>
      <c r="AK23" s="18" t="str">
        <f>IF(ISNUMBER(AI23), AI23*COS(RADIANS(-$C23+Графики!$B$3))+AJ23*SIN(RADIANS(-$C23+Графики!$B$3)),"")</f>
        <v/>
      </c>
      <c r="AL23" s="19" t="str">
        <f>IF(ISNUMBER(AI23), AI23*COS(RADIANS(-$C23+Графики!$B$5))+AJ23*SIN(RADIANS(-$C23+Графики!$B$5)),"")</f>
        <v/>
      </c>
      <c r="AM23" s="24"/>
      <c r="AN23" s="25"/>
      <c r="AO23" s="25"/>
      <c r="AP23" s="25"/>
      <c r="AQ23" s="18" t="str">
        <f t="shared" si="72"/>
        <v/>
      </c>
      <c r="AR23" s="18" t="str">
        <f t="shared" si="73"/>
        <v/>
      </c>
      <c r="AS23" s="18" t="str">
        <f t="shared" si="96"/>
        <v/>
      </c>
      <c r="AT23" s="18" t="str">
        <f t="shared" si="96"/>
        <v/>
      </c>
      <c r="AU23" s="18" t="str">
        <f>IF(ISNUMBER(AS23), AS23*COS(RADIANS(-$C23+Графики!$B$3))+AT23*SIN(RADIANS(-$C23+Графики!$B$3)),"")</f>
        <v/>
      </c>
      <c r="AV23" s="19" t="str">
        <f>IF(ISNUMBER(AS23), AS23*COS(RADIANS(-$C23+Графики!$B$5))+AT23*SIN(RADIANS(-$C23+Графики!$B$5)),"")</f>
        <v/>
      </c>
      <c r="AW23" s="24"/>
      <c r="AX23" s="25"/>
      <c r="AY23" s="25"/>
      <c r="AZ23" s="25"/>
      <c r="BA23" s="18" t="str">
        <f t="shared" si="75"/>
        <v/>
      </c>
      <c r="BB23" s="18" t="str">
        <f t="shared" si="76"/>
        <v/>
      </c>
      <c r="BC23" s="18" t="str">
        <f t="shared" si="97"/>
        <v/>
      </c>
      <c r="BD23" s="18" t="str">
        <f t="shared" si="97"/>
        <v/>
      </c>
      <c r="BE23" s="18" t="str">
        <f>IF(ISNUMBER(BC23), BC23*COS(RADIANS(-$C23+Графики!$B$3))+BD23*SIN(RADIANS(-$C23+Графики!$B$3)),"")</f>
        <v/>
      </c>
      <c r="BF23" s="19" t="str">
        <f>IF(ISNUMBER(BC23), BC23*COS(RADIANS(-$C23+Графики!$B$5))+BD23*SIN(RADIANS(-$C23+Графики!$B$5)),"")</f>
        <v/>
      </c>
      <c r="BG23" s="24"/>
      <c r="BH23" s="25"/>
      <c r="BI23" s="25"/>
      <c r="BJ23" s="25"/>
      <c r="BK23" s="18" t="str">
        <f t="shared" si="78"/>
        <v/>
      </c>
      <c r="BL23" s="18" t="str">
        <f t="shared" si="79"/>
        <v/>
      </c>
      <c r="BM23" s="18" t="str">
        <f t="shared" si="98"/>
        <v/>
      </c>
      <c r="BN23" s="18" t="str">
        <f t="shared" si="98"/>
        <v/>
      </c>
      <c r="BO23" s="18" t="str">
        <f>IF(ISNUMBER(BM23), BM23*COS(RADIANS(-$C23+Графики!$B$3))+BN23*SIN(RADIANS(-$C23+Графики!$B$3)),"")</f>
        <v/>
      </c>
      <c r="BP23" s="19" t="str">
        <f>IF(ISNUMBER(BM23), BM23*COS(RADIANS(-$C23+Графики!$B$5))+BN23*SIN(RADIANS(-$C23+Графики!$B$5)),"")</f>
        <v/>
      </c>
      <c r="BQ23" s="24"/>
      <c r="BR23" s="25"/>
      <c r="BS23" s="25"/>
      <c r="BT23" s="25"/>
      <c r="BU23" s="18" t="str">
        <f t="shared" si="81"/>
        <v/>
      </c>
      <c r="BV23" s="18" t="str">
        <f t="shared" si="82"/>
        <v/>
      </c>
      <c r="BW23" s="18" t="str">
        <f t="shared" si="99"/>
        <v/>
      </c>
      <c r="BX23" s="18" t="str">
        <f t="shared" si="99"/>
        <v/>
      </c>
      <c r="BY23" s="18" t="str">
        <f>IF(ISNUMBER(BW23), BW23*COS(RADIANS(-$C23+Графики!$B$3))+BX23*SIN(RADIANS(-$C23+Графики!$B$3)),"")</f>
        <v/>
      </c>
      <c r="BZ23" s="19" t="str">
        <f>IF(ISNUMBER(BW23), BW23*COS(RADIANS(-$C23+Графики!$B$5))+BX23*SIN(RADIANS(-$C23+Графики!$B$5)),"")</f>
        <v/>
      </c>
      <c r="CA23" s="29"/>
      <c r="CB23" s="25"/>
      <c r="CC23" s="25"/>
      <c r="CD23" s="25"/>
      <c r="CE23" s="18" t="str">
        <f t="shared" si="84"/>
        <v/>
      </c>
      <c r="CF23" s="18" t="str">
        <f t="shared" si="85"/>
        <v/>
      </c>
      <c r="CG23" s="18" t="str">
        <f t="shared" si="100"/>
        <v/>
      </c>
      <c r="CH23" s="18" t="str">
        <f t="shared" si="100"/>
        <v/>
      </c>
      <c r="CI23" s="18" t="str">
        <f>IF(ISNUMBER(CG23), CG23*COS(RADIANS(-$C23+Графики!$B$3))+CH23*SIN(RADIANS(-$C23+Графики!$B$3)),"")</f>
        <v/>
      </c>
      <c r="CJ23" s="19" t="str">
        <f>IF(ISNUMBER(CG23), CG23*COS(RADIANS(-$C23+Графики!$B$5))+CH23*SIN(RADIANS(-$C23+Графики!$B$5)),"")</f>
        <v/>
      </c>
      <c r="CK23" s="24"/>
      <c r="CL23" s="25"/>
      <c r="CM23" s="25"/>
      <c r="CN23" s="25"/>
      <c r="CO23" s="18" t="str">
        <f t="shared" si="87"/>
        <v/>
      </c>
      <c r="CP23" s="18" t="str">
        <f t="shared" si="88"/>
        <v/>
      </c>
      <c r="CQ23" s="18" t="str">
        <f t="shared" si="101"/>
        <v/>
      </c>
      <c r="CR23" s="18" t="str">
        <f t="shared" si="101"/>
        <v/>
      </c>
      <c r="CS23" s="18" t="str">
        <f>IF(ISNUMBER(CQ23), CQ23*COS(RADIANS(-$C23+Графики!$B$3))+CR23*SIN(RADIANS(-$C23+Графики!$B$3)),"")</f>
        <v/>
      </c>
      <c r="CT23" s="19" t="str">
        <f>IF(ISNUMBER(CQ23), CQ23*COS(RADIANS(-$C23+Графики!$B$5))+CR23*SIN(RADIANS(-$C23+Графики!$B$5)),"")</f>
        <v/>
      </c>
      <c r="CU23" s="24"/>
      <c r="CV23" s="25"/>
      <c r="CW23" s="25"/>
      <c r="CX23" s="25"/>
      <c r="CY23" s="18" t="str">
        <f t="shared" si="90"/>
        <v/>
      </c>
      <c r="CZ23" s="18" t="str">
        <f t="shared" si="91"/>
        <v/>
      </c>
      <c r="DA23" s="18" t="str">
        <f t="shared" si="102"/>
        <v/>
      </c>
      <c r="DB23" s="18" t="str">
        <f t="shared" si="102"/>
        <v/>
      </c>
      <c r="DC23" s="18" t="str">
        <f>IF(ISNUMBER(DA23), DA23*COS(RADIANS(-$C23+Графики!$B$3))+DB23*SIN(RADIANS(-$C23+Графики!$B$3)),"")</f>
        <v/>
      </c>
      <c r="DD23" s="19" t="str">
        <f>IF(ISNUMBER(DA23), DA23*COS(RADIANS(-$C23+Графики!$B$5))+DB23*SIN(RADIANS(-$C23+Графики!$B$5)),"")</f>
        <v/>
      </c>
      <c r="DE23" s="24"/>
      <c r="DF23" s="25"/>
      <c r="DG23" s="25"/>
      <c r="DH23" s="25"/>
      <c r="DI23" s="18" t="str">
        <f t="shared" si="3"/>
        <v/>
      </c>
      <c r="DJ23" s="18" t="str">
        <f t="shared" si="4"/>
        <v/>
      </c>
      <c r="DK23" s="18" t="str">
        <f t="shared" si="5"/>
        <v/>
      </c>
      <c r="DL23" s="18" t="str">
        <f t="shared" si="6"/>
        <v/>
      </c>
      <c r="DM23" s="18" t="str">
        <f>IF(ISNUMBER(DK23), DK23*COS(RADIANS(-$C23+Графики!$B$3))+DL23*SIN(RADIANS(-$C23+Графики!$B$3)),"")</f>
        <v/>
      </c>
      <c r="DN23" s="19" t="str">
        <f>IF(ISNUMBER(DK23), DK23*COS(RADIANS(-$C23+Графики!$B$5))+DL23*SIN(RADIANS(-$C23+Графики!$B$5)),"")</f>
        <v/>
      </c>
      <c r="DO23" s="24"/>
      <c r="DP23" s="25"/>
      <c r="DQ23" s="25"/>
      <c r="DR23" s="25"/>
      <c r="DS23" s="18" t="str">
        <f t="shared" si="7"/>
        <v/>
      </c>
      <c r="DT23" s="18" t="str">
        <f t="shared" si="8"/>
        <v/>
      </c>
      <c r="DU23" s="18" t="str">
        <f t="shared" si="9"/>
        <v/>
      </c>
      <c r="DV23" s="18" t="str">
        <f t="shared" si="10"/>
        <v/>
      </c>
      <c r="DW23" s="18" t="str">
        <f>IF(ISNUMBER(DU23), DU23*COS(RADIANS(-$C23+Графики!$B$3))+DV23*SIN(RADIANS(-$C23+Графики!$B$3)),"")</f>
        <v/>
      </c>
      <c r="DX23" s="19" t="str">
        <f>IF(ISNUMBER(DU23), DU23*COS(RADIANS(-$C23+Графики!$B$5))+DV23*SIN(RADIANS(-$C23+Графики!$B$5)),"")</f>
        <v/>
      </c>
      <c r="DY23" s="24"/>
      <c r="DZ23" s="25"/>
      <c r="EA23" s="25"/>
      <c r="EB23" s="25"/>
      <c r="EC23" s="18" t="str">
        <f t="shared" si="11"/>
        <v/>
      </c>
      <c r="ED23" s="18" t="str">
        <f t="shared" si="12"/>
        <v/>
      </c>
      <c r="EE23" s="18" t="str">
        <f t="shared" si="13"/>
        <v/>
      </c>
      <c r="EF23" s="18" t="str">
        <f t="shared" si="14"/>
        <v/>
      </c>
      <c r="EG23" s="18" t="str">
        <f>IF(ISNUMBER(EE23), EE23*COS(RADIANS(-$C23+Графики!$B$3))+EF23*SIN(RADIANS(-$C23+Графики!$B$3)),"")</f>
        <v/>
      </c>
      <c r="EH23" s="19" t="str">
        <f>IF(ISNUMBER(EE23), EE23*COS(RADIANS(-$C23+Графики!$B$5))+EF23*SIN(RADIANS(-$C23+Графики!$B$5)),"")</f>
        <v/>
      </c>
      <c r="EI23" s="24"/>
      <c r="EJ23" s="25"/>
      <c r="EK23" s="25"/>
      <c r="EL23" s="25"/>
      <c r="EM23" s="18" t="str">
        <f t="shared" si="15"/>
        <v/>
      </c>
      <c r="EN23" s="18" t="str">
        <f t="shared" si="16"/>
        <v/>
      </c>
      <c r="EO23" s="18" t="str">
        <f t="shared" si="17"/>
        <v/>
      </c>
      <c r="EP23" s="18" t="str">
        <f t="shared" si="18"/>
        <v/>
      </c>
      <c r="EQ23" s="18" t="str">
        <f>IF(ISNUMBER(EO23), EO23*COS(RADIANS(-$C23+Графики!$B$3))+EP23*SIN(RADIANS(-$C23+Графики!$B$3)),"")</f>
        <v/>
      </c>
      <c r="ER23" s="19" t="str">
        <f>IF(ISNUMBER(EO23), EO23*COS(RADIANS(-$C23+Графики!$B$5))+EP23*SIN(RADIANS(-$C23+Графики!$B$5)),"")</f>
        <v/>
      </c>
      <c r="ES23" s="24"/>
      <c r="ET23" s="25"/>
      <c r="EU23" s="25"/>
      <c r="EV23" s="25"/>
      <c r="EW23" s="18" t="str">
        <f t="shared" si="19"/>
        <v/>
      </c>
      <c r="EX23" s="18" t="str">
        <f t="shared" si="20"/>
        <v/>
      </c>
      <c r="EY23" s="18" t="str">
        <f t="shared" si="21"/>
        <v/>
      </c>
      <c r="EZ23" s="18" t="str">
        <f t="shared" si="22"/>
        <v/>
      </c>
      <c r="FA23" s="18" t="str">
        <f>IF(ISNUMBER(EY23), EY23*COS(RADIANS(-$C23+Графики!$B$3))+EZ23*SIN(RADIANS(-$C23+Графики!$B$3)),"")</f>
        <v/>
      </c>
      <c r="FB23" s="19" t="str">
        <f>IF(ISNUMBER(EY23), EY23*COS(RADIANS(-$C23+Графики!$B$5))+EZ23*SIN(RADIANS(-$C23+Графики!$B$5)),"")</f>
        <v/>
      </c>
      <c r="FC23" s="24"/>
      <c r="FD23" s="25"/>
      <c r="FE23" s="25"/>
      <c r="FF23" s="25"/>
      <c r="FG23" s="18" t="str">
        <f t="shared" si="23"/>
        <v/>
      </c>
      <c r="FH23" s="18" t="str">
        <f t="shared" si="24"/>
        <v/>
      </c>
      <c r="FI23" s="18" t="str">
        <f t="shared" si="25"/>
        <v/>
      </c>
      <c r="FJ23" s="18" t="str">
        <f t="shared" si="26"/>
        <v/>
      </c>
      <c r="FK23" s="18" t="str">
        <f>IF(ISNUMBER(FI23), FI23*COS(RADIANS(-$C23+Графики!$B$3))+FJ23*SIN(RADIANS(-$C23+Графики!$B$3)),"")</f>
        <v/>
      </c>
      <c r="FL23" s="19" t="str">
        <f>IF(ISNUMBER(FI23), FI23*COS(RADIANS(-$C23+Графики!$B$5))+FJ23*SIN(RADIANS(-$C23+Графики!$B$5)),"")</f>
        <v/>
      </c>
      <c r="FM23" s="24"/>
      <c r="FN23" s="25"/>
      <c r="FO23" s="25"/>
      <c r="FP23" s="25"/>
      <c r="FQ23" s="18" t="str">
        <f t="shared" si="27"/>
        <v/>
      </c>
      <c r="FR23" s="18" t="str">
        <f t="shared" si="28"/>
        <v/>
      </c>
      <c r="FS23" s="18" t="str">
        <f t="shared" si="29"/>
        <v/>
      </c>
      <c r="FT23" s="18" t="str">
        <f t="shared" si="30"/>
        <v/>
      </c>
      <c r="FU23" s="18" t="str">
        <f>IF(ISNUMBER(FS23), FS23*COS(RADIANS(-$C23+Графики!$B$3))+FT23*SIN(RADIANS(-$C23+Графики!$B$3)),"")</f>
        <v/>
      </c>
      <c r="FV23" s="19" t="str">
        <f>IF(ISNUMBER(FS23), FS23*COS(RADIANS(-$C23+Графики!$B$5))+FT23*SIN(RADIANS(-$C23+Графики!$B$5)),"")</f>
        <v/>
      </c>
      <c r="FW23" s="24"/>
      <c r="FX23" s="25"/>
      <c r="FY23" s="25"/>
      <c r="FZ23" s="25"/>
      <c r="GA23" s="18" t="str">
        <f t="shared" si="31"/>
        <v/>
      </c>
      <c r="GB23" s="18" t="str">
        <f t="shared" si="32"/>
        <v/>
      </c>
      <c r="GC23" s="18" t="str">
        <f t="shared" si="33"/>
        <v/>
      </c>
      <c r="GD23" s="18" t="str">
        <f t="shared" si="34"/>
        <v/>
      </c>
      <c r="GE23" s="18" t="str">
        <f>IF(ISNUMBER(GC23), GC23*COS(RADIANS(-$C23+Графики!$B$3))+GD23*SIN(RADIANS(-$C23+Графики!$B$3)),"")</f>
        <v/>
      </c>
      <c r="GF23" s="19" t="str">
        <f>IF(ISNUMBER(GC23), GC23*COS(RADIANS(-$C23+Графики!$B$5))+GD23*SIN(RADIANS(-$C23+Графики!$B$5)),"")</f>
        <v/>
      </c>
      <c r="GG23" s="24"/>
      <c r="GH23" s="25"/>
      <c r="GI23" s="25"/>
      <c r="GJ23" s="25"/>
      <c r="GK23" s="18" t="str">
        <f t="shared" si="35"/>
        <v/>
      </c>
      <c r="GL23" s="18" t="str">
        <f t="shared" si="36"/>
        <v/>
      </c>
      <c r="GM23" s="18" t="str">
        <f t="shared" si="37"/>
        <v/>
      </c>
      <c r="GN23" s="18" t="str">
        <f t="shared" si="38"/>
        <v/>
      </c>
      <c r="GO23" s="18" t="str">
        <f>IF(ISNUMBER(GM23), GM23*COS(RADIANS(-$C23+Графики!$B$3))+GN23*SIN(RADIANS(-$C23+Графики!$B$3)),"")</f>
        <v/>
      </c>
      <c r="GP23" s="19" t="str">
        <f>IF(ISNUMBER(GM23), GM23*COS(RADIANS(-$C23+Графики!$B$5))+GN23*SIN(RADIANS(-$C23+Графики!$B$5)),"")</f>
        <v/>
      </c>
      <c r="GQ23" s="24"/>
      <c r="GR23" s="25"/>
      <c r="GS23" s="25"/>
      <c r="GT23" s="25"/>
      <c r="GU23" s="18" t="str">
        <f t="shared" si="39"/>
        <v/>
      </c>
      <c r="GV23" s="18" t="str">
        <f t="shared" si="40"/>
        <v/>
      </c>
      <c r="GW23" s="18" t="str">
        <f t="shared" si="41"/>
        <v/>
      </c>
      <c r="GX23" s="18" t="str">
        <f t="shared" si="42"/>
        <v/>
      </c>
      <c r="GY23" s="18" t="str">
        <f>IF(ISNUMBER(GW23), GW23*COS(RADIANS(-$C23+Графики!$B$3))+GX23*SIN(RADIANS(-$C23+Графики!$B$3)),"")</f>
        <v/>
      </c>
      <c r="GZ23" s="19" t="str">
        <f>IF(ISNUMBER(GW23), GW23*COS(RADIANS(-$C23+Графики!$B$5))+GX23*SIN(RADIANS(-$C23+Графики!$B$5)),"")</f>
        <v/>
      </c>
      <c r="HA23" s="24"/>
      <c r="HB23" s="25"/>
      <c r="HC23" s="25"/>
      <c r="HD23" s="25"/>
      <c r="HE23" s="18" t="str">
        <f t="shared" si="43"/>
        <v/>
      </c>
      <c r="HF23" s="18" t="str">
        <f t="shared" si="44"/>
        <v/>
      </c>
      <c r="HG23" s="18" t="str">
        <f t="shared" si="45"/>
        <v/>
      </c>
      <c r="HH23" s="18" t="str">
        <f t="shared" si="46"/>
        <v/>
      </c>
      <c r="HI23" s="18" t="str">
        <f>IF(ISNUMBER(HG23), HG23*COS(RADIANS(-$C23+Графики!$B$3))+HH23*SIN(RADIANS(-$C23+Графики!$B$3)),"")</f>
        <v/>
      </c>
      <c r="HJ23" s="19" t="str">
        <f>IF(ISNUMBER(HG23), HG23*COS(RADIANS(-$C23+Графики!$B$5))+HH23*SIN(RADIANS(-$C23+Графики!$B$5)),"")</f>
        <v/>
      </c>
      <c r="HK23" s="24"/>
      <c r="HL23" s="25"/>
      <c r="HM23" s="25"/>
      <c r="HN23" s="25"/>
      <c r="HO23" s="18" t="str">
        <f t="shared" si="47"/>
        <v/>
      </c>
      <c r="HP23" s="18" t="str">
        <f t="shared" si="48"/>
        <v/>
      </c>
      <c r="HQ23" s="18" t="str">
        <f t="shared" si="49"/>
        <v/>
      </c>
      <c r="HR23" s="18" t="str">
        <f t="shared" si="50"/>
        <v/>
      </c>
      <c r="HS23" s="18" t="str">
        <f>IF(ISNUMBER(HQ23), HQ23*COS(RADIANS(-$C23+Графики!$B$3))+HR23*SIN(RADIANS(-$C23+Графики!$B$3)),"")</f>
        <v/>
      </c>
      <c r="HT23" s="19" t="str">
        <f>IF(ISNUMBER(HQ23), HQ23*COS(RADIANS(-$C23+Графики!$B$5))+HR23*SIN(RADIANS(-$C23+Графики!$B$5)),"")</f>
        <v/>
      </c>
      <c r="HU23" s="24"/>
      <c r="HV23" s="25"/>
      <c r="HW23" s="25"/>
      <c r="HX23" s="25"/>
      <c r="HY23" s="18" t="str">
        <f t="shared" si="51"/>
        <v/>
      </c>
      <c r="HZ23" s="18" t="str">
        <f t="shared" si="52"/>
        <v/>
      </c>
      <c r="IA23" s="18" t="str">
        <f t="shared" si="53"/>
        <v/>
      </c>
      <c r="IB23" s="18" t="str">
        <f t="shared" si="54"/>
        <v/>
      </c>
      <c r="IC23" s="18" t="str">
        <f>IF(ISNUMBER(IA23), IA23*COS(RADIANS(-$C23+Графики!$B$3))+IB23*SIN(RADIANS(-$C23+Графики!$B$3)),"")</f>
        <v/>
      </c>
      <c r="ID23" s="19" t="str">
        <f>IF(ISNUMBER(IA23), IA23*COS(RADIANS(-$C23+Графики!$B$5))+IB23*SIN(RADIANS(-$C23+Графики!$B$5)),"")</f>
        <v/>
      </c>
      <c r="IE23" s="24"/>
      <c r="IF23" s="25"/>
      <c r="IG23" s="25"/>
      <c r="IH23" s="25"/>
      <c r="II23" s="18" t="str">
        <f t="shared" si="55"/>
        <v/>
      </c>
      <c r="IJ23" s="18" t="str">
        <f t="shared" si="56"/>
        <v/>
      </c>
      <c r="IK23" s="18" t="str">
        <f t="shared" si="57"/>
        <v/>
      </c>
      <c r="IL23" s="18" t="str">
        <f t="shared" si="58"/>
        <v/>
      </c>
      <c r="IM23" s="18" t="str">
        <f>IF(ISNUMBER(IK23), IK23*COS(RADIANS(-$C23+Графики!$B$3))+IL23*SIN(RADIANS(-$C23+Графики!$B$3)),"")</f>
        <v/>
      </c>
      <c r="IN23" s="19" t="str">
        <f>IF(ISNUMBER(IK23), IK23*COS(RADIANS(-$C23+Графики!$B$5))+IL23*SIN(RADIANS(-$C23+Графики!$B$5)),"")</f>
        <v/>
      </c>
      <c r="IO23" s="24"/>
      <c r="IP23" s="25"/>
      <c r="IQ23" s="25"/>
      <c r="IR23" s="25"/>
      <c r="IS23" s="18" t="str">
        <f t="shared" si="59"/>
        <v/>
      </c>
      <c r="IT23" s="18" t="str">
        <f t="shared" si="60"/>
        <v/>
      </c>
      <c r="IU23" s="18" t="str">
        <f t="shared" si="61"/>
        <v/>
      </c>
      <c r="IV23" s="18" t="str">
        <f t="shared" si="62"/>
        <v/>
      </c>
      <c r="IW23" s="18" t="str">
        <f>IF(ISNUMBER(IU23), IU23*COS(RADIANS(-$C23+Графики!$B$3))+IV23*SIN(RADIANS(-$C23+Графики!$B$3)),"")</f>
        <v/>
      </c>
      <c r="IX23" s="19" t="str">
        <f>IF(ISNUMBER(IU23), IU23*COS(RADIANS(-$C23+Графики!$B$5))+IV23*SIN(RADIANS(-$C23+Графики!$B$5)),"")</f>
        <v/>
      </c>
    </row>
    <row r="24" spans="1:258" x14ac:dyDescent="0.25">
      <c r="A24" s="44">
        <v>24</v>
      </c>
      <c r="B24" s="50">
        <v>0</v>
      </c>
      <c r="C24" s="11">
        <f>IF(Графики!$A$7="Расчитывать с учетом закручивания скважины",B24,0)</f>
        <v>0</v>
      </c>
      <c r="D24" s="47">
        <v>10.5</v>
      </c>
      <c r="E24" s="34">
        <f t="shared" si="103"/>
        <v>0</v>
      </c>
      <c r="F24" s="35">
        <f t="shared" si="103"/>
        <v>0</v>
      </c>
      <c r="G24" s="35">
        <f t="shared" si="1"/>
        <v>0</v>
      </c>
      <c r="H24" s="36">
        <f t="shared" si="2"/>
        <v>0</v>
      </c>
      <c r="I24" s="29"/>
      <c r="J24" s="25"/>
      <c r="K24" s="25"/>
      <c r="L24" s="25"/>
      <c r="M24" s="18" t="str">
        <f t="shared" si="63"/>
        <v/>
      </c>
      <c r="N24" s="18" t="str">
        <f t="shared" si="64"/>
        <v/>
      </c>
      <c r="O24" s="18" t="str">
        <f t="shared" si="93"/>
        <v/>
      </c>
      <c r="P24" s="18" t="str">
        <f t="shared" si="93"/>
        <v/>
      </c>
      <c r="Q24" s="18" t="str">
        <f>IF(ISNUMBER(O24), O24*COS(RADIANS(-$C24+Графики!$B$3))+P24*SIN(RADIANS(-$C24+Графики!$B$3)),"")</f>
        <v/>
      </c>
      <c r="R24" s="19" t="str">
        <f>IF(ISNUMBER(O24), O24*COS(RADIANS(-$C24+Графики!$B$5))+P24*SIN(RADIANS(-$C24+Графики!$B$5)),"")</f>
        <v/>
      </c>
      <c r="S24" s="29"/>
      <c r="T24" s="25"/>
      <c r="U24" s="25"/>
      <c r="V24" s="25"/>
      <c r="W24" s="18" t="str">
        <f t="shared" si="66"/>
        <v/>
      </c>
      <c r="X24" s="18" t="str">
        <f t="shared" si="67"/>
        <v/>
      </c>
      <c r="Y24" s="18" t="str">
        <f t="shared" si="94"/>
        <v/>
      </c>
      <c r="Z24" s="18" t="str">
        <f t="shared" si="94"/>
        <v/>
      </c>
      <c r="AA24" s="18" t="str">
        <f>IF(ISNUMBER(Y24), Y24*COS(RADIANS(-$C24+Графики!$B$3))+Z24*SIN(RADIANS(-$C24+Графики!$B$3)),"")</f>
        <v/>
      </c>
      <c r="AB24" s="18" t="str">
        <f>IF(ISNUMBER(Y24), Y24*COS(RADIANS(-$C24+Графики!$B$5))+Z24*SIN(RADIANS(-$C24+Графики!$B$5)),"")</f>
        <v/>
      </c>
      <c r="AC24" s="24"/>
      <c r="AD24" s="25"/>
      <c r="AE24" s="25"/>
      <c r="AF24" s="25"/>
      <c r="AG24" s="18" t="str">
        <f t="shared" si="69"/>
        <v/>
      </c>
      <c r="AH24" s="18" t="str">
        <f t="shared" si="70"/>
        <v/>
      </c>
      <c r="AI24" s="18" t="str">
        <f t="shared" si="95"/>
        <v/>
      </c>
      <c r="AJ24" s="18" t="str">
        <f t="shared" si="95"/>
        <v/>
      </c>
      <c r="AK24" s="18" t="str">
        <f>IF(ISNUMBER(AI24), AI24*COS(RADIANS(-$C24+Графики!$B$3))+AJ24*SIN(RADIANS(-$C24+Графики!$B$3)),"")</f>
        <v/>
      </c>
      <c r="AL24" s="19" t="str">
        <f>IF(ISNUMBER(AI24), AI24*COS(RADIANS(-$C24+Графики!$B$5))+AJ24*SIN(RADIANS(-$C24+Графики!$B$5)),"")</f>
        <v/>
      </c>
      <c r="AM24" s="24"/>
      <c r="AN24" s="25"/>
      <c r="AO24" s="25"/>
      <c r="AP24" s="25"/>
      <c r="AQ24" s="18" t="str">
        <f t="shared" si="72"/>
        <v/>
      </c>
      <c r="AR24" s="18" t="str">
        <f t="shared" si="73"/>
        <v/>
      </c>
      <c r="AS24" s="18" t="str">
        <f t="shared" si="96"/>
        <v/>
      </c>
      <c r="AT24" s="18" t="str">
        <f t="shared" si="96"/>
        <v/>
      </c>
      <c r="AU24" s="18" t="str">
        <f>IF(ISNUMBER(AS24), AS24*COS(RADIANS(-$C24+Графики!$B$3))+AT24*SIN(RADIANS(-$C24+Графики!$B$3)),"")</f>
        <v/>
      </c>
      <c r="AV24" s="19" t="str">
        <f>IF(ISNUMBER(AS24), AS24*COS(RADIANS(-$C24+Графики!$B$5))+AT24*SIN(RADIANS(-$C24+Графики!$B$5)),"")</f>
        <v/>
      </c>
      <c r="AW24" s="24"/>
      <c r="AX24" s="25"/>
      <c r="AY24" s="25"/>
      <c r="AZ24" s="25"/>
      <c r="BA24" s="18" t="str">
        <f t="shared" si="75"/>
        <v/>
      </c>
      <c r="BB24" s="18" t="str">
        <f t="shared" si="76"/>
        <v/>
      </c>
      <c r="BC24" s="18" t="str">
        <f t="shared" si="97"/>
        <v/>
      </c>
      <c r="BD24" s="18" t="str">
        <f t="shared" si="97"/>
        <v/>
      </c>
      <c r="BE24" s="18" t="str">
        <f>IF(ISNUMBER(BC24), BC24*COS(RADIANS(-$C24+Графики!$B$3))+BD24*SIN(RADIANS(-$C24+Графики!$B$3)),"")</f>
        <v/>
      </c>
      <c r="BF24" s="19" t="str">
        <f>IF(ISNUMBER(BC24), BC24*COS(RADIANS(-$C24+Графики!$B$5))+BD24*SIN(RADIANS(-$C24+Графики!$B$5)),"")</f>
        <v/>
      </c>
      <c r="BG24" s="24"/>
      <c r="BH24" s="25"/>
      <c r="BI24" s="25"/>
      <c r="BJ24" s="25"/>
      <c r="BK24" s="18" t="str">
        <f t="shared" si="78"/>
        <v/>
      </c>
      <c r="BL24" s="18" t="str">
        <f t="shared" si="79"/>
        <v/>
      </c>
      <c r="BM24" s="18" t="str">
        <f t="shared" si="98"/>
        <v/>
      </c>
      <c r="BN24" s="18" t="str">
        <f t="shared" si="98"/>
        <v/>
      </c>
      <c r="BO24" s="18" t="str">
        <f>IF(ISNUMBER(BM24), BM24*COS(RADIANS(-$C24+Графики!$B$3))+BN24*SIN(RADIANS(-$C24+Графики!$B$3)),"")</f>
        <v/>
      </c>
      <c r="BP24" s="19" t="str">
        <f>IF(ISNUMBER(BM24), BM24*COS(RADIANS(-$C24+Графики!$B$5))+BN24*SIN(RADIANS(-$C24+Графики!$B$5)),"")</f>
        <v/>
      </c>
      <c r="BQ24" s="24"/>
      <c r="BR24" s="25"/>
      <c r="BS24" s="25"/>
      <c r="BT24" s="25"/>
      <c r="BU24" s="18" t="str">
        <f t="shared" si="81"/>
        <v/>
      </c>
      <c r="BV24" s="18" t="str">
        <f t="shared" si="82"/>
        <v/>
      </c>
      <c r="BW24" s="18" t="str">
        <f t="shared" si="99"/>
        <v/>
      </c>
      <c r="BX24" s="18" t="str">
        <f t="shared" si="99"/>
        <v/>
      </c>
      <c r="BY24" s="18" t="str">
        <f>IF(ISNUMBER(BW24), BW24*COS(RADIANS(-$C24+Графики!$B$3))+BX24*SIN(RADIANS(-$C24+Графики!$B$3)),"")</f>
        <v/>
      </c>
      <c r="BZ24" s="19" t="str">
        <f>IF(ISNUMBER(BW24), BW24*COS(RADIANS(-$C24+Графики!$B$5))+BX24*SIN(RADIANS(-$C24+Графики!$B$5)),"")</f>
        <v/>
      </c>
      <c r="CA24" s="29"/>
      <c r="CB24" s="25"/>
      <c r="CC24" s="25"/>
      <c r="CD24" s="25"/>
      <c r="CE24" s="18" t="str">
        <f t="shared" si="84"/>
        <v/>
      </c>
      <c r="CF24" s="18" t="str">
        <f t="shared" si="85"/>
        <v/>
      </c>
      <c r="CG24" s="18" t="str">
        <f t="shared" si="100"/>
        <v/>
      </c>
      <c r="CH24" s="18" t="str">
        <f t="shared" si="100"/>
        <v/>
      </c>
      <c r="CI24" s="18" t="str">
        <f>IF(ISNUMBER(CG24), CG24*COS(RADIANS(-$C24+Графики!$B$3))+CH24*SIN(RADIANS(-$C24+Графики!$B$3)),"")</f>
        <v/>
      </c>
      <c r="CJ24" s="19" t="str">
        <f>IF(ISNUMBER(CG24), CG24*COS(RADIANS(-$C24+Графики!$B$5))+CH24*SIN(RADIANS(-$C24+Графики!$B$5)),"")</f>
        <v/>
      </c>
      <c r="CK24" s="24"/>
      <c r="CL24" s="25"/>
      <c r="CM24" s="25"/>
      <c r="CN24" s="25"/>
      <c r="CO24" s="18" t="str">
        <f t="shared" si="87"/>
        <v/>
      </c>
      <c r="CP24" s="18" t="str">
        <f t="shared" si="88"/>
        <v/>
      </c>
      <c r="CQ24" s="18" t="str">
        <f t="shared" si="101"/>
        <v/>
      </c>
      <c r="CR24" s="18" t="str">
        <f t="shared" si="101"/>
        <v/>
      </c>
      <c r="CS24" s="18" t="str">
        <f>IF(ISNUMBER(CQ24), CQ24*COS(RADIANS(-$C24+Графики!$B$3))+CR24*SIN(RADIANS(-$C24+Графики!$B$3)),"")</f>
        <v/>
      </c>
      <c r="CT24" s="19" t="str">
        <f>IF(ISNUMBER(CQ24), CQ24*COS(RADIANS(-$C24+Графики!$B$5))+CR24*SIN(RADIANS(-$C24+Графики!$B$5)),"")</f>
        <v/>
      </c>
      <c r="CU24" s="24"/>
      <c r="CV24" s="25"/>
      <c r="CW24" s="25"/>
      <c r="CX24" s="25"/>
      <c r="CY24" s="18" t="str">
        <f t="shared" si="90"/>
        <v/>
      </c>
      <c r="CZ24" s="18" t="str">
        <f t="shared" si="91"/>
        <v/>
      </c>
      <c r="DA24" s="18" t="str">
        <f t="shared" si="102"/>
        <v/>
      </c>
      <c r="DB24" s="18" t="str">
        <f t="shared" si="102"/>
        <v/>
      </c>
      <c r="DC24" s="18" t="str">
        <f>IF(ISNUMBER(DA24), DA24*COS(RADIANS(-$C24+Графики!$B$3))+DB24*SIN(RADIANS(-$C24+Графики!$B$3)),"")</f>
        <v/>
      </c>
      <c r="DD24" s="19" t="str">
        <f>IF(ISNUMBER(DA24), DA24*COS(RADIANS(-$C24+Графики!$B$5))+DB24*SIN(RADIANS(-$C24+Графики!$B$5)),"")</f>
        <v/>
      </c>
      <c r="DE24" s="24"/>
      <c r="DF24" s="25"/>
      <c r="DG24" s="25"/>
      <c r="DH24" s="25"/>
      <c r="DI24" s="18" t="str">
        <f t="shared" si="3"/>
        <v/>
      </c>
      <c r="DJ24" s="18" t="str">
        <f t="shared" si="4"/>
        <v/>
      </c>
      <c r="DK24" s="18" t="str">
        <f t="shared" si="5"/>
        <v/>
      </c>
      <c r="DL24" s="18" t="str">
        <f t="shared" si="6"/>
        <v/>
      </c>
      <c r="DM24" s="18" t="str">
        <f>IF(ISNUMBER(DK24), DK24*COS(RADIANS(-$C24+Графики!$B$3))+DL24*SIN(RADIANS(-$C24+Графики!$B$3)),"")</f>
        <v/>
      </c>
      <c r="DN24" s="19" t="str">
        <f>IF(ISNUMBER(DK24), DK24*COS(RADIANS(-$C24+Графики!$B$5))+DL24*SIN(RADIANS(-$C24+Графики!$B$5)),"")</f>
        <v/>
      </c>
      <c r="DO24" s="24"/>
      <c r="DP24" s="25"/>
      <c r="DQ24" s="25"/>
      <c r="DR24" s="25"/>
      <c r="DS24" s="18" t="str">
        <f t="shared" si="7"/>
        <v/>
      </c>
      <c r="DT24" s="18" t="str">
        <f t="shared" si="8"/>
        <v/>
      </c>
      <c r="DU24" s="18" t="str">
        <f t="shared" si="9"/>
        <v/>
      </c>
      <c r="DV24" s="18" t="str">
        <f t="shared" si="10"/>
        <v/>
      </c>
      <c r="DW24" s="18" t="str">
        <f>IF(ISNUMBER(DU24), DU24*COS(RADIANS(-$C24+Графики!$B$3))+DV24*SIN(RADIANS(-$C24+Графики!$B$3)),"")</f>
        <v/>
      </c>
      <c r="DX24" s="19" t="str">
        <f>IF(ISNUMBER(DU24), DU24*COS(RADIANS(-$C24+Графики!$B$5))+DV24*SIN(RADIANS(-$C24+Графики!$B$5)),"")</f>
        <v/>
      </c>
      <c r="DY24" s="24"/>
      <c r="DZ24" s="25"/>
      <c r="EA24" s="25"/>
      <c r="EB24" s="25"/>
      <c r="EC24" s="18" t="str">
        <f t="shared" si="11"/>
        <v/>
      </c>
      <c r="ED24" s="18" t="str">
        <f t="shared" si="12"/>
        <v/>
      </c>
      <c r="EE24" s="18" t="str">
        <f t="shared" si="13"/>
        <v/>
      </c>
      <c r="EF24" s="18" t="str">
        <f t="shared" si="14"/>
        <v/>
      </c>
      <c r="EG24" s="18" t="str">
        <f>IF(ISNUMBER(EE24), EE24*COS(RADIANS(-$C24+Графики!$B$3))+EF24*SIN(RADIANS(-$C24+Графики!$B$3)),"")</f>
        <v/>
      </c>
      <c r="EH24" s="19" t="str">
        <f>IF(ISNUMBER(EE24), EE24*COS(RADIANS(-$C24+Графики!$B$5))+EF24*SIN(RADIANS(-$C24+Графики!$B$5)),"")</f>
        <v/>
      </c>
      <c r="EI24" s="24"/>
      <c r="EJ24" s="25"/>
      <c r="EK24" s="25"/>
      <c r="EL24" s="25"/>
      <c r="EM24" s="18" t="str">
        <f t="shared" si="15"/>
        <v/>
      </c>
      <c r="EN24" s="18" t="str">
        <f t="shared" si="16"/>
        <v/>
      </c>
      <c r="EO24" s="18" t="str">
        <f t="shared" si="17"/>
        <v/>
      </c>
      <c r="EP24" s="18" t="str">
        <f t="shared" si="18"/>
        <v/>
      </c>
      <c r="EQ24" s="18" t="str">
        <f>IF(ISNUMBER(EO24), EO24*COS(RADIANS(-$C24+Графики!$B$3))+EP24*SIN(RADIANS(-$C24+Графики!$B$3)),"")</f>
        <v/>
      </c>
      <c r="ER24" s="19" t="str">
        <f>IF(ISNUMBER(EO24), EO24*COS(RADIANS(-$C24+Графики!$B$5))+EP24*SIN(RADIANS(-$C24+Графики!$B$5)),"")</f>
        <v/>
      </c>
      <c r="ES24" s="24"/>
      <c r="ET24" s="25"/>
      <c r="EU24" s="25"/>
      <c r="EV24" s="25"/>
      <c r="EW24" s="18" t="str">
        <f t="shared" si="19"/>
        <v/>
      </c>
      <c r="EX24" s="18" t="str">
        <f t="shared" si="20"/>
        <v/>
      </c>
      <c r="EY24" s="18" t="str">
        <f t="shared" si="21"/>
        <v/>
      </c>
      <c r="EZ24" s="18" t="str">
        <f t="shared" si="22"/>
        <v/>
      </c>
      <c r="FA24" s="18" t="str">
        <f>IF(ISNUMBER(EY24), EY24*COS(RADIANS(-$C24+Графики!$B$3))+EZ24*SIN(RADIANS(-$C24+Графики!$B$3)),"")</f>
        <v/>
      </c>
      <c r="FB24" s="19" t="str">
        <f>IF(ISNUMBER(EY24), EY24*COS(RADIANS(-$C24+Графики!$B$5))+EZ24*SIN(RADIANS(-$C24+Графики!$B$5)),"")</f>
        <v/>
      </c>
      <c r="FC24" s="24"/>
      <c r="FD24" s="25"/>
      <c r="FE24" s="25"/>
      <c r="FF24" s="25"/>
      <c r="FG24" s="18" t="str">
        <f t="shared" si="23"/>
        <v/>
      </c>
      <c r="FH24" s="18" t="str">
        <f t="shared" si="24"/>
        <v/>
      </c>
      <c r="FI24" s="18" t="str">
        <f t="shared" si="25"/>
        <v/>
      </c>
      <c r="FJ24" s="18" t="str">
        <f t="shared" si="26"/>
        <v/>
      </c>
      <c r="FK24" s="18" t="str">
        <f>IF(ISNUMBER(FI24), FI24*COS(RADIANS(-$C24+Графики!$B$3))+FJ24*SIN(RADIANS(-$C24+Графики!$B$3)),"")</f>
        <v/>
      </c>
      <c r="FL24" s="19" t="str">
        <f>IF(ISNUMBER(FI24), FI24*COS(RADIANS(-$C24+Графики!$B$5))+FJ24*SIN(RADIANS(-$C24+Графики!$B$5)),"")</f>
        <v/>
      </c>
      <c r="FM24" s="24"/>
      <c r="FN24" s="25"/>
      <c r="FO24" s="25"/>
      <c r="FP24" s="25"/>
      <c r="FQ24" s="18" t="str">
        <f t="shared" si="27"/>
        <v/>
      </c>
      <c r="FR24" s="18" t="str">
        <f t="shared" si="28"/>
        <v/>
      </c>
      <c r="FS24" s="18" t="str">
        <f t="shared" si="29"/>
        <v/>
      </c>
      <c r="FT24" s="18" t="str">
        <f t="shared" si="30"/>
        <v/>
      </c>
      <c r="FU24" s="18" t="str">
        <f>IF(ISNUMBER(FS24), FS24*COS(RADIANS(-$C24+Графики!$B$3))+FT24*SIN(RADIANS(-$C24+Графики!$B$3)),"")</f>
        <v/>
      </c>
      <c r="FV24" s="19" t="str">
        <f>IF(ISNUMBER(FS24), FS24*COS(RADIANS(-$C24+Графики!$B$5))+FT24*SIN(RADIANS(-$C24+Графики!$B$5)),"")</f>
        <v/>
      </c>
      <c r="FW24" s="24"/>
      <c r="FX24" s="25"/>
      <c r="FY24" s="25"/>
      <c r="FZ24" s="25"/>
      <c r="GA24" s="18" t="str">
        <f t="shared" si="31"/>
        <v/>
      </c>
      <c r="GB24" s="18" t="str">
        <f t="shared" si="32"/>
        <v/>
      </c>
      <c r="GC24" s="18" t="str">
        <f t="shared" si="33"/>
        <v/>
      </c>
      <c r="GD24" s="18" t="str">
        <f t="shared" si="34"/>
        <v/>
      </c>
      <c r="GE24" s="18" t="str">
        <f>IF(ISNUMBER(GC24), GC24*COS(RADIANS(-$C24+Графики!$B$3))+GD24*SIN(RADIANS(-$C24+Графики!$B$3)),"")</f>
        <v/>
      </c>
      <c r="GF24" s="19" t="str">
        <f>IF(ISNUMBER(GC24), GC24*COS(RADIANS(-$C24+Графики!$B$5))+GD24*SIN(RADIANS(-$C24+Графики!$B$5)),"")</f>
        <v/>
      </c>
      <c r="GG24" s="24"/>
      <c r="GH24" s="25"/>
      <c r="GI24" s="25"/>
      <c r="GJ24" s="25"/>
      <c r="GK24" s="18" t="str">
        <f t="shared" si="35"/>
        <v/>
      </c>
      <c r="GL24" s="18" t="str">
        <f t="shared" si="36"/>
        <v/>
      </c>
      <c r="GM24" s="18" t="str">
        <f t="shared" si="37"/>
        <v/>
      </c>
      <c r="GN24" s="18" t="str">
        <f t="shared" si="38"/>
        <v/>
      </c>
      <c r="GO24" s="18" t="str">
        <f>IF(ISNUMBER(GM24), GM24*COS(RADIANS(-$C24+Графики!$B$3))+GN24*SIN(RADIANS(-$C24+Графики!$B$3)),"")</f>
        <v/>
      </c>
      <c r="GP24" s="19" t="str">
        <f>IF(ISNUMBER(GM24), GM24*COS(RADIANS(-$C24+Графики!$B$5))+GN24*SIN(RADIANS(-$C24+Графики!$B$5)),"")</f>
        <v/>
      </c>
      <c r="GQ24" s="24"/>
      <c r="GR24" s="25"/>
      <c r="GS24" s="25"/>
      <c r="GT24" s="25"/>
      <c r="GU24" s="18" t="str">
        <f t="shared" si="39"/>
        <v/>
      </c>
      <c r="GV24" s="18" t="str">
        <f t="shared" si="40"/>
        <v/>
      </c>
      <c r="GW24" s="18" t="str">
        <f t="shared" si="41"/>
        <v/>
      </c>
      <c r="GX24" s="18" t="str">
        <f t="shared" si="42"/>
        <v/>
      </c>
      <c r="GY24" s="18" t="str">
        <f>IF(ISNUMBER(GW24), GW24*COS(RADIANS(-$C24+Графики!$B$3))+GX24*SIN(RADIANS(-$C24+Графики!$B$3)),"")</f>
        <v/>
      </c>
      <c r="GZ24" s="19" t="str">
        <f>IF(ISNUMBER(GW24), GW24*COS(RADIANS(-$C24+Графики!$B$5))+GX24*SIN(RADIANS(-$C24+Графики!$B$5)),"")</f>
        <v/>
      </c>
      <c r="HA24" s="24"/>
      <c r="HB24" s="25"/>
      <c r="HC24" s="25"/>
      <c r="HD24" s="25"/>
      <c r="HE24" s="18" t="str">
        <f t="shared" si="43"/>
        <v/>
      </c>
      <c r="HF24" s="18" t="str">
        <f t="shared" si="44"/>
        <v/>
      </c>
      <c r="HG24" s="18" t="str">
        <f t="shared" si="45"/>
        <v/>
      </c>
      <c r="HH24" s="18" t="str">
        <f t="shared" si="46"/>
        <v/>
      </c>
      <c r="HI24" s="18" t="str">
        <f>IF(ISNUMBER(HG24), HG24*COS(RADIANS(-$C24+Графики!$B$3))+HH24*SIN(RADIANS(-$C24+Графики!$B$3)),"")</f>
        <v/>
      </c>
      <c r="HJ24" s="19" t="str">
        <f>IF(ISNUMBER(HG24), HG24*COS(RADIANS(-$C24+Графики!$B$5))+HH24*SIN(RADIANS(-$C24+Графики!$B$5)),"")</f>
        <v/>
      </c>
      <c r="HK24" s="24"/>
      <c r="HL24" s="25"/>
      <c r="HM24" s="25"/>
      <c r="HN24" s="25"/>
      <c r="HO24" s="18" t="str">
        <f t="shared" si="47"/>
        <v/>
      </c>
      <c r="HP24" s="18" t="str">
        <f t="shared" si="48"/>
        <v/>
      </c>
      <c r="HQ24" s="18" t="str">
        <f t="shared" si="49"/>
        <v/>
      </c>
      <c r="HR24" s="18" t="str">
        <f t="shared" si="50"/>
        <v/>
      </c>
      <c r="HS24" s="18" t="str">
        <f>IF(ISNUMBER(HQ24), HQ24*COS(RADIANS(-$C24+Графики!$B$3))+HR24*SIN(RADIANS(-$C24+Графики!$B$3)),"")</f>
        <v/>
      </c>
      <c r="HT24" s="19" t="str">
        <f>IF(ISNUMBER(HQ24), HQ24*COS(RADIANS(-$C24+Графики!$B$5))+HR24*SIN(RADIANS(-$C24+Графики!$B$5)),"")</f>
        <v/>
      </c>
      <c r="HU24" s="24"/>
      <c r="HV24" s="25"/>
      <c r="HW24" s="25"/>
      <c r="HX24" s="25"/>
      <c r="HY24" s="18" t="str">
        <f t="shared" si="51"/>
        <v/>
      </c>
      <c r="HZ24" s="18" t="str">
        <f t="shared" si="52"/>
        <v/>
      </c>
      <c r="IA24" s="18" t="str">
        <f t="shared" si="53"/>
        <v/>
      </c>
      <c r="IB24" s="18" t="str">
        <f t="shared" si="54"/>
        <v/>
      </c>
      <c r="IC24" s="18" t="str">
        <f>IF(ISNUMBER(IA24), IA24*COS(RADIANS(-$C24+Графики!$B$3))+IB24*SIN(RADIANS(-$C24+Графики!$B$3)),"")</f>
        <v/>
      </c>
      <c r="ID24" s="19" t="str">
        <f>IF(ISNUMBER(IA24), IA24*COS(RADIANS(-$C24+Графики!$B$5))+IB24*SIN(RADIANS(-$C24+Графики!$B$5)),"")</f>
        <v/>
      </c>
      <c r="IE24" s="24"/>
      <c r="IF24" s="25"/>
      <c r="IG24" s="25"/>
      <c r="IH24" s="25"/>
      <c r="II24" s="18" t="str">
        <f t="shared" si="55"/>
        <v/>
      </c>
      <c r="IJ24" s="18" t="str">
        <f t="shared" si="56"/>
        <v/>
      </c>
      <c r="IK24" s="18" t="str">
        <f t="shared" si="57"/>
        <v/>
      </c>
      <c r="IL24" s="18" t="str">
        <f t="shared" si="58"/>
        <v/>
      </c>
      <c r="IM24" s="18" t="str">
        <f>IF(ISNUMBER(IK24), IK24*COS(RADIANS(-$C24+Графики!$B$3))+IL24*SIN(RADIANS(-$C24+Графики!$B$3)),"")</f>
        <v/>
      </c>
      <c r="IN24" s="19" t="str">
        <f>IF(ISNUMBER(IK24), IK24*COS(RADIANS(-$C24+Графики!$B$5))+IL24*SIN(RADIANS(-$C24+Графики!$B$5)),"")</f>
        <v/>
      </c>
      <c r="IO24" s="24"/>
      <c r="IP24" s="25"/>
      <c r="IQ24" s="25"/>
      <c r="IR24" s="25"/>
      <c r="IS24" s="18" t="str">
        <f t="shared" si="59"/>
        <v/>
      </c>
      <c r="IT24" s="18" t="str">
        <f t="shared" si="60"/>
        <v/>
      </c>
      <c r="IU24" s="18" t="str">
        <f t="shared" si="61"/>
        <v/>
      </c>
      <c r="IV24" s="18" t="str">
        <f t="shared" si="62"/>
        <v/>
      </c>
      <c r="IW24" s="18" t="str">
        <f>IF(ISNUMBER(IU24), IU24*COS(RADIANS(-$C24+Графики!$B$3))+IV24*SIN(RADIANS(-$C24+Графики!$B$3)),"")</f>
        <v/>
      </c>
      <c r="IX24" s="19" t="str">
        <f>IF(ISNUMBER(IU24), IU24*COS(RADIANS(-$C24+Графики!$B$5))+IV24*SIN(RADIANS(-$C24+Графики!$B$5)),"")</f>
        <v/>
      </c>
    </row>
    <row r="25" spans="1:258" x14ac:dyDescent="0.25">
      <c r="A25" s="44">
        <v>25</v>
      </c>
      <c r="B25" s="50">
        <v>0</v>
      </c>
      <c r="C25" s="11">
        <f>IF(Графики!$A$7="Расчитывать с учетом закручивания скважины",B25,0)</f>
        <v>0</v>
      </c>
      <c r="D25" s="47">
        <v>11</v>
      </c>
      <c r="E25" s="34">
        <f t="shared" si="103"/>
        <v>0</v>
      </c>
      <c r="F25" s="35">
        <f t="shared" si="103"/>
        <v>0</v>
      </c>
      <c r="G25" s="35">
        <f t="shared" si="1"/>
        <v>0</v>
      </c>
      <c r="H25" s="36">
        <f t="shared" si="2"/>
        <v>0</v>
      </c>
      <c r="I25" s="29"/>
      <c r="J25" s="25"/>
      <c r="K25" s="25"/>
      <c r="L25" s="25"/>
      <c r="M25" s="18" t="str">
        <f t="shared" si="63"/>
        <v/>
      </c>
      <c r="N25" s="18" t="str">
        <f t="shared" si="64"/>
        <v/>
      </c>
      <c r="O25" s="18" t="str">
        <f t="shared" si="93"/>
        <v/>
      </c>
      <c r="P25" s="18" t="str">
        <f t="shared" si="93"/>
        <v/>
      </c>
      <c r="Q25" s="18" t="str">
        <f>IF(ISNUMBER(O25), O25*COS(RADIANS(-$C25+Графики!$B$3))+P25*SIN(RADIANS(-$C25+Графики!$B$3)),"")</f>
        <v/>
      </c>
      <c r="R25" s="19" t="str">
        <f>IF(ISNUMBER(O25), O25*COS(RADIANS(-$C25+Графики!$B$5))+P25*SIN(RADIANS(-$C25+Графики!$B$5)),"")</f>
        <v/>
      </c>
      <c r="S25" s="29"/>
      <c r="T25" s="25"/>
      <c r="U25" s="25"/>
      <c r="V25" s="25"/>
      <c r="W25" s="18" t="str">
        <f t="shared" si="66"/>
        <v/>
      </c>
      <c r="X25" s="18" t="str">
        <f t="shared" si="67"/>
        <v/>
      </c>
      <c r="Y25" s="18" t="str">
        <f t="shared" si="94"/>
        <v/>
      </c>
      <c r="Z25" s="18" t="str">
        <f t="shared" si="94"/>
        <v/>
      </c>
      <c r="AA25" s="18" t="str">
        <f>IF(ISNUMBER(Y25), Y25*COS(RADIANS(-$C25+Графики!$B$3))+Z25*SIN(RADIANS(-$C25+Графики!$B$3)),"")</f>
        <v/>
      </c>
      <c r="AB25" s="18" t="str">
        <f>IF(ISNUMBER(Y25), Y25*COS(RADIANS(-$C25+Графики!$B$5))+Z25*SIN(RADIANS(-$C25+Графики!$B$5)),"")</f>
        <v/>
      </c>
      <c r="AC25" s="24"/>
      <c r="AD25" s="25"/>
      <c r="AE25" s="25"/>
      <c r="AF25" s="25"/>
      <c r="AG25" s="18" t="str">
        <f t="shared" si="69"/>
        <v/>
      </c>
      <c r="AH25" s="18" t="str">
        <f t="shared" si="70"/>
        <v/>
      </c>
      <c r="AI25" s="18" t="str">
        <f t="shared" si="95"/>
        <v/>
      </c>
      <c r="AJ25" s="18" t="str">
        <f t="shared" si="95"/>
        <v/>
      </c>
      <c r="AK25" s="18" t="str">
        <f>IF(ISNUMBER(AI25), AI25*COS(RADIANS(-$C25+Графики!$B$3))+AJ25*SIN(RADIANS(-$C25+Графики!$B$3)),"")</f>
        <v/>
      </c>
      <c r="AL25" s="19" t="str">
        <f>IF(ISNUMBER(AI25), AI25*COS(RADIANS(-$C25+Графики!$B$5))+AJ25*SIN(RADIANS(-$C25+Графики!$B$5)),"")</f>
        <v/>
      </c>
      <c r="AM25" s="24"/>
      <c r="AN25" s="25"/>
      <c r="AO25" s="25"/>
      <c r="AP25" s="25"/>
      <c r="AQ25" s="18" t="str">
        <f t="shared" si="72"/>
        <v/>
      </c>
      <c r="AR25" s="18" t="str">
        <f t="shared" si="73"/>
        <v/>
      </c>
      <c r="AS25" s="18" t="str">
        <f t="shared" si="96"/>
        <v/>
      </c>
      <c r="AT25" s="18" t="str">
        <f t="shared" si="96"/>
        <v/>
      </c>
      <c r="AU25" s="18" t="str">
        <f>IF(ISNUMBER(AS25), AS25*COS(RADIANS(-$C25+Графики!$B$3))+AT25*SIN(RADIANS(-$C25+Графики!$B$3)),"")</f>
        <v/>
      </c>
      <c r="AV25" s="19" t="str">
        <f>IF(ISNUMBER(AS25), AS25*COS(RADIANS(-$C25+Графики!$B$5))+AT25*SIN(RADIANS(-$C25+Графики!$B$5)),"")</f>
        <v/>
      </c>
      <c r="AW25" s="24"/>
      <c r="AX25" s="25"/>
      <c r="AY25" s="25"/>
      <c r="AZ25" s="25"/>
      <c r="BA25" s="18" t="str">
        <f t="shared" si="75"/>
        <v/>
      </c>
      <c r="BB25" s="18" t="str">
        <f t="shared" si="76"/>
        <v/>
      </c>
      <c r="BC25" s="18" t="str">
        <f t="shared" si="97"/>
        <v/>
      </c>
      <c r="BD25" s="18" t="str">
        <f t="shared" si="97"/>
        <v/>
      </c>
      <c r="BE25" s="18" t="str">
        <f>IF(ISNUMBER(BC25), BC25*COS(RADIANS(-$C25+Графики!$B$3))+BD25*SIN(RADIANS(-$C25+Графики!$B$3)),"")</f>
        <v/>
      </c>
      <c r="BF25" s="19" t="str">
        <f>IF(ISNUMBER(BC25), BC25*COS(RADIANS(-$C25+Графики!$B$5))+BD25*SIN(RADIANS(-$C25+Графики!$B$5)),"")</f>
        <v/>
      </c>
      <c r="BG25" s="24"/>
      <c r="BH25" s="25"/>
      <c r="BI25" s="25"/>
      <c r="BJ25" s="25"/>
      <c r="BK25" s="18" t="str">
        <f t="shared" si="78"/>
        <v/>
      </c>
      <c r="BL25" s="18" t="str">
        <f t="shared" si="79"/>
        <v/>
      </c>
      <c r="BM25" s="18" t="str">
        <f t="shared" si="98"/>
        <v/>
      </c>
      <c r="BN25" s="18" t="str">
        <f t="shared" si="98"/>
        <v/>
      </c>
      <c r="BO25" s="18" t="str">
        <f>IF(ISNUMBER(BM25), BM25*COS(RADIANS(-$C25+Графики!$B$3))+BN25*SIN(RADIANS(-$C25+Графики!$B$3)),"")</f>
        <v/>
      </c>
      <c r="BP25" s="19" t="str">
        <f>IF(ISNUMBER(BM25), BM25*COS(RADIANS(-$C25+Графики!$B$5))+BN25*SIN(RADIANS(-$C25+Графики!$B$5)),"")</f>
        <v/>
      </c>
      <c r="BQ25" s="24"/>
      <c r="BR25" s="25"/>
      <c r="BS25" s="25"/>
      <c r="BT25" s="25"/>
      <c r="BU25" s="18" t="str">
        <f t="shared" si="81"/>
        <v/>
      </c>
      <c r="BV25" s="18" t="str">
        <f t="shared" si="82"/>
        <v/>
      </c>
      <c r="BW25" s="18" t="str">
        <f t="shared" si="99"/>
        <v/>
      </c>
      <c r="BX25" s="18" t="str">
        <f t="shared" si="99"/>
        <v/>
      </c>
      <c r="BY25" s="18" t="str">
        <f>IF(ISNUMBER(BW25), BW25*COS(RADIANS(-$C25+Графики!$B$3))+BX25*SIN(RADIANS(-$C25+Графики!$B$3)),"")</f>
        <v/>
      </c>
      <c r="BZ25" s="19" t="str">
        <f>IF(ISNUMBER(BW25), BW25*COS(RADIANS(-$C25+Графики!$B$5))+BX25*SIN(RADIANS(-$C25+Графики!$B$5)),"")</f>
        <v/>
      </c>
      <c r="CA25" s="29"/>
      <c r="CB25" s="25"/>
      <c r="CC25" s="25"/>
      <c r="CD25" s="25"/>
      <c r="CE25" s="18" t="str">
        <f t="shared" si="84"/>
        <v/>
      </c>
      <c r="CF25" s="18" t="str">
        <f t="shared" si="85"/>
        <v/>
      </c>
      <c r="CG25" s="18" t="str">
        <f t="shared" si="100"/>
        <v/>
      </c>
      <c r="CH25" s="18" t="str">
        <f t="shared" si="100"/>
        <v/>
      </c>
      <c r="CI25" s="18" t="str">
        <f>IF(ISNUMBER(CG25), CG25*COS(RADIANS(-$C25+Графики!$B$3))+CH25*SIN(RADIANS(-$C25+Графики!$B$3)),"")</f>
        <v/>
      </c>
      <c r="CJ25" s="19" t="str">
        <f>IF(ISNUMBER(CG25), CG25*COS(RADIANS(-$C25+Графики!$B$5))+CH25*SIN(RADIANS(-$C25+Графики!$B$5)),"")</f>
        <v/>
      </c>
      <c r="CK25" s="24"/>
      <c r="CL25" s="25"/>
      <c r="CM25" s="25"/>
      <c r="CN25" s="25"/>
      <c r="CO25" s="18" t="str">
        <f t="shared" si="87"/>
        <v/>
      </c>
      <c r="CP25" s="18" t="str">
        <f t="shared" si="88"/>
        <v/>
      </c>
      <c r="CQ25" s="18" t="str">
        <f t="shared" si="101"/>
        <v/>
      </c>
      <c r="CR25" s="18" t="str">
        <f t="shared" si="101"/>
        <v/>
      </c>
      <c r="CS25" s="18" t="str">
        <f>IF(ISNUMBER(CQ25), CQ25*COS(RADIANS(-$C25+Графики!$B$3))+CR25*SIN(RADIANS(-$C25+Графики!$B$3)),"")</f>
        <v/>
      </c>
      <c r="CT25" s="19" t="str">
        <f>IF(ISNUMBER(CQ25), CQ25*COS(RADIANS(-$C25+Графики!$B$5))+CR25*SIN(RADIANS(-$C25+Графики!$B$5)),"")</f>
        <v/>
      </c>
      <c r="CU25" s="24"/>
      <c r="CV25" s="25"/>
      <c r="CW25" s="25"/>
      <c r="CX25" s="25"/>
      <c r="CY25" s="18" t="str">
        <f t="shared" si="90"/>
        <v/>
      </c>
      <c r="CZ25" s="18" t="str">
        <f t="shared" si="91"/>
        <v/>
      </c>
      <c r="DA25" s="18" t="str">
        <f t="shared" si="102"/>
        <v/>
      </c>
      <c r="DB25" s="18" t="str">
        <f t="shared" si="102"/>
        <v/>
      </c>
      <c r="DC25" s="18" t="str">
        <f>IF(ISNUMBER(DA25), DA25*COS(RADIANS(-$C25+Графики!$B$3))+DB25*SIN(RADIANS(-$C25+Графики!$B$3)),"")</f>
        <v/>
      </c>
      <c r="DD25" s="19" t="str">
        <f>IF(ISNUMBER(DA25), DA25*COS(RADIANS(-$C25+Графики!$B$5))+DB25*SIN(RADIANS(-$C25+Графики!$B$5)),"")</f>
        <v/>
      </c>
      <c r="DE25" s="24"/>
      <c r="DF25" s="25"/>
      <c r="DG25" s="25"/>
      <c r="DH25" s="25"/>
      <c r="DI25" s="18" t="str">
        <f t="shared" si="3"/>
        <v/>
      </c>
      <c r="DJ25" s="18" t="str">
        <f t="shared" si="4"/>
        <v/>
      </c>
      <c r="DK25" s="18" t="str">
        <f t="shared" si="5"/>
        <v/>
      </c>
      <c r="DL25" s="18" t="str">
        <f t="shared" si="6"/>
        <v/>
      </c>
      <c r="DM25" s="18" t="str">
        <f>IF(ISNUMBER(DK25), DK25*COS(RADIANS(-$C25+Графики!$B$3))+DL25*SIN(RADIANS(-$C25+Графики!$B$3)),"")</f>
        <v/>
      </c>
      <c r="DN25" s="19" t="str">
        <f>IF(ISNUMBER(DK25), DK25*COS(RADIANS(-$C25+Графики!$B$5))+DL25*SIN(RADIANS(-$C25+Графики!$B$5)),"")</f>
        <v/>
      </c>
      <c r="DO25" s="24"/>
      <c r="DP25" s="25"/>
      <c r="DQ25" s="25"/>
      <c r="DR25" s="25"/>
      <c r="DS25" s="18" t="str">
        <f t="shared" si="7"/>
        <v/>
      </c>
      <c r="DT25" s="18" t="str">
        <f t="shared" si="8"/>
        <v/>
      </c>
      <c r="DU25" s="18" t="str">
        <f t="shared" si="9"/>
        <v/>
      </c>
      <c r="DV25" s="18" t="str">
        <f t="shared" si="10"/>
        <v/>
      </c>
      <c r="DW25" s="18" t="str">
        <f>IF(ISNUMBER(DU25), DU25*COS(RADIANS(-$C25+Графики!$B$3))+DV25*SIN(RADIANS(-$C25+Графики!$B$3)),"")</f>
        <v/>
      </c>
      <c r="DX25" s="19" t="str">
        <f>IF(ISNUMBER(DU25), DU25*COS(RADIANS(-$C25+Графики!$B$5))+DV25*SIN(RADIANS(-$C25+Графики!$B$5)),"")</f>
        <v/>
      </c>
      <c r="DY25" s="24"/>
      <c r="DZ25" s="25"/>
      <c r="EA25" s="25"/>
      <c r="EB25" s="25"/>
      <c r="EC25" s="18" t="str">
        <f t="shared" si="11"/>
        <v/>
      </c>
      <c r="ED25" s="18" t="str">
        <f t="shared" si="12"/>
        <v/>
      </c>
      <c r="EE25" s="18" t="str">
        <f t="shared" si="13"/>
        <v/>
      </c>
      <c r="EF25" s="18" t="str">
        <f t="shared" si="14"/>
        <v/>
      </c>
      <c r="EG25" s="18" t="str">
        <f>IF(ISNUMBER(EE25), EE25*COS(RADIANS(-$C25+Графики!$B$3))+EF25*SIN(RADIANS(-$C25+Графики!$B$3)),"")</f>
        <v/>
      </c>
      <c r="EH25" s="19" t="str">
        <f>IF(ISNUMBER(EE25), EE25*COS(RADIANS(-$C25+Графики!$B$5))+EF25*SIN(RADIANS(-$C25+Графики!$B$5)),"")</f>
        <v/>
      </c>
      <c r="EI25" s="24"/>
      <c r="EJ25" s="25"/>
      <c r="EK25" s="25"/>
      <c r="EL25" s="25"/>
      <c r="EM25" s="18" t="str">
        <f t="shared" si="15"/>
        <v/>
      </c>
      <c r="EN25" s="18" t="str">
        <f t="shared" si="16"/>
        <v/>
      </c>
      <c r="EO25" s="18" t="str">
        <f t="shared" si="17"/>
        <v/>
      </c>
      <c r="EP25" s="18" t="str">
        <f t="shared" si="18"/>
        <v/>
      </c>
      <c r="EQ25" s="18" t="str">
        <f>IF(ISNUMBER(EO25), EO25*COS(RADIANS(-$C25+Графики!$B$3))+EP25*SIN(RADIANS(-$C25+Графики!$B$3)),"")</f>
        <v/>
      </c>
      <c r="ER25" s="19" t="str">
        <f>IF(ISNUMBER(EO25), EO25*COS(RADIANS(-$C25+Графики!$B$5))+EP25*SIN(RADIANS(-$C25+Графики!$B$5)),"")</f>
        <v/>
      </c>
      <c r="ES25" s="24"/>
      <c r="ET25" s="25"/>
      <c r="EU25" s="25"/>
      <c r="EV25" s="25"/>
      <c r="EW25" s="18" t="str">
        <f t="shared" si="19"/>
        <v/>
      </c>
      <c r="EX25" s="18" t="str">
        <f t="shared" si="20"/>
        <v/>
      </c>
      <c r="EY25" s="18" t="str">
        <f t="shared" si="21"/>
        <v/>
      </c>
      <c r="EZ25" s="18" t="str">
        <f t="shared" si="22"/>
        <v/>
      </c>
      <c r="FA25" s="18" t="str">
        <f>IF(ISNUMBER(EY25), EY25*COS(RADIANS(-$C25+Графики!$B$3))+EZ25*SIN(RADIANS(-$C25+Графики!$B$3)),"")</f>
        <v/>
      </c>
      <c r="FB25" s="19" t="str">
        <f>IF(ISNUMBER(EY25), EY25*COS(RADIANS(-$C25+Графики!$B$5))+EZ25*SIN(RADIANS(-$C25+Графики!$B$5)),"")</f>
        <v/>
      </c>
      <c r="FC25" s="24"/>
      <c r="FD25" s="25"/>
      <c r="FE25" s="25"/>
      <c r="FF25" s="25"/>
      <c r="FG25" s="18" t="str">
        <f t="shared" si="23"/>
        <v/>
      </c>
      <c r="FH25" s="18" t="str">
        <f t="shared" si="24"/>
        <v/>
      </c>
      <c r="FI25" s="18" t="str">
        <f t="shared" si="25"/>
        <v/>
      </c>
      <c r="FJ25" s="18" t="str">
        <f t="shared" si="26"/>
        <v/>
      </c>
      <c r="FK25" s="18" t="str">
        <f>IF(ISNUMBER(FI25), FI25*COS(RADIANS(-$C25+Графики!$B$3))+FJ25*SIN(RADIANS(-$C25+Графики!$B$3)),"")</f>
        <v/>
      </c>
      <c r="FL25" s="19" t="str">
        <f>IF(ISNUMBER(FI25), FI25*COS(RADIANS(-$C25+Графики!$B$5))+FJ25*SIN(RADIANS(-$C25+Графики!$B$5)),"")</f>
        <v/>
      </c>
      <c r="FM25" s="24"/>
      <c r="FN25" s="25"/>
      <c r="FO25" s="25"/>
      <c r="FP25" s="25"/>
      <c r="FQ25" s="18" t="str">
        <f t="shared" si="27"/>
        <v/>
      </c>
      <c r="FR25" s="18" t="str">
        <f t="shared" si="28"/>
        <v/>
      </c>
      <c r="FS25" s="18" t="str">
        <f t="shared" si="29"/>
        <v/>
      </c>
      <c r="FT25" s="18" t="str">
        <f t="shared" si="30"/>
        <v/>
      </c>
      <c r="FU25" s="18" t="str">
        <f>IF(ISNUMBER(FS25), FS25*COS(RADIANS(-$C25+Графики!$B$3))+FT25*SIN(RADIANS(-$C25+Графики!$B$3)),"")</f>
        <v/>
      </c>
      <c r="FV25" s="19" t="str">
        <f>IF(ISNUMBER(FS25), FS25*COS(RADIANS(-$C25+Графики!$B$5))+FT25*SIN(RADIANS(-$C25+Графики!$B$5)),"")</f>
        <v/>
      </c>
      <c r="FW25" s="24"/>
      <c r="FX25" s="25"/>
      <c r="FY25" s="25"/>
      <c r="FZ25" s="25"/>
      <c r="GA25" s="18" t="str">
        <f t="shared" si="31"/>
        <v/>
      </c>
      <c r="GB25" s="18" t="str">
        <f t="shared" si="32"/>
        <v/>
      </c>
      <c r="GC25" s="18" t="str">
        <f t="shared" si="33"/>
        <v/>
      </c>
      <c r="GD25" s="18" t="str">
        <f t="shared" si="34"/>
        <v/>
      </c>
      <c r="GE25" s="18" t="str">
        <f>IF(ISNUMBER(GC25), GC25*COS(RADIANS(-$C25+Графики!$B$3))+GD25*SIN(RADIANS(-$C25+Графики!$B$3)),"")</f>
        <v/>
      </c>
      <c r="GF25" s="19" t="str">
        <f>IF(ISNUMBER(GC25), GC25*COS(RADIANS(-$C25+Графики!$B$5))+GD25*SIN(RADIANS(-$C25+Графики!$B$5)),"")</f>
        <v/>
      </c>
      <c r="GG25" s="24"/>
      <c r="GH25" s="25"/>
      <c r="GI25" s="25"/>
      <c r="GJ25" s="25"/>
      <c r="GK25" s="18" t="str">
        <f t="shared" si="35"/>
        <v/>
      </c>
      <c r="GL25" s="18" t="str">
        <f t="shared" si="36"/>
        <v/>
      </c>
      <c r="GM25" s="18" t="str">
        <f t="shared" si="37"/>
        <v/>
      </c>
      <c r="GN25" s="18" t="str">
        <f t="shared" si="38"/>
        <v/>
      </c>
      <c r="GO25" s="18" t="str">
        <f>IF(ISNUMBER(GM25), GM25*COS(RADIANS(-$C25+Графики!$B$3))+GN25*SIN(RADIANS(-$C25+Графики!$B$3)),"")</f>
        <v/>
      </c>
      <c r="GP25" s="19" t="str">
        <f>IF(ISNUMBER(GM25), GM25*COS(RADIANS(-$C25+Графики!$B$5))+GN25*SIN(RADIANS(-$C25+Графики!$B$5)),"")</f>
        <v/>
      </c>
      <c r="GQ25" s="24"/>
      <c r="GR25" s="25"/>
      <c r="GS25" s="25"/>
      <c r="GT25" s="25"/>
      <c r="GU25" s="18" t="str">
        <f t="shared" si="39"/>
        <v/>
      </c>
      <c r="GV25" s="18" t="str">
        <f t="shared" si="40"/>
        <v/>
      </c>
      <c r="GW25" s="18" t="str">
        <f t="shared" si="41"/>
        <v/>
      </c>
      <c r="GX25" s="18" t="str">
        <f t="shared" si="42"/>
        <v/>
      </c>
      <c r="GY25" s="18" t="str">
        <f>IF(ISNUMBER(GW25), GW25*COS(RADIANS(-$C25+Графики!$B$3))+GX25*SIN(RADIANS(-$C25+Графики!$B$3)),"")</f>
        <v/>
      </c>
      <c r="GZ25" s="19" t="str">
        <f>IF(ISNUMBER(GW25), GW25*COS(RADIANS(-$C25+Графики!$B$5))+GX25*SIN(RADIANS(-$C25+Графики!$B$5)),"")</f>
        <v/>
      </c>
      <c r="HA25" s="24"/>
      <c r="HB25" s="25"/>
      <c r="HC25" s="25"/>
      <c r="HD25" s="25"/>
      <c r="HE25" s="18" t="str">
        <f t="shared" si="43"/>
        <v/>
      </c>
      <c r="HF25" s="18" t="str">
        <f t="shared" si="44"/>
        <v/>
      </c>
      <c r="HG25" s="18" t="str">
        <f t="shared" si="45"/>
        <v/>
      </c>
      <c r="HH25" s="18" t="str">
        <f t="shared" si="46"/>
        <v/>
      </c>
      <c r="HI25" s="18" t="str">
        <f>IF(ISNUMBER(HG25), HG25*COS(RADIANS(-$C25+Графики!$B$3))+HH25*SIN(RADIANS(-$C25+Графики!$B$3)),"")</f>
        <v/>
      </c>
      <c r="HJ25" s="19" t="str">
        <f>IF(ISNUMBER(HG25), HG25*COS(RADIANS(-$C25+Графики!$B$5))+HH25*SIN(RADIANS(-$C25+Графики!$B$5)),"")</f>
        <v/>
      </c>
      <c r="HK25" s="24"/>
      <c r="HL25" s="25"/>
      <c r="HM25" s="25"/>
      <c r="HN25" s="25"/>
      <c r="HO25" s="18" t="str">
        <f t="shared" si="47"/>
        <v/>
      </c>
      <c r="HP25" s="18" t="str">
        <f t="shared" si="48"/>
        <v/>
      </c>
      <c r="HQ25" s="18" t="str">
        <f t="shared" si="49"/>
        <v/>
      </c>
      <c r="HR25" s="18" t="str">
        <f t="shared" si="50"/>
        <v/>
      </c>
      <c r="HS25" s="18" t="str">
        <f>IF(ISNUMBER(HQ25), HQ25*COS(RADIANS(-$C25+Графики!$B$3))+HR25*SIN(RADIANS(-$C25+Графики!$B$3)),"")</f>
        <v/>
      </c>
      <c r="HT25" s="19" t="str">
        <f>IF(ISNUMBER(HQ25), HQ25*COS(RADIANS(-$C25+Графики!$B$5))+HR25*SIN(RADIANS(-$C25+Графики!$B$5)),"")</f>
        <v/>
      </c>
      <c r="HU25" s="24"/>
      <c r="HV25" s="25"/>
      <c r="HW25" s="25"/>
      <c r="HX25" s="25"/>
      <c r="HY25" s="18" t="str">
        <f t="shared" si="51"/>
        <v/>
      </c>
      <c r="HZ25" s="18" t="str">
        <f t="shared" si="52"/>
        <v/>
      </c>
      <c r="IA25" s="18" t="str">
        <f t="shared" si="53"/>
        <v/>
      </c>
      <c r="IB25" s="18" t="str">
        <f t="shared" si="54"/>
        <v/>
      </c>
      <c r="IC25" s="18" t="str">
        <f>IF(ISNUMBER(IA25), IA25*COS(RADIANS(-$C25+Графики!$B$3))+IB25*SIN(RADIANS(-$C25+Графики!$B$3)),"")</f>
        <v/>
      </c>
      <c r="ID25" s="19" t="str">
        <f>IF(ISNUMBER(IA25), IA25*COS(RADIANS(-$C25+Графики!$B$5))+IB25*SIN(RADIANS(-$C25+Графики!$B$5)),"")</f>
        <v/>
      </c>
      <c r="IE25" s="24"/>
      <c r="IF25" s="25"/>
      <c r="IG25" s="25"/>
      <c r="IH25" s="25"/>
      <c r="II25" s="18" t="str">
        <f t="shared" si="55"/>
        <v/>
      </c>
      <c r="IJ25" s="18" t="str">
        <f t="shared" si="56"/>
        <v/>
      </c>
      <c r="IK25" s="18" t="str">
        <f t="shared" si="57"/>
        <v/>
      </c>
      <c r="IL25" s="18" t="str">
        <f t="shared" si="58"/>
        <v/>
      </c>
      <c r="IM25" s="18" t="str">
        <f>IF(ISNUMBER(IK25), IK25*COS(RADIANS(-$C25+Графики!$B$3))+IL25*SIN(RADIANS(-$C25+Графики!$B$3)),"")</f>
        <v/>
      </c>
      <c r="IN25" s="19" t="str">
        <f>IF(ISNUMBER(IK25), IK25*COS(RADIANS(-$C25+Графики!$B$5))+IL25*SIN(RADIANS(-$C25+Графики!$B$5)),"")</f>
        <v/>
      </c>
      <c r="IO25" s="24"/>
      <c r="IP25" s="25"/>
      <c r="IQ25" s="25"/>
      <c r="IR25" s="25"/>
      <c r="IS25" s="18" t="str">
        <f t="shared" si="59"/>
        <v/>
      </c>
      <c r="IT25" s="18" t="str">
        <f t="shared" si="60"/>
        <v/>
      </c>
      <c r="IU25" s="18" t="str">
        <f t="shared" si="61"/>
        <v/>
      </c>
      <c r="IV25" s="18" t="str">
        <f t="shared" si="62"/>
        <v/>
      </c>
      <c r="IW25" s="18" t="str">
        <f>IF(ISNUMBER(IU25), IU25*COS(RADIANS(-$C25+Графики!$B$3))+IV25*SIN(RADIANS(-$C25+Графики!$B$3)),"")</f>
        <v/>
      </c>
      <c r="IX25" s="19" t="str">
        <f>IF(ISNUMBER(IU25), IU25*COS(RADIANS(-$C25+Графики!$B$5))+IV25*SIN(RADIANS(-$C25+Графики!$B$5)),"")</f>
        <v/>
      </c>
    </row>
    <row r="26" spans="1:258" x14ac:dyDescent="0.25">
      <c r="A26" s="44">
        <v>26</v>
      </c>
      <c r="B26" s="50">
        <v>0</v>
      </c>
      <c r="C26" s="11">
        <f>IF(Графики!$A$7="Расчитывать с учетом закручивания скважины",B26,0)</f>
        <v>0</v>
      </c>
      <c r="D26" s="47">
        <v>11.5</v>
      </c>
      <c r="E26" s="34">
        <f t="shared" si="103"/>
        <v>0</v>
      </c>
      <c r="F26" s="35">
        <f t="shared" si="103"/>
        <v>0</v>
      </c>
      <c r="G26" s="35">
        <f t="shared" si="1"/>
        <v>0</v>
      </c>
      <c r="H26" s="36">
        <f t="shared" si="2"/>
        <v>0</v>
      </c>
      <c r="I26" s="29"/>
      <c r="J26" s="25"/>
      <c r="K26" s="25"/>
      <c r="L26" s="25"/>
      <c r="M26" s="18" t="str">
        <f t="shared" si="63"/>
        <v/>
      </c>
      <c r="N26" s="18" t="str">
        <f t="shared" si="64"/>
        <v/>
      </c>
      <c r="O26" s="18" t="str">
        <f t="shared" si="93"/>
        <v/>
      </c>
      <c r="P26" s="18" t="str">
        <f t="shared" si="93"/>
        <v/>
      </c>
      <c r="Q26" s="18" t="str">
        <f>IF(ISNUMBER(O26), O26*COS(RADIANS(-$C26+Графики!$B$3))+P26*SIN(RADIANS(-$C26+Графики!$B$3)),"")</f>
        <v/>
      </c>
      <c r="R26" s="19" t="str">
        <f>IF(ISNUMBER(O26), O26*COS(RADIANS(-$C26+Графики!$B$5))+P26*SIN(RADIANS(-$C26+Графики!$B$5)),"")</f>
        <v/>
      </c>
      <c r="S26" s="29"/>
      <c r="T26" s="25"/>
      <c r="U26" s="25"/>
      <c r="V26" s="25"/>
      <c r="W26" s="18" t="str">
        <f t="shared" si="66"/>
        <v/>
      </c>
      <c r="X26" s="18" t="str">
        <f t="shared" si="67"/>
        <v/>
      </c>
      <c r="Y26" s="18" t="str">
        <f t="shared" si="94"/>
        <v/>
      </c>
      <c r="Z26" s="18" t="str">
        <f t="shared" si="94"/>
        <v/>
      </c>
      <c r="AA26" s="18" t="str">
        <f>IF(ISNUMBER(Y26), Y26*COS(RADIANS(-$C26+Графики!$B$3))+Z26*SIN(RADIANS(-$C26+Графики!$B$3)),"")</f>
        <v/>
      </c>
      <c r="AB26" s="18" t="str">
        <f>IF(ISNUMBER(Y26), Y26*COS(RADIANS(-$C26+Графики!$B$5))+Z26*SIN(RADIANS(-$C26+Графики!$B$5)),"")</f>
        <v/>
      </c>
      <c r="AC26" s="24"/>
      <c r="AD26" s="25"/>
      <c r="AE26" s="25"/>
      <c r="AF26" s="25"/>
      <c r="AG26" s="18" t="str">
        <f t="shared" si="69"/>
        <v/>
      </c>
      <c r="AH26" s="18" t="str">
        <f t="shared" si="70"/>
        <v/>
      </c>
      <c r="AI26" s="18" t="str">
        <f t="shared" si="95"/>
        <v/>
      </c>
      <c r="AJ26" s="18" t="str">
        <f t="shared" si="95"/>
        <v/>
      </c>
      <c r="AK26" s="18" t="str">
        <f>IF(ISNUMBER(AI26), AI26*COS(RADIANS(-$C26+Графики!$B$3))+AJ26*SIN(RADIANS(-$C26+Графики!$B$3)),"")</f>
        <v/>
      </c>
      <c r="AL26" s="19" t="str">
        <f>IF(ISNUMBER(AI26), AI26*COS(RADIANS(-$C26+Графики!$B$5))+AJ26*SIN(RADIANS(-$C26+Графики!$B$5)),"")</f>
        <v/>
      </c>
      <c r="AM26" s="24"/>
      <c r="AN26" s="25"/>
      <c r="AO26" s="25"/>
      <c r="AP26" s="25"/>
      <c r="AQ26" s="18" t="str">
        <f t="shared" si="72"/>
        <v/>
      </c>
      <c r="AR26" s="18" t="str">
        <f t="shared" si="73"/>
        <v/>
      </c>
      <c r="AS26" s="18" t="str">
        <f t="shared" si="96"/>
        <v/>
      </c>
      <c r="AT26" s="18" t="str">
        <f t="shared" si="96"/>
        <v/>
      </c>
      <c r="AU26" s="18" t="str">
        <f>IF(ISNUMBER(AS26), AS26*COS(RADIANS(-$C26+Графики!$B$3))+AT26*SIN(RADIANS(-$C26+Графики!$B$3)),"")</f>
        <v/>
      </c>
      <c r="AV26" s="19" t="str">
        <f>IF(ISNUMBER(AS26), AS26*COS(RADIANS(-$C26+Графики!$B$5))+AT26*SIN(RADIANS(-$C26+Графики!$B$5)),"")</f>
        <v/>
      </c>
      <c r="AW26" s="24"/>
      <c r="AX26" s="25"/>
      <c r="AY26" s="25"/>
      <c r="AZ26" s="25"/>
      <c r="BA26" s="18" t="str">
        <f t="shared" si="75"/>
        <v/>
      </c>
      <c r="BB26" s="18" t="str">
        <f t="shared" si="76"/>
        <v/>
      </c>
      <c r="BC26" s="18" t="str">
        <f t="shared" si="97"/>
        <v/>
      </c>
      <c r="BD26" s="18" t="str">
        <f t="shared" si="97"/>
        <v/>
      </c>
      <c r="BE26" s="18" t="str">
        <f>IF(ISNUMBER(BC26), BC26*COS(RADIANS(-$C26+Графики!$B$3))+BD26*SIN(RADIANS(-$C26+Графики!$B$3)),"")</f>
        <v/>
      </c>
      <c r="BF26" s="19" t="str">
        <f>IF(ISNUMBER(BC26), BC26*COS(RADIANS(-$C26+Графики!$B$5))+BD26*SIN(RADIANS(-$C26+Графики!$B$5)),"")</f>
        <v/>
      </c>
      <c r="BG26" s="24"/>
      <c r="BH26" s="25"/>
      <c r="BI26" s="25"/>
      <c r="BJ26" s="25"/>
      <c r="BK26" s="18" t="str">
        <f t="shared" si="78"/>
        <v/>
      </c>
      <c r="BL26" s="18" t="str">
        <f t="shared" si="79"/>
        <v/>
      </c>
      <c r="BM26" s="18" t="str">
        <f t="shared" si="98"/>
        <v/>
      </c>
      <c r="BN26" s="18" t="str">
        <f t="shared" si="98"/>
        <v/>
      </c>
      <c r="BO26" s="18" t="str">
        <f>IF(ISNUMBER(BM26), BM26*COS(RADIANS(-$C26+Графики!$B$3))+BN26*SIN(RADIANS(-$C26+Графики!$B$3)),"")</f>
        <v/>
      </c>
      <c r="BP26" s="19" t="str">
        <f>IF(ISNUMBER(BM26), BM26*COS(RADIANS(-$C26+Графики!$B$5))+BN26*SIN(RADIANS(-$C26+Графики!$B$5)),"")</f>
        <v/>
      </c>
      <c r="BQ26" s="24"/>
      <c r="BR26" s="25"/>
      <c r="BS26" s="25"/>
      <c r="BT26" s="25"/>
      <c r="BU26" s="18" t="str">
        <f t="shared" si="81"/>
        <v/>
      </c>
      <c r="BV26" s="18" t="str">
        <f t="shared" si="82"/>
        <v/>
      </c>
      <c r="BW26" s="18" t="str">
        <f t="shared" si="99"/>
        <v/>
      </c>
      <c r="BX26" s="18" t="str">
        <f t="shared" si="99"/>
        <v/>
      </c>
      <c r="BY26" s="18" t="str">
        <f>IF(ISNUMBER(BW26), BW26*COS(RADIANS(-$C26+Графики!$B$3))+BX26*SIN(RADIANS(-$C26+Графики!$B$3)),"")</f>
        <v/>
      </c>
      <c r="BZ26" s="19" t="str">
        <f>IF(ISNUMBER(BW26), BW26*COS(RADIANS(-$C26+Графики!$B$5))+BX26*SIN(RADIANS(-$C26+Графики!$B$5)),"")</f>
        <v/>
      </c>
      <c r="CA26" s="29"/>
      <c r="CB26" s="25"/>
      <c r="CC26" s="25"/>
      <c r="CD26" s="25"/>
      <c r="CE26" s="18" t="str">
        <f t="shared" si="84"/>
        <v/>
      </c>
      <c r="CF26" s="18" t="str">
        <f t="shared" si="85"/>
        <v/>
      </c>
      <c r="CG26" s="18" t="str">
        <f t="shared" si="100"/>
        <v/>
      </c>
      <c r="CH26" s="18" t="str">
        <f t="shared" si="100"/>
        <v/>
      </c>
      <c r="CI26" s="18" t="str">
        <f>IF(ISNUMBER(CG26), CG26*COS(RADIANS(-$C26+Графики!$B$3))+CH26*SIN(RADIANS(-$C26+Графики!$B$3)),"")</f>
        <v/>
      </c>
      <c r="CJ26" s="19" t="str">
        <f>IF(ISNUMBER(CG26), CG26*COS(RADIANS(-$C26+Графики!$B$5))+CH26*SIN(RADIANS(-$C26+Графики!$B$5)),"")</f>
        <v/>
      </c>
      <c r="CK26" s="24"/>
      <c r="CL26" s="25"/>
      <c r="CM26" s="25"/>
      <c r="CN26" s="25"/>
      <c r="CO26" s="18" t="str">
        <f t="shared" si="87"/>
        <v/>
      </c>
      <c r="CP26" s="18" t="str">
        <f t="shared" si="88"/>
        <v/>
      </c>
      <c r="CQ26" s="18" t="str">
        <f t="shared" si="101"/>
        <v/>
      </c>
      <c r="CR26" s="18" t="str">
        <f t="shared" si="101"/>
        <v/>
      </c>
      <c r="CS26" s="18" t="str">
        <f>IF(ISNUMBER(CQ26), CQ26*COS(RADIANS(-$C26+Графики!$B$3))+CR26*SIN(RADIANS(-$C26+Графики!$B$3)),"")</f>
        <v/>
      </c>
      <c r="CT26" s="19" t="str">
        <f>IF(ISNUMBER(CQ26), CQ26*COS(RADIANS(-$C26+Графики!$B$5))+CR26*SIN(RADIANS(-$C26+Графики!$B$5)),"")</f>
        <v/>
      </c>
      <c r="CU26" s="24"/>
      <c r="CV26" s="25"/>
      <c r="CW26" s="25"/>
      <c r="CX26" s="25"/>
      <c r="CY26" s="18" t="str">
        <f t="shared" si="90"/>
        <v/>
      </c>
      <c r="CZ26" s="18" t="str">
        <f t="shared" si="91"/>
        <v/>
      </c>
      <c r="DA26" s="18" t="str">
        <f t="shared" si="102"/>
        <v/>
      </c>
      <c r="DB26" s="18" t="str">
        <f t="shared" si="102"/>
        <v/>
      </c>
      <c r="DC26" s="18" t="str">
        <f>IF(ISNUMBER(DA26), DA26*COS(RADIANS(-$C26+Графики!$B$3))+DB26*SIN(RADIANS(-$C26+Графики!$B$3)),"")</f>
        <v/>
      </c>
      <c r="DD26" s="19" t="str">
        <f>IF(ISNUMBER(DA26), DA26*COS(RADIANS(-$C26+Графики!$B$5))+DB26*SIN(RADIANS(-$C26+Графики!$B$5)),"")</f>
        <v/>
      </c>
      <c r="DE26" s="24"/>
      <c r="DF26" s="25"/>
      <c r="DG26" s="25"/>
      <c r="DH26" s="25"/>
      <c r="DI26" s="18" t="str">
        <f t="shared" si="3"/>
        <v/>
      </c>
      <c r="DJ26" s="18" t="str">
        <f t="shared" si="4"/>
        <v/>
      </c>
      <c r="DK26" s="18" t="str">
        <f t="shared" si="5"/>
        <v/>
      </c>
      <c r="DL26" s="18" t="str">
        <f t="shared" si="6"/>
        <v/>
      </c>
      <c r="DM26" s="18" t="str">
        <f>IF(ISNUMBER(DK26), DK26*COS(RADIANS(-$C26+Графики!$B$3))+DL26*SIN(RADIANS(-$C26+Графики!$B$3)),"")</f>
        <v/>
      </c>
      <c r="DN26" s="19" t="str">
        <f>IF(ISNUMBER(DK26), DK26*COS(RADIANS(-$C26+Графики!$B$5))+DL26*SIN(RADIANS(-$C26+Графики!$B$5)),"")</f>
        <v/>
      </c>
      <c r="DO26" s="24"/>
      <c r="DP26" s="25"/>
      <c r="DQ26" s="25"/>
      <c r="DR26" s="25"/>
      <c r="DS26" s="18" t="str">
        <f t="shared" si="7"/>
        <v/>
      </c>
      <c r="DT26" s="18" t="str">
        <f t="shared" si="8"/>
        <v/>
      </c>
      <c r="DU26" s="18" t="str">
        <f t="shared" si="9"/>
        <v/>
      </c>
      <c r="DV26" s="18" t="str">
        <f t="shared" si="10"/>
        <v/>
      </c>
      <c r="DW26" s="18" t="str">
        <f>IF(ISNUMBER(DU26), DU26*COS(RADIANS(-$C26+Графики!$B$3))+DV26*SIN(RADIANS(-$C26+Графики!$B$3)),"")</f>
        <v/>
      </c>
      <c r="DX26" s="19" t="str">
        <f>IF(ISNUMBER(DU26), DU26*COS(RADIANS(-$C26+Графики!$B$5))+DV26*SIN(RADIANS(-$C26+Графики!$B$5)),"")</f>
        <v/>
      </c>
      <c r="DY26" s="24"/>
      <c r="DZ26" s="25"/>
      <c r="EA26" s="25"/>
      <c r="EB26" s="25"/>
      <c r="EC26" s="18" t="str">
        <f t="shared" si="11"/>
        <v/>
      </c>
      <c r="ED26" s="18" t="str">
        <f t="shared" si="12"/>
        <v/>
      </c>
      <c r="EE26" s="18" t="str">
        <f t="shared" si="13"/>
        <v/>
      </c>
      <c r="EF26" s="18" t="str">
        <f t="shared" si="14"/>
        <v/>
      </c>
      <c r="EG26" s="18" t="str">
        <f>IF(ISNUMBER(EE26), EE26*COS(RADIANS(-$C26+Графики!$B$3))+EF26*SIN(RADIANS(-$C26+Графики!$B$3)),"")</f>
        <v/>
      </c>
      <c r="EH26" s="19" t="str">
        <f>IF(ISNUMBER(EE26), EE26*COS(RADIANS(-$C26+Графики!$B$5))+EF26*SIN(RADIANS(-$C26+Графики!$B$5)),"")</f>
        <v/>
      </c>
      <c r="EI26" s="24"/>
      <c r="EJ26" s="25"/>
      <c r="EK26" s="25"/>
      <c r="EL26" s="25"/>
      <c r="EM26" s="18" t="str">
        <f t="shared" si="15"/>
        <v/>
      </c>
      <c r="EN26" s="18" t="str">
        <f t="shared" si="16"/>
        <v/>
      </c>
      <c r="EO26" s="18" t="str">
        <f t="shared" si="17"/>
        <v/>
      </c>
      <c r="EP26" s="18" t="str">
        <f t="shared" si="18"/>
        <v/>
      </c>
      <c r="EQ26" s="18" t="str">
        <f>IF(ISNUMBER(EO26), EO26*COS(RADIANS(-$C26+Графики!$B$3))+EP26*SIN(RADIANS(-$C26+Графики!$B$3)),"")</f>
        <v/>
      </c>
      <c r="ER26" s="19" t="str">
        <f>IF(ISNUMBER(EO26), EO26*COS(RADIANS(-$C26+Графики!$B$5))+EP26*SIN(RADIANS(-$C26+Графики!$B$5)),"")</f>
        <v/>
      </c>
      <c r="ES26" s="24"/>
      <c r="ET26" s="25"/>
      <c r="EU26" s="25"/>
      <c r="EV26" s="25"/>
      <c r="EW26" s="18" t="str">
        <f t="shared" si="19"/>
        <v/>
      </c>
      <c r="EX26" s="18" t="str">
        <f t="shared" si="20"/>
        <v/>
      </c>
      <c r="EY26" s="18" t="str">
        <f t="shared" si="21"/>
        <v/>
      </c>
      <c r="EZ26" s="18" t="str">
        <f t="shared" si="22"/>
        <v/>
      </c>
      <c r="FA26" s="18" t="str">
        <f>IF(ISNUMBER(EY26), EY26*COS(RADIANS(-$C26+Графики!$B$3))+EZ26*SIN(RADIANS(-$C26+Графики!$B$3)),"")</f>
        <v/>
      </c>
      <c r="FB26" s="19" t="str">
        <f>IF(ISNUMBER(EY26), EY26*COS(RADIANS(-$C26+Графики!$B$5))+EZ26*SIN(RADIANS(-$C26+Графики!$B$5)),"")</f>
        <v/>
      </c>
      <c r="FC26" s="24"/>
      <c r="FD26" s="25"/>
      <c r="FE26" s="25"/>
      <c r="FF26" s="25"/>
      <c r="FG26" s="18" t="str">
        <f t="shared" si="23"/>
        <v/>
      </c>
      <c r="FH26" s="18" t="str">
        <f t="shared" si="24"/>
        <v/>
      </c>
      <c r="FI26" s="18" t="str">
        <f t="shared" si="25"/>
        <v/>
      </c>
      <c r="FJ26" s="18" t="str">
        <f t="shared" si="26"/>
        <v/>
      </c>
      <c r="FK26" s="18" t="str">
        <f>IF(ISNUMBER(FI26), FI26*COS(RADIANS(-$C26+Графики!$B$3))+FJ26*SIN(RADIANS(-$C26+Графики!$B$3)),"")</f>
        <v/>
      </c>
      <c r="FL26" s="19" t="str">
        <f>IF(ISNUMBER(FI26), FI26*COS(RADIANS(-$C26+Графики!$B$5))+FJ26*SIN(RADIANS(-$C26+Графики!$B$5)),"")</f>
        <v/>
      </c>
      <c r="FM26" s="24"/>
      <c r="FN26" s="25"/>
      <c r="FO26" s="25"/>
      <c r="FP26" s="25"/>
      <c r="FQ26" s="18" t="str">
        <f t="shared" si="27"/>
        <v/>
      </c>
      <c r="FR26" s="18" t="str">
        <f t="shared" si="28"/>
        <v/>
      </c>
      <c r="FS26" s="18" t="str">
        <f t="shared" si="29"/>
        <v/>
      </c>
      <c r="FT26" s="18" t="str">
        <f t="shared" si="30"/>
        <v/>
      </c>
      <c r="FU26" s="18" t="str">
        <f>IF(ISNUMBER(FS26), FS26*COS(RADIANS(-$C26+Графики!$B$3))+FT26*SIN(RADIANS(-$C26+Графики!$B$3)),"")</f>
        <v/>
      </c>
      <c r="FV26" s="19" t="str">
        <f>IF(ISNUMBER(FS26), FS26*COS(RADIANS(-$C26+Графики!$B$5))+FT26*SIN(RADIANS(-$C26+Графики!$B$5)),"")</f>
        <v/>
      </c>
      <c r="FW26" s="24"/>
      <c r="FX26" s="25"/>
      <c r="FY26" s="25"/>
      <c r="FZ26" s="25"/>
      <c r="GA26" s="18" t="str">
        <f t="shared" si="31"/>
        <v/>
      </c>
      <c r="GB26" s="18" t="str">
        <f t="shared" si="32"/>
        <v/>
      </c>
      <c r="GC26" s="18" t="str">
        <f t="shared" si="33"/>
        <v/>
      </c>
      <c r="GD26" s="18" t="str">
        <f t="shared" si="34"/>
        <v/>
      </c>
      <c r="GE26" s="18" t="str">
        <f>IF(ISNUMBER(GC26), GC26*COS(RADIANS(-$C26+Графики!$B$3))+GD26*SIN(RADIANS(-$C26+Графики!$B$3)),"")</f>
        <v/>
      </c>
      <c r="GF26" s="19" t="str">
        <f>IF(ISNUMBER(GC26), GC26*COS(RADIANS(-$C26+Графики!$B$5))+GD26*SIN(RADIANS(-$C26+Графики!$B$5)),"")</f>
        <v/>
      </c>
      <c r="GG26" s="24"/>
      <c r="GH26" s="25"/>
      <c r="GI26" s="25"/>
      <c r="GJ26" s="25"/>
      <c r="GK26" s="18" t="str">
        <f t="shared" si="35"/>
        <v/>
      </c>
      <c r="GL26" s="18" t="str">
        <f t="shared" si="36"/>
        <v/>
      </c>
      <c r="GM26" s="18" t="str">
        <f t="shared" si="37"/>
        <v/>
      </c>
      <c r="GN26" s="18" t="str">
        <f t="shared" si="38"/>
        <v/>
      </c>
      <c r="GO26" s="18" t="str">
        <f>IF(ISNUMBER(GM26), GM26*COS(RADIANS(-$C26+Графики!$B$3))+GN26*SIN(RADIANS(-$C26+Графики!$B$3)),"")</f>
        <v/>
      </c>
      <c r="GP26" s="19" t="str">
        <f>IF(ISNUMBER(GM26), GM26*COS(RADIANS(-$C26+Графики!$B$5))+GN26*SIN(RADIANS(-$C26+Графики!$B$5)),"")</f>
        <v/>
      </c>
      <c r="GQ26" s="24"/>
      <c r="GR26" s="25"/>
      <c r="GS26" s="25"/>
      <c r="GT26" s="25"/>
      <c r="GU26" s="18" t="str">
        <f t="shared" si="39"/>
        <v/>
      </c>
      <c r="GV26" s="18" t="str">
        <f t="shared" si="40"/>
        <v/>
      </c>
      <c r="GW26" s="18" t="str">
        <f t="shared" si="41"/>
        <v/>
      </c>
      <c r="GX26" s="18" t="str">
        <f t="shared" si="42"/>
        <v/>
      </c>
      <c r="GY26" s="18" t="str">
        <f>IF(ISNUMBER(GW26), GW26*COS(RADIANS(-$C26+Графики!$B$3))+GX26*SIN(RADIANS(-$C26+Графики!$B$3)),"")</f>
        <v/>
      </c>
      <c r="GZ26" s="19" t="str">
        <f>IF(ISNUMBER(GW26), GW26*COS(RADIANS(-$C26+Графики!$B$5))+GX26*SIN(RADIANS(-$C26+Графики!$B$5)),"")</f>
        <v/>
      </c>
      <c r="HA26" s="24"/>
      <c r="HB26" s="25"/>
      <c r="HC26" s="25"/>
      <c r="HD26" s="25"/>
      <c r="HE26" s="18" t="str">
        <f t="shared" si="43"/>
        <v/>
      </c>
      <c r="HF26" s="18" t="str">
        <f t="shared" si="44"/>
        <v/>
      </c>
      <c r="HG26" s="18" t="str">
        <f t="shared" si="45"/>
        <v/>
      </c>
      <c r="HH26" s="18" t="str">
        <f t="shared" si="46"/>
        <v/>
      </c>
      <c r="HI26" s="18" t="str">
        <f>IF(ISNUMBER(HG26), HG26*COS(RADIANS(-$C26+Графики!$B$3))+HH26*SIN(RADIANS(-$C26+Графики!$B$3)),"")</f>
        <v/>
      </c>
      <c r="HJ26" s="19" t="str">
        <f>IF(ISNUMBER(HG26), HG26*COS(RADIANS(-$C26+Графики!$B$5))+HH26*SIN(RADIANS(-$C26+Графики!$B$5)),"")</f>
        <v/>
      </c>
      <c r="HK26" s="24"/>
      <c r="HL26" s="25"/>
      <c r="HM26" s="25"/>
      <c r="HN26" s="25"/>
      <c r="HO26" s="18" t="str">
        <f t="shared" si="47"/>
        <v/>
      </c>
      <c r="HP26" s="18" t="str">
        <f t="shared" si="48"/>
        <v/>
      </c>
      <c r="HQ26" s="18" t="str">
        <f t="shared" si="49"/>
        <v/>
      </c>
      <c r="HR26" s="18" t="str">
        <f t="shared" si="50"/>
        <v/>
      </c>
      <c r="HS26" s="18" t="str">
        <f>IF(ISNUMBER(HQ26), HQ26*COS(RADIANS(-$C26+Графики!$B$3))+HR26*SIN(RADIANS(-$C26+Графики!$B$3)),"")</f>
        <v/>
      </c>
      <c r="HT26" s="19" t="str">
        <f>IF(ISNUMBER(HQ26), HQ26*COS(RADIANS(-$C26+Графики!$B$5))+HR26*SIN(RADIANS(-$C26+Графики!$B$5)),"")</f>
        <v/>
      </c>
      <c r="HU26" s="24"/>
      <c r="HV26" s="25"/>
      <c r="HW26" s="25"/>
      <c r="HX26" s="25"/>
      <c r="HY26" s="18" t="str">
        <f t="shared" si="51"/>
        <v/>
      </c>
      <c r="HZ26" s="18" t="str">
        <f t="shared" si="52"/>
        <v/>
      </c>
      <c r="IA26" s="18" t="str">
        <f t="shared" si="53"/>
        <v/>
      </c>
      <c r="IB26" s="18" t="str">
        <f t="shared" si="54"/>
        <v/>
      </c>
      <c r="IC26" s="18" t="str">
        <f>IF(ISNUMBER(IA26), IA26*COS(RADIANS(-$C26+Графики!$B$3))+IB26*SIN(RADIANS(-$C26+Графики!$B$3)),"")</f>
        <v/>
      </c>
      <c r="ID26" s="19" t="str">
        <f>IF(ISNUMBER(IA26), IA26*COS(RADIANS(-$C26+Графики!$B$5))+IB26*SIN(RADIANS(-$C26+Графики!$B$5)),"")</f>
        <v/>
      </c>
      <c r="IE26" s="24"/>
      <c r="IF26" s="25"/>
      <c r="IG26" s="25"/>
      <c r="IH26" s="25"/>
      <c r="II26" s="18" t="str">
        <f t="shared" si="55"/>
        <v/>
      </c>
      <c r="IJ26" s="18" t="str">
        <f t="shared" si="56"/>
        <v/>
      </c>
      <c r="IK26" s="18" t="str">
        <f t="shared" si="57"/>
        <v/>
      </c>
      <c r="IL26" s="18" t="str">
        <f t="shared" si="58"/>
        <v/>
      </c>
      <c r="IM26" s="18" t="str">
        <f>IF(ISNUMBER(IK26), IK26*COS(RADIANS(-$C26+Графики!$B$3))+IL26*SIN(RADIANS(-$C26+Графики!$B$3)),"")</f>
        <v/>
      </c>
      <c r="IN26" s="19" t="str">
        <f>IF(ISNUMBER(IK26), IK26*COS(RADIANS(-$C26+Графики!$B$5))+IL26*SIN(RADIANS(-$C26+Графики!$B$5)),"")</f>
        <v/>
      </c>
      <c r="IO26" s="24"/>
      <c r="IP26" s="25"/>
      <c r="IQ26" s="25"/>
      <c r="IR26" s="25"/>
      <c r="IS26" s="18" t="str">
        <f t="shared" si="59"/>
        <v/>
      </c>
      <c r="IT26" s="18" t="str">
        <f t="shared" si="60"/>
        <v/>
      </c>
      <c r="IU26" s="18" t="str">
        <f t="shared" si="61"/>
        <v/>
      </c>
      <c r="IV26" s="18" t="str">
        <f t="shared" si="62"/>
        <v/>
      </c>
      <c r="IW26" s="18" t="str">
        <f>IF(ISNUMBER(IU26), IU26*COS(RADIANS(-$C26+Графики!$B$3))+IV26*SIN(RADIANS(-$C26+Графики!$B$3)),"")</f>
        <v/>
      </c>
      <c r="IX26" s="19" t="str">
        <f>IF(ISNUMBER(IU26), IU26*COS(RADIANS(-$C26+Графики!$B$5))+IV26*SIN(RADIANS(-$C26+Графики!$B$5)),"")</f>
        <v/>
      </c>
    </row>
    <row r="27" spans="1:258" x14ac:dyDescent="0.25">
      <c r="A27" s="44">
        <v>27</v>
      </c>
      <c r="B27" s="50">
        <v>0</v>
      </c>
      <c r="C27" s="11">
        <f>IF(Графики!$A$7="Расчитывать с учетом закручивания скважины",B27,0)</f>
        <v>0</v>
      </c>
      <c r="D27" s="47">
        <v>12</v>
      </c>
      <c r="E27" s="34">
        <f t="shared" si="103"/>
        <v>0</v>
      </c>
      <c r="F27" s="35">
        <f t="shared" si="103"/>
        <v>0</v>
      </c>
      <c r="G27" s="35">
        <f t="shared" si="1"/>
        <v>0</v>
      </c>
      <c r="H27" s="36">
        <f t="shared" si="2"/>
        <v>0</v>
      </c>
      <c r="I27" s="29"/>
      <c r="J27" s="25"/>
      <c r="K27" s="25"/>
      <c r="L27" s="25"/>
      <c r="M27" s="18" t="str">
        <f t="shared" si="63"/>
        <v/>
      </c>
      <c r="N27" s="18" t="str">
        <f t="shared" si="64"/>
        <v/>
      </c>
      <c r="O27" s="18" t="str">
        <f t="shared" si="93"/>
        <v/>
      </c>
      <c r="P27" s="18" t="str">
        <f t="shared" si="93"/>
        <v/>
      </c>
      <c r="Q27" s="18" t="str">
        <f>IF(ISNUMBER(O27), O27*COS(RADIANS(-$C27+Графики!$B$3))+P27*SIN(RADIANS(-$C27+Графики!$B$3)),"")</f>
        <v/>
      </c>
      <c r="R27" s="19" t="str">
        <f>IF(ISNUMBER(O27), O27*COS(RADIANS(-$C27+Графики!$B$5))+P27*SIN(RADIANS(-$C27+Графики!$B$5)),"")</f>
        <v/>
      </c>
      <c r="S27" s="29"/>
      <c r="T27" s="25"/>
      <c r="U27" s="25"/>
      <c r="V27" s="25"/>
      <c r="W27" s="18" t="str">
        <f t="shared" si="66"/>
        <v/>
      </c>
      <c r="X27" s="18" t="str">
        <f t="shared" si="67"/>
        <v/>
      </c>
      <c r="Y27" s="18" t="str">
        <f t="shared" si="94"/>
        <v/>
      </c>
      <c r="Z27" s="18" t="str">
        <f t="shared" si="94"/>
        <v/>
      </c>
      <c r="AA27" s="18" t="str">
        <f>IF(ISNUMBER(Y27), Y27*COS(RADIANS(-$C27+Графики!$B$3))+Z27*SIN(RADIANS(-$C27+Графики!$B$3)),"")</f>
        <v/>
      </c>
      <c r="AB27" s="18" t="str">
        <f>IF(ISNUMBER(Y27), Y27*COS(RADIANS(-$C27+Графики!$B$5))+Z27*SIN(RADIANS(-$C27+Графики!$B$5)),"")</f>
        <v/>
      </c>
      <c r="AC27" s="24"/>
      <c r="AD27" s="25"/>
      <c r="AE27" s="25"/>
      <c r="AF27" s="25"/>
      <c r="AG27" s="18" t="str">
        <f t="shared" si="69"/>
        <v/>
      </c>
      <c r="AH27" s="18" t="str">
        <f t="shared" si="70"/>
        <v/>
      </c>
      <c r="AI27" s="18" t="str">
        <f t="shared" si="95"/>
        <v/>
      </c>
      <c r="AJ27" s="18" t="str">
        <f t="shared" si="95"/>
        <v/>
      </c>
      <c r="AK27" s="18" t="str">
        <f>IF(ISNUMBER(AI27), AI27*COS(RADIANS(-$C27+Графики!$B$3))+AJ27*SIN(RADIANS(-$C27+Графики!$B$3)),"")</f>
        <v/>
      </c>
      <c r="AL27" s="19" t="str">
        <f>IF(ISNUMBER(AI27), AI27*COS(RADIANS(-$C27+Графики!$B$5))+AJ27*SIN(RADIANS(-$C27+Графики!$B$5)),"")</f>
        <v/>
      </c>
      <c r="AM27" s="24"/>
      <c r="AN27" s="25"/>
      <c r="AO27" s="25"/>
      <c r="AP27" s="25"/>
      <c r="AQ27" s="18" t="str">
        <f t="shared" si="72"/>
        <v/>
      </c>
      <c r="AR27" s="18" t="str">
        <f t="shared" si="73"/>
        <v/>
      </c>
      <c r="AS27" s="18" t="str">
        <f t="shared" si="96"/>
        <v/>
      </c>
      <c r="AT27" s="18" t="str">
        <f t="shared" si="96"/>
        <v/>
      </c>
      <c r="AU27" s="18" t="str">
        <f>IF(ISNUMBER(AS27), AS27*COS(RADIANS(-$C27+Графики!$B$3))+AT27*SIN(RADIANS(-$C27+Графики!$B$3)),"")</f>
        <v/>
      </c>
      <c r="AV27" s="19" t="str">
        <f>IF(ISNUMBER(AS27), AS27*COS(RADIANS(-$C27+Графики!$B$5))+AT27*SIN(RADIANS(-$C27+Графики!$B$5)),"")</f>
        <v/>
      </c>
      <c r="AW27" s="24"/>
      <c r="AX27" s="25"/>
      <c r="AY27" s="25"/>
      <c r="AZ27" s="25"/>
      <c r="BA27" s="18" t="str">
        <f t="shared" si="75"/>
        <v/>
      </c>
      <c r="BB27" s="18" t="str">
        <f t="shared" si="76"/>
        <v/>
      </c>
      <c r="BC27" s="18" t="str">
        <f t="shared" si="97"/>
        <v/>
      </c>
      <c r="BD27" s="18" t="str">
        <f t="shared" si="97"/>
        <v/>
      </c>
      <c r="BE27" s="18" t="str">
        <f>IF(ISNUMBER(BC27), BC27*COS(RADIANS(-$C27+Графики!$B$3))+BD27*SIN(RADIANS(-$C27+Графики!$B$3)),"")</f>
        <v/>
      </c>
      <c r="BF27" s="19" t="str">
        <f>IF(ISNUMBER(BC27), BC27*COS(RADIANS(-$C27+Графики!$B$5))+BD27*SIN(RADIANS(-$C27+Графики!$B$5)),"")</f>
        <v/>
      </c>
      <c r="BG27" s="24"/>
      <c r="BH27" s="25"/>
      <c r="BI27" s="25"/>
      <c r="BJ27" s="25"/>
      <c r="BK27" s="18" t="str">
        <f t="shared" si="78"/>
        <v/>
      </c>
      <c r="BL27" s="18" t="str">
        <f t="shared" si="79"/>
        <v/>
      </c>
      <c r="BM27" s="18" t="str">
        <f t="shared" si="98"/>
        <v/>
      </c>
      <c r="BN27" s="18" t="str">
        <f t="shared" si="98"/>
        <v/>
      </c>
      <c r="BO27" s="18" t="str">
        <f>IF(ISNUMBER(BM27), BM27*COS(RADIANS(-$C27+Графики!$B$3))+BN27*SIN(RADIANS(-$C27+Графики!$B$3)),"")</f>
        <v/>
      </c>
      <c r="BP27" s="19" t="str">
        <f>IF(ISNUMBER(BM27), BM27*COS(RADIANS(-$C27+Графики!$B$5))+BN27*SIN(RADIANS(-$C27+Графики!$B$5)),"")</f>
        <v/>
      </c>
      <c r="BQ27" s="24"/>
      <c r="BR27" s="25"/>
      <c r="BS27" s="25"/>
      <c r="BT27" s="25"/>
      <c r="BU27" s="18" t="str">
        <f t="shared" si="81"/>
        <v/>
      </c>
      <c r="BV27" s="18" t="str">
        <f t="shared" si="82"/>
        <v/>
      </c>
      <c r="BW27" s="18" t="str">
        <f t="shared" si="99"/>
        <v/>
      </c>
      <c r="BX27" s="18" t="str">
        <f t="shared" si="99"/>
        <v/>
      </c>
      <c r="BY27" s="18" t="str">
        <f>IF(ISNUMBER(BW27), BW27*COS(RADIANS(-$C27+Графики!$B$3))+BX27*SIN(RADIANS(-$C27+Графики!$B$3)),"")</f>
        <v/>
      </c>
      <c r="BZ27" s="19" t="str">
        <f>IF(ISNUMBER(BW27), BW27*COS(RADIANS(-$C27+Графики!$B$5))+BX27*SIN(RADIANS(-$C27+Графики!$B$5)),"")</f>
        <v/>
      </c>
      <c r="CA27" s="29"/>
      <c r="CB27" s="25"/>
      <c r="CC27" s="25"/>
      <c r="CD27" s="25"/>
      <c r="CE27" s="18" t="str">
        <f t="shared" si="84"/>
        <v/>
      </c>
      <c r="CF27" s="18" t="str">
        <f t="shared" si="85"/>
        <v/>
      </c>
      <c r="CG27" s="18" t="str">
        <f t="shared" si="100"/>
        <v/>
      </c>
      <c r="CH27" s="18" t="str">
        <f t="shared" si="100"/>
        <v/>
      </c>
      <c r="CI27" s="18" t="str">
        <f>IF(ISNUMBER(CG27), CG27*COS(RADIANS(-$C27+Графики!$B$3))+CH27*SIN(RADIANS(-$C27+Графики!$B$3)),"")</f>
        <v/>
      </c>
      <c r="CJ27" s="19" t="str">
        <f>IF(ISNUMBER(CG27), CG27*COS(RADIANS(-$C27+Графики!$B$5))+CH27*SIN(RADIANS(-$C27+Графики!$B$5)),"")</f>
        <v/>
      </c>
      <c r="CK27" s="24"/>
      <c r="CL27" s="25"/>
      <c r="CM27" s="25"/>
      <c r="CN27" s="25"/>
      <c r="CO27" s="18" t="str">
        <f t="shared" si="87"/>
        <v/>
      </c>
      <c r="CP27" s="18" t="str">
        <f t="shared" si="88"/>
        <v/>
      </c>
      <c r="CQ27" s="18" t="str">
        <f t="shared" si="101"/>
        <v/>
      </c>
      <c r="CR27" s="18" t="str">
        <f t="shared" si="101"/>
        <v/>
      </c>
      <c r="CS27" s="18" t="str">
        <f>IF(ISNUMBER(CQ27), CQ27*COS(RADIANS(-$C27+Графики!$B$3))+CR27*SIN(RADIANS(-$C27+Графики!$B$3)),"")</f>
        <v/>
      </c>
      <c r="CT27" s="19" t="str">
        <f>IF(ISNUMBER(CQ27), CQ27*COS(RADIANS(-$C27+Графики!$B$5))+CR27*SIN(RADIANS(-$C27+Графики!$B$5)),"")</f>
        <v/>
      </c>
      <c r="CU27" s="24"/>
      <c r="CV27" s="25"/>
      <c r="CW27" s="25"/>
      <c r="CX27" s="25"/>
      <c r="CY27" s="18" t="str">
        <f t="shared" si="90"/>
        <v/>
      </c>
      <c r="CZ27" s="18" t="str">
        <f t="shared" si="91"/>
        <v/>
      </c>
      <c r="DA27" s="18" t="str">
        <f t="shared" si="102"/>
        <v/>
      </c>
      <c r="DB27" s="18" t="str">
        <f t="shared" si="102"/>
        <v/>
      </c>
      <c r="DC27" s="18" t="str">
        <f>IF(ISNUMBER(DA27), DA27*COS(RADIANS(-$C27+Графики!$B$3))+DB27*SIN(RADIANS(-$C27+Графики!$B$3)),"")</f>
        <v/>
      </c>
      <c r="DD27" s="19" t="str">
        <f>IF(ISNUMBER(DA27), DA27*COS(RADIANS(-$C27+Графики!$B$5))+DB27*SIN(RADIANS(-$C27+Графики!$B$5)),"")</f>
        <v/>
      </c>
      <c r="DE27" s="24"/>
      <c r="DF27" s="25"/>
      <c r="DG27" s="25"/>
      <c r="DH27" s="25"/>
      <c r="DI27" s="18" t="str">
        <f t="shared" si="3"/>
        <v/>
      </c>
      <c r="DJ27" s="18" t="str">
        <f t="shared" si="4"/>
        <v/>
      </c>
      <c r="DK27" s="18" t="str">
        <f t="shared" si="5"/>
        <v/>
      </c>
      <c r="DL27" s="18" t="str">
        <f t="shared" si="6"/>
        <v/>
      </c>
      <c r="DM27" s="18" t="str">
        <f>IF(ISNUMBER(DK27), DK27*COS(RADIANS(-$C27+Графики!$B$3))+DL27*SIN(RADIANS(-$C27+Графики!$B$3)),"")</f>
        <v/>
      </c>
      <c r="DN27" s="19" t="str">
        <f>IF(ISNUMBER(DK27), DK27*COS(RADIANS(-$C27+Графики!$B$5))+DL27*SIN(RADIANS(-$C27+Графики!$B$5)),"")</f>
        <v/>
      </c>
      <c r="DO27" s="24"/>
      <c r="DP27" s="25"/>
      <c r="DQ27" s="25"/>
      <c r="DR27" s="25"/>
      <c r="DS27" s="18" t="str">
        <f t="shared" si="7"/>
        <v/>
      </c>
      <c r="DT27" s="18" t="str">
        <f t="shared" si="8"/>
        <v/>
      </c>
      <c r="DU27" s="18" t="str">
        <f t="shared" si="9"/>
        <v/>
      </c>
      <c r="DV27" s="18" t="str">
        <f t="shared" si="10"/>
        <v/>
      </c>
      <c r="DW27" s="18" t="str">
        <f>IF(ISNUMBER(DU27), DU27*COS(RADIANS(-$C27+Графики!$B$3))+DV27*SIN(RADIANS(-$C27+Графики!$B$3)),"")</f>
        <v/>
      </c>
      <c r="DX27" s="19" t="str">
        <f>IF(ISNUMBER(DU27), DU27*COS(RADIANS(-$C27+Графики!$B$5))+DV27*SIN(RADIANS(-$C27+Графики!$B$5)),"")</f>
        <v/>
      </c>
      <c r="DY27" s="24"/>
      <c r="DZ27" s="25"/>
      <c r="EA27" s="25"/>
      <c r="EB27" s="25"/>
      <c r="EC27" s="18" t="str">
        <f t="shared" si="11"/>
        <v/>
      </c>
      <c r="ED27" s="18" t="str">
        <f t="shared" si="12"/>
        <v/>
      </c>
      <c r="EE27" s="18" t="str">
        <f t="shared" si="13"/>
        <v/>
      </c>
      <c r="EF27" s="18" t="str">
        <f t="shared" si="14"/>
        <v/>
      </c>
      <c r="EG27" s="18" t="str">
        <f>IF(ISNUMBER(EE27), EE27*COS(RADIANS(-$C27+Графики!$B$3))+EF27*SIN(RADIANS(-$C27+Графики!$B$3)),"")</f>
        <v/>
      </c>
      <c r="EH27" s="19" t="str">
        <f>IF(ISNUMBER(EE27), EE27*COS(RADIANS(-$C27+Графики!$B$5))+EF27*SIN(RADIANS(-$C27+Графики!$B$5)),"")</f>
        <v/>
      </c>
      <c r="EI27" s="24"/>
      <c r="EJ27" s="25"/>
      <c r="EK27" s="25"/>
      <c r="EL27" s="25"/>
      <c r="EM27" s="18" t="str">
        <f t="shared" si="15"/>
        <v/>
      </c>
      <c r="EN27" s="18" t="str">
        <f t="shared" si="16"/>
        <v/>
      </c>
      <c r="EO27" s="18" t="str">
        <f t="shared" si="17"/>
        <v/>
      </c>
      <c r="EP27" s="18" t="str">
        <f t="shared" si="18"/>
        <v/>
      </c>
      <c r="EQ27" s="18" t="str">
        <f>IF(ISNUMBER(EO27), EO27*COS(RADIANS(-$C27+Графики!$B$3))+EP27*SIN(RADIANS(-$C27+Графики!$B$3)),"")</f>
        <v/>
      </c>
      <c r="ER27" s="19" t="str">
        <f>IF(ISNUMBER(EO27), EO27*COS(RADIANS(-$C27+Графики!$B$5))+EP27*SIN(RADIANS(-$C27+Графики!$B$5)),"")</f>
        <v/>
      </c>
      <c r="ES27" s="24"/>
      <c r="ET27" s="25"/>
      <c r="EU27" s="25"/>
      <c r="EV27" s="25"/>
      <c r="EW27" s="18" t="str">
        <f t="shared" si="19"/>
        <v/>
      </c>
      <c r="EX27" s="18" t="str">
        <f t="shared" si="20"/>
        <v/>
      </c>
      <c r="EY27" s="18" t="str">
        <f t="shared" si="21"/>
        <v/>
      </c>
      <c r="EZ27" s="18" t="str">
        <f t="shared" si="22"/>
        <v/>
      </c>
      <c r="FA27" s="18" t="str">
        <f>IF(ISNUMBER(EY27), EY27*COS(RADIANS(-$C27+Графики!$B$3))+EZ27*SIN(RADIANS(-$C27+Графики!$B$3)),"")</f>
        <v/>
      </c>
      <c r="FB27" s="19" t="str">
        <f>IF(ISNUMBER(EY27), EY27*COS(RADIANS(-$C27+Графики!$B$5))+EZ27*SIN(RADIANS(-$C27+Графики!$B$5)),"")</f>
        <v/>
      </c>
      <c r="FC27" s="24"/>
      <c r="FD27" s="25"/>
      <c r="FE27" s="25"/>
      <c r="FF27" s="25"/>
      <c r="FG27" s="18" t="str">
        <f t="shared" si="23"/>
        <v/>
      </c>
      <c r="FH27" s="18" t="str">
        <f t="shared" si="24"/>
        <v/>
      </c>
      <c r="FI27" s="18" t="str">
        <f t="shared" si="25"/>
        <v/>
      </c>
      <c r="FJ27" s="18" t="str">
        <f t="shared" si="26"/>
        <v/>
      </c>
      <c r="FK27" s="18" t="str">
        <f>IF(ISNUMBER(FI27), FI27*COS(RADIANS(-$C27+Графики!$B$3))+FJ27*SIN(RADIANS(-$C27+Графики!$B$3)),"")</f>
        <v/>
      </c>
      <c r="FL27" s="19" t="str">
        <f>IF(ISNUMBER(FI27), FI27*COS(RADIANS(-$C27+Графики!$B$5))+FJ27*SIN(RADIANS(-$C27+Графики!$B$5)),"")</f>
        <v/>
      </c>
      <c r="FM27" s="24"/>
      <c r="FN27" s="25"/>
      <c r="FO27" s="25"/>
      <c r="FP27" s="25"/>
      <c r="FQ27" s="18" t="str">
        <f t="shared" si="27"/>
        <v/>
      </c>
      <c r="FR27" s="18" t="str">
        <f t="shared" si="28"/>
        <v/>
      </c>
      <c r="FS27" s="18" t="str">
        <f t="shared" si="29"/>
        <v/>
      </c>
      <c r="FT27" s="18" t="str">
        <f t="shared" si="30"/>
        <v/>
      </c>
      <c r="FU27" s="18" t="str">
        <f>IF(ISNUMBER(FS27), FS27*COS(RADIANS(-$C27+Графики!$B$3))+FT27*SIN(RADIANS(-$C27+Графики!$B$3)),"")</f>
        <v/>
      </c>
      <c r="FV27" s="19" t="str">
        <f>IF(ISNUMBER(FS27), FS27*COS(RADIANS(-$C27+Графики!$B$5))+FT27*SIN(RADIANS(-$C27+Графики!$B$5)),"")</f>
        <v/>
      </c>
      <c r="FW27" s="24"/>
      <c r="FX27" s="25"/>
      <c r="FY27" s="25"/>
      <c r="FZ27" s="25"/>
      <c r="GA27" s="18" t="str">
        <f t="shared" si="31"/>
        <v/>
      </c>
      <c r="GB27" s="18" t="str">
        <f t="shared" si="32"/>
        <v/>
      </c>
      <c r="GC27" s="18" t="str">
        <f t="shared" si="33"/>
        <v/>
      </c>
      <c r="GD27" s="18" t="str">
        <f t="shared" si="34"/>
        <v/>
      </c>
      <c r="GE27" s="18" t="str">
        <f>IF(ISNUMBER(GC27), GC27*COS(RADIANS(-$C27+Графики!$B$3))+GD27*SIN(RADIANS(-$C27+Графики!$B$3)),"")</f>
        <v/>
      </c>
      <c r="GF27" s="19" t="str">
        <f>IF(ISNUMBER(GC27), GC27*COS(RADIANS(-$C27+Графики!$B$5))+GD27*SIN(RADIANS(-$C27+Графики!$B$5)),"")</f>
        <v/>
      </c>
      <c r="GG27" s="24"/>
      <c r="GH27" s="25"/>
      <c r="GI27" s="25"/>
      <c r="GJ27" s="25"/>
      <c r="GK27" s="18" t="str">
        <f t="shared" si="35"/>
        <v/>
      </c>
      <c r="GL27" s="18" t="str">
        <f t="shared" si="36"/>
        <v/>
      </c>
      <c r="GM27" s="18" t="str">
        <f t="shared" si="37"/>
        <v/>
      </c>
      <c r="GN27" s="18" t="str">
        <f t="shared" si="38"/>
        <v/>
      </c>
      <c r="GO27" s="18" t="str">
        <f>IF(ISNUMBER(GM27), GM27*COS(RADIANS(-$C27+Графики!$B$3))+GN27*SIN(RADIANS(-$C27+Графики!$B$3)),"")</f>
        <v/>
      </c>
      <c r="GP27" s="19" t="str">
        <f>IF(ISNUMBER(GM27), GM27*COS(RADIANS(-$C27+Графики!$B$5))+GN27*SIN(RADIANS(-$C27+Графики!$B$5)),"")</f>
        <v/>
      </c>
      <c r="GQ27" s="24"/>
      <c r="GR27" s="25"/>
      <c r="GS27" s="25"/>
      <c r="GT27" s="25"/>
      <c r="GU27" s="18" t="str">
        <f t="shared" si="39"/>
        <v/>
      </c>
      <c r="GV27" s="18" t="str">
        <f t="shared" si="40"/>
        <v/>
      </c>
      <c r="GW27" s="18" t="str">
        <f t="shared" si="41"/>
        <v/>
      </c>
      <c r="GX27" s="18" t="str">
        <f t="shared" si="42"/>
        <v/>
      </c>
      <c r="GY27" s="18" t="str">
        <f>IF(ISNUMBER(GW27), GW27*COS(RADIANS(-$C27+Графики!$B$3))+GX27*SIN(RADIANS(-$C27+Графики!$B$3)),"")</f>
        <v/>
      </c>
      <c r="GZ27" s="19" t="str">
        <f>IF(ISNUMBER(GW27), GW27*COS(RADIANS(-$C27+Графики!$B$5))+GX27*SIN(RADIANS(-$C27+Графики!$B$5)),"")</f>
        <v/>
      </c>
      <c r="HA27" s="24"/>
      <c r="HB27" s="25"/>
      <c r="HC27" s="25"/>
      <c r="HD27" s="25"/>
      <c r="HE27" s="18" t="str">
        <f t="shared" si="43"/>
        <v/>
      </c>
      <c r="HF27" s="18" t="str">
        <f t="shared" si="44"/>
        <v/>
      </c>
      <c r="HG27" s="18" t="str">
        <f t="shared" si="45"/>
        <v/>
      </c>
      <c r="HH27" s="18" t="str">
        <f t="shared" si="46"/>
        <v/>
      </c>
      <c r="HI27" s="18" t="str">
        <f>IF(ISNUMBER(HG27), HG27*COS(RADIANS(-$C27+Графики!$B$3))+HH27*SIN(RADIANS(-$C27+Графики!$B$3)),"")</f>
        <v/>
      </c>
      <c r="HJ27" s="19" t="str">
        <f>IF(ISNUMBER(HG27), HG27*COS(RADIANS(-$C27+Графики!$B$5))+HH27*SIN(RADIANS(-$C27+Графики!$B$5)),"")</f>
        <v/>
      </c>
      <c r="HK27" s="24"/>
      <c r="HL27" s="25"/>
      <c r="HM27" s="25"/>
      <c r="HN27" s="25"/>
      <c r="HO27" s="18" t="str">
        <f t="shared" si="47"/>
        <v/>
      </c>
      <c r="HP27" s="18" t="str">
        <f t="shared" si="48"/>
        <v/>
      </c>
      <c r="HQ27" s="18" t="str">
        <f t="shared" si="49"/>
        <v/>
      </c>
      <c r="HR27" s="18" t="str">
        <f t="shared" si="50"/>
        <v/>
      </c>
      <c r="HS27" s="18" t="str">
        <f>IF(ISNUMBER(HQ27), HQ27*COS(RADIANS(-$C27+Графики!$B$3))+HR27*SIN(RADIANS(-$C27+Графики!$B$3)),"")</f>
        <v/>
      </c>
      <c r="HT27" s="19" t="str">
        <f>IF(ISNUMBER(HQ27), HQ27*COS(RADIANS(-$C27+Графики!$B$5))+HR27*SIN(RADIANS(-$C27+Графики!$B$5)),"")</f>
        <v/>
      </c>
      <c r="HU27" s="24"/>
      <c r="HV27" s="25"/>
      <c r="HW27" s="25"/>
      <c r="HX27" s="25"/>
      <c r="HY27" s="18" t="str">
        <f t="shared" si="51"/>
        <v/>
      </c>
      <c r="HZ27" s="18" t="str">
        <f t="shared" si="52"/>
        <v/>
      </c>
      <c r="IA27" s="18" t="str">
        <f t="shared" si="53"/>
        <v/>
      </c>
      <c r="IB27" s="18" t="str">
        <f t="shared" si="54"/>
        <v/>
      </c>
      <c r="IC27" s="18" t="str">
        <f>IF(ISNUMBER(IA27), IA27*COS(RADIANS(-$C27+Графики!$B$3))+IB27*SIN(RADIANS(-$C27+Графики!$B$3)),"")</f>
        <v/>
      </c>
      <c r="ID27" s="19" t="str">
        <f>IF(ISNUMBER(IA27), IA27*COS(RADIANS(-$C27+Графики!$B$5))+IB27*SIN(RADIANS(-$C27+Графики!$B$5)),"")</f>
        <v/>
      </c>
      <c r="IE27" s="24"/>
      <c r="IF27" s="25"/>
      <c r="IG27" s="25"/>
      <c r="IH27" s="25"/>
      <c r="II27" s="18" t="str">
        <f t="shared" si="55"/>
        <v/>
      </c>
      <c r="IJ27" s="18" t="str">
        <f t="shared" si="56"/>
        <v/>
      </c>
      <c r="IK27" s="18" t="str">
        <f t="shared" si="57"/>
        <v/>
      </c>
      <c r="IL27" s="18" t="str">
        <f t="shared" si="58"/>
        <v/>
      </c>
      <c r="IM27" s="18" t="str">
        <f>IF(ISNUMBER(IK27), IK27*COS(RADIANS(-$C27+Графики!$B$3))+IL27*SIN(RADIANS(-$C27+Графики!$B$3)),"")</f>
        <v/>
      </c>
      <c r="IN27" s="19" t="str">
        <f>IF(ISNUMBER(IK27), IK27*COS(RADIANS(-$C27+Графики!$B$5))+IL27*SIN(RADIANS(-$C27+Графики!$B$5)),"")</f>
        <v/>
      </c>
      <c r="IO27" s="24"/>
      <c r="IP27" s="25"/>
      <c r="IQ27" s="25"/>
      <c r="IR27" s="25"/>
      <c r="IS27" s="18" t="str">
        <f t="shared" si="59"/>
        <v/>
      </c>
      <c r="IT27" s="18" t="str">
        <f t="shared" si="60"/>
        <v/>
      </c>
      <c r="IU27" s="18" t="str">
        <f t="shared" si="61"/>
        <v/>
      </c>
      <c r="IV27" s="18" t="str">
        <f t="shared" si="62"/>
        <v/>
      </c>
      <c r="IW27" s="18" t="str">
        <f>IF(ISNUMBER(IU27), IU27*COS(RADIANS(-$C27+Графики!$B$3))+IV27*SIN(RADIANS(-$C27+Графики!$B$3)),"")</f>
        <v/>
      </c>
      <c r="IX27" s="19" t="str">
        <f>IF(ISNUMBER(IU27), IU27*COS(RADIANS(-$C27+Графики!$B$5))+IV27*SIN(RADIANS(-$C27+Графики!$B$5)),"")</f>
        <v/>
      </c>
    </row>
    <row r="28" spans="1:258" x14ac:dyDescent="0.25">
      <c r="A28" s="44">
        <v>28</v>
      </c>
      <c r="B28" s="50">
        <v>0</v>
      </c>
      <c r="C28" s="11">
        <f>IF(Графики!$A$7="Расчитывать с учетом закручивания скважины",B28,0)</f>
        <v>0</v>
      </c>
      <c r="D28" s="47">
        <v>12.5</v>
      </c>
      <c r="E28" s="34">
        <f t="shared" si="103"/>
        <v>0</v>
      </c>
      <c r="F28" s="35">
        <f t="shared" si="103"/>
        <v>0</v>
      </c>
      <c r="G28" s="35">
        <f t="shared" si="1"/>
        <v>0</v>
      </c>
      <c r="H28" s="36">
        <f t="shared" si="2"/>
        <v>0</v>
      </c>
      <c r="I28" s="29"/>
      <c r="J28" s="25"/>
      <c r="K28" s="25"/>
      <c r="L28" s="25"/>
      <c r="M28" s="18" t="str">
        <f t="shared" si="63"/>
        <v/>
      </c>
      <c r="N28" s="18" t="str">
        <f t="shared" si="64"/>
        <v/>
      </c>
      <c r="O28" s="18" t="str">
        <f t="shared" si="93"/>
        <v/>
      </c>
      <c r="P28" s="18" t="str">
        <f t="shared" si="93"/>
        <v/>
      </c>
      <c r="Q28" s="18" t="str">
        <f>IF(ISNUMBER(O28), O28*COS(RADIANS(-$C28+Графики!$B$3))+P28*SIN(RADIANS(-$C28+Графики!$B$3)),"")</f>
        <v/>
      </c>
      <c r="R28" s="19" t="str">
        <f>IF(ISNUMBER(O28), O28*COS(RADIANS(-$C28+Графики!$B$5))+P28*SIN(RADIANS(-$C28+Графики!$B$5)),"")</f>
        <v/>
      </c>
      <c r="S28" s="29"/>
      <c r="T28" s="25"/>
      <c r="U28" s="25"/>
      <c r="V28" s="25"/>
      <c r="W28" s="18" t="str">
        <f t="shared" si="66"/>
        <v/>
      </c>
      <c r="X28" s="18" t="str">
        <f t="shared" si="67"/>
        <v/>
      </c>
      <c r="Y28" s="18" t="str">
        <f t="shared" si="94"/>
        <v/>
      </c>
      <c r="Z28" s="18" t="str">
        <f t="shared" si="94"/>
        <v/>
      </c>
      <c r="AA28" s="18" t="str">
        <f>IF(ISNUMBER(Y28), Y28*COS(RADIANS(-$C28+Графики!$B$3))+Z28*SIN(RADIANS(-$C28+Графики!$B$3)),"")</f>
        <v/>
      </c>
      <c r="AB28" s="18" t="str">
        <f>IF(ISNUMBER(Y28), Y28*COS(RADIANS(-$C28+Графики!$B$5))+Z28*SIN(RADIANS(-$C28+Графики!$B$5)),"")</f>
        <v/>
      </c>
      <c r="AC28" s="24"/>
      <c r="AD28" s="25"/>
      <c r="AE28" s="25"/>
      <c r="AF28" s="25"/>
      <c r="AG28" s="18" t="str">
        <f t="shared" si="69"/>
        <v/>
      </c>
      <c r="AH28" s="18" t="str">
        <f t="shared" si="70"/>
        <v/>
      </c>
      <c r="AI28" s="18" t="str">
        <f t="shared" si="95"/>
        <v/>
      </c>
      <c r="AJ28" s="18" t="str">
        <f t="shared" si="95"/>
        <v/>
      </c>
      <c r="AK28" s="18" t="str">
        <f>IF(ISNUMBER(AI28), AI28*COS(RADIANS(-$C28+Графики!$B$3))+AJ28*SIN(RADIANS(-$C28+Графики!$B$3)),"")</f>
        <v/>
      </c>
      <c r="AL28" s="19" t="str">
        <f>IF(ISNUMBER(AI28), AI28*COS(RADIANS(-$C28+Графики!$B$5))+AJ28*SIN(RADIANS(-$C28+Графики!$B$5)),"")</f>
        <v/>
      </c>
      <c r="AM28" s="24"/>
      <c r="AN28" s="25"/>
      <c r="AO28" s="25"/>
      <c r="AP28" s="25"/>
      <c r="AQ28" s="18" t="str">
        <f t="shared" si="72"/>
        <v/>
      </c>
      <c r="AR28" s="18" t="str">
        <f t="shared" si="73"/>
        <v/>
      </c>
      <c r="AS28" s="18" t="str">
        <f t="shared" si="96"/>
        <v/>
      </c>
      <c r="AT28" s="18" t="str">
        <f t="shared" si="96"/>
        <v/>
      </c>
      <c r="AU28" s="18" t="str">
        <f>IF(ISNUMBER(AS28), AS28*COS(RADIANS(-$C28+Графики!$B$3))+AT28*SIN(RADIANS(-$C28+Графики!$B$3)),"")</f>
        <v/>
      </c>
      <c r="AV28" s="19" t="str">
        <f>IF(ISNUMBER(AS28), AS28*COS(RADIANS(-$C28+Графики!$B$5))+AT28*SIN(RADIANS(-$C28+Графики!$B$5)),"")</f>
        <v/>
      </c>
      <c r="AW28" s="24"/>
      <c r="AX28" s="25"/>
      <c r="AY28" s="25"/>
      <c r="AZ28" s="25"/>
      <c r="BA28" s="18" t="str">
        <f t="shared" si="75"/>
        <v/>
      </c>
      <c r="BB28" s="18" t="str">
        <f t="shared" si="76"/>
        <v/>
      </c>
      <c r="BC28" s="18" t="str">
        <f t="shared" si="97"/>
        <v/>
      </c>
      <c r="BD28" s="18" t="str">
        <f t="shared" si="97"/>
        <v/>
      </c>
      <c r="BE28" s="18" t="str">
        <f>IF(ISNUMBER(BC28), BC28*COS(RADIANS(-$C28+Графики!$B$3))+BD28*SIN(RADIANS(-$C28+Графики!$B$3)),"")</f>
        <v/>
      </c>
      <c r="BF28" s="19" t="str">
        <f>IF(ISNUMBER(BC28), BC28*COS(RADIANS(-$C28+Графики!$B$5))+BD28*SIN(RADIANS(-$C28+Графики!$B$5)),"")</f>
        <v/>
      </c>
      <c r="BG28" s="24"/>
      <c r="BH28" s="25"/>
      <c r="BI28" s="25"/>
      <c r="BJ28" s="25"/>
      <c r="BK28" s="18" t="str">
        <f t="shared" si="78"/>
        <v/>
      </c>
      <c r="BL28" s="18" t="str">
        <f t="shared" si="79"/>
        <v/>
      </c>
      <c r="BM28" s="18" t="str">
        <f t="shared" si="98"/>
        <v/>
      </c>
      <c r="BN28" s="18" t="str">
        <f t="shared" si="98"/>
        <v/>
      </c>
      <c r="BO28" s="18" t="str">
        <f>IF(ISNUMBER(BM28), BM28*COS(RADIANS(-$C28+Графики!$B$3))+BN28*SIN(RADIANS(-$C28+Графики!$B$3)),"")</f>
        <v/>
      </c>
      <c r="BP28" s="19" t="str">
        <f>IF(ISNUMBER(BM28), BM28*COS(RADIANS(-$C28+Графики!$B$5))+BN28*SIN(RADIANS(-$C28+Графики!$B$5)),"")</f>
        <v/>
      </c>
      <c r="BQ28" s="24"/>
      <c r="BR28" s="25"/>
      <c r="BS28" s="25"/>
      <c r="BT28" s="25"/>
      <c r="BU28" s="18" t="str">
        <f t="shared" si="81"/>
        <v/>
      </c>
      <c r="BV28" s="18" t="str">
        <f t="shared" si="82"/>
        <v/>
      </c>
      <c r="BW28" s="18" t="str">
        <f t="shared" si="99"/>
        <v/>
      </c>
      <c r="BX28" s="18" t="str">
        <f t="shared" si="99"/>
        <v/>
      </c>
      <c r="BY28" s="18" t="str">
        <f>IF(ISNUMBER(BW28), BW28*COS(RADIANS(-$C28+Графики!$B$3))+BX28*SIN(RADIANS(-$C28+Графики!$B$3)),"")</f>
        <v/>
      </c>
      <c r="BZ28" s="19" t="str">
        <f>IF(ISNUMBER(BW28), BW28*COS(RADIANS(-$C28+Графики!$B$5))+BX28*SIN(RADIANS(-$C28+Графики!$B$5)),"")</f>
        <v/>
      </c>
      <c r="CA28" s="29"/>
      <c r="CB28" s="25"/>
      <c r="CC28" s="25"/>
      <c r="CD28" s="25"/>
      <c r="CE28" s="18" t="str">
        <f t="shared" si="84"/>
        <v/>
      </c>
      <c r="CF28" s="18" t="str">
        <f t="shared" si="85"/>
        <v/>
      </c>
      <c r="CG28" s="18" t="str">
        <f t="shared" si="100"/>
        <v/>
      </c>
      <c r="CH28" s="18" t="str">
        <f t="shared" si="100"/>
        <v/>
      </c>
      <c r="CI28" s="18" t="str">
        <f>IF(ISNUMBER(CG28), CG28*COS(RADIANS(-$C28+Графики!$B$3))+CH28*SIN(RADIANS(-$C28+Графики!$B$3)),"")</f>
        <v/>
      </c>
      <c r="CJ28" s="19" t="str">
        <f>IF(ISNUMBER(CG28), CG28*COS(RADIANS(-$C28+Графики!$B$5))+CH28*SIN(RADIANS(-$C28+Графики!$B$5)),"")</f>
        <v/>
      </c>
      <c r="CK28" s="24"/>
      <c r="CL28" s="25"/>
      <c r="CM28" s="25"/>
      <c r="CN28" s="25"/>
      <c r="CO28" s="18" t="str">
        <f t="shared" si="87"/>
        <v/>
      </c>
      <c r="CP28" s="18" t="str">
        <f t="shared" si="88"/>
        <v/>
      </c>
      <c r="CQ28" s="18" t="str">
        <f t="shared" si="101"/>
        <v/>
      </c>
      <c r="CR28" s="18" t="str">
        <f t="shared" si="101"/>
        <v/>
      </c>
      <c r="CS28" s="18" t="str">
        <f>IF(ISNUMBER(CQ28), CQ28*COS(RADIANS(-$C28+Графики!$B$3))+CR28*SIN(RADIANS(-$C28+Графики!$B$3)),"")</f>
        <v/>
      </c>
      <c r="CT28" s="19" t="str">
        <f>IF(ISNUMBER(CQ28), CQ28*COS(RADIANS(-$C28+Графики!$B$5))+CR28*SIN(RADIANS(-$C28+Графики!$B$5)),"")</f>
        <v/>
      </c>
      <c r="CU28" s="24"/>
      <c r="CV28" s="25"/>
      <c r="CW28" s="25"/>
      <c r="CX28" s="25"/>
      <c r="CY28" s="18" t="str">
        <f t="shared" si="90"/>
        <v/>
      </c>
      <c r="CZ28" s="18" t="str">
        <f t="shared" si="91"/>
        <v/>
      </c>
      <c r="DA28" s="18" t="str">
        <f t="shared" si="102"/>
        <v/>
      </c>
      <c r="DB28" s="18" t="str">
        <f t="shared" si="102"/>
        <v/>
      </c>
      <c r="DC28" s="18" t="str">
        <f>IF(ISNUMBER(DA28), DA28*COS(RADIANS(-$C28+Графики!$B$3))+DB28*SIN(RADIANS(-$C28+Графики!$B$3)),"")</f>
        <v/>
      </c>
      <c r="DD28" s="19" t="str">
        <f>IF(ISNUMBER(DA28), DA28*COS(RADIANS(-$C28+Графики!$B$5))+DB28*SIN(RADIANS(-$C28+Графики!$B$5)),"")</f>
        <v/>
      </c>
      <c r="DE28" s="24"/>
      <c r="DF28" s="25"/>
      <c r="DG28" s="25"/>
      <c r="DH28" s="25"/>
      <c r="DI28" s="18" t="str">
        <f t="shared" si="3"/>
        <v/>
      </c>
      <c r="DJ28" s="18" t="str">
        <f t="shared" si="4"/>
        <v/>
      </c>
      <c r="DK28" s="18" t="str">
        <f t="shared" si="5"/>
        <v/>
      </c>
      <c r="DL28" s="18" t="str">
        <f t="shared" si="6"/>
        <v/>
      </c>
      <c r="DM28" s="18" t="str">
        <f>IF(ISNUMBER(DK28), DK28*COS(RADIANS(-$C28+Графики!$B$3))+DL28*SIN(RADIANS(-$C28+Графики!$B$3)),"")</f>
        <v/>
      </c>
      <c r="DN28" s="19" t="str">
        <f>IF(ISNUMBER(DK28), DK28*COS(RADIANS(-$C28+Графики!$B$5))+DL28*SIN(RADIANS(-$C28+Графики!$B$5)),"")</f>
        <v/>
      </c>
      <c r="DO28" s="24"/>
      <c r="DP28" s="25"/>
      <c r="DQ28" s="25"/>
      <c r="DR28" s="25"/>
      <c r="DS28" s="18" t="str">
        <f t="shared" si="7"/>
        <v/>
      </c>
      <c r="DT28" s="18" t="str">
        <f t="shared" si="8"/>
        <v/>
      </c>
      <c r="DU28" s="18" t="str">
        <f t="shared" si="9"/>
        <v/>
      </c>
      <c r="DV28" s="18" t="str">
        <f t="shared" si="10"/>
        <v/>
      </c>
      <c r="DW28" s="18" t="str">
        <f>IF(ISNUMBER(DU28), DU28*COS(RADIANS(-$C28+Графики!$B$3))+DV28*SIN(RADIANS(-$C28+Графики!$B$3)),"")</f>
        <v/>
      </c>
      <c r="DX28" s="19" t="str">
        <f>IF(ISNUMBER(DU28), DU28*COS(RADIANS(-$C28+Графики!$B$5))+DV28*SIN(RADIANS(-$C28+Графики!$B$5)),"")</f>
        <v/>
      </c>
      <c r="DY28" s="24"/>
      <c r="DZ28" s="25"/>
      <c r="EA28" s="25"/>
      <c r="EB28" s="25"/>
      <c r="EC28" s="18" t="str">
        <f t="shared" si="11"/>
        <v/>
      </c>
      <c r="ED28" s="18" t="str">
        <f t="shared" si="12"/>
        <v/>
      </c>
      <c r="EE28" s="18" t="str">
        <f t="shared" si="13"/>
        <v/>
      </c>
      <c r="EF28" s="18" t="str">
        <f t="shared" si="14"/>
        <v/>
      </c>
      <c r="EG28" s="18" t="str">
        <f>IF(ISNUMBER(EE28), EE28*COS(RADIANS(-$C28+Графики!$B$3))+EF28*SIN(RADIANS(-$C28+Графики!$B$3)),"")</f>
        <v/>
      </c>
      <c r="EH28" s="19" t="str">
        <f>IF(ISNUMBER(EE28), EE28*COS(RADIANS(-$C28+Графики!$B$5))+EF28*SIN(RADIANS(-$C28+Графики!$B$5)),"")</f>
        <v/>
      </c>
      <c r="EI28" s="24"/>
      <c r="EJ28" s="25"/>
      <c r="EK28" s="25"/>
      <c r="EL28" s="25"/>
      <c r="EM28" s="18" t="str">
        <f t="shared" si="15"/>
        <v/>
      </c>
      <c r="EN28" s="18" t="str">
        <f t="shared" si="16"/>
        <v/>
      </c>
      <c r="EO28" s="18" t="str">
        <f t="shared" si="17"/>
        <v/>
      </c>
      <c r="EP28" s="18" t="str">
        <f t="shared" si="18"/>
        <v/>
      </c>
      <c r="EQ28" s="18" t="str">
        <f>IF(ISNUMBER(EO28), EO28*COS(RADIANS(-$C28+Графики!$B$3))+EP28*SIN(RADIANS(-$C28+Графики!$B$3)),"")</f>
        <v/>
      </c>
      <c r="ER28" s="19" t="str">
        <f>IF(ISNUMBER(EO28), EO28*COS(RADIANS(-$C28+Графики!$B$5))+EP28*SIN(RADIANS(-$C28+Графики!$B$5)),"")</f>
        <v/>
      </c>
      <c r="ES28" s="24"/>
      <c r="ET28" s="25"/>
      <c r="EU28" s="25"/>
      <c r="EV28" s="25"/>
      <c r="EW28" s="18" t="str">
        <f t="shared" si="19"/>
        <v/>
      </c>
      <c r="EX28" s="18" t="str">
        <f t="shared" si="20"/>
        <v/>
      </c>
      <c r="EY28" s="18" t="str">
        <f t="shared" si="21"/>
        <v/>
      </c>
      <c r="EZ28" s="18" t="str">
        <f t="shared" si="22"/>
        <v/>
      </c>
      <c r="FA28" s="18" t="str">
        <f>IF(ISNUMBER(EY28), EY28*COS(RADIANS(-$C28+Графики!$B$3))+EZ28*SIN(RADIANS(-$C28+Графики!$B$3)),"")</f>
        <v/>
      </c>
      <c r="FB28" s="19" t="str">
        <f>IF(ISNUMBER(EY28), EY28*COS(RADIANS(-$C28+Графики!$B$5))+EZ28*SIN(RADIANS(-$C28+Графики!$B$5)),"")</f>
        <v/>
      </c>
      <c r="FC28" s="24"/>
      <c r="FD28" s="25"/>
      <c r="FE28" s="25"/>
      <c r="FF28" s="25"/>
      <c r="FG28" s="18" t="str">
        <f t="shared" si="23"/>
        <v/>
      </c>
      <c r="FH28" s="18" t="str">
        <f t="shared" si="24"/>
        <v/>
      </c>
      <c r="FI28" s="18" t="str">
        <f t="shared" si="25"/>
        <v/>
      </c>
      <c r="FJ28" s="18" t="str">
        <f t="shared" si="26"/>
        <v/>
      </c>
      <c r="FK28" s="18" t="str">
        <f>IF(ISNUMBER(FI28), FI28*COS(RADIANS(-$C28+Графики!$B$3))+FJ28*SIN(RADIANS(-$C28+Графики!$B$3)),"")</f>
        <v/>
      </c>
      <c r="FL28" s="19" t="str">
        <f>IF(ISNUMBER(FI28), FI28*COS(RADIANS(-$C28+Графики!$B$5))+FJ28*SIN(RADIANS(-$C28+Графики!$B$5)),"")</f>
        <v/>
      </c>
      <c r="FM28" s="24"/>
      <c r="FN28" s="25"/>
      <c r="FO28" s="25"/>
      <c r="FP28" s="25"/>
      <c r="FQ28" s="18" t="str">
        <f t="shared" si="27"/>
        <v/>
      </c>
      <c r="FR28" s="18" t="str">
        <f t="shared" si="28"/>
        <v/>
      </c>
      <c r="FS28" s="18" t="str">
        <f t="shared" si="29"/>
        <v/>
      </c>
      <c r="FT28" s="18" t="str">
        <f t="shared" si="30"/>
        <v/>
      </c>
      <c r="FU28" s="18" t="str">
        <f>IF(ISNUMBER(FS28), FS28*COS(RADIANS(-$C28+Графики!$B$3))+FT28*SIN(RADIANS(-$C28+Графики!$B$3)),"")</f>
        <v/>
      </c>
      <c r="FV28" s="19" t="str">
        <f>IF(ISNUMBER(FS28), FS28*COS(RADIANS(-$C28+Графики!$B$5))+FT28*SIN(RADIANS(-$C28+Графики!$B$5)),"")</f>
        <v/>
      </c>
      <c r="FW28" s="24"/>
      <c r="FX28" s="25"/>
      <c r="FY28" s="25"/>
      <c r="FZ28" s="25"/>
      <c r="GA28" s="18" t="str">
        <f t="shared" si="31"/>
        <v/>
      </c>
      <c r="GB28" s="18" t="str">
        <f t="shared" si="32"/>
        <v/>
      </c>
      <c r="GC28" s="18" t="str">
        <f t="shared" si="33"/>
        <v/>
      </c>
      <c r="GD28" s="18" t="str">
        <f t="shared" si="34"/>
        <v/>
      </c>
      <c r="GE28" s="18" t="str">
        <f>IF(ISNUMBER(GC28), GC28*COS(RADIANS(-$C28+Графики!$B$3))+GD28*SIN(RADIANS(-$C28+Графики!$B$3)),"")</f>
        <v/>
      </c>
      <c r="GF28" s="19" t="str">
        <f>IF(ISNUMBER(GC28), GC28*COS(RADIANS(-$C28+Графики!$B$5))+GD28*SIN(RADIANS(-$C28+Графики!$B$5)),"")</f>
        <v/>
      </c>
      <c r="GG28" s="24"/>
      <c r="GH28" s="25"/>
      <c r="GI28" s="25"/>
      <c r="GJ28" s="25"/>
      <c r="GK28" s="18" t="str">
        <f t="shared" si="35"/>
        <v/>
      </c>
      <c r="GL28" s="18" t="str">
        <f t="shared" si="36"/>
        <v/>
      </c>
      <c r="GM28" s="18" t="str">
        <f t="shared" si="37"/>
        <v/>
      </c>
      <c r="GN28" s="18" t="str">
        <f t="shared" si="38"/>
        <v/>
      </c>
      <c r="GO28" s="18" t="str">
        <f>IF(ISNUMBER(GM28), GM28*COS(RADIANS(-$C28+Графики!$B$3))+GN28*SIN(RADIANS(-$C28+Графики!$B$3)),"")</f>
        <v/>
      </c>
      <c r="GP28" s="19" t="str">
        <f>IF(ISNUMBER(GM28), GM28*COS(RADIANS(-$C28+Графики!$B$5))+GN28*SIN(RADIANS(-$C28+Графики!$B$5)),"")</f>
        <v/>
      </c>
      <c r="GQ28" s="24"/>
      <c r="GR28" s="25"/>
      <c r="GS28" s="25"/>
      <c r="GT28" s="25"/>
      <c r="GU28" s="18" t="str">
        <f t="shared" si="39"/>
        <v/>
      </c>
      <c r="GV28" s="18" t="str">
        <f t="shared" si="40"/>
        <v/>
      </c>
      <c r="GW28" s="18" t="str">
        <f t="shared" si="41"/>
        <v/>
      </c>
      <c r="GX28" s="18" t="str">
        <f t="shared" si="42"/>
        <v/>
      </c>
      <c r="GY28" s="18" t="str">
        <f>IF(ISNUMBER(GW28), GW28*COS(RADIANS(-$C28+Графики!$B$3))+GX28*SIN(RADIANS(-$C28+Графики!$B$3)),"")</f>
        <v/>
      </c>
      <c r="GZ28" s="19" t="str">
        <f>IF(ISNUMBER(GW28), GW28*COS(RADIANS(-$C28+Графики!$B$5))+GX28*SIN(RADIANS(-$C28+Графики!$B$5)),"")</f>
        <v/>
      </c>
      <c r="HA28" s="24"/>
      <c r="HB28" s="25"/>
      <c r="HC28" s="25"/>
      <c r="HD28" s="25"/>
      <c r="HE28" s="18" t="str">
        <f t="shared" si="43"/>
        <v/>
      </c>
      <c r="HF28" s="18" t="str">
        <f t="shared" si="44"/>
        <v/>
      </c>
      <c r="HG28" s="18" t="str">
        <f t="shared" si="45"/>
        <v/>
      </c>
      <c r="HH28" s="18" t="str">
        <f t="shared" si="46"/>
        <v/>
      </c>
      <c r="HI28" s="18" t="str">
        <f>IF(ISNUMBER(HG28), HG28*COS(RADIANS(-$C28+Графики!$B$3))+HH28*SIN(RADIANS(-$C28+Графики!$B$3)),"")</f>
        <v/>
      </c>
      <c r="HJ28" s="19" t="str">
        <f>IF(ISNUMBER(HG28), HG28*COS(RADIANS(-$C28+Графики!$B$5))+HH28*SIN(RADIANS(-$C28+Графики!$B$5)),"")</f>
        <v/>
      </c>
      <c r="HK28" s="24"/>
      <c r="HL28" s="25"/>
      <c r="HM28" s="25"/>
      <c r="HN28" s="25"/>
      <c r="HO28" s="18" t="str">
        <f t="shared" si="47"/>
        <v/>
      </c>
      <c r="HP28" s="18" t="str">
        <f t="shared" si="48"/>
        <v/>
      </c>
      <c r="HQ28" s="18" t="str">
        <f t="shared" si="49"/>
        <v/>
      </c>
      <c r="HR28" s="18" t="str">
        <f t="shared" si="50"/>
        <v/>
      </c>
      <c r="HS28" s="18" t="str">
        <f>IF(ISNUMBER(HQ28), HQ28*COS(RADIANS(-$C28+Графики!$B$3))+HR28*SIN(RADIANS(-$C28+Графики!$B$3)),"")</f>
        <v/>
      </c>
      <c r="HT28" s="19" t="str">
        <f>IF(ISNUMBER(HQ28), HQ28*COS(RADIANS(-$C28+Графики!$B$5))+HR28*SIN(RADIANS(-$C28+Графики!$B$5)),"")</f>
        <v/>
      </c>
      <c r="HU28" s="24"/>
      <c r="HV28" s="25"/>
      <c r="HW28" s="25"/>
      <c r="HX28" s="25"/>
      <c r="HY28" s="18" t="str">
        <f t="shared" si="51"/>
        <v/>
      </c>
      <c r="HZ28" s="18" t="str">
        <f t="shared" si="52"/>
        <v/>
      </c>
      <c r="IA28" s="18" t="str">
        <f t="shared" si="53"/>
        <v/>
      </c>
      <c r="IB28" s="18" t="str">
        <f t="shared" si="54"/>
        <v/>
      </c>
      <c r="IC28" s="18" t="str">
        <f>IF(ISNUMBER(IA28), IA28*COS(RADIANS(-$C28+Графики!$B$3))+IB28*SIN(RADIANS(-$C28+Графики!$B$3)),"")</f>
        <v/>
      </c>
      <c r="ID28" s="19" t="str">
        <f>IF(ISNUMBER(IA28), IA28*COS(RADIANS(-$C28+Графики!$B$5))+IB28*SIN(RADIANS(-$C28+Графики!$B$5)),"")</f>
        <v/>
      </c>
      <c r="IE28" s="24"/>
      <c r="IF28" s="25"/>
      <c r="IG28" s="25"/>
      <c r="IH28" s="25"/>
      <c r="II28" s="18" t="str">
        <f t="shared" si="55"/>
        <v/>
      </c>
      <c r="IJ28" s="18" t="str">
        <f t="shared" si="56"/>
        <v/>
      </c>
      <c r="IK28" s="18" t="str">
        <f t="shared" si="57"/>
        <v/>
      </c>
      <c r="IL28" s="18" t="str">
        <f t="shared" si="58"/>
        <v/>
      </c>
      <c r="IM28" s="18" t="str">
        <f>IF(ISNUMBER(IK28), IK28*COS(RADIANS(-$C28+Графики!$B$3))+IL28*SIN(RADIANS(-$C28+Графики!$B$3)),"")</f>
        <v/>
      </c>
      <c r="IN28" s="19" t="str">
        <f>IF(ISNUMBER(IK28), IK28*COS(RADIANS(-$C28+Графики!$B$5))+IL28*SIN(RADIANS(-$C28+Графики!$B$5)),"")</f>
        <v/>
      </c>
      <c r="IO28" s="24"/>
      <c r="IP28" s="25"/>
      <c r="IQ28" s="25"/>
      <c r="IR28" s="25"/>
      <c r="IS28" s="18" t="str">
        <f t="shared" si="59"/>
        <v/>
      </c>
      <c r="IT28" s="18" t="str">
        <f t="shared" si="60"/>
        <v/>
      </c>
      <c r="IU28" s="18" t="str">
        <f t="shared" si="61"/>
        <v/>
      </c>
      <c r="IV28" s="18" t="str">
        <f t="shared" si="62"/>
        <v/>
      </c>
      <c r="IW28" s="18" t="str">
        <f>IF(ISNUMBER(IU28), IU28*COS(RADIANS(-$C28+Графики!$B$3))+IV28*SIN(RADIANS(-$C28+Графики!$B$3)),"")</f>
        <v/>
      </c>
      <c r="IX28" s="19" t="str">
        <f>IF(ISNUMBER(IU28), IU28*COS(RADIANS(-$C28+Графики!$B$5))+IV28*SIN(RADIANS(-$C28+Графики!$B$5)),"")</f>
        <v/>
      </c>
    </row>
    <row r="29" spans="1:258" x14ac:dyDescent="0.25">
      <c r="A29" s="44">
        <v>29</v>
      </c>
      <c r="B29" s="50">
        <v>0</v>
      </c>
      <c r="C29" s="11">
        <f>IF(Графики!$A$7="Расчитывать с учетом закручивания скважины",B29,0)</f>
        <v>0</v>
      </c>
      <c r="D29" s="47">
        <v>13</v>
      </c>
      <c r="E29" s="34">
        <f t="shared" si="103"/>
        <v>0</v>
      </c>
      <c r="F29" s="35">
        <f t="shared" si="103"/>
        <v>0</v>
      </c>
      <c r="G29" s="35">
        <f t="shared" si="1"/>
        <v>0</v>
      </c>
      <c r="H29" s="36">
        <f t="shared" si="2"/>
        <v>0</v>
      </c>
      <c r="I29" s="29"/>
      <c r="J29" s="25"/>
      <c r="K29" s="25"/>
      <c r="L29" s="25"/>
      <c r="M29" s="18" t="str">
        <f t="shared" si="63"/>
        <v/>
      </c>
      <c r="N29" s="18" t="str">
        <f t="shared" si="64"/>
        <v/>
      </c>
      <c r="O29" s="18" t="str">
        <f t="shared" si="93"/>
        <v/>
      </c>
      <c r="P29" s="18" t="str">
        <f t="shared" si="93"/>
        <v/>
      </c>
      <c r="Q29" s="18" t="str">
        <f>IF(ISNUMBER(O29), O29*COS(RADIANS(-$C29+Графики!$B$3))+P29*SIN(RADIANS(-$C29+Графики!$B$3)),"")</f>
        <v/>
      </c>
      <c r="R29" s="19" t="str">
        <f>IF(ISNUMBER(O29), O29*COS(RADIANS(-$C29+Графики!$B$5))+P29*SIN(RADIANS(-$C29+Графики!$B$5)),"")</f>
        <v/>
      </c>
      <c r="S29" s="29"/>
      <c r="T29" s="25"/>
      <c r="U29" s="25"/>
      <c r="V29" s="25"/>
      <c r="W29" s="18" t="str">
        <f t="shared" si="66"/>
        <v/>
      </c>
      <c r="X29" s="18" t="str">
        <f t="shared" si="67"/>
        <v/>
      </c>
      <c r="Y29" s="18" t="str">
        <f t="shared" si="94"/>
        <v/>
      </c>
      <c r="Z29" s="18" t="str">
        <f t="shared" si="94"/>
        <v/>
      </c>
      <c r="AA29" s="18" t="str">
        <f>IF(ISNUMBER(Y29), Y29*COS(RADIANS(-$C29+Графики!$B$3))+Z29*SIN(RADIANS(-$C29+Графики!$B$3)),"")</f>
        <v/>
      </c>
      <c r="AB29" s="18" t="str">
        <f>IF(ISNUMBER(Y29), Y29*COS(RADIANS(-$C29+Графики!$B$5))+Z29*SIN(RADIANS(-$C29+Графики!$B$5)),"")</f>
        <v/>
      </c>
      <c r="AC29" s="24"/>
      <c r="AD29" s="25"/>
      <c r="AE29" s="25"/>
      <c r="AF29" s="25"/>
      <c r="AG29" s="18" t="str">
        <f t="shared" si="69"/>
        <v/>
      </c>
      <c r="AH29" s="18" t="str">
        <f t="shared" si="70"/>
        <v/>
      </c>
      <c r="AI29" s="18" t="str">
        <f t="shared" si="95"/>
        <v/>
      </c>
      <c r="AJ29" s="18" t="str">
        <f t="shared" si="95"/>
        <v/>
      </c>
      <c r="AK29" s="18" t="str">
        <f>IF(ISNUMBER(AI29), AI29*COS(RADIANS(-$C29+Графики!$B$3))+AJ29*SIN(RADIANS(-$C29+Графики!$B$3)),"")</f>
        <v/>
      </c>
      <c r="AL29" s="19" t="str">
        <f>IF(ISNUMBER(AI29), AI29*COS(RADIANS(-$C29+Графики!$B$5))+AJ29*SIN(RADIANS(-$C29+Графики!$B$5)),"")</f>
        <v/>
      </c>
      <c r="AM29" s="24"/>
      <c r="AN29" s="25"/>
      <c r="AO29" s="25"/>
      <c r="AP29" s="25"/>
      <c r="AQ29" s="18" t="str">
        <f t="shared" si="72"/>
        <v/>
      </c>
      <c r="AR29" s="18" t="str">
        <f t="shared" si="73"/>
        <v/>
      </c>
      <c r="AS29" s="18" t="str">
        <f t="shared" si="96"/>
        <v/>
      </c>
      <c r="AT29" s="18" t="str">
        <f t="shared" si="96"/>
        <v/>
      </c>
      <c r="AU29" s="18" t="str">
        <f>IF(ISNUMBER(AS29), AS29*COS(RADIANS(-$C29+Графики!$B$3))+AT29*SIN(RADIANS(-$C29+Графики!$B$3)),"")</f>
        <v/>
      </c>
      <c r="AV29" s="19" t="str">
        <f>IF(ISNUMBER(AS29), AS29*COS(RADIANS(-$C29+Графики!$B$5))+AT29*SIN(RADIANS(-$C29+Графики!$B$5)),"")</f>
        <v/>
      </c>
      <c r="AW29" s="24"/>
      <c r="AX29" s="25"/>
      <c r="AY29" s="25"/>
      <c r="AZ29" s="25"/>
      <c r="BA29" s="18" t="str">
        <f t="shared" si="75"/>
        <v/>
      </c>
      <c r="BB29" s="18" t="str">
        <f t="shared" si="76"/>
        <v/>
      </c>
      <c r="BC29" s="18" t="str">
        <f t="shared" si="97"/>
        <v/>
      </c>
      <c r="BD29" s="18" t="str">
        <f t="shared" si="97"/>
        <v/>
      </c>
      <c r="BE29" s="18" t="str">
        <f>IF(ISNUMBER(BC29), BC29*COS(RADIANS(-$C29+Графики!$B$3))+BD29*SIN(RADIANS(-$C29+Графики!$B$3)),"")</f>
        <v/>
      </c>
      <c r="BF29" s="19" t="str">
        <f>IF(ISNUMBER(BC29), BC29*COS(RADIANS(-$C29+Графики!$B$5))+BD29*SIN(RADIANS(-$C29+Графики!$B$5)),"")</f>
        <v/>
      </c>
      <c r="BG29" s="24"/>
      <c r="BH29" s="25"/>
      <c r="BI29" s="25"/>
      <c r="BJ29" s="25"/>
      <c r="BK29" s="18" t="str">
        <f t="shared" si="78"/>
        <v/>
      </c>
      <c r="BL29" s="18" t="str">
        <f t="shared" si="79"/>
        <v/>
      </c>
      <c r="BM29" s="18" t="str">
        <f t="shared" si="98"/>
        <v/>
      </c>
      <c r="BN29" s="18" t="str">
        <f t="shared" si="98"/>
        <v/>
      </c>
      <c r="BO29" s="18" t="str">
        <f>IF(ISNUMBER(BM29), BM29*COS(RADIANS(-$C29+Графики!$B$3))+BN29*SIN(RADIANS(-$C29+Графики!$B$3)),"")</f>
        <v/>
      </c>
      <c r="BP29" s="19" t="str">
        <f>IF(ISNUMBER(BM29), BM29*COS(RADIANS(-$C29+Графики!$B$5))+BN29*SIN(RADIANS(-$C29+Графики!$B$5)),"")</f>
        <v/>
      </c>
      <c r="BQ29" s="24"/>
      <c r="BR29" s="25"/>
      <c r="BS29" s="25"/>
      <c r="BT29" s="25"/>
      <c r="BU29" s="18" t="str">
        <f t="shared" si="81"/>
        <v/>
      </c>
      <c r="BV29" s="18" t="str">
        <f t="shared" si="82"/>
        <v/>
      </c>
      <c r="BW29" s="18" t="str">
        <f t="shared" si="99"/>
        <v/>
      </c>
      <c r="BX29" s="18" t="str">
        <f t="shared" si="99"/>
        <v/>
      </c>
      <c r="BY29" s="18" t="str">
        <f>IF(ISNUMBER(BW29), BW29*COS(RADIANS(-$C29+Графики!$B$3))+BX29*SIN(RADIANS(-$C29+Графики!$B$3)),"")</f>
        <v/>
      </c>
      <c r="BZ29" s="19" t="str">
        <f>IF(ISNUMBER(BW29), BW29*COS(RADIANS(-$C29+Графики!$B$5))+BX29*SIN(RADIANS(-$C29+Графики!$B$5)),"")</f>
        <v/>
      </c>
      <c r="CA29" s="29"/>
      <c r="CB29" s="25"/>
      <c r="CC29" s="25"/>
      <c r="CD29" s="25"/>
      <c r="CE29" s="18" t="str">
        <f t="shared" si="84"/>
        <v/>
      </c>
      <c r="CF29" s="18" t="str">
        <f t="shared" si="85"/>
        <v/>
      </c>
      <c r="CG29" s="18" t="str">
        <f t="shared" si="100"/>
        <v/>
      </c>
      <c r="CH29" s="18" t="str">
        <f t="shared" si="100"/>
        <v/>
      </c>
      <c r="CI29" s="18" t="str">
        <f>IF(ISNUMBER(CG29), CG29*COS(RADIANS(-$C29+Графики!$B$3))+CH29*SIN(RADIANS(-$C29+Графики!$B$3)),"")</f>
        <v/>
      </c>
      <c r="CJ29" s="19" t="str">
        <f>IF(ISNUMBER(CG29), CG29*COS(RADIANS(-$C29+Графики!$B$5))+CH29*SIN(RADIANS(-$C29+Графики!$B$5)),"")</f>
        <v/>
      </c>
      <c r="CK29" s="24"/>
      <c r="CL29" s="25"/>
      <c r="CM29" s="25"/>
      <c r="CN29" s="25"/>
      <c r="CO29" s="18" t="str">
        <f t="shared" si="87"/>
        <v/>
      </c>
      <c r="CP29" s="18" t="str">
        <f t="shared" si="88"/>
        <v/>
      </c>
      <c r="CQ29" s="18" t="str">
        <f t="shared" si="101"/>
        <v/>
      </c>
      <c r="CR29" s="18" t="str">
        <f t="shared" si="101"/>
        <v/>
      </c>
      <c r="CS29" s="18" t="str">
        <f>IF(ISNUMBER(CQ29), CQ29*COS(RADIANS(-$C29+Графики!$B$3))+CR29*SIN(RADIANS(-$C29+Графики!$B$3)),"")</f>
        <v/>
      </c>
      <c r="CT29" s="19" t="str">
        <f>IF(ISNUMBER(CQ29), CQ29*COS(RADIANS(-$C29+Графики!$B$5))+CR29*SIN(RADIANS(-$C29+Графики!$B$5)),"")</f>
        <v/>
      </c>
      <c r="CU29" s="24"/>
      <c r="CV29" s="25"/>
      <c r="CW29" s="25"/>
      <c r="CX29" s="25"/>
      <c r="CY29" s="18" t="str">
        <f t="shared" si="90"/>
        <v/>
      </c>
      <c r="CZ29" s="18" t="str">
        <f t="shared" si="91"/>
        <v/>
      </c>
      <c r="DA29" s="18" t="str">
        <f t="shared" si="102"/>
        <v/>
      </c>
      <c r="DB29" s="18" t="str">
        <f t="shared" si="102"/>
        <v/>
      </c>
      <c r="DC29" s="18" t="str">
        <f>IF(ISNUMBER(DA29), DA29*COS(RADIANS(-$C29+Графики!$B$3))+DB29*SIN(RADIANS(-$C29+Графики!$B$3)),"")</f>
        <v/>
      </c>
      <c r="DD29" s="19" t="str">
        <f>IF(ISNUMBER(DA29), DA29*COS(RADIANS(-$C29+Графики!$B$5))+DB29*SIN(RADIANS(-$C29+Графики!$B$5)),"")</f>
        <v/>
      </c>
      <c r="DE29" s="24"/>
      <c r="DF29" s="25"/>
      <c r="DG29" s="25"/>
      <c r="DH29" s="25"/>
      <c r="DI29" s="18" t="str">
        <f t="shared" si="3"/>
        <v/>
      </c>
      <c r="DJ29" s="18" t="str">
        <f t="shared" si="4"/>
        <v/>
      </c>
      <c r="DK29" s="18" t="str">
        <f t="shared" si="5"/>
        <v/>
      </c>
      <c r="DL29" s="18" t="str">
        <f t="shared" si="6"/>
        <v/>
      </c>
      <c r="DM29" s="18" t="str">
        <f>IF(ISNUMBER(DK29), DK29*COS(RADIANS(-$C29+Графики!$B$3))+DL29*SIN(RADIANS(-$C29+Графики!$B$3)),"")</f>
        <v/>
      </c>
      <c r="DN29" s="19" t="str">
        <f>IF(ISNUMBER(DK29), DK29*COS(RADIANS(-$C29+Графики!$B$5))+DL29*SIN(RADIANS(-$C29+Графики!$B$5)),"")</f>
        <v/>
      </c>
      <c r="DO29" s="24"/>
      <c r="DP29" s="25"/>
      <c r="DQ29" s="25"/>
      <c r="DR29" s="25"/>
      <c r="DS29" s="18" t="str">
        <f t="shared" si="7"/>
        <v/>
      </c>
      <c r="DT29" s="18" t="str">
        <f t="shared" si="8"/>
        <v/>
      </c>
      <c r="DU29" s="18" t="str">
        <f t="shared" si="9"/>
        <v/>
      </c>
      <c r="DV29" s="18" t="str">
        <f t="shared" si="10"/>
        <v/>
      </c>
      <c r="DW29" s="18" t="str">
        <f>IF(ISNUMBER(DU29), DU29*COS(RADIANS(-$C29+Графики!$B$3))+DV29*SIN(RADIANS(-$C29+Графики!$B$3)),"")</f>
        <v/>
      </c>
      <c r="DX29" s="19" t="str">
        <f>IF(ISNUMBER(DU29), DU29*COS(RADIANS(-$C29+Графики!$B$5))+DV29*SIN(RADIANS(-$C29+Графики!$B$5)),"")</f>
        <v/>
      </c>
      <c r="DY29" s="24"/>
      <c r="DZ29" s="25"/>
      <c r="EA29" s="25"/>
      <c r="EB29" s="25"/>
      <c r="EC29" s="18" t="str">
        <f t="shared" si="11"/>
        <v/>
      </c>
      <c r="ED29" s="18" t="str">
        <f t="shared" si="12"/>
        <v/>
      </c>
      <c r="EE29" s="18" t="str">
        <f t="shared" si="13"/>
        <v/>
      </c>
      <c r="EF29" s="18" t="str">
        <f t="shared" si="14"/>
        <v/>
      </c>
      <c r="EG29" s="18" t="str">
        <f>IF(ISNUMBER(EE29), EE29*COS(RADIANS(-$C29+Графики!$B$3))+EF29*SIN(RADIANS(-$C29+Графики!$B$3)),"")</f>
        <v/>
      </c>
      <c r="EH29" s="19" t="str">
        <f>IF(ISNUMBER(EE29), EE29*COS(RADIANS(-$C29+Графики!$B$5))+EF29*SIN(RADIANS(-$C29+Графики!$B$5)),"")</f>
        <v/>
      </c>
      <c r="EI29" s="24"/>
      <c r="EJ29" s="25"/>
      <c r="EK29" s="25"/>
      <c r="EL29" s="25"/>
      <c r="EM29" s="18" t="str">
        <f t="shared" si="15"/>
        <v/>
      </c>
      <c r="EN29" s="18" t="str">
        <f t="shared" si="16"/>
        <v/>
      </c>
      <c r="EO29" s="18" t="str">
        <f t="shared" si="17"/>
        <v/>
      </c>
      <c r="EP29" s="18" t="str">
        <f t="shared" si="18"/>
        <v/>
      </c>
      <c r="EQ29" s="18" t="str">
        <f>IF(ISNUMBER(EO29), EO29*COS(RADIANS(-$C29+Графики!$B$3))+EP29*SIN(RADIANS(-$C29+Графики!$B$3)),"")</f>
        <v/>
      </c>
      <c r="ER29" s="19" t="str">
        <f>IF(ISNUMBER(EO29), EO29*COS(RADIANS(-$C29+Графики!$B$5))+EP29*SIN(RADIANS(-$C29+Графики!$B$5)),"")</f>
        <v/>
      </c>
      <c r="ES29" s="24"/>
      <c r="ET29" s="25"/>
      <c r="EU29" s="25"/>
      <c r="EV29" s="25"/>
      <c r="EW29" s="18" t="str">
        <f t="shared" si="19"/>
        <v/>
      </c>
      <c r="EX29" s="18" t="str">
        <f t="shared" si="20"/>
        <v/>
      </c>
      <c r="EY29" s="18" t="str">
        <f t="shared" si="21"/>
        <v/>
      </c>
      <c r="EZ29" s="18" t="str">
        <f t="shared" si="22"/>
        <v/>
      </c>
      <c r="FA29" s="18" t="str">
        <f>IF(ISNUMBER(EY29), EY29*COS(RADIANS(-$C29+Графики!$B$3))+EZ29*SIN(RADIANS(-$C29+Графики!$B$3)),"")</f>
        <v/>
      </c>
      <c r="FB29" s="19" t="str">
        <f>IF(ISNUMBER(EY29), EY29*COS(RADIANS(-$C29+Графики!$B$5))+EZ29*SIN(RADIANS(-$C29+Графики!$B$5)),"")</f>
        <v/>
      </c>
      <c r="FC29" s="24"/>
      <c r="FD29" s="25"/>
      <c r="FE29" s="25"/>
      <c r="FF29" s="25"/>
      <c r="FG29" s="18" t="str">
        <f t="shared" si="23"/>
        <v/>
      </c>
      <c r="FH29" s="18" t="str">
        <f t="shared" si="24"/>
        <v/>
      </c>
      <c r="FI29" s="18" t="str">
        <f t="shared" si="25"/>
        <v/>
      </c>
      <c r="FJ29" s="18" t="str">
        <f t="shared" si="26"/>
        <v/>
      </c>
      <c r="FK29" s="18" t="str">
        <f>IF(ISNUMBER(FI29), FI29*COS(RADIANS(-$C29+Графики!$B$3))+FJ29*SIN(RADIANS(-$C29+Графики!$B$3)),"")</f>
        <v/>
      </c>
      <c r="FL29" s="19" t="str">
        <f>IF(ISNUMBER(FI29), FI29*COS(RADIANS(-$C29+Графики!$B$5))+FJ29*SIN(RADIANS(-$C29+Графики!$B$5)),"")</f>
        <v/>
      </c>
      <c r="FM29" s="24"/>
      <c r="FN29" s="25"/>
      <c r="FO29" s="25"/>
      <c r="FP29" s="25"/>
      <c r="FQ29" s="18" t="str">
        <f t="shared" si="27"/>
        <v/>
      </c>
      <c r="FR29" s="18" t="str">
        <f t="shared" si="28"/>
        <v/>
      </c>
      <c r="FS29" s="18" t="str">
        <f t="shared" si="29"/>
        <v/>
      </c>
      <c r="FT29" s="18" t="str">
        <f t="shared" si="30"/>
        <v/>
      </c>
      <c r="FU29" s="18" t="str">
        <f>IF(ISNUMBER(FS29), FS29*COS(RADIANS(-$C29+Графики!$B$3))+FT29*SIN(RADIANS(-$C29+Графики!$B$3)),"")</f>
        <v/>
      </c>
      <c r="FV29" s="19" t="str">
        <f>IF(ISNUMBER(FS29), FS29*COS(RADIANS(-$C29+Графики!$B$5))+FT29*SIN(RADIANS(-$C29+Графики!$B$5)),"")</f>
        <v/>
      </c>
      <c r="FW29" s="24"/>
      <c r="FX29" s="25"/>
      <c r="FY29" s="25"/>
      <c r="FZ29" s="25"/>
      <c r="GA29" s="18" t="str">
        <f t="shared" si="31"/>
        <v/>
      </c>
      <c r="GB29" s="18" t="str">
        <f t="shared" si="32"/>
        <v/>
      </c>
      <c r="GC29" s="18" t="str">
        <f t="shared" si="33"/>
        <v/>
      </c>
      <c r="GD29" s="18" t="str">
        <f t="shared" si="34"/>
        <v/>
      </c>
      <c r="GE29" s="18" t="str">
        <f>IF(ISNUMBER(GC29), GC29*COS(RADIANS(-$C29+Графики!$B$3))+GD29*SIN(RADIANS(-$C29+Графики!$B$3)),"")</f>
        <v/>
      </c>
      <c r="GF29" s="19" t="str">
        <f>IF(ISNUMBER(GC29), GC29*COS(RADIANS(-$C29+Графики!$B$5))+GD29*SIN(RADIANS(-$C29+Графики!$B$5)),"")</f>
        <v/>
      </c>
      <c r="GG29" s="24"/>
      <c r="GH29" s="25"/>
      <c r="GI29" s="25"/>
      <c r="GJ29" s="25"/>
      <c r="GK29" s="18" t="str">
        <f t="shared" si="35"/>
        <v/>
      </c>
      <c r="GL29" s="18" t="str">
        <f t="shared" si="36"/>
        <v/>
      </c>
      <c r="GM29" s="18" t="str">
        <f t="shared" si="37"/>
        <v/>
      </c>
      <c r="GN29" s="18" t="str">
        <f t="shared" si="38"/>
        <v/>
      </c>
      <c r="GO29" s="18" t="str">
        <f>IF(ISNUMBER(GM29), GM29*COS(RADIANS(-$C29+Графики!$B$3))+GN29*SIN(RADIANS(-$C29+Графики!$B$3)),"")</f>
        <v/>
      </c>
      <c r="GP29" s="19" t="str">
        <f>IF(ISNUMBER(GM29), GM29*COS(RADIANS(-$C29+Графики!$B$5))+GN29*SIN(RADIANS(-$C29+Графики!$B$5)),"")</f>
        <v/>
      </c>
      <c r="GQ29" s="24"/>
      <c r="GR29" s="25"/>
      <c r="GS29" s="25"/>
      <c r="GT29" s="25"/>
      <c r="GU29" s="18" t="str">
        <f t="shared" si="39"/>
        <v/>
      </c>
      <c r="GV29" s="18" t="str">
        <f t="shared" si="40"/>
        <v/>
      </c>
      <c r="GW29" s="18" t="str">
        <f t="shared" si="41"/>
        <v/>
      </c>
      <c r="GX29" s="18" t="str">
        <f t="shared" si="42"/>
        <v/>
      </c>
      <c r="GY29" s="18" t="str">
        <f>IF(ISNUMBER(GW29), GW29*COS(RADIANS(-$C29+Графики!$B$3))+GX29*SIN(RADIANS(-$C29+Графики!$B$3)),"")</f>
        <v/>
      </c>
      <c r="GZ29" s="19" t="str">
        <f>IF(ISNUMBER(GW29), GW29*COS(RADIANS(-$C29+Графики!$B$5))+GX29*SIN(RADIANS(-$C29+Графики!$B$5)),"")</f>
        <v/>
      </c>
      <c r="HA29" s="24"/>
      <c r="HB29" s="25"/>
      <c r="HC29" s="25"/>
      <c r="HD29" s="25"/>
      <c r="HE29" s="18" t="str">
        <f t="shared" si="43"/>
        <v/>
      </c>
      <c r="HF29" s="18" t="str">
        <f t="shared" si="44"/>
        <v/>
      </c>
      <c r="HG29" s="18" t="str">
        <f t="shared" si="45"/>
        <v/>
      </c>
      <c r="HH29" s="18" t="str">
        <f t="shared" si="46"/>
        <v/>
      </c>
      <c r="HI29" s="18" t="str">
        <f>IF(ISNUMBER(HG29), HG29*COS(RADIANS(-$C29+Графики!$B$3))+HH29*SIN(RADIANS(-$C29+Графики!$B$3)),"")</f>
        <v/>
      </c>
      <c r="HJ29" s="19" t="str">
        <f>IF(ISNUMBER(HG29), HG29*COS(RADIANS(-$C29+Графики!$B$5))+HH29*SIN(RADIANS(-$C29+Графики!$B$5)),"")</f>
        <v/>
      </c>
      <c r="HK29" s="24"/>
      <c r="HL29" s="25"/>
      <c r="HM29" s="25"/>
      <c r="HN29" s="25"/>
      <c r="HO29" s="18" t="str">
        <f t="shared" si="47"/>
        <v/>
      </c>
      <c r="HP29" s="18" t="str">
        <f t="shared" si="48"/>
        <v/>
      </c>
      <c r="HQ29" s="18" t="str">
        <f t="shared" si="49"/>
        <v/>
      </c>
      <c r="HR29" s="18" t="str">
        <f t="shared" si="50"/>
        <v/>
      </c>
      <c r="HS29" s="18" t="str">
        <f>IF(ISNUMBER(HQ29), HQ29*COS(RADIANS(-$C29+Графики!$B$3))+HR29*SIN(RADIANS(-$C29+Графики!$B$3)),"")</f>
        <v/>
      </c>
      <c r="HT29" s="19" t="str">
        <f>IF(ISNUMBER(HQ29), HQ29*COS(RADIANS(-$C29+Графики!$B$5))+HR29*SIN(RADIANS(-$C29+Графики!$B$5)),"")</f>
        <v/>
      </c>
      <c r="HU29" s="24"/>
      <c r="HV29" s="25"/>
      <c r="HW29" s="25"/>
      <c r="HX29" s="25"/>
      <c r="HY29" s="18" t="str">
        <f t="shared" si="51"/>
        <v/>
      </c>
      <c r="HZ29" s="18" t="str">
        <f t="shared" si="52"/>
        <v/>
      </c>
      <c r="IA29" s="18" t="str">
        <f t="shared" si="53"/>
        <v/>
      </c>
      <c r="IB29" s="18" t="str">
        <f t="shared" si="54"/>
        <v/>
      </c>
      <c r="IC29" s="18" t="str">
        <f>IF(ISNUMBER(IA29), IA29*COS(RADIANS(-$C29+Графики!$B$3))+IB29*SIN(RADIANS(-$C29+Графики!$B$3)),"")</f>
        <v/>
      </c>
      <c r="ID29" s="19" t="str">
        <f>IF(ISNUMBER(IA29), IA29*COS(RADIANS(-$C29+Графики!$B$5))+IB29*SIN(RADIANS(-$C29+Графики!$B$5)),"")</f>
        <v/>
      </c>
      <c r="IE29" s="24"/>
      <c r="IF29" s="25"/>
      <c r="IG29" s="25"/>
      <c r="IH29" s="25"/>
      <c r="II29" s="18" t="str">
        <f t="shared" si="55"/>
        <v/>
      </c>
      <c r="IJ29" s="18" t="str">
        <f t="shared" si="56"/>
        <v/>
      </c>
      <c r="IK29" s="18" t="str">
        <f t="shared" si="57"/>
        <v/>
      </c>
      <c r="IL29" s="18" t="str">
        <f t="shared" si="58"/>
        <v/>
      </c>
      <c r="IM29" s="18" t="str">
        <f>IF(ISNUMBER(IK29), IK29*COS(RADIANS(-$C29+Графики!$B$3))+IL29*SIN(RADIANS(-$C29+Графики!$B$3)),"")</f>
        <v/>
      </c>
      <c r="IN29" s="19" t="str">
        <f>IF(ISNUMBER(IK29), IK29*COS(RADIANS(-$C29+Графики!$B$5))+IL29*SIN(RADIANS(-$C29+Графики!$B$5)),"")</f>
        <v/>
      </c>
      <c r="IO29" s="24"/>
      <c r="IP29" s="25"/>
      <c r="IQ29" s="25"/>
      <c r="IR29" s="25"/>
      <c r="IS29" s="18" t="str">
        <f t="shared" si="59"/>
        <v/>
      </c>
      <c r="IT29" s="18" t="str">
        <f t="shared" si="60"/>
        <v/>
      </c>
      <c r="IU29" s="18" t="str">
        <f t="shared" si="61"/>
        <v/>
      </c>
      <c r="IV29" s="18" t="str">
        <f t="shared" si="62"/>
        <v/>
      </c>
      <c r="IW29" s="18" t="str">
        <f>IF(ISNUMBER(IU29), IU29*COS(RADIANS(-$C29+Графики!$B$3))+IV29*SIN(RADIANS(-$C29+Графики!$B$3)),"")</f>
        <v/>
      </c>
      <c r="IX29" s="19" t="str">
        <f>IF(ISNUMBER(IU29), IU29*COS(RADIANS(-$C29+Графики!$B$5))+IV29*SIN(RADIANS(-$C29+Графики!$B$5)),"")</f>
        <v/>
      </c>
    </row>
    <row r="30" spans="1:258" x14ac:dyDescent="0.25">
      <c r="A30" s="44">
        <v>30</v>
      </c>
      <c r="B30" s="50">
        <v>0</v>
      </c>
      <c r="C30" s="11">
        <f>IF(Графики!$A$7="Расчитывать с учетом закручивания скважины",B30,0)</f>
        <v>0</v>
      </c>
      <c r="D30" s="47">
        <v>13.5</v>
      </c>
      <c r="E30" s="34">
        <f t="shared" si="103"/>
        <v>0</v>
      </c>
      <c r="F30" s="35">
        <f t="shared" si="103"/>
        <v>0</v>
      </c>
      <c r="G30" s="35">
        <f t="shared" si="1"/>
        <v>0</v>
      </c>
      <c r="H30" s="36">
        <f t="shared" si="2"/>
        <v>0</v>
      </c>
      <c r="I30" s="29"/>
      <c r="J30" s="25"/>
      <c r="K30" s="25"/>
      <c r="L30" s="25"/>
      <c r="M30" s="18" t="str">
        <f t="shared" si="63"/>
        <v/>
      </c>
      <c r="N30" s="18" t="str">
        <f t="shared" si="64"/>
        <v/>
      </c>
      <c r="O30" s="18" t="str">
        <f t="shared" si="93"/>
        <v/>
      </c>
      <c r="P30" s="18" t="str">
        <f t="shared" si="93"/>
        <v/>
      </c>
      <c r="Q30" s="18" t="str">
        <f>IF(ISNUMBER(O30), O30*COS(RADIANS(-$C30+Графики!$B$3))+P30*SIN(RADIANS(-$C30+Графики!$B$3)),"")</f>
        <v/>
      </c>
      <c r="R30" s="19" t="str">
        <f>IF(ISNUMBER(O30), O30*COS(RADIANS(-$C30+Графики!$B$5))+P30*SIN(RADIANS(-$C30+Графики!$B$5)),"")</f>
        <v/>
      </c>
      <c r="S30" s="29"/>
      <c r="T30" s="25"/>
      <c r="U30" s="25"/>
      <c r="V30" s="25"/>
      <c r="W30" s="18" t="str">
        <f t="shared" si="66"/>
        <v/>
      </c>
      <c r="X30" s="18" t="str">
        <f t="shared" si="67"/>
        <v/>
      </c>
      <c r="Y30" s="18" t="str">
        <f t="shared" si="94"/>
        <v/>
      </c>
      <c r="Z30" s="18" t="str">
        <f t="shared" si="94"/>
        <v/>
      </c>
      <c r="AA30" s="18" t="str">
        <f>IF(ISNUMBER(Y30), Y30*COS(RADIANS(-$C30+Графики!$B$3))+Z30*SIN(RADIANS(-$C30+Графики!$B$3)),"")</f>
        <v/>
      </c>
      <c r="AB30" s="18" t="str">
        <f>IF(ISNUMBER(Y30), Y30*COS(RADIANS(-$C30+Графики!$B$5))+Z30*SIN(RADIANS(-$C30+Графики!$B$5)),"")</f>
        <v/>
      </c>
      <c r="AC30" s="24"/>
      <c r="AD30" s="25"/>
      <c r="AE30" s="25"/>
      <c r="AF30" s="25"/>
      <c r="AG30" s="18" t="str">
        <f t="shared" si="69"/>
        <v/>
      </c>
      <c r="AH30" s="18" t="str">
        <f t="shared" si="70"/>
        <v/>
      </c>
      <c r="AI30" s="18" t="str">
        <f t="shared" si="95"/>
        <v/>
      </c>
      <c r="AJ30" s="18" t="str">
        <f t="shared" si="95"/>
        <v/>
      </c>
      <c r="AK30" s="18" t="str">
        <f>IF(ISNUMBER(AI30), AI30*COS(RADIANS(-$C30+Графики!$B$3))+AJ30*SIN(RADIANS(-$C30+Графики!$B$3)),"")</f>
        <v/>
      </c>
      <c r="AL30" s="19" t="str">
        <f>IF(ISNUMBER(AI30), AI30*COS(RADIANS(-$C30+Графики!$B$5))+AJ30*SIN(RADIANS(-$C30+Графики!$B$5)),"")</f>
        <v/>
      </c>
      <c r="AM30" s="24"/>
      <c r="AN30" s="25"/>
      <c r="AO30" s="25"/>
      <c r="AP30" s="25"/>
      <c r="AQ30" s="18" t="str">
        <f t="shared" si="72"/>
        <v/>
      </c>
      <c r="AR30" s="18" t="str">
        <f t="shared" si="73"/>
        <v/>
      </c>
      <c r="AS30" s="18" t="str">
        <f t="shared" si="96"/>
        <v/>
      </c>
      <c r="AT30" s="18" t="str">
        <f t="shared" si="96"/>
        <v/>
      </c>
      <c r="AU30" s="18" t="str">
        <f>IF(ISNUMBER(AS30), AS30*COS(RADIANS(-$C30+Графики!$B$3))+AT30*SIN(RADIANS(-$C30+Графики!$B$3)),"")</f>
        <v/>
      </c>
      <c r="AV30" s="19" t="str">
        <f>IF(ISNUMBER(AS30), AS30*COS(RADIANS(-$C30+Графики!$B$5))+AT30*SIN(RADIANS(-$C30+Графики!$B$5)),"")</f>
        <v/>
      </c>
      <c r="AW30" s="24"/>
      <c r="AX30" s="25"/>
      <c r="AY30" s="25"/>
      <c r="AZ30" s="25"/>
      <c r="BA30" s="18" t="str">
        <f t="shared" si="75"/>
        <v/>
      </c>
      <c r="BB30" s="18" t="str">
        <f t="shared" si="76"/>
        <v/>
      </c>
      <c r="BC30" s="18" t="str">
        <f t="shared" si="97"/>
        <v/>
      </c>
      <c r="BD30" s="18" t="str">
        <f t="shared" si="97"/>
        <v/>
      </c>
      <c r="BE30" s="18" t="str">
        <f>IF(ISNUMBER(BC30), BC30*COS(RADIANS(-$C30+Графики!$B$3))+BD30*SIN(RADIANS(-$C30+Графики!$B$3)),"")</f>
        <v/>
      </c>
      <c r="BF30" s="19" t="str">
        <f>IF(ISNUMBER(BC30), BC30*COS(RADIANS(-$C30+Графики!$B$5))+BD30*SIN(RADIANS(-$C30+Графики!$B$5)),"")</f>
        <v/>
      </c>
      <c r="BG30" s="24"/>
      <c r="BH30" s="25"/>
      <c r="BI30" s="25"/>
      <c r="BJ30" s="25"/>
      <c r="BK30" s="18" t="str">
        <f t="shared" si="78"/>
        <v/>
      </c>
      <c r="BL30" s="18" t="str">
        <f t="shared" si="79"/>
        <v/>
      </c>
      <c r="BM30" s="18" t="str">
        <f t="shared" si="98"/>
        <v/>
      </c>
      <c r="BN30" s="18" t="str">
        <f t="shared" si="98"/>
        <v/>
      </c>
      <c r="BO30" s="18" t="str">
        <f>IF(ISNUMBER(BM30), BM30*COS(RADIANS(-$C30+Графики!$B$3))+BN30*SIN(RADIANS(-$C30+Графики!$B$3)),"")</f>
        <v/>
      </c>
      <c r="BP30" s="19" t="str">
        <f>IF(ISNUMBER(BM30), BM30*COS(RADIANS(-$C30+Графики!$B$5))+BN30*SIN(RADIANS(-$C30+Графики!$B$5)),"")</f>
        <v/>
      </c>
      <c r="BQ30" s="24"/>
      <c r="BR30" s="25"/>
      <c r="BS30" s="25"/>
      <c r="BT30" s="25"/>
      <c r="BU30" s="18" t="str">
        <f t="shared" si="81"/>
        <v/>
      </c>
      <c r="BV30" s="18" t="str">
        <f t="shared" si="82"/>
        <v/>
      </c>
      <c r="BW30" s="18" t="str">
        <f t="shared" si="99"/>
        <v/>
      </c>
      <c r="BX30" s="18" t="str">
        <f t="shared" si="99"/>
        <v/>
      </c>
      <c r="BY30" s="18" t="str">
        <f>IF(ISNUMBER(BW30), BW30*COS(RADIANS(-$C30+Графики!$B$3))+BX30*SIN(RADIANS(-$C30+Графики!$B$3)),"")</f>
        <v/>
      </c>
      <c r="BZ30" s="19" t="str">
        <f>IF(ISNUMBER(BW30), BW30*COS(RADIANS(-$C30+Графики!$B$5))+BX30*SIN(RADIANS(-$C30+Графики!$B$5)),"")</f>
        <v/>
      </c>
      <c r="CA30" s="29"/>
      <c r="CB30" s="25"/>
      <c r="CC30" s="25"/>
      <c r="CD30" s="25"/>
      <c r="CE30" s="18" t="str">
        <f t="shared" si="84"/>
        <v/>
      </c>
      <c r="CF30" s="18" t="str">
        <f t="shared" si="85"/>
        <v/>
      </c>
      <c r="CG30" s="18" t="str">
        <f t="shared" si="100"/>
        <v/>
      </c>
      <c r="CH30" s="18" t="str">
        <f t="shared" si="100"/>
        <v/>
      </c>
      <c r="CI30" s="18" t="str">
        <f>IF(ISNUMBER(CG30), CG30*COS(RADIANS(-$C30+Графики!$B$3))+CH30*SIN(RADIANS(-$C30+Графики!$B$3)),"")</f>
        <v/>
      </c>
      <c r="CJ30" s="19" t="str">
        <f>IF(ISNUMBER(CG30), CG30*COS(RADIANS(-$C30+Графики!$B$5))+CH30*SIN(RADIANS(-$C30+Графики!$B$5)),"")</f>
        <v/>
      </c>
      <c r="CK30" s="24"/>
      <c r="CL30" s="25"/>
      <c r="CM30" s="25"/>
      <c r="CN30" s="25"/>
      <c r="CO30" s="18" t="str">
        <f t="shared" si="87"/>
        <v/>
      </c>
      <c r="CP30" s="18" t="str">
        <f t="shared" si="88"/>
        <v/>
      </c>
      <c r="CQ30" s="18" t="str">
        <f t="shared" si="101"/>
        <v/>
      </c>
      <c r="CR30" s="18" t="str">
        <f t="shared" si="101"/>
        <v/>
      </c>
      <c r="CS30" s="18" t="str">
        <f>IF(ISNUMBER(CQ30), CQ30*COS(RADIANS(-$C30+Графики!$B$3))+CR30*SIN(RADIANS(-$C30+Графики!$B$3)),"")</f>
        <v/>
      </c>
      <c r="CT30" s="19" t="str">
        <f>IF(ISNUMBER(CQ30), CQ30*COS(RADIANS(-$C30+Графики!$B$5))+CR30*SIN(RADIANS(-$C30+Графики!$B$5)),"")</f>
        <v/>
      </c>
      <c r="CU30" s="24"/>
      <c r="CV30" s="25"/>
      <c r="CW30" s="25"/>
      <c r="CX30" s="25"/>
      <c r="CY30" s="18" t="str">
        <f t="shared" si="90"/>
        <v/>
      </c>
      <c r="CZ30" s="18" t="str">
        <f t="shared" si="91"/>
        <v/>
      </c>
      <c r="DA30" s="18" t="str">
        <f t="shared" si="102"/>
        <v/>
      </c>
      <c r="DB30" s="18" t="str">
        <f t="shared" si="102"/>
        <v/>
      </c>
      <c r="DC30" s="18" t="str">
        <f>IF(ISNUMBER(DA30), DA30*COS(RADIANS(-$C30+Графики!$B$3))+DB30*SIN(RADIANS(-$C30+Графики!$B$3)),"")</f>
        <v/>
      </c>
      <c r="DD30" s="19" t="str">
        <f>IF(ISNUMBER(DA30), DA30*COS(RADIANS(-$C30+Графики!$B$5))+DB30*SIN(RADIANS(-$C30+Графики!$B$5)),"")</f>
        <v/>
      </c>
      <c r="DE30" s="24"/>
      <c r="DF30" s="25"/>
      <c r="DG30" s="25"/>
      <c r="DH30" s="25"/>
      <c r="DI30" s="18" t="str">
        <f t="shared" si="3"/>
        <v/>
      </c>
      <c r="DJ30" s="18" t="str">
        <f t="shared" si="4"/>
        <v/>
      </c>
      <c r="DK30" s="18" t="str">
        <f t="shared" si="5"/>
        <v/>
      </c>
      <c r="DL30" s="18" t="str">
        <f t="shared" si="6"/>
        <v/>
      </c>
      <c r="DM30" s="18" t="str">
        <f>IF(ISNUMBER(DK30), DK30*COS(RADIANS(-$C30+Графики!$B$3))+DL30*SIN(RADIANS(-$C30+Графики!$B$3)),"")</f>
        <v/>
      </c>
      <c r="DN30" s="19" t="str">
        <f>IF(ISNUMBER(DK30), DK30*COS(RADIANS(-$C30+Графики!$B$5))+DL30*SIN(RADIANS(-$C30+Графики!$B$5)),"")</f>
        <v/>
      </c>
      <c r="DO30" s="24"/>
      <c r="DP30" s="25"/>
      <c r="DQ30" s="25"/>
      <c r="DR30" s="25"/>
      <c r="DS30" s="18" t="str">
        <f t="shared" si="7"/>
        <v/>
      </c>
      <c r="DT30" s="18" t="str">
        <f t="shared" si="8"/>
        <v/>
      </c>
      <c r="DU30" s="18" t="str">
        <f t="shared" si="9"/>
        <v/>
      </c>
      <c r="DV30" s="18" t="str">
        <f t="shared" si="10"/>
        <v/>
      </c>
      <c r="DW30" s="18" t="str">
        <f>IF(ISNUMBER(DU30), DU30*COS(RADIANS(-$C30+Графики!$B$3))+DV30*SIN(RADIANS(-$C30+Графики!$B$3)),"")</f>
        <v/>
      </c>
      <c r="DX30" s="19" t="str">
        <f>IF(ISNUMBER(DU30), DU30*COS(RADIANS(-$C30+Графики!$B$5))+DV30*SIN(RADIANS(-$C30+Графики!$B$5)),"")</f>
        <v/>
      </c>
      <c r="DY30" s="24"/>
      <c r="DZ30" s="25"/>
      <c r="EA30" s="25"/>
      <c r="EB30" s="25"/>
      <c r="EC30" s="18" t="str">
        <f t="shared" si="11"/>
        <v/>
      </c>
      <c r="ED30" s="18" t="str">
        <f t="shared" si="12"/>
        <v/>
      </c>
      <c r="EE30" s="18" t="str">
        <f t="shared" si="13"/>
        <v/>
      </c>
      <c r="EF30" s="18" t="str">
        <f t="shared" si="14"/>
        <v/>
      </c>
      <c r="EG30" s="18" t="str">
        <f>IF(ISNUMBER(EE30), EE30*COS(RADIANS(-$C30+Графики!$B$3))+EF30*SIN(RADIANS(-$C30+Графики!$B$3)),"")</f>
        <v/>
      </c>
      <c r="EH30" s="19" t="str">
        <f>IF(ISNUMBER(EE30), EE30*COS(RADIANS(-$C30+Графики!$B$5))+EF30*SIN(RADIANS(-$C30+Графики!$B$5)),"")</f>
        <v/>
      </c>
      <c r="EI30" s="24"/>
      <c r="EJ30" s="25"/>
      <c r="EK30" s="25"/>
      <c r="EL30" s="25"/>
      <c r="EM30" s="18" t="str">
        <f t="shared" si="15"/>
        <v/>
      </c>
      <c r="EN30" s="18" t="str">
        <f t="shared" si="16"/>
        <v/>
      </c>
      <c r="EO30" s="18" t="str">
        <f t="shared" si="17"/>
        <v/>
      </c>
      <c r="EP30" s="18" t="str">
        <f t="shared" si="18"/>
        <v/>
      </c>
      <c r="EQ30" s="18" t="str">
        <f>IF(ISNUMBER(EO30), EO30*COS(RADIANS(-$C30+Графики!$B$3))+EP30*SIN(RADIANS(-$C30+Графики!$B$3)),"")</f>
        <v/>
      </c>
      <c r="ER30" s="19" t="str">
        <f>IF(ISNUMBER(EO30), EO30*COS(RADIANS(-$C30+Графики!$B$5))+EP30*SIN(RADIANS(-$C30+Графики!$B$5)),"")</f>
        <v/>
      </c>
      <c r="ES30" s="24"/>
      <c r="ET30" s="25"/>
      <c r="EU30" s="25"/>
      <c r="EV30" s="25"/>
      <c r="EW30" s="18" t="str">
        <f t="shared" si="19"/>
        <v/>
      </c>
      <c r="EX30" s="18" t="str">
        <f t="shared" si="20"/>
        <v/>
      </c>
      <c r="EY30" s="18" t="str">
        <f t="shared" si="21"/>
        <v/>
      </c>
      <c r="EZ30" s="18" t="str">
        <f t="shared" si="22"/>
        <v/>
      </c>
      <c r="FA30" s="18" t="str">
        <f>IF(ISNUMBER(EY30), EY30*COS(RADIANS(-$C30+Графики!$B$3))+EZ30*SIN(RADIANS(-$C30+Графики!$B$3)),"")</f>
        <v/>
      </c>
      <c r="FB30" s="19" t="str">
        <f>IF(ISNUMBER(EY30), EY30*COS(RADIANS(-$C30+Графики!$B$5))+EZ30*SIN(RADIANS(-$C30+Графики!$B$5)),"")</f>
        <v/>
      </c>
      <c r="FC30" s="24"/>
      <c r="FD30" s="25"/>
      <c r="FE30" s="25"/>
      <c r="FF30" s="25"/>
      <c r="FG30" s="18" t="str">
        <f t="shared" si="23"/>
        <v/>
      </c>
      <c r="FH30" s="18" t="str">
        <f t="shared" si="24"/>
        <v/>
      </c>
      <c r="FI30" s="18" t="str">
        <f t="shared" si="25"/>
        <v/>
      </c>
      <c r="FJ30" s="18" t="str">
        <f t="shared" si="26"/>
        <v/>
      </c>
      <c r="FK30" s="18" t="str">
        <f>IF(ISNUMBER(FI30), FI30*COS(RADIANS(-$C30+Графики!$B$3))+FJ30*SIN(RADIANS(-$C30+Графики!$B$3)),"")</f>
        <v/>
      </c>
      <c r="FL30" s="19" t="str">
        <f>IF(ISNUMBER(FI30), FI30*COS(RADIANS(-$C30+Графики!$B$5))+FJ30*SIN(RADIANS(-$C30+Графики!$B$5)),"")</f>
        <v/>
      </c>
      <c r="FM30" s="24"/>
      <c r="FN30" s="25"/>
      <c r="FO30" s="25"/>
      <c r="FP30" s="25"/>
      <c r="FQ30" s="18" t="str">
        <f t="shared" si="27"/>
        <v/>
      </c>
      <c r="FR30" s="18" t="str">
        <f t="shared" si="28"/>
        <v/>
      </c>
      <c r="FS30" s="18" t="str">
        <f t="shared" si="29"/>
        <v/>
      </c>
      <c r="FT30" s="18" t="str">
        <f t="shared" si="30"/>
        <v/>
      </c>
      <c r="FU30" s="18" t="str">
        <f>IF(ISNUMBER(FS30), FS30*COS(RADIANS(-$C30+Графики!$B$3))+FT30*SIN(RADIANS(-$C30+Графики!$B$3)),"")</f>
        <v/>
      </c>
      <c r="FV30" s="19" t="str">
        <f>IF(ISNUMBER(FS30), FS30*COS(RADIANS(-$C30+Графики!$B$5))+FT30*SIN(RADIANS(-$C30+Графики!$B$5)),"")</f>
        <v/>
      </c>
      <c r="FW30" s="24"/>
      <c r="FX30" s="25"/>
      <c r="FY30" s="25"/>
      <c r="FZ30" s="25"/>
      <c r="GA30" s="18" t="str">
        <f t="shared" si="31"/>
        <v/>
      </c>
      <c r="GB30" s="18" t="str">
        <f t="shared" si="32"/>
        <v/>
      </c>
      <c r="GC30" s="18" t="str">
        <f t="shared" si="33"/>
        <v/>
      </c>
      <c r="GD30" s="18" t="str">
        <f t="shared" si="34"/>
        <v/>
      </c>
      <c r="GE30" s="18" t="str">
        <f>IF(ISNUMBER(GC30), GC30*COS(RADIANS(-$C30+Графики!$B$3))+GD30*SIN(RADIANS(-$C30+Графики!$B$3)),"")</f>
        <v/>
      </c>
      <c r="GF30" s="19" t="str">
        <f>IF(ISNUMBER(GC30), GC30*COS(RADIANS(-$C30+Графики!$B$5))+GD30*SIN(RADIANS(-$C30+Графики!$B$5)),"")</f>
        <v/>
      </c>
      <c r="GG30" s="24"/>
      <c r="GH30" s="25"/>
      <c r="GI30" s="25"/>
      <c r="GJ30" s="25"/>
      <c r="GK30" s="18" t="str">
        <f t="shared" si="35"/>
        <v/>
      </c>
      <c r="GL30" s="18" t="str">
        <f t="shared" si="36"/>
        <v/>
      </c>
      <c r="GM30" s="18" t="str">
        <f t="shared" si="37"/>
        <v/>
      </c>
      <c r="GN30" s="18" t="str">
        <f t="shared" si="38"/>
        <v/>
      </c>
      <c r="GO30" s="18" t="str">
        <f>IF(ISNUMBER(GM30), GM30*COS(RADIANS(-$C30+Графики!$B$3))+GN30*SIN(RADIANS(-$C30+Графики!$B$3)),"")</f>
        <v/>
      </c>
      <c r="GP30" s="19" t="str">
        <f>IF(ISNUMBER(GM30), GM30*COS(RADIANS(-$C30+Графики!$B$5))+GN30*SIN(RADIANS(-$C30+Графики!$B$5)),"")</f>
        <v/>
      </c>
      <c r="GQ30" s="24"/>
      <c r="GR30" s="25"/>
      <c r="GS30" s="25"/>
      <c r="GT30" s="25"/>
      <c r="GU30" s="18" t="str">
        <f t="shared" si="39"/>
        <v/>
      </c>
      <c r="GV30" s="18" t="str">
        <f t="shared" si="40"/>
        <v/>
      </c>
      <c r="GW30" s="18" t="str">
        <f t="shared" si="41"/>
        <v/>
      </c>
      <c r="GX30" s="18" t="str">
        <f t="shared" si="42"/>
        <v/>
      </c>
      <c r="GY30" s="18" t="str">
        <f>IF(ISNUMBER(GW30), GW30*COS(RADIANS(-$C30+Графики!$B$3))+GX30*SIN(RADIANS(-$C30+Графики!$B$3)),"")</f>
        <v/>
      </c>
      <c r="GZ30" s="19" t="str">
        <f>IF(ISNUMBER(GW30), GW30*COS(RADIANS(-$C30+Графики!$B$5))+GX30*SIN(RADIANS(-$C30+Графики!$B$5)),"")</f>
        <v/>
      </c>
      <c r="HA30" s="24"/>
      <c r="HB30" s="25"/>
      <c r="HC30" s="25"/>
      <c r="HD30" s="25"/>
      <c r="HE30" s="18" t="str">
        <f t="shared" si="43"/>
        <v/>
      </c>
      <c r="HF30" s="18" t="str">
        <f t="shared" si="44"/>
        <v/>
      </c>
      <c r="HG30" s="18" t="str">
        <f t="shared" si="45"/>
        <v/>
      </c>
      <c r="HH30" s="18" t="str">
        <f t="shared" si="46"/>
        <v/>
      </c>
      <c r="HI30" s="18" t="str">
        <f>IF(ISNUMBER(HG30), HG30*COS(RADIANS(-$C30+Графики!$B$3))+HH30*SIN(RADIANS(-$C30+Графики!$B$3)),"")</f>
        <v/>
      </c>
      <c r="HJ30" s="19" t="str">
        <f>IF(ISNUMBER(HG30), HG30*COS(RADIANS(-$C30+Графики!$B$5))+HH30*SIN(RADIANS(-$C30+Графики!$B$5)),"")</f>
        <v/>
      </c>
      <c r="HK30" s="24"/>
      <c r="HL30" s="25"/>
      <c r="HM30" s="25"/>
      <c r="HN30" s="25"/>
      <c r="HO30" s="18" t="str">
        <f t="shared" si="47"/>
        <v/>
      </c>
      <c r="HP30" s="18" t="str">
        <f t="shared" si="48"/>
        <v/>
      </c>
      <c r="HQ30" s="18" t="str">
        <f t="shared" si="49"/>
        <v/>
      </c>
      <c r="HR30" s="18" t="str">
        <f t="shared" si="50"/>
        <v/>
      </c>
      <c r="HS30" s="18" t="str">
        <f>IF(ISNUMBER(HQ30), HQ30*COS(RADIANS(-$C30+Графики!$B$3))+HR30*SIN(RADIANS(-$C30+Графики!$B$3)),"")</f>
        <v/>
      </c>
      <c r="HT30" s="19" t="str">
        <f>IF(ISNUMBER(HQ30), HQ30*COS(RADIANS(-$C30+Графики!$B$5))+HR30*SIN(RADIANS(-$C30+Графики!$B$5)),"")</f>
        <v/>
      </c>
      <c r="HU30" s="24"/>
      <c r="HV30" s="25"/>
      <c r="HW30" s="25"/>
      <c r="HX30" s="25"/>
      <c r="HY30" s="18" t="str">
        <f t="shared" si="51"/>
        <v/>
      </c>
      <c r="HZ30" s="18" t="str">
        <f t="shared" si="52"/>
        <v/>
      </c>
      <c r="IA30" s="18" t="str">
        <f t="shared" si="53"/>
        <v/>
      </c>
      <c r="IB30" s="18" t="str">
        <f t="shared" si="54"/>
        <v/>
      </c>
      <c r="IC30" s="18" t="str">
        <f>IF(ISNUMBER(IA30), IA30*COS(RADIANS(-$C30+Графики!$B$3))+IB30*SIN(RADIANS(-$C30+Графики!$B$3)),"")</f>
        <v/>
      </c>
      <c r="ID30" s="19" t="str">
        <f>IF(ISNUMBER(IA30), IA30*COS(RADIANS(-$C30+Графики!$B$5))+IB30*SIN(RADIANS(-$C30+Графики!$B$5)),"")</f>
        <v/>
      </c>
      <c r="IE30" s="24"/>
      <c r="IF30" s="25"/>
      <c r="IG30" s="25"/>
      <c r="IH30" s="25"/>
      <c r="II30" s="18" t="str">
        <f t="shared" si="55"/>
        <v/>
      </c>
      <c r="IJ30" s="18" t="str">
        <f t="shared" si="56"/>
        <v/>
      </c>
      <c r="IK30" s="18" t="str">
        <f t="shared" si="57"/>
        <v/>
      </c>
      <c r="IL30" s="18" t="str">
        <f t="shared" si="58"/>
        <v/>
      </c>
      <c r="IM30" s="18" t="str">
        <f>IF(ISNUMBER(IK30), IK30*COS(RADIANS(-$C30+Графики!$B$3))+IL30*SIN(RADIANS(-$C30+Графики!$B$3)),"")</f>
        <v/>
      </c>
      <c r="IN30" s="19" t="str">
        <f>IF(ISNUMBER(IK30), IK30*COS(RADIANS(-$C30+Графики!$B$5))+IL30*SIN(RADIANS(-$C30+Графики!$B$5)),"")</f>
        <v/>
      </c>
      <c r="IO30" s="24"/>
      <c r="IP30" s="25"/>
      <c r="IQ30" s="25"/>
      <c r="IR30" s="25"/>
      <c r="IS30" s="18" t="str">
        <f t="shared" si="59"/>
        <v/>
      </c>
      <c r="IT30" s="18" t="str">
        <f t="shared" si="60"/>
        <v/>
      </c>
      <c r="IU30" s="18" t="str">
        <f t="shared" si="61"/>
        <v/>
      </c>
      <c r="IV30" s="18" t="str">
        <f t="shared" si="62"/>
        <v/>
      </c>
      <c r="IW30" s="18" t="str">
        <f>IF(ISNUMBER(IU30), IU30*COS(RADIANS(-$C30+Графики!$B$3))+IV30*SIN(RADIANS(-$C30+Графики!$B$3)),"")</f>
        <v/>
      </c>
      <c r="IX30" s="19" t="str">
        <f>IF(ISNUMBER(IU30), IU30*COS(RADIANS(-$C30+Графики!$B$5))+IV30*SIN(RADIANS(-$C30+Графики!$B$5)),"")</f>
        <v/>
      </c>
    </row>
    <row r="31" spans="1:258" x14ac:dyDescent="0.25">
      <c r="A31" s="44">
        <v>31</v>
      </c>
      <c r="B31" s="50">
        <v>0</v>
      </c>
      <c r="C31" s="11">
        <f>IF(Графики!$A$7="Расчитывать с учетом закручивания скважины",B31,0)</f>
        <v>0</v>
      </c>
      <c r="D31" s="47">
        <v>14</v>
      </c>
      <c r="E31" s="34">
        <f t="shared" si="103"/>
        <v>0</v>
      </c>
      <c r="F31" s="35">
        <f t="shared" si="103"/>
        <v>0</v>
      </c>
      <c r="G31" s="35">
        <f t="shared" si="1"/>
        <v>0</v>
      </c>
      <c r="H31" s="36">
        <f t="shared" si="2"/>
        <v>0</v>
      </c>
      <c r="I31" s="29"/>
      <c r="J31" s="25"/>
      <c r="K31" s="25"/>
      <c r="L31" s="25"/>
      <c r="M31" s="18" t="str">
        <f t="shared" si="63"/>
        <v/>
      </c>
      <c r="N31" s="18" t="str">
        <f t="shared" si="64"/>
        <v/>
      </c>
      <c r="O31" s="18" t="str">
        <f t="shared" si="93"/>
        <v/>
      </c>
      <c r="P31" s="18" t="str">
        <f t="shared" si="93"/>
        <v/>
      </c>
      <c r="Q31" s="18" t="str">
        <f>IF(ISNUMBER(O31), O31*COS(RADIANS(-$C31+Графики!$B$3))+P31*SIN(RADIANS(-$C31+Графики!$B$3)),"")</f>
        <v/>
      </c>
      <c r="R31" s="19" t="str">
        <f>IF(ISNUMBER(O31), O31*COS(RADIANS(-$C31+Графики!$B$5))+P31*SIN(RADIANS(-$C31+Графики!$B$5)),"")</f>
        <v/>
      </c>
      <c r="S31" s="29"/>
      <c r="T31" s="25"/>
      <c r="U31" s="25"/>
      <c r="V31" s="25"/>
      <c r="W31" s="18" t="str">
        <f t="shared" si="66"/>
        <v/>
      </c>
      <c r="X31" s="18" t="str">
        <f t="shared" si="67"/>
        <v/>
      </c>
      <c r="Y31" s="18" t="str">
        <f t="shared" si="94"/>
        <v/>
      </c>
      <c r="Z31" s="18" t="str">
        <f t="shared" si="94"/>
        <v/>
      </c>
      <c r="AA31" s="18" t="str">
        <f>IF(ISNUMBER(Y31), Y31*COS(RADIANS(-$C31+Графики!$B$3))+Z31*SIN(RADIANS(-$C31+Графики!$B$3)),"")</f>
        <v/>
      </c>
      <c r="AB31" s="18" t="str">
        <f>IF(ISNUMBER(Y31), Y31*COS(RADIANS(-$C31+Графики!$B$5))+Z31*SIN(RADIANS(-$C31+Графики!$B$5)),"")</f>
        <v/>
      </c>
      <c r="AC31" s="24"/>
      <c r="AD31" s="25"/>
      <c r="AE31" s="25"/>
      <c r="AF31" s="25"/>
      <c r="AG31" s="18" t="str">
        <f t="shared" si="69"/>
        <v/>
      </c>
      <c r="AH31" s="18" t="str">
        <f t="shared" si="70"/>
        <v/>
      </c>
      <c r="AI31" s="18" t="str">
        <f t="shared" si="95"/>
        <v/>
      </c>
      <c r="AJ31" s="18" t="str">
        <f t="shared" si="95"/>
        <v/>
      </c>
      <c r="AK31" s="18" t="str">
        <f>IF(ISNUMBER(AI31), AI31*COS(RADIANS(-$C31+Графики!$B$3))+AJ31*SIN(RADIANS(-$C31+Графики!$B$3)),"")</f>
        <v/>
      </c>
      <c r="AL31" s="19" t="str">
        <f>IF(ISNUMBER(AI31), AI31*COS(RADIANS(-$C31+Графики!$B$5))+AJ31*SIN(RADIANS(-$C31+Графики!$B$5)),"")</f>
        <v/>
      </c>
      <c r="AM31" s="24"/>
      <c r="AN31" s="25"/>
      <c r="AO31" s="25"/>
      <c r="AP31" s="25"/>
      <c r="AQ31" s="18" t="str">
        <f t="shared" si="72"/>
        <v/>
      </c>
      <c r="AR31" s="18" t="str">
        <f t="shared" si="73"/>
        <v/>
      </c>
      <c r="AS31" s="18" t="str">
        <f t="shared" si="96"/>
        <v/>
      </c>
      <c r="AT31" s="18" t="str">
        <f t="shared" si="96"/>
        <v/>
      </c>
      <c r="AU31" s="18" t="str">
        <f>IF(ISNUMBER(AS31), AS31*COS(RADIANS(-$C31+Графики!$B$3))+AT31*SIN(RADIANS(-$C31+Графики!$B$3)),"")</f>
        <v/>
      </c>
      <c r="AV31" s="19" t="str">
        <f>IF(ISNUMBER(AS31), AS31*COS(RADIANS(-$C31+Графики!$B$5))+AT31*SIN(RADIANS(-$C31+Графики!$B$5)),"")</f>
        <v/>
      </c>
      <c r="AW31" s="24"/>
      <c r="AX31" s="25"/>
      <c r="AY31" s="25"/>
      <c r="AZ31" s="25"/>
      <c r="BA31" s="18" t="str">
        <f t="shared" si="75"/>
        <v/>
      </c>
      <c r="BB31" s="18" t="str">
        <f t="shared" si="76"/>
        <v/>
      </c>
      <c r="BC31" s="18" t="str">
        <f t="shared" si="97"/>
        <v/>
      </c>
      <c r="BD31" s="18" t="str">
        <f t="shared" si="97"/>
        <v/>
      </c>
      <c r="BE31" s="18" t="str">
        <f>IF(ISNUMBER(BC31), BC31*COS(RADIANS(-$C31+Графики!$B$3))+BD31*SIN(RADIANS(-$C31+Графики!$B$3)),"")</f>
        <v/>
      </c>
      <c r="BF31" s="19" t="str">
        <f>IF(ISNUMBER(BC31), BC31*COS(RADIANS(-$C31+Графики!$B$5))+BD31*SIN(RADIANS(-$C31+Графики!$B$5)),"")</f>
        <v/>
      </c>
      <c r="BG31" s="24"/>
      <c r="BH31" s="25"/>
      <c r="BI31" s="25"/>
      <c r="BJ31" s="25"/>
      <c r="BK31" s="18" t="str">
        <f t="shared" si="78"/>
        <v/>
      </c>
      <c r="BL31" s="18" t="str">
        <f t="shared" si="79"/>
        <v/>
      </c>
      <c r="BM31" s="18" t="str">
        <f t="shared" si="98"/>
        <v/>
      </c>
      <c r="BN31" s="18" t="str">
        <f t="shared" si="98"/>
        <v/>
      </c>
      <c r="BO31" s="18" t="str">
        <f>IF(ISNUMBER(BM31), BM31*COS(RADIANS(-$C31+Графики!$B$3))+BN31*SIN(RADIANS(-$C31+Графики!$B$3)),"")</f>
        <v/>
      </c>
      <c r="BP31" s="19" t="str">
        <f>IF(ISNUMBER(BM31), BM31*COS(RADIANS(-$C31+Графики!$B$5))+BN31*SIN(RADIANS(-$C31+Графики!$B$5)),"")</f>
        <v/>
      </c>
      <c r="BQ31" s="24"/>
      <c r="BR31" s="25"/>
      <c r="BS31" s="25"/>
      <c r="BT31" s="25"/>
      <c r="BU31" s="18" t="str">
        <f t="shared" si="81"/>
        <v/>
      </c>
      <c r="BV31" s="18" t="str">
        <f t="shared" si="82"/>
        <v/>
      </c>
      <c r="BW31" s="18" t="str">
        <f t="shared" si="99"/>
        <v/>
      </c>
      <c r="BX31" s="18" t="str">
        <f t="shared" si="99"/>
        <v/>
      </c>
      <c r="BY31" s="18" t="str">
        <f>IF(ISNUMBER(BW31), BW31*COS(RADIANS(-$C31+Графики!$B$3))+BX31*SIN(RADIANS(-$C31+Графики!$B$3)),"")</f>
        <v/>
      </c>
      <c r="BZ31" s="19" t="str">
        <f>IF(ISNUMBER(BW31), BW31*COS(RADIANS(-$C31+Графики!$B$5))+BX31*SIN(RADIANS(-$C31+Графики!$B$5)),"")</f>
        <v/>
      </c>
      <c r="CA31" s="29"/>
      <c r="CB31" s="25"/>
      <c r="CC31" s="25"/>
      <c r="CD31" s="25"/>
      <c r="CE31" s="18" t="str">
        <f t="shared" si="84"/>
        <v/>
      </c>
      <c r="CF31" s="18" t="str">
        <f t="shared" si="85"/>
        <v/>
      </c>
      <c r="CG31" s="18" t="str">
        <f t="shared" si="100"/>
        <v/>
      </c>
      <c r="CH31" s="18" t="str">
        <f t="shared" si="100"/>
        <v/>
      </c>
      <c r="CI31" s="18" t="str">
        <f>IF(ISNUMBER(CG31), CG31*COS(RADIANS(-$C31+Графики!$B$3))+CH31*SIN(RADIANS(-$C31+Графики!$B$3)),"")</f>
        <v/>
      </c>
      <c r="CJ31" s="19" t="str">
        <f>IF(ISNUMBER(CG31), CG31*COS(RADIANS(-$C31+Графики!$B$5))+CH31*SIN(RADIANS(-$C31+Графики!$B$5)),"")</f>
        <v/>
      </c>
      <c r="CK31" s="24"/>
      <c r="CL31" s="25"/>
      <c r="CM31" s="25"/>
      <c r="CN31" s="25"/>
      <c r="CO31" s="18" t="str">
        <f t="shared" si="87"/>
        <v/>
      </c>
      <c r="CP31" s="18" t="str">
        <f t="shared" si="88"/>
        <v/>
      </c>
      <c r="CQ31" s="18" t="str">
        <f t="shared" si="101"/>
        <v/>
      </c>
      <c r="CR31" s="18" t="str">
        <f t="shared" si="101"/>
        <v/>
      </c>
      <c r="CS31" s="18" t="str">
        <f>IF(ISNUMBER(CQ31), CQ31*COS(RADIANS(-$C31+Графики!$B$3))+CR31*SIN(RADIANS(-$C31+Графики!$B$3)),"")</f>
        <v/>
      </c>
      <c r="CT31" s="19" t="str">
        <f>IF(ISNUMBER(CQ31), CQ31*COS(RADIANS(-$C31+Графики!$B$5))+CR31*SIN(RADIANS(-$C31+Графики!$B$5)),"")</f>
        <v/>
      </c>
      <c r="CU31" s="24"/>
      <c r="CV31" s="25"/>
      <c r="CW31" s="25"/>
      <c r="CX31" s="25"/>
      <c r="CY31" s="18" t="str">
        <f t="shared" si="90"/>
        <v/>
      </c>
      <c r="CZ31" s="18" t="str">
        <f t="shared" si="91"/>
        <v/>
      </c>
      <c r="DA31" s="18" t="str">
        <f t="shared" si="102"/>
        <v/>
      </c>
      <c r="DB31" s="18" t="str">
        <f t="shared" si="102"/>
        <v/>
      </c>
      <c r="DC31" s="18" t="str">
        <f>IF(ISNUMBER(DA31), DA31*COS(RADIANS(-$C31+Графики!$B$3))+DB31*SIN(RADIANS(-$C31+Графики!$B$3)),"")</f>
        <v/>
      </c>
      <c r="DD31" s="19" t="str">
        <f>IF(ISNUMBER(DA31), DA31*COS(RADIANS(-$C31+Графики!$B$5))+DB31*SIN(RADIANS(-$C31+Графики!$B$5)),"")</f>
        <v/>
      </c>
      <c r="DE31" s="24"/>
      <c r="DF31" s="25"/>
      <c r="DG31" s="25"/>
      <c r="DH31" s="25"/>
      <c r="DI31" s="18" t="str">
        <f t="shared" si="3"/>
        <v/>
      </c>
      <c r="DJ31" s="18" t="str">
        <f t="shared" si="4"/>
        <v/>
      </c>
      <c r="DK31" s="18" t="str">
        <f t="shared" si="5"/>
        <v/>
      </c>
      <c r="DL31" s="18" t="str">
        <f t="shared" si="6"/>
        <v/>
      </c>
      <c r="DM31" s="18" t="str">
        <f>IF(ISNUMBER(DK31), DK31*COS(RADIANS(-$C31+Графики!$B$3))+DL31*SIN(RADIANS(-$C31+Графики!$B$3)),"")</f>
        <v/>
      </c>
      <c r="DN31" s="19" t="str">
        <f>IF(ISNUMBER(DK31), DK31*COS(RADIANS(-$C31+Графики!$B$5))+DL31*SIN(RADIANS(-$C31+Графики!$B$5)),"")</f>
        <v/>
      </c>
      <c r="DO31" s="24"/>
      <c r="DP31" s="25"/>
      <c r="DQ31" s="25"/>
      <c r="DR31" s="25"/>
      <c r="DS31" s="18" t="str">
        <f t="shared" si="7"/>
        <v/>
      </c>
      <c r="DT31" s="18" t="str">
        <f t="shared" si="8"/>
        <v/>
      </c>
      <c r="DU31" s="18" t="str">
        <f t="shared" si="9"/>
        <v/>
      </c>
      <c r="DV31" s="18" t="str">
        <f t="shared" si="10"/>
        <v/>
      </c>
      <c r="DW31" s="18" t="str">
        <f>IF(ISNUMBER(DU31), DU31*COS(RADIANS(-$C31+Графики!$B$3))+DV31*SIN(RADIANS(-$C31+Графики!$B$3)),"")</f>
        <v/>
      </c>
      <c r="DX31" s="19" t="str">
        <f>IF(ISNUMBER(DU31), DU31*COS(RADIANS(-$C31+Графики!$B$5))+DV31*SIN(RADIANS(-$C31+Графики!$B$5)),"")</f>
        <v/>
      </c>
      <c r="DY31" s="24"/>
      <c r="DZ31" s="25"/>
      <c r="EA31" s="25"/>
      <c r="EB31" s="25"/>
      <c r="EC31" s="18" t="str">
        <f t="shared" si="11"/>
        <v/>
      </c>
      <c r="ED31" s="18" t="str">
        <f t="shared" si="12"/>
        <v/>
      </c>
      <c r="EE31" s="18" t="str">
        <f t="shared" si="13"/>
        <v/>
      </c>
      <c r="EF31" s="18" t="str">
        <f t="shared" si="14"/>
        <v/>
      </c>
      <c r="EG31" s="18" t="str">
        <f>IF(ISNUMBER(EE31), EE31*COS(RADIANS(-$C31+Графики!$B$3))+EF31*SIN(RADIANS(-$C31+Графики!$B$3)),"")</f>
        <v/>
      </c>
      <c r="EH31" s="19" t="str">
        <f>IF(ISNUMBER(EE31), EE31*COS(RADIANS(-$C31+Графики!$B$5))+EF31*SIN(RADIANS(-$C31+Графики!$B$5)),"")</f>
        <v/>
      </c>
      <c r="EI31" s="24"/>
      <c r="EJ31" s="25"/>
      <c r="EK31" s="25"/>
      <c r="EL31" s="25"/>
      <c r="EM31" s="18" t="str">
        <f t="shared" si="15"/>
        <v/>
      </c>
      <c r="EN31" s="18" t="str">
        <f t="shared" si="16"/>
        <v/>
      </c>
      <c r="EO31" s="18" t="str">
        <f t="shared" si="17"/>
        <v/>
      </c>
      <c r="EP31" s="18" t="str">
        <f t="shared" si="18"/>
        <v/>
      </c>
      <c r="EQ31" s="18" t="str">
        <f>IF(ISNUMBER(EO31), EO31*COS(RADIANS(-$C31+Графики!$B$3))+EP31*SIN(RADIANS(-$C31+Графики!$B$3)),"")</f>
        <v/>
      </c>
      <c r="ER31" s="19" t="str">
        <f>IF(ISNUMBER(EO31), EO31*COS(RADIANS(-$C31+Графики!$B$5))+EP31*SIN(RADIANS(-$C31+Графики!$B$5)),"")</f>
        <v/>
      </c>
      <c r="ES31" s="24"/>
      <c r="ET31" s="25"/>
      <c r="EU31" s="25"/>
      <c r="EV31" s="25"/>
      <c r="EW31" s="18" t="str">
        <f t="shared" si="19"/>
        <v/>
      </c>
      <c r="EX31" s="18" t="str">
        <f t="shared" si="20"/>
        <v/>
      </c>
      <c r="EY31" s="18" t="str">
        <f t="shared" si="21"/>
        <v/>
      </c>
      <c r="EZ31" s="18" t="str">
        <f t="shared" si="22"/>
        <v/>
      </c>
      <c r="FA31" s="18" t="str">
        <f>IF(ISNUMBER(EY31), EY31*COS(RADIANS(-$C31+Графики!$B$3))+EZ31*SIN(RADIANS(-$C31+Графики!$B$3)),"")</f>
        <v/>
      </c>
      <c r="FB31" s="19" t="str">
        <f>IF(ISNUMBER(EY31), EY31*COS(RADIANS(-$C31+Графики!$B$5))+EZ31*SIN(RADIANS(-$C31+Графики!$B$5)),"")</f>
        <v/>
      </c>
      <c r="FC31" s="24"/>
      <c r="FD31" s="25"/>
      <c r="FE31" s="25"/>
      <c r="FF31" s="25"/>
      <c r="FG31" s="18" t="str">
        <f t="shared" si="23"/>
        <v/>
      </c>
      <c r="FH31" s="18" t="str">
        <f t="shared" si="24"/>
        <v/>
      </c>
      <c r="FI31" s="18" t="str">
        <f t="shared" si="25"/>
        <v/>
      </c>
      <c r="FJ31" s="18" t="str">
        <f t="shared" si="26"/>
        <v/>
      </c>
      <c r="FK31" s="18" t="str">
        <f>IF(ISNUMBER(FI31), FI31*COS(RADIANS(-$C31+Графики!$B$3))+FJ31*SIN(RADIANS(-$C31+Графики!$B$3)),"")</f>
        <v/>
      </c>
      <c r="FL31" s="19" t="str">
        <f>IF(ISNUMBER(FI31), FI31*COS(RADIANS(-$C31+Графики!$B$5))+FJ31*SIN(RADIANS(-$C31+Графики!$B$5)),"")</f>
        <v/>
      </c>
      <c r="FM31" s="24"/>
      <c r="FN31" s="25"/>
      <c r="FO31" s="25"/>
      <c r="FP31" s="25"/>
      <c r="FQ31" s="18" t="str">
        <f t="shared" si="27"/>
        <v/>
      </c>
      <c r="FR31" s="18" t="str">
        <f t="shared" si="28"/>
        <v/>
      </c>
      <c r="FS31" s="18" t="str">
        <f t="shared" si="29"/>
        <v/>
      </c>
      <c r="FT31" s="18" t="str">
        <f t="shared" si="30"/>
        <v/>
      </c>
      <c r="FU31" s="18" t="str">
        <f>IF(ISNUMBER(FS31), FS31*COS(RADIANS(-$C31+Графики!$B$3))+FT31*SIN(RADIANS(-$C31+Графики!$B$3)),"")</f>
        <v/>
      </c>
      <c r="FV31" s="19" t="str">
        <f>IF(ISNUMBER(FS31), FS31*COS(RADIANS(-$C31+Графики!$B$5))+FT31*SIN(RADIANS(-$C31+Графики!$B$5)),"")</f>
        <v/>
      </c>
      <c r="FW31" s="24"/>
      <c r="FX31" s="25"/>
      <c r="FY31" s="25"/>
      <c r="FZ31" s="25"/>
      <c r="GA31" s="18" t="str">
        <f t="shared" si="31"/>
        <v/>
      </c>
      <c r="GB31" s="18" t="str">
        <f t="shared" si="32"/>
        <v/>
      </c>
      <c r="GC31" s="18" t="str">
        <f t="shared" si="33"/>
        <v/>
      </c>
      <c r="GD31" s="18" t="str">
        <f t="shared" si="34"/>
        <v/>
      </c>
      <c r="GE31" s="18" t="str">
        <f>IF(ISNUMBER(GC31), GC31*COS(RADIANS(-$C31+Графики!$B$3))+GD31*SIN(RADIANS(-$C31+Графики!$B$3)),"")</f>
        <v/>
      </c>
      <c r="GF31" s="19" t="str">
        <f>IF(ISNUMBER(GC31), GC31*COS(RADIANS(-$C31+Графики!$B$5))+GD31*SIN(RADIANS(-$C31+Графики!$B$5)),"")</f>
        <v/>
      </c>
      <c r="GG31" s="24"/>
      <c r="GH31" s="25"/>
      <c r="GI31" s="25"/>
      <c r="GJ31" s="25"/>
      <c r="GK31" s="18" t="str">
        <f t="shared" si="35"/>
        <v/>
      </c>
      <c r="GL31" s="18" t="str">
        <f t="shared" si="36"/>
        <v/>
      </c>
      <c r="GM31" s="18" t="str">
        <f t="shared" si="37"/>
        <v/>
      </c>
      <c r="GN31" s="18" t="str">
        <f t="shared" si="38"/>
        <v/>
      </c>
      <c r="GO31" s="18" t="str">
        <f>IF(ISNUMBER(GM31), GM31*COS(RADIANS(-$C31+Графики!$B$3))+GN31*SIN(RADIANS(-$C31+Графики!$B$3)),"")</f>
        <v/>
      </c>
      <c r="GP31" s="19" t="str">
        <f>IF(ISNUMBER(GM31), GM31*COS(RADIANS(-$C31+Графики!$B$5))+GN31*SIN(RADIANS(-$C31+Графики!$B$5)),"")</f>
        <v/>
      </c>
      <c r="GQ31" s="24"/>
      <c r="GR31" s="25"/>
      <c r="GS31" s="25"/>
      <c r="GT31" s="25"/>
      <c r="GU31" s="18" t="str">
        <f t="shared" si="39"/>
        <v/>
      </c>
      <c r="GV31" s="18" t="str">
        <f t="shared" si="40"/>
        <v/>
      </c>
      <c r="GW31" s="18" t="str">
        <f t="shared" si="41"/>
        <v/>
      </c>
      <c r="GX31" s="18" t="str">
        <f t="shared" si="42"/>
        <v/>
      </c>
      <c r="GY31" s="18" t="str">
        <f>IF(ISNUMBER(GW31), GW31*COS(RADIANS(-$C31+Графики!$B$3))+GX31*SIN(RADIANS(-$C31+Графики!$B$3)),"")</f>
        <v/>
      </c>
      <c r="GZ31" s="19" t="str">
        <f>IF(ISNUMBER(GW31), GW31*COS(RADIANS(-$C31+Графики!$B$5))+GX31*SIN(RADIANS(-$C31+Графики!$B$5)),"")</f>
        <v/>
      </c>
      <c r="HA31" s="24"/>
      <c r="HB31" s="25"/>
      <c r="HC31" s="25"/>
      <c r="HD31" s="25"/>
      <c r="HE31" s="18" t="str">
        <f t="shared" si="43"/>
        <v/>
      </c>
      <c r="HF31" s="18" t="str">
        <f t="shared" si="44"/>
        <v/>
      </c>
      <c r="HG31" s="18" t="str">
        <f t="shared" si="45"/>
        <v/>
      </c>
      <c r="HH31" s="18" t="str">
        <f t="shared" si="46"/>
        <v/>
      </c>
      <c r="HI31" s="18" t="str">
        <f>IF(ISNUMBER(HG31), HG31*COS(RADIANS(-$C31+Графики!$B$3))+HH31*SIN(RADIANS(-$C31+Графики!$B$3)),"")</f>
        <v/>
      </c>
      <c r="HJ31" s="19" t="str">
        <f>IF(ISNUMBER(HG31), HG31*COS(RADIANS(-$C31+Графики!$B$5))+HH31*SIN(RADIANS(-$C31+Графики!$B$5)),"")</f>
        <v/>
      </c>
      <c r="HK31" s="24"/>
      <c r="HL31" s="25"/>
      <c r="HM31" s="25"/>
      <c r="HN31" s="25"/>
      <c r="HO31" s="18" t="str">
        <f t="shared" si="47"/>
        <v/>
      </c>
      <c r="HP31" s="18" t="str">
        <f t="shared" si="48"/>
        <v/>
      </c>
      <c r="HQ31" s="18" t="str">
        <f t="shared" si="49"/>
        <v/>
      </c>
      <c r="HR31" s="18" t="str">
        <f t="shared" si="50"/>
        <v/>
      </c>
      <c r="HS31" s="18" t="str">
        <f>IF(ISNUMBER(HQ31), HQ31*COS(RADIANS(-$C31+Графики!$B$3))+HR31*SIN(RADIANS(-$C31+Графики!$B$3)),"")</f>
        <v/>
      </c>
      <c r="HT31" s="19" t="str">
        <f>IF(ISNUMBER(HQ31), HQ31*COS(RADIANS(-$C31+Графики!$B$5))+HR31*SIN(RADIANS(-$C31+Графики!$B$5)),"")</f>
        <v/>
      </c>
      <c r="HU31" s="24"/>
      <c r="HV31" s="25"/>
      <c r="HW31" s="25"/>
      <c r="HX31" s="25"/>
      <c r="HY31" s="18" t="str">
        <f t="shared" si="51"/>
        <v/>
      </c>
      <c r="HZ31" s="18" t="str">
        <f t="shared" si="52"/>
        <v/>
      </c>
      <c r="IA31" s="18" t="str">
        <f t="shared" si="53"/>
        <v/>
      </c>
      <c r="IB31" s="18" t="str">
        <f t="shared" si="54"/>
        <v/>
      </c>
      <c r="IC31" s="18" t="str">
        <f>IF(ISNUMBER(IA31), IA31*COS(RADIANS(-$C31+Графики!$B$3))+IB31*SIN(RADIANS(-$C31+Графики!$B$3)),"")</f>
        <v/>
      </c>
      <c r="ID31" s="19" t="str">
        <f>IF(ISNUMBER(IA31), IA31*COS(RADIANS(-$C31+Графики!$B$5))+IB31*SIN(RADIANS(-$C31+Графики!$B$5)),"")</f>
        <v/>
      </c>
      <c r="IE31" s="24"/>
      <c r="IF31" s="25"/>
      <c r="IG31" s="25"/>
      <c r="IH31" s="25"/>
      <c r="II31" s="18" t="str">
        <f t="shared" si="55"/>
        <v/>
      </c>
      <c r="IJ31" s="18" t="str">
        <f t="shared" si="56"/>
        <v/>
      </c>
      <c r="IK31" s="18" t="str">
        <f t="shared" si="57"/>
        <v/>
      </c>
      <c r="IL31" s="18" t="str">
        <f t="shared" si="58"/>
        <v/>
      </c>
      <c r="IM31" s="18" t="str">
        <f>IF(ISNUMBER(IK31), IK31*COS(RADIANS(-$C31+Графики!$B$3))+IL31*SIN(RADIANS(-$C31+Графики!$B$3)),"")</f>
        <v/>
      </c>
      <c r="IN31" s="19" t="str">
        <f>IF(ISNUMBER(IK31), IK31*COS(RADIANS(-$C31+Графики!$B$5))+IL31*SIN(RADIANS(-$C31+Графики!$B$5)),"")</f>
        <v/>
      </c>
      <c r="IO31" s="24"/>
      <c r="IP31" s="25"/>
      <c r="IQ31" s="25"/>
      <c r="IR31" s="25"/>
      <c r="IS31" s="18" t="str">
        <f t="shared" si="59"/>
        <v/>
      </c>
      <c r="IT31" s="18" t="str">
        <f t="shared" si="60"/>
        <v/>
      </c>
      <c r="IU31" s="18" t="str">
        <f t="shared" si="61"/>
        <v/>
      </c>
      <c r="IV31" s="18" t="str">
        <f t="shared" si="62"/>
        <v/>
      </c>
      <c r="IW31" s="18" t="str">
        <f>IF(ISNUMBER(IU31), IU31*COS(RADIANS(-$C31+Графики!$B$3))+IV31*SIN(RADIANS(-$C31+Графики!$B$3)),"")</f>
        <v/>
      </c>
      <c r="IX31" s="19" t="str">
        <f>IF(ISNUMBER(IU31), IU31*COS(RADIANS(-$C31+Графики!$B$5))+IV31*SIN(RADIANS(-$C31+Графики!$B$5)),"")</f>
        <v/>
      </c>
    </row>
    <row r="32" spans="1:258" x14ac:dyDescent="0.25">
      <c r="A32" s="44">
        <v>32</v>
      </c>
      <c r="B32" s="50">
        <v>0</v>
      </c>
      <c r="C32" s="11">
        <f>IF(Графики!$A$7="Расчитывать с учетом закручивания скважины",B32,0)</f>
        <v>0</v>
      </c>
      <c r="D32" s="47">
        <v>14.5</v>
      </c>
      <c r="E32" s="34">
        <f t="shared" si="103"/>
        <v>0</v>
      </c>
      <c r="F32" s="35">
        <f t="shared" si="103"/>
        <v>0</v>
      </c>
      <c r="G32" s="35">
        <f t="shared" si="1"/>
        <v>0</v>
      </c>
      <c r="H32" s="36">
        <f t="shared" si="2"/>
        <v>0</v>
      </c>
      <c r="I32" s="29"/>
      <c r="J32" s="25"/>
      <c r="K32" s="25"/>
      <c r="L32" s="25"/>
      <c r="M32" s="18" t="str">
        <f t="shared" si="63"/>
        <v/>
      </c>
      <c r="N32" s="18" t="str">
        <f t="shared" si="64"/>
        <v/>
      </c>
      <c r="O32" s="18" t="str">
        <f t="shared" si="93"/>
        <v/>
      </c>
      <c r="P32" s="18" t="str">
        <f t="shared" si="93"/>
        <v/>
      </c>
      <c r="Q32" s="18" t="str">
        <f>IF(ISNUMBER(O32), O32*COS(RADIANS(-$C32+Графики!$B$3))+P32*SIN(RADIANS(-$C32+Графики!$B$3)),"")</f>
        <v/>
      </c>
      <c r="R32" s="19" t="str">
        <f>IF(ISNUMBER(O32), O32*COS(RADIANS(-$C32+Графики!$B$5))+P32*SIN(RADIANS(-$C32+Графики!$B$5)),"")</f>
        <v/>
      </c>
      <c r="S32" s="29"/>
      <c r="T32" s="25"/>
      <c r="U32" s="25"/>
      <c r="V32" s="25"/>
      <c r="W32" s="18" t="str">
        <f t="shared" si="66"/>
        <v/>
      </c>
      <c r="X32" s="18" t="str">
        <f t="shared" si="67"/>
        <v/>
      </c>
      <c r="Y32" s="18" t="str">
        <f t="shared" si="94"/>
        <v/>
      </c>
      <c r="Z32" s="18" t="str">
        <f t="shared" si="94"/>
        <v/>
      </c>
      <c r="AA32" s="18" t="str">
        <f>IF(ISNUMBER(Y32), Y32*COS(RADIANS(-$C32+Графики!$B$3))+Z32*SIN(RADIANS(-$C32+Графики!$B$3)),"")</f>
        <v/>
      </c>
      <c r="AB32" s="18" t="str">
        <f>IF(ISNUMBER(Y32), Y32*COS(RADIANS(-$C32+Графики!$B$5))+Z32*SIN(RADIANS(-$C32+Графики!$B$5)),"")</f>
        <v/>
      </c>
      <c r="AC32" s="24"/>
      <c r="AD32" s="25"/>
      <c r="AE32" s="25"/>
      <c r="AF32" s="25"/>
      <c r="AG32" s="18" t="str">
        <f t="shared" si="69"/>
        <v/>
      </c>
      <c r="AH32" s="18" t="str">
        <f t="shared" si="70"/>
        <v/>
      </c>
      <c r="AI32" s="18" t="str">
        <f t="shared" si="95"/>
        <v/>
      </c>
      <c r="AJ32" s="18" t="str">
        <f t="shared" si="95"/>
        <v/>
      </c>
      <c r="AK32" s="18" t="str">
        <f>IF(ISNUMBER(AI32), AI32*COS(RADIANS(-$C32+Графики!$B$3))+AJ32*SIN(RADIANS(-$C32+Графики!$B$3)),"")</f>
        <v/>
      </c>
      <c r="AL32" s="19" t="str">
        <f>IF(ISNUMBER(AI32), AI32*COS(RADIANS(-$C32+Графики!$B$5))+AJ32*SIN(RADIANS(-$C32+Графики!$B$5)),"")</f>
        <v/>
      </c>
      <c r="AM32" s="24"/>
      <c r="AN32" s="25"/>
      <c r="AO32" s="25"/>
      <c r="AP32" s="25"/>
      <c r="AQ32" s="18" t="str">
        <f t="shared" si="72"/>
        <v/>
      </c>
      <c r="AR32" s="18" t="str">
        <f t="shared" si="73"/>
        <v/>
      </c>
      <c r="AS32" s="18" t="str">
        <f t="shared" si="96"/>
        <v/>
      </c>
      <c r="AT32" s="18" t="str">
        <f t="shared" si="96"/>
        <v/>
      </c>
      <c r="AU32" s="18" t="str">
        <f>IF(ISNUMBER(AS32), AS32*COS(RADIANS(-$C32+Графики!$B$3))+AT32*SIN(RADIANS(-$C32+Графики!$B$3)),"")</f>
        <v/>
      </c>
      <c r="AV32" s="19" t="str">
        <f>IF(ISNUMBER(AS32), AS32*COS(RADIANS(-$C32+Графики!$B$5))+AT32*SIN(RADIANS(-$C32+Графики!$B$5)),"")</f>
        <v/>
      </c>
      <c r="AW32" s="24"/>
      <c r="AX32" s="25"/>
      <c r="AY32" s="25"/>
      <c r="AZ32" s="25"/>
      <c r="BA32" s="18" t="str">
        <f t="shared" si="75"/>
        <v/>
      </c>
      <c r="BB32" s="18" t="str">
        <f t="shared" si="76"/>
        <v/>
      </c>
      <c r="BC32" s="18" t="str">
        <f t="shared" si="97"/>
        <v/>
      </c>
      <c r="BD32" s="18" t="str">
        <f t="shared" si="97"/>
        <v/>
      </c>
      <c r="BE32" s="18" t="str">
        <f>IF(ISNUMBER(BC32), BC32*COS(RADIANS(-$C32+Графики!$B$3))+BD32*SIN(RADIANS(-$C32+Графики!$B$3)),"")</f>
        <v/>
      </c>
      <c r="BF32" s="19" t="str">
        <f>IF(ISNUMBER(BC32), BC32*COS(RADIANS(-$C32+Графики!$B$5))+BD32*SIN(RADIANS(-$C32+Графики!$B$5)),"")</f>
        <v/>
      </c>
      <c r="BG32" s="24"/>
      <c r="BH32" s="25"/>
      <c r="BI32" s="25"/>
      <c r="BJ32" s="25"/>
      <c r="BK32" s="18" t="str">
        <f t="shared" si="78"/>
        <v/>
      </c>
      <c r="BL32" s="18" t="str">
        <f t="shared" si="79"/>
        <v/>
      </c>
      <c r="BM32" s="18" t="str">
        <f t="shared" si="98"/>
        <v/>
      </c>
      <c r="BN32" s="18" t="str">
        <f t="shared" si="98"/>
        <v/>
      </c>
      <c r="BO32" s="18" t="str">
        <f>IF(ISNUMBER(BM32), BM32*COS(RADIANS(-$C32+Графики!$B$3))+BN32*SIN(RADIANS(-$C32+Графики!$B$3)),"")</f>
        <v/>
      </c>
      <c r="BP32" s="19" t="str">
        <f>IF(ISNUMBER(BM32), BM32*COS(RADIANS(-$C32+Графики!$B$5))+BN32*SIN(RADIANS(-$C32+Графики!$B$5)),"")</f>
        <v/>
      </c>
      <c r="BQ32" s="24"/>
      <c r="BR32" s="25"/>
      <c r="BS32" s="25"/>
      <c r="BT32" s="25"/>
      <c r="BU32" s="18" t="str">
        <f t="shared" si="81"/>
        <v/>
      </c>
      <c r="BV32" s="18" t="str">
        <f t="shared" si="82"/>
        <v/>
      </c>
      <c r="BW32" s="18" t="str">
        <f t="shared" si="99"/>
        <v/>
      </c>
      <c r="BX32" s="18" t="str">
        <f t="shared" si="99"/>
        <v/>
      </c>
      <c r="BY32" s="18" t="str">
        <f>IF(ISNUMBER(BW32), BW32*COS(RADIANS(-$C32+Графики!$B$3))+BX32*SIN(RADIANS(-$C32+Графики!$B$3)),"")</f>
        <v/>
      </c>
      <c r="BZ32" s="19" t="str">
        <f>IF(ISNUMBER(BW32), BW32*COS(RADIANS(-$C32+Графики!$B$5))+BX32*SIN(RADIANS(-$C32+Графики!$B$5)),"")</f>
        <v/>
      </c>
      <c r="CA32" s="29"/>
      <c r="CB32" s="25"/>
      <c r="CC32" s="25"/>
      <c r="CD32" s="25"/>
      <c r="CE32" s="18" t="str">
        <f t="shared" si="84"/>
        <v/>
      </c>
      <c r="CF32" s="18" t="str">
        <f t="shared" si="85"/>
        <v/>
      </c>
      <c r="CG32" s="18" t="str">
        <f t="shared" si="100"/>
        <v/>
      </c>
      <c r="CH32" s="18" t="str">
        <f t="shared" si="100"/>
        <v/>
      </c>
      <c r="CI32" s="18" t="str">
        <f>IF(ISNUMBER(CG32), CG32*COS(RADIANS(-$C32+Графики!$B$3))+CH32*SIN(RADIANS(-$C32+Графики!$B$3)),"")</f>
        <v/>
      </c>
      <c r="CJ32" s="19" t="str">
        <f>IF(ISNUMBER(CG32), CG32*COS(RADIANS(-$C32+Графики!$B$5))+CH32*SIN(RADIANS(-$C32+Графики!$B$5)),"")</f>
        <v/>
      </c>
      <c r="CK32" s="24"/>
      <c r="CL32" s="25"/>
      <c r="CM32" s="25"/>
      <c r="CN32" s="25"/>
      <c r="CO32" s="18" t="str">
        <f t="shared" si="87"/>
        <v/>
      </c>
      <c r="CP32" s="18" t="str">
        <f t="shared" si="88"/>
        <v/>
      </c>
      <c r="CQ32" s="18" t="str">
        <f t="shared" si="101"/>
        <v/>
      </c>
      <c r="CR32" s="18" t="str">
        <f t="shared" si="101"/>
        <v/>
      </c>
      <c r="CS32" s="18" t="str">
        <f>IF(ISNUMBER(CQ32), CQ32*COS(RADIANS(-$C32+Графики!$B$3))+CR32*SIN(RADIANS(-$C32+Графики!$B$3)),"")</f>
        <v/>
      </c>
      <c r="CT32" s="19" t="str">
        <f>IF(ISNUMBER(CQ32), CQ32*COS(RADIANS(-$C32+Графики!$B$5))+CR32*SIN(RADIANS(-$C32+Графики!$B$5)),"")</f>
        <v/>
      </c>
      <c r="CU32" s="24"/>
      <c r="CV32" s="25"/>
      <c r="CW32" s="25"/>
      <c r="CX32" s="25"/>
      <c r="CY32" s="18" t="str">
        <f t="shared" si="90"/>
        <v/>
      </c>
      <c r="CZ32" s="18" t="str">
        <f t="shared" si="91"/>
        <v/>
      </c>
      <c r="DA32" s="18" t="str">
        <f t="shared" si="102"/>
        <v/>
      </c>
      <c r="DB32" s="18" t="str">
        <f t="shared" si="102"/>
        <v/>
      </c>
      <c r="DC32" s="18" t="str">
        <f>IF(ISNUMBER(DA32), DA32*COS(RADIANS(-$C32+Графики!$B$3))+DB32*SIN(RADIANS(-$C32+Графики!$B$3)),"")</f>
        <v/>
      </c>
      <c r="DD32" s="19" t="str">
        <f>IF(ISNUMBER(DA32), DA32*COS(RADIANS(-$C32+Графики!$B$5))+DB32*SIN(RADIANS(-$C32+Графики!$B$5)),"")</f>
        <v/>
      </c>
      <c r="DE32" s="24"/>
      <c r="DF32" s="25"/>
      <c r="DG32" s="25"/>
      <c r="DH32" s="25"/>
      <c r="DI32" s="18" t="str">
        <f t="shared" si="3"/>
        <v/>
      </c>
      <c r="DJ32" s="18" t="str">
        <f t="shared" si="4"/>
        <v/>
      </c>
      <c r="DK32" s="18" t="str">
        <f t="shared" si="5"/>
        <v/>
      </c>
      <c r="DL32" s="18" t="str">
        <f t="shared" si="6"/>
        <v/>
      </c>
      <c r="DM32" s="18" t="str">
        <f>IF(ISNUMBER(DK32), DK32*COS(RADIANS(-$C32+Графики!$B$3))+DL32*SIN(RADIANS(-$C32+Графики!$B$3)),"")</f>
        <v/>
      </c>
      <c r="DN32" s="19" t="str">
        <f>IF(ISNUMBER(DK32), DK32*COS(RADIANS(-$C32+Графики!$B$5))+DL32*SIN(RADIANS(-$C32+Графики!$B$5)),"")</f>
        <v/>
      </c>
      <c r="DO32" s="24"/>
      <c r="DP32" s="25"/>
      <c r="DQ32" s="25"/>
      <c r="DR32" s="25"/>
      <c r="DS32" s="18" t="str">
        <f t="shared" si="7"/>
        <v/>
      </c>
      <c r="DT32" s="18" t="str">
        <f t="shared" si="8"/>
        <v/>
      </c>
      <c r="DU32" s="18" t="str">
        <f t="shared" si="9"/>
        <v/>
      </c>
      <c r="DV32" s="18" t="str">
        <f t="shared" si="10"/>
        <v/>
      </c>
      <c r="DW32" s="18" t="str">
        <f>IF(ISNUMBER(DU32), DU32*COS(RADIANS(-$C32+Графики!$B$3))+DV32*SIN(RADIANS(-$C32+Графики!$B$3)),"")</f>
        <v/>
      </c>
      <c r="DX32" s="19" t="str">
        <f>IF(ISNUMBER(DU32), DU32*COS(RADIANS(-$C32+Графики!$B$5))+DV32*SIN(RADIANS(-$C32+Графики!$B$5)),"")</f>
        <v/>
      </c>
      <c r="DY32" s="24"/>
      <c r="DZ32" s="25"/>
      <c r="EA32" s="25"/>
      <c r="EB32" s="25"/>
      <c r="EC32" s="18" t="str">
        <f t="shared" si="11"/>
        <v/>
      </c>
      <c r="ED32" s="18" t="str">
        <f t="shared" si="12"/>
        <v/>
      </c>
      <c r="EE32" s="18" t="str">
        <f t="shared" si="13"/>
        <v/>
      </c>
      <c r="EF32" s="18" t="str">
        <f t="shared" si="14"/>
        <v/>
      </c>
      <c r="EG32" s="18" t="str">
        <f>IF(ISNUMBER(EE32), EE32*COS(RADIANS(-$C32+Графики!$B$3))+EF32*SIN(RADIANS(-$C32+Графики!$B$3)),"")</f>
        <v/>
      </c>
      <c r="EH32" s="19" t="str">
        <f>IF(ISNUMBER(EE32), EE32*COS(RADIANS(-$C32+Графики!$B$5))+EF32*SIN(RADIANS(-$C32+Графики!$B$5)),"")</f>
        <v/>
      </c>
      <c r="EI32" s="24"/>
      <c r="EJ32" s="25"/>
      <c r="EK32" s="25"/>
      <c r="EL32" s="25"/>
      <c r="EM32" s="18" t="str">
        <f t="shared" si="15"/>
        <v/>
      </c>
      <c r="EN32" s="18" t="str">
        <f t="shared" si="16"/>
        <v/>
      </c>
      <c r="EO32" s="18" t="str">
        <f t="shared" si="17"/>
        <v/>
      </c>
      <c r="EP32" s="18" t="str">
        <f t="shared" si="18"/>
        <v/>
      </c>
      <c r="EQ32" s="18" t="str">
        <f>IF(ISNUMBER(EO32), EO32*COS(RADIANS(-$C32+Графики!$B$3))+EP32*SIN(RADIANS(-$C32+Графики!$B$3)),"")</f>
        <v/>
      </c>
      <c r="ER32" s="19" t="str">
        <f>IF(ISNUMBER(EO32), EO32*COS(RADIANS(-$C32+Графики!$B$5))+EP32*SIN(RADIANS(-$C32+Графики!$B$5)),"")</f>
        <v/>
      </c>
      <c r="ES32" s="24"/>
      <c r="ET32" s="25"/>
      <c r="EU32" s="25"/>
      <c r="EV32" s="25"/>
      <c r="EW32" s="18" t="str">
        <f t="shared" si="19"/>
        <v/>
      </c>
      <c r="EX32" s="18" t="str">
        <f t="shared" si="20"/>
        <v/>
      </c>
      <c r="EY32" s="18" t="str">
        <f t="shared" si="21"/>
        <v/>
      </c>
      <c r="EZ32" s="18" t="str">
        <f t="shared" si="22"/>
        <v/>
      </c>
      <c r="FA32" s="18" t="str">
        <f>IF(ISNUMBER(EY32), EY32*COS(RADIANS(-$C32+Графики!$B$3))+EZ32*SIN(RADIANS(-$C32+Графики!$B$3)),"")</f>
        <v/>
      </c>
      <c r="FB32" s="19" t="str">
        <f>IF(ISNUMBER(EY32), EY32*COS(RADIANS(-$C32+Графики!$B$5))+EZ32*SIN(RADIANS(-$C32+Графики!$B$5)),"")</f>
        <v/>
      </c>
      <c r="FC32" s="24"/>
      <c r="FD32" s="25"/>
      <c r="FE32" s="25"/>
      <c r="FF32" s="25"/>
      <c r="FG32" s="18" t="str">
        <f t="shared" si="23"/>
        <v/>
      </c>
      <c r="FH32" s="18" t="str">
        <f t="shared" si="24"/>
        <v/>
      </c>
      <c r="FI32" s="18" t="str">
        <f t="shared" si="25"/>
        <v/>
      </c>
      <c r="FJ32" s="18" t="str">
        <f t="shared" si="26"/>
        <v/>
      </c>
      <c r="FK32" s="18" t="str">
        <f>IF(ISNUMBER(FI32), FI32*COS(RADIANS(-$C32+Графики!$B$3))+FJ32*SIN(RADIANS(-$C32+Графики!$B$3)),"")</f>
        <v/>
      </c>
      <c r="FL32" s="19" t="str">
        <f>IF(ISNUMBER(FI32), FI32*COS(RADIANS(-$C32+Графики!$B$5))+FJ32*SIN(RADIANS(-$C32+Графики!$B$5)),"")</f>
        <v/>
      </c>
      <c r="FM32" s="24"/>
      <c r="FN32" s="25"/>
      <c r="FO32" s="25"/>
      <c r="FP32" s="25"/>
      <c r="FQ32" s="18" t="str">
        <f t="shared" si="27"/>
        <v/>
      </c>
      <c r="FR32" s="18" t="str">
        <f t="shared" si="28"/>
        <v/>
      </c>
      <c r="FS32" s="18" t="str">
        <f t="shared" si="29"/>
        <v/>
      </c>
      <c r="FT32" s="18" t="str">
        <f t="shared" si="30"/>
        <v/>
      </c>
      <c r="FU32" s="18" t="str">
        <f>IF(ISNUMBER(FS32), FS32*COS(RADIANS(-$C32+Графики!$B$3))+FT32*SIN(RADIANS(-$C32+Графики!$B$3)),"")</f>
        <v/>
      </c>
      <c r="FV32" s="19" t="str">
        <f>IF(ISNUMBER(FS32), FS32*COS(RADIANS(-$C32+Графики!$B$5))+FT32*SIN(RADIANS(-$C32+Графики!$B$5)),"")</f>
        <v/>
      </c>
      <c r="FW32" s="24"/>
      <c r="FX32" s="25"/>
      <c r="FY32" s="25"/>
      <c r="FZ32" s="25"/>
      <c r="GA32" s="18" t="str">
        <f t="shared" si="31"/>
        <v/>
      </c>
      <c r="GB32" s="18" t="str">
        <f t="shared" si="32"/>
        <v/>
      </c>
      <c r="GC32" s="18" t="str">
        <f t="shared" si="33"/>
        <v/>
      </c>
      <c r="GD32" s="18" t="str">
        <f t="shared" si="34"/>
        <v/>
      </c>
      <c r="GE32" s="18" t="str">
        <f>IF(ISNUMBER(GC32), GC32*COS(RADIANS(-$C32+Графики!$B$3))+GD32*SIN(RADIANS(-$C32+Графики!$B$3)),"")</f>
        <v/>
      </c>
      <c r="GF32" s="19" t="str">
        <f>IF(ISNUMBER(GC32), GC32*COS(RADIANS(-$C32+Графики!$B$5))+GD32*SIN(RADIANS(-$C32+Графики!$B$5)),"")</f>
        <v/>
      </c>
      <c r="GG32" s="24"/>
      <c r="GH32" s="25"/>
      <c r="GI32" s="25"/>
      <c r="GJ32" s="25"/>
      <c r="GK32" s="18" t="str">
        <f t="shared" si="35"/>
        <v/>
      </c>
      <c r="GL32" s="18" t="str">
        <f t="shared" si="36"/>
        <v/>
      </c>
      <c r="GM32" s="18" t="str">
        <f t="shared" si="37"/>
        <v/>
      </c>
      <c r="GN32" s="18" t="str">
        <f t="shared" si="38"/>
        <v/>
      </c>
      <c r="GO32" s="18" t="str">
        <f>IF(ISNUMBER(GM32), GM32*COS(RADIANS(-$C32+Графики!$B$3))+GN32*SIN(RADIANS(-$C32+Графики!$B$3)),"")</f>
        <v/>
      </c>
      <c r="GP32" s="19" t="str">
        <f>IF(ISNUMBER(GM32), GM32*COS(RADIANS(-$C32+Графики!$B$5))+GN32*SIN(RADIANS(-$C32+Графики!$B$5)),"")</f>
        <v/>
      </c>
      <c r="GQ32" s="24"/>
      <c r="GR32" s="25"/>
      <c r="GS32" s="25"/>
      <c r="GT32" s="25"/>
      <c r="GU32" s="18" t="str">
        <f t="shared" si="39"/>
        <v/>
      </c>
      <c r="GV32" s="18" t="str">
        <f t="shared" si="40"/>
        <v/>
      </c>
      <c r="GW32" s="18" t="str">
        <f t="shared" si="41"/>
        <v/>
      </c>
      <c r="GX32" s="18" t="str">
        <f t="shared" si="42"/>
        <v/>
      </c>
      <c r="GY32" s="18" t="str">
        <f>IF(ISNUMBER(GW32), GW32*COS(RADIANS(-$C32+Графики!$B$3))+GX32*SIN(RADIANS(-$C32+Графики!$B$3)),"")</f>
        <v/>
      </c>
      <c r="GZ32" s="19" t="str">
        <f>IF(ISNUMBER(GW32), GW32*COS(RADIANS(-$C32+Графики!$B$5))+GX32*SIN(RADIANS(-$C32+Графики!$B$5)),"")</f>
        <v/>
      </c>
      <c r="HA32" s="24"/>
      <c r="HB32" s="25"/>
      <c r="HC32" s="25"/>
      <c r="HD32" s="25"/>
      <c r="HE32" s="18" t="str">
        <f t="shared" si="43"/>
        <v/>
      </c>
      <c r="HF32" s="18" t="str">
        <f t="shared" si="44"/>
        <v/>
      </c>
      <c r="HG32" s="18" t="str">
        <f t="shared" si="45"/>
        <v/>
      </c>
      <c r="HH32" s="18" t="str">
        <f t="shared" si="46"/>
        <v/>
      </c>
      <c r="HI32" s="18" t="str">
        <f>IF(ISNUMBER(HG32), HG32*COS(RADIANS(-$C32+Графики!$B$3))+HH32*SIN(RADIANS(-$C32+Графики!$B$3)),"")</f>
        <v/>
      </c>
      <c r="HJ32" s="19" t="str">
        <f>IF(ISNUMBER(HG32), HG32*COS(RADIANS(-$C32+Графики!$B$5))+HH32*SIN(RADIANS(-$C32+Графики!$B$5)),"")</f>
        <v/>
      </c>
      <c r="HK32" s="24"/>
      <c r="HL32" s="25"/>
      <c r="HM32" s="25"/>
      <c r="HN32" s="25"/>
      <c r="HO32" s="18" t="str">
        <f t="shared" si="47"/>
        <v/>
      </c>
      <c r="HP32" s="18" t="str">
        <f t="shared" si="48"/>
        <v/>
      </c>
      <c r="HQ32" s="18" t="str">
        <f t="shared" si="49"/>
        <v/>
      </c>
      <c r="HR32" s="18" t="str">
        <f t="shared" si="50"/>
        <v/>
      </c>
      <c r="HS32" s="18" t="str">
        <f>IF(ISNUMBER(HQ32), HQ32*COS(RADIANS(-$C32+Графики!$B$3))+HR32*SIN(RADIANS(-$C32+Графики!$B$3)),"")</f>
        <v/>
      </c>
      <c r="HT32" s="19" t="str">
        <f>IF(ISNUMBER(HQ32), HQ32*COS(RADIANS(-$C32+Графики!$B$5))+HR32*SIN(RADIANS(-$C32+Графики!$B$5)),"")</f>
        <v/>
      </c>
      <c r="HU32" s="24"/>
      <c r="HV32" s="25"/>
      <c r="HW32" s="25"/>
      <c r="HX32" s="25"/>
      <c r="HY32" s="18" t="str">
        <f t="shared" si="51"/>
        <v/>
      </c>
      <c r="HZ32" s="18" t="str">
        <f t="shared" si="52"/>
        <v/>
      </c>
      <c r="IA32" s="18" t="str">
        <f t="shared" si="53"/>
        <v/>
      </c>
      <c r="IB32" s="18" t="str">
        <f t="shared" si="54"/>
        <v/>
      </c>
      <c r="IC32" s="18" t="str">
        <f>IF(ISNUMBER(IA32), IA32*COS(RADIANS(-$C32+Графики!$B$3))+IB32*SIN(RADIANS(-$C32+Графики!$B$3)),"")</f>
        <v/>
      </c>
      <c r="ID32" s="19" t="str">
        <f>IF(ISNUMBER(IA32), IA32*COS(RADIANS(-$C32+Графики!$B$5))+IB32*SIN(RADIANS(-$C32+Графики!$B$5)),"")</f>
        <v/>
      </c>
      <c r="IE32" s="24"/>
      <c r="IF32" s="25"/>
      <c r="IG32" s="25"/>
      <c r="IH32" s="25"/>
      <c r="II32" s="18" t="str">
        <f t="shared" si="55"/>
        <v/>
      </c>
      <c r="IJ32" s="18" t="str">
        <f t="shared" si="56"/>
        <v/>
      </c>
      <c r="IK32" s="18" t="str">
        <f t="shared" si="57"/>
        <v/>
      </c>
      <c r="IL32" s="18" t="str">
        <f t="shared" si="58"/>
        <v/>
      </c>
      <c r="IM32" s="18" t="str">
        <f>IF(ISNUMBER(IK32), IK32*COS(RADIANS(-$C32+Графики!$B$3))+IL32*SIN(RADIANS(-$C32+Графики!$B$3)),"")</f>
        <v/>
      </c>
      <c r="IN32" s="19" t="str">
        <f>IF(ISNUMBER(IK32), IK32*COS(RADIANS(-$C32+Графики!$B$5))+IL32*SIN(RADIANS(-$C32+Графики!$B$5)),"")</f>
        <v/>
      </c>
      <c r="IO32" s="24"/>
      <c r="IP32" s="25"/>
      <c r="IQ32" s="25"/>
      <c r="IR32" s="25"/>
      <c r="IS32" s="18" t="str">
        <f t="shared" si="59"/>
        <v/>
      </c>
      <c r="IT32" s="18" t="str">
        <f t="shared" si="60"/>
        <v/>
      </c>
      <c r="IU32" s="18" t="str">
        <f t="shared" si="61"/>
        <v/>
      </c>
      <c r="IV32" s="18" t="str">
        <f t="shared" si="62"/>
        <v/>
      </c>
      <c r="IW32" s="18" t="str">
        <f>IF(ISNUMBER(IU32), IU32*COS(RADIANS(-$C32+Графики!$B$3))+IV32*SIN(RADIANS(-$C32+Графики!$B$3)),"")</f>
        <v/>
      </c>
      <c r="IX32" s="19" t="str">
        <f>IF(ISNUMBER(IU32), IU32*COS(RADIANS(-$C32+Графики!$B$5))+IV32*SIN(RADIANS(-$C32+Графики!$B$5)),"")</f>
        <v/>
      </c>
    </row>
    <row r="33" spans="1:258" x14ac:dyDescent="0.25">
      <c r="A33" s="44">
        <v>33</v>
      </c>
      <c r="B33" s="50">
        <v>0</v>
      </c>
      <c r="C33" s="11">
        <f>IF(Графики!$A$7="Расчитывать с учетом закручивания скважины",B33,0)</f>
        <v>0</v>
      </c>
      <c r="D33" s="47">
        <v>15</v>
      </c>
      <c r="E33" s="34">
        <f t="shared" si="103"/>
        <v>0</v>
      </c>
      <c r="F33" s="35">
        <f t="shared" si="103"/>
        <v>0</v>
      </c>
      <c r="G33" s="35">
        <f t="shared" si="1"/>
        <v>0</v>
      </c>
      <c r="H33" s="36">
        <f t="shared" si="2"/>
        <v>0</v>
      </c>
      <c r="I33" s="29"/>
      <c r="J33" s="25"/>
      <c r="K33" s="25"/>
      <c r="L33" s="25"/>
      <c r="M33" s="18" t="str">
        <f t="shared" si="63"/>
        <v/>
      </c>
      <c r="N33" s="18" t="str">
        <f t="shared" si="64"/>
        <v/>
      </c>
      <c r="O33" s="18" t="str">
        <f t="shared" si="93"/>
        <v/>
      </c>
      <c r="P33" s="18" t="str">
        <f t="shared" si="93"/>
        <v/>
      </c>
      <c r="Q33" s="18" t="str">
        <f>IF(ISNUMBER(O33), O33*COS(RADIANS(-$C33+Графики!$B$3))+P33*SIN(RADIANS(-$C33+Графики!$B$3)),"")</f>
        <v/>
      </c>
      <c r="R33" s="19" t="str">
        <f>IF(ISNUMBER(O33), O33*COS(RADIANS(-$C33+Графики!$B$5))+P33*SIN(RADIANS(-$C33+Графики!$B$5)),"")</f>
        <v/>
      </c>
      <c r="S33" s="29"/>
      <c r="T33" s="25"/>
      <c r="U33" s="25"/>
      <c r="V33" s="25"/>
      <c r="W33" s="18" t="str">
        <f t="shared" si="66"/>
        <v/>
      </c>
      <c r="X33" s="18" t="str">
        <f t="shared" si="67"/>
        <v/>
      </c>
      <c r="Y33" s="18" t="str">
        <f t="shared" si="94"/>
        <v/>
      </c>
      <c r="Z33" s="18" t="str">
        <f t="shared" si="94"/>
        <v/>
      </c>
      <c r="AA33" s="18" t="str">
        <f>IF(ISNUMBER(Y33), Y33*COS(RADIANS(-$C33+Графики!$B$3))+Z33*SIN(RADIANS(-$C33+Графики!$B$3)),"")</f>
        <v/>
      </c>
      <c r="AB33" s="18" t="str">
        <f>IF(ISNUMBER(Y33), Y33*COS(RADIANS(-$C33+Графики!$B$5))+Z33*SIN(RADIANS(-$C33+Графики!$B$5)),"")</f>
        <v/>
      </c>
      <c r="AC33" s="24"/>
      <c r="AD33" s="25"/>
      <c r="AE33" s="25"/>
      <c r="AF33" s="25"/>
      <c r="AG33" s="18" t="str">
        <f t="shared" si="69"/>
        <v/>
      </c>
      <c r="AH33" s="18" t="str">
        <f t="shared" si="70"/>
        <v/>
      </c>
      <c r="AI33" s="18" t="str">
        <f t="shared" si="95"/>
        <v/>
      </c>
      <c r="AJ33" s="18" t="str">
        <f t="shared" si="95"/>
        <v/>
      </c>
      <c r="AK33" s="18" t="str">
        <f>IF(ISNUMBER(AI33), AI33*COS(RADIANS(-$C33+Графики!$B$3))+AJ33*SIN(RADIANS(-$C33+Графики!$B$3)),"")</f>
        <v/>
      </c>
      <c r="AL33" s="19" t="str">
        <f>IF(ISNUMBER(AI33), AI33*COS(RADIANS(-$C33+Графики!$B$5))+AJ33*SIN(RADIANS(-$C33+Графики!$B$5)),"")</f>
        <v/>
      </c>
      <c r="AM33" s="24"/>
      <c r="AN33" s="25"/>
      <c r="AO33" s="25"/>
      <c r="AP33" s="25"/>
      <c r="AQ33" s="18" t="str">
        <f t="shared" si="72"/>
        <v/>
      </c>
      <c r="AR33" s="18" t="str">
        <f t="shared" si="73"/>
        <v/>
      </c>
      <c r="AS33" s="18" t="str">
        <f t="shared" si="96"/>
        <v/>
      </c>
      <c r="AT33" s="18" t="str">
        <f t="shared" si="96"/>
        <v/>
      </c>
      <c r="AU33" s="18" t="str">
        <f>IF(ISNUMBER(AS33), AS33*COS(RADIANS(-$C33+Графики!$B$3))+AT33*SIN(RADIANS(-$C33+Графики!$B$3)),"")</f>
        <v/>
      </c>
      <c r="AV33" s="19" t="str">
        <f>IF(ISNUMBER(AS33), AS33*COS(RADIANS(-$C33+Графики!$B$5))+AT33*SIN(RADIANS(-$C33+Графики!$B$5)),"")</f>
        <v/>
      </c>
      <c r="AW33" s="24"/>
      <c r="AX33" s="25"/>
      <c r="AY33" s="25"/>
      <c r="AZ33" s="25"/>
      <c r="BA33" s="18" t="str">
        <f t="shared" si="75"/>
        <v/>
      </c>
      <c r="BB33" s="18" t="str">
        <f t="shared" si="76"/>
        <v/>
      </c>
      <c r="BC33" s="18" t="str">
        <f t="shared" si="97"/>
        <v/>
      </c>
      <c r="BD33" s="18" t="str">
        <f t="shared" si="97"/>
        <v/>
      </c>
      <c r="BE33" s="18" t="str">
        <f>IF(ISNUMBER(BC33), BC33*COS(RADIANS(-$C33+Графики!$B$3))+BD33*SIN(RADIANS(-$C33+Графики!$B$3)),"")</f>
        <v/>
      </c>
      <c r="BF33" s="19" t="str">
        <f>IF(ISNUMBER(BC33), BC33*COS(RADIANS(-$C33+Графики!$B$5))+BD33*SIN(RADIANS(-$C33+Графики!$B$5)),"")</f>
        <v/>
      </c>
      <c r="BG33" s="24"/>
      <c r="BH33" s="25"/>
      <c r="BI33" s="25"/>
      <c r="BJ33" s="25"/>
      <c r="BK33" s="18" t="str">
        <f t="shared" si="78"/>
        <v/>
      </c>
      <c r="BL33" s="18" t="str">
        <f t="shared" si="79"/>
        <v/>
      </c>
      <c r="BM33" s="18" t="str">
        <f t="shared" si="98"/>
        <v/>
      </c>
      <c r="BN33" s="18" t="str">
        <f t="shared" si="98"/>
        <v/>
      </c>
      <c r="BO33" s="18" t="str">
        <f>IF(ISNUMBER(BM33), BM33*COS(RADIANS(-$C33+Графики!$B$3))+BN33*SIN(RADIANS(-$C33+Графики!$B$3)),"")</f>
        <v/>
      </c>
      <c r="BP33" s="19" t="str">
        <f>IF(ISNUMBER(BM33), BM33*COS(RADIANS(-$C33+Графики!$B$5))+BN33*SIN(RADIANS(-$C33+Графики!$B$5)),"")</f>
        <v/>
      </c>
      <c r="BQ33" s="24"/>
      <c r="BR33" s="25"/>
      <c r="BS33" s="25"/>
      <c r="BT33" s="25"/>
      <c r="BU33" s="18" t="str">
        <f t="shared" si="81"/>
        <v/>
      </c>
      <c r="BV33" s="18" t="str">
        <f t="shared" si="82"/>
        <v/>
      </c>
      <c r="BW33" s="18" t="str">
        <f t="shared" si="99"/>
        <v/>
      </c>
      <c r="BX33" s="18" t="str">
        <f t="shared" si="99"/>
        <v/>
      </c>
      <c r="BY33" s="18" t="str">
        <f>IF(ISNUMBER(BW33), BW33*COS(RADIANS(-$C33+Графики!$B$3))+BX33*SIN(RADIANS(-$C33+Графики!$B$3)),"")</f>
        <v/>
      </c>
      <c r="BZ33" s="19" t="str">
        <f>IF(ISNUMBER(BW33), BW33*COS(RADIANS(-$C33+Графики!$B$5))+BX33*SIN(RADIANS(-$C33+Графики!$B$5)),"")</f>
        <v/>
      </c>
      <c r="CA33" s="29"/>
      <c r="CB33" s="25"/>
      <c r="CC33" s="25"/>
      <c r="CD33" s="25"/>
      <c r="CE33" s="18" t="str">
        <f t="shared" si="84"/>
        <v/>
      </c>
      <c r="CF33" s="18" t="str">
        <f t="shared" si="85"/>
        <v/>
      </c>
      <c r="CG33" s="18" t="str">
        <f t="shared" si="100"/>
        <v/>
      </c>
      <c r="CH33" s="18" t="str">
        <f t="shared" si="100"/>
        <v/>
      </c>
      <c r="CI33" s="18" t="str">
        <f>IF(ISNUMBER(CG33), CG33*COS(RADIANS(-$C33+Графики!$B$3))+CH33*SIN(RADIANS(-$C33+Графики!$B$3)),"")</f>
        <v/>
      </c>
      <c r="CJ33" s="19" t="str">
        <f>IF(ISNUMBER(CG33), CG33*COS(RADIANS(-$C33+Графики!$B$5))+CH33*SIN(RADIANS(-$C33+Графики!$B$5)),"")</f>
        <v/>
      </c>
      <c r="CK33" s="24"/>
      <c r="CL33" s="25"/>
      <c r="CM33" s="25"/>
      <c r="CN33" s="25"/>
      <c r="CO33" s="18" t="str">
        <f t="shared" si="87"/>
        <v/>
      </c>
      <c r="CP33" s="18" t="str">
        <f t="shared" si="88"/>
        <v/>
      </c>
      <c r="CQ33" s="18" t="str">
        <f t="shared" si="101"/>
        <v/>
      </c>
      <c r="CR33" s="18" t="str">
        <f t="shared" si="101"/>
        <v/>
      </c>
      <c r="CS33" s="18" t="str">
        <f>IF(ISNUMBER(CQ33), CQ33*COS(RADIANS(-$C33+Графики!$B$3))+CR33*SIN(RADIANS(-$C33+Графики!$B$3)),"")</f>
        <v/>
      </c>
      <c r="CT33" s="19" t="str">
        <f>IF(ISNUMBER(CQ33), CQ33*COS(RADIANS(-$C33+Графики!$B$5))+CR33*SIN(RADIANS(-$C33+Графики!$B$5)),"")</f>
        <v/>
      </c>
      <c r="CU33" s="24"/>
      <c r="CV33" s="25"/>
      <c r="CW33" s="25"/>
      <c r="CX33" s="25"/>
      <c r="CY33" s="18" t="str">
        <f t="shared" si="90"/>
        <v/>
      </c>
      <c r="CZ33" s="18" t="str">
        <f t="shared" si="91"/>
        <v/>
      </c>
      <c r="DA33" s="18" t="str">
        <f t="shared" si="102"/>
        <v/>
      </c>
      <c r="DB33" s="18" t="str">
        <f t="shared" si="102"/>
        <v/>
      </c>
      <c r="DC33" s="18" t="str">
        <f>IF(ISNUMBER(DA33), DA33*COS(RADIANS(-$C33+Графики!$B$3))+DB33*SIN(RADIANS(-$C33+Графики!$B$3)),"")</f>
        <v/>
      </c>
      <c r="DD33" s="19" t="str">
        <f>IF(ISNUMBER(DA33), DA33*COS(RADIANS(-$C33+Графики!$B$5))+DB33*SIN(RADIANS(-$C33+Графики!$B$5)),"")</f>
        <v/>
      </c>
      <c r="DE33" s="24"/>
      <c r="DF33" s="25"/>
      <c r="DG33" s="25"/>
      <c r="DH33" s="25"/>
      <c r="DI33" s="18" t="str">
        <f t="shared" si="3"/>
        <v/>
      </c>
      <c r="DJ33" s="18" t="str">
        <f t="shared" si="4"/>
        <v/>
      </c>
      <c r="DK33" s="18" t="str">
        <f t="shared" si="5"/>
        <v/>
      </c>
      <c r="DL33" s="18" t="str">
        <f t="shared" si="6"/>
        <v/>
      </c>
      <c r="DM33" s="18" t="str">
        <f>IF(ISNUMBER(DK33), DK33*COS(RADIANS(-$C33+Графики!$B$3))+DL33*SIN(RADIANS(-$C33+Графики!$B$3)),"")</f>
        <v/>
      </c>
      <c r="DN33" s="19" t="str">
        <f>IF(ISNUMBER(DK33), DK33*COS(RADIANS(-$C33+Графики!$B$5))+DL33*SIN(RADIANS(-$C33+Графики!$B$5)),"")</f>
        <v/>
      </c>
      <c r="DO33" s="24"/>
      <c r="DP33" s="25"/>
      <c r="DQ33" s="25"/>
      <c r="DR33" s="25"/>
      <c r="DS33" s="18" t="str">
        <f t="shared" si="7"/>
        <v/>
      </c>
      <c r="DT33" s="18" t="str">
        <f t="shared" si="8"/>
        <v/>
      </c>
      <c r="DU33" s="18" t="str">
        <f t="shared" si="9"/>
        <v/>
      </c>
      <c r="DV33" s="18" t="str">
        <f t="shared" si="10"/>
        <v/>
      </c>
      <c r="DW33" s="18" t="str">
        <f>IF(ISNUMBER(DU33), DU33*COS(RADIANS(-$C33+Графики!$B$3))+DV33*SIN(RADIANS(-$C33+Графики!$B$3)),"")</f>
        <v/>
      </c>
      <c r="DX33" s="19" t="str">
        <f>IF(ISNUMBER(DU33), DU33*COS(RADIANS(-$C33+Графики!$B$5))+DV33*SIN(RADIANS(-$C33+Графики!$B$5)),"")</f>
        <v/>
      </c>
      <c r="DY33" s="24"/>
      <c r="DZ33" s="25"/>
      <c r="EA33" s="25"/>
      <c r="EB33" s="25"/>
      <c r="EC33" s="18" t="str">
        <f t="shared" si="11"/>
        <v/>
      </c>
      <c r="ED33" s="18" t="str">
        <f t="shared" si="12"/>
        <v/>
      </c>
      <c r="EE33" s="18" t="str">
        <f t="shared" si="13"/>
        <v/>
      </c>
      <c r="EF33" s="18" t="str">
        <f t="shared" si="14"/>
        <v/>
      </c>
      <c r="EG33" s="18" t="str">
        <f>IF(ISNUMBER(EE33), EE33*COS(RADIANS(-$C33+Графики!$B$3))+EF33*SIN(RADIANS(-$C33+Графики!$B$3)),"")</f>
        <v/>
      </c>
      <c r="EH33" s="19" t="str">
        <f>IF(ISNUMBER(EE33), EE33*COS(RADIANS(-$C33+Графики!$B$5))+EF33*SIN(RADIANS(-$C33+Графики!$B$5)),"")</f>
        <v/>
      </c>
      <c r="EI33" s="24"/>
      <c r="EJ33" s="25"/>
      <c r="EK33" s="25"/>
      <c r="EL33" s="25"/>
      <c r="EM33" s="18" t="str">
        <f t="shared" si="15"/>
        <v/>
      </c>
      <c r="EN33" s="18" t="str">
        <f t="shared" si="16"/>
        <v/>
      </c>
      <c r="EO33" s="18" t="str">
        <f t="shared" si="17"/>
        <v/>
      </c>
      <c r="EP33" s="18" t="str">
        <f t="shared" si="18"/>
        <v/>
      </c>
      <c r="EQ33" s="18" t="str">
        <f>IF(ISNUMBER(EO33), EO33*COS(RADIANS(-$C33+Графики!$B$3))+EP33*SIN(RADIANS(-$C33+Графики!$B$3)),"")</f>
        <v/>
      </c>
      <c r="ER33" s="19" t="str">
        <f>IF(ISNUMBER(EO33), EO33*COS(RADIANS(-$C33+Графики!$B$5))+EP33*SIN(RADIANS(-$C33+Графики!$B$5)),"")</f>
        <v/>
      </c>
      <c r="ES33" s="24"/>
      <c r="ET33" s="25"/>
      <c r="EU33" s="25"/>
      <c r="EV33" s="25"/>
      <c r="EW33" s="18" t="str">
        <f t="shared" si="19"/>
        <v/>
      </c>
      <c r="EX33" s="18" t="str">
        <f t="shared" si="20"/>
        <v/>
      </c>
      <c r="EY33" s="18" t="str">
        <f t="shared" si="21"/>
        <v/>
      </c>
      <c r="EZ33" s="18" t="str">
        <f t="shared" si="22"/>
        <v/>
      </c>
      <c r="FA33" s="18" t="str">
        <f>IF(ISNUMBER(EY33), EY33*COS(RADIANS(-$C33+Графики!$B$3))+EZ33*SIN(RADIANS(-$C33+Графики!$B$3)),"")</f>
        <v/>
      </c>
      <c r="FB33" s="19" t="str">
        <f>IF(ISNUMBER(EY33), EY33*COS(RADIANS(-$C33+Графики!$B$5))+EZ33*SIN(RADIANS(-$C33+Графики!$B$5)),"")</f>
        <v/>
      </c>
      <c r="FC33" s="24"/>
      <c r="FD33" s="25"/>
      <c r="FE33" s="25"/>
      <c r="FF33" s="25"/>
      <c r="FG33" s="18" t="str">
        <f t="shared" si="23"/>
        <v/>
      </c>
      <c r="FH33" s="18" t="str">
        <f t="shared" si="24"/>
        <v/>
      </c>
      <c r="FI33" s="18" t="str">
        <f t="shared" si="25"/>
        <v/>
      </c>
      <c r="FJ33" s="18" t="str">
        <f t="shared" si="26"/>
        <v/>
      </c>
      <c r="FK33" s="18" t="str">
        <f>IF(ISNUMBER(FI33), FI33*COS(RADIANS(-$C33+Графики!$B$3))+FJ33*SIN(RADIANS(-$C33+Графики!$B$3)),"")</f>
        <v/>
      </c>
      <c r="FL33" s="19" t="str">
        <f>IF(ISNUMBER(FI33), FI33*COS(RADIANS(-$C33+Графики!$B$5))+FJ33*SIN(RADIANS(-$C33+Графики!$B$5)),"")</f>
        <v/>
      </c>
      <c r="FM33" s="24"/>
      <c r="FN33" s="25"/>
      <c r="FO33" s="25"/>
      <c r="FP33" s="25"/>
      <c r="FQ33" s="18" t="str">
        <f t="shared" si="27"/>
        <v/>
      </c>
      <c r="FR33" s="18" t="str">
        <f t="shared" si="28"/>
        <v/>
      </c>
      <c r="FS33" s="18" t="str">
        <f t="shared" si="29"/>
        <v/>
      </c>
      <c r="FT33" s="18" t="str">
        <f t="shared" si="30"/>
        <v/>
      </c>
      <c r="FU33" s="18" t="str">
        <f>IF(ISNUMBER(FS33), FS33*COS(RADIANS(-$C33+Графики!$B$3))+FT33*SIN(RADIANS(-$C33+Графики!$B$3)),"")</f>
        <v/>
      </c>
      <c r="FV33" s="19" t="str">
        <f>IF(ISNUMBER(FS33), FS33*COS(RADIANS(-$C33+Графики!$B$5))+FT33*SIN(RADIANS(-$C33+Графики!$B$5)),"")</f>
        <v/>
      </c>
      <c r="FW33" s="24"/>
      <c r="FX33" s="25"/>
      <c r="FY33" s="25"/>
      <c r="FZ33" s="25"/>
      <c r="GA33" s="18" t="str">
        <f t="shared" si="31"/>
        <v/>
      </c>
      <c r="GB33" s="18" t="str">
        <f t="shared" si="32"/>
        <v/>
      </c>
      <c r="GC33" s="18" t="str">
        <f t="shared" si="33"/>
        <v/>
      </c>
      <c r="GD33" s="18" t="str">
        <f t="shared" si="34"/>
        <v/>
      </c>
      <c r="GE33" s="18" t="str">
        <f>IF(ISNUMBER(GC33), GC33*COS(RADIANS(-$C33+Графики!$B$3))+GD33*SIN(RADIANS(-$C33+Графики!$B$3)),"")</f>
        <v/>
      </c>
      <c r="GF33" s="19" t="str">
        <f>IF(ISNUMBER(GC33), GC33*COS(RADIANS(-$C33+Графики!$B$5))+GD33*SIN(RADIANS(-$C33+Графики!$B$5)),"")</f>
        <v/>
      </c>
      <c r="GG33" s="24"/>
      <c r="GH33" s="25"/>
      <c r="GI33" s="25"/>
      <c r="GJ33" s="25"/>
      <c r="GK33" s="18" t="str">
        <f t="shared" si="35"/>
        <v/>
      </c>
      <c r="GL33" s="18" t="str">
        <f t="shared" si="36"/>
        <v/>
      </c>
      <c r="GM33" s="18" t="str">
        <f t="shared" si="37"/>
        <v/>
      </c>
      <c r="GN33" s="18" t="str">
        <f t="shared" si="38"/>
        <v/>
      </c>
      <c r="GO33" s="18" t="str">
        <f>IF(ISNUMBER(GM33), GM33*COS(RADIANS(-$C33+Графики!$B$3))+GN33*SIN(RADIANS(-$C33+Графики!$B$3)),"")</f>
        <v/>
      </c>
      <c r="GP33" s="19" t="str">
        <f>IF(ISNUMBER(GM33), GM33*COS(RADIANS(-$C33+Графики!$B$5))+GN33*SIN(RADIANS(-$C33+Графики!$B$5)),"")</f>
        <v/>
      </c>
      <c r="GQ33" s="24"/>
      <c r="GR33" s="25"/>
      <c r="GS33" s="25"/>
      <c r="GT33" s="25"/>
      <c r="GU33" s="18" t="str">
        <f t="shared" si="39"/>
        <v/>
      </c>
      <c r="GV33" s="18" t="str">
        <f t="shared" si="40"/>
        <v/>
      </c>
      <c r="GW33" s="18" t="str">
        <f t="shared" si="41"/>
        <v/>
      </c>
      <c r="GX33" s="18" t="str">
        <f t="shared" si="42"/>
        <v/>
      </c>
      <c r="GY33" s="18" t="str">
        <f>IF(ISNUMBER(GW33), GW33*COS(RADIANS(-$C33+Графики!$B$3))+GX33*SIN(RADIANS(-$C33+Графики!$B$3)),"")</f>
        <v/>
      </c>
      <c r="GZ33" s="19" t="str">
        <f>IF(ISNUMBER(GW33), GW33*COS(RADIANS(-$C33+Графики!$B$5))+GX33*SIN(RADIANS(-$C33+Графики!$B$5)),"")</f>
        <v/>
      </c>
      <c r="HA33" s="24"/>
      <c r="HB33" s="25"/>
      <c r="HC33" s="25"/>
      <c r="HD33" s="25"/>
      <c r="HE33" s="18" t="str">
        <f t="shared" si="43"/>
        <v/>
      </c>
      <c r="HF33" s="18" t="str">
        <f t="shared" si="44"/>
        <v/>
      </c>
      <c r="HG33" s="18" t="str">
        <f t="shared" si="45"/>
        <v/>
      </c>
      <c r="HH33" s="18" t="str">
        <f t="shared" si="46"/>
        <v/>
      </c>
      <c r="HI33" s="18" t="str">
        <f>IF(ISNUMBER(HG33), HG33*COS(RADIANS(-$C33+Графики!$B$3))+HH33*SIN(RADIANS(-$C33+Графики!$B$3)),"")</f>
        <v/>
      </c>
      <c r="HJ33" s="19" t="str">
        <f>IF(ISNUMBER(HG33), HG33*COS(RADIANS(-$C33+Графики!$B$5))+HH33*SIN(RADIANS(-$C33+Графики!$B$5)),"")</f>
        <v/>
      </c>
      <c r="HK33" s="24"/>
      <c r="HL33" s="25"/>
      <c r="HM33" s="25"/>
      <c r="HN33" s="25"/>
      <c r="HO33" s="18" t="str">
        <f t="shared" si="47"/>
        <v/>
      </c>
      <c r="HP33" s="18" t="str">
        <f t="shared" si="48"/>
        <v/>
      </c>
      <c r="HQ33" s="18" t="str">
        <f t="shared" si="49"/>
        <v/>
      </c>
      <c r="HR33" s="18" t="str">
        <f t="shared" si="50"/>
        <v/>
      </c>
      <c r="HS33" s="18" t="str">
        <f>IF(ISNUMBER(HQ33), HQ33*COS(RADIANS(-$C33+Графики!$B$3))+HR33*SIN(RADIANS(-$C33+Графики!$B$3)),"")</f>
        <v/>
      </c>
      <c r="HT33" s="19" t="str">
        <f>IF(ISNUMBER(HQ33), HQ33*COS(RADIANS(-$C33+Графики!$B$5))+HR33*SIN(RADIANS(-$C33+Графики!$B$5)),"")</f>
        <v/>
      </c>
      <c r="HU33" s="24"/>
      <c r="HV33" s="25"/>
      <c r="HW33" s="25"/>
      <c r="HX33" s="25"/>
      <c r="HY33" s="18" t="str">
        <f t="shared" si="51"/>
        <v/>
      </c>
      <c r="HZ33" s="18" t="str">
        <f t="shared" si="52"/>
        <v/>
      </c>
      <c r="IA33" s="18" t="str">
        <f t="shared" si="53"/>
        <v/>
      </c>
      <c r="IB33" s="18" t="str">
        <f t="shared" si="54"/>
        <v/>
      </c>
      <c r="IC33" s="18" t="str">
        <f>IF(ISNUMBER(IA33), IA33*COS(RADIANS(-$C33+Графики!$B$3))+IB33*SIN(RADIANS(-$C33+Графики!$B$3)),"")</f>
        <v/>
      </c>
      <c r="ID33" s="19" t="str">
        <f>IF(ISNUMBER(IA33), IA33*COS(RADIANS(-$C33+Графики!$B$5))+IB33*SIN(RADIANS(-$C33+Графики!$B$5)),"")</f>
        <v/>
      </c>
      <c r="IE33" s="24"/>
      <c r="IF33" s="25"/>
      <c r="IG33" s="25"/>
      <c r="IH33" s="25"/>
      <c r="II33" s="18" t="str">
        <f t="shared" si="55"/>
        <v/>
      </c>
      <c r="IJ33" s="18" t="str">
        <f t="shared" si="56"/>
        <v/>
      </c>
      <c r="IK33" s="18" t="str">
        <f t="shared" si="57"/>
        <v/>
      </c>
      <c r="IL33" s="18" t="str">
        <f t="shared" si="58"/>
        <v/>
      </c>
      <c r="IM33" s="18" t="str">
        <f>IF(ISNUMBER(IK33), IK33*COS(RADIANS(-$C33+Графики!$B$3))+IL33*SIN(RADIANS(-$C33+Графики!$B$3)),"")</f>
        <v/>
      </c>
      <c r="IN33" s="19" t="str">
        <f>IF(ISNUMBER(IK33), IK33*COS(RADIANS(-$C33+Графики!$B$5))+IL33*SIN(RADIANS(-$C33+Графики!$B$5)),"")</f>
        <v/>
      </c>
      <c r="IO33" s="24"/>
      <c r="IP33" s="25"/>
      <c r="IQ33" s="25"/>
      <c r="IR33" s="25"/>
      <c r="IS33" s="18" t="str">
        <f t="shared" si="59"/>
        <v/>
      </c>
      <c r="IT33" s="18" t="str">
        <f t="shared" si="60"/>
        <v/>
      </c>
      <c r="IU33" s="18" t="str">
        <f t="shared" si="61"/>
        <v/>
      </c>
      <c r="IV33" s="18" t="str">
        <f t="shared" si="62"/>
        <v/>
      </c>
      <c r="IW33" s="18" t="str">
        <f>IF(ISNUMBER(IU33), IU33*COS(RADIANS(-$C33+Графики!$B$3))+IV33*SIN(RADIANS(-$C33+Графики!$B$3)),"")</f>
        <v/>
      </c>
      <c r="IX33" s="19" t="str">
        <f>IF(ISNUMBER(IU33), IU33*COS(RADIANS(-$C33+Графики!$B$5))+IV33*SIN(RADIANS(-$C33+Графики!$B$5)),"")</f>
        <v/>
      </c>
    </row>
    <row r="34" spans="1:258" x14ac:dyDescent="0.25">
      <c r="A34" s="44">
        <v>34</v>
      </c>
      <c r="B34" s="50">
        <v>0</v>
      </c>
      <c r="C34" s="11">
        <f>IF(Графики!$A$7="Расчитывать с учетом закручивания скважины",B34,0)</f>
        <v>0</v>
      </c>
      <c r="D34" s="47">
        <v>15.5</v>
      </c>
      <c r="E34" s="34">
        <f t="shared" si="103"/>
        <v>0</v>
      </c>
      <c r="F34" s="35">
        <f t="shared" si="103"/>
        <v>0</v>
      </c>
      <c r="G34" s="35">
        <f t="shared" si="1"/>
        <v>0</v>
      </c>
      <c r="H34" s="36">
        <f t="shared" si="2"/>
        <v>0</v>
      </c>
      <c r="I34" s="29"/>
      <c r="J34" s="25"/>
      <c r="K34" s="25"/>
      <c r="L34" s="25"/>
      <c r="M34" s="18" t="str">
        <f t="shared" si="63"/>
        <v/>
      </c>
      <c r="N34" s="18" t="str">
        <f t="shared" si="64"/>
        <v/>
      </c>
      <c r="O34" s="18" t="str">
        <f t="shared" si="93"/>
        <v/>
      </c>
      <c r="P34" s="18" t="str">
        <f t="shared" si="93"/>
        <v/>
      </c>
      <c r="Q34" s="18" t="str">
        <f>IF(ISNUMBER(O34), O34*COS(RADIANS(-$C34+Графики!$B$3))+P34*SIN(RADIANS(-$C34+Графики!$B$3)),"")</f>
        <v/>
      </c>
      <c r="R34" s="19" t="str">
        <f>IF(ISNUMBER(O34), O34*COS(RADIANS(-$C34+Графики!$B$5))+P34*SIN(RADIANS(-$C34+Графики!$B$5)),"")</f>
        <v/>
      </c>
      <c r="S34" s="29"/>
      <c r="T34" s="25"/>
      <c r="U34" s="25"/>
      <c r="V34" s="25"/>
      <c r="W34" s="18" t="str">
        <f t="shared" si="66"/>
        <v/>
      </c>
      <c r="X34" s="18" t="str">
        <f t="shared" si="67"/>
        <v/>
      </c>
      <c r="Y34" s="18" t="str">
        <f t="shared" si="94"/>
        <v/>
      </c>
      <c r="Z34" s="18" t="str">
        <f t="shared" si="94"/>
        <v/>
      </c>
      <c r="AA34" s="18" t="str">
        <f>IF(ISNUMBER(Y34), Y34*COS(RADIANS(-$C34+Графики!$B$3))+Z34*SIN(RADIANS(-$C34+Графики!$B$3)),"")</f>
        <v/>
      </c>
      <c r="AB34" s="18" t="str">
        <f>IF(ISNUMBER(Y34), Y34*COS(RADIANS(-$C34+Графики!$B$5))+Z34*SIN(RADIANS(-$C34+Графики!$B$5)),"")</f>
        <v/>
      </c>
      <c r="AC34" s="24"/>
      <c r="AD34" s="25"/>
      <c r="AE34" s="25"/>
      <c r="AF34" s="25"/>
      <c r="AG34" s="18" t="str">
        <f t="shared" si="69"/>
        <v/>
      </c>
      <c r="AH34" s="18" t="str">
        <f t="shared" si="70"/>
        <v/>
      </c>
      <c r="AI34" s="18" t="str">
        <f t="shared" si="95"/>
        <v/>
      </c>
      <c r="AJ34" s="18" t="str">
        <f t="shared" si="95"/>
        <v/>
      </c>
      <c r="AK34" s="18" t="str">
        <f>IF(ISNUMBER(AI34), AI34*COS(RADIANS(-$C34+Графики!$B$3))+AJ34*SIN(RADIANS(-$C34+Графики!$B$3)),"")</f>
        <v/>
      </c>
      <c r="AL34" s="19" t="str">
        <f>IF(ISNUMBER(AI34), AI34*COS(RADIANS(-$C34+Графики!$B$5))+AJ34*SIN(RADIANS(-$C34+Графики!$B$5)),"")</f>
        <v/>
      </c>
      <c r="AM34" s="24"/>
      <c r="AN34" s="25"/>
      <c r="AO34" s="25"/>
      <c r="AP34" s="25"/>
      <c r="AQ34" s="18" t="str">
        <f t="shared" si="72"/>
        <v/>
      </c>
      <c r="AR34" s="18" t="str">
        <f t="shared" si="73"/>
        <v/>
      </c>
      <c r="AS34" s="18" t="str">
        <f t="shared" si="96"/>
        <v/>
      </c>
      <c r="AT34" s="18" t="str">
        <f t="shared" si="96"/>
        <v/>
      </c>
      <c r="AU34" s="18" t="str">
        <f>IF(ISNUMBER(AS34), AS34*COS(RADIANS(-$C34+Графики!$B$3))+AT34*SIN(RADIANS(-$C34+Графики!$B$3)),"")</f>
        <v/>
      </c>
      <c r="AV34" s="19" t="str">
        <f>IF(ISNUMBER(AS34), AS34*COS(RADIANS(-$C34+Графики!$B$5))+AT34*SIN(RADIANS(-$C34+Графики!$B$5)),"")</f>
        <v/>
      </c>
      <c r="AW34" s="24"/>
      <c r="AX34" s="25"/>
      <c r="AY34" s="25"/>
      <c r="AZ34" s="25"/>
      <c r="BA34" s="18" t="str">
        <f t="shared" si="75"/>
        <v/>
      </c>
      <c r="BB34" s="18" t="str">
        <f t="shared" si="76"/>
        <v/>
      </c>
      <c r="BC34" s="18" t="str">
        <f t="shared" si="97"/>
        <v/>
      </c>
      <c r="BD34" s="18" t="str">
        <f t="shared" si="97"/>
        <v/>
      </c>
      <c r="BE34" s="18" t="str">
        <f>IF(ISNUMBER(BC34), BC34*COS(RADIANS(-$C34+Графики!$B$3))+BD34*SIN(RADIANS(-$C34+Графики!$B$3)),"")</f>
        <v/>
      </c>
      <c r="BF34" s="19" t="str">
        <f>IF(ISNUMBER(BC34), BC34*COS(RADIANS(-$C34+Графики!$B$5))+BD34*SIN(RADIANS(-$C34+Графики!$B$5)),"")</f>
        <v/>
      </c>
      <c r="BG34" s="24"/>
      <c r="BH34" s="25"/>
      <c r="BI34" s="25"/>
      <c r="BJ34" s="25"/>
      <c r="BK34" s="18" t="str">
        <f t="shared" si="78"/>
        <v/>
      </c>
      <c r="BL34" s="18" t="str">
        <f t="shared" si="79"/>
        <v/>
      </c>
      <c r="BM34" s="18" t="str">
        <f t="shared" si="98"/>
        <v/>
      </c>
      <c r="BN34" s="18" t="str">
        <f t="shared" si="98"/>
        <v/>
      </c>
      <c r="BO34" s="18" t="str">
        <f>IF(ISNUMBER(BM34), BM34*COS(RADIANS(-$C34+Графики!$B$3))+BN34*SIN(RADIANS(-$C34+Графики!$B$3)),"")</f>
        <v/>
      </c>
      <c r="BP34" s="19" t="str">
        <f>IF(ISNUMBER(BM34), BM34*COS(RADIANS(-$C34+Графики!$B$5))+BN34*SIN(RADIANS(-$C34+Графики!$B$5)),"")</f>
        <v/>
      </c>
      <c r="BQ34" s="24"/>
      <c r="BR34" s="25"/>
      <c r="BS34" s="25"/>
      <c r="BT34" s="25"/>
      <c r="BU34" s="18" t="str">
        <f t="shared" si="81"/>
        <v/>
      </c>
      <c r="BV34" s="18" t="str">
        <f t="shared" si="82"/>
        <v/>
      </c>
      <c r="BW34" s="18" t="str">
        <f t="shared" si="99"/>
        <v/>
      </c>
      <c r="BX34" s="18" t="str">
        <f t="shared" si="99"/>
        <v/>
      </c>
      <c r="BY34" s="18" t="str">
        <f>IF(ISNUMBER(BW34), BW34*COS(RADIANS(-$C34+Графики!$B$3))+BX34*SIN(RADIANS(-$C34+Графики!$B$3)),"")</f>
        <v/>
      </c>
      <c r="BZ34" s="19" t="str">
        <f>IF(ISNUMBER(BW34), BW34*COS(RADIANS(-$C34+Графики!$B$5))+BX34*SIN(RADIANS(-$C34+Графики!$B$5)),"")</f>
        <v/>
      </c>
      <c r="CA34" s="29"/>
      <c r="CB34" s="25"/>
      <c r="CC34" s="25"/>
      <c r="CD34" s="25"/>
      <c r="CE34" s="18" t="str">
        <f t="shared" si="84"/>
        <v/>
      </c>
      <c r="CF34" s="18" t="str">
        <f t="shared" si="85"/>
        <v/>
      </c>
      <c r="CG34" s="18" t="str">
        <f t="shared" si="100"/>
        <v/>
      </c>
      <c r="CH34" s="18" t="str">
        <f t="shared" si="100"/>
        <v/>
      </c>
      <c r="CI34" s="18" t="str">
        <f>IF(ISNUMBER(CG34), CG34*COS(RADIANS(-$C34+Графики!$B$3))+CH34*SIN(RADIANS(-$C34+Графики!$B$3)),"")</f>
        <v/>
      </c>
      <c r="CJ34" s="19" t="str">
        <f>IF(ISNUMBER(CG34), CG34*COS(RADIANS(-$C34+Графики!$B$5))+CH34*SIN(RADIANS(-$C34+Графики!$B$5)),"")</f>
        <v/>
      </c>
      <c r="CK34" s="24"/>
      <c r="CL34" s="25"/>
      <c r="CM34" s="25"/>
      <c r="CN34" s="25"/>
      <c r="CO34" s="18" t="str">
        <f t="shared" si="87"/>
        <v/>
      </c>
      <c r="CP34" s="18" t="str">
        <f t="shared" si="88"/>
        <v/>
      </c>
      <c r="CQ34" s="18" t="str">
        <f t="shared" si="101"/>
        <v/>
      </c>
      <c r="CR34" s="18" t="str">
        <f t="shared" si="101"/>
        <v/>
      </c>
      <c r="CS34" s="18" t="str">
        <f>IF(ISNUMBER(CQ34), CQ34*COS(RADIANS(-$C34+Графики!$B$3))+CR34*SIN(RADIANS(-$C34+Графики!$B$3)),"")</f>
        <v/>
      </c>
      <c r="CT34" s="19" t="str">
        <f>IF(ISNUMBER(CQ34), CQ34*COS(RADIANS(-$C34+Графики!$B$5))+CR34*SIN(RADIANS(-$C34+Графики!$B$5)),"")</f>
        <v/>
      </c>
      <c r="CU34" s="24"/>
      <c r="CV34" s="25"/>
      <c r="CW34" s="25"/>
      <c r="CX34" s="25"/>
      <c r="CY34" s="18" t="str">
        <f t="shared" si="90"/>
        <v/>
      </c>
      <c r="CZ34" s="18" t="str">
        <f t="shared" si="91"/>
        <v/>
      </c>
      <c r="DA34" s="18" t="str">
        <f t="shared" si="102"/>
        <v/>
      </c>
      <c r="DB34" s="18" t="str">
        <f t="shared" si="102"/>
        <v/>
      </c>
      <c r="DC34" s="18" t="str">
        <f>IF(ISNUMBER(DA34), DA34*COS(RADIANS(-$C34+Графики!$B$3))+DB34*SIN(RADIANS(-$C34+Графики!$B$3)),"")</f>
        <v/>
      </c>
      <c r="DD34" s="19" t="str">
        <f>IF(ISNUMBER(DA34), DA34*COS(RADIANS(-$C34+Графики!$B$5))+DB34*SIN(RADIANS(-$C34+Графики!$B$5)),"")</f>
        <v/>
      </c>
      <c r="DE34" s="24"/>
      <c r="DF34" s="25"/>
      <c r="DG34" s="25"/>
      <c r="DH34" s="25"/>
      <c r="DI34" s="18" t="str">
        <f t="shared" si="3"/>
        <v/>
      </c>
      <c r="DJ34" s="18" t="str">
        <f t="shared" si="4"/>
        <v/>
      </c>
      <c r="DK34" s="18" t="str">
        <f t="shared" si="5"/>
        <v/>
      </c>
      <c r="DL34" s="18" t="str">
        <f t="shared" si="6"/>
        <v/>
      </c>
      <c r="DM34" s="18" t="str">
        <f>IF(ISNUMBER(DK34), DK34*COS(RADIANS(-$C34+Графики!$B$3))+DL34*SIN(RADIANS(-$C34+Графики!$B$3)),"")</f>
        <v/>
      </c>
      <c r="DN34" s="19" t="str">
        <f>IF(ISNUMBER(DK34), DK34*COS(RADIANS(-$C34+Графики!$B$5))+DL34*SIN(RADIANS(-$C34+Графики!$B$5)),"")</f>
        <v/>
      </c>
      <c r="DO34" s="24"/>
      <c r="DP34" s="25"/>
      <c r="DQ34" s="25"/>
      <c r="DR34" s="25"/>
      <c r="DS34" s="18" t="str">
        <f t="shared" si="7"/>
        <v/>
      </c>
      <c r="DT34" s="18" t="str">
        <f t="shared" si="8"/>
        <v/>
      </c>
      <c r="DU34" s="18" t="str">
        <f t="shared" si="9"/>
        <v/>
      </c>
      <c r="DV34" s="18" t="str">
        <f t="shared" si="10"/>
        <v/>
      </c>
      <c r="DW34" s="18" t="str">
        <f>IF(ISNUMBER(DU34), DU34*COS(RADIANS(-$C34+Графики!$B$3))+DV34*SIN(RADIANS(-$C34+Графики!$B$3)),"")</f>
        <v/>
      </c>
      <c r="DX34" s="19" t="str">
        <f>IF(ISNUMBER(DU34), DU34*COS(RADIANS(-$C34+Графики!$B$5))+DV34*SIN(RADIANS(-$C34+Графики!$B$5)),"")</f>
        <v/>
      </c>
      <c r="DY34" s="24"/>
      <c r="DZ34" s="25"/>
      <c r="EA34" s="25"/>
      <c r="EB34" s="25"/>
      <c r="EC34" s="18" t="str">
        <f t="shared" si="11"/>
        <v/>
      </c>
      <c r="ED34" s="18" t="str">
        <f t="shared" si="12"/>
        <v/>
      </c>
      <c r="EE34" s="18" t="str">
        <f t="shared" si="13"/>
        <v/>
      </c>
      <c r="EF34" s="18" t="str">
        <f t="shared" si="14"/>
        <v/>
      </c>
      <c r="EG34" s="18" t="str">
        <f>IF(ISNUMBER(EE34), EE34*COS(RADIANS(-$C34+Графики!$B$3))+EF34*SIN(RADIANS(-$C34+Графики!$B$3)),"")</f>
        <v/>
      </c>
      <c r="EH34" s="19" t="str">
        <f>IF(ISNUMBER(EE34), EE34*COS(RADIANS(-$C34+Графики!$B$5))+EF34*SIN(RADIANS(-$C34+Графики!$B$5)),"")</f>
        <v/>
      </c>
      <c r="EI34" s="24"/>
      <c r="EJ34" s="25"/>
      <c r="EK34" s="25"/>
      <c r="EL34" s="25"/>
      <c r="EM34" s="18" t="str">
        <f t="shared" si="15"/>
        <v/>
      </c>
      <c r="EN34" s="18" t="str">
        <f t="shared" si="16"/>
        <v/>
      </c>
      <c r="EO34" s="18" t="str">
        <f t="shared" si="17"/>
        <v/>
      </c>
      <c r="EP34" s="18" t="str">
        <f t="shared" si="18"/>
        <v/>
      </c>
      <c r="EQ34" s="18" t="str">
        <f>IF(ISNUMBER(EO34), EO34*COS(RADIANS(-$C34+Графики!$B$3))+EP34*SIN(RADIANS(-$C34+Графики!$B$3)),"")</f>
        <v/>
      </c>
      <c r="ER34" s="19" t="str">
        <f>IF(ISNUMBER(EO34), EO34*COS(RADIANS(-$C34+Графики!$B$5))+EP34*SIN(RADIANS(-$C34+Графики!$B$5)),"")</f>
        <v/>
      </c>
      <c r="ES34" s="24"/>
      <c r="ET34" s="25"/>
      <c r="EU34" s="25"/>
      <c r="EV34" s="25"/>
      <c r="EW34" s="18" t="str">
        <f t="shared" si="19"/>
        <v/>
      </c>
      <c r="EX34" s="18" t="str">
        <f t="shared" si="20"/>
        <v/>
      </c>
      <c r="EY34" s="18" t="str">
        <f t="shared" si="21"/>
        <v/>
      </c>
      <c r="EZ34" s="18" t="str">
        <f t="shared" si="22"/>
        <v/>
      </c>
      <c r="FA34" s="18" t="str">
        <f>IF(ISNUMBER(EY34), EY34*COS(RADIANS(-$C34+Графики!$B$3))+EZ34*SIN(RADIANS(-$C34+Графики!$B$3)),"")</f>
        <v/>
      </c>
      <c r="FB34" s="19" t="str">
        <f>IF(ISNUMBER(EY34), EY34*COS(RADIANS(-$C34+Графики!$B$5))+EZ34*SIN(RADIANS(-$C34+Графики!$B$5)),"")</f>
        <v/>
      </c>
      <c r="FC34" s="24"/>
      <c r="FD34" s="25"/>
      <c r="FE34" s="25"/>
      <c r="FF34" s="25"/>
      <c r="FG34" s="18" t="str">
        <f t="shared" si="23"/>
        <v/>
      </c>
      <c r="FH34" s="18" t="str">
        <f t="shared" si="24"/>
        <v/>
      </c>
      <c r="FI34" s="18" t="str">
        <f t="shared" si="25"/>
        <v/>
      </c>
      <c r="FJ34" s="18" t="str">
        <f t="shared" si="26"/>
        <v/>
      </c>
      <c r="FK34" s="18" t="str">
        <f>IF(ISNUMBER(FI34), FI34*COS(RADIANS(-$C34+Графики!$B$3))+FJ34*SIN(RADIANS(-$C34+Графики!$B$3)),"")</f>
        <v/>
      </c>
      <c r="FL34" s="19" t="str">
        <f>IF(ISNUMBER(FI34), FI34*COS(RADIANS(-$C34+Графики!$B$5))+FJ34*SIN(RADIANS(-$C34+Графики!$B$5)),"")</f>
        <v/>
      </c>
      <c r="FM34" s="24"/>
      <c r="FN34" s="25"/>
      <c r="FO34" s="25"/>
      <c r="FP34" s="25"/>
      <c r="FQ34" s="18" t="str">
        <f t="shared" si="27"/>
        <v/>
      </c>
      <c r="FR34" s="18" t="str">
        <f t="shared" si="28"/>
        <v/>
      </c>
      <c r="FS34" s="18" t="str">
        <f t="shared" si="29"/>
        <v/>
      </c>
      <c r="FT34" s="18" t="str">
        <f t="shared" si="30"/>
        <v/>
      </c>
      <c r="FU34" s="18" t="str">
        <f>IF(ISNUMBER(FS34), FS34*COS(RADIANS(-$C34+Графики!$B$3))+FT34*SIN(RADIANS(-$C34+Графики!$B$3)),"")</f>
        <v/>
      </c>
      <c r="FV34" s="19" t="str">
        <f>IF(ISNUMBER(FS34), FS34*COS(RADIANS(-$C34+Графики!$B$5))+FT34*SIN(RADIANS(-$C34+Графики!$B$5)),"")</f>
        <v/>
      </c>
      <c r="FW34" s="24"/>
      <c r="FX34" s="25"/>
      <c r="FY34" s="25"/>
      <c r="FZ34" s="25"/>
      <c r="GA34" s="18" t="str">
        <f t="shared" si="31"/>
        <v/>
      </c>
      <c r="GB34" s="18" t="str">
        <f t="shared" si="32"/>
        <v/>
      </c>
      <c r="GC34" s="18" t="str">
        <f t="shared" si="33"/>
        <v/>
      </c>
      <c r="GD34" s="18" t="str">
        <f t="shared" si="34"/>
        <v/>
      </c>
      <c r="GE34" s="18" t="str">
        <f>IF(ISNUMBER(GC34), GC34*COS(RADIANS(-$C34+Графики!$B$3))+GD34*SIN(RADIANS(-$C34+Графики!$B$3)),"")</f>
        <v/>
      </c>
      <c r="GF34" s="19" t="str">
        <f>IF(ISNUMBER(GC34), GC34*COS(RADIANS(-$C34+Графики!$B$5))+GD34*SIN(RADIANS(-$C34+Графики!$B$5)),"")</f>
        <v/>
      </c>
      <c r="GG34" s="24"/>
      <c r="GH34" s="25"/>
      <c r="GI34" s="25"/>
      <c r="GJ34" s="25"/>
      <c r="GK34" s="18" t="str">
        <f t="shared" si="35"/>
        <v/>
      </c>
      <c r="GL34" s="18" t="str">
        <f t="shared" si="36"/>
        <v/>
      </c>
      <c r="GM34" s="18" t="str">
        <f t="shared" si="37"/>
        <v/>
      </c>
      <c r="GN34" s="18" t="str">
        <f t="shared" si="38"/>
        <v/>
      </c>
      <c r="GO34" s="18" t="str">
        <f>IF(ISNUMBER(GM34), GM34*COS(RADIANS(-$C34+Графики!$B$3))+GN34*SIN(RADIANS(-$C34+Графики!$B$3)),"")</f>
        <v/>
      </c>
      <c r="GP34" s="19" t="str">
        <f>IF(ISNUMBER(GM34), GM34*COS(RADIANS(-$C34+Графики!$B$5))+GN34*SIN(RADIANS(-$C34+Графики!$B$5)),"")</f>
        <v/>
      </c>
      <c r="GQ34" s="24"/>
      <c r="GR34" s="25"/>
      <c r="GS34" s="25"/>
      <c r="GT34" s="25"/>
      <c r="GU34" s="18" t="str">
        <f t="shared" si="39"/>
        <v/>
      </c>
      <c r="GV34" s="18" t="str">
        <f t="shared" si="40"/>
        <v/>
      </c>
      <c r="GW34" s="18" t="str">
        <f t="shared" si="41"/>
        <v/>
      </c>
      <c r="GX34" s="18" t="str">
        <f t="shared" si="42"/>
        <v/>
      </c>
      <c r="GY34" s="18" t="str">
        <f>IF(ISNUMBER(GW34), GW34*COS(RADIANS(-$C34+Графики!$B$3))+GX34*SIN(RADIANS(-$C34+Графики!$B$3)),"")</f>
        <v/>
      </c>
      <c r="GZ34" s="19" t="str">
        <f>IF(ISNUMBER(GW34), GW34*COS(RADIANS(-$C34+Графики!$B$5))+GX34*SIN(RADIANS(-$C34+Графики!$B$5)),"")</f>
        <v/>
      </c>
      <c r="HA34" s="24"/>
      <c r="HB34" s="25"/>
      <c r="HC34" s="25"/>
      <c r="HD34" s="25"/>
      <c r="HE34" s="18" t="str">
        <f t="shared" si="43"/>
        <v/>
      </c>
      <c r="HF34" s="18" t="str">
        <f t="shared" si="44"/>
        <v/>
      </c>
      <c r="HG34" s="18" t="str">
        <f t="shared" si="45"/>
        <v/>
      </c>
      <c r="HH34" s="18" t="str">
        <f t="shared" si="46"/>
        <v/>
      </c>
      <c r="HI34" s="18" t="str">
        <f>IF(ISNUMBER(HG34), HG34*COS(RADIANS(-$C34+Графики!$B$3))+HH34*SIN(RADIANS(-$C34+Графики!$B$3)),"")</f>
        <v/>
      </c>
      <c r="HJ34" s="19" t="str">
        <f>IF(ISNUMBER(HG34), HG34*COS(RADIANS(-$C34+Графики!$B$5))+HH34*SIN(RADIANS(-$C34+Графики!$B$5)),"")</f>
        <v/>
      </c>
      <c r="HK34" s="24"/>
      <c r="HL34" s="25"/>
      <c r="HM34" s="25"/>
      <c r="HN34" s="25"/>
      <c r="HO34" s="18" t="str">
        <f t="shared" si="47"/>
        <v/>
      </c>
      <c r="HP34" s="18" t="str">
        <f t="shared" si="48"/>
        <v/>
      </c>
      <c r="HQ34" s="18" t="str">
        <f t="shared" si="49"/>
        <v/>
      </c>
      <c r="HR34" s="18" t="str">
        <f t="shared" si="50"/>
        <v/>
      </c>
      <c r="HS34" s="18" t="str">
        <f>IF(ISNUMBER(HQ34), HQ34*COS(RADIANS(-$C34+Графики!$B$3))+HR34*SIN(RADIANS(-$C34+Графики!$B$3)),"")</f>
        <v/>
      </c>
      <c r="HT34" s="19" t="str">
        <f>IF(ISNUMBER(HQ34), HQ34*COS(RADIANS(-$C34+Графики!$B$5))+HR34*SIN(RADIANS(-$C34+Графики!$B$5)),"")</f>
        <v/>
      </c>
      <c r="HU34" s="24"/>
      <c r="HV34" s="25"/>
      <c r="HW34" s="25"/>
      <c r="HX34" s="25"/>
      <c r="HY34" s="18" t="str">
        <f t="shared" si="51"/>
        <v/>
      </c>
      <c r="HZ34" s="18" t="str">
        <f t="shared" si="52"/>
        <v/>
      </c>
      <c r="IA34" s="18" t="str">
        <f t="shared" si="53"/>
        <v/>
      </c>
      <c r="IB34" s="18" t="str">
        <f t="shared" si="54"/>
        <v/>
      </c>
      <c r="IC34" s="18" t="str">
        <f>IF(ISNUMBER(IA34), IA34*COS(RADIANS(-$C34+Графики!$B$3))+IB34*SIN(RADIANS(-$C34+Графики!$B$3)),"")</f>
        <v/>
      </c>
      <c r="ID34" s="19" t="str">
        <f>IF(ISNUMBER(IA34), IA34*COS(RADIANS(-$C34+Графики!$B$5))+IB34*SIN(RADIANS(-$C34+Графики!$B$5)),"")</f>
        <v/>
      </c>
      <c r="IE34" s="24"/>
      <c r="IF34" s="25"/>
      <c r="IG34" s="25"/>
      <c r="IH34" s="25"/>
      <c r="II34" s="18" t="str">
        <f t="shared" si="55"/>
        <v/>
      </c>
      <c r="IJ34" s="18" t="str">
        <f t="shared" si="56"/>
        <v/>
      </c>
      <c r="IK34" s="18" t="str">
        <f t="shared" si="57"/>
        <v/>
      </c>
      <c r="IL34" s="18" t="str">
        <f t="shared" si="58"/>
        <v/>
      </c>
      <c r="IM34" s="18" t="str">
        <f>IF(ISNUMBER(IK34), IK34*COS(RADIANS(-$C34+Графики!$B$3))+IL34*SIN(RADIANS(-$C34+Графики!$B$3)),"")</f>
        <v/>
      </c>
      <c r="IN34" s="19" t="str">
        <f>IF(ISNUMBER(IK34), IK34*COS(RADIANS(-$C34+Графики!$B$5))+IL34*SIN(RADIANS(-$C34+Графики!$B$5)),"")</f>
        <v/>
      </c>
      <c r="IO34" s="24"/>
      <c r="IP34" s="25"/>
      <c r="IQ34" s="25"/>
      <c r="IR34" s="25"/>
      <c r="IS34" s="18" t="str">
        <f t="shared" si="59"/>
        <v/>
      </c>
      <c r="IT34" s="18" t="str">
        <f t="shared" si="60"/>
        <v/>
      </c>
      <c r="IU34" s="18" t="str">
        <f t="shared" si="61"/>
        <v/>
      </c>
      <c r="IV34" s="18" t="str">
        <f t="shared" si="62"/>
        <v/>
      </c>
      <c r="IW34" s="18" t="str">
        <f>IF(ISNUMBER(IU34), IU34*COS(RADIANS(-$C34+Графики!$B$3))+IV34*SIN(RADIANS(-$C34+Графики!$B$3)),"")</f>
        <v/>
      </c>
      <c r="IX34" s="19" t="str">
        <f>IF(ISNUMBER(IU34), IU34*COS(RADIANS(-$C34+Графики!$B$5))+IV34*SIN(RADIANS(-$C34+Графики!$B$5)),"")</f>
        <v/>
      </c>
    </row>
    <row r="35" spans="1:258" x14ac:dyDescent="0.25">
      <c r="A35" s="44">
        <v>35</v>
      </c>
      <c r="B35" s="50">
        <v>0</v>
      </c>
      <c r="C35" s="11">
        <f>IF(Графики!$A$7="Расчитывать с учетом закручивания скважины",B35,0)</f>
        <v>0</v>
      </c>
      <c r="D35" s="47">
        <v>16</v>
      </c>
      <c r="E35" s="34">
        <f t="shared" si="103"/>
        <v>0</v>
      </c>
      <c r="F35" s="35">
        <f t="shared" si="103"/>
        <v>0</v>
      </c>
      <c r="G35" s="35">
        <f t="shared" si="1"/>
        <v>0</v>
      </c>
      <c r="H35" s="36">
        <f t="shared" si="2"/>
        <v>0</v>
      </c>
      <c r="I35" s="29"/>
      <c r="J35" s="25"/>
      <c r="K35" s="25"/>
      <c r="L35" s="25"/>
      <c r="M35" s="18" t="str">
        <f t="shared" si="63"/>
        <v/>
      </c>
      <c r="N35" s="18" t="str">
        <f t="shared" si="64"/>
        <v/>
      </c>
      <c r="O35" s="18" t="str">
        <f t="shared" si="93"/>
        <v/>
      </c>
      <c r="P35" s="18" t="str">
        <f t="shared" si="93"/>
        <v/>
      </c>
      <c r="Q35" s="18" t="str">
        <f>IF(ISNUMBER(O35), O35*COS(RADIANS(-$C35+Графики!$B$3))+P35*SIN(RADIANS(-$C35+Графики!$B$3)),"")</f>
        <v/>
      </c>
      <c r="R35" s="19" t="str">
        <f>IF(ISNUMBER(O35), O35*COS(RADIANS(-$C35+Графики!$B$5))+P35*SIN(RADIANS(-$C35+Графики!$B$5)),"")</f>
        <v/>
      </c>
      <c r="S35" s="29"/>
      <c r="T35" s="25"/>
      <c r="U35" s="25"/>
      <c r="V35" s="25"/>
      <c r="W35" s="18" t="str">
        <f t="shared" si="66"/>
        <v/>
      </c>
      <c r="X35" s="18" t="str">
        <f t="shared" si="67"/>
        <v/>
      </c>
      <c r="Y35" s="18" t="str">
        <f t="shared" si="94"/>
        <v/>
      </c>
      <c r="Z35" s="18" t="str">
        <f t="shared" si="94"/>
        <v/>
      </c>
      <c r="AA35" s="18" t="str">
        <f>IF(ISNUMBER(Y35), Y35*COS(RADIANS(-$C35+Графики!$B$3))+Z35*SIN(RADIANS(-$C35+Графики!$B$3)),"")</f>
        <v/>
      </c>
      <c r="AB35" s="18" t="str">
        <f>IF(ISNUMBER(Y35), Y35*COS(RADIANS(-$C35+Графики!$B$5))+Z35*SIN(RADIANS(-$C35+Графики!$B$5)),"")</f>
        <v/>
      </c>
      <c r="AC35" s="24"/>
      <c r="AD35" s="25"/>
      <c r="AE35" s="25"/>
      <c r="AF35" s="25"/>
      <c r="AG35" s="18" t="str">
        <f t="shared" si="69"/>
        <v/>
      </c>
      <c r="AH35" s="18" t="str">
        <f t="shared" si="70"/>
        <v/>
      </c>
      <c r="AI35" s="18" t="str">
        <f t="shared" si="95"/>
        <v/>
      </c>
      <c r="AJ35" s="18" t="str">
        <f t="shared" si="95"/>
        <v/>
      </c>
      <c r="AK35" s="18" t="str">
        <f>IF(ISNUMBER(AI35), AI35*COS(RADIANS(-$C35+Графики!$B$3))+AJ35*SIN(RADIANS(-$C35+Графики!$B$3)),"")</f>
        <v/>
      </c>
      <c r="AL35" s="19" t="str">
        <f>IF(ISNUMBER(AI35), AI35*COS(RADIANS(-$C35+Графики!$B$5))+AJ35*SIN(RADIANS(-$C35+Графики!$B$5)),"")</f>
        <v/>
      </c>
      <c r="AM35" s="24"/>
      <c r="AN35" s="25"/>
      <c r="AO35" s="25"/>
      <c r="AP35" s="25"/>
      <c r="AQ35" s="18" t="str">
        <f t="shared" si="72"/>
        <v/>
      </c>
      <c r="AR35" s="18" t="str">
        <f t="shared" si="73"/>
        <v/>
      </c>
      <c r="AS35" s="18" t="str">
        <f t="shared" si="96"/>
        <v/>
      </c>
      <c r="AT35" s="18" t="str">
        <f t="shared" si="96"/>
        <v/>
      </c>
      <c r="AU35" s="18" t="str">
        <f>IF(ISNUMBER(AS35), AS35*COS(RADIANS(-$C35+Графики!$B$3))+AT35*SIN(RADIANS(-$C35+Графики!$B$3)),"")</f>
        <v/>
      </c>
      <c r="AV35" s="19" t="str">
        <f>IF(ISNUMBER(AS35), AS35*COS(RADIANS(-$C35+Графики!$B$5))+AT35*SIN(RADIANS(-$C35+Графики!$B$5)),"")</f>
        <v/>
      </c>
      <c r="AW35" s="24"/>
      <c r="AX35" s="25"/>
      <c r="AY35" s="25"/>
      <c r="AZ35" s="25"/>
      <c r="BA35" s="18" t="str">
        <f t="shared" si="75"/>
        <v/>
      </c>
      <c r="BB35" s="18" t="str">
        <f t="shared" si="76"/>
        <v/>
      </c>
      <c r="BC35" s="18" t="str">
        <f t="shared" si="97"/>
        <v/>
      </c>
      <c r="BD35" s="18" t="str">
        <f t="shared" si="97"/>
        <v/>
      </c>
      <c r="BE35" s="18" t="str">
        <f>IF(ISNUMBER(BC35), BC35*COS(RADIANS(-$C35+Графики!$B$3))+BD35*SIN(RADIANS(-$C35+Графики!$B$3)),"")</f>
        <v/>
      </c>
      <c r="BF35" s="19" t="str">
        <f>IF(ISNUMBER(BC35), BC35*COS(RADIANS(-$C35+Графики!$B$5))+BD35*SIN(RADIANS(-$C35+Графики!$B$5)),"")</f>
        <v/>
      </c>
      <c r="BG35" s="24"/>
      <c r="BH35" s="25"/>
      <c r="BI35" s="25"/>
      <c r="BJ35" s="25"/>
      <c r="BK35" s="18" t="str">
        <f t="shared" si="78"/>
        <v/>
      </c>
      <c r="BL35" s="18" t="str">
        <f t="shared" si="79"/>
        <v/>
      </c>
      <c r="BM35" s="18" t="str">
        <f t="shared" si="98"/>
        <v/>
      </c>
      <c r="BN35" s="18" t="str">
        <f t="shared" si="98"/>
        <v/>
      </c>
      <c r="BO35" s="18" t="str">
        <f>IF(ISNUMBER(BM35), BM35*COS(RADIANS(-$C35+Графики!$B$3))+BN35*SIN(RADIANS(-$C35+Графики!$B$3)),"")</f>
        <v/>
      </c>
      <c r="BP35" s="19" t="str">
        <f>IF(ISNUMBER(BM35), BM35*COS(RADIANS(-$C35+Графики!$B$5))+BN35*SIN(RADIANS(-$C35+Графики!$B$5)),"")</f>
        <v/>
      </c>
      <c r="BQ35" s="24"/>
      <c r="BR35" s="25"/>
      <c r="BS35" s="25"/>
      <c r="BT35" s="25"/>
      <c r="BU35" s="18" t="str">
        <f t="shared" si="81"/>
        <v/>
      </c>
      <c r="BV35" s="18" t="str">
        <f t="shared" si="82"/>
        <v/>
      </c>
      <c r="BW35" s="18" t="str">
        <f t="shared" si="99"/>
        <v/>
      </c>
      <c r="BX35" s="18" t="str">
        <f t="shared" si="99"/>
        <v/>
      </c>
      <c r="BY35" s="18" t="str">
        <f>IF(ISNUMBER(BW35), BW35*COS(RADIANS(-$C35+Графики!$B$3))+BX35*SIN(RADIANS(-$C35+Графики!$B$3)),"")</f>
        <v/>
      </c>
      <c r="BZ35" s="19" t="str">
        <f>IF(ISNUMBER(BW35), BW35*COS(RADIANS(-$C35+Графики!$B$5))+BX35*SIN(RADIANS(-$C35+Графики!$B$5)),"")</f>
        <v/>
      </c>
      <c r="CA35" s="29"/>
      <c r="CB35" s="25"/>
      <c r="CC35" s="25"/>
      <c r="CD35" s="25"/>
      <c r="CE35" s="18" t="str">
        <f t="shared" si="84"/>
        <v/>
      </c>
      <c r="CF35" s="18" t="str">
        <f t="shared" si="85"/>
        <v/>
      </c>
      <c r="CG35" s="18" t="str">
        <f t="shared" si="100"/>
        <v/>
      </c>
      <c r="CH35" s="18" t="str">
        <f t="shared" si="100"/>
        <v/>
      </c>
      <c r="CI35" s="18" t="str">
        <f>IF(ISNUMBER(CG35), CG35*COS(RADIANS(-$C35+Графики!$B$3))+CH35*SIN(RADIANS(-$C35+Графики!$B$3)),"")</f>
        <v/>
      </c>
      <c r="CJ35" s="19" t="str">
        <f>IF(ISNUMBER(CG35), CG35*COS(RADIANS(-$C35+Графики!$B$5))+CH35*SIN(RADIANS(-$C35+Графики!$B$5)),"")</f>
        <v/>
      </c>
      <c r="CK35" s="24"/>
      <c r="CL35" s="25"/>
      <c r="CM35" s="25"/>
      <c r="CN35" s="25"/>
      <c r="CO35" s="18" t="str">
        <f t="shared" si="87"/>
        <v/>
      </c>
      <c r="CP35" s="18" t="str">
        <f t="shared" si="88"/>
        <v/>
      </c>
      <c r="CQ35" s="18" t="str">
        <f t="shared" si="101"/>
        <v/>
      </c>
      <c r="CR35" s="18" t="str">
        <f t="shared" si="101"/>
        <v/>
      </c>
      <c r="CS35" s="18" t="str">
        <f>IF(ISNUMBER(CQ35), CQ35*COS(RADIANS(-$C35+Графики!$B$3))+CR35*SIN(RADIANS(-$C35+Графики!$B$3)),"")</f>
        <v/>
      </c>
      <c r="CT35" s="19" t="str">
        <f>IF(ISNUMBER(CQ35), CQ35*COS(RADIANS(-$C35+Графики!$B$5))+CR35*SIN(RADIANS(-$C35+Графики!$B$5)),"")</f>
        <v/>
      </c>
      <c r="CU35" s="24"/>
      <c r="CV35" s="25"/>
      <c r="CW35" s="25"/>
      <c r="CX35" s="25"/>
      <c r="CY35" s="18" t="str">
        <f t="shared" si="90"/>
        <v/>
      </c>
      <c r="CZ35" s="18" t="str">
        <f t="shared" si="91"/>
        <v/>
      </c>
      <c r="DA35" s="18" t="str">
        <f t="shared" si="102"/>
        <v/>
      </c>
      <c r="DB35" s="18" t="str">
        <f t="shared" si="102"/>
        <v/>
      </c>
      <c r="DC35" s="18" t="str">
        <f>IF(ISNUMBER(DA35), DA35*COS(RADIANS(-$C35+Графики!$B$3))+DB35*SIN(RADIANS(-$C35+Графики!$B$3)),"")</f>
        <v/>
      </c>
      <c r="DD35" s="19" t="str">
        <f>IF(ISNUMBER(DA35), DA35*COS(RADIANS(-$C35+Графики!$B$5))+DB35*SIN(RADIANS(-$C35+Графики!$B$5)),"")</f>
        <v/>
      </c>
      <c r="DE35" s="24"/>
      <c r="DF35" s="25"/>
      <c r="DG35" s="25"/>
      <c r="DH35" s="25"/>
      <c r="DI35" s="18" t="str">
        <f t="shared" si="3"/>
        <v/>
      </c>
      <c r="DJ35" s="18" t="str">
        <f t="shared" si="4"/>
        <v/>
      </c>
      <c r="DK35" s="18" t="str">
        <f t="shared" si="5"/>
        <v/>
      </c>
      <c r="DL35" s="18" t="str">
        <f t="shared" si="6"/>
        <v/>
      </c>
      <c r="DM35" s="18" t="str">
        <f>IF(ISNUMBER(DK35), DK35*COS(RADIANS(-$C35+Графики!$B$3))+DL35*SIN(RADIANS(-$C35+Графики!$B$3)),"")</f>
        <v/>
      </c>
      <c r="DN35" s="19" t="str">
        <f>IF(ISNUMBER(DK35), DK35*COS(RADIANS(-$C35+Графики!$B$5))+DL35*SIN(RADIANS(-$C35+Графики!$B$5)),"")</f>
        <v/>
      </c>
      <c r="DO35" s="24"/>
      <c r="DP35" s="25"/>
      <c r="DQ35" s="25"/>
      <c r="DR35" s="25"/>
      <c r="DS35" s="18" t="str">
        <f t="shared" si="7"/>
        <v/>
      </c>
      <c r="DT35" s="18" t="str">
        <f t="shared" si="8"/>
        <v/>
      </c>
      <c r="DU35" s="18" t="str">
        <f t="shared" si="9"/>
        <v/>
      </c>
      <c r="DV35" s="18" t="str">
        <f t="shared" si="10"/>
        <v/>
      </c>
      <c r="DW35" s="18" t="str">
        <f>IF(ISNUMBER(DU35), DU35*COS(RADIANS(-$C35+Графики!$B$3))+DV35*SIN(RADIANS(-$C35+Графики!$B$3)),"")</f>
        <v/>
      </c>
      <c r="DX35" s="19" t="str">
        <f>IF(ISNUMBER(DU35), DU35*COS(RADIANS(-$C35+Графики!$B$5))+DV35*SIN(RADIANS(-$C35+Графики!$B$5)),"")</f>
        <v/>
      </c>
      <c r="DY35" s="24"/>
      <c r="DZ35" s="25"/>
      <c r="EA35" s="25"/>
      <c r="EB35" s="25"/>
      <c r="EC35" s="18" t="str">
        <f t="shared" si="11"/>
        <v/>
      </c>
      <c r="ED35" s="18" t="str">
        <f t="shared" si="12"/>
        <v/>
      </c>
      <c r="EE35" s="18" t="str">
        <f t="shared" si="13"/>
        <v/>
      </c>
      <c r="EF35" s="18" t="str">
        <f t="shared" si="14"/>
        <v/>
      </c>
      <c r="EG35" s="18" t="str">
        <f>IF(ISNUMBER(EE35), EE35*COS(RADIANS(-$C35+Графики!$B$3))+EF35*SIN(RADIANS(-$C35+Графики!$B$3)),"")</f>
        <v/>
      </c>
      <c r="EH35" s="19" t="str">
        <f>IF(ISNUMBER(EE35), EE35*COS(RADIANS(-$C35+Графики!$B$5))+EF35*SIN(RADIANS(-$C35+Графики!$B$5)),"")</f>
        <v/>
      </c>
      <c r="EI35" s="24"/>
      <c r="EJ35" s="25"/>
      <c r="EK35" s="25"/>
      <c r="EL35" s="25"/>
      <c r="EM35" s="18" t="str">
        <f t="shared" si="15"/>
        <v/>
      </c>
      <c r="EN35" s="18" t="str">
        <f t="shared" si="16"/>
        <v/>
      </c>
      <c r="EO35" s="18" t="str">
        <f t="shared" si="17"/>
        <v/>
      </c>
      <c r="EP35" s="18" t="str">
        <f t="shared" si="18"/>
        <v/>
      </c>
      <c r="EQ35" s="18" t="str">
        <f>IF(ISNUMBER(EO35), EO35*COS(RADIANS(-$C35+Графики!$B$3))+EP35*SIN(RADIANS(-$C35+Графики!$B$3)),"")</f>
        <v/>
      </c>
      <c r="ER35" s="19" t="str">
        <f>IF(ISNUMBER(EO35), EO35*COS(RADIANS(-$C35+Графики!$B$5))+EP35*SIN(RADIANS(-$C35+Графики!$B$5)),"")</f>
        <v/>
      </c>
      <c r="ES35" s="24"/>
      <c r="ET35" s="25"/>
      <c r="EU35" s="25"/>
      <c r="EV35" s="25"/>
      <c r="EW35" s="18" t="str">
        <f t="shared" si="19"/>
        <v/>
      </c>
      <c r="EX35" s="18" t="str">
        <f t="shared" si="20"/>
        <v/>
      </c>
      <c r="EY35" s="18" t="str">
        <f t="shared" si="21"/>
        <v/>
      </c>
      <c r="EZ35" s="18" t="str">
        <f t="shared" si="22"/>
        <v/>
      </c>
      <c r="FA35" s="18" t="str">
        <f>IF(ISNUMBER(EY35), EY35*COS(RADIANS(-$C35+Графики!$B$3))+EZ35*SIN(RADIANS(-$C35+Графики!$B$3)),"")</f>
        <v/>
      </c>
      <c r="FB35" s="19" t="str">
        <f>IF(ISNUMBER(EY35), EY35*COS(RADIANS(-$C35+Графики!$B$5))+EZ35*SIN(RADIANS(-$C35+Графики!$B$5)),"")</f>
        <v/>
      </c>
      <c r="FC35" s="24"/>
      <c r="FD35" s="25"/>
      <c r="FE35" s="25"/>
      <c r="FF35" s="25"/>
      <c r="FG35" s="18" t="str">
        <f t="shared" si="23"/>
        <v/>
      </c>
      <c r="FH35" s="18" t="str">
        <f t="shared" si="24"/>
        <v/>
      </c>
      <c r="FI35" s="18" t="str">
        <f t="shared" si="25"/>
        <v/>
      </c>
      <c r="FJ35" s="18" t="str">
        <f t="shared" si="26"/>
        <v/>
      </c>
      <c r="FK35" s="18" t="str">
        <f>IF(ISNUMBER(FI35), FI35*COS(RADIANS(-$C35+Графики!$B$3))+FJ35*SIN(RADIANS(-$C35+Графики!$B$3)),"")</f>
        <v/>
      </c>
      <c r="FL35" s="19" t="str">
        <f>IF(ISNUMBER(FI35), FI35*COS(RADIANS(-$C35+Графики!$B$5))+FJ35*SIN(RADIANS(-$C35+Графики!$B$5)),"")</f>
        <v/>
      </c>
      <c r="FM35" s="24"/>
      <c r="FN35" s="25"/>
      <c r="FO35" s="25"/>
      <c r="FP35" s="25"/>
      <c r="FQ35" s="18" t="str">
        <f t="shared" si="27"/>
        <v/>
      </c>
      <c r="FR35" s="18" t="str">
        <f t="shared" si="28"/>
        <v/>
      </c>
      <c r="FS35" s="18" t="str">
        <f t="shared" si="29"/>
        <v/>
      </c>
      <c r="FT35" s="18" t="str">
        <f t="shared" si="30"/>
        <v/>
      </c>
      <c r="FU35" s="18" t="str">
        <f>IF(ISNUMBER(FS35), FS35*COS(RADIANS(-$C35+Графики!$B$3))+FT35*SIN(RADIANS(-$C35+Графики!$B$3)),"")</f>
        <v/>
      </c>
      <c r="FV35" s="19" t="str">
        <f>IF(ISNUMBER(FS35), FS35*COS(RADIANS(-$C35+Графики!$B$5))+FT35*SIN(RADIANS(-$C35+Графики!$B$5)),"")</f>
        <v/>
      </c>
      <c r="FW35" s="24"/>
      <c r="FX35" s="25"/>
      <c r="FY35" s="25"/>
      <c r="FZ35" s="25"/>
      <c r="GA35" s="18" t="str">
        <f t="shared" si="31"/>
        <v/>
      </c>
      <c r="GB35" s="18" t="str">
        <f t="shared" si="32"/>
        <v/>
      </c>
      <c r="GC35" s="18" t="str">
        <f t="shared" si="33"/>
        <v/>
      </c>
      <c r="GD35" s="18" t="str">
        <f t="shared" si="34"/>
        <v/>
      </c>
      <c r="GE35" s="18" t="str">
        <f>IF(ISNUMBER(GC35), GC35*COS(RADIANS(-$C35+Графики!$B$3))+GD35*SIN(RADIANS(-$C35+Графики!$B$3)),"")</f>
        <v/>
      </c>
      <c r="GF35" s="19" t="str">
        <f>IF(ISNUMBER(GC35), GC35*COS(RADIANS(-$C35+Графики!$B$5))+GD35*SIN(RADIANS(-$C35+Графики!$B$5)),"")</f>
        <v/>
      </c>
      <c r="GG35" s="24"/>
      <c r="GH35" s="25"/>
      <c r="GI35" s="25"/>
      <c r="GJ35" s="25"/>
      <c r="GK35" s="18" t="str">
        <f t="shared" si="35"/>
        <v/>
      </c>
      <c r="GL35" s="18" t="str">
        <f t="shared" si="36"/>
        <v/>
      </c>
      <c r="GM35" s="18" t="str">
        <f t="shared" si="37"/>
        <v/>
      </c>
      <c r="GN35" s="18" t="str">
        <f t="shared" si="38"/>
        <v/>
      </c>
      <c r="GO35" s="18" t="str">
        <f>IF(ISNUMBER(GM35), GM35*COS(RADIANS(-$C35+Графики!$B$3))+GN35*SIN(RADIANS(-$C35+Графики!$B$3)),"")</f>
        <v/>
      </c>
      <c r="GP35" s="19" t="str">
        <f>IF(ISNUMBER(GM35), GM35*COS(RADIANS(-$C35+Графики!$B$5))+GN35*SIN(RADIANS(-$C35+Графики!$B$5)),"")</f>
        <v/>
      </c>
      <c r="GQ35" s="24"/>
      <c r="GR35" s="25"/>
      <c r="GS35" s="25"/>
      <c r="GT35" s="25"/>
      <c r="GU35" s="18" t="str">
        <f t="shared" si="39"/>
        <v/>
      </c>
      <c r="GV35" s="18" t="str">
        <f t="shared" si="40"/>
        <v/>
      </c>
      <c r="GW35" s="18" t="str">
        <f t="shared" si="41"/>
        <v/>
      </c>
      <c r="GX35" s="18" t="str">
        <f t="shared" si="42"/>
        <v/>
      </c>
      <c r="GY35" s="18" t="str">
        <f>IF(ISNUMBER(GW35), GW35*COS(RADIANS(-$C35+Графики!$B$3))+GX35*SIN(RADIANS(-$C35+Графики!$B$3)),"")</f>
        <v/>
      </c>
      <c r="GZ35" s="19" t="str">
        <f>IF(ISNUMBER(GW35), GW35*COS(RADIANS(-$C35+Графики!$B$5))+GX35*SIN(RADIANS(-$C35+Графики!$B$5)),"")</f>
        <v/>
      </c>
      <c r="HA35" s="24"/>
      <c r="HB35" s="25"/>
      <c r="HC35" s="25"/>
      <c r="HD35" s="25"/>
      <c r="HE35" s="18" t="str">
        <f t="shared" si="43"/>
        <v/>
      </c>
      <c r="HF35" s="18" t="str">
        <f t="shared" si="44"/>
        <v/>
      </c>
      <c r="HG35" s="18" t="str">
        <f t="shared" si="45"/>
        <v/>
      </c>
      <c r="HH35" s="18" t="str">
        <f t="shared" si="46"/>
        <v/>
      </c>
      <c r="HI35" s="18" t="str">
        <f>IF(ISNUMBER(HG35), HG35*COS(RADIANS(-$C35+Графики!$B$3))+HH35*SIN(RADIANS(-$C35+Графики!$B$3)),"")</f>
        <v/>
      </c>
      <c r="HJ35" s="19" t="str">
        <f>IF(ISNUMBER(HG35), HG35*COS(RADIANS(-$C35+Графики!$B$5))+HH35*SIN(RADIANS(-$C35+Графики!$B$5)),"")</f>
        <v/>
      </c>
      <c r="HK35" s="24"/>
      <c r="HL35" s="25"/>
      <c r="HM35" s="25"/>
      <c r="HN35" s="25"/>
      <c r="HO35" s="18" t="str">
        <f t="shared" si="47"/>
        <v/>
      </c>
      <c r="HP35" s="18" t="str">
        <f t="shared" si="48"/>
        <v/>
      </c>
      <c r="HQ35" s="18" t="str">
        <f t="shared" si="49"/>
        <v/>
      </c>
      <c r="HR35" s="18" t="str">
        <f t="shared" si="50"/>
        <v/>
      </c>
      <c r="HS35" s="18" t="str">
        <f>IF(ISNUMBER(HQ35), HQ35*COS(RADIANS(-$C35+Графики!$B$3))+HR35*SIN(RADIANS(-$C35+Графики!$B$3)),"")</f>
        <v/>
      </c>
      <c r="HT35" s="19" t="str">
        <f>IF(ISNUMBER(HQ35), HQ35*COS(RADIANS(-$C35+Графики!$B$5))+HR35*SIN(RADIANS(-$C35+Графики!$B$5)),"")</f>
        <v/>
      </c>
      <c r="HU35" s="24"/>
      <c r="HV35" s="25"/>
      <c r="HW35" s="25"/>
      <c r="HX35" s="25"/>
      <c r="HY35" s="18" t="str">
        <f t="shared" si="51"/>
        <v/>
      </c>
      <c r="HZ35" s="18" t="str">
        <f t="shared" si="52"/>
        <v/>
      </c>
      <c r="IA35" s="18" t="str">
        <f t="shared" si="53"/>
        <v/>
      </c>
      <c r="IB35" s="18" t="str">
        <f t="shared" si="54"/>
        <v/>
      </c>
      <c r="IC35" s="18" t="str">
        <f>IF(ISNUMBER(IA35), IA35*COS(RADIANS(-$C35+Графики!$B$3))+IB35*SIN(RADIANS(-$C35+Графики!$B$3)),"")</f>
        <v/>
      </c>
      <c r="ID35" s="19" t="str">
        <f>IF(ISNUMBER(IA35), IA35*COS(RADIANS(-$C35+Графики!$B$5))+IB35*SIN(RADIANS(-$C35+Графики!$B$5)),"")</f>
        <v/>
      </c>
      <c r="IE35" s="24"/>
      <c r="IF35" s="25"/>
      <c r="IG35" s="25"/>
      <c r="IH35" s="25"/>
      <c r="II35" s="18" t="str">
        <f t="shared" si="55"/>
        <v/>
      </c>
      <c r="IJ35" s="18" t="str">
        <f t="shared" si="56"/>
        <v/>
      </c>
      <c r="IK35" s="18" t="str">
        <f t="shared" si="57"/>
        <v/>
      </c>
      <c r="IL35" s="18" t="str">
        <f t="shared" si="58"/>
        <v/>
      </c>
      <c r="IM35" s="18" t="str">
        <f>IF(ISNUMBER(IK35), IK35*COS(RADIANS(-$C35+Графики!$B$3))+IL35*SIN(RADIANS(-$C35+Графики!$B$3)),"")</f>
        <v/>
      </c>
      <c r="IN35" s="19" t="str">
        <f>IF(ISNUMBER(IK35), IK35*COS(RADIANS(-$C35+Графики!$B$5))+IL35*SIN(RADIANS(-$C35+Графики!$B$5)),"")</f>
        <v/>
      </c>
      <c r="IO35" s="24"/>
      <c r="IP35" s="25"/>
      <c r="IQ35" s="25"/>
      <c r="IR35" s="25"/>
      <c r="IS35" s="18" t="str">
        <f t="shared" si="59"/>
        <v/>
      </c>
      <c r="IT35" s="18" t="str">
        <f t="shared" si="60"/>
        <v/>
      </c>
      <c r="IU35" s="18" t="str">
        <f t="shared" si="61"/>
        <v/>
      </c>
      <c r="IV35" s="18" t="str">
        <f t="shared" si="62"/>
        <v/>
      </c>
      <c r="IW35" s="18" t="str">
        <f>IF(ISNUMBER(IU35), IU35*COS(RADIANS(-$C35+Графики!$B$3))+IV35*SIN(RADIANS(-$C35+Графики!$B$3)),"")</f>
        <v/>
      </c>
      <c r="IX35" s="19" t="str">
        <f>IF(ISNUMBER(IU35), IU35*COS(RADIANS(-$C35+Графики!$B$5))+IV35*SIN(RADIANS(-$C35+Графики!$B$5)),"")</f>
        <v/>
      </c>
    </row>
    <row r="36" spans="1:258" x14ac:dyDescent="0.25">
      <c r="A36" s="44">
        <v>36</v>
      </c>
      <c r="B36" s="50">
        <v>0</v>
      </c>
      <c r="C36" s="11">
        <f>IF(Графики!$A$7="Расчитывать с учетом закручивания скважины",B36,0)</f>
        <v>0</v>
      </c>
      <c r="D36" s="47">
        <v>16.5</v>
      </c>
      <c r="E36" s="34">
        <f t="shared" si="103"/>
        <v>0</v>
      </c>
      <c r="F36" s="35">
        <f t="shared" si="103"/>
        <v>0</v>
      </c>
      <c r="G36" s="35">
        <f t="shared" si="1"/>
        <v>0</v>
      </c>
      <c r="H36" s="36">
        <f t="shared" si="2"/>
        <v>0</v>
      </c>
      <c r="I36" s="29"/>
      <c r="J36" s="25"/>
      <c r="K36" s="25"/>
      <c r="L36" s="25"/>
      <c r="M36" s="18" t="str">
        <f t="shared" si="63"/>
        <v/>
      </c>
      <c r="N36" s="18" t="str">
        <f t="shared" si="64"/>
        <v/>
      </c>
      <c r="O36" s="18" t="str">
        <f t="shared" ref="O36:P45" si="104">IF(ISNUMBER(M36),O35+M36*0.5,IF(ISNUMBER(M37),0,""))</f>
        <v/>
      </c>
      <c r="P36" s="18" t="str">
        <f t="shared" si="104"/>
        <v/>
      </c>
      <c r="Q36" s="18" t="str">
        <f>IF(ISNUMBER(O36), O36*COS(RADIANS(-$C36+Графики!$B$3))+P36*SIN(RADIANS(-$C36+Графики!$B$3)),"")</f>
        <v/>
      </c>
      <c r="R36" s="19" t="str">
        <f>IF(ISNUMBER(O36), O36*COS(RADIANS(-$C36+Графики!$B$5))+P36*SIN(RADIANS(-$C36+Графики!$B$5)),"")</f>
        <v/>
      </c>
      <c r="S36" s="29"/>
      <c r="T36" s="25"/>
      <c r="U36" s="25"/>
      <c r="V36" s="25"/>
      <c r="W36" s="18" t="str">
        <f t="shared" si="66"/>
        <v/>
      </c>
      <c r="X36" s="18" t="str">
        <f t="shared" si="67"/>
        <v/>
      </c>
      <c r="Y36" s="18" t="str">
        <f t="shared" ref="Y36:Z45" si="105">IF(ISNUMBER(W36),Y35+W36*0.5,IF(ISNUMBER(W37),0,""))</f>
        <v/>
      </c>
      <c r="Z36" s="18" t="str">
        <f t="shared" si="105"/>
        <v/>
      </c>
      <c r="AA36" s="18" t="str">
        <f>IF(ISNUMBER(Y36), Y36*COS(RADIANS(-$C36+Графики!$B$3))+Z36*SIN(RADIANS(-$C36+Графики!$B$3)),"")</f>
        <v/>
      </c>
      <c r="AB36" s="18" t="str">
        <f>IF(ISNUMBER(Y36), Y36*COS(RADIANS(-$C36+Графики!$B$5))+Z36*SIN(RADIANS(-$C36+Графики!$B$5)),"")</f>
        <v/>
      </c>
      <c r="AC36" s="24"/>
      <c r="AD36" s="25"/>
      <c r="AE36" s="25"/>
      <c r="AF36" s="25"/>
      <c r="AG36" s="18" t="str">
        <f t="shared" si="69"/>
        <v/>
      </c>
      <c r="AH36" s="18" t="str">
        <f t="shared" si="70"/>
        <v/>
      </c>
      <c r="AI36" s="18" t="str">
        <f t="shared" ref="AI36:AJ44" si="106">IF(ISNUMBER(AG36),AI35+AG36*0.5,IF(ISNUMBER(AG37),0,""))</f>
        <v/>
      </c>
      <c r="AJ36" s="18" t="str">
        <f t="shared" si="106"/>
        <v/>
      </c>
      <c r="AK36" s="18" t="str">
        <f>IF(ISNUMBER(AI36), AI36*COS(RADIANS(-$C36+Графики!$B$3))+AJ36*SIN(RADIANS(-$C36+Графики!$B$3)),"")</f>
        <v/>
      </c>
      <c r="AL36" s="19" t="str">
        <f>IF(ISNUMBER(AI36), AI36*COS(RADIANS(-$C36+Графики!$B$5))+AJ36*SIN(RADIANS(-$C36+Графики!$B$5)),"")</f>
        <v/>
      </c>
      <c r="AM36" s="24"/>
      <c r="AN36" s="25"/>
      <c r="AO36" s="25"/>
      <c r="AP36" s="25"/>
      <c r="AQ36" s="18" t="str">
        <f t="shared" si="72"/>
        <v/>
      </c>
      <c r="AR36" s="18" t="str">
        <f t="shared" si="73"/>
        <v/>
      </c>
      <c r="AS36" s="18" t="str">
        <f t="shared" ref="AS36:AT45" si="107">IF(ISNUMBER(AQ36),AS35+AQ36*0.5,IF(ISNUMBER(AQ37),0,""))</f>
        <v/>
      </c>
      <c r="AT36" s="18" t="str">
        <f t="shared" si="107"/>
        <v/>
      </c>
      <c r="AU36" s="18" t="str">
        <f>IF(ISNUMBER(AS36), AS36*COS(RADIANS(-$C36+Графики!$B$3))+AT36*SIN(RADIANS(-$C36+Графики!$B$3)),"")</f>
        <v/>
      </c>
      <c r="AV36" s="19" t="str">
        <f>IF(ISNUMBER(AS36), AS36*COS(RADIANS(-$C36+Графики!$B$5))+AT36*SIN(RADIANS(-$C36+Графики!$B$5)),"")</f>
        <v/>
      </c>
      <c r="AW36" s="24"/>
      <c r="AX36" s="25"/>
      <c r="AY36" s="25"/>
      <c r="AZ36" s="25"/>
      <c r="BA36" s="18" t="str">
        <f t="shared" si="75"/>
        <v/>
      </c>
      <c r="BB36" s="18" t="str">
        <f t="shared" si="76"/>
        <v/>
      </c>
      <c r="BC36" s="18" t="str">
        <f t="shared" ref="BC36:BD44" si="108">IF(ISNUMBER(BA36),BC35+BA36*0.5,IF(ISNUMBER(BA37),0,""))</f>
        <v/>
      </c>
      <c r="BD36" s="18" t="str">
        <f t="shared" si="108"/>
        <v/>
      </c>
      <c r="BE36" s="18" t="str">
        <f>IF(ISNUMBER(BC36), BC36*COS(RADIANS(-$C36+Графики!$B$3))+BD36*SIN(RADIANS(-$C36+Графики!$B$3)),"")</f>
        <v/>
      </c>
      <c r="BF36" s="19" t="str">
        <f>IF(ISNUMBER(BC36), BC36*COS(RADIANS(-$C36+Графики!$B$5))+BD36*SIN(RADIANS(-$C36+Графики!$B$5)),"")</f>
        <v/>
      </c>
      <c r="BG36" s="24"/>
      <c r="BH36" s="25"/>
      <c r="BI36" s="25"/>
      <c r="BJ36" s="25"/>
      <c r="BK36" s="18" t="str">
        <f t="shared" si="78"/>
        <v/>
      </c>
      <c r="BL36" s="18" t="str">
        <f t="shared" si="79"/>
        <v/>
      </c>
      <c r="BM36" s="18" t="str">
        <f t="shared" ref="BM36:BN44" si="109">IF(ISNUMBER(BK36),BM35+BK36*0.5,IF(ISNUMBER(BK37),0,""))</f>
        <v/>
      </c>
      <c r="BN36" s="18" t="str">
        <f t="shared" si="109"/>
        <v/>
      </c>
      <c r="BO36" s="18" t="str">
        <f>IF(ISNUMBER(BM36), BM36*COS(RADIANS(-$C36+Графики!$B$3))+BN36*SIN(RADIANS(-$C36+Графики!$B$3)),"")</f>
        <v/>
      </c>
      <c r="BP36" s="19" t="str">
        <f>IF(ISNUMBER(BM36), BM36*COS(RADIANS(-$C36+Графики!$B$5))+BN36*SIN(RADIANS(-$C36+Графики!$B$5)),"")</f>
        <v/>
      </c>
      <c r="BQ36" s="24"/>
      <c r="BR36" s="25"/>
      <c r="BS36" s="25"/>
      <c r="BT36" s="25"/>
      <c r="BU36" s="18" t="str">
        <f t="shared" si="81"/>
        <v/>
      </c>
      <c r="BV36" s="18" t="str">
        <f t="shared" si="82"/>
        <v/>
      </c>
      <c r="BW36" s="18" t="str">
        <f t="shared" ref="BW36:BX44" si="110">IF(ISNUMBER(BU36),BW35+BU36*0.5,IF(ISNUMBER(BU37),0,""))</f>
        <v/>
      </c>
      <c r="BX36" s="18" t="str">
        <f t="shared" si="110"/>
        <v/>
      </c>
      <c r="BY36" s="18" t="str">
        <f>IF(ISNUMBER(BW36), BW36*COS(RADIANS(-$C36+Графики!$B$3))+BX36*SIN(RADIANS(-$C36+Графики!$B$3)),"")</f>
        <v/>
      </c>
      <c r="BZ36" s="19" t="str">
        <f>IF(ISNUMBER(BW36), BW36*COS(RADIANS(-$C36+Графики!$B$5))+BX36*SIN(RADIANS(-$C36+Графики!$B$5)),"")</f>
        <v/>
      </c>
      <c r="CA36" s="29"/>
      <c r="CB36" s="25"/>
      <c r="CC36" s="25"/>
      <c r="CD36" s="25"/>
      <c r="CE36" s="18" t="str">
        <f t="shared" si="84"/>
        <v/>
      </c>
      <c r="CF36" s="18" t="str">
        <f t="shared" si="85"/>
        <v/>
      </c>
      <c r="CG36" s="18" t="str">
        <f t="shared" ref="CG36:CH44" si="111">IF(ISNUMBER(CE36),CG35+CE36*0.5,IF(ISNUMBER(CE37),0,""))</f>
        <v/>
      </c>
      <c r="CH36" s="18" t="str">
        <f t="shared" si="111"/>
        <v/>
      </c>
      <c r="CI36" s="18" t="str">
        <f>IF(ISNUMBER(CG36), CG36*COS(RADIANS(-$C36+Графики!$B$3))+CH36*SIN(RADIANS(-$C36+Графики!$B$3)),"")</f>
        <v/>
      </c>
      <c r="CJ36" s="19" t="str">
        <f>IF(ISNUMBER(CG36), CG36*COS(RADIANS(-$C36+Графики!$B$5))+CH36*SIN(RADIANS(-$C36+Графики!$B$5)),"")</f>
        <v/>
      </c>
      <c r="CK36" s="24"/>
      <c r="CL36" s="25"/>
      <c r="CM36" s="25"/>
      <c r="CN36" s="25"/>
      <c r="CO36" s="18" t="str">
        <f t="shared" si="87"/>
        <v/>
      </c>
      <c r="CP36" s="18" t="str">
        <f t="shared" si="88"/>
        <v/>
      </c>
      <c r="CQ36" s="18" t="str">
        <f t="shared" ref="CQ36:CR45" si="112">IF(ISNUMBER(CO36),CQ35+CO36*0.5,IF(ISNUMBER(CO37),0,""))</f>
        <v/>
      </c>
      <c r="CR36" s="18" t="str">
        <f t="shared" si="112"/>
        <v/>
      </c>
      <c r="CS36" s="18" t="str">
        <f>IF(ISNUMBER(CQ36), CQ36*COS(RADIANS(-$C36+Графики!$B$3))+CR36*SIN(RADIANS(-$C36+Графики!$B$3)),"")</f>
        <v/>
      </c>
      <c r="CT36" s="19" t="str">
        <f>IF(ISNUMBER(CQ36), CQ36*COS(RADIANS(-$C36+Графики!$B$5))+CR36*SIN(RADIANS(-$C36+Графики!$B$5)),"")</f>
        <v/>
      </c>
      <c r="CU36" s="24"/>
      <c r="CV36" s="25"/>
      <c r="CW36" s="25"/>
      <c r="CX36" s="25"/>
      <c r="CY36" s="18" t="str">
        <f t="shared" si="90"/>
        <v/>
      </c>
      <c r="CZ36" s="18" t="str">
        <f t="shared" si="91"/>
        <v/>
      </c>
      <c r="DA36" s="18" t="str">
        <f t="shared" ref="DA36:DB45" si="113">IF(ISNUMBER(CY36),DA35+CY36*0.5,IF(ISNUMBER(CY37),0,""))</f>
        <v/>
      </c>
      <c r="DB36" s="18" t="str">
        <f t="shared" si="113"/>
        <v/>
      </c>
      <c r="DC36" s="18" t="str">
        <f>IF(ISNUMBER(DA36), DA36*COS(RADIANS(-$C36+Графики!$B$3))+DB36*SIN(RADIANS(-$C36+Графики!$B$3)),"")</f>
        <v/>
      </c>
      <c r="DD36" s="19" t="str">
        <f>IF(ISNUMBER(DA36), DA36*COS(RADIANS(-$C36+Графики!$B$5))+DB36*SIN(RADIANS(-$C36+Графики!$B$5)),"")</f>
        <v/>
      </c>
      <c r="DE36" s="24"/>
      <c r="DF36" s="25"/>
      <c r="DG36" s="25"/>
      <c r="DH36" s="25"/>
      <c r="DI36" s="18" t="str">
        <f t="shared" si="3"/>
        <v/>
      </c>
      <c r="DJ36" s="18" t="str">
        <f t="shared" si="4"/>
        <v/>
      </c>
      <c r="DK36" s="18" t="str">
        <f t="shared" si="5"/>
        <v/>
      </c>
      <c r="DL36" s="18" t="str">
        <f t="shared" si="6"/>
        <v/>
      </c>
      <c r="DM36" s="18" t="str">
        <f>IF(ISNUMBER(DK36), DK36*COS(RADIANS(-$C36+Графики!$B$3))+DL36*SIN(RADIANS(-$C36+Графики!$B$3)),"")</f>
        <v/>
      </c>
      <c r="DN36" s="19" t="str">
        <f>IF(ISNUMBER(DK36), DK36*COS(RADIANS(-$C36+Графики!$B$5))+DL36*SIN(RADIANS(-$C36+Графики!$B$5)),"")</f>
        <v/>
      </c>
      <c r="DO36" s="24"/>
      <c r="DP36" s="25"/>
      <c r="DQ36" s="25"/>
      <c r="DR36" s="25"/>
      <c r="DS36" s="18" t="str">
        <f t="shared" si="7"/>
        <v/>
      </c>
      <c r="DT36" s="18" t="str">
        <f t="shared" si="8"/>
        <v/>
      </c>
      <c r="DU36" s="18" t="str">
        <f t="shared" si="9"/>
        <v/>
      </c>
      <c r="DV36" s="18" t="str">
        <f t="shared" si="10"/>
        <v/>
      </c>
      <c r="DW36" s="18" t="str">
        <f>IF(ISNUMBER(DU36), DU36*COS(RADIANS(-$C36+Графики!$B$3))+DV36*SIN(RADIANS(-$C36+Графики!$B$3)),"")</f>
        <v/>
      </c>
      <c r="DX36" s="19" t="str">
        <f>IF(ISNUMBER(DU36), DU36*COS(RADIANS(-$C36+Графики!$B$5))+DV36*SIN(RADIANS(-$C36+Графики!$B$5)),"")</f>
        <v/>
      </c>
      <c r="DY36" s="24"/>
      <c r="DZ36" s="25"/>
      <c r="EA36" s="25"/>
      <c r="EB36" s="25"/>
      <c r="EC36" s="18" t="str">
        <f t="shared" si="11"/>
        <v/>
      </c>
      <c r="ED36" s="18" t="str">
        <f t="shared" si="12"/>
        <v/>
      </c>
      <c r="EE36" s="18" t="str">
        <f t="shared" si="13"/>
        <v/>
      </c>
      <c r="EF36" s="18" t="str">
        <f t="shared" si="14"/>
        <v/>
      </c>
      <c r="EG36" s="18" t="str">
        <f>IF(ISNUMBER(EE36), EE36*COS(RADIANS(-$C36+Графики!$B$3))+EF36*SIN(RADIANS(-$C36+Графики!$B$3)),"")</f>
        <v/>
      </c>
      <c r="EH36" s="19" t="str">
        <f>IF(ISNUMBER(EE36), EE36*COS(RADIANS(-$C36+Графики!$B$5))+EF36*SIN(RADIANS(-$C36+Графики!$B$5)),"")</f>
        <v/>
      </c>
      <c r="EI36" s="24"/>
      <c r="EJ36" s="25"/>
      <c r="EK36" s="25"/>
      <c r="EL36" s="25"/>
      <c r="EM36" s="18" t="str">
        <f t="shared" si="15"/>
        <v/>
      </c>
      <c r="EN36" s="18" t="str">
        <f t="shared" si="16"/>
        <v/>
      </c>
      <c r="EO36" s="18" t="str">
        <f t="shared" si="17"/>
        <v/>
      </c>
      <c r="EP36" s="18" t="str">
        <f t="shared" si="18"/>
        <v/>
      </c>
      <c r="EQ36" s="18" t="str">
        <f>IF(ISNUMBER(EO36), EO36*COS(RADIANS(-$C36+Графики!$B$3))+EP36*SIN(RADIANS(-$C36+Графики!$B$3)),"")</f>
        <v/>
      </c>
      <c r="ER36" s="19" t="str">
        <f>IF(ISNUMBER(EO36), EO36*COS(RADIANS(-$C36+Графики!$B$5))+EP36*SIN(RADIANS(-$C36+Графики!$B$5)),"")</f>
        <v/>
      </c>
      <c r="ES36" s="24"/>
      <c r="ET36" s="25"/>
      <c r="EU36" s="25"/>
      <c r="EV36" s="25"/>
      <c r="EW36" s="18" t="str">
        <f t="shared" si="19"/>
        <v/>
      </c>
      <c r="EX36" s="18" t="str">
        <f t="shared" si="20"/>
        <v/>
      </c>
      <c r="EY36" s="18" t="str">
        <f t="shared" si="21"/>
        <v/>
      </c>
      <c r="EZ36" s="18" t="str">
        <f t="shared" si="22"/>
        <v/>
      </c>
      <c r="FA36" s="18" t="str">
        <f>IF(ISNUMBER(EY36), EY36*COS(RADIANS(-$C36+Графики!$B$3))+EZ36*SIN(RADIANS(-$C36+Графики!$B$3)),"")</f>
        <v/>
      </c>
      <c r="FB36" s="19" t="str">
        <f>IF(ISNUMBER(EY36), EY36*COS(RADIANS(-$C36+Графики!$B$5))+EZ36*SIN(RADIANS(-$C36+Графики!$B$5)),"")</f>
        <v/>
      </c>
      <c r="FC36" s="24"/>
      <c r="FD36" s="25"/>
      <c r="FE36" s="25"/>
      <c r="FF36" s="25"/>
      <c r="FG36" s="18" t="str">
        <f t="shared" si="23"/>
        <v/>
      </c>
      <c r="FH36" s="18" t="str">
        <f t="shared" si="24"/>
        <v/>
      </c>
      <c r="FI36" s="18" t="str">
        <f t="shared" si="25"/>
        <v/>
      </c>
      <c r="FJ36" s="18" t="str">
        <f t="shared" si="26"/>
        <v/>
      </c>
      <c r="FK36" s="18" t="str">
        <f>IF(ISNUMBER(FI36), FI36*COS(RADIANS(-$C36+Графики!$B$3))+FJ36*SIN(RADIANS(-$C36+Графики!$B$3)),"")</f>
        <v/>
      </c>
      <c r="FL36" s="19" t="str">
        <f>IF(ISNUMBER(FI36), FI36*COS(RADIANS(-$C36+Графики!$B$5))+FJ36*SIN(RADIANS(-$C36+Графики!$B$5)),"")</f>
        <v/>
      </c>
      <c r="FM36" s="24"/>
      <c r="FN36" s="25"/>
      <c r="FO36" s="25"/>
      <c r="FP36" s="25"/>
      <c r="FQ36" s="18" t="str">
        <f t="shared" si="27"/>
        <v/>
      </c>
      <c r="FR36" s="18" t="str">
        <f t="shared" si="28"/>
        <v/>
      </c>
      <c r="FS36" s="18" t="str">
        <f t="shared" si="29"/>
        <v/>
      </c>
      <c r="FT36" s="18" t="str">
        <f t="shared" si="30"/>
        <v/>
      </c>
      <c r="FU36" s="18" t="str">
        <f>IF(ISNUMBER(FS36), FS36*COS(RADIANS(-$C36+Графики!$B$3))+FT36*SIN(RADIANS(-$C36+Графики!$B$3)),"")</f>
        <v/>
      </c>
      <c r="FV36" s="19" t="str">
        <f>IF(ISNUMBER(FS36), FS36*COS(RADIANS(-$C36+Графики!$B$5))+FT36*SIN(RADIANS(-$C36+Графики!$B$5)),"")</f>
        <v/>
      </c>
      <c r="FW36" s="24"/>
      <c r="FX36" s="25"/>
      <c r="FY36" s="25"/>
      <c r="FZ36" s="25"/>
      <c r="GA36" s="18" t="str">
        <f t="shared" si="31"/>
        <v/>
      </c>
      <c r="GB36" s="18" t="str">
        <f t="shared" si="32"/>
        <v/>
      </c>
      <c r="GC36" s="18" t="str">
        <f t="shared" si="33"/>
        <v/>
      </c>
      <c r="GD36" s="18" t="str">
        <f t="shared" si="34"/>
        <v/>
      </c>
      <c r="GE36" s="18" t="str">
        <f>IF(ISNUMBER(GC36), GC36*COS(RADIANS(-$C36+Графики!$B$3))+GD36*SIN(RADIANS(-$C36+Графики!$B$3)),"")</f>
        <v/>
      </c>
      <c r="GF36" s="19" t="str">
        <f>IF(ISNUMBER(GC36), GC36*COS(RADIANS(-$C36+Графики!$B$5))+GD36*SIN(RADIANS(-$C36+Графики!$B$5)),"")</f>
        <v/>
      </c>
      <c r="GG36" s="24"/>
      <c r="GH36" s="25"/>
      <c r="GI36" s="25"/>
      <c r="GJ36" s="25"/>
      <c r="GK36" s="18" t="str">
        <f t="shared" si="35"/>
        <v/>
      </c>
      <c r="GL36" s="18" t="str">
        <f t="shared" si="36"/>
        <v/>
      </c>
      <c r="GM36" s="18" t="str">
        <f t="shared" si="37"/>
        <v/>
      </c>
      <c r="GN36" s="18" t="str">
        <f t="shared" si="38"/>
        <v/>
      </c>
      <c r="GO36" s="18" t="str">
        <f>IF(ISNUMBER(GM36), GM36*COS(RADIANS(-$C36+Графики!$B$3))+GN36*SIN(RADIANS(-$C36+Графики!$B$3)),"")</f>
        <v/>
      </c>
      <c r="GP36" s="19" t="str">
        <f>IF(ISNUMBER(GM36), GM36*COS(RADIANS(-$C36+Графики!$B$5))+GN36*SIN(RADIANS(-$C36+Графики!$B$5)),"")</f>
        <v/>
      </c>
      <c r="GQ36" s="24"/>
      <c r="GR36" s="25"/>
      <c r="GS36" s="25"/>
      <c r="GT36" s="25"/>
      <c r="GU36" s="18" t="str">
        <f t="shared" si="39"/>
        <v/>
      </c>
      <c r="GV36" s="18" t="str">
        <f t="shared" si="40"/>
        <v/>
      </c>
      <c r="GW36" s="18" t="str">
        <f t="shared" si="41"/>
        <v/>
      </c>
      <c r="GX36" s="18" t="str">
        <f t="shared" si="42"/>
        <v/>
      </c>
      <c r="GY36" s="18" t="str">
        <f>IF(ISNUMBER(GW36), GW36*COS(RADIANS(-$C36+Графики!$B$3))+GX36*SIN(RADIANS(-$C36+Графики!$B$3)),"")</f>
        <v/>
      </c>
      <c r="GZ36" s="19" t="str">
        <f>IF(ISNUMBER(GW36), GW36*COS(RADIANS(-$C36+Графики!$B$5))+GX36*SIN(RADIANS(-$C36+Графики!$B$5)),"")</f>
        <v/>
      </c>
      <c r="HA36" s="24"/>
      <c r="HB36" s="25"/>
      <c r="HC36" s="25"/>
      <c r="HD36" s="25"/>
      <c r="HE36" s="18" t="str">
        <f t="shared" si="43"/>
        <v/>
      </c>
      <c r="HF36" s="18" t="str">
        <f t="shared" si="44"/>
        <v/>
      </c>
      <c r="HG36" s="18" t="str">
        <f t="shared" si="45"/>
        <v/>
      </c>
      <c r="HH36" s="18" t="str">
        <f t="shared" si="46"/>
        <v/>
      </c>
      <c r="HI36" s="18" t="str">
        <f>IF(ISNUMBER(HG36), HG36*COS(RADIANS(-$C36+Графики!$B$3))+HH36*SIN(RADIANS(-$C36+Графики!$B$3)),"")</f>
        <v/>
      </c>
      <c r="HJ36" s="19" t="str">
        <f>IF(ISNUMBER(HG36), HG36*COS(RADIANS(-$C36+Графики!$B$5))+HH36*SIN(RADIANS(-$C36+Графики!$B$5)),"")</f>
        <v/>
      </c>
      <c r="HK36" s="24"/>
      <c r="HL36" s="25"/>
      <c r="HM36" s="25"/>
      <c r="HN36" s="25"/>
      <c r="HO36" s="18" t="str">
        <f t="shared" si="47"/>
        <v/>
      </c>
      <c r="HP36" s="18" t="str">
        <f t="shared" si="48"/>
        <v/>
      </c>
      <c r="HQ36" s="18" t="str">
        <f t="shared" si="49"/>
        <v/>
      </c>
      <c r="HR36" s="18" t="str">
        <f t="shared" si="50"/>
        <v/>
      </c>
      <c r="HS36" s="18" t="str">
        <f>IF(ISNUMBER(HQ36), HQ36*COS(RADIANS(-$C36+Графики!$B$3))+HR36*SIN(RADIANS(-$C36+Графики!$B$3)),"")</f>
        <v/>
      </c>
      <c r="HT36" s="19" t="str">
        <f>IF(ISNUMBER(HQ36), HQ36*COS(RADIANS(-$C36+Графики!$B$5))+HR36*SIN(RADIANS(-$C36+Графики!$B$5)),"")</f>
        <v/>
      </c>
      <c r="HU36" s="24"/>
      <c r="HV36" s="25"/>
      <c r="HW36" s="25"/>
      <c r="HX36" s="25"/>
      <c r="HY36" s="18" t="str">
        <f t="shared" si="51"/>
        <v/>
      </c>
      <c r="HZ36" s="18" t="str">
        <f t="shared" si="52"/>
        <v/>
      </c>
      <c r="IA36" s="18" t="str">
        <f t="shared" si="53"/>
        <v/>
      </c>
      <c r="IB36" s="18" t="str">
        <f t="shared" si="54"/>
        <v/>
      </c>
      <c r="IC36" s="18" t="str">
        <f>IF(ISNUMBER(IA36), IA36*COS(RADIANS(-$C36+Графики!$B$3))+IB36*SIN(RADIANS(-$C36+Графики!$B$3)),"")</f>
        <v/>
      </c>
      <c r="ID36" s="19" t="str">
        <f>IF(ISNUMBER(IA36), IA36*COS(RADIANS(-$C36+Графики!$B$5))+IB36*SIN(RADIANS(-$C36+Графики!$B$5)),"")</f>
        <v/>
      </c>
      <c r="IE36" s="24"/>
      <c r="IF36" s="25"/>
      <c r="IG36" s="25"/>
      <c r="IH36" s="25"/>
      <c r="II36" s="18" t="str">
        <f t="shared" si="55"/>
        <v/>
      </c>
      <c r="IJ36" s="18" t="str">
        <f t="shared" si="56"/>
        <v/>
      </c>
      <c r="IK36" s="18" t="str">
        <f t="shared" si="57"/>
        <v/>
      </c>
      <c r="IL36" s="18" t="str">
        <f t="shared" si="58"/>
        <v/>
      </c>
      <c r="IM36" s="18" t="str">
        <f>IF(ISNUMBER(IK36), IK36*COS(RADIANS(-$C36+Графики!$B$3))+IL36*SIN(RADIANS(-$C36+Графики!$B$3)),"")</f>
        <v/>
      </c>
      <c r="IN36" s="19" t="str">
        <f>IF(ISNUMBER(IK36), IK36*COS(RADIANS(-$C36+Графики!$B$5))+IL36*SIN(RADIANS(-$C36+Графики!$B$5)),"")</f>
        <v/>
      </c>
      <c r="IO36" s="24"/>
      <c r="IP36" s="25"/>
      <c r="IQ36" s="25"/>
      <c r="IR36" s="25"/>
      <c r="IS36" s="18" t="str">
        <f t="shared" si="59"/>
        <v/>
      </c>
      <c r="IT36" s="18" t="str">
        <f t="shared" si="60"/>
        <v/>
      </c>
      <c r="IU36" s="18" t="str">
        <f t="shared" si="61"/>
        <v/>
      </c>
      <c r="IV36" s="18" t="str">
        <f t="shared" si="62"/>
        <v/>
      </c>
      <c r="IW36" s="18" t="str">
        <f>IF(ISNUMBER(IU36), IU36*COS(RADIANS(-$C36+Графики!$B$3))+IV36*SIN(RADIANS(-$C36+Графики!$B$3)),"")</f>
        <v/>
      </c>
      <c r="IX36" s="19" t="str">
        <f>IF(ISNUMBER(IU36), IU36*COS(RADIANS(-$C36+Графики!$B$5))+IV36*SIN(RADIANS(-$C36+Графики!$B$5)),"")</f>
        <v/>
      </c>
    </row>
    <row r="37" spans="1:258" x14ac:dyDescent="0.25">
      <c r="A37" s="44">
        <v>37</v>
      </c>
      <c r="B37" s="50">
        <v>0</v>
      </c>
      <c r="C37" s="11">
        <f>IF(Графики!$A$7="Расчитывать с учетом закручивания скважины",B37,0)</f>
        <v>0</v>
      </c>
      <c r="D37" s="47">
        <v>17</v>
      </c>
      <c r="E37" s="34">
        <f t="shared" si="103"/>
        <v>0</v>
      </c>
      <c r="F37" s="35">
        <f t="shared" si="103"/>
        <v>0</v>
      </c>
      <c r="G37" s="35">
        <f t="shared" si="1"/>
        <v>0</v>
      </c>
      <c r="H37" s="36">
        <f t="shared" si="2"/>
        <v>0</v>
      </c>
      <c r="I37" s="29"/>
      <c r="J37" s="25"/>
      <c r="K37" s="25"/>
      <c r="L37" s="25"/>
      <c r="M37" s="18" t="str">
        <f t="shared" si="63"/>
        <v/>
      </c>
      <c r="N37" s="18" t="str">
        <f t="shared" si="64"/>
        <v/>
      </c>
      <c r="O37" s="18" t="str">
        <f t="shared" si="104"/>
        <v/>
      </c>
      <c r="P37" s="18" t="str">
        <f t="shared" si="104"/>
        <v/>
      </c>
      <c r="Q37" s="18" t="str">
        <f>IF(ISNUMBER(O37), O37*COS(RADIANS(-$C37+Графики!$B$3))+P37*SIN(RADIANS(-$C37+Графики!$B$3)),"")</f>
        <v/>
      </c>
      <c r="R37" s="19" t="str">
        <f>IF(ISNUMBER(O37), O37*COS(RADIANS(-$C37+Графики!$B$5))+P37*SIN(RADIANS(-$C37+Графики!$B$5)),"")</f>
        <v/>
      </c>
      <c r="S37" s="29"/>
      <c r="T37" s="25"/>
      <c r="U37" s="25"/>
      <c r="V37" s="25"/>
      <c r="W37" s="18" t="str">
        <f t="shared" si="66"/>
        <v/>
      </c>
      <c r="X37" s="18" t="str">
        <f t="shared" si="67"/>
        <v/>
      </c>
      <c r="Y37" s="18" t="str">
        <f t="shared" si="105"/>
        <v/>
      </c>
      <c r="Z37" s="18" t="str">
        <f t="shared" si="105"/>
        <v/>
      </c>
      <c r="AA37" s="18" t="str">
        <f>IF(ISNUMBER(Y37), Y37*COS(RADIANS(-$C37+Графики!$B$3))+Z37*SIN(RADIANS(-$C37+Графики!$B$3)),"")</f>
        <v/>
      </c>
      <c r="AB37" s="18" t="str">
        <f>IF(ISNUMBER(Y37), Y37*COS(RADIANS(-$C37+Графики!$B$5))+Z37*SIN(RADIANS(-$C37+Графики!$B$5)),"")</f>
        <v/>
      </c>
      <c r="AC37" s="24"/>
      <c r="AD37" s="25"/>
      <c r="AE37" s="25"/>
      <c r="AF37" s="25"/>
      <c r="AG37" s="18" t="str">
        <f t="shared" si="69"/>
        <v/>
      </c>
      <c r="AH37" s="18" t="str">
        <f t="shared" si="70"/>
        <v/>
      </c>
      <c r="AI37" s="18" t="str">
        <f t="shared" si="106"/>
        <v/>
      </c>
      <c r="AJ37" s="18" t="str">
        <f t="shared" si="106"/>
        <v/>
      </c>
      <c r="AK37" s="18" t="str">
        <f>IF(ISNUMBER(AI37), AI37*COS(RADIANS(-$C37+Графики!$B$3))+AJ37*SIN(RADIANS(-$C37+Графики!$B$3)),"")</f>
        <v/>
      </c>
      <c r="AL37" s="19" t="str">
        <f>IF(ISNUMBER(AI37), AI37*COS(RADIANS(-$C37+Графики!$B$5))+AJ37*SIN(RADIANS(-$C37+Графики!$B$5)),"")</f>
        <v/>
      </c>
      <c r="AM37" s="24"/>
      <c r="AN37" s="25"/>
      <c r="AO37" s="25"/>
      <c r="AP37" s="25"/>
      <c r="AQ37" s="18" t="str">
        <f t="shared" si="72"/>
        <v/>
      </c>
      <c r="AR37" s="18" t="str">
        <f t="shared" si="73"/>
        <v/>
      </c>
      <c r="AS37" s="18" t="str">
        <f t="shared" si="107"/>
        <v/>
      </c>
      <c r="AT37" s="18" t="str">
        <f t="shared" si="107"/>
        <v/>
      </c>
      <c r="AU37" s="18" t="str">
        <f>IF(ISNUMBER(AS37), AS37*COS(RADIANS(-$C37+Графики!$B$3))+AT37*SIN(RADIANS(-$C37+Графики!$B$3)),"")</f>
        <v/>
      </c>
      <c r="AV37" s="19" t="str">
        <f>IF(ISNUMBER(AS37), AS37*COS(RADIANS(-$C37+Графики!$B$5))+AT37*SIN(RADIANS(-$C37+Графики!$B$5)),"")</f>
        <v/>
      </c>
      <c r="AW37" s="24"/>
      <c r="AX37" s="25"/>
      <c r="AY37" s="25"/>
      <c r="AZ37" s="25"/>
      <c r="BA37" s="18" t="str">
        <f t="shared" si="75"/>
        <v/>
      </c>
      <c r="BB37" s="18" t="str">
        <f t="shared" si="76"/>
        <v/>
      </c>
      <c r="BC37" s="18" t="str">
        <f t="shared" si="108"/>
        <v/>
      </c>
      <c r="BD37" s="18" t="str">
        <f t="shared" si="108"/>
        <v/>
      </c>
      <c r="BE37" s="18" t="str">
        <f>IF(ISNUMBER(BC37), BC37*COS(RADIANS(-$C37+Графики!$B$3))+BD37*SIN(RADIANS(-$C37+Графики!$B$3)),"")</f>
        <v/>
      </c>
      <c r="BF37" s="19" t="str">
        <f>IF(ISNUMBER(BC37), BC37*COS(RADIANS(-$C37+Графики!$B$5))+BD37*SIN(RADIANS(-$C37+Графики!$B$5)),"")</f>
        <v/>
      </c>
      <c r="BG37" s="24"/>
      <c r="BH37" s="25"/>
      <c r="BI37" s="25"/>
      <c r="BJ37" s="25"/>
      <c r="BK37" s="18" t="str">
        <f t="shared" si="78"/>
        <v/>
      </c>
      <c r="BL37" s="18" t="str">
        <f t="shared" si="79"/>
        <v/>
      </c>
      <c r="BM37" s="18" t="str">
        <f t="shared" si="109"/>
        <v/>
      </c>
      <c r="BN37" s="18" t="str">
        <f t="shared" si="109"/>
        <v/>
      </c>
      <c r="BO37" s="18" t="str">
        <f>IF(ISNUMBER(BM37), BM37*COS(RADIANS(-$C37+Графики!$B$3))+BN37*SIN(RADIANS(-$C37+Графики!$B$3)),"")</f>
        <v/>
      </c>
      <c r="BP37" s="19" t="str">
        <f>IF(ISNUMBER(BM37), BM37*COS(RADIANS(-$C37+Графики!$B$5))+BN37*SIN(RADIANS(-$C37+Графики!$B$5)),"")</f>
        <v/>
      </c>
      <c r="BQ37" s="24"/>
      <c r="BR37" s="25"/>
      <c r="BS37" s="25"/>
      <c r="BT37" s="25"/>
      <c r="BU37" s="18" t="str">
        <f t="shared" si="81"/>
        <v/>
      </c>
      <c r="BV37" s="18" t="str">
        <f t="shared" si="82"/>
        <v/>
      </c>
      <c r="BW37" s="18" t="str">
        <f t="shared" si="110"/>
        <v/>
      </c>
      <c r="BX37" s="18" t="str">
        <f t="shared" si="110"/>
        <v/>
      </c>
      <c r="BY37" s="18" t="str">
        <f>IF(ISNUMBER(BW37), BW37*COS(RADIANS(-$C37+Графики!$B$3))+BX37*SIN(RADIANS(-$C37+Графики!$B$3)),"")</f>
        <v/>
      </c>
      <c r="BZ37" s="19" t="str">
        <f>IF(ISNUMBER(BW37), BW37*COS(RADIANS(-$C37+Графики!$B$5))+BX37*SIN(RADIANS(-$C37+Графики!$B$5)),"")</f>
        <v/>
      </c>
      <c r="CA37" s="29"/>
      <c r="CB37" s="25"/>
      <c r="CC37" s="25"/>
      <c r="CD37" s="25"/>
      <c r="CE37" s="18" t="str">
        <f t="shared" si="84"/>
        <v/>
      </c>
      <c r="CF37" s="18" t="str">
        <f t="shared" si="85"/>
        <v/>
      </c>
      <c r="CG37" s="18" t="str">
        <f t="shared" si="111"/>
        <v/>
      </c>
      <c r="CH37" s="18" t="str">
        <f t="shared" si="111"/>
        <v/>
      </c>
      <c r="CI37" s="18" t="str">
        <f>IF(ISNUMBER(CG37), CG37*COS(RADIANS(-$C37+Графики!$B$3))+CH37*SIN(RADIANS(-$C37+Графики!$B$3)),"")</f>
        <v/>
      </c>
      <c r="CJ37" s="19" t="str">
        <f>IF(ISNUMBER(CG37), CG37*COS(RADIANS(-$C37+Графики!$B$5))+CH37*SIN(RADIANS(-$C37+Графики!$B$5)),"")</f>
        <v/>
      </c>
      <c r="CK37" s="24"/>
      <c r="CL37" s="25"/>
      <c r="CM37" s="25"/>
      <c r="CN37" s="25"/>
      <c r="CO37" s="18" t="str">
        <f t="shared" si="87"/>
        <v/>
      </c>
      <c r="CP37" s="18" t="str">
        <f t="shared" si="88"/>
        <v/>
      </c>
      <c r="CQ37" s="18" t="str">
        <f t="shared" si="112"/>
        <v/>
      </c>
      <c r="CR37" s="18" t="str">
        <f t="shared" si="112"/>
        <v/>
      </c>
      <c r="CS37" s="18" t="str">
        <f>IF(ISNUMBER(CQ37), CQ37*COS(RADIANS(-$C37+Графики!$B$3))+CR37*SIN(RADIANS(-$C37+Графики!$B$3)),"")</f>
        <v/>
      </c>
      <c r="CT37" s="19" t="str">
        <f>IF(ISNUMBER(CQ37), CQ37*COS(RADIANS(-$C37+Графики!$B$5))+CR37*SIN(RADIANS(-$C37+Графики!$B$5)),"")</f>
        <v/>
      </c>
      <c r="CU37" s="24"/>
      <c r="CV37" s="25"/>
      <c r="CW37" s="25"/>
      <c r="CX37" s="25"/>
      <c r="CY37" s="18" t="str">
        <f t="shared" si="90"/>
        <v/>
      </c>
      <c r="CZ37" s="18" t="str">
        <f t="shared" si="91"/>
        <v/>
      </c>
      <c r="DA37" s="18" t="str">
        <f t="shared" si="113"/>
        <v/>
      </c>
      <c r="DB37" s="18" t="str">
        <f t="shared" si="113"/>
        <v/>
      </c>
      <c r="DC37" s="18" t="str">
        <f>IF(ISNUMBER(DA37), DA37*COS(RADIANS(-$C37+Графики!$B$3))+DB37*SIN(RADIANS(-$C37+Графики!$B$3)),"")</f>
        <v/>
      </c>
      <c r="DD37" s="19" t="str">
        <f>IF(ISNUMBER(DA37), DA37*COS(RADIANS(-$C37+Графики!$B$5))+DB37*SIN(RADIANS(-$C37+Графики!$B$5)),"")</f>
        <v/>
      </c>
      <c r="DE37" s="24"/>
      <c r="DF37" s="25"/>
      <c r="DG37" s="25"/>
      <c r="DH37" s="25"/>
      <c r="DI37" s="18" t="str">
        <f t="shared" si="3"/>
        <v/>
      </c>
      <c r="DJ37" s="18" t="str">
        <f t="shared" si="4"/>
        <v/>
      </c>
      <c r="DK37" s="18" t="str">
        <f t="shared" si="5"/>
        <v/>
      </c>
      <c r="DL37" s="18" t="str">
        <f t="shared" si="6"/>
        <v/>
      </c>
      <c r="DM37" s="18" t="str">
        <f>IF(ISNUMBER(DK37), DK37*COS(RADIANS(-$C37+Графики!$B$3))+DL37*SIN(RADIANS(-$C37+Графики!$B$3)),"")</f>
        <v/>
      </c>
      <c r="DN37" s="19" t="str">
        <f>IF(ISNUMBER(DK37), DK37*COS(RADIANS(-$C37+Графики!$B$5))+DL37*SIN(RADIANS(-$C37+Графики!$B$5)),"")</f>
        <v/>
      </c>
      <c r="DO37" s="24"/>
      <c r="DP37" s="25"/>
      <c r="DQ37" s="25"/>
      <c r="DR37" s="25"/>
      <c r="DS37" s="18" t="str">
        <f t="shared" si="7"/>
        <v/>
      </c>
      <c r="DT37" s="18" t="str">
        <f t="shared" si="8"/>
        <v/>
      </c>
      <c r="DU37" s="18" t="str">
        <f t="shared" si="9"/>
        <v/>
      </c>
      <c r="DV37" s="18" t="str">
        <f t="shared" si="10"/>
        <v/>
      </c>
      <c r="DW37" s="18" t="str">
        <f>IF(ISNUMBER(DU37), DU37*COS(RADIANS(-$C37+Графики!$B$3))+DV37*SIN(RADIANS(-$C37+Графики!$B$3)),"")</f>
        <v/>
      </c>
      <c r="DX37" s="19" t="str">
        <f>IF(ISNUMBER(DU37), DU37*COS(RADIANS(-$C37+Графики!$B$5))+DV37*SIN(RADIANS(-$C37+Графики!$B$5)),"")</f>
        <v/>
      </c>
      <c r="DY37" s="24"/>
      <c r="DZ37" s="25"/>
      <c r="EA37" s="25"/>
      <c r="EB37" s="25"/>
      <c r="EC37" s="18" t="str">
        <f t="shared" si="11"/>
        <v/>
      </c>
      <c r="ED37" s="18" t="str">
        <f t="shared" si="12"/>
        <v/>
      </c>
      <c r="EE37" s="18" t="str">
        <f t="shared" si="13"/>
        <v/>
      </c>
      <c r="EF37" s="18" t="str">
        <f t="shared" si="14"/>
        <v/>
      </c>
      <c r="EG37" s="18" t="str">
        <f>IF(ISNUMBER(EE37), EE37*COS(RADIANS(-$C37+Графики!$B$3))+EF37*SIN(RADIANS(-$C37+Графики!$B$3)),"")</f>
        <v/>
      </c>
      <c r="EH37" s="19" t="str">
        <f>IF(ISNUMBER(EE37), EE37*COS(RADIANS(-$C37+Графики!$B$5))+EF37*SIN(RADIANS(-$C37+Графики!$B$5)),"")</f>
        <v/>
      </c>
      <c r="EI37" s="24"/>
      <c r="EJ37" s="25"/>
      <c r="EK37" s="25"/>
      <c r="EL37" s="25"/>
      <c r="EM37" s="18" t="str">
        <f t="shared" si="15"/>
        <v/>
      </c>
      <c r="EN37" s="18" t="str">
        <f t="shared" si="16"/>
        <v/>
      </c>
      <c r="EO37" s="18" t="str">
        <f t="shared" si="17"/>
        <v/>
      </c>
      <c r="EP37" s="18" t="str">
        <f t="shared" si="18"/>
        <v/>
      </c>
      <c r="EQ37" s="18" t="str">
        <f>IF(ISNUMBER(EO37), EO37*COS(RADIANS(-$C37+Графики!$B$3))+EP37*SIN(RADIANS(-$C37+Графики!$B$3)),"")</f>
        <v/>
      </c>
      <c r="ER37" s="19" t="str">
        <f>IF(ISNUMBER(EO37), EO37*COS(RADIANS(-$C37+Графики!$B$5))+EP37*SIN(RADIANS(-$C37+Графики!$B$5)),"")</f>
        <v/>
      </c>
      <c r="ES37" s="24"/>
      <c r="ET37" s="25"/>
      <c r="EU37" s="25"/>
      <c r="EV37" s="25"/>
      <c r="EW37" s="18" t="str">
        <f t="shared" si="19"/>
        <v/>
      </c>
      <c r="EX37" s="18" t="str">
        <f t="shared" si="20"/>
        <v/>
      </c>
      <c r="EY37" s="18" t="str">
        <f t="shared" si="21"/>
        <v/>
      </c>
      <c r="EZ37" s="18" t="str">
        <f t="shared" si="22"/>
        <v/>
      </c>
      <c r="FA37" s="18" t="str">
        <f>IF(ISNUMBER(EY37), EY37*COS(RADIANS(-$C37+Графики!$B$3))+EZ37*SIN(RADIANS(-$C37+Графики!$B$3)),"")</f>
        <v/>
      </c>
      <c r="FB37" s="19" t="str">
        <f>IF(ISNUMBER(EY37), EY37*COS(RADIANS(-$C37+Графики!$B$5))+EZ37*SIN(RADIANS(-$C37+Графики!$B$5)),"")</f>
        <v/>
      </c>
      <c r="FC37" s="24"/>
      <c r="FD37" s="25"/>
      <c r="FE37" s="25"/>
      <c r="FF37" s="25"/>
      <c r="FG37" s="18" t="str">
        <f t="shared" si="23"/>
        <v/>
      </c>
      <c r="FH37" s="18" t="str">
        <f t="shared" si="24"/>
        <v/>
      </c>
      <c r="FI37" s="18" t="str">
        <f t="shared" si="25"/>
        <v/>
      </c>
      <c r="FJ37" s="18" t="str">
        <f t="shared" si="26"/>
        <v/>
      </c>
      <c r="FK37" s="18" t="str">
        <f>IF(ISNUMBER(FI37), FI37*COS(RADIANS(-$C37+Графики!$B$3))+FJ37*SIN(RADIANS(-$C37+Графики!$B$3)),"")</f>
        <v/>
      </c>
      <c r="FL37" s="19" t="str">
        <f>IF(ISNUMBER(FI37), FI37*COS(RADIANS(-$C37+Графики!$B$5))+FJ37*SIN(RADIANS(-$C37+Графики!$B$5)),"")</f>
        <v/>
      </c>
      <c r="FM37" s="24"/>
      <c r="FN37" s="25"/>
      <c r="FO37" s="25"/>
      <c r="FP37" s="25"/>
      <c r="FQ37" s="18" t="str">
        <f t="shared" si="27"/>
        <v/>
      </c>
      <c r="FR37" s="18" t="str">
        <f t="shared" si="28"/>
        <v/>
      </c>
      <c r="FS37" s="18" t="str">
        <f t="shared" si="29"/>
        <v/>
      </c>
      <c r="FT37" s="18" t="str">
        <f t="shared" si="30"/>
        <v/>
      </c>
      <c r="FU37" s="18" t="str">
        <f>IF(ISNUMBER(FS37), FS37*COS(RADIANS(-$C37+Графики!$B$3))+FT37*SIN(RADIANS(-$C37+Графики!$B$3)),"")</f>
        <v/>
      </c>
      <c r="FV37" s="19" t="str">
        <f>IF(ISNUMBER(FS37), FS37*COS(RADIANS(-$C37+Графики!$B$5))+FT37*SIN(RADIANS(-$C37+Графики!$B$5)),"")</f>
        <v/>
      </c>
      <c r="FW37" s="24"/>
      <c r="FX37" s="25"/>
      <c r="FY37" s="25"/>
      <c r="FZ37" s="25"/>
      <c r="GA37" s="18" t="str">
        <f t="shared" si="31"/>
        <v/>
      </c>
      <c r="GB37" s="18" t="str">
        <f t="shared" si="32"/>
        <v/>
      </c>
      <c r="GC37" s="18" t="str">
        <f t="shared" si="33"/>
        <v/>
      </c>
      <c r="GD37" s="18" t="str">
        <f t="shared" si="34"/>
        <v/>
      </c>
      <c r="GE37" s="18" t="str">
        <f>IF(ISNUMBER(GC37), GC37*COS(RADIANS(-$C37+Графики!$B$3))+GD37*SIN(RADIANS(-$C37+Графики!$B$3)),"")</f>
        <v/>
      </c>
      <c r="GF37" s="19" t="str">
        <f>IF(ISNUMBER(GC37), GC37*COS(RADIANS(-$C37+Графики!$B$5))+GD37*SIN(RADIANS(-$C37+Графики!$B$5)),"")</f>
        <v/>
      </c>
      <c r="GG37" s="24"/>
      <c r="GH37" s="25"/>
      <c r="GI37" s="25"/>
      <c r="GJ37" s="25"/>
      <c r="GK37" s="18" t="str">
        <f t="shared" si="35"/>
        <v/>
      </c>
      <c r="GL37" s="18" t="str">
        <f t="shared" si="36"/>
        <v/>
      </c>
      <c r="GM37" s="18" t="str">
        <f t="shared" si="37"/>
        <v/>
      </c>
      <c r="GN37" s="18" t="str">
        <f t="shared" si="38"/>
        <v/>
      </c>
      <c r="GO37" s="18" t="str">
        <f>IF(ISNUMBER(GM37), GM37*COS(RADIANS(-$C37+Графики!$B$3))+GN37*SIN(RADIANS(-$C37+Графики!$B$3)),"")</f>
        <v/>
      </c>
      <c r="GP37" s="19" t="str">
        <f>IF(ISNUMBER(GM37), GM37*COS(RADIANS(-$C37+Графики!$B$5))+GN37*SIN(RADIANS(-$C37+Графики!$B$5)),"")</f>
        <v/>
      </c>
      <c r="GQ37" s="24"/>
      <c r="GR37" s="25"/>
      <c r="GS37" s="25"/>
      <c r="GT37" s="25"/>
      <c r="GU37" s="18" t="str">
        <f t="shared" si="39"/>
        <v/>
      </c>
      <c r="GV37" s="18" t="str">
        <f t="shared" si="40"/>
        <v/>
      </c>
      <c r="GW37" s="18" t="str">
        <f t="shared" si="41"/>
        <v/>
      </c>
      <c r="GX37" s="18" t="str">
        <f t="shared" si="42"/>
        <v/>
      </c>
      <c r="GY37" s="18" t="str">
        <f>IF(ISNUMBER(GW37), GW37*COS(RADIANS(-$C37+Графики!$B$3))+GX37*SIN(RADIANS(-$C37+Графики!$B$3)),"")</f>
        <v/>
      </c>
      <c r="GZ37" s="19" t="str">
        <f>IF(ISNUMBER(GW37), GW37*COS(RADIANS(-$C37+Графики!$B$5))+GX37*SIN(RADIANS(-$C37+Графики!$B$5)),"")</f>
        <v/>
      </c>
      <c r="HA37" s="24"/>
      <c r="HB37" s="25"/>
      <c r="HC37" s="25"/>
      <c r="HD37" s="25"/>
      <c r="HE37" s="18" t="str">
        <f t="shared" si="43"/>
        <v/>
      </c>
      <c r="HF37" s="18" t="str">
        <f t="shared" si="44"/>
        <v/>
      </c>
      <c r="HG37" s="18" t="str">
        <f t="shared" si="45"/>
        <v/>
      </c>
      <c r="HH37" s="18" t="str">
        <f t="shared" si="46"/>
        <v/>
      </c>
      <c r="HI37" s="18" t="str">
        <f>IF(ISNUMBER(HG37), HG37*COS(RADIANS(-$C37+Графики!$B$3))+HH37*SIN(RADIANS(-$C37+Графики!$B$3)),"")</f>
        <v/>
      </c>
      <c r="HJ37" s="19" t="str">
        <f>IF(ISNUMBER(HG37), HG37*COS(RADIANS(-$C37+Графики!$B$5))+HH37*SIN(RADIANS(-$C37+Графики!$B$5)),"")</f>
        <v/>
      </c>
      <c r="HK37" s="24"/>
      <c r="HL37" s="25"/>
      <c r="HM37" s="25"/>
      <c r="HN37" s="25"/>
      <c r="HO37" s="18" t="str">
        <f t="shared" si="47"/>
        <v/>
      </c>
      <c r="HP37" s="18" t="str">
        <f t="shared" si="48"/>
        <v/>
      </c>
      <c r="HQ37" s="18" t="str">
        <f t="shared" si="49"/>
        <v/>
      </c>
      <c r="HR37" s="18" t="str">
        <f t="shared" si="50"/>
        <v/>
      </c>
      <c r="HS37" s="18" t="str">
        <f>IF(ISNUMBER(HQ37), HQ37*COS(RADIANS(-$C37+Графики!$B$3))+HR37*SIN(RADIANS(-$C37+Графики!$B$3)),"")</f>
        <v/>
      </c>
      <c r="HT37" s="19" t="str">
        <f>IF(ISNUMBER(HQ37), HQ37*COS(RADIANS(-$C37+Графики!$B$5))+HR37*SIN(RADIANS(-$C37+Графики!$B$5)),"")</f>
        <v/>
      </c>
      <c r="HU37" s="24"/>
      <c r="HV37" s="25"/>
      <c r="HW37" s="25"/>
      <c r="HX37" s="25"/>
      <c r="HY37" s="18" t="str">
        <f t="shared" si="51"/>
        <v/>
      </c>
      <c r="HZ37" s="18" t="str">
        <f t="shared" si="52"/>
        <v/>
      </c>
      <c r="IA37" s="18" t="str">
        <f t="shared" si="53"/>
        <v/>
      </c>
      <c r="IB37" s="18" t="str">
        <f t="shared" si="54"/>
        <v/>
      </c>
      <c r="IC37" s="18" t="str">
        <f>IF(ISNUMBER(IA37), IA37*COS(RADIANS(-$C37+Графики!$B$3))+IB37*SIN(RADIANS(-$C37+Графики!$B$3)),"")</f>
        <v/>
      </c>
      <c r="ID37" s="19" t="str">
        <f>IF(ISNUMBER(IA37), IA37*COS(RADIANS(-$C37+Графики!$B$5))+IB37*SIN(RADIANS(-$C37+Графики!$B$5)),"")</f>
        <v/>
      </c>
      <c r="IE37" s="24"/>
      <c r="IF37" s="25"/>
      <c r="IG37" s="25"/>
      <c r="IH37" s="25"/>
      <c r="II37" s="18" t="str">
        <f t="shared" si="55"/>
        <v/>
      </c>
      <c r="IJ37" s="18" t="str">
        <f t="shared" si="56"/>
        <v/>
      </c>
      <c r="IK37" s="18" t="str">
        <f t="shared" si="57"/>
        <v/>
      </c>
      <c r="IL37" s="18" t="str">
        <f t="shared" si="58"/>
        <v/>
      </c>
      <c r="IM37" s="18" t="str">
        <f>IF(ISNUMBER(IK37), IK37*COS(RADIANS(-$C37+Графики!$B$3))+IL37*SIN(RADIANS(-$C37+Графики!$B$3)),"")</f>
        <v/>
      </c>
      <c r="IN37" s="19" t="str">
        <f>IF(ISNUMBER(IK37), IK37*COS(RADIANS(-$C37+Графики!$B$5))+IL37*SIN(RADIANS(-$C37+Графики!$B$5)),"")</f>
        <v/>
      </c>
      <c r="IO37" s="24"/>
      <c r="IP37" s="25"/>
      <c r="IQ37" s="25"/>
      <c r="IR37" s="25"/>
      <c r="IS37" s="18" t="str">
        <f t="shared" si="59"/>
        <v/>
      </c>
      <c r="IT37" s="18" t="str">
        <f t="shared" si="60"/>
        <v/>
      </c>
      <c r="IU37" s="18" t="str">
        <f t="shared" si="61"/>
        <v/>
      </c>
      <c r="IV37" s="18" t="str">
        <f t="shared" si="62"/>
        <v/>
      </c>
      <c r="IW37" s="18" t="str">
        <f>IF(ISNUMBER(IU37), IU37*COS(RADIANS(-$C37+Графики!$B$3))+IV37*SIN(RADIANS(-$C37+Графики!$B$3)),"")</f>
        <v/>
      </c>
      <c r="IX37" s="19" t="str">
        <f>IF(ISNUMBER(IU37), IU37*COS(RADIANS(-$C37+Графики!$B$5))+IV37*SIN(RADIANS(-$C37+Графики!$B$5)),"")</f>
        <v/>
      </c>
    </row>
    <row r="38" spans="1:258" x14ac:dyDescent="0.25">
      <c r="A38" s="44">
        <v>38</v>
      </c>
      <c r="B38" s="50">
        <v>0</v>
      </c>
      <c r="C38" s="11">
        <f>IF(Графики!$A$7="Расчитывать с учетом закручивания скважины",B38,0)</f>
        <v>0</v>
      </c>
      <c r="D38" s="47">
        <v>17.5</v>
      </c>
      <c r="E38" s="34">
        <f t="shared" si="103"/>
        <v>0</v>
      </c>
      <c r="F38" s="35">
        <f t="shared" si="103"/>
        <v>0</v>
      </c>
      <c r="G38" s="35">
        <f t="shared" si="1"/>
        <v>0</v>
      </c>
      <c r="H38" s="36">
        <f t="shared" si="2"/>
        <v>0</v>
      </c>
      <c r="I38" s="29"/>
      <c r="J38" s="25"/>
      <c r="K38" s="25"/>
      <c r="L38" s="25"/>
      <c r="M38" s="18" t="str">
        <f t="shared" si="63"/>
        <v/>
      </c>
      <c r="N38" s="18" t="str">
        <f t="shared" si="64"/>
        <v/>
      </c>
      <c r="O38" s="18" t="str">
        <f t="shared" si="104"/>
        <v/>
      </c>
      <c r="P38" s="18" t="str">
        <f t="shared" si="104"/>
        <v/>
      </c>
      <c r="Q38" s="18" t="str">
        <f>IF(ISNUMBER(O38), O38*COS(RADIANS(-$C38+Графики!$B$3))+P38*SIN(RADIANS(-$C38+Графики!$B$3)),"")</f>
        <v/>
      </c>
      <c r="R38" s="19" t="str">
        <f>IF(ISNUMBER(O38), O38*COS(RADIANS(-$C38+Графики!$B$5))+P38*SIN(RADIANS(-$C38+Графики!$B$5)),"")</f>
        <v/>
      </c>
      <c r="S38" s="29"/>
      <c r="T38" s="25"/>
      <c r="U38" s="25"/>
      <c r="V38" s="25"/>
      <c r="W38" s="18" t="str">
        <f t="shared" si="66"/>
        <v/>
      </c>
      <c r="X38" s="18" t="str">
        <f t="shared" si="67"/>
        <v/>
      </c>
      <c r="Y38" s="18" t="str">
        <f t="shared" si="105"/>
        <v/>
      </c>
      <c r="Z38" s="18" t="str">
        <f t="shared" si="105"/>
        <v/>
      </c>
      <c r="AA38" s="18" t="str">
        <f>IF(ISNUMBER(Y38), Y38*COS(RADIANS(-$C38+Графики!$B$3))+Z38*SIN(RADIANS(-$C38+Графики!$B$3)),"")</f>
        <v/>
      </c>
      <c r="AB38" s="18" t="str">
        <f>IF(ISNUMBER(Y38), Y38*COS(RADIANS(-$C38+Графики!$B$5))+Z38*SIN(RADIANS(-$C38+Графики!$B$5)),"")</f>
        <v/>
      </c>
      <c r="AC38" s="24"/>
      <c r="AD38" s="25"/>
      <c r="AE38" s="25"/>
      <c r="AF38" s="25"/>
      <c r="AG38" s="18" t="str">
        <f t="shared" si="69"/>
        <v/>
      </c>
      <c r="AH38" s="18" t="str">
        <f t="shared" si="70"/>
        <v/>
      </c>
      <c r="AI38" s="18" t="str">
        <f t="shared" si="106"/>
        <v/>
      </c>
      <c r="AJ38" s="18" t="str">
        <f t="shared" si="106"/>
        <v/>
      </c>
      <c r="AK38" s="18" t="str">
        <f>IF(ISNUMBER(AI38), AI38*COS(RADIANS(-$C38+Графики!$B$3))+AJ38*SIN(RADIANS(-$C38+Графики!$B$3)),"")</f>
        <v/>
      </c>
      <c r="AL38" s="19" t="str">
        <f>IF(ISNUMBER(AI38), AI38*COS(RADIANS(-$C38+Графики!$B$5))+AJ38*SIN(RADIANS(-$C38+Графики!$B$5)),"")</f>
        <v/>
      </c>
      <c r="AM38" s="24"/>
      <c r="AN38" s="25"/>
      <c r="AO38" s="25"/>
      <c r="AP38" s="25"/>
      <c r="AQ38" s="18" t="str">
        <f t="shared" si="72"/>
        <v/>
      </c>
      <c r="AR38" s="18" t="str">
        <f t="shared" si="73"/>
        <v/>
      </c>
      <c r="AS38" s="18" t="str">
        <f t="shared" si="107"/>
        <v/>
      </c>
      <c r="AT38" s="18" t="str">
        <f t="shared" si="107"/>
        <v/>
      </c>
      <c r="AU38" s="18" t="str">
        <f>IF(ISNUMBER(AS38), AS38*COS(RADIANS(-$C38+Графики!$B$3))+AT38*SIN(RADIANS(-$C38+Графики!$B$3)),"")</f>
        <v/>
      </c>
      <c r="AV38" s="19" t="str">
        <f>IF(ISNUMBER(AS38), AS38*COS(RADIANS(-$C38+Графики!$B$5))+AT38*SIN(RADIANS(-$C38+Графики!$B$5)),"")</f>
        <v/>
      </c>
      <c r="AW38" s="24"/>
      <c r="AX38" s="25"/>
      <c r="AY38" s="25"/>
      <c r="AZ38" s="25"/>
      <c r="BA38" s="18" t="str">
        <f t="shared" si="75"/>
        <v/>
      </c>
      <c r="BB38" s="18" t="str">
        <f t="shared" si="76"/>
        <v/>
      </c>
      <c r="BC38" s="18" t="str">
        <f t="shared" si="108"/>
        <v/>
      </c>
      <c r="BD38" s="18" t="str">
        <f t="shared" si="108"/>
        <v/>
      </c>
      <c r="BE38" s="18" t="str">
        <f>IF(ISNUMBER(BC38), BC38*COS(RADIANS(-$C38+Графики!$B$3))+BD38*SIN(RADIANS(-$C38+Графики!$B$3)),"")</f>
        <v/>
      </c>
      <c r="BF38" s="19" t="str">
        <f>IF(ISNUMBER(BC38), BC38*COS(RADIANS(-$C38+Графики!$B$5))+BD38*SIN(RADIANS(-$C38+Графики!$B$5)),"")</f>
        <v/>
      </c>
      <c r="BG38" s="24"/>
      <c r="BH38" s="25"/>
      <c r="BI38" s="25"/>
      <c r="BJ38" s="25"/>
      <c r="BK38" s="18" t="str">
        <f t="shared" si="78"/>
        <v/>
      </c>
      <c r="BL38" s="18" t="str">
        <f t="shared" si="79"/>
        <v/>
      </c>
      <c r="BM38" s="18" t="str">
        <f t="shared" si="109"/>
        <v/>
      </c>
      <c r="BN38" s="18" t="str">
        <f t="shared" si="109"/>
        <v/>
      </c>
      <c r="BO38" s="18" t="str">
        <f>IF(ISNUMBER(BM38), BM38*COS(RADIANS(-$C38+Графики!$B$3))+BN38*SIN(RADIANS(-$C38+Графики!$B$3)),"")</f>
        <v/>
      </c>
      <c r="BP38" s="19" t="str">
        <f>IF(ISNUMBER(BM38), BM38*COS(RADIANS(-$C38+Графики!$B$5))+BN38*SIN(RADIANS(-$C38+Графики!$B$5)),"")</f>
        <v/>
      </c>
      <c r="BQ38" s="24"/>
      <c r="BR38" s="25"/>
      <c r="BS38" s="25"/>
      <c r="BT38" s="25"/>
      <c r="BU38" s="18" t="str">
        <f t="shared" si="81"/>
        <v/>
      </c>
      <c r="BV38" s="18" t="str">
        <f t="shared" si="82"/>
        <v/>
      </c>
      <c r="BW38" s="18" t="str">
        <f t="shared" si="110"/>
        <v/>
      </c>
      <c r="BX38" s="18" t="str">
        <f t="shared" si="110"/>
        <v/>
      </c>
      <c r="BY38" s="18" t="str">
        <f>IF(ISNUMBER(BW38), BW38*COS(RADIANS(-$C38+Графики!$B$3))+BX38*SIN(RADIANS(-$C38+Графики!$B$3)),"")</f>
        <v/>
      </c>
      <c r="BZ38" s="19" t="str">
        <f>IF(ISNUMBER(BW38), BW38*COS(RADIANS(-$C38+Графики!$B$5))+BX38*SIN(RADIANS(-$C38+Графики!$B$5)),"")</f>
        <v/>
      </c>
      <c r="CA38" s="29"/>
      <c r="CB38" s="25"/>
      <c r="CC38" s="25"/>
      <c r="CD38" s="25"/>
      <c r="CE38" s="18" t="str">
        <f t="shared" si="84"/>
        <v/>
      </c>
      <c r="CF38" s="18" t="str">
        <f t="shared" si="85"/>
        <v/>
      </c>
      <c r="CG38" s="18" t="str">
        <f t="shared" si="111"/>
        <v/>
      </c>
      <c r="CH38" s="18" t="str">
        <f t="shared" si="111"/>
        <v/>
      </c>
      <c r="CI38" s="18" t="str">
        <f>IF(ISNUMBER(CG38), CG38*COS(RADIANS(-$C38+Графики!$B$3))+CH38*SIN(RADIANS(-$C38+Графики!$B$3)),"")</f>
        <v/>
      </c>
      <c r="CJ38" s="19" t="str">
        <f>IF(ISNUMBER(CG38), CG38*COS(RADIANS(-$C38+Графики!$B$5))+CH38*SIN(RADIANS(-$C38+Графики!$B$5)),"")</f>
        <v/>
      </c>
      <c r="CK38" s="24"/>
      <c r="CL38" s="25"/>
      <c r="CM38" s="25"/>
      <c r="CN38" s="25"/>
      <c r="CO38" s="18" t="str">
        <f t="shared" si="87"/>
        <v/>
      </c>
      <c r="CP38" s="18" t="str">
        <f t="shared" si="88"/>
        <v/>
      </c>
      <c r="CQ38" s="18" t="str">
        <f t="shared" si="112"/>
        <v/>
      </c>
      <c r="CR38" s="18" t="str">
        <f t="shared" si="112"/>
        <v/>
      </c>
      <c r="CS38" s="18" t="str">
        <f>IF(ISNUMBER(CQ38), CQ38*COS(RADIANS(-$C38+Графики!$B$3))+CR38*SIN(RADIANS(-$C38+Графики!$B$3)),"")</f>
        <v/>
      </c>
      <c r="CT38" s="19" t="str">
        <f>IF(ISNUMBER(CQ38), CQ38*COS(RADIANS(-$C38+Графики!$B$5))+CR38*SIN(RADIANS(-$C38+Графики!$B$5)),"")</f>
        <v/>
      </c>
      <c r="CU38" s="24"/>
      <c r="CV38" s="25"/>
      <c r="CW38" s="25"/>
      <c r="CX38" s="25"/>
      <c r="CY38" s="18" t="str">
        <f t="shared" si="90"/>
        <v/>
      </c>
      <c r="CZ38" s="18" t="str">
        <f t="shared" si="91"/>
        <v/>
      </c>
      <c r="DA38" s="18" t="str">
        <f t="shared" si="113"/>
        <v/>
      </c>
      <c r="DB38" s="18" t="str">
        <f t="shared" si="113"/>
        <v/>
      </c>
      <c r="DC38" s="18" t="str">
        <f>IF(ISNUMBER(DA38), DA38*COS(RADIANS(-$C38+Графики!$B$3))+DB38*SIN(RADIANS(-$C38+Графики!$B$3)),"")</f>
        <v/>
      </c>
      <c r="DD38" s="19" t="str">
        <f>IF(ISNUMBER(DA38), DA38*COS(RADIANS(-$C38+Графики!$B$5))+DB38*SIN(RADIANS(-$C38+Графики!$B$5)),"")</f>
        <v/>
      </c>
      <c r="DE38" s="24"/>
      <c r="DF38" s="25"/>
      <c r="DG38" s="25"/>
      <c r="DH38" s="25"/>
      <c r="DI38" s="18" t="str">
        <f t="shared" si="3"/>
        <v/>
      </c>
      <c r="DJ38" s="18" t="str">
        <f t="shared" si="4"/>
        <v/>
      </c>
      <c r="DK38" s="18" t="str">
        <f t="shared" si="5"/>
        <v/>
      </c>
      <c r="DL38" s="18" t="str">
        <f t="shared" si="6"/>
        <v/>
      </c>
      <c r="DM38" s="18" t="str">
        <f>IF(ISNUMBER(DK38), DK38*COS(RADIANS(-$C38+Графики!$B$3))+DL38*SIN(RADIANS(-$C38+Графики!$B$3)),"")</f>
        <v/>
      </c>
      <c r="DN38" s="19" t="str">
        <f>IF(ISNUMBER(DK38), DK38*COS(RADIANS(-$C38+Графики!$B$5))+DL38*SIN(RADIANS(-$C38+Графики!$B$5)),"")</f>
        <v/>
      </c>
      <c r="DO38" s="24"/>
      <c r="DP38" s="25"/>
      <c r="DQ38" s="25"/>
      <c r="DR38" s="25"/>
      <c r="DS38" s="18" t="str">
        <f t="shared" si="7"/>
        <v/>
      </c>
      <c r="DT38" s="18" t="str">
        <f t="shared" si="8"/>
        <v/>
      </c>
      <c r="DU38" s="18" t="str">
        <f t="shared" si="9"/>
        <v/>
      </c>
      <c r="DV38" s="18" t="str">
        <f t="shared" si="10"/>
        <v/>
      </c>
      <c r="DW38" s="18" t="str">
        <f>IF(ISNUMBER(DU38), DU38*COS(RADIANS(-$C38+Графики!$B$3))+DV38*SIN(RADIANS(-$C38+Графики!$B$3)),"")</f>
        <v/>
      </c>
      <c r="DX38" s="19" t="str">
        <f>IF(ISNUMBER(DU38), DU38*COS(RADIANS(-$C38+Графики!$B$5))+DV38*SIN(RADIANS(-$C38+Графики!$B$5)),"")</f>
        <v/>
      </c>
      <c r="DY38" s="24"/>
      <c r="DZ38" s="25"/>
      <c r="EA38" s="25"/>
      <c r="EB38" s="25"/>
      <c r="EC38" s="18" t="str">
        <f t="shared" si="11"/>
        <v/>
      </c>
      <c r="ED38" s="18" t="str">
        <f t="shared" si="12"/>
        <v/>
      </c>
      <c r="EE38" s="18" t="str">
        <f t="shared" si="13"/>
        <v/>
      </c>
      <c r="EF38" s="18" t="str">
        <f t="shared" si="14"/>
        <v/>
      </c>
      <c r="EG38" s="18" t="str">
        <f>IF(ISNUMBER(EE38), EE38*COS(RADIANS(-$C38+Графики!$B$3))+EF38*SIN(RADIANS(-$C38+Графики!$B$3)),"")</f>
        <v/>
      </c>
      <c r="EH38" s="19" t="str">
        <f>IF(ISNUMBER(EE38), EE38*COS(RADIANS(-$C38+Графики!$B$5))+EF38*SIN(RADIANS(-$C38+Графики!$B$5)),"")</f>
        <v/>
      </c>
      <c r="EI38" s="24"/>
      <c r="EJ38" s="25"/>
      <c r="EK38" s="25"/>
      <c r="EL38" s="25"/>
      <c r="EM38" s="18" t="str">
        <f t="shared" si="15"/>
        <v/>
      </c>
      <c r="EN38" s="18" t="str">
        <f t="shared" si="16"/>
        <v/>
      </c>
      <c r="EO38" s="18" t="str">
        <f t="shared" si="17"/>
        <v/>
      </c>
      <c r="EP38" s="18" t="str">
        <f t="shared" si="18"/>
        <v/>
      </c>
      <c r="EQ38" s="18" t="str">
        <f>IF(ISNUMBER(EO38), EO38*COS(RADIANS(-$C38+Графики!$B$3))+EP38*SIN(RADIANS(-$C38+Графики!$B$3)),"")</f>
        <v/>
      </c>
      <c r="ER38" s="19" t="str">
        <f>IF(ISNUMBER(EO38), EO38*COS(RADIANS(-$C38+Графики!$B$5))+EP38*SIN(RADIANS(-$C38+Графики!$B$5)),"")</f>
        <v/>
      </c>
      <c r="ES38" s="24"/>
      <c r="ET38" s="25"/>
      <c r="EU38" s="25"/>
      <c r="EV38" s="25"/>
      <c r="EW38" s="18" t="str">
        <f t="shared" si="19"/>
        <v/>
      </c>
      <c r="EX38" s="18" t="str">
        <f t="shared" si="20"/>
        <v/>
      </c>
      <c r="EY38" s="18" t="str">
        <f t="shared" si="21"/>
        <v/>
      </c>
      <c r="EZ38" s="18" t="str">
        <f t="shared" si="22"/>
        <v/>
      </c>
      <c r="FA38" s="18" t="str">
        <f>IF(ISNUMBER(EY38), EY38*COS(RADIANS(-$C38+Графики!$B$3))+EZ38*SIN(RADIANS(-$C38+Графики!$B$3)),"")</f>
        <v/>
      </c>
      <c r="FB38" s="19" t="str">
        <f>IF(ISNUMBER(EY38), EY38*COS(RADIANS(-$C38+Графики!$B$5))+EZ38*SIN(RADIANS(-$C38+Графики!$B$5)),"")</f>
        <v/>
      </c>
      <c r="FC38" s="24"/>
      <c r="FD38" s="25"/>
      <c r="FE38" s="25"/>
      <c r="FF38" s="25"/>
      <c r="FG38" s="18" t="str">
        <f t="shared" si="23"/>
        <v/>
      </c>
      <c r="FH38" s="18" t="str">
        <f t="shared" si="24"/>
        <v/>
      </c>
      <c r="FI38" s="18" t="str">
        <f t="shared" si="25"/>
        <v/>
      </c>
      <c r="FJ38" s="18" t="str">
        <f t="shared" si="26"/>
        <v/>
      </c>
      <c r="FK38" s="18" t="str">
        <f>IF(ISNUMBER(FI38), FI38*COS(RADIANS(-$C38+Графики!$B$3))+FJ38*SIN(RADIANS(-$C38+Графики!$B$3)),"")</f>
        <v/>
      </c>
      <c r="FL38" s="19" t="str">
        <f>IF(ISNUMBER(FI38), FI38*COS(RADIANS(-$C38+Графики!$B$5))+FJ38*SIN(RADIANS(-$C38+Графики!$B$5)),"")</f>
        <v/>
      </c>
      <c r="FM38" s="24"/>
      <c r="FN38" s="25"/>
      <c r="FO38" s="25"/>
      <c r="FP38" s="25"/>
      <c r="FQ38" s="18" t="str">
        <f t="shared" si="27"/>
        <v/>
      </c>
      <c r="FR38" s="18" t="str">
        <f t="shared" si="28"/>
        <v/>
      </c>
      <c r="FS38" s="18" t="str">
        <f t="shared" si="29"/>
        <v/>
      </c>
      <c r="FT38" s="18" t="str">
        <f t="shared" si="30"/>
        <v/>
      </c>
      <c r="FU38" s="18" t="str">
        <f>IF(ISNUMBER(FS38), FS38*COS(RADIANS(-$C38+Графики!$B$3))+FT38*SIN(RADIANS(-$C38+Графики!$B$3)),"")</f>
        <v/>
      </c>
      <c r="FV38" s="19" t="str">
        <f>IF(ISNUMBER(FS38), FS38*COS(RADIANS(-$C38+Графики!$B$5))+FT38*SIN(RADIANS(-$C38+Графики!$B$5)),"")</f>
        <v/>
      </c>
      <c r="FW38" s="24"/>
      <c r="FX38" s="25"/>
      <c r="FY38" s="25"/>
      <c r="FZ38" s="25"/>
      <c r="GA38" s="18" t="str">
        <f t="shared" si="31"/>
        <v/>
      </c>
      <c r="GB38" s="18" t="str">
        <f t="shared" si="32"/>
        <v/>
      </c>
      <c r="GC38" s="18" t="str">
        <f t="shared" si="33"/>
        <v/>
      </c>
      <c r="GD38" s="18" t="str">
        <f t="shared" si="34"/>
        <v/>
      </c>
      <c r="GE38" s="18" t="str">
        <f>IF(ISNUMBER(GC38), GC38*COS(RADIANS(-$C38+Графики!$B$3))+GD38*SIN(RADIANS(-$C38+Графики!$B$3)),"")</f>
        <v/>
      </c>
      <c r="GF38" s="19" t="str">
        <f>IF(ISNUMBER(GC38), GC38*COS(RADIANS(-$C38+Графики!$B$5))+GD38*SIN(RADIANS(-$C38+Графики!$B$5)),"")</f>
        <v/>
      </c>
      <c r="GG38" s="24"/>
      <c r="GH38" s="25"/>
      <c r="GI38" s="25"/>
      <c r="GJ38" s="25"/>
      <c r="GK38" s="18" t="str">
        <f t="shared" si="35"/>
        <v/>
      </c>
      <c r="GL38" s="18" t="str">
        <f t="shared" si="36"/>
        <v/>
      </c>
      <c r="GM38" s="18" t="str">
        <f t="shared" si="37"/>
        <v/>
      </c>
      <c r="GN38" s="18" t="str">
        <f t="shared" si="38"/>
        <v/>
      </c>
      <c r="GO38" s="18" t="str">
        <f>IF(ISNUMBER(GM38), GM38*COS(RADIANS(-$C38+Графики!$B$3))+GN38*SIN(RADIANS(-$C38+Графики!$B$3)),"")</f>
        <v/>
      </c>
      <c r="GP38" s="19" t="str">
        <f>IF(ISNUMBER(GM38), GM38*COS(RADIANS(-$C38+Графики!$B$5))+GN38*SIN(RADIANS(-$C38+Графики!$B$5)),"")</f>
        <v/>
      </c>
      <c r="GQ38" s="24"/>
      <c r="GR38" s="25"/>
      <c r="GS38" s="25"/>
      <c r="GT38" s="25"/>
      <c r="GU38" s="18" t="str">
        <f t="shared" si="39"/>
        <v/>
      </c>
      <c r="GV38" s="18" t="str">
        <f t="shared" si="40"/>
        <v/>
      </c>
      <c r="GW38" s="18" t="str">
        <f t="shared" si="41"/>
        <v/>
      </c>
      <c r="GX38" s="18" t="str">
        <f t="shared" si="42"/>
        <v/>
      </c>
      <c r="GY38" s="18" t="str">
        <f>IF(ISNUMBER(GW38), GW38*COS(RADIANS(-$C38+Графики!$B$3))+GX38*SIN(RADIANS(-$C38+Графики!$B$3)),"")</f>
        <v/>
      </c>
      <c r="GZ38" s="19" t="str">
        <f>IF(ISNUMBER(GW38), GW38*COS(RADIANS(-$C38+Графики!$B$5))+GX38*SIN(RADIANS(-$C38+Графики!$B$5)),"")</f>
        <v/>
      </c>
      <c r="HA38" s="24"/>
      <c r="HB38" s="25"/>
      <c r="HC38" s="25"/>
      <c r="HD38" s="25"/>
      <c r="HE38" s="18" t="str">
        <f t="shared" si="43"/>
        <v/>
      </c>
      <c r="HF38" s="18" t="str">
        <f t="shared" si="44"/>
        <v/>
      </c>
      <c r="HG38" s="18" t="str">
        <f t="shared" si="45"/>
        <v/>
      </c>
      <c r="HH38" s="18" t="str">
        <f t="shared" si="46"/>
        <v/>
      </c>
      <c r="HI38" s="18" t="str">
        <f>IF(ISNUMBER(HG38), HG38*COS(RADIANS(-$C38+Графики!$B$3))+HH38*SIN(RADIANS(-$C38+Графики!$B$3)),"")</f>
        <v/>
      </c>
      <c r="HJ38" s="19" t="str">
        <f>IF(ISNUMBER(HG38), HG38*COS(RADIANS(-$C38+Графики!$B$5))+HH38*SIN(RADIANS(-$C38+Графики!$B$5)),"")</f>
        <v/>
      </c>
      <c r="HK38" s="24"/>
      <c r="HL38" s="25"/>
      <c r="HM38" s="25"/>
      <c r="HN38" s="25"/>
      <c r="HO38" s="18" t="str">
        <f t="shared" si="47"/>
        <v/>
      </c>
      <c r="HP38" s="18" t="str">
        <f t="shared" si="48"/>
        <v/>
      </c>
      <c r="HQ38" s="18" t="str">
        <f t="shared" si="49"/>
        <v/>
      </c>
      <c r="HR38" s="18" t="str">
        <f t="shared" si="50"/>
        <v/>
      </c>
      <c r="HS38" s="18" t="str">
        <f>IF(ISNUMBER(HQ38), HQ38*COS(RADIANS(-$C38+Графики!$B$3))+HR38*SIN(RADIANS(-$C38+Графики!$B$3)),"")</f>
        <v/>
      </c>
      <c r="HT38" s="19" t="str">
        <f>IF(ISNUMBER(HQ38), HQ38*COS(RADIANS(-$C38+Графики!$B$5))+HR38*SIN(RADIANS(-$C38+Графики!$B$5)),"")</f>
        <v/>
      </c>
      <c r="HU38" s="24"/>
      <c r="HV38" s="25"/>
      <c r="HW38" s="25"/>
      <c r="HX38" s="25"/>
      <c r="HY38" s="18" t="str">
        <f t="shared" si="51"/>
        <v/>
      </c>
      <c r="HZ38" s="18" t="str">
        <f t="shared" si="52"/>
        <v/>
      </c>
      <c r="IA38" s="18" t="str">
        <f t="shared" si="53"/>
        <v/>
      </c>
      <c r="IB38" s="18" t="str">
        <f t="shared" si="54"/>
        <v/>
      </c>
      <c r="IC38" s="18" t="str">
        <f>IF(ISNUMBER(IA38), IA38*COS(RADIANS(-$C38+Графики!$B$3))+IB38*SIN(RADIANS(-$C38+Графики!$B$3)),"")</f>
        <v/>
      </c>
      <c r="ID38" s="19" t="str">
        <f>IF(ISNUMBER(IA38), IA38*COS(RADIANS(-$C38+Графики!$B$5))+IB38*SIN(RADIANS(-$C38+Графики!$B$5)),"")</f>
        <v/>
      </c>
      <c r="IE38" s="24"/>
      <c r="IF38" s="25"/>
      <c r="IG38" s="25"/>
      <c r="IH38" s="25"/>
      <c r="II38" s="18" t="str">
        <f t="shared" si="55"/>
        <v/>
      </c>
      <c r="IJ38" s="18" t="str">
        <f t="shared" si="56"/>
        <v/>
      </c>
      <c r="IK38" s="18" t="str">
        <f t="shared" si="57"/>
        <v/>
      </c>
      <c r="IL38" s="18" t="str">
        <f t="shared" si="58"/>
        <v/>
      </c>
      <c r="IM38" s="18" t="str">
        <f>IF(ISNUMBER(IK38), IK38*COS(RADIANS(-$C38+Графики!$B$3))+IL38*SIN(RADIANS(-$C38+Графики!$B$3)),"")</f>
        <v/>
      </c>
      <c r="IN38" s="19" t="str">
        <f>IF(ISNUMBER(IK38), IK38*COS(RADIANS(-$C38+Графики!$B$5))+IL38*SIN(RADIANS(-$C38+Графики!$B$5)),"")</f>
        <v/>
      </c>
      <c r="IO38" s="24"/>
      <c r="IP38" s="25"/>
      <c r="IQ38" s="25"/>
      <c r="IR38" s="25"/>
      <c r="IS38" s="18" t="str">
        <f t="shared" si="59"/>
        <v/>
      </c>
      <c r="IT38" s="18" t="str">
        <f t="shared" si="60"/>
        <v/>
      </c>
      <c r="IU38" s="18" t="str">
        <f t="shared" si="61"/>
        <v/>
      </c>
      <c r="IV38" s="18" t="str">
        <f t="shared" si="62"/>
        <v/>
      </c>
      <c r="IW38" s="18" t="str">
        <f>IF(ISNUMBER(IU38), IU38*COS(RADIANS(-$C38+Графики!$B$3))+IV38*SIN(RADIANS(-$C38+Графики!$B$3)),"")</f>
        <v/>
      </c>
      <c r="IX38" s="19" t="str">
        <f>IF(ISNUMBER(IU38), IU38*COS(RADIANS(-$C38+Графики!$B$5))+IV38*SIN(RADIANS(-$C38+Графики!$B$5)),"")</f>
        <v/>
      </c>
    </row>
    <row r="39" spans="1:258" x14ac:dyDescent="0.25">
      <c r="A39" s="44">
        <v>39</v>
      </c>
      <c r="B39" s="50">
        <v>0</v>
      </c>
      <c r="C39" s="11">
        <f>IF(Графики!$A$7="Расчитывать с учетом закручивания скважины",B39,0)</f>
        <v>0</v>
      </c>
      <c r="D39" s="47">
        <v>18</v>
      </c>
      <c r="E39" s="34">
        <f t="shared" si="103"/>
        <v>0</v>
      </c>
      <c r="F39" s="35">
        <f t="shared" si="103"/>
        <v>0</v>
      </c>
      <c r="G39" s="35">
        <f t="shared" si="1"/>
        <v>0</v>
      </c>
      <c r="H39" s="36">
        <f t="shared" si="2"/>
        <v>0</v>
      </c>
      <c r="I39" s="29"/>
      <c r="J39" s="25"/>
      <c r="K39" s="25"/>
      <c r="L39" s="25"/>
      <c r="M39" s="18" t="str">
        <f t="shared" si="63"/>
        <v/>
      </c>
      <c r="N39" s="18" t="str">
        <f t="shared" si="64"/>
        <v/>
      </c>
      <c r="O39" s="18" t="str">
        <f t="shared" si="104"/>
        <v/>
      </c>
      <c r="P39" s="18" t="str">
        <f t="shared" si="104"/>
        <v/>
      </c>
      <c r="Q39" s="18" t="str">
        <f>IF(ISNUMBER(O39), O39*COS(RADIANS(-$C39+Графики!$B$3))+P39*SIN(RADIANS(-$C39+Графики!$B$3)),"")</f>
        <v/>
      </c>
      <c r="R39" s="19" t="str">
        <f>IF(ISNUMBER(O39), O39*COS(RADIANS(-$C39+Графики!$B$5))+P39*SIN(RADIANS(-$C39+Графики!$B$5)),"")</f>
        <v/>
      </c>
      <c r="S39" s="29"/>
      <c r="T39" s="25"/>
      <c r="U39" s="25"/>
      <c r="V39" s="25"/>
      <c r="W39" s="18" t="str">
        <f t="shared" si="66"/>
        <v/>
      </c>
      <c r="X39" s="18" t="str">
        <f t="shared" si="67"/>
        <v/>
      </c>
      <c r="Y39" s="18" t="str">
        <f t="shared" si="105"/>
        <v/>
      </c>
      <c r="Z39" s="18" t="str">
        <f t="shared" si="105"/>
        <v/>
      </c>
      <c r="AA39" s="18" t="str">
        <f>IF(ISNUMBER(Y39), Y39*COS(RADIANS(-$C39+Графики!$B$3))+Z39*SIN(RADIANS(-$C39+Графики!$B$3)),"")</f>
        <v/>
      </c>
      <c r="AB39" s="18" t="str">
        <f>IF(ISNUMBER(Y39), Y39*COS(RADIANS(-$C39+Графики!$B$5))+Z39*SIN(RADIANS(-$C39+Графики!$B$5)),"")</f>
        <v/>
      </c>
      <c r="AC39" s="24"/>
      <c r="AD39" s="25"/>
      <c r="AE39" s="25"/>
      <c r="AF39" s="25"/>
      <c r="AG39" s="18" t="str">
        <f t="shared" si="69"/>
        <v/>
      </c>
      <c r="AH39" s="18" t="str">
        <f t="shared" si="70"/>
        <v/>
      </c>
      <c r="AI39" s="18" t="str">
        <f t="shared" si="106"/>
        <v/>
      </c>
      <c r="AJ39" s="18" t="str">
        <f t="shared" si="106"/>
        <v/>
      </c>
      <c r="AK39" s="18" t="str">
        <f>IF(ISNUMBER(AI39), AI39*COS(RADIANS(-$C39+Графики!$B$3))+AJ39*SIN(RADIANS(-$C39+Графики!$B$3)),"")</f>
        <v/>
      </c>
      <c r="AL39" s="19" t="str">
        <f>IF(ISNUMBER(AI39), AI39*COS(RADIANS(-$C39+Графики!$B$5))+AJ39*SIN(RADIANS(-$C39+Графики!$B$5)),"")</f>
        <v/>
      </c>
      <c r="AM39" s="24"/>
      <c r="AN39" s="25"/>
      <c r="AO39" s="25"/>
      <c r="AP39" s="25"/>
      <c r="AQ39" s="18" t="str">
        <f t="shared" si="72"/>
        <v/>
      </c>
      <c r="AR39" s="18" t="str">
        <f t="shared" si="73"/>
        <v/>
      </c>
      <c r="AS39" s="18" t="str">
        <f t="shared" si="107"/>
        <v/>
      </c>
      <c r="AT39" s="18" t="str">
        <f t="shared" si="107"/>
        <v/>
      </c>
      <c r="AU39" s="18" t="str">
        <f>IF(ISNUMBER(AS39), AS39*COS(RADIANS(-$C39+Графики!$B$3))+AT39*SIN(RADIANS(-$C39+Графики!$B$3)),"")</f>
        <v/>
      </c>
      <c r="AV39" s="19" t="str">
        <f>IF(ISNUMBER(AS39), AS39*COS(RADIANS(-$C39+Графики!$B$5))+AT39*SIN(RADIANS(-$C39+Графики!$B$5)),"")</f>
        <v/>
      </c>
      <c r="AW39" s="24"/>
      <c r="AX39" s="25"/>
      <c r="AY39" s="25"/>
      <c r="AZ39" s="25"/>
      <c r="BA39" s="18" t="str">
        <f t="shared" si="75"/>
        <v/>
      </c>
      <c r="BB39" s="18" t="str">
        <f t="shared" si="76"/>
        <v/>
      </c>
      <c r="BC39" s="18" t="str">
        <f t="shared" si="108"/>
        <v/>
      </c>
      <c r="BD39" s="18" t="str">
        <f t="shared" si="108"/>
        <v/>
      </c>
      <c r="BE39" s="18" t="str">
        <f>IF(ISNUMBER(BC39), BC39*COS(RADIANS(-$C39+Графики!$B$3))+BD39*SIN(RADIANS(-$C39+Графики!$B$3)),"")</f>
        <v/>
      </c>
      <c r="BF39" s="19" t="str">
        <f>IF(ISNUMBER(BC39), BC39*COS(RADIANS(-$C39+Графики!$B$5))+BD39*SIN(RADIANS(-$C39+Графики!$B$5)),"")</f>
        <v/>
      </c>
      <c r="BG39" s="24"/>
      <c r="BH39" s="25"/>
      <c r="BI39" s="25"/>
      <c r="BJ39" s="25"/>
      <c r="BK39" s="18" t="str">
        <f t="shared" si="78"/>
        <v/>
      </c>
      <c r="BL39" s="18" t="str">
        <f t="shared" si="79"/>
        <v/>
      </c>
      <c r="BM39" s="18" t="str">
        <f t="shared" si="109"/>
        <v/>
      </c>
      <c r="BN39" s="18" t="str">
        <f t="shared" si="109"/>
        <v/>
      </c>
      <c r="BO39" s="18" t="str">
        <f>IF(ISNUMBER(BM39), BM39*COS(RADIANS(-$C39+Графики!$B$3))+BN39*SIN(RADIANS(-$C39+Графики!$B$3)),"")</f>
        <v/>
      </c>
      <c r="BP39" s="19" t="str">
        <f>IF(ISNUMBER(BM39), BM39*COS(RADIANS(-$C39+Графики!$B$5))+BN39*SIN(RADIANS(-$C39+Графики!$B$5)),"")</f>
        <v/>
      </c>
      <c r="BQ39" s="24"/>
      <c r="BR39" s="25"/>
      <c r="BS39" s="25"/>
      <c r="BT39" s="25"/>
      <c r="BU39" s="18" t="str">
        <f t="shared" si="81"/>
        <v/>
      </c>
      <c r="BV39" s="18" t="str">
        <f t="shared" si="82"/>
        <v/>
      </c>
      <c r="BW39" s="18" t="str">
        <f t="shared" si="110"/>
        <v/>
      </c>
      <c r="BX39" s="18" t="str">
        <f t="shared" si="110"/>
        <v/>
      </c>
      <c r="BY39" s="18" t="str">
        <f>IF(ISNUMBER(BW39), BW39*COS(RADIANS(-$C39+Графики!$B$3))+BX39*SIN(RADIANS(-$C39+Графики!$B$3)),"")</f>
        <v/>
      </c>
      <c r="BZ39" s="19" t="str">
        <f>IF(ISNUMBER(BW39), BW39*COS(RADIANS(-$C39+Графики!$B$5))+BX39*SIN(RADIANS(-$C39+Графики!$B$5)),"")</f>
        <v/>
      </c>
      <c r="CA39" s="29"/>
      <c r="CB39" s="25"/>
      <c r="CC39" s="25"/>
      <c r="CD39" s="25"/>
      <c r="CE39" s="18" t="str">
        <f t="shared" si="84"/>
        <v/>
      </c>
      <c r="CF39" s="18" t="str">
        <f t="shared" si="85"/>
        <v/>
      </c>
      <c r="CG39" s="18" t="str">
        <f t="shared" si="111"/>
        <v/>
      </c>
      <c r="CH39" s="18" t="str">
        <f t="shared" si="111"/>
        <v/>
      </c>
      <c r="CI39" s="18" t="str">
        <f>IF(ISNUMBER(CG39), CG39*COS(RADIANS(-$C39+Графики!$B$3))+CH39*SIN(RADIANS(-$C39+Графики!$B$3)),"")</f>
        <v/>
      </c>
      <c r="CJ39" s="19" t="str">
        <f>IF(ISNUMBER(CG39), CG39*COS(RADIANS(-$C39+Графики!$B$5))+CH39*SIN(RADIANS(-$C39+Графики!$B$5)),"")</f>
        <v/>
      </c>
      <c r="CK39" s="24"/>
      <c r="CL39" s="25"/>
      <c r="CM39" s="25"/>
      <c r="CN39" s="25"/>
      <c r="CO39" s="18" t="str">
        <f t="shared" si="87"/>
        <v/>
      </c>
      <c r="CP39" s="18" t="str">
        <f t="shared" si="88"/>
        <v/>
      </c>
      <c r="CQ39" s="18" t="str">
        <f t="shared" si="112"/>
        <v/>
      </c>
      <c r="CR39" s="18" t="str">
        <f t="shared" si="112"/>
        <v/>
      </c>
      <c r="CS39" s="18" t="str">
        <f>IF(ISNUMBER(CQ39), CQ39*COS(RADIANS(-$C39+Графики!$B$3))+CR39*SIN(RADIANS(-$C39+Графики!$B$3)),"")</f>
        <v/>
      </c>
      <c r="CT39" s="19" t="str">
        <f>IF(ISNUMBER(CQ39), CQ39*COS(RADIANS(-$C39+Графики!$B$5))+CR39*SIN(RADIANS(-$C39+Графики!$B$5)),"")</f>
        <v/>
      </c>
      <c r="CU39" s="24"/>
      <c r="CV39" s="25"/>
      <c r="CW39" s="25"/>
      <c r="CX39" s="25"/>
      <c r="CY39" s="18" t="str">
        <f t="shared" si="90"/>
        <v/>
      </c>
      <c r="CZ39" s="18" t="str">
        <f t="shared" si="91"/>
        <v/>
      </c>
      <c r="DA39" s="18" t="str">
        <f t="shared" si="113"/>
        <v/>
      </c>
      <c r="DB39" s="18" t="str">
        <f t="shared" si="113"/>
        <v/>
      </c>
      <c r="DC39" s="18" t="str">
        <f>IF(ISNUMBER(DA39), DA39*COS(RADIANS(-$C39+Графики!$B$3))+DB39*SIN(RADIANS(-$C39+Графики!$B$3)),"")</f>
        <v/>
      </c>
      <c r="DD39" s="19" t="str">
        <f>IF(ISNUMBER(DA39), DA39*COS(RADIANS(-$C39+Графики!$B$5))+DB39*SIN(RADIANS(-$C39+Графики!$B$5)),"")</f>
        <v/>
      </c>
      <c r="DE39" s="24"/>
      <c r="DF39" s="25"/>
      <c r="DG39" s="25"/>
      <c r="DH39" s="25"/>
      <c r="DI39" s="18" t="str">
        <f t="shared" si="3"/>
        <v/>
      </c>
      <c r="DJ39" s="18" t="str">
        <f t="shared" si="4"/>
        <v/>
      </c>
      <c r="DK39" s="18" t="str">
        <f t="shared" si="5"/>
        <v/>
      </c>
      <c r="DL39" s="18" t="str">
        <f t="shared" si="6"/>
        <v/>
      </c>
      <c r="DM39" s="18" t="str">
        <f>IF(ISNUMBER(DK39), DK39*COS(RADIANS(-$C39+Графики!$B$3))+DL39*SIN(RADIANS(-$C39+Графики!$B$3)),"")</f>
        <v/>
      </c>
      <c r="DN39" s="19" t="str">
        <f>IF(ISNUMBER(DK39), DK39*COS(RADIANS(-$C39+Графики!$B$5))+DL39*SIN(RADIANS(-$C39+Графики!$B$5)),"")</f>
        <v/>
      </c>
      <c r="DO39" s="24"/>
      <c r="DP39" s="25"/>
      <c r="DQ39" s="25"/>
      <c r="DR39" s="25"/>
      <c r="DS39" s="18" t="str">
        <f t="shared" si="7"/>
        <v/>
      </c>
      <c r="DT39" s="18" t="str">
        <f t="shared" si="8"/>
        <v/>
      </c>
      <c r="DU39" s="18" t="str">
        <f t="shared" si="9"/>
        <v/>
      </c>
      <c r="DV39" s="18" t="str">
        <f t="shared" si="10"/>
        <v/>
      </c>
      <c r="DW39" s="18" t="str">
        <f>IF(ISNUMBER(DU39), DU39*COS(RADIANS(-$C39+Графики!$B$3))+DV39*SIN(RADIANS(-$C39+Графики!$B$3)),"")</f>
        <v/>
      </c>
      <c r="DX39" s="19" t="str">
        <f>IF(ISNUMBER(DU39), DU39*COS(RADIANS(-$C39+Графики!$B$5))+DV39*SIN(RADIANS(-$C39+Графики!$B$5)),"")</f>
        <v/>
      </c>
      <c r="DY39" s="24"/>
      <c r="DZ39" s="25"/>
      <c r="EA39" s="25"/>
      <c r="EB39" s="25"/>
      <c r="EC39" s="18" t="str">
        <f t="shared" si="11"/>
        <v/>
      </c>
      <c r="ED39" s="18" t="str">
        <f t="shared" si="12"/>
        <v/>
      </c>
      <c r="EE39" s="18" t="str">
        <f t="shared" si="13"/>
        <v/>
      </c>
      <c r="EF39" s="18" t="str">
        <f t="shared" si="14"/>
        <v/>
      </c>
      <c r="EG39" s="18" t="str">
        <f>IF(ISNUMBER(EE39), EE39*COS(RADIANS(-$C39+Графики!$B$3))+EF39*SIN(RADIANS(-$C39+Графики!$B$3)),"")</f>
        <v/>
      </c>
      <c r="EH39" s="19" t="str">
        <f>IF(ISNUMBER(EE39), EE39*COS(RADIANS(-$C39+Графики!$B$5))+EF39*SIN(RADIANS(-$C39+Графики!$B$5)),"")</f>
        <v/>
      </c>
      <c r="EI39" s="24"/>
      <c r="EJ39" s="25"/>
      <c r="EK39" s="25"/>
      <c r="EL39" s="25"/>
      <c r="EM39" s="18" t="str">
        <f t="shared" si="15"/>
        <v/>
      </c>
      <c r="EN39" s="18" t="str">
        <f t="shared" si="16"/>
        <v/>
      </c>
      <c r="EO39" s="18" t="str">
        <f t="shared" si="17"/>
        <v/>
      </c>
      <c r="EP39" s="18" t="str">
        <f t="shared" si="18"/>
        <v/>
      </c>
      <c r="EQ39" s="18" t="str">
        <f>IF(ISNUMBER(EO39), EO39*COS(RADIANS(-$C39+Графики!$B$3))+EP39*SIN(RADIANS(-$C39+Графики!$B$3)),"")</f>
        <v/>
      </c>
      <c r="ER39" s="19" t="str">
        <f>IF(ISNUMBER(EO39), EO39*COS(RADIANS(-$C39+Графики!$B$5))+EP39*SIN(RADIANS(-$C39+Графики!$B$5)),"")</f>
        <v/>
      </c>
      <c r="ES39" s="24"/>
      <c r="ET39" s="25"/>
      <c r="EU39" s="25"/>
      <c r="EV39" s="25"/>
      <c r="EW39" s="18" t="str">
        <f t="shared" si="19"/>
        <v/>
      </c>
      <c r="EX39" s="18" t="str">
        <f t="shared" si="20"/>
        <v/>
      </c>
      <c r="EY39" s="18" t="str">
        <f t="shared" si="21"/>
        <v/>
      </c>
      <c r="EZ39" s="18" t="str">
        <f t="shared" si="22"/>
        <v/>
      </c>
      <c r="FA39" s="18" t="str">
        <f>IF(ISNUMBER(EY39), EY39*COS(RADIANS(-$C39+Графики!$B$3))+EZ39*SIN(RADIANS(-$C39+Графики!$B$3)),"")</f>
        <v/>
      </c>
      <c r="FB39" s="19" t="str">
        <f>IF(ISNUMBER(EY39), EY39*COS(RADIANS(-$C39+Графики!$B$5))+EZ39*SIN(RADIANS(-$C39+Графики!$B$5)),"")</f>
        <v/>
      </c>
      <c r="FC39" s="24"/>
      <c r="FD39" s="25"/>
      <c r="FE39" s="25"/>
      <c r="FF39" s="25"/>
      <c r="FG39" s="18" t="str">
        <f t="shared" si="23"/>
        <v/>
      </c>
      <c r="FH39" s="18" t="str">
        <f t="shared" si="24"/>
        <v/>
      </c>
      <c r="FI39" s="18" t="str">
        <f t="shared" si="25"/>
        <v/>
      </c>
      <c r="FJ39" s="18" t="str">
        <f t="shared" si="26"/>
        <v/>
      </c>
      <c r="FK39" s="18" t="str">
        <f>IF(ISNUMBER(FI39), FI39*COS(RADIANS(-$C39+Графики!$B$3))+FJ39*SIN(RADIANS(-$C39+Графики!$B$3)),"")</f>
        <v/>
      </c>
      <c r="FL39" s="19" t="str">
        <f>IF(ISNUMBER(FI39), FI39*COS(RADIANS(-$C39+Графики!$B$5))+FJ39*SIN(RADIANS(-$C39+Графики!$B$5)),"")</f>
        <v/>
      </c>
      <c r="FM39" s="24"/>
      <c r="FN39" s="25"/>
      <c r="FO39" s="25"/>
      <c r="FP39" s="25"/>
      <c r="FQ39" s="18" t="str">
        <f t="shared" si="27"/>
        <v/>
      </c>
      <c r="FR39" s="18" t="str">
        <f t="shared" si="28"/>
        <v/>
      </c>
      <c r="FS39" s="18" t="str">
        <f t="shared" si="29"/>
        <v/>
      </c>
      <c r="FT39" s="18" t="str">
        <f t="shared" si="30"/>
        <v/>
      </c>
      <c r="FU39" s="18" t="str">
        <f>IF(ISNUMBER(FS39), FS39*COS(RADIANS(-$C39+Графики!$B$3))+FT39*SIN(RADIANS(-$C39+Графики!$B$3)),"")</f>
        <v/>
      </c>
      <c r="FV39" s="19" t="str">
        <f>IF(ISNUMBER(FS39), FS39*COS(RADIANS(-$C39+Графики!$B$5))+FT39*SIN(RADIANS(-$C39+Графики!$B$5)),"")</f>
        <v/>
      </c>
      <c r="FW39" s="24"/>
      <c r="FX39" s="25"/>
      <c r="FY39" s="25"/>
      <c r="FZ39" s="25"/>
      <c r="GA39" s="18" t="str">
        <f t="shared" si="31"/>
        <v/>
      </c>
      <c r="GB39" s="18" t="str">
        <f t="shared" si="32"/>
        <v/>
      </c>
      <c r="GC39" s="18" t="str">
        <f t="shared" si="33"/>
        <v/>
      </c>
      <c r="GD39" s="18" t="str">
        <f t="shared" si="34"/>
        <v/>
      </c>
      <c r="GE39" s="18" t="str">
        <f>IF(ISNUMBER(GC39), GC39*COS(RADIANS(-$C39+Графики!$B$3))+GD39*SIN(RADIANS(-$C39+Графики!$B$3)),"")</f>
        <v/>
      </c>
      <c r="GF39" s="19" t="str">
        <f>IF(ISNUMBER(GC39), GC39*COS(RADIANS(-$C39+Графики!$B$5))+GD39*SIN(RADIANS(-$C39+Графики!$B$5)),"")</f>
        <v/>
      </c>
      <c r="GG39" s="24"/>
      <c r="GH39" s="25"/>
      <c r="GI39" s="25"/>
      <c r="GJ39" s="25"/>
      <c r="GK39" s="18" t="str">
        <f t="shared" si="35"/>
        <v/>
      </c>
      <c r="GL39" s="18" t="str">
        <f t="shared" si="36"/>
        <v/>
      </c>
      <c r="GM39" s="18" t="str">
        <f t="shared" si="37"/>
        <v/>
      </c>
      <c r="GN39" s="18" t="str">
        <f t="shared" si="38"/>
        <v/>
      </c>
      <c r="GO39" s="18" t="str">
        <f>IF(ISNUMBER(GM39), GM39*COS(RADIANS(-$C39+Графики!$B$3))+GN39*SIN(RADIANS(-$C39+Графики!$B$3)),"")</f>
        <v/>
      </c>
      <c r="GP39" s="19" t="str">
        <f>IF(ISNUMBER(GM39), GM39*COS(RADIANS(-$C39+Графики!$B$5))+GN39*SIN(RADIANS(-$C39+Графики!$B$5)),"")</f>
        <v/>
      </c>
      <c r="GQ39" s="24"/>
      <c r="GR39" s="25"/>
      <c r="GS39" s="25"/>
      <c r="GT39" s="25"/>
      <c r="GU39" s="18" t="str">
        <f t="shared" si="39"/>
        <v/>
      </c>
      <c r="GV39" s="18" t="str">
        <f t="shared" si="40"/>
        <v/>
      </c>
      <c r="GW39" s="18" t="str">
        <f t="shared" si="41"/>
        <v/>
      </c>
      <c r="GX39" s="18" t="str">
        <f t="shared" si="42"/>
        <v/>
      </c>
      <c r="GY39" s="18" t="str">
        <f>IF(ISNUMBER(GW39), GW39*COS(RADIANS(-$C39+Графики!$B$3))+GX39*SIN(RADIANS(-$C39+Графики!$B$3)),"")</f>
        <v/>
      </c>
      <c r="GZ39" s="19" t="str">
        <f>IF(ISNUMBER(GW39), GW39*COS(RADIANS(-$C39+Графики!$B$5))+GX39*SIN(RADIANS(-$C39+Графики!$B$5)),"")</f>
        <v/>
      </c>
      <c r="HA39" s="24"/>
      <c r="HB39" s="25"/>
      <c r="HC39" s="25"/>
      <c r="HD39" s="25"/>
      <c r="HE39" s="18" t="str">
        <f t="shared" si="43"/>
        <v/>
      </c>
      <c r="HF39" s="18" t="str">
        <f t="shared" si="44"/>
        <v/>
      </c>
      <c r="HG39" s="18" t="str">
        <f t="shared" si="45"/>
        <v/>
      </c>
      <c r="HH39" s="18" t="str">
        <f t="shared" si="46"/>
        <v/>
      </c>
      <c r="HI39" s="18" t="str">
        <f>IF(ISNUMBER(HG39), HG39*COS(RADIANS(-$C39+Графики!$B$3))+HH39*SIN(RADIANS(-$C39+Графики!$B$3)),"")</f>
        <v/>
      </c>
      <c r="HJ39" s="19" t="str">
        <f>IF(ISNUMBER(HG39), HG39*COS(RADIANS(-$C39+Графики!$B$5))+HH39*SIN(RADIANS(-$C39+Графики!$B$5)),"")</f>
        <v/>
      </c>
      <c r="HK39" s="24"/>
      <c r="HL39" s="25"/>
      <c r="HM39" s="25"/>
      <c r="HN39" s="25"/>
      <c r="HO39" s="18" t="str">
        <f t="shared" si="47"/>
        <v/>
      </c>
      <c r="HP39" s="18" t="str">
        <f t="shared" si="48"/>
        <v/>
      </c>
      <c r="HQ39" s="18" t="str">
        <f t="shared" si="49"/>
        <v/>
      </c>
      <c r="HR39" s="18" t="str">
        <f t="shared" si="50"/>
        <v/>
      </c>
      <c r="HS39" s="18" t="str">
        <f>IF(ISNUMBER(HQ39), HQ39*COS(RADIANS(-$C39+Графики!$B$3))+HR39*SIN(RADIANS(-$C39+Графики!$B$3)),"")</f>
        <v/>
      </c>
      <c r="HT39" s="19" t="str">
        <f>IF(ISNUMBER(HQ39), HQ39*COS(RADIANS(-$C39+Графики!$B$5))+HR39*SIN(RADIANS(-$C39+Графики!$B$5)),"")</f>
        <v/>
      </c>
      <c r="HU39" s="24"/>
      <c r="HV39" s="25"/>
      <c r="HW39" s="25"/>
      <c r="HX39" s="25"/>
      <c r="HY39" s="18" t="str">
        <f t="shared" si="51"/>
        <v/>
      </c>
      <c r="HZ39" s="18" t="str">
        <f t="shared" si="52"/>
        <v/>
      </c>
      <c r="IA39" s="18" t="str">
        <f t="shared" si="53"/>
        <v/>
      </c>
      <c r="IB39" s="18" t="str">
        <f t="shared" si="54"/>
        <v/>
      </c>
      <c r="IC39" s="18" t="str">
        <f>IF(ISNUMBER(IA39), IA39*COS(RADIANS(-$C39+Графики!$B$3))+IB39*SIN(RADIANS(-$C39+Графики!$B$3)),"")</f>
        <v/>
      </c>
      <c r="ID39" s="19" t="str">
        <f>IF(ISNUMBER(IA39), IA39*COS(RADIANS(-$C39+Графики!$B$5))+IB39*SIN(RADIANS(-$C39+Графики!$B$5)),"")</f>
        <v/>
      </c>
      <c r="IE39" s="24"/>
      <c r="IF39" s="25"/>
      <c r="IG39" s="25"/>
      <c r="IH39" s="25"/>
      <c r="II39" s="18" t="str">
        <f t="shared" si="55"/>
        <v/>
      </c>
      <c r="IJ39" s="18" t="str">
        <f t="shared" si="56"/>
        <v/>
      </c>
      <c r="IK39" s="18" t="str">
        <f t="shared" si="57"/>
        <v/>
      </c>
      <c r="IL39" s="18" t="str">
        <f t="shared" si="58"/>
        <v/>
      </c>
      <c r="IM39" s="18" t="str">
        <f>IF(ISNUMBER(IK39), IK39*COS(RADIANS(-$C39+Графики!$B$3))+IL39*SIN(RADIANS(-$C39+Графики!$B$3)),"")</f>
        <v/>
      </c>
      <c r="IN39" s="19" t="str">
        <f>IF(ISNUMBER(IK39), IK39*COS(RADIANS(-$C39+Графики!$B$5))+IL39*SIN(RADIANS(-$C39+Графики!$B$5)),"")</f>
        <v/>
      </c>
      <c r="IO39" s="24"/>
      <c r="IP39" s="25"/>
      <c r="IQ39" s="25"/>
      <c r="IR39" s="25"/>
      <c r="IS39" s="18" t="str">
        <f t="shared" si="59"/>
        <v/>
      </c>
      <c r="IT39" s="18" t="str">
        <f t="shared" si="60"/>
        <v/>
      </c>
      <c r="IU39" s="18" t="str">
        <f t="shared" si="61"/>
        <v/>
      </c>
      <c r="IV39" s="18" t="str">
        <f t="shared" si="62"/>
        <v/>
      </c>
      <c r="IW39" s="18" t="str">
        <f>IF(ISNUMBER(IU39), IU39*COS(RADIANS(-$C39+Графики!$B$3))+IV39*SIN(RADIANS(-$C39+Графики!$B$3)),"")</f>
        <v/>
      </c>
      <c r="IX39" s="19" t="str">
        <f>IF(ISNUMBER(IU39), IU39*COS(RADIANS(-$C39+Графики!$B$5))+IV39*SIN(RADIANS(-$C39+Графики!$B$5)),"")</f>
        <v/>
      </c>
    </row>
    <row r="40" spans="1:258" x14ac:dyDescent="0.25">
      <c r="A40" s="44">
        <v>40</v>
      </c>
      <c r="B40" s="50">
        <v>0</v>
      </c>
      <c r="C40" s="11">
        <f>IF(Графики!$A$7="Расчитывать с учетом закручивания скважины",B40,0)</f>
        <v>0</v>
      </c>
      <c r="D40" s="47">
        <v>18.5</v>
      </c>
      <c r="E40" s="34">
        <f t="shared" si="103"/>
        <v>0</v>
      </c>
      <c r="F40" s="35">
        <f t="shared" si="103"/>
        <v>0</v>
      </c>
      <c r="G40" s="35">
        <f t="shared" si="1"/>
        <v>0</v>
      </c>
      <c r="H40" s="36">
        <f t="shared" si="2"/>
        <v>0</v>
      </c>
      <c r="I40" s="29"/>
      <c r="J40" s="25"/>
      <c r="K40" s="25"/>
      <c r="L40" s="25"/>
      <c r="M40" s="18" t="str">
        <f t="shared" si="63"/>
        <v/>
      </c>
      <c r="N40" s="18" t="str">
        <f t="shared" si="64"/>
        <v/>
      </c>
      <c r="O40" s="18" t="str">
        <f t="shared" si="104"/>
        <v/>
      </c>
      <c r="P40" s="18" t="str">
        <f t="shared" si="104"/>
        <v/>
      </c>
      <c r="Q40" s="18" t="str">
        <f>IF(ISNUMBER(O40), O40*COS(RADIANS(-$C40+Графики!$B$3))+P40*SIN(RADIANS(-$C40+Графики!$B$3)),"")</f>
        <v/>
      </c>
      <c r="R40" s="19" t="str">
        <f>IF(ISNUMBER(O40), O40*COS(RADIANS(-$C40+Графики!$B$5))+P40*SIN(RADIANS(-$C40+Графики!$B$5)),"")</f>
        <v/>
      </c>
      <c r="S40" s="29"/>
      <c r="T40" s="25"/>
      <c r="U40" s="25"/>
      <c r="V40" s="25"/>
      <c r="W40" s="18" t="str">
        <f t="shared" si="66"/>
        <v/>
      </c>
      <c r="X40" s="18" t="str">
        <f t="shared" si="67"/>
        <v/>
      </c>
      <c r="Y40" s="18" t="str">
        <f t="shared" si="105"/>
        <v/>
      </c>
      <c r="Z40" s="18" t="str">
        <f t="shared" si="105"/>
        <v/>
      </c>
      <c r="AA40" s="18" t="str">
        <f>IF(ISNUMBER(Y40), Y40*COS(RADIANS(-$C40+Графики!$B$3))+Z40*SIN(RADIANS(-$C40+Графики!$B$3)),"")</f>
        <v/>
      </c>
      <c r="AB40" s="18" t="str">
        <f>IF(ISNUMBER(Y40), Y40*COS(RADIANS(-$C40+Графики!$B$5))+Z40*SIN(RADIANS(-$C40+Графики!$B$5)),"")</f>
        <v/>
      </c>
      <c r="AC40" s="24"/>
      <c r="AD40" s="25"/>
      <c r="AE40" s="25"/>
      <c r="AF40" s="25"/>
      <c r="AG40" s="18" t="str">
        <f t="shared" si="69"/>
        <v/>
      </c>
      <c r="AH40" s="18" t="str">
        <f t="shared" si="70"/>
        <v/>
      </c>
      <c r="AI40" s="18" t="str">
        <f t="shared" si="106"/>
        <v/>
      </c>
      <c r="AJ40" s="18" t="str">
        <f t="shared" si="106"/>
        <v/>
      </c>
      <c r="AK40" s="18" t="str">
        <f>IF(ISNUMBER(AI40), AI40*COS(RADIANS(-$C40+Графики!$B$3))+AJ40*SIN(RADIANS(-$C40+Графики!$B$3)),"")</f>
        <v/>
      </c>
      <c r="AL40" s="19" t="str">
        <f>IF(ISNUMBER(AI40), AI40*COS(RADIANS(-$C40+Графики!$B$5))+AJ40*SIN(RADIANS(-$C40+Графики!$B$5)),"")</f>
        <v/>
      </c>
      <c r="AM40" s="24"/>
      <c r="AN40" s="25"/>
      <c r="AO40" s="25"/>
      <c r="AP40" s="25"/>
      <c r="AQ40" s="18" t="str">
        <f t="shared" si="72"/>
        <v/>
      </c>
      <c r="AR40" s="18" t="str">
        <f t="shared" si="73"/>
        <v/>
      </c>
      <c r="AS40" s="18" t="str">
        <f t="shared" si="107"/>
        <v/>
      </c>
      <c r="AT40" s="18" t="str">
        <f t="shared" si="107"/>
        <v/>
      </c>
      <c r="AU40" s="18" t="str">
        <f>IF(ISNUMBER(AS40), AS40*COS(RADIANS(-$C40+Графики!$B$3))+AT40*SIN(RADIANS(-$C40+Графики!$B$3)),"")</f>
        <v/>
      </c>
      <c r="AV40" s="19" t="str">
        <f>IF(ISNUMBER(AS40), AS40*COS(RADIANS(-$C40+Графики!$B$5))+AT40*SIN(RADIANS(-$C40+Графики!$B$5)),"")</f>
        <v/>
      </c>
      <c r="AW40" s="24"/>
      <c r="AX40" s="25"/>
      <c r="AY40" s="25"/>
      <c r="AZ40" s="25"/>
      <c r="BA40" s="18" t="str">
        <f t="shared" si="75"/>
        <v/>
      </c>
      <c r="BB40" s="18" t="str">
        <f t="shared" si="76"/>
        <v/>
      </c>
      <c r="BC40" s="18" t="str">
        <f t="shared" si="108"/>
        <v/>
      </c>
      <c r="BD40" s="18" t="str">
        <f t="shared" si="108"/>
        <v/>
      </c>
      <c r="BE40" s="18" t="str">
        <f>IF(ISNUMBER(BC40), BC40*COS(RADIANS(-$C40+Графики!$B$3))+BD40*SIN(RADIANS(-$C40+Графики!$B$3)),"")</f>
        <v/>
      </c>
      <c r="BF40" s="19" t="str">
        <f>IF(ISNUMBER(BC40), BC40*COS(RADIANS(-$C40+Графики!$B$5))+BD40*SIN(RADIANS(-$C40+Графики!$B$5)),"")</f>
        <v/>
      </c>
      <c r="BG40" s="24"/>
      <c r="BH40" s="25"/>
      <c r="BI40" s="25"/>
      <c r="BJ40" s="25"/>
      <c r="BK40" s="18" t="str">
        <f t="shared" si="78"/>
        <v/>
      </c>
      <c r="BL40" s="18" t="str">
        <f t="shared" si="79"/>
        <v/>
      </c>
      <c r="BM40" s="18" t="str">
        <f t="shared" si="109"/>
        <v/>
      </c>
      <c r="BN40" s="18" t="str">
        <f t="shared" si="109"/>
        <v/>
      </c>
      <c r="BO40" s="18" t="str">
        <f>IF(ISNUMBER(BM40), BM40*COS(RADIANS(-$C40+Графики!$B$3))+BN40*SIN(RADIANS(-$C40+Графики!$B$3)),"")</f>
        <v/>
      </c>
      <c r="BP40" s="19" t="str">
        <f>IF(ISNUMBER(BM40), BM40*COS(RADIANS(-$C40+Графики!$B$5))+BN40*SIN(RADIANS(-$C40+Графики!$B$5)),"")</f>
        <v/>
      </c>
      <c r="BQ40" s="24"/>
      <c r="BR40" s="25"/>
      <c r="BS40" s="25"/>
      <c r="BT40" s="25"/>
      <c r="BU40" s="18" t="str">
        <f t="shared" si="81"/>
        <v/>
      </c>
      <c r="BV40" s="18" t="str">
        <f t="shared" si="82"/>
        <v/>
      </c>
      <c r="BW40" s="18" t="str">
        <f t="shared" si="110"/>
        <v/>
      </c>
      <c r="BX40" s="18" t="str">
        <f t="shared" si="110"/>
        <v/>
      </c>
      <c r="BY40" s="18" t="str">
        <f>IF(ISNUMBER(BW40), BW40*COS(RADIANS(-$C40+Графики!$B$3))+BX40*SIN(RADIANS(-$C40+Графики!$B$3)),"")</f>
        <v/>
      </c>
      <c r="BZ40" s="19" t="str">
        <f>IF(ISNUMBER(BW40), BW40*COS(RADIANS(-$C40+Графики!$B$5))+BX40*SIN(RADIANS(-$C40+Графики!$B$5)),"")</f>
        <v/>
      </c>
      <c r="CA40" s="29"/>
      <c r="CB40" s="25"/>
      <c r="CC40" s="25"/>
      <c r="CD40" s="25"/>
      <c r="CE40" s="18" t="str">
        <f t="shared" si="84"/>
        <v/>
      </c>
      <c r="CF40" s="18" t="str">
        <f t="shared" si="85"/>
        <v/>
      </c>
      <c r="CG40" s="18" t="str">
        <f t="shared" si="111"/>
        <v/>
      </c>
      <c r="CH40" s="18" t="str">
        <f t="shared" si="111"/>
        <v/>
      </c>
      <c r="CI40" s="18" t="str">
        <f>IF(ISNUMBER(CG40), CG40*COS(RADIANS(-$C40+Графики!$B$3))+CH40*SIN(RADIANS(-$C40+Графики!$B$3)),"")</f>
        <v/>
      </c>
      <c r="CJ40" s="19" t="str">
        <f>IF(ISNUMBER(CG40), CG40*COS(RADIANS(-$C40+Графики!$B$5))+CH40*SIN(RADIANS(-$C40+Графики!$B$5)),"")</f>
        <v/>
      </c>
      <c r="CK40" s="24"/>
      <c r="CL40" s="25"/>
      <c r="CM40" s="25"/>
      <c r="CN40" s="25"/>
      <c r="CO40" s="18" t="str">
        <f t="shared" si="87"/>
        <v/>
      </c>
      <c r="CP40" s="18" t="str">
        <f t="shared" si="88"/>
        <v/>
      </c>
      <c r="CQ40" s="18" t="str">
        <f t="shared" si="112"/>
        <v/>
      </c>
      <c r="CR40" s="18" t="str">
        <f t="shared" si="112"/>
        <v/>
      </c>
      <c r="CS40" s="18" t="str">
        <f>IF(ISNUMBER(CQ40), CQ40*COS(RADIANS(-$C40+Графики!$B$3))+CR40*SIN(RADIANS(-$C40+Графики!$B$3)),"")</f>
        <v/>
      </c>
      <c r="CT40" s="19" t="str">
        <f>IF(ISNUMBER(CQ40), CQ40*COS(RADIANS(-$C40+Графики!$B$5))+CR40*SIN(RADIANS(-$C40+Графики!$B$5)),"")</f>
        <v/>
      </c>
      <c r="CU40" s="24"/>
      <c r="CV40" s="25"/>
      <c r="CW40" s="25"/>
      <c r="CX40" s="25"/>
      <c r="CY40" s="18" t="str">
        <f t="shared" si="90"/>
        <v/>
      </c>
      <c r="CZ40" s="18" t="str">
        <f t="shared" si="91"/>
        <v/>
      </c>
      <c r="DA40" s="18" t="str">
        <f t="shared" si="113"/>
        <v/>
      </c>
      <c r="DB40" s="18" t="str">
        <f t="shared" si="113"/>
        <v/>
      </c>
      <c r="DC40" s="18" t="str">
        <f>IF(ISNUMBER(DA40), DA40*COS(RADIANS(-$C40+Графики!$B$3))+DB40*SIN(RADIANS(-$C40+Графики!$B$3)),"")</f>
        <v/>
      </c>
      <c r="DD40" s="19" t="str">
        <f>IF(ISNUMBER(DA40), DA40*COS(RADIANS(-$C40+Графики!$B$5))+DB40*SIN(RADIANS(-$C40+Графики!$B$5)),"")</f>
        <v/>
      </c>
      <c r="DE40" s="24"/>
      <c r="DF40" s="25"/>
      <c r="DG40" s="25"/>
      <c r="DH40" s="25"/>
      <c r="DI40" s="18" t="str">
        <f t="shared" si="3"/>
        <v/>
      </c>
      <c r="DJ40" s="18" t="str">
        <f t="shared" si="4"/>
        <v/>
      </c>
      <c r="DK40" s="18" t="str">
        <f t="shared" si="5"/>
        <v/>
      </c>
      <c r="DL40" s="18" t="str">
        <f t="shared" si="6"/>
        <v/>
      </c>
      <c r="DM40" s="18" t="str">
        <f>IF(ISNUMBER(DK40), DK40*COS(RADIANS(-$C40+Графики!$B$3))+DL40*SIN(RADIANS(-$C40+Графики!$B$3)),"")</f>
        <v/>
      </c>
      <c r="DN40" s="19" t="str">
        <f>IF(ISNUMBER(DK40), DK40*COS(RADIANS(-$C40+Графики!$B$5))+DL40*SIN(RADIANS(-$C40+Графики!$B$5)),"")</f>
        <v/>
      </c>
      <c r="DO40" s="24"/>
      <c r="DP40" s="25"/>
      <c r="DQ40" s="25"/>
      <c r="DR40" s="25"/>
      <c r="DS40" s="18" t="str">
        <f t="shared" si="7"/>
        <v/>
      </c>
      <c r="DT40" s="18" t="str">
        <f t="shared" si="8"/>
        <v/>
      </c>
      <c r="DU40" s="18" t="str">
        <f t="shared" si="9"/>
        <v/>
      </c>
      <c r="DV40" s="18" t="str">
        <f t="shared" si="10"/>
        <v/>
      </c>
      <c r="DW40" s="18" t="str">
        <f>IF(ISNUMBER(DU40), DU40*COS(RADIANS(-$C40+Графики!$B$3))+DV40*SIN(RADIANS(-$C40+Графики!$B$3)),"")</f>
        <v/>
      </c>
      <c r="DX40" s="19" t="str">
        <f>IF(ISNUMBER(DU40), DU40*COS(RADIANS(-$C40+Графики!$B$5))+DV40*SIN(RADIANS(-$C40+Графики!$B$5)),"")</f>
        <v/>
      </c>
      <c r="DY40" s="24"/>
      <c r="DZ40" s="25"/>
      <c r="EA40" s="25"/>
      <c r="EB40" s="25"/>
      <c r="EC40" s="18" t="str">
        <f t="shared" si="11"/>
        <v/>
      </c>
      <c r="ED40" s="18" t="str">
        <f t="shared" si="12"/>
        <v/>
      </c>
      <c r="EE40" s="18" t="str">
        <f t="shared" si="13"/>
        <v/>
      </c>
      <c r="EF40" s="18" t="str">
        <f t="shared" si="14"/>
        <v/>
      </c>
      <c r="EG40" s="18" t="str">
        <f>IF(ISNUMBER(EE40), EE40*COS(RADIANS(-$C40+Графики!$B$3))+EF40*SIN(RADIANS(-$C40+Графики!$B$3)),"")</f>
        <v/>
      </c>
      <c r="EH40" s="19" t="str">
        <f>IF(ISNUMBER(EE40), EE40*COS(RADIANS(-$C40+Графики!$B$5))+EF40*SIN(RADIANS(-$C40+Графики!$B$5)),"")</f>
        <v/>
      </c>
      <c r="EI40" s="24"/>
      <c r="EJ40" s="25"/>
      <c r="EK40" s="25"/>
      <c r="EL40" s="25"/>
      <c r="EM40" s="18" t="str">
        <f t="shared" si="15"/>
        <v/>
      </c>
      <c r="EN40" s="18" t="str">
        <f t="shared" si="16"/>
        <v/>
      </c>
      <c r="EO40" s="18" t="str">
        <f t="shared" si="17"/>
        <v/>
      </c>
      <c r="EP40" s="18" t="str">
        <f t="shared" si="18"/>
        <v/>
      </c>
      <c r="EQ40" s="18" t="str">
        <f>IF(ISNUMBER(EO40), EO40*COS(RADIANS(-$C40+Графики!$B$3))+EP40*SIN(RADIANS(-$C40+Графики!$B$3)),"")</f>
        <v/>
      </c>
      <c r="ER40" s="19" t="str">
        <f>IF(ISNUMBER(EO40), EO40*COS(RADIANS(-$C40+Графики!$B$5))+EP40*SIN(RADIANS(-$C40+Графики!$B$5)),"")</f>
        <v/>
      </c>
      <c r="ES40" s="24"/>
      <c r="ET40" s="25"/>
      <c r="EU40" s="25"/>
      <c r="EV40" s="25"/>
      <c r="EW40" s="18" t="str">
        <f t="shared" si="19"/>
        <v/>
      </c>
      <c r="EX40" s="18" t="str">
        <f t="shared" si="20"/>
        <v/>
      </c>
      <c r="EY40" s="18" t="str">
        <f t="shared" si="21"/>
        <v/>
      </c>
      <c r="EZ40" s="18" t="str">
        <f t="shared" si="22"/>
        <v/>
      </c>
      <c r="FA40" s="18" t="str">
        <f>IF(ISNUMBER(EY40), EY40*COS(RADIANS(-$C40+Графики!$B$3))+EZ40*SIN(RADIANS(-$C40+Графики!$B$3)),"")</f>
        <v/>
      </c>
      <c r="FB40" s="19" t="str">
        <f>IF(ISNUMBER(EY40), EY40*COS(RADIANS(-$C40+Графики!$B$5))+EZ40*SIN(RADIANS(-$C40+Графики!$B$5)),"")</f>
        <v/>
      </c>
      <c r="FC40" s="24"/>
      <c r="FD40" s="25"/>
      <c r="FE40" s="25"/>
      <c r="FF40" s="25"/>
      <c r="FG40" s="18" t="str">
        <f t="shared" si="23"/>
        <v/>
      </c>
      <c r="FH40" s="18" t="str">
        <f t="shared" si="24"/>
        <v/>
      </c>
      <c r="FI40" s="18" t="str">
        <f t="shared" si="25"/>
        <v/>
      </c>
      <c r="FJ40" s="18" t="str">
        <f t="shared" si="26"/>
        <v/>
      </c>
      <c r="FK40" s="18" t="str">
        <f>IF(ISNUMBER(FI40), FI40*COS(RADIANS(-$C40+Графики!$B$3))+FJ40*SIN(RADIANS(-$C40+Графики!$B$3)),"")</f>
        <v/>
      </c>
      <c r="FL40" s="19" t="str">
        <f>IF(ISNUMBER(FI40), FI40*COS(RADIANS(-$C40+Графики!$B$5))+FJ40*SIN(RADIANS(-$C40+Графики!$B$5)),"")</f>
        <v/>
      </c>
      <c r="FM40" s="24"/>
      <c r="FN40" s="25"/>
      <c r="FO40" s="25"/>
      <c r="FP40" s="25"/>
      <c r="FQ40" s="18" t="str">
        <f t="shared" si="27"/>
        <v/>
      </c>
      <c r="FR40" s="18" t="str">
        <f t="shared" si="28"/>
        <v/>
      </c>
      <c r="FS40" s="18" t="str">
        <f t="shared" si="29"/>
        <v/>
      </c>
      <c r="FT40" s="18" t="str">
        <f t="shared" si="30"/>
        <v/>
      </c>
      <c r="FU40" s="18" t="str">
        <f>IF(ISNUMBER(FS40), FS40*COS(RADIANS(-$C40+Графики!$B$3))+FT40*SIN(RADIANS(-$C40+Графики!$B$3)),"")</f>
        <v/>
      </c>
      <c r="FV40" s="19" t="str">
        <f>IF(ISNUMBER(FS40), FS40*COS(RADIANS(-$C40+Графики!$B$5))+FT40*SIN(RADIANS(-$C40+Графики!$B$5)),"")</f>
        <v/>
      </c>
      <c r="FW40" s="24"/>
      <c r="FX40" s="25"/>
      <c r="FY40" s="25"/>
      <c r="FZ40" s="25"/>
      <c r="GA40" s="18" t="str">
        <f t="shared" si="31"/>
        <v/>
      </c>
      <c r="GB40" s="18" t="str">
        <f t="shared" si="32"/>
        <v/>
      </c>
      <c r="GC40" s="18" t="str">
        <f t="shared" si="33"/>
        <v/>
      </c>
      <c r="GD40" s="18" t="str">
        <f t="shared" si="34"/>
        <v/>
      </c>
      <c r="GE40" s="18" t="str">
        <f>IF(ISNUMBER(GC40), GC40*COS(RADIANS(-$C40+Графики!$B$3))+GD40*SIN(RADIANS(-$C40+Графики!$B$3)),"")</f>
        <v/>
      </c>
      <c r="GF40" s="19" t="str">
        <f>IF(ISNUMBER(GC40), GC40*COS(RADIANS(-$C40+Графики!$B$5))+GD40*SIN(RADIANS(-$C40+Графики!$B$5)),"")</f>
        <v/>
      </c>
      <c r="GG40" s="24"/>
      <c r="GH40" s="25"/>
      <c r="GI40" s="25"/>
      <c r="GJ40" s="25"/>
      <c r="GK40" s="18" t="str">
        <f t="shared" si="35"/>
        <v/>
      </c>
      <c r="GL40" s="18" t="str">
        <f t="shared" si="36"/>
        <v/>
      </c>
      <c r="GM40" s="18" t="str">
        <f t="shared" si="37"/>
        <v/>
      </c>
      <c r="GN40" s="18" t="str">
        <f t="shared" si="38"/>
        <v/>
      </c>
      <c r="GO40" s="18" t="str">
        <f>IF(ISNUMBER(GM40), GM40*COS(RADIANS(-$C40+Графики!$B$3))+GN40*SIN(RADIANS(-$C40+Графики!$B$3)),"")</f>
        <v/>
      </c>
      <c r="GP40" s="19" t="str">
        <f>IF(ISNUMBER(GM40), GM40*COS(RADIANS(-$C40+Графики!$B$5))+GN40*SIN(RADIANS(-$C40+Графики!$B$5)),"")</f>
        <v/>
      </c>
      <c r="GQ40" s="24"/>
      <c r="GR40" s="25"/>
      <c r="GS40" s="25"/>
      <c r="GT40" s="25"/>
      <c r="GU40" s="18" t="str">
        <f t="shared" si="39"/>
        <v/>
      </c>
      <c r="GV40" s="18" t="str">
        <f t="shared" si="40"/>
        <v/>
      </c>
      <c r="GW40" s="18" t="str">
        <f t="shared" si="41"/>
        <v/>
      </c>
      <c r="GX40" s="18" t="str">
        <f t="shared" si="42"/>
        <v/>
      </c>
      <c r="GY40" s="18" t="str">
        <f>IF(ISNUMBER(GW40), GW40*COS(RADIANS(-$C40+Графики!$B$3))+GX40*SIN(RADIANS(-$C40+Графики!$B$3)),"")</f>
        <v/>
      </c>
      <c r="GZ40" s="19" t="str">
        <f>IF(ISNUMBER(GW40), GW40*COS(RADIANS(-$C40+Графики!$B$5))+GX40*SIN(RADIANS(-$C40+Графики!$B$5)),"")</f>
        <v/>
      </c>
      <c r="HA40" s="24"/>
      <c r="HB40" s="25"/>
      <c r="HC40" s="25"/>
      <c r="HD40" s="25"/>
      <c r="HE40" s="18" t="str">
        <f t="shared" si="43"/>
        <v/>
      </c>
      <c r="HF40" s="18" t="str">
        <f t="shared" si="44"/>
        <v/>
      </c>
      <c r="HG40" s="18" t="str">
        <f t="shared" si="45"/>
        <v/>
      </c>
      <c r="HH40" s="18" t="str">
        <f t="shared" si="46"/>
        <v/>
      </c>
      <c r="HI40" s="18" t="str">
        <f>IF(ISNUMBER(HG40), HG40*COS(RADIANS(-$C40+Графики!$B$3))+HH40*SIN(RADIANS(-$C40+Графики!$B$3)),"")</f>
        <v/>
      </c>
      <c r="HJ40" s="19" t="str">
        <f>IF(ISNUMBER(HG40), HG40*COS(RADIANS(-$C40+Графики!$B$5))+HH40*SIN(RADIANS(-$C40+Графики!$B$5)),"")</f>
        <v/>
      </c>
      <c r="HK40" s="24"/>
      <c r="HL40" s="25"/>
      <c r="HM40" s="25"/>
      <c r="HN40" s="25"/>
      <c r="HO40" s="18" t="str">
        <f t="shared" si="47"/>
        <v/>
      </c>
      <c r="HP40" s="18" t="str">
        <f t="shared" si="48"/>
        <v/>
      </c>
      <c r="HQ40" s="18" t="str">
        <f t="shared" si="49"/>
        <v/>
      </c>
      <c r="HR40" s="18" t="str">
        <f t="shared" si="50"/>
        <v/>
      </c>
      <c r="HS40" s="18" t="str">
        <f>IF(ISNUMBER(HQ40), HQ40*COS(RADIANS(-$C40+Графики!$B$3))+HR40*SIN(RADIANS(-$C40+Графики!$B$3)),"")</f>
        <v/>
      </c>
      <c r="HT40" s="19" t="str">
        <f>IF(ISNUMBER(HQ40), HQ40*COS(RADIANS(-$C40+Графики!$B$5))+HR40*SIN(RADIANS(-$C40+Графики!$B$5)),"")</f>
        <v/>
      </c>
      <c r="HU40" s="24"/>
      <c r="HV40" s="25"/>
      <c r="HW40" s="25"/>
      <c r="HX40" s="25"/>
      <c r="HY40" s="18" t="str">
        <f t="shared" si="51"/>
        <v/>
      </c>
      <c r="HZ40" s="18" t="str">
        <f t="shared" si="52"/>
        <v/>
      </c>
      <c r="IA40" s="18" t="str">
        <f t="shared" si="53"/>
        <v/>
      </c>
      <c r="IB40" s="18" t="str">
        <f t="shared" si="54"/>
        <v/>
      </c>
      <c r="IC40" s="18" t="str">
        <f>IF(ISNUMBER(IA40), IA40*COS(RADIANS(-$C40+Графики!$B$3))+IB40*SIN(RADIANS(-$C40+Графики!$B$3)),"")</f>
        <v/>
      </c>
      <c r="ID40" s="19" t="str">
        <f>IF(ISNUMBER(IA40), IA40*COS(RADIANS(-$C40+Графики!$B$5))+IB40*SIN(RADIANS(-$C40+Графики!$B$5)),"")</f>
        <v/>
      </c>
      <c r="IE40" s="24"/>
      <c r="IF40" s="25"/>
      <c r="IG40" s="25"/>
      <c r="IH40" s="25"/>
      <c r="II40" s="18" t="str">
        <f t="shared" si="55"/>
        <v/>
      </c>
      <c r="IJ40" s="18" t="str">
        <f t="shared" si="56"/>
        <v/>
      </c>
      <c r="IK40" s="18" t="str">
        <f t="shared" si="57"/>
        <v/>
      </c>
      <c r="IL40" s="18" t="str">
        <f t="shared" si="58"/>
        <v/>
      </c>
      <c r="IM40" s="18" t="str">
        <f>IF(ISNUMBER(IK40), IK40*COS(RADIANS(-$C40+Графики!$B$3))+IL40*SIN(RADIANS(-$C40+Графики!$B$3)),"")</f>
        <v/>
      </c>
      <c r="IN40" s="19" t="str">
        <f>IF(ISNUMBER(IK40), IK40*COS(RADIANS(-$C40+Графики!$B$5))+IL40*SIN(RADIANS(-$C40+Графики!$B$5)),"")</f>
        <v/>
      </c>
      <c r="IO40" s="24"/>
      <c r="IP40" s="25"/>
      <c r="IQ40" s="25"/>
      <c r="IR40" s="25"/>
      <c r="IS40" s="18" t="str">
        <f t="shared" si="59"/>
        <v/>
      </c>
      <c r="IT40" s="18" t="str">
        <f t="shared" si="60"/>
        <v/>
      </c>
      <c r="IU40" s="18" t="str">
        <f t="shared" si="61"/>
        <v/>
      </c>
      <c r="IV40" s="18" t="str">
        <f t="shared" si="62"/>
        <v/>
      </c>
      <c r="IW40" s="18" t="str">
        <f>IF(ISNUMBER(IU40), IU40*COS(RADIANS(-$C40+Графики!$B$3))+IV40*SIN(RADIANS(-$C40+Графики!$B$3)),"")</f>
        <v/>
      </c>
      <c r="IX40" s="19" t="str">
        <f>IF(ISNUMBER(IU40), IU40*COS(RADIANS(-$C40+Графики!$B$5))+IV40*SIN(RADIANS(-$C40+Графики!$B$5)),"")</f>
        <v/>
      </c>
    </row>
    <row r="41" spans="1:258" x14ac:dyDescent="0.25">
      <c r="A41" s="44">
        <v>41</v>
      </c>
      <c r="B41" s="50">
        <v>0</v>
      </c>
      <c r="C41" s="11">
        <f>IF(Графики!$A$7="Расчитывать с учетом закручивания скважины",B41,0)</f>
        <v>0</v>
      </c>
      <c r="D41" s="47">
        <v>19</v>
      </c>
      <c r="E41" s="34">
        <f t="shared" si="103"/>
        <v>0</v>
      </c>
      <c r="F41" s="35">
        <f t="shared" si="103"/>
        <v>0</v>
      </c>
      <c r="G41" s="35">
        <f t="shared" si="1"/>
        <v>0</v>
      </c>
      <c r="H41" s="36">
        <f t="shared" si="2"/>
        <v>0</v>
      </c>
      <c r="I41" s="29"/>
      <c r="J41" s="25"/>
      <c r="K41" s="25"/>
      <c r="L41" s="25"/>
      <c r="M41" s="18" t="str">
        <f t="shared" si="63"/>
        <v/>
      </c>
      <c r="N41" s="18" t="str">
        <f t="shared" si="64"/>
        <v/>
      </c>
      <c r="O41" s="18" t="str">
        <f t="shared" si="104"/>
        <v/>
      </c>
      <c r="P41" s="18" t="str">
        <f t="shared" si="104"/>
        <v/>
      </c>
      <c r="Q41" s="18" t="str">
        <f>IF(ISNUMBER(O41), O41*COS(RADIANS(-$C41+Графики!$B$3))+P41*SIN(RADIANS(-$C41+Графики!$B$3)),"")</f>
        <v/>
      </c>
      <c r="R41" s="19" t="str">
        <f>IF(ISNUMBER(O41), O41*COS(RADIANS(-$C41+Графики!$B$5))+P41*SIN(RADIANS(-$C41+Графики!$B$5)),"")</f>
        <v/>
      </c>
      <c r="S41" s="29"/>
      <c r="T41" s="25"/>
      <c r="U41" s="25"/>
      <c r="V41" s="25"/>
      <c r="W41" s="18" t="str">
        <f t="shared" si="66"/>
        <v/>
      </c>
      <c r="X41" s="18" t="str">
        <f t="shared" si="67"/>
        <v/>
      </c>
      <c r="Y41" s="18" t="str">
        <f t="shared" si="105"/>
        <v/>
      </c>
      <c r="Z41" s="18" t="str">
        <f t="shared" si="105"/>
        <v/>
      </c>
      <c r="AA41" s="18" t="str">
        <f>IF(ISNUMBER(Y41), Y41*COS(RADIANS(-$C41+Графики!$B$3))+Z41*SIN(RADIANS(-$C41+Графики!$B$3)),"")</f>
        <v/>
      </c>
      <c r="AB41" s="18" t="str">
        <f>IF(ISNUMBER(Y41), Y41*COS(RADIANS(-$C41+Графики!$B$5))+Z41*SIN(RADIANS(-$C41+Графики!$B$5)),"")</f>
        <v/>
      </c>
      <c r="AC41" s="24"/>
      <c r="AD41" s="25"/>
      <c r="AE41" s="25"/>
      <c r="AF41" s="25"/>
      <c r="AG41" s="18" t="str">
        <f t="shared" si="69"/>
        <v/>
      </c>
      <c r="AH41" s="18" t="str">
        <f t="shared" si="70"/>
        <v/>
      </c>
      <c r="AI41" s="18" t="str">
        <f t="shared" si="106"/>
        <v/>
      </c>
      <c r="AJ41" s="18" t="str">
        <f t="shared" si="106"/>
        <v/>
      </c>
      <c r="AK41" s="18" t="str">
        <f>IF(ISNUMBER(AI41), AI41*COS(RADIANS(-$C41+Графики!$B$3))+AJ41*SIN(RADIANS(-$C41+Графики!$B$3)),"")</f>
        <v/>
      </c>
      <c r="AL41" s="19" t="str">
        <f>IF(ISNUMBER(AI41), AI41*COS(RADIANS(-$C41+Графики!$B$5))+AJ41*SIN(RADIANS(-$C41+Графики!$B$5)),"")</f>
        <v/>
      </c>
      <c r="AM41" s="24"/>
      <c r="AN41" s="25"/>
      <c r="AO41" s="25"/>
      <c r="AP41" s="25"/>
      <c r="AQ41" s="18" t="str">
        <f t="shared" si="72"/>
        <v/>
      </c>
      <c r="AR41" s="18" t="str">
        <f t="shared" si="73"/>
        <v/>
      </c>
      <c r="AS41" s="18" t="str">
        <f t="shared" si="107"/>
        <v/>
      </c>
      <c r="AT41" s="18" t="str">
        <f t="shared" si="107"/>
        <v/>
      </c>
      <c r="AU41" s="18" t="str">
        <f>IF(ISNUMBER(AS41), AS41*COS(RADIANS(-$C41+Графики!$B$3))+AT41*SIN(RADIANS(-$C41+Графики!$B$3)),"")</f>
        <v/>
      </c>
      <c r="AV41" s="19" t="str">
        <f>IF(ISNUMBER(AS41), AS41*COS(RADIANS(-$C41+Графики!$B$5))+AT41*SIN(RADIANS(-$C41+Графики!$B$5)),"")</f>
        <v/>
      </c>
      <c r="AW41" s="24"/>
      <c r="AX41" s="25"/>
      <c r="AY41" s="25"/>
      <c r="AZ41" s="25"/>
      <c r="BA41" s="18" t="str">
        <f t="shared" si="75"/>
        <v/>
      </c>
      <c r="BB41" s="18" t="str">
        <f t="shared" si="76"/>
        <v/>
      </c>
      <c r="BC41" s="18" t="str">
        <f t="shared" si="108"/>
        <v/>
      </c>
      <c r="BD41" s="18" t="str">
        <f t="shared" si="108"/>
        <v/>
      </c>
      <c r="BE41" s="18" t="str">
        <f>IF(ISNUMBER(BC41), BC41*COS(RADIANS(-$C41+Графики!$B$3))+BD41*SIN(RADIANS(-$C41+Графики!$B$3)),"")</f>
        <v/>
      </c>
      <c r="BF41" s="19" t="str">
        <f>IF(ISNUMBER(BC41), BC41*COS(RADIANS(-$C41+Графики!$B$5))+BD41*SIN(RADIANS(-$C41+Графики!$B$5)),"")</f>
        <v/>
      </c>
      <c r="BG41" s="24"/>
      <c r="BH41" s="25"/>
      <c r="BI41" s="25"/>
      <c r="BJ41" s="25"/>
      <c r="BK41" s="18" t="str">
        <f t="shared" si="78"/>
        <v/>
      </c>
      <c r="BL41" s="18" t="str">
        <f t="shared" si="79"/>
        <v/>
      </c>
      <c r="BM41" s="18" t="str">
        <f t="shared" si="109"/>
        <v/>
      </c>
      <c r="BN41" s="18" t="str">
        <f t="shared" si="109"/>
        <v/>
      </c>
      <c r="BO41" s="18" t="str">
        <f>IF(ISNUMBER(BM41), BM41*COS(RADIANS(-$C41+Графики!$B$3))+BN41*SIN(RADIANS(-$C41+Графики!$B$3)),"")</f>
        <v/>
      </c>
      <c r="BP41" s="19" t="str">
        <f>IF(ISNUMBER(BM41), BM41*COS(RADIANS(-$C41+Графики!$B$5))+BN41*SIN(RADIANS(-$C41+Графики!$B$5)),"")</f>
        <v/>
      </c>
      <c r="BQ41" s="24"/>
      <c r="BR41" s="25"/>
      <c r="BS41" s="25"/>
      <c r="BT41" s="25"/>
      <c r="BU41" s="18" t="str">
        <f t="shared" si="81"/>
        <v/>
      </c>
      <c r="BV41" s="18" t="str">
        <f t="shared" si="82"/>
        <v/>
      </c>
      <c r="BW41" s="18" t="str">
        <f t="shared" si="110"/>
        <v/>
      </c>
      <c r="BX41" s="18" t="str">
        <f t="shared" si="110"/>
        <v/>
      </c>
      <c r="BY41" s="18" t="str">
        <f>IF(ISNUMBER(BW41), BW41*COS(RADIANS(-$C41+Графики!$B$3))+BX41*SIN(RADIANS(-$C41+Графики!$B$3)),"")</f>
        <v/>
      </c>
      <c r="BZ41" s="19" t="str">
        <f>IF(ISNUMBER(BW41), BW41*COS(RADIANS(-$C41+Графики!$B$5))+BX41*SIN(RADIANS(-$C41+Графики!$B$5)),"")</f>
        <v/>
      </c>
      <c r="CA41" s="29"/>
      <c r="CB41" s="25"/>
      <c r="CC41" s="25"/>
      <c r="CD41" s="25"/>
      <c r="CE41" s="18" t="str">
        <f t="shared" si="84"/>
        <v/>
      </c>
      <c r="CF41" s="18" t="str">
        <f t="shared" si="85"/>
        <v/>
      </c>
      <c r="CG41" s="18" t="str">
        <f t="shared" si="111"/>
        <v/>
      </c>
      <c r="CH41" s="18" t="str">
        <f t="shared" si="111"/>
        <v/>
      </c>
      <c r="CI41" s="18" t="str">
        <f>IF(ISNUMBER(CG41), CG41*COS(RADIANS(-$C41+Графики!$B$3))+CH41*SIN(RADIANS(-$C41+Графики!$B$3)),"")</f>
        <v/>
      </c>
      <c r="CJ41" s="19" t="str">
        <f>IF(ISNUMBER(CG41), CG41*COS(RADIANS(-$C41+Графики!$B$5))+CH41*SIN(RADIANS(-$C41+Графики!$B$5)),"")</f>
        <v/>
      </c>
      <c r="CK41" s="24"/>
      <c r="CL41" s="25"/>
      <c r="CM41" s="25"/>
      <c r="CN41" s="25"/>
      <c r="CO41" s="18" t="str">
        <f t="shared" si="87"/>
        <v/>
      </c>
      <c r="CP41" s="18" t="str">
        <f t="shared" si="88"/>
        <v/>
      </c>
      <c r="CQ41" s="18" t="str">
        <f t="shared" si="112"/>
        <v/>
      </c>
      <c r="CR41" s="18" t="str">
        <f t="shared" si="112"/>
        <v/>
      </c>
      <c r="CS41" s="18" t="str">
        <f>IF(ISNUMBER(CQ41), CQ41*COS(RADIANS(-$C41+Графики!$B$3))+CR41*SIN(RADIANS(-$C41+Графики!$B$3)),"")</f>
        <v/>
      </c>
      <c r="CT41" s="19" t="str">
        <f>IF(ISNUMBER(CQ41), CQ41*COS(RADIANS(-$C41+Графики!$B$5))+CR41*SIN(RADIANS(-$C41+Графики!$B$5)),"")</f>
        <v/>
      </c>
      <c r="CU41" s="24"/>
      <c r="CV41" s="25"/>
      <c r="CW41" s="25"/>
      <c r="CX41" s="25"/>
      <c r="CY41" s="18" t="str">
        <f t="shared" si="90"/>
        <v/>
      </c>
      <c r="CZ41" s="18" t="str">
        <f t="shared" si="91"/>
        <v/>
      </c>
      <c r="DA41" s="18" t="str">
        <f t="shared" si="113"/>
        <v/>
      </c>
      <c r="DB41" s="18" t="str">
        <f t="shared" si="113"/>
        <v/>
      </c>
      <c r="DC41" s="18" t="str">
        <f>IF(ISNUMBER(DA41), DA41*COS(RADIANS(-$C41+Графики!$B$3))+DB41*SIN(RADIANS(-$C41+Графики!$B$3)),"")</f>
        <v/>
      </c>
      <c r="DD41" s="19" t="str">
        <f>IF(ISNUMBER(DA41), DA41*COS(RADIANS(-$C41+Графики!$B$5))+DB41*SIN(RADIANS(-$C41+Графики!$B$5)),"")</f>
        <v/>
      </c>
      <c r="DE41" s="24"/>
      <c r="DF41" s="25"/>
      <c r="DG41" s="25"/>
      <c r="DH41" s="25"/>
      <c r="DI41" s="18" t="str">
        <f t="shared" si="3"/>
        <v/>
      </c>
      <c r="DJ41" s="18" t="str">
        <f t="shared" si="4"/>
        <v/>
      </c>
      <c r="DK41" s="18" t="str">
        <f t="shared" si="5"/>
        <v/>
      </c>
      <c r="DL41" s="18" t="str">
        <f t="shared" si="6"/>
        <v/>
      </c>
      <c r="DM41" s="18" t="str">
        <f>IF(ISNUMBER(DK41), DK41*COS(RADIANS(-$C41+Графики!$B$3))+DL41*SIN(RADIANS(-$C41+Графики!$B$3)),"")</f>
        <v/>
      </c>
      <c r="DN41" s="19" t="str">
        <f>IF(ISNUMBER(DK41), DK41*COS(RADIANS(-$C41+Графики!$B$5))+DL41*SIN(RADIANS(-$C41+Графики!$B$5)),"")</f>
        <v/>
      </c>
      <c r="DO41" s="24"/>
      <c r="DP41" s="25"/>
      <c r="DQ41" s="25"/>
      <c r="DR41" s="25"/>
      <c r="DS41" s="18" t="str">
        <f t="shared" si="7"/>
        <v/>
      </c>
      <c r="DT41" s="18" t="str">
        <f t="shared" si="8"/>
        <v/>
      </c>
      <c r="DU41" s="18" t="str">
        <f t="shared" si="9"/>
        <v/>
      </c>
      <c r="DV41" s="18" t="str">
        <f t="shared" si="10"/>
        <v/>
      </c>
      <c r="DW41" s="18" t="str">
        <f>IF(ISNUMBER(DU41), DU41*COS(RADIANS(-$C41+Графики!$B$3))+DV41*SIN(RADIANS(-$C41+Графики!$B$3)),"")</f>
        <v/>
      </c>
      <c r="DX41" s="19" t="str">
        <f>IF(ISNUMBER(DU41), DU41*COS(RADIANS(-$C41+Графики!$B$5))+DV41*SIN(RADIANS(-$C41+Графики!$B$5)),"")</f>
        <v/>
      </c>
      <c r="DY41" s="24"/>
      <c r="DZ41" s="25"/>
      <c r="EA41" s="25"/>
      <c r="EB41" s="25"/>
      <c r="EC41" s="18" t="str">
        <f t="shared" si="11"/>
        <v/>
      </c>
      <c r="ED41" s="18" t="str">
        <f t="shared" si="12"/>
        <v/>
      </c>
      <c r="EE41" s="18" t="str">
        <f t="shared" si="13"/>
        <v/>
      </c>
      <c r="EF41" s="18" t="str">
        <f t="shared" si="14"/>
        <v/>
      </c>
      <c r="EG41" s="18" t="str">
        <f>IF(ISNUMBER(EE41), EE41*COS(RADIANS(-$C41+Графики!$B$3))+EF41*SIN(RADIANS(-$C41+Графики!$B$3)),"")</f>
        <v/>
      </c>
      <c r="EH41" s="19" t="str">
        <f>IF(ISNUMBER(EE41), EE41*COS(RADIANS(-$C41+Графики!$B$5))+EF41*SIN(RADIANS(-$C41+Графики!$B$5)),"")</f>
        <v/>
      </c>
      <c r="EI41" s="24"/>
      <c r="EJ41" s="25"/>
      <c r="EK41" s="25"/>
      <c r="EL41" s="25"/>
      <c r="EM41" s="18" t="str">
        <f t="shared" si="15"/>
        <v/>
      </c>
      <c r="EN41" s="18" t="str">
        <f t="shared" si="16"/>
        <v/>
      </c>
      <c r="EO41" s="18" t="str">
        <f t="shared" si="17"/>
        <v/>
      </c>
      <c r="EP41" s="18" t="str">
        <f t="shared" si="18"/>
        <v/>
      </c>
      <c r="EQ41" s="18" t="str">
        <f>IF(ISNUMBER(EO41), EO41*COS(RADIANS(-$C41+Графики!$B$3))+EP41*SIN(RADIANS(-$C41+Графики!$B$3)),"")</f>
        <v/>
      </c>
      <c r="ER41" s="19" t="str">
        <f>IF(ISNUMBER(EO41), EO41*COS(RADIANS(-$C41+Графики!$B$5))+EP41*SIN(RADIANS(-$C41+Графики!$B$5)),"")</f>
        <v/>
      </c>
      <c r="ES41" s="24"/>
      <c r="ET41" s="25"/>
      <c r="EU41" s="25"/>
      <c r="EV41" s="25"/>
      <c r="EW41" s="18" t="str">
        <f t="shared" si="19"/>
        <v/>
      </c>
      <c r="EX41" s="18" t="str">
        <f t="shared" si="20"/>
        <v/>
      </c>
      <c r="EY41" s="18" t="str">
        <f t="shared" si="21"/>
        <v/>
      </c>
      <c r="EZ41" s="18" t="str">
        <f t="shared" si="22"/>
        <v/>
      </c>
      <c r="FA41" s="18" t="str">
        <f>IF(ISNUMBER(EY41), EY41*COS(RADIANS(-$C41+Графики!$B$3))+EZ41*SIN(RADIANS(-$C41+Графики!$B$3)),"")</f>
        <v/>
      </c>
      <c r="FB41" s="19" t="str">
        <f>IF(ISNUMBER(EY41), EY41*COS(RADIANS(-$C41+Графики!$B$5))+EZ41*SIN(RADIANS(-$C41+Графики!$B$5)),"")</f>
        <v/>
      </c>
      <c r="FC41" s="24"/>
      <c r="FD41" s="25"/>
      <c r="FE41" s="25"/>
      <c r="FF41" s="25"/>
      <c r="FG41" s="18" t="str">
        <f t="shared" si="23"/>
        <v/>
      </c>
      <c r="FH41" s="18" t="str">
        <f t="shared" si="24"/>
        <v/>
      </c>
      <c r="FI41" s="18" t="str">
        <f t="shared" si="25"/>
        <v/>
      </c>
      <c r="FJ41" s="18" t="str">
        <f t="shared" si="26"/>
        <v/>
      </c>
      <c r="FK41" s="18" t="str">
        <f>IF(ISNUMBER(FI41), FI41*COS(RADIANS(-$C41+Графики!$B$3))+FJ41*SIN(RADIANS(-$C41+Графики!$B$3)),"")</f>
        <v/>
      </c>
      <c r="FL41" s="19" t="str">
        <f>IF(ISNUMBER(FI41), FI41*COS(RADIANS(-$C41+Графики!$B$5))+FJ41*SIN(RADIANS(-$C41+Графики!$B$5)),"")</f>
        <v/>
      </c>
      <c r="FM41" s="24"/>
      <c r="FN41" s="25"/>
      <c r="FO41" s="25"/>
      <c r="FP41" s="25"/>
      <c r="FQ41" s="18" t="str">
        <f t="shared" si="27"/>
        <v/>
      </c>
      <c r="FR41" s="18" t="str">
        <f t="shared" si="28"/>
        <v/>
      </c>
      <c r="FS41" s="18" t="str">
        <f t="shared" si="29"/>
        <v/>
      </c>
      <c r="FT41" s="18" t="str">
        <f t="shared" si="30"/>
        <v/>
      </c>
      <c r="FU41" s="18" t="str">
        <f>IF(ISNUMBER(FS41), FS41*COS(RADIANS(-$C41+Графики!$B$3))+FT41*SIN(RADIANS(-$C41+Графики!$B$3)),"")</f>
        <v/>
      </c>
      <c r="FV41" s="19" t="str">
        <f>IF(ISNUMBER(FS41), FS41*COS(RADIANS(-$C41+Графики!$B$5))+FT41*SIN(RADIANS(-$C41+Графики!$B$5)),"")</f>
        <v/>
      </c>
      <c r="FW41" s="24"/>
      <c r="FX41" s="25"/>
      <c r="FY41" s="25"/>
      <c r="FZ41" s="25"/>
      <c r="GA41" s="18" t="str">
        <f t="shared" si="31"/>
        <v/>
      </c>
      <c r="GB41" s="18" t="str">
        <f t="shared" si="32"/>
        <v/>
      </c>
      <c r="GC41" s="18" t="str">
        <f t="shared" si="33"/>
        <v/>
      </c>
      <c r="GD41" s="18" t="str">
        <f t="shared" si="34"/>
        <v/>
      </c>
      <c r="GE41" s="18" t="str">
        <f>IF(ISNUMBER(GC41), GC41*COS(RADIANS(-$C41+Графики!$B$3))+GD41*SIN(RADIANS(-$C41+Графики!$B$3)),"")</f>
        <v/>
      </c>
      <c r="GF41" s="19" t="str">
        <f>IF(ISNUMBER(GC41), GC41*COS(RADIANS(-$C41+Графики!$B$5))+GD41*SIN(RADIANS(-$C41+Графики!$B$5)),"")</f>
        <v/>
      </c>
      <c r="GG41" s="24"/>
      <c r="GH41" s="25"/>
      <c r="GI41" s="25"/>
      <c r="GJ41" s="25"/>
      <c r="GK41" s="18" t="str">
        <f t="shared" si="35"/>
        <v/>
      </c>
      <c r="GL41" s="18" t="str">
        <f t="shared" si="36"/>
        <v/>
      </c>
      <c r="GM41" s="18" t="str">
        <f t="shared" si="37"/>
        <v/>
      </c>
      <c r="GN41" s="18" t="str">
        <f t="shared" si="38"/>
        <v/>
      </c>
      <c r="GO41" s="18" t="str">
        <f>IF(ISNUMBER(GM41), GM41*COS(RADIANS(-$C41+Графики!$B$3))+GN41*SIN(RADIANS(-$C41+Графики!$B$3)),"")</f>
        <v/>
      </c>
      <c r="GP41" s="19" t="str">
        <f>IF(ISNUMBER(GM41), GM41*COS(RADIANS(-$C41+Графики!$B$5))+GN41*SIN(RADIANS(-$C41+Графики!$B$5)),"")</f>
        <v/>
      </c>
      <c r="GQ41" s="24"/>
      <c r="GR41" s="25"/>
      <c r="GS41" s="25"/>
      <c r="GT41" s="25"/>
      <c r="GU41" s="18" t="str">
        <f t="shared" si="39"/>
        <v/>
      </c>
      <c r="GV41" s="18" t="str">
        <f t="shared" si="40"/>
        <v/>
      </c>
      <c r="GW41" s="18" t="str">
        <f t="shared" si="41"/>
        <v/>
      </c>
      <c r="GX41" s="18" t="str">
        <f t="shared" si="42"/>
        <v/>
      </c>
      <c r="GY41" s="18" t="str">
        <f>IF(ISNUMBER(GW41), GW41*COS(RADIANS(-$C41+Графики!$B$3))+GX41*SIN(RADIANS(-$C41+Графики!$B$3)),"")</f>
        <v/>
      </c>
      <c r="GZ41" s="19" t="str">
        <f>IF(ISNUMBER(GW41), GW41*COS(RADIANS(-$C41+Графики!$B$5))+GX41*SIN(RADIANS(-$C41+Графики!$B$5)),"")</f>
        <v/>
      </c>
      <c r="HA41" s="24"/>
      <c r="HB41" s="25"/>
      <c r="HC41" s="25"/>
      <c r="HD41" s="25"/>
      <c r="HE41" s="18" t="str">
        <f t="shared" si="43"/>
        <v/>
      </c>
      <c r="HF41" s="18" t="str">
        <f t="shared" si="44"/>
        <v/>
      </c>
      <c r="HG41" s="18" t="str">
        <f t="shared" si="45"/>
        <v/>
      </c>
      <c r="HH41" s="18" t="str">
        <f t="shared" si="46"/>
        <v/>
      </c>
      <c r="HI41" s="18" t="str">
        <f>IF(ISNUMBER(HG41), HG41*COS(RADIANS(-$C41+Графики!$B$3))+HH41*SIN(RADIANS(-$C41+Графики!$B$3)),"")</f>
        <v/>
      </c>
      <c r="HJ41" s="19" t="str">
        <f>IF(ISNUMBER(HG41), HG41*COS(RADIANS(-$C41+Графики!$B$5))+HH41*SIN(RADIANS(-$C41+Графики!$B$5)),"")</f>
        <v/>
      </c>
      <c r="HK41" s="24"/>
      <c r="HL41" s="25"/>
      <c r="HM41" s="25"/>
      <c r="HN41" s="25"/>
      <c r="HO41" s="18" t="str">
        <f t="shared" si="47"/>
        <v/>
      </c>
      <c r="HP41" s="18" t="str">
        <f t="shared" si="48"/>
        <v/>
      </c>
      <c r="HQ41" s="18" t="str">
        <f t="shared" si="49"/>
        <v/>
      </c>
      <c r="HR41" s="18" t="str">
        <f t="shared" si="50"/>
        <v/>
      </c>
      <c r="HS41" s="18" t="str">
        <f>IF(ISNUMBER(HQ41), HQ41*COS(RADIANS(-$C41+Графики!$B$3))+HR41*SIN(RADIANS(-$C41+Графики!$B$3)),"")</f>
        <v/>
      </c>
      <c r="HT41" s="19" t="str">
        <f>IF(ISNUMBER(HQ41), HQ41*COS(RADIANS(-$C41+Графики!$B$5))+HR41*SIN(RADIANS(-$C41+Графики!$B$5)),"")</f>
        <v/>
      </c>
      <c r="HU41" s="24"/>
      <c r="HV41" s="25"/>
      <c r="HW41" s="25"/>
      <c r="HX41" s="25"/>
      <c r="HY41" s="18" t="str">
        <f t="shared" si="51"/>
        <v/>
      </c>
      <c r="HZ41" s="18" t="str">
        <f t="shared" si="52"/>
        <v/>
      </c>
      <c r="IA41" s="18" t="str">
        <f t="shared" si="53"/>
        <v/>
      </c>
      <c r="IB41" s="18" t="str">
        <f t="shared" si="54"/>
        <v/>
      </c>
      <c r="IC41" s="18" t="str">
        <f>IF(ISNUMBER(IA41), IA41*COS(RADIANS(-$C41+Графики!$B$3))+IB41*SIN(RADIANS(-$C41+Графики!$B$3)),"")</f>
        <v/>
      </c>
      <c r="ID41" s="19" t="str">
        <f>IF(ISNUMBER(IA41), IA41*COS(RADIANS(-$C41+Графики!$B$5))+IB41*SIN(RADIANS(-$C41+Графики!$B$5)),"")</f>
        <v/>
      </c>
      <c r="IE41" s="24"/>
      <c r="IF41" s="25"/>
      <c r="IG41" s="25"/>
      <c r="IH41" s="25"/>
      <c r="II41" s="18" t="str">
        <f t="shared" si="55"/>
        <v/>
      </c>
      <c r="IJ41" s="18" t="str">
        <f t="shared" si="56"/>
        <v/>
      </c>
      <c r="IK41" s="18" t="str">
        <f t="shared" si="57"/>
        <v/>
      </c>
      <c r="IL41" s="18" t="str">
        <f t="shared" si="58"/>
        <v/>
      </c>
      <c r="IM41" s="18" t="str">
        <f>IF(ISNUMBER(IK41), IK41*COS(RADIANS(-$C41+Графики!$B$3))+IL41*SIN(RADIANS(-$C41+Графики!$B$3)),"")</f>
        <v/>
      </c>
      <c r="IN41" s="19" t="str">
        <f>IF(ISNUMBER(IK41), IK41*COS(RADIANS(-$C41+Графики!$B$5))+IL41*SIN(RADIANS(-$C41+Графики!$B$5)),"")</f>
        <v/>
      </c>
      <c r="IO41" s="24"/>
      <c r="IP41" s="25"/>
      <c r="IQ41" s="25"/>
      <c r="IR41" s="25"/>
      <c r="IS41" s="18" t="str">
        <f t="shared" si="59"/>
        <v/>
      </c>
      <c r="IT41" s="18" t="str">
        <f t="shared" si="60"/>
        <v/>
      </c>
      <c r="IU41" s="18" t="str">
        <f t="shared" si="61"/>
        <v/>
      </c>
      <c r="IV41" s="18" t="str">
        <f t="shared" si="62"/>
        <v/>
      </c>
      <c r="IW41" s="18" t="str">
        <f>IF(ISNUMBER(IU41), IU41*COS(RADIANS(-$C41+Графики!$B$3))+IV41*SIN(RADIANS(-$C41+Графики!$B$3)),"")</f>
        <v/>
      </c>
      <c r="IX41" s="19" t="str">
        <f>IF(ISNUMBER(IU41), IU41*COS(RADIANS(-$C41+Графики!$B$5))+IV41*SIN(RADIANS(-$C41+Графики!$B$5)),"")</f>
        <v/>
      </c>
    </row>
    <row r="42" spans="1:258" x14ac:dyDescent="0.25">
      <c r="A42" s="44">
        <v>42</v>
      </c>
      <c r="B42" s="50">
        <v>0</v>
      </c>
      <c r="C42" s="11">
        <f>IF(Графики!$A$7="Расчитывать с учетом закручивания скважины",B42,0)</f>
        <v>0</v>
      </c>
      <c r="D42" s="47">
        <v>19.5</v>
      </c>
      <c r="E42" s="34">
        <f t="shared" si="103"/>
        <v>0</v>
      </c>
      <c r="F42" s="35">
        <f t="shared" si="103"/>
        <v>0</v>
      </c>
      <c r="G42" s="35">
        <f t="shared" si="1"/>
        <v>0</v>
      </c>
      <c r="H42" s="36">
        <f t="shared" si="2"/>
        <v>0</v>
      </c>
      <c r="I42" s="29"/>
      <c r="J42" s="25"/>
      <c r="K42" s="25"/>
      <c r="L42" s="25"/>
      <c r="M42" s="18" t="str">
        <f t="shared" si="63"/>
        <v/>
      </c>
      <c r="N42" s="18" t="str">
        <f t="shared" si="64"/>
        <v/>
      </c>
      <c r="O42" s="18" t="str">
        <f t="shared" si="104"/>
        <v/>
      </c>
      <c r="P42" s="18" t="str">
        <f t="shared" si="104"/>
        <v/>
      </c>
      <c r="Q42" s="18" t="str">
        <f>IF(ISNUMBER(O42), O42*COS(RADIANS(-$C42+Графики!$B$3))+P42*SIN(RADIANS(-$C42+Графики!$B$3)),"")</f>
        <v/>
      </c>
      <c r="R42" s="19" t="str">
        <f>IF(ISNUMBER(O42), O42*COS(RADIANS(-$C42+Графики!$B$5))+P42*SIN(RADIANS(-$C42+Графики!$B$5)),"")</f>
        <v/>
      </c>
      <c r="S42" s="29"/>
      <c r="T42" s="25"/>
      <c r="U42" s="25"/>
      <c r="V42" s="25"/>
      <c r="W42" s="18" t="str">
        <f t="shared" si="66"/>
        <v/>
      </c>
      <c r="X42" s="18" t="str">
        <f t="shared" si="67"/>
        <v/>
      </c>
      <c r="Y42" s="18" t="str">
        <f t="shared" si="105"/>
        <v/>
      </c>
      <c r="Z42" s="18" t="str">
        <f t="shared" si="105"/>
        <v/>
      </c>
      <c r="AA42" s="18" t="str">
        <f>IF(ISNUMBER(Y42), Y42*COS(RADIANS(-$C42+Графики!$B$3))+Z42*SIN(RADIANS(-$C42+Графики!$B$3)),"")</f>
        <v/>
      </c>
      <c r="AB42" s="18" t="str">
        <f>IF(ISNUMBER(Y42), Y42*COS(RADIANS(-$C42+Графики!$B$5))+Z42*SIN(RADIANS(-$C42+Графики!$B$5)),"")</f>
        <v/>
      </c>
      <c r="AC42" s="24"/>
      <c r="AD42" s="25"/>
      <c r="AE42" s="25"/>
      <c r="AF42" s="25"/>
      <c r="AG42" s="18" t="str">
        <f t="shared" si="69"/>
        <v/>
      </c>
      <c r="AH42" s="18" t="str">
        <f t="shared" si="70"/>
        <v/>
      </c>
      <c r="AI42" s="18" t="str">
        <f t="shared" si="106"/>
        <v/>
      </c>
      <c r="AJ42" s="18" t="str">
        <f t="shared" si="106"/>
        <v/>
      </c>
      <c r="AK42" s="18" t="str">
        <f>IF(ISNUMBER(AI42), AI42*COS(RADIANS(-$C42+Графики!$B$3))+AJ42*SIN(RADIANS(-$C42+Графики!$B$3)),"")</f>
        <v/>
      </c>
      <c r="AL42" s="19" t="str">
        <f>IF(ISNUMBER(AI42), AI42*COS(RADIANS(-$C42+Графики!$B$5))+AJ42*SIN(RADIANS(-$C42+Графики!$B$5)),"")</f>
        <v/>
      </c>
      <c r="AM42" s="24"/>
      <c r="AN42" s="25"/>
      <c r="AO42" s="25"/>
      <c r="AP42" s="25"/>
      <c r="AQ42" s="18" t="str">
        <f t="shared" si="72"/>
        <v/>
      </c>
      <c r="AR42" s="18" t="str">
        <f t="shared" si="73"/>
        <v/>
      </c>
      <c r="AS42" s="18" t="str">
        <f t="shared" si="107"/>
        <v/>
      </c>
      <c r="AT42" s="18" t="str">
        <f t="shared" si="107"/>
        <v/>
      </c>
      <c r="AU42" s="18" t="str">
        <f>IF(ISNUMBER(AS42), AS42*COS(RADIANS(-$C42+Графики!$B$3))+AT42*SIN(RADIANS(-$C42+Графики!$B$3)),"")</f>
        <v/>
      </c>
      <c r="AV42" s="19" t="str">
        <f>IF(ISNUMBER(AS42), AS42*COS(RADIANS(-$C42+Графики!$B$5))+AT42*SIN(RADIANS(-$C42+Графики!$B$5)),"")</f>
        <v/>
      </c>
      <c r="AW42" s="24"/>
      <c r="AX42" s="25"/>
      <c r="AY42" s="25"/>
      <c r="AZ42" s="25"/>
      <c r="BA42" s="18" t="str">
        <f t="shared" si="75"/>
        <v/>
      </c>
      <c r="BB42" s="18" t="str">
        <f t="shared" si="76"/>
        <v/>
      </c>
      <c r="BC42" s="18" t="str">
        <f t="shared" si="108"/>
        <v/>
      </c>
      <c r="BD42" s="18" t="str">
        <f t="shared" si="108"/>
        <v/>
      </c>
      <c r="BE42" s="18" t="str">
        <f>IF(ISNUMBER(BC42), BC42*COS(RADIANS(-$C42+Графики!$B$3))+BD42*SIN(RADIANS(-$C42+Графики!$B$3)),"")</f>
        <v/>
      </c>
      <c r="BF42" s="19" t="str">
        <f>IF(ISNUMBER(BC42), BC42*COS(RADIANS(-$C42+Графики!$B$5))+BD42*SIN(RADIANS(-$C42+Графики!$B$5)),"")</f>
        <v/>
      </c>
      <c r="BG42" s="24"/>
      <c r="BH42" s="25"/>
      <c r="BI42" s="25"/>
      <c r="BJ42" s="25"/>
      <c r="BK42" s="18" t="str">
        <f t="shared" si="78"/>
        <v/>
      </c>
      <c r="BL42" s="18" t="str">
        <f t="shared" si="79"/>
        <v/>
      </c>
      <c r="BM42" s="18" t="str">
        <f t="shared" si="109"/>
        <v/>
      </c>
      <c r="BN42" s="18" t="str">
        <f t="shared" si="109"/>
        <v/>
      </c>
      <c r="BO42" s="18" t="str">
        <f>IF(ISNUMBER(BM42), BM42*COS(RADIANS(-$C42+Графики!$B$3))+BN42*SIN(RADIANS(-$C42+Графики!$B$3)),"")</f>
        <v/>
      </c>
      <c r="BP42" s="19" t="str">
        <f>IF(ISNUMBER(BM42), BM42*COS(RADIANS(-$C42+Графики!$B$5))+BN42*SIN(RADIANS(-$C42+Графики!$B$5)),"")</f>
        <v/>
      </c>
      <c r="BQ42" s="24"/>
      <c r="BR42" s="25"/>
      <c r="BS42" s="25"/>
      <c r="BT42" s="25"/>
      <c r="BU42" s="18" t="str">
        <f t="shared" si="81"/>
        <v/>
      </c>
      <c r="BV42" s="18" t="str">
        <f t="shared" si="82"/>
        <v/>
      </c>
      <c r="BW42" s="18" t="str">
        <f t="shared" si="110"/>
        <v/>
      </c>
      <c r="BX42" s="18" t="str">
        <f t="shared" si="110"/>
        <v/>
      </c>
      <c r="BY42" s="18" t="str">
        <f>IF(ISNUMBER(BW42), BW42*COS(RADIANS(-$C42+Графики!$B$3))+BX42*SIN(RADIANS(-$C42+Графики!$B$3)),"")</f>
        <v/>
      </c>
      <c r="BZ42" s="19" t="str">
        <f>IF(ISNUMBER(BW42), BW42*COS(RADIANS(-$C42+Графики!$B$5))+BX42*SIN(RADIANS(-$C42+Графики!$B$5)),"")</f>
        <v/>
      </c>
      <c r="CA42" s="29"/>
      <c r="CB42" s="25"/>
      <c r="CC42" s="25"/>
      <c r="CD42" s="25"/>
      <c r="CE42" s="18" t="str">
        <f t="shared" si="84"/>
        <v/>
      </c>
      <c r="CF42" s="18" t="str">
        <f t="shared" si="85"/>
        <v/>
      </c>
      <c r="CG42" s="18" t="str">
        <f t="shared" si="111"/>
        <v/>
      </c>
      <c r="CH42" s="18" t="str">
        <f t="shared" si="111"/>
        <v/>
      </c>
      <c r="CI42" s="18" t="str">
        <f>IF(ISNUMBER(CG42), CG42*COS(RADIANS(-$C42+Графики!$B$3))+CH42*SIN(RADIANS(-$C42+Графики!$B$3)),"")</f>
        <v/>
      </c>
      <c r="CJ42" s="19" t="str">
        <f>IF(ISNUMBER(CG42), CG42*COS(RADIANS(-$C42+Графики!$B$5))+CH42*SIN(RADIANS(-$C42+Графики!$B$5)),"")</f>
        <v/>
      </c>
      <c r="CK42" s="24"/>
      <c r="CL42" s="25"/>
      <c r="CM42" s="25"/>
      <c r="CN42" s="25"/>
      <c r="CO42" s="18" t="str">
        <f t="shared" si="87"/>
        <v/>
      </c>
      <c r="CP42" s="18" t="str">
        <f t="shared" si="88"/>
        <v/>
      </c>
      <c r="CQ42" s="18" t="str">
        <f t="shared" si="112"/>
        <v/>
      </c>
      <c r="CR42" s="18" t="str">
        <f t="shared" si="112"/>
        <v/>
      </c>
      <c r="CS42" s="18" t="str">
        <f>IF(ISNUMBER(CQ42), CQ42*COS(RADIANS(-$C42+Графики!$B$3))+CR42*SIN(RADIANS(-$C42+Графики!$B$3)),"")</f>
        <v/>
      </c>
      <c r="CT42" s="19" t="str">
        <f>IF(ISNUMBER(CQ42), CQ42*COS(RADIANS(-$C42+Графики!$B$5))+CR42*SIN(RADIANS(-$C42+Графики!$B$5)),"")</f>
        <v/>
      </c>
      <c r="CU42" s="24"/>
      <c r="CV42" s="25"/>
      <c r="CW42" s="25"/>
      <c r="CX42" s="25"/>
      <c r="CY42" s="18" t="str">
        <f t="shared" si="90"/>
        <v/>
      </c>
      <c r="CZ42" s="18" t="str">
        <f t="shared" si="91"/>
        <v/>
      </c>
      <c r="DA42" s="18" t="str">
        <f t="shared" si="113"/>
        <v/>
      </c>
      <c r="DB42" s="18" t="str">
        <f t="shared" si="113"/>
        <v/>
      </c>
      <c r="DC42" s="18" t="str">
        <f>IF(ISNUMBER(DA42), DA42*COS(RADIANS(-$C42+Графики!$B$3))+DB42*SIN(RADIANS(-$C42+Графики!$B$3)),"")</f>
        <v/>
      </c>
      <c r="DD42" s="19" t="str">
        <f>IF(ISNUMBER(DA42), DA42*COS(RADIANS(-$C42+Графики!$B$5))+DB42*SIN(RADIANS(-$C42+Графики!$B$5)),"")</f>
        <v/>
      </c>
      <c r="DE42" s="24"/>
      <c r="DF42" s="25"/>
      <c r="DG42" s="25"/>
      <c r="DH42" s="25"/>
      <c r="DI42" s="18" t="str">
        <f t="shared" si="3"/>
        <v/>
      </c>
      <c r="DJ42" s="18" t="str">
        <f t="shared" si="4"/>
        <v/>
      </c>
      <c r="DK42" s="18" t="str">
        <f t="shared" si="5"/>
        <v/>
      </c>
      <c r="DL42" s="18" t="str">
        <f t="shared" si="6"/>
        <v/>
      </c>
      <c r="DM42" s="18" t="str">
        <f>IF(ISNUMBER(DK42), DK42*COS(RADIANS(-$C42+Графики!$B$3))+DL42*SIN(RADIANS(-$C42+Графики!$B$3)),"")</f>
        <v/>
      </c>
      <c r="DN42" s="19" t="str">
        <f>IF(ISNUMBER(DK42), DK42*COS(RADIANS(-$C42+Графики!$B$5))+DL42*SIN(RADIANS(-$C42+Графики!$B$5)),"")</f>
        <v/>
      </c>
      <c r="DO42" s="24"/>
      <c r="DP42" s="25"/>
      <c r="DQ42" s="25"/>
      <c r="DR42" s="25"/>
      <c r="DS42" s="18" t="str">
        <f t="shared" si="7"/>
        <v/>
      </c>
      <c r="DT42" s="18" t="str">
        <f t="shared" si="8"/>
        <v/>
      </c>
      <c r="DU42" s="18" t="str">
        <f t="shared" si="9"/>
        <v/>
      </c>
      <c r="DV42" s="18" t="str">
        <f t="shared" si="10"/>
        <v/>
      </c>
      <c r="DW42" s="18" t="str">
        <f>IF(ISNUMBER(DU42), DU42*COS(RADIANS(-$C42+Графики!$B$3))+DV42*SIN(RADIANS(-$C42+Графики!$B$3)),"")</f>
        <v/>
      </c>
      <c r="DX42" s="19" t="str">
        <f>IF(ISNUMBER(DU42), DU42*COS(RADIANS(-$C42+Графики!$B$5))+DV42*SIN(RADIANS(-$C42+Графики!$B$5)),"")</f>
        <v/>
      </c>
      <c r="DY42" s="24"/>
      <c r="DZ42" s="25"/>
      <c r="EA42" s="25"/>
      <c r="EB42" s="25"/>
      <c r="EC42" s="18" t="str">
        <f t="shared" si="11"/>
        <v/>
      </c>
      <c r="ED42" s="18" t="str">
        <f t="shared" si="12"/>
        <v/>
      </c>
      <c r="EE42" s="18" t="str">
        <f t="shared" si="13"/>
        <v/>
      </c>
      <c r="EF42" s="18" t="str">
        <f t="shared" si="14"/>
        <v/>
      </c>
      <c r="EG42" s="18" t="str">
        <f>IF(ISNUMBER(EE42), EE42*COS(RADIANS(-$C42+Графики!$B$3))+EF42*SIN(RADIANS(-$C42+Графики!$B$3)),"")</f>
        <v/>
      </c>
      <c r="EH42" s="19" t="str">
        <f>IF(ISNUMBER(EE42), EE42*COS(RADIANS(-$C42+Графики!$B$5))+EF42*SIN(RADIANS(-$C42+Графики!$B$5)),"")</f>
        <v/>
      </c>
      <c r="EI42" s="24"/>
      <c r="EJ42" s="25"/>
      <c r="EK42" s="25"/>
      <c r="EL42" s="25"/>
      <c r="EM42" s="18" t="str">
        <f t="shared" si="15"/>
        <v/>
      </c>
      <c r="EN42" s="18" t="str">
        <f t="shared" si="16"/>
        <v/>
      </c>
      <c r="EO42" s="18" t="str">
        <f t="shared" si="17"/>
        <v/>
      </c>
      <c r="EP42" s="18" t="str">
        <f t="shared" si="18"/>
        <v/>
      </c>
      <c r="EQ42" s="18" t="str">
        <f>IF(ISNUMBER(EO42), EO42*COS(RADIANS(-$C42+Графики!$B$3))+EP42*SIN(RADIANS(-$C42+Графики!$B$3)),"")</f>
        <v/>
      </c>
      <c r="ER42" s="19" t="str">
        <f>IF(ISNUMBER(EO42), EO42*COS(RADIANS(-$C42+Графики!$B$5))+EP42*SIN(RADIANS(-$C42+Графики!$B$5)),"")</f>
        <v/>
      </c>
      <c r="ES42" s="24"/>
      <c r="ET42" s="25"/>
      <c r="EU42" s="25"/>
      <c r="EV42" s="25"/>
      <c r="EW42" s="18" t="str">
        <f t="shared" si="19"/>
        <v/>
      </c>
      <c r="EX42" s="18" t="str">
        <f t="shared" si="20"/>
        <v/>
      </c>
      <c r="EY42" s="18" t="str">
        <f t="shared" si="21"/>
        <v/>
      </c>
      <c r="EZ42" s="18" t="str">
        <f t="shared" si="22"/>
        <v/>
      </c>
      <c r="FA42" s="18" t="str">
        <f>IF(ISNUMBER(EY42), EY42*COS(RADIANS(-$C42+Графики!$B$3))+EZ42*SIN(RADIANS(-$C42+Графики!$B$3)),"")</f>
        <v/>
      </c>
      <c r="FB42" s="19" t="str">
        <f>IF(ISNUMBER(EY42), EY42*COS(RADIANS(-$C42+Графики!$B$5))+EZ42*SIN(RADIANS(-$C42+Графики!$B$5)),"")</f>
        <v/>
      </c>
      <c r="FC42" s="24"/>
      <c r="FD42" s="25"/>
      <c r="FE42" s="25"/>
      <c r="FF42" s="25"/>
      <c r="FG42" s="18" t="str">
        <f t="shared" si="23"/>
        <v/>
      </c>
      <c r="FH42" s="18" t="str">
        <f t="shared" si="24"/>
        <v/>
      </c>
      <c r="FI42" s="18" t="str">
        <f t="shared" si="25"/>
        <v/>
      </c>
      <c r="FJ42" s="18" t="str">
        <f t="shared" si="26"/>
        <v/>
      </c>
      <c r="FK42" s="18" t="str">
        <f>IF(ISNUMBER(FI42), FI42*COS(RADIANS(-$C42+Графики!$B$3))+FJ42*SIN(RADIANS(-$C42+Графики!$B$3)),"")</f>
        <v/>
      </c>
      <c r="FL42" s="19" t="str">
        <f>IF(ISNUMBER(FI42), FI42*COS(RADIANS(-$C42+Графики!$B$5))+FJ42*SIN(RADIANS(-$C42+Графики!$B$5)),"")</f>
        <v/>
      </c>
      <c r="FM42" s="24"/>
      <c r="FN42" s="25"/>
      <c r="FO42" s="25"/>
      <c r="FP42" s="25"/>
      <c r="FQ42" s="18" t="str">
        <f t="shared" si="27"/>
        <v/>
      </c>
      <c r="FR42" s="18" t="str">
        <f t="shared" si="28"/>
        <v/>
      </c>
      <c r="FS42" s="18" t="str">
        <f t="shared" si="29"/>
        <v/>
      </c>
      <c r="FT42" s="18" t="str">
        <f t="shared" si="30"/>
        <v/>
      </c>
      <c r="FU42" s="18" t="str">
        <f>IF(ISNUMBER(FS42), FS42*COS(RADIANS(-$C42+Графики!$B$3))+FT42*SIN(RADIANS(-$C42+Графики!$B$3)),"")</f>
        <v/>
      </c>
      <c r="FV42" s="19" t="str">
        <f>IF(ISNUMBER(FS42), FS42*COS(RADIANS(-$C42+Графики!$B$5))+FT42*SIN(RADIANS(-$C42+Графики!$B$5)),"")</f>
        <v/>
      </c>
      <c r="FW42" s="24"/>
      <c r="FX42" s="25"/>
      <c r="FY42" s="25"/>
      <c r="FZ42" s="25"/>
      <c r="GA42" s="18" t="str">
        <f t="shared" si="31"/>
        <v/>
      </c>
      <c r="GB42" s="18" t="str">
        <f t="shared" si="32"/>
        <v/>
      </c>
      <c r="GC42" s="18" t="str">
        <f t="shared" si="33"/>
        <v/>
      </c>
      <c r="GD42" s="18" t="str">
        <f t="shared" si="34"/>
        <v/>
      </c>
      <c r="GE42" s="18" t="str">
        <f>IF(ISNUMBER(GC42), GC42*COS(RADIANS(-$C42+Графики!$B$3))+GD42*SIN(RADIANS(-$C42+Графики!$B$3)),"")</f>
        <v/>
      </c>
      <c r="GF42" s="19" t="str">
        <f>IF(ISNUMBER(GC42), GC42*COS(RADIANS(-$C42+Графики!$B$5))+GD42*SIN(RADIANS(-$C42+Графики!$B$5)),"")</f>
        <v/>
      </c>
      <c r="GG42" s="24"/>
      <c r="GH42" s="25"/>
      <c r="GI42" s="25"/>
      <c r="GJ42" s="25"/>
      <c r="GK42" s="18" t="str">
        <f t="shared" si="35"/>
        <v/>
      </c>
      <c r="GL42" s="18" t="str">
        <f t="shared" si="36"/>
        <v/>
      </c>
      <c r="GM42" s="18" t="str">
        <f t="shared" si="37"/>
        <v/>
      </c>
      <c r="GN42" s="18" t="str">
        <f t="shared" si="38"/>
        <v/>
      </c>
      <c r="GO42" s="18" t="str">
        <f>IF(ISNUMBER(GM42), GM42*COS(RADIANS(-$C42+Графики!$B$3))+GN42*SIN(RADIANS(-$C42+Графики!$B$3)),"")</f>
        <v/>
      </c>
      <c r="GP42" s="19" t="str">
        <f>IF(ISNUMBER(GM42), GM42*COS(RADIANS(-$C42+Графики!$B$5))+GN42*SIN(RADIANS(-$C42+Графики!$B$5)),"")</f>
        <v/>
      </c>
      <c r="GQ42" s="24"/>
      <c r="GR42" s="25"/>
      <c r="GS42" s="25"/>
      <c r="GT42" s="25"/>
      <c r="GU42" s="18" t="str">
        <f t="shared" si="39"/>
        <v/>
      </c>
      <c r="GV42" s="18" t="str">
        <f t="shared" si="40"/>
        <v/>
      </c>
      <c r="GW42" s="18" t="str">
        <f t="shared" si="41"/>
        <v/>
      </c>
      <c r="GX42" s="18" t="str">
        <f t="shared" si="42"/>
        <v/>
      </c>
      <c r="GY42" s="18" t="str">
        <f>IF(ISNUMBER(GW42), GW42*COS(RADIANS(-$C42+Графики!$B$3))+GX42*SIN(RADIANS(-$C42+Графики!$B$3)),"")</f>
        <v/>
      </c>
      <c r="GZ42" s="19" t="str">
        <f>IF(ISNUMBER(GW42), GW42*COS(RADIANS(-$C42+Графики!$B$5))+GX42*SIN(RADIANS(-$C42+Графики!$B$5)),"")</f>
        <v/>
      </c>
      <c r="HA42" s="24"/>
      <c r="HB42" s="25"/>
      <c r="HC42" s="25"/>
      <c r="HD42" s="25"/>
      <c r="HE42" s="18" t="str">
        <f t="shared" si="43"/>
        <v/>
      </c>
      <c r="HF42" s="18" t="str">
        <f t="shared" si="44"/>
        <v/>
      </c>
      <c r="HG42" s="18" t="str">
        <f t="shared" si="45"/>
        <v/>
      </c>
      <c r="HH42" s="18" t="str">
        <f t="shared" si="46"/>
        <v/>
      </c>
      <c r="HI42" s="18" t="str">
        <f>IF(ISNUMBER(HG42), HG42*COS(RADIANS(-$C42+Графики!$B$3))+HH42*SIN(RADIANS(-$C42+Графики!$B$3)),"")</f>
        <v/>
      </c>
      <c r="HJ42" s="19" t="str">
        <f>IF(ISNUMBER(HG42), HG42*COS(RADIANS(-$C42+Графики!$B$5))+HH42*SIN(RADIANS(-$C42+Графики!$B$5)),"")</f>
        <v/>
      </c>
      <c r="HK42" s="24"/>
      <c r="HL42" s="25"/>
      <c r="HM42" s="25"/>
      <c r="HN42" s="25"/>
      <c r="HO42" s="18" t="str">
        <f t="shared" si="47"/>
        <v/>
      </c>
      <c r="HP42" s="18" t="str">
        <f t="shared" si="48"/>
        <v/>
      </c>
      <c r="HQ42" s="18" t="str">
        <f t="shared" si="49"/>
        <v/>
      </c>
      <c r="HR42" s="18" t="str">
        <f t="shared" si="50"/>
        <v/>
      </c>
      <c r="HS42" s="18" t="str">
        <f>IF(ISNUMBER(HQ42), HQ42*COS(RADIANS(-$C42+Графики!$B$3))+HR42*SIN(RADIANS(-$C42+Графики!$B$3)),"")</f>
        <v/>
      </c>
      <c r="HT42" s="19" t="str">
        <f>IF(ISNUMBER(HQ42), HQ42*COS(RADIANS(-$C42+Графики!$B$5))+HR42*SIN(RADIANS(-$C42+Графики!$B$5)),"")</f>
        <v/>
      </c>
      <c r="HU42" s="24"/>
      <c r="HV42" s="25"/>
      <c r="HW42" s="25"/>
      <c r="HX42" s="25"/>
      <c r="HY42" s="18" t="str">
        <f t="shared" si="51"/>
        <v/>
      </c>
      <c r="HZ42" s="18" t="str">
        <f t="shared" si="52"/>
        <v/>
      </c>
      <c r="IA42" s="18" t="str">
        <f t="shared" si="53"/>
        <v/>
      </c>
      <c r="IB42" s="18" t="str">
        <f t="shared" si="54"/>
        <v/>
      </c>
      <c r="IC42" s="18" t="str">
        <f>IF(ISNUMBER(IA42), IA42*COS(RADIANS(-$C42+Графики!$B$3))+IB42*SIN(RADIANS(-$C42+Графики!$B$3)),"")</f>
        <v/>
      </c>
      <c r="ID42" s="19" t="str">
        <f>IF(ISNUMBER(IA42), IA42*COS(RADIANS(-$C42+Графики!$B$5))+IB42*SIN(RADIANS(-$C42+Графики!$B$5)),"")</f>
        <v/>
      </c>
      <c r="IE42" s="24"/>
      <c r="IF42" s="25"/>
      <c r="IG42" s="25"/>
      <c r="IH42" s="25"/>
      <c r="II42" s="18" t="str">
        <f t="shared" si="55"/>
        <v/>
      </c>
      <c r="IJ42" s="18" t="str">
        <f t="shared" si="56"/>
        <v/>
      </c>
      <c r="IK42" s="18" t="str">
        <f t="shared" si="57"/>
        <v/>
      </c>
      <c r="IL42" s="18" t="str">
        <f t="shared" si="58"/>
        <v/>
      </c>
      <c r="IM42" s="18" t="str">
        <f>IF(ISNUMBER(IK42), IK42*COS(RADIANS(-$C42+Графики!$B$3))+IL42*SIN(RADIANS(-$C42+Графики!$B$3)),"")</f>
        <v/>
      </c>
      <c r="IN42" s="19" t="str">
        <f>IF(ISNUMBER(IK42), IK42*COS(RADIANS(-$C42+Графики!$B$5))+IL42*SIN(RADIANS(-$C42+Графики!$B$5)),"")</f>
        <v/>
      </c>
      <c r="IO42" s="24"/>
      <c r="IP42" s="25"/>
      <c r="IQ42" s="25"/>
      <c r="IR42" s="25"/>
      <c r="IS42" s="18" t="str">
        <f t="shared" si="59"/>
        <v/>
      </c>
      <c r="IT42" s="18" t="str">
        <f t="shared" si="60"/>
        <v/>
      </c>
      <c r="IU42" s="18" t="str">
        <f t="shared" si="61"/>
        <v/>
      </c>
      <c r="IV42" s="18" t="str">
        <f t="shared" si="62"/>
        <v/>
      </c>
      <c r="IW42" s="18" t="str">
        <f>IF(ISNUMBER(IU42), IU42*COS(RADIANS(-$C42+Графики!$B$3))+IV42*SIN(RADIANS(-$C42+Графики!$B$3)),"")</f>
        <v/>
      </c>
      <c r="IX42" s="19" t="str">
        <f>IF(ISNUMBER(IU42), IU42*COS(RADIANS(-$C42+Графики!$B$5))+IV42*SIN(RADIANS(-$C42+Графики!$B$5)),"")</f>
        <v/>
      </c>
    </row>
    <row r="43" spans="1:258" x14ac:dyDescent="0.25">
      <c r="A43" s="44">
        <v>43</v>
      </c>
      <c r="B43" s="50">
        <v>0</v>
      </c>
      <c r="C43" s="11">
        <f>IF(Графики!$A$7="Расчитывать с учетом закручивания скважины",B43,0)</f>
        <v>0</v>
      </c>
      <c r="D43" s="47">
        <v>20</v>
      </c>
      <c r="E43" s="34">
        <f t="shared" ref="E43:F62" si="114">IF(ISNUMBER(INDEX($I$1:$IX$303,$A43,E$1) ),INDEX($I$1:$IX$303,$A43,E$1),0)</f>
        <v>0</v>
      </c>
      <c r="F43" s="35">
        <f t="shared" si="114"/>
        <v>0</v>
      </c>
      <c r="G43" s="35">
        <f t="shared" si="1"/>
        <v>0</v>
      </c>
      <c r="H43" s="36">
        <f t="shared" si="2"/>
        <v>0</v>
      </c>
      <c r="I43" s="29"/>
      <c r="J43" s="25"/>
      <c r="K43" s="25"/>
      <c r="L43" s="25"/>
      <c r="M43" s="18" t="str">
        <f t="shared" si="63"/>
        <v/>
      </c>
      <c r="N43" s="18" t="str">
        <f t="shared" si="64"/>
        <v/>
      </c>
      <c r="O43" s="18" t="str">
        <f t="shared" si="104"/>
        <v/>
      </c>
      <c r="P43" s="18" t="str">
        <f t="shared" si="104"/>
        <v/>
      </c>
      <c r="Q43" s="18" t="str">
        <f>IF(ISNUMBER(O43), O43*COS(RADIANS(-$C43+Графики!$B$3))+P43*SIN(RADIANS(-$C43+Графики!$B$3)),"")</f>
        <v/>
      </c>
      <c r="R43" s="19" t="str">
        <f>IF(ISNUMBER(O43), O43*COS(RADIANS(-$C43+Графики!$B$5))+P43*SIN(RADIANS(-$C43+Графики!$B$5)),"")</f>
        <v/>
      </c>
      <c r="S43" s="29"/>
      <c r="T43" s="25"/>
      <c r="U43" s="25"/>
      <c r="V43" s="25"/>
      <c r="W43" s="18" t="str">
        <f t="shared" si="66"/>
        <v/>
      </c>
      <c r="X43" s="18" t="str">
        <f t="shared" si="67"/>
        <v/>
      </c>
      <c r="Y43" s="18" t="str">
        <f t="shared" si="105"/>
        <v/>
      </c>
      <c r="Z43" s="18" t="str">
        <f t="shared" si="105"/>
        <v/>
      </c>
      <c r="AA43" s="18" t="str">
        <f>IF(ISNUMBER(Y43), Y43*COS(RADIANS(-$C43+Графики!$B$3))+Z43*SIN(RADIANS(-$C43+Графики!$B$3)),"")</f>
        <v/>
      </c>
      <c r="AB43" s="18" t="str">
        <f>IF(ISNUMBER(Y43), Y43*COS(RADIANS(-$C43+Графики!$B$5))+Z43*SIN(RADIANS(-$C43+Графики!$B$5)),"")</f>
        <v/>
      </c>
      <c r="AC43" s="24"/>
      <c r="AD43" s="25"/>
      <c r="AE43" s="25"/>
      <c r="AF43" s="25"/>
      <c r="AG43" s="18" t="str">
        <f t="shared" si="69"/>
        <v/>
      </c>
      <c r="AH43" s="18" t="str">
        <f t="shared" si="70"/>
        <v/>
      </c>
      <c r="AI43" s="18" t="str">
        <f t="shared" si="106"/>
        <v/>
      </c>
      <c r="AJ43" s="18" t="str">
        <f t="shared" si="106"/>
        <v/>
      </c>
      <c r="AK43" s="18" t="str">
        <f>IF(ISNUMBER(AI43), AI43*COS(RADIANS(-$C43+Графики!$B$3))+AJ43*SIN(RADIANS(-$C43+Графики!$B$3)),"")</f>
        <v/>
      </c>
      <c r="AL43" s="19" t="str">
        <f>IF(ISNUMBER(AI43), AI43*COS(RADIANS(-$C43+Графики!$B$5))+AJ43*SIN(RADIANS(-$C43+Графики!$B$5)),"")</f>
        <v/>
      </c>
      <c r="AM43" s="24"/>
      <c r="AN43" s="25"/>
      <c r="AO43" s="25"/>
      <c r="AP43" s="25"/>
      <c r="AQ43" s="18" t="str">
        <f t="shared" si="72"/>
        <v/>
      </c>
      <c r="AR43" s="18" t="str">
        <f t="shared" si="73"/>
        <v/>
      </c>
      <c r="AS43" s="18" t="str">
        <f t="shared" si="107"/>
        <v/>
      </c>
      <c r="AT43" s="18" t="str">
        <f t="shared" si="107"/>
        <v/>
      </c>
      <c r="AU43" s="18" t="str">
        <f>IF(ISNUMBER(AS43), AS43*COS(RADIANS(-$C43+Графики!$B$3))+AT43*SIN(RADIANS(-$C43+Графики!$B$3)),"")</f>
        <v/>
      </c>
      <c r="AV43" s="19" t="str">
        <f>IF(ISNUMBER(AS43), AS43*COS(RADIANS(-$C43+Графики!$B$5))+AT43*SIN(RADIANS(-$C43+Графики!$B$5)),"")</f>
        <v/>
      </c>
      <c r="AW43" s="24"/>
      <c r="AX43" s="25"/>
      <c r="AY43" s="25"/>
      <c r="AZ43" s="25"/>
      <c r="BA43" s="18" t="str">
        <f t="shared" si="75"/>
        <v/>
      </c>
      <c r="BB43" s="18" t="str">
        <f t="shared" si="76"/>
        <v/>
      </c>
      <c r="BC43" s="18" t="str">
        <f t="shared" si="108"/>
        <v/>
      </c>
      <c r="BD43" s="18" t="str">
        <f t="shared" si="108"/>
        <v/>
      </c>
      <c r="BE43" s="18" t="str">
        <f>IF(ISNUMBER(BC43), BC43*COS(RADIANS(-$C43+Графики!$B$3))+BD43*SIN(RADIANS(-$C43+Графики!$B$3)),"")</f>
        <v/>
      </c>
      <c r="BF43" s="19" t="str">
        <f>IF(ISNUMBER(BC43), BC43*COS(RADIANS(-$C43+Графики!$B$5))+BD43*SIN(RADIANS(-$C43+Графики!$B$5)),"")</f>
        <v/>
      </c>
      <c r="BG43" s="24"/>
      <c r="BH43" s="25"/>
      <c r="BI43" s="25"/>
      <c r="BJ43" s="25"/>
      <c r="BK43" s="18" t="str">
        <f t="shared" si="78"/>
        <v/>
      </c>
      <c r="BL43" s="18" t="str">
        <f t="shared" si="79"/>
        <v/>
      </c>
      <c r="BM43" s="18" t="str">
        <f t="shared" si="109"/>
        <v/>
      </c>
      <c r="BN43" s="18" t="str">
        <f t="shared" si="109"/>
        <v/>
      </c>
      <c r="BO43" s="18" t="str">
        <f>IF(ISNUMBER(BM43), BM43*COS(RADIANS(-$C43+Графики!$B$3))+BN43*SIN(RADIANS(-$C43+Графики!$B$3)),"")</f>
        <v/>
      </c>
      <c r="BP43" s="19" t="str">
        <f>IF(ISNUMBER(BM43), BM43*COS(RADIANS(-$C43+Графики!$B$5))+BN43*SIN(RADIANS(-$C43+Графики!$B$5)),"")</f>
        <v/>
      </c>
      <c r="BQ43" s="24"/>
      <c r="BR43" s="25"/>
      <c r="BS43" s="25"/>
      <c r="BT43" s="25"/>
      <c r="BU43" s="18" t="str">
        <f t="shared" si="81"/>
        <v/>
      </c>
      <c r="BV43" s="18" t="str">
        <f t="shared" si="82"/>
        <v/>
      </c>
      <c r="BW43" s="18" t="str">
        <f t="shared" si="110"/>
        <v/>
      </c>
      <c r="BX43" s="18" t="str">
        <f t="shared" si="110"/>
        <v/>
      </c>
      <c r="BY43" s="18" t="str">
        <f>IF(ISNUMBER(BW43), BW43*COS(RADIANS(-$C43+Графики!$B$3))+BX43*SIN(RADIANS(-$C43+Графики!$B$3)),"")</f>
        <v/>
      </c>
      <c r="BZ43" s="19" t="str">
        <f>IF(ISNUMBER(BW43), BW43*COS(RADIANS(-$C43+Графики!$B$5))+BX43*SIN(RADIANS(-$C43+Графики!$B$5)),"")</f>
        <v/>
      </c>
      <c r="CA43" s="29"/>
      <c r="CB43" s="25"/>
      <c r="CC43" s="25"/>
      <c r="CD43" s="25"/>
      <c r="CE43" s="18" t="str">
        <f t="shared" si="84"/>
        <v/>
      </c>
      <c r="CF43" s="18" t="str">
        <f t="shared" si="85"/>
        <v/>
      </c>
      <c r="CG43" s="18" t="str">
        <f t="shared" si="111"/>
        <v/>
      </c>
      <c r="CH43" s="18" t="str">
        <f t="shared" si="111"/>
        <v/>
      </c>
      <c r="CI43" s="18" t="str">
        <f>IF(ISNUMBER(CG43), CG43*COS(RADIANS(-$C43+Графики!$B$3))+CH43*SIN(RADIANS(-$C43+Графики!$B$3)),"")</f>
        <v/>
      </c>
      <c r="CJ43" s="19" t="str">
        <f>IF(ISNUMBER(CG43), CG43*COS(RADIANS(-$C43+Графики!$B$5))+CH43*SIN(RADIANS(-$C43+Графики!$B$5)),"")</f>
        <v/>
      </c>
      <c r="CK43" s="24"/>
      <c r="CL43" s="25"/>
      <c r="CM43" s="25"/>
      <c r="CN43" s="25"/>
      <c r="CO43" s="18" t="str">
        <f t="shared" si="87"/>
        <v/>
      </c>
      <c r="CP43" s="18" t="str">
        <f t="shared" si="88"/>
        <v/>
      </c>
      <c r="CQ43" s="18" t="str">
        <f t="shared" si="112"/>
        <v/>
      </c>
      <c r="CR43" s="18" t="str">
        <f t="shared" si="112"/>
        <v/>
      </c>
      <c r="CS43" s="18" t="str">
        <f>IF(ISNUMBER(CQ43), CQ43*COS(RADIANS(-$C43+Графики!$B$3))+CR43*SIN(RADIANS(-$C43+Графики!$B$3)),"")</f>
        <v/>
      </c>
      <c r="CT43" s="19" t="str">
        <f>IF(ISNUMBER(CQ43), CQ43*COS(RADIANS(-$C43+Графики!$B$5))+CR43*SIN(RADIANS(-$C43+Графики!$B$5)),"")</f>
        <v/>
      </c>
      <c r="CU43" s="24"/>
      <c r="CV43" s="25"/>
      <c r="CW43" s="25"/>
      <c r="CX43" s="25"/>
      <c r="CY43" s="18" t="str">
        <f t="shared" si="90"/>
        <v/>
      </c>
      <c r="CZ43" s="18" t="str">
        <f t="shared" si="91"/>
        <v/>
      </c>
      <c r="DA43" s="18" t="str">
        <f t="shared" si="113"/>
        <v/>
      </c>
      <c r="DB43" s="18" t="str">
        <f t="shared" si="113"/>
        <v/>
      </c>
      <c r="DC43" s="18" t="str">
        <f>IF(ISNUMBER(DA43), DA43*COS(RADIANS(-$C43+Графики!$B$3))+DB43*SIN(RADIANS(-$C43+Графики!$B$3)),"")</f>
        <v/>
      </c>
      <c r="DD43" s="19" t="str">
        <f>IF(ISNUMBER(DA43), DA43*COS(RADIANS(-$C43+Графики!$B$5))+DB43*SIN(RADIANS(-$C43+Графики!$B$5)),"")</f>
        <v/>
      </c>
      <c r="DE43" s="24"/>
      <c r="DF43" s="25"/>
      <c r="DG43" s="25"/>
      <c r="DH43" s="25"/>
      <c r="DI43" s="18" t="str">
        <f t="shared" si="3"/>
        <v/>
      </c>
      <c r="DJ43" s="18" t="str">
        <f t="shared" si="4"/>
        <v/>
      </c>
      <c r="DK43" s="18" t="str">
        <f t="shared" si="5"/>
        <v/>
      </c>
      <c r="DL43" s="18" t="str">
        <f t="shared" si="6"/>
        <v/>
      </c>
      <c r="DM43" s="18" t="str">
        <f>IF(ISNUMBER(DK43), DK43*COS(RADIANS(-$C43+Графики!$B$3))+DL43*SIN(RADIANS(-$C43+Графики!$B$3)),"")</f>
        <v/>
      </c>
      <c r="DN43" s="19" t="str">
        <f>IF(ISNUMBER(DK43), DK43*COS(RADIANS(-$C43+Графики!$B$5))+DL43*SIN(RADIANS(-$C43+Графики!$B$5)),"")</f>
        <v/>
      </c>
      <c r="DO43" s="24"/>
      <c r="DP43" s="25"/>
      <c r="DQ43" s="25"/>
      <c r="DR43" s="25"/>
      <c r="DS43" s="18" t="str">
        <f t="shared" si="7"/>
        <v/>
      </c>
      <c r="DT43" s="18" t="str">
        <f t="shared" si="8"/>
        <v/>
      </c>
      <c r="DU43" s="18" t="str">
        <f t="shared" si="9"/>
        <v/>
      </c>
      <c r="DV43" s="18" t="str">
        <f t="shared" si="10"/>
        <v/>
      </c>
      <c r="DW43" s="18" t="str">
        <f>IF(ISNUMBER(DU43), DU43*COS(RADIANS(-$C43+Графики!$B$3))+DV43*SIN(RADIANS(-$C43+Графики!$B$3)),"")</f>
        <v/>
      </c>
      <c r="DX43" s="19" t="str">
        <f>IF(ISNUMBER(DU43), DU43*COS(RADIANS(-$C43+Графики!$B$5))+DV43*SIN(RADIANS(-$C43+Графики!$B$5)),"")</f>
        <v/>
      </c>
      <c r="DY43" s="24"/>
      <c r="DZ43" s="25"/>
      <c r="EA43" s="25"/>
      <c r="EB43" s="25"/>
      <c r="EC43" s="18" t="str">
        <f t="shared" si="11"/>
        <v/>
      </c>
      <c r="ED43" s="18" t="str">
        <f t="shared" si="12"/>
        <v/>
      </c>
      <c r="EE43" s="18" t="str">
        <f t="shared" si="13"/>
        <v/>
      </c>
      <c r="EF43" s="18" t="str">
        <f t="shared" si="14"/>
        <v/>
      </c>
      <c r="EG43" s="18" t="str">
        <f>IF(ISNUMBER(EE43), EE43*COS(RADIANS(-$C43+Графики!$B$3))+EF43*SIN(RADIANS(-$C43+Графики!$B$3)),"")</f>
        <v/>
      </c>
      <c r="EH43" s="19" t="str">
        <f>IF(ISNUMBER(EE43), EE43*COS(RADIANS(-$C43+Графики!$B$5))+EF43*SIN(RADIANS(-$C43+Графики!$B$5)),"")</f>
        <v/>
      </c>
      <c r="EI43" s="24"/>
      <c r="EJ43" s="25"/>
      <c r="EK43" s="25"/>
      <c r="EL43" s="25"/>
      <c r="EM43" s="18" t="str">
        <f t="shared" si="15"/>
        <v/>
      </c>
      <c r="EN43" s="18" t="str">
        <f t="shared" si="16"/>
        <v/>
      </c>
      <c r="EO43" s="18" t="str">
        <f t="shared" si="17"/>
        <v/>
      </c>
      <c r="EP43" s="18" t="str">
        <f t="shared" si="18"/>
        <v/>
      </c>
      <c r="EQ43" s="18" t="str">
        <f>IF(ISNUMBER(EO43), EO43*COS(RADIANS(-$C43+Графики!$B$3))+EP43*SIN(RADIANS(-$C43+Графики!$B$3)),"")</f>
        <v/>
      </c>
      <c r="ER43" s="19" t="str">
        <f>IF(ISNUMBER(EO43), EO43*COS(RADIANS(-$C43+Графики!$B$5))+EP43*SIN(RADIANS(-$C43+Графики!$B$5)),"")</f>
        <v/>
      </c>
      <c r="ES43" s="24"/>
      <c r="ET43" s="25"/>
      <c r="EU43" s="25"/>
      <c r="EV43" s="25"/>
      <c r="EW43" s="18" t="str">
        <f t="shared" si="19"/>
        <v/>
      </c>
      <c r="EX43" s="18" t="str">
        <f t="shared" si="20"/>
        <v/>
      </c>
      <c r="EY43" s="18" t="str">
        <f t="shared" si="21"/>
        <v/>
      </c>
      <c r="EZ43" s="18" t="str">
        <f t="shared" si="22"/>
        <v/>
      </c>
      <c r="FA43" s="18" t="str">
        <f>IF(ISNUMBER(EY43), EY43*COS(RADIANS(-$C43+Графики!$B$3))+EZ43*SIN(RADIANS(-$C43+Графики!$B$3)),"")</f>
        <v/>
      </c>
      <c r="FB43" s="19" t="str">
        <f>IF(ISNUMBER(EY43), EY43*COS(RADIANS(-$C43+Графики!$B$5))+EZ43*SIN(RADIANS(-$C43+Графики!$B$5)),"")</f>
        <v/>
      </c>
      <c r="FC43" s="24"/>
      <c r="FD43" s="25"/>
      <c r="FE43" s="25"/>
      <c r="FF43" s="25"/>
      <c r="FG43" s="18" t="str">
        <f t="shared" si="23"/>
        <v/>
      </c>
      <c r="FH43" s="18" t="str">
        <f t="shared" si="24"/>
        <v/>
      </c>
      <c r="FI43" s="18" t="str">
        <f t="shared" si="25"/>
        <v/>
      </c>
      <c r="FJ43" s="18" t="str">
        <f t="shared" si="26"/>
        <v/>
      </c>
      <c r="FK43" s="18" t="str">
        <f>IF(ISNUMBER(FI43), FI43*COS(RADIANS(-$C43+Графики!$B$3))+FJ43*SIN(RADIANS(-$C43+Графики!$B$3)),"")</f>
        <v/>
      </c>
      <c r="FL43" s="19" t="str">
        <f>IF(ISNUMBER(FI43), FI43*COS(RADIANS(-$C43+Графики!$B$5))+FJ43*SIN(RADIANS(-$C43+Графики!$B$5)),"")</f>
        <v/>
      </c>
      <c r="FM43" s="24"/>
      <c r="FN43" s="25"/>
      <c r="FO43" s="25"/>
      <c r="FP43" s="25"/>
      <c r="FQ43" s="18" t="str">
        <f t="shared" si="27"/>
        <v/>
      </c>
      <c r="FR43" s="18" t="str">
        <f t="shared" si="28"/>
        <v/>
      </c>
      <c r="FS43" s="18" t="str">
        <f t="shared" si="29"/>
        <v/>
      </c>
      <c r="FT43" s="18" t="str">
        <f t="shared" si="30"/>
        <v/>
      </c>
      <c r="FU43" s="18" t="str">
        <f>IF(ISNUMBER(FS43), FS43*COS(RADIANS(-$C43+Графики!$B$3))+FT43*SIN(RADIANS(-$C43+Графики!$B$3)),"")</f>
        <v/>
      </c>
      <c r="FV43" s="19" t="str">
        <f>IF(ISNUMBER(FS43), FS43*COS(RADIANS(-$C43+Графики!$B$5))+FT43*SIN(RADIANS(-$C43+Графики!$B$5)),"")</f>
        <v/>
      </c>
      <c r="FW43" s="24"/>
      <c r="FX43" s="25"/>
      <c r="FY43" s="25"/>
      <c r="FZ43" s="25"/>
      <c r="GA43" s="18" t="str">
        <f t="shared" si="31"/>
        <v/>
      </c>
      <c r="GB43" s="18" t="str">
        <f t="shared" si="32"/>
        <v/>
      </c>
      <c r="GC43" s="18" t="str">
        <f t="shared" si="33"/>
        <v/>
      </c>
      <c r="GD43" s="18" t="str">
        <f t="shared" si="34"/>
        <v/>
      </c>
      <c r="GE43" s="18" t="str">
        <f>IF(ISNUMBER(GC43), GC43*COS(RADIANS(-$C43+Графики!$B$3))+GD43*SIN(RADIANS(-$C43+Графики!$B$3)),"")</f>
        <v/>
      </c>
      <c r="GF43" s="19" t="str">
        <f>IF(ISNUMBER(GC43), GC43*COS(RADIANS(-$C43+Графики!$B$5))+GD43*SIN(RADIANS(-$C43+Графики!$B$5)),"")</f>
        <v/>
      </c>
      <c r="GG43" s="24"/>
      <c r="GH43" s="25"/>
      <c r="GI43" s="25"/>
      <c r="GJ43" s="25"/>
      <c r="GK43" s="18" t="str">
        <f t="shared" si="35"/>
        <v/>
      </c>
      <c r="GL43" s="18" t="str">
        <f t="shared" si="36"/>
        <v/>
      </c>
      <c r="GM43" s="18" t="str">
        <f t="shared" si="37"/>
        <v/>
      </c>
      <c r="GN43" s="18" t="str">
        <f t="shared" si="38"/>
        <v/>
      </c>
      <c r="GO43" s="18" t="str">
        <f>IF(ISNUMBER(GM43), GM43*COS(RADIANS(-$C43+Графики!$B$3))+GN43*SIN(RADIANS(-$C43+Графики!$B$3)),"")</f>
        <v/>
      </c>
      <c r="GP43" s="19" t="str">
        <f>IF(ISNUMBER(GM43), GM43*COS(RADIANS(-$C43+Графики!$B$5))+GN43*SIN(RADIANS(-$C43+Графики!$B$5)),"")</f>
        <v/>
      </c>
      <c r="GQ43" s="24"/>
      <c r="GR43" s="25"/>
      <c r="GS43" s="25"/>
      <c r="GT43" s="25"/>
      <c r="GU43" s="18" t="str">
        <f t="shared" si="39"/>
        <v/>
      </c>
      <c r="GV43" s="18" t="str">
        <f t="shared" si="40"/>
        <v/>
      </c>
      <c r="GW43" s="18" t="str">
        <f t="shared" si="41"/>
        <v/>
      </c>
      <c r="GX43" s="18" t="str">
        <f t="shared" si="42"/>
        <v/>
      </c>
      <c r="GY43" s="18" t="str">
        <f>IF(ISNUMBER(GW43), GW43*COS(RADIANS(-$C43+Графики!$B$3))+GX43*SIN(RADIANS(-$C43+Графики!$B$3)),"")</f>
        <v/>
      </c>
      <c r="GZ43" s="19" t="str">
        <f>IF(ISNUMBER(GW43), GW43*COS(RADIANS(-$C43+Графики!$B$5))+GX43*SIN(RADIANS(-$C43+Графики!$B$5)),"")</f>
        <v/>
      </c>
      <c r="HA43" s="24"/>
      <c r="HB43" s="25"/>
      <c r="HC43" s="25"/>
      <c r="HD43" s="25"/>
      <c r="HE43" s="18" t="str">
        <f t="shared" si="43"/>
        <v/>
      </c>
      <c r="HF43" s="18" t="str">
        <f t="shared" si="44"/>
        <v/>
      </c>
      <c r="HG43" s="18" t="str">
        <f t="shared" si="45"/>
        <v/>
      </c>
      <c r="HH43" s="18" t="str">
        <f t="shared" si="46"/>
        <v/>
      </c>
      <c r="HI43" s="18" t="str">
        <f>IF(ISNUMBER(HG43), HG43*COS(RADIANS(-$C43+Графики!$B$3))+HH43*SIN(RADIANS(-$C43+Графики!$B$3)),"")</f>
        <v/>
      </c>
      <c r="HJ43" s="19" t="str">
        <f>IF(ISNUMBER(HG43), HG43*COS(RADIANS(-$C43+Графики!$B$5))+HH43*SIN(RADIANS(-$C43+Графики!$B$5)),"")</f>
        <v/>
      </c>
      <c r="HK43" s="24"/>
      <c r="HL43" s="25"/>
      <c r="HM43" s="25"/>
      <c r="HN43" s="25"/>
      <c r="HO43" s="18" t="str">
        <f t="shared" si="47"/>
        <v/>
      </c>
      <c r="HP43" s="18" t="str">
        <f t="shared" si="48"/>
        <v/>
      </c>
      <c r="HQ43" s="18" t="str">
        <f t="shared" si="49"/>
        <v/>
      </c>
      <c r="HR43" s="18" t="str">
        <f t="shared" si="50"/>
        <v/>
      </c>
      <c r="HS43" s="18" t="str">
        <f>IF(ISNUMBER(HQ43), HQ43*COS(RADIANS(-$C43+Графики!$B$3))+HR43*SIN(RADIANS(-$C43+Графики!$B$3)),"")</f>
        <v/>
      </c>
      <c r="HT43" s="19" t="str">
        <f>IF(ISNUMBER(HQ43), HQ43*COS(RADIANS(-$C43+Графики!$B$5))+HR43*SIN(RADIANS(-$C43+Графики!$B$5)),"")</f>
        <v/>
      </c>
      <c r="HU43" s="24"/>
      <c r="HV43" s="25"/>
      <c r="HW43" s="25"/>
      <c r="HX43" s="25"/>
      <c r="HY43" s="18" t="str">
        <f t="shared" si="51"/>
        <v/>
      </c>
      <c r="HZ43" s="18" t="str">
        <f t="shared" si="52"/>
        <v/>
      </c>
      <c r="IA43" s="18" t="str">
        <f t="shared" si="53"/>
        <v/>
      </c>
      <c r="IB43" s="18" t="str">
        <f t="shared" si="54"/>
        <v/>
      </c>
      <c r="IC43" s="18" t="str">
        <f>IF(ISNUMBER(IA43), IA43*COS(RADIANS(-$C43+Графики!$B$3))+IB43*SIN(RADIANS(-$C43+Графики!$B$3)),"")</f>
        <v/>
      </c>
      <c r="ID43" s="19" t="str">
        <f>IF(ISNUMBER(IA43), IA43*COS(RADIANS(-$C43+Графики!$B$5))+IB43*SIN(RADIANS(-$C43+Графики!$B$5)),"")</f>
        <v/>
      </c>
      <c r="IE43" s="24"/>
      <c r="IF43" s="25"/>
      <c r="IG43" s="25"/>
      <c r="IH43" s="25"/>
      <c r="II43" s="18" t="str">
        <f t="shared" si="55"/>
        <v/>
      </c>
      <c r="IJ43" s="18" t="str">
        <f t="shared" si="56"/>
        <v/>
      </c>
      <c r="IK43" s="18" t="str">
        <f t="shared" si="57"/>
        <v/>
      </c>
      <c r="IL43" s="18" t="str">
        <f t="shared" si="58"/>
        <v/>
      </c>
      <c r="IM43" s="18" t="str">
        <f>IF(ISNUMBER(IK43), IK43*COS(RADIANS(-$C43+Графики!$B$3))+IL43*SIN(RADIANS(-$C43+Графики!$B$3)),"")</f>
        <v/>
      </c>
      <c r="IN43" s="19" t="str">
        <f>IF(ISNUMBER(IK43), IK43*COS(RADIANS(-$C43+Графики!$B$5))+IL43*SIN(RADIANS(-$C43+Графики!$B$5)),"")</f>
        <v/>
      </c>
      <c r="IO43" s="24"/>
      <c r="IP43" s="25"/>
      <c r="IQ43" s="25"/>
      <c r="IR43" s="25"/>
      <c r="IS43" s="18" t="str">
        <f t="shared" si="59"/>
        <v/>
      </c>
      <c r="IT43" s="18" t="str">
        <f t="shared" si="60"/>
        <v/>
      </c>
      <c r="IU43" s="18" t="str">
        <f t="shared" si="61"/>
        <v/>
      </c>
      <c r="IV43" s="18" t="str">
        <f t="shared" si="62"/>
        <v/>
      </c>
      <c r="IW43" s="18" t="str">
        <f>IF(ISNUMBER(IU43), IU43*COS(RADIANS(-$C43+Графики!$B$3))+IV43*SIN(RADIANS(-$C43+Графики!$B$3)),"")</f>
        <v/>
      </c>
      <c r="IX43" s="19" t="str">
        <f>IF(ISNUMBER(IU43), IU43*COS(RADIANS(-$C43+Графики!$B$5))+IV43*SIN(RADIANS(-$C43+Графики!$B$5)),"")</f>
        <v/>
      </c>
    </row>
    <row r="44" spans="1:258" x14ac:dyDescent="0.25">
      <c r="A44" s="44">
        <v>44</v>
      </c>
      <c r="B44" s="50">
        <v>0</v>
      </c>
      <c r="C44" s="11">
        <f>IF(Графики!$A$7="Расчитывать с учетом закручивания скважины",B44,0)</f>
        <v>0</v>
      </c>
      <c r="D44" s="47">
        <v>20.5</v>
      </c>
      <c r="E44" s="34">
        <f t="shared" si="114"/>
        <v>0</v>
      </c>
      <c r="F44" s="35">
        <f t="shared" si="114"/>
        <v>0</v>
      </c>
      <c r="G44" s="35">
        <f t="shared" si="1"/>
        <v>0</v>
      </c>
      <c r="H44" s="36">
        <f t="shared" si="2"/>
        <v>0</v>
      </c>
      <c r="I44" s="29"/>
      <c r="J44" s="25"/>
      <c r="K44" s="25"/>
      <c r="L44" s="25"/>
      <c r="M44" s="18" t="str">
        <f t="shared" si="63"/>
        <v/>
      </c>
      <c r="N44" s="18" t="str">
        <f t="shared" si="64"/>
        <v/>
      </c>
      <c r="O44" s="18" t="str">
        <f t="shared" si="104"/>
        <v/>
      </c>
      <c r="P44" s="18" t="str">
        <f t="shared" si="104"/>
        <v/>
      </c>
      <c r="Q44" s="18" t="str">
        <f>IF(ISNUMBER(O44), O44*COS(RADIANS(-$C44+Графики!$B$3))+P44*SIN(RADIANS(-$C44+Графики!$B$3)),"")</f>
        <v/>
      </c>
      <c r="R44" s="19" t="str">
        <f>IF(ISNUMBER(O44), O44*COS(RADIANS(-$C44+Графики!$B$5))+P44*SIN(RADIANS(-$C44+Графики!$B$5)),"")</f>
        <v/>
      </c>
      <c r="S44" s="29"/>
      <c r="T44" s="25"/>
      <c r="U44" s="25"/>
      <c r="V44" s="25"/>
      <c r="W44" s="18" t="str">
        <f t="shared" si="66"/>
        <v/>
      </c>
      <c r="X44" s="18" t="str">
        <f t="shared" si="67"/>
        <v/>
      </c>
      <c r="Y44" s="18" t="str">
        <f t="shared" si="105"/>
        <v/>
      </c>
      <c r="Z44" s="18" t="str">
        <f t="shared" si="105"/>
        <v/>
      </c>
      <c r="AA44" s="18" t="str">
        <f>IF(ISNUMBER(Y44), Y44*COS(RADIANS(-$C44+Графики!$B$3))+Z44*SIN(RADIANS(-$C44+Графики!$B$3)),"")</f>
        <v/>
      </c>
      <c r="AB44" s="18" t="str">
        <f>IF(ISNUMBER(Y44), Y44*COS(RADIANS(-$C44+Графики!$B$5))+Z44*SIN(RADIANS(-$C44+Графики!$B$5)),"")</f>
        <v/>
      </c>
      <c r="AC44" s="24"/>
      <c r="AD44" s="25"/>
      <c r="AE44" s="25"/>
      <c r="AF44" s="25"/>
      <c r="AG44" s="18" t="str">
        <f t="shared" si="69"/>
        <v/>
      </c>
      <c r="AH44" s="18" t="str">
        <f t="shared" si="70"/>
        <v/>
      </c>
      <c r="AI44" s="18" t="str">
        <f t="shared" si="106"/>
        <v/>
      </c>
      <c r="AJ44" s="18" t="str">
        <f t="shared" si="106"/>
        <v/>
      </c>
      <c r="AK44" s="18" t="str">
        <f>IF(ISNUMBER(AI44), AI44*COS(RADIANS(-$C44+Графики!$B$3))+AJ44*SIN(RADIANS(-$C44+Графики!$B$3)),"")</f>
        <v/>
      </c>
      <c r="AL44" s="19" t="str">
        <f>IF(ISNUMBER(AI44), AI44*COS(RADIANS(-$C44+Графики!$B$5))+AJ44*SIN(RADIANS(-$C44+Графики!$B$5)),"")</f>
        <v/>
      </c>
      <c r="AM44" s="24"/>
      <c r="AN44" s="25"/>
      <c r="AO44" s="25"/>
      <c r="AP44" s="25"/>
      <c r="AQ44" s="18" t="str">
        <f t="shared" si="72"/>
        <v/>
      </c>
      <c r="AR44" s="18" t="str">
        <f t="shared" si="73"/>
        <v/>
      </c>
      <c r="AS44" s="18" t="str">
        <f t="shared" si="107"/>
        <v/>
      </c>
      <c r="AT44" s="18" t="str">
        <f t="shared" si="107"/>
        <v/>
      </c>
      <c r="AU44" s="18" t="str">
        <f>IF(ISNUMBER(AS44), AS44*COS(RADIANS(-$C44+Графики!$B$3))+AT44*SIN(RADIANS(-$C44+Графики!$B$3)),"")</f>
        <v/>
      </c>
      <c r="AV44" s="19" t="str">
        <f>IF(ISNUMBER(AS44), AS44*COS(RADIANS(-$C44+Графики!$B$5))+AT44*SIN(RADIANS(-$C44+Графики!$B$5)),"")</f>
        <v/>
      </c>
      <c r="AW44" s="24"/>
      <c r="AX44" s="25"/>
      <c r="AY44" s="25"/>
      <c r="AZ44" s="25"/>
      <c r="BA44" s="18" t="str">
        <f t="shared" si="75"/>
        <v/>
      </c>
      <c r="BB44" s="18" t="str">
        <f t="shared" si="76"/>
        <v/>
      </c>
      <c r="BC44" s="18" t="str">
        <f t="shared" si="108"/>
        <v/>
      </c>
      <c r="BD44" s="18" t="str">
        <f t="shared" si="108"/>
        <v/>
      </c>
      <c r="BE44" s="18" t="str">
        <f>IF(ISNUMBER(BC44), BC44*COS(RADIANS(-$C44+Графики!$B$3))+BD44*SIN(RADIANS(-$C44+Графики!$B$3)),"")</f>
        <v/>
      </c>
      <c r="BF44" s="19" t="str">
        <f>IF(ISNUMBER(BC44), BC44*COS(RADIANS(-$C44+Графики!$B$5))+BD44*SIN(RADIANS(-$C44+Графики!$B$5)),"")</f>
        <v/>
      </c>
      <c r="BG44" s="24"/>
      <c r="BH44" s="25"/>
      <c r="BI44" s="25"/>
      <c r="BJ44" s="25"/>
      <c r="BK44" s="18" t="str">
        <f t="shared" si="78"/>
        <v/>
      </c>
      <c r="BL44" s="18" t="str">
        <f t="shared" si="79"/>
        <v/>
      </c>
      <c r="BM44" s="18" t="str">
        <f t="shared" si="109"/>
        <v/>
      </c>
      <c r="BN44" s="18" t="str">
        <f t="shared" si="109"/>
        <v/>
      </c>
      <c r="BO44" s="18" t="str">
        <f>IF(ISNUMBER(BM44), BM44*COS(RADIANS(-$C44+Графики!$B$3))+BN44*SIN(RADIANS(-$C44+Графики!$B$3)),"")</f>
        <v/>
      </c>
      <c r="BP44" s="19" t="str">
        <f>IF(ISNUMBER(BM44), BM44*COS(RADIANS(-$C44+Графики!$B$5))+BN44*SIN(RADIANS(-$C44+Графики!$B$5)),"")</f>
        <v/>
      </c>
      <c r="BQ44" s="24"/>
      <c r="BR44" s="25"/>
      <c r="BS44" s="25"/>
      <c r="BT44" s="25"/>
      <c r="BU44" s="18" t="str">
        <f t="shared" si="81"/>
        <v/>
      </c>
      <c r="BV44" s="18" t="str">
        <f t="shared" si="82"/>
        <v/>
      </c>
      <c r="BW44" s="18" t="str">
        <f t="shared" si="110"/>
        <v/>
      </c>
      <c r="BX44" s="18" t="str">
        <f t="shared" si="110"/>
        <v/>
      </c>
      <c r="BY44" s="18" t="str">
        <f>IF(ISNUMBER(BW44), BW44*COS(RADIANS(-$C44+Графики!$B$3))+BX44*SIN(RADIANS(-$C44+Графики!$B$3)),"")</f>
        <v/>
      </c>
      <c r="BZ44" s="19" t="str">
        <f>IF(ISNUMBER(BW44), BW44*COS(RADIANS(-$C44+Графики!$B$5))+BX44*SIN(RADIANS(-$C44+Графики!$B$5)),"")</f>
        <v/>
      </c>
      <c r="CA44" s="29"/>
      <c r="CB44" s="25"/>
      <c r="CC44" s="25"/>
      <c r="CD44" s="25"/>
      <c r="CE44" s="18" t="str">
        <f t="shared" si="84"/>
        <v/>
      </c>
      <c r="CF44" s="18" t="str">
        <f t="shared" si="85"/>
        <v/>
      </c>
      <c r="CG44" s="18" t="str">
        <f t="shared" si="111"/>
        <v/>
      </c>
      <c r="CH44" s="18" t="str">
        <f t="shared" si="111"/>
        <v/>
      </c>
      <c r="CI44" s="18" t="str">
        <f>IF(ISNUMBER(CG44), CG44*COS(RADIANS(-$C44+Графики!$B$3))+CH44*SIN(RADIANS(-$C44+Графики!$B$3)),"")</f>
        <v/>
      </c>
      <c r="CJ44" s="19" t="str">
        <f>IF(ISNUMBER(CG44), CG44*COS(RADIANS(-$C44+Графики!$B$5))+CH44*SIN(RADIANS(-$C44+Графики!$B$5)),"")</f>
        <v/>
      </c>
      <c r="CK44" s="24"/>
      <c r="CL44" s="25"/>
      <c r="CM44" s="25"/>
      <c r="CN44" s="25"/>
      <c r="CO44" s="18" t="str">
        <f t="shared" si="87"/>
        <v/>
      </c>
      <c r="CP44" s="18" t="str">
        <f t="shared" si="88"/>
        <v/>
      </c>
      <c r="CQ44" s="18" t="str">
        <f t="shared" si="112"/>
        <v/>
      </c>
      <c r="CR44" s="18" t="str">
        <f t="shared" si="112"/>
        <v/>
      </c>
      <c r="CS44" s="18" t="str">
        <f>IF(ISNUMBER(CQ44), CQ44*COS(RADIANS(-$C44+Графики!$B$3))+CR44*SIN(RADIANS(-$C44+Графики!$B$3)),"")</f>
        <v/>
      </c>
      <c r="CT44" s="19" t="str">
        <f>IF(ISNUMBER(CQ44), CQ44*COS(RADIANS(-$C44+Графики!$B$5))+CR44*SIN(RADIANS(-$C44+Графики!$B$5)),"")</f>
        <v/>
      </c>
      <c r="CU44" s="24"/>
      <c r="CV44" s="25"/>
      <c r="CW44" s="25"/>
      <c r="CX44" s="25"/>
      <c r="CY44" s="18" t="str">
        <f t="shared" si="90"/>
        <v/>
      </c>
      <c r="CZ44" s="18" t="str">
        <f t="shared" si="91"/>
        <v/>
      </c>
      <c r="DA44" s="18" t="str">
        <f t="shared" si="113"/>
        <v/>
      </c>
      <c r="DB44" s="18" t="str">
        <f t="shared" si="113"/>
        <v/>
      </c>
      <c r="DC44" s="18" t="str">
        <f>IF(ISNUMBER(DA44), DA44*COS(RADIANS(-$C44+Графики!$B$3))+DB44*SIN(RADIANS(-$C44+Графики!$B$3)),"")</f>
        <v/>
      </c>
      <c r="DD44" s="19" t="str">
        <f>IF(ISNUMBER(DA44), DA44*COS(RADIANS(-$C44+Графики!$B$5))+DB44*SIN(RADIANS(-$C44+Графики!$B$5)),"")</f>
        <v/>
      </c>
      <c r="DE44" s="24"/>
      <c r="DF44" s="25"/>
      <c r="DG44" s="25"/>
      <c r="DH44" s="25"/>
      <c r="DI44" s="18" t="str">
        <f t="shared" si="3"/>
        <v/>
      </c>
      <c r="DJ44" s="18" t="str">
        <f t="shared" si="4"/>
        <v/>
      </c>
      <c r="DK44" s="18" t="str">
        <f t="shared" si="5"/>
        <v/>
      </c>
      <c r="DL44" s="18" t="str">
        <f t="shared" si="6"/>
        <v/>
      </c>
      <c r="DM44" s="18" t="str">
        <f>IF(ISNUMBER(DK44), DK44*COS(RADIANS(-$C44+Графики!$B$3))+DL44*SIN(RADIANS(-$C44+Графики!$B$3)),"")</f>
        <v/>
      </c>
      <c r="DN44" s="19" t="str">
        <f>IF(ISNUMBER(DK44), DK44*COS(RADIANS(-$C44+Графики!$B$5))+DL44*SIN(RADIANS(-$C44+Графики!$B$5)),"")</f>
        <v/>
      </c>
      <c r="DO44" s="24"/>
      <c r="DP44" s="25"/>
      <c r="DQ44" s="25"/>
      <c r="DR44" s="25"/>
      <c r="DS44" s="18" t="str">
        <f t="shared" si="7"/>
        <v/>
      </c>
      <c r="DT44" s="18" t="str">
        <f t="shared" si="8"/>
        <v/>
      </c>
      <c r="DU44" s="18" t="str">
        <f t="shared" si="9"/>
        <v/>
      </c>
      <c r="DV44" s="18" t="str">
        <f t="shared" si="10"/>
        <v/>
      </c>
      <c r="DW44" s="18" t="str">
        <f>IF(ISNUMBER(DU44), DU44*COS(RADIANS(-$C44+Графики!$B$3))+DV44*SIN(RADIANS(-$C44+Графики!$B$3)),"")</f>
        <v/>
      </c>
      <c r="DX44" s="19" t="str">
        <f>IF(ISNUMBER(DU44), DU44*COS(RADIANS(-$C44+Графики!$B$5))+DV44*SIN(RADIANS(-$C44+Графики!$B$5)),"")</f>
        <v/>
      </c>
      <c r="DY44" s="24"/>
      <c r="DZ44" s="25"/>
      <c r="EA44" s="25"/>
      <c r="EB44" s="25"/>
      <c r="EC44" s="18" t="str">
        <f t="shared" si="11"/>
        <v/>
      </c>
      <c r="ED44" s="18" t="str">
        <f t="shared" si="12"/>
        <v/>
      </c>
      <c r="EE44" s="18" t="str">
        <f t="shared" si="13"/>
        <v/>
      </c>
      <c r="EF44" s="18" t="str">
        <f t="shared" si="14"/>
        <v/>
      </c>
      <c r="EG44" s="18" t="str">
        <f>IF(ISNUMBER(EE44), EE44*COS(RADIANS(-$C44+Графики!$B$3))+EF44*SIN(RADIANS(-$C44+Графики!$B$3)),"")</f>
        <v/>
      </c>
      <c r="EH44" s="19" t="str">
        <f>IF(ISNUMBER(EE44), EE44*COS(RADIANS(-$C44+Графики!$B$5))+EF44*SIN(RADIANS(-$C44+Графики!$B$5)),"")</f>
        <v/>
      </c>
      <c r="EI44" s="24"/>
      <c r="EJ44" s="25"/>
      <c r="EK44" s="25"/>
      <c r="EL44" s="25"/>
      <c r="EM44" s="18" t="str">
        <f t="shared" si="15"/>
        <v/>
      </c>
      <c r="EN44" s="18" t="str">
        <f t="shared" si="16"/>
        <v/>
      </c>
      <c r="EO44" s="18" t="str">
        <f t="shared" si="17"/>
        <v/>
      </c>
      <c r="EP44" s="18" t="str">
        <f t="shared" si="18"/>
        <v/>
      </c>
      <c r="EQ44" s="18" t="str">
        <f>IF(ISNUMBER(EO44), EO44*COS(RADIANS(-$C44+Графики!$B$3))+EP44*SIN(RADIANS(-$C44+Графики!$B$3)),"")</f>
        <v/>
      </c>
      <c r="ER44" s="19" t="str">
        <f>IF(ISNUMBER(EO44), EO44*COS(RADIANS(-$C44+Графики!$B$5))+EP44*SIN(RADIANS(-$C44+Графики!$B$5)),"")</f>
        <v/>
      </c>
      <c r="ES44" s="24"/>
      <c r="ET44" s="25"/>
      <c r="EU44" s="25"/>
      <c r="EV44" s="25"/>
      <c r="EW44" s="18" t="str">
        <f t="shared" si="19"/>
        <v/>
      </c>
      <c r="EX44" s="18" t="str">
        <f t="shared" si="20"/>
        <v/>
      </c>
      <c r="EY44" s="18" t="str">
        <f t="shared" si="21"/>
        <v/>
      </c>
      <c r="EZ44" s="18" t="str">
        <f t="shared" si="22"/>
        <v/>
      </c>
      <c r="FA44" s="18" t="str">
        <f>IF(ISNUMBER(EY44), EY44*COS(RADIANS(-$C44+Графики!$B$3))+EZ44*SIN(RADIANS(-$C44+Графики!$B$3)),"")</f>
        <v/>
      </c>
      <c r="FB44" s="19" t="str">
        <f>IF(ISNUMBER(EY44), EY44*COS(RADIANS(-$C44+Графики!$B$5))+EZ44*SIN(RADIANS(-$C44+Графики!$B$5)),"")</f>
        <v/>
      </c>
      <c r="FC44" s="24"/>
      <c r="FD44" s="25"/>
      <c r="FE44" s="25"/>
      <c r="FF44" s="25"/>
      <c r="FG44" s="18" t="str">
        <f t="shared" si="23"/>
        <v/>
      </c>
      <c r="FH44" s="18" t="str">
        <f t="shared" si="24"/>
        <v/>
      </c>
      <c r="FI44" s="18" t="str">
        <f t="shared" si="25"/>
        <v/>
      </c>
      <c r="FJ44" s="18" t="str">
        <f t="shared" si="26"/>
        <v/>
      </c>
      <c r="FK44" s="18" t="str">
        <f>IF(ISNUMBER(FI44), FI44*COS(RADIANS(-$C44+Графики!$B$3))+FJ44*SIN(RADIANS(-$C44+Графики!$B$3)),"")</f>
        <v/>
      </c>
      <c r="FL44" s="19" t="str">
        <f>IF(ISNUMBER(FI44), FI44*COS(RADIANS(-$C44+Графики!$B$5))+FJ44*SIN(RADIANS(-$C44+Графики!$B$5)),"")</f>
        <v/>
      </c>
      <c r="FM44" s="24"/>
      <c r="FN44" s="25"/>
      <c r="FO44" s="25"/>
      <c r="FP44" s="25"/>
      <c r="FQ44" s="18" t="str">
        <f t="shared" si="27"/>
        <v/>
      </c>
      <c r="FR44" s="18" t="str">
        <f t="shared" si="28"/>
        <v/>
      </c>
      <c r="FS44" s="18" t="str">
        <f t="shared" si="29"/>
        <v/>
      </c>
      <c r="FT44" s="18" t="str">
        <f t="shared" si="30"/>
        <v/>
      </c>
      <c r="FU44" s="18" t="str">
        <f>IF(ISNUMBER(FS44), FS44*COS(RADIANS(-$C44+Графики!$B$3))+FT44*SIN(RADIANS(-$C44+Графики!$B$3)),"")</f>
        <v/>
      </c>
      <c r="FV44" s="19" t="str">
        <f>IF(ISNUMBER(FS44), FS44*COS(RADIANS(-$C44+Графики!$B$5))+FT44*SIN(RADIANS(-$C44+Графики!$B$5)),"")</f>
        <v/>
      </c>
      <c r="FW44" s="24"/>
      <c r="FX44" s="25"/>
      <c r="FY44" s="25"/>
      <c r="FZ44" s="25"/>
      <c r="GA44" s="18" t="str">
        <f t="shared" si="31"/>
        <v/>
      </c>
      <c r="GB44" s="18" t="str">
        <f t="shared" si="32"/>
        <v/>
      </c>
      <c r="GC44" s="18" t="str">
        <f t="shared" si="33"/>
        <v/>
      </c>
      <c r="GD44" s="18" t="str">
        <f t="shared" si="34"/>
        <v/>
      </c>
      <c r="GE44" s="18" t="str">
        <f>IF(ISNUMBER(GC44), GC44*COS(RADIANS(-$C44+Графики!$B$3))+GD44*SIN(RADIANS(-$C44+Графики!$B$3)),"")</f>
        <v/>
      </c>
      <c r="GF44" s="19" t="str">
        <f>IF(ISNUMBER(GC44), GC44*COS(RADIANS(-$C44+Графики!$B$5))+GD44*SIN(RADIANS(-$C44+Графики!$B$5)),"")</f>
        <v/>
      </c>
      <c r="GG44" s="24"/>
      <c r="GH44" s="25"/>
      <c r="GI44" s="25"/>
      <c r="GJ44" s="25"/>
      <c r="GK44" s="18" t="str">
        <f t="shared" si="35"/>
        <v/>
      </c>
      <c r="GL44" s="18" t="str">
        <f t="shared" si="36"/>
        <v/>
      </c>
      <c r="GM44" s="18" t="str">
        <f t="shared" si="37"/>
        <v/>
      </c>
      <c r="GN44" s="18" t="str">
        <f t="shared" si="38"/>
        <v/>
      </c>
      <c r="GO44" s="18" t="str">
        <f>IF(ISNUMBER(GM44), GM44*COS(RADIANS(-$C44+Графики!$B$3))+GN44*SIN(RADIANS(-$C44+Графики!$B$3)),"")</f>
        <v/>
      </c>
      <c r="GP44" s="19" t="str">
        <f>IF(ISNUMBER(GM44), GM44*COS(RADIANS(-$C44+Графики!$B$5))+GN44*SIN(RADIANS(-$C44+Графики!$B$5)),"")</f>
        <v/>
      </c>
      <c r="GQ44" s="24"/>
      <c r="GR44" s="25"/>
      <c r="GS44" s="25"/>
      <c r="GT44" s="25"/>
      <c r="GU44" s="18" t="str">
        <f t="shared" si="39"/>
        <v/>
      </c>
      <c r="GV44" s="18" t="str">
        <f t="shared" si="40"/>
        <v/>
      </c>
      <c r="GW44" s="18" t="str">
        <f t="shared" si="41"/>
        <v/>
      </c>
      <c r="GX44" s="18" t="str">
        <f t="shared" si="42"/>
        <v/>
      </c>
      <c r="GY44" s="18" t="str">
        <f>IF(ISNUMBER(GW44), GW44*COS(RADIANS(-$C44+Графики!$B$3))+GX44*SIN(RADIANS(-$C44+Графики!$B$3)),"")</f>
        <v/>
      </c>
      <c r="GZ44" s="19" t="str">
        <f>IF(ISNUMBER(GW44), GW44*COS(RADIANS(-$C44+Графики!$B$5))+GX44*SIN(RADIANS(-$C44+Графики!$B$5)),"")</f>
        <v/>
      </c>
      <c r="HA44" s="24"/>
      <c r="HB44" s="25"/>
      <c r="HC44" s="25"/>
      <c r="HD44" s="25"/>
      <c r="HE44" s="18" t="str">
        <f t="shared" si="43"/>
        <v/>
      </c>
      <c r="HF44" s="18" t="str">
        <f t="shared" si="44"/>
        <v/>
      </c>
      <c r="HG44" s="18" t="str">
        <f t="shared" si="45"/>
        <v/>
      </c>
      <c r="HH44" s="18" t="str">
        <f t="shared" si="46"/>
        <v/>
      </c>
      <c r="HI44" s="18" t="str">
        <f>IF(ISNUMBER(HG44), HG44*COS(RADIANS(-$C44+Графики!$B$3))+HH44*SIN(RADIANS(-$C44+Графики!$B$3)),"")</f>
        <v/>
      </c>
      <c r="HJ44" s="19" t="str">
        <f>IF(ISNUMBER(HG44), HG44*COS(RADIANS(-$C44+Графики!$B$5))+HH44*SIN(RADIANS(-$C44+Графики!$B$5)),"")</f>
        <v/>
      </c>
      <c r="HK44" s="24"/>
      <c r="HL44" s="25"/>
      <c r="HM44" s="25"/>
      <c r="HN44" s="25"/>
      <c r="HO44" s="18" t="str">
        <f t="shared" si="47"/>
        <v/>
      </c>
      <c r="HP44" s="18" t="str">
        <f t="shared" si="48"/>
        <v/>
      </c>
      <c r="HQ44" s="18" t="str">
        <f t="shared" si="49"/>
        <v/>
      </c>
      <c r="HR44" s="18" t="str">
        <f t="shared" si="50"/>
        <v/>
      </c>
      <c r="HS44" s="18" t="str">
        <f>IF(ISNUMBER(HQ44), HQ44*COS(RADIANS(-$C44+Графики!$B$3))+HR44*SIN(RADIANS(-$C44+Графики!$B$3)),"")</f>
        <v/>
      </c>
      <c r="HT44" s="19" t="str">
        <f>IF(ISNUMBER(HQ44), HQ44*COS(RADIANS(-$C44+Графики!$B$5))+HR44*SIN(RADIANS(-$C44+Графики!$B$5)),"")</f>
        <v/>
      </c>
      <c r="HU44" s="24"/>
      <c r="HV44" s="25"/>
      <c r="HW44" s="25"/>
      <c r="HX44" s="25"/>
      <c r="HY44" s="18" t="str">
        <f t="shared" si="51"/>
        <v/>
      </c>
      <c r="HZ44" s="18" t="str">
        <f t="shared" si="52"/>
        <v/>
      </c>
      <c r="IA44" s="18" t="str">
        <f t="shared" si="53"/>
        <v/>
      </c>
      <c r="IB44" s="18" t="str">
        <f t="shared" si="54"/>
        <v/>
      </c>
      <c r="IC44" s="18" t="str">
        <f>IF(ISNUMBER(IA44), IA44*COS(RADIANS(-$C44+Графики!$B$3))+IB44*SIN(RADIANS(-$C44+Графики!$B$3)),"")</f>
        <v/>
      </c>
      <c r="ID44" s="19" t="str">
        <f>IF(ISNUMBER(IA44), IA44*COS(RADIANS(-$C44+Графики!$B$5))+IB44*SIN(RADIANS(-$C44+Графики!$B$5)),"")</f>
        <v/>
      </c>
      <c r="IE44" s="24"/>
      <c r="IF44" s="25"/>
      <c r="IG44" s="25"/>
      <c r="IH44" s="25"/>
      <c r="II44" s="18" t="str">
        <f t="shared" si="55"/>
        <v/>
      </c>
      <c r="IJ44" s="18" t="str">
        <f t="shared" si="56"/>
        <v/>
      </c>
      <c r="IK44" s="18" t="str">
        <f t="shared" si="57"/>
        <v/>
      </c>
      <c r="IL44" s="18" t="str">
        <f t="shared" si="58"/>
        <v/>
      </c>
      <c r="IM44" s="18" t="str">
        <f>IF(ISNUMBER(IK44), IK44*COS(RADIANS(-$C44+Графики!$B$3))+IL44*SIN(RADIANS(-$C44+Графики!$B$3)),"")</f>
        <v/>
      </c>
      <c r="IN44" s="19" t="str">
        <f>IF(ISNUMBER(IK44), IK44*COS(RADIANS(-$C44+Графики!$B$5))+IL44*SIN(RADIANS(-$C44+Графики!$B$5)),"")</f>
        <v/>
      </c>
      <c r="IO44" s="24"/>
      <c r="IP44" s="25"/>
      <c r="IQ44" s="25"/>
      <c r="IR44" s="25"/>
      <c r="IS44" s="18" t="str">
        <f t="shared" si="59"/>
        <v/>
      </c>
      <c r="IT44" s="18" t="str">
        <f t="shared" si="60"/>
        <v/>
      </c>
      <c r="IU44" s="18" t="str">
        <f t="shared" si="61"/>
        <v/>
      </c>
      <c r="IV44" s="18" t="str">
        <f t="shared" si="62"/>
        <v/>
      </c>
      <c r="IW44" s="18" t="str">
        <f>IF(ISNUMBER(IU44), IU44*COS(RADIANS(-$C44+Графики!$B$3))+IV44*SIN(RADIANS(-$C44+Графики!$B$3)),"")</f>
        <v/>
      </c>
      <c r="IX44" s="19" t="str">
        <f>IF(ISNUMBER(IU44), IU44*COS(RADIANS(-$C44+Графики!$B$5))+IV44*SIN(RADIANS(-$C44+Графики!$B$5)),"")</f>
        <v/>
      </c>
    </row>
    <row r="45" spans="1:258" x14ac:dyDescent="0.25">
      <c r="A45" s="44">
        <v>45</v>
      </c>
      <c r="B45" s="50">
        <v>0</v>
      </c>
      <c r="C45" s="11">
        <f>IF(Графики!$A$7="Расчитывать с учетом закручивания скважины",B45,0)</f>
        <v>0</v>
      </c>
      <c r="D45" s="47">
        <v>21</v>
      </c>
      <c r="E45" s="34">
        <f t="shared" si="114"/>
        <v>0</v>
      </c>
      <c r="F45" s="35">
        <f t="shared" si="114"/>
        <v>0</v>
      </c>
      <c r="G45" s="35">
        <f t="shared" si="1"/>
        <v>0</v>
      </c>
      <c r="H45" s="36">
        <f t="shared" si="2"/>
        <v>0</v>
      </c>
      <c r="I45" s="29"/>
      <c r="J45" s="25"/>
      <c r="K45" s="25"/>
      <c r="L45" s="25"/>
      <c r="M45" s="18" t="str">
        <f t="shared" si="63"/>
        <v/>
      </c>
      <c r="N45" s="18" t="str">
        <f t="shared" si="64"/>
        <v/>
      </c>
      <c r="O45" s="18" t="str">
        <f t="shared" si="104"/>
        <v/>
      </c>
      <c r="P45" s="18" t="str">
        <f t="shared" si="104"/>
        <v/>
      </c>
      <c r="Q45" s="18" t="str">
        <f>IF(ISNUMBER(O45), O45*COS(RADIANS(-$C45+Графики!$B$3))+P45*SIN(RADIANS(-$C45+Графики!$B$3)),"")</f>
        <v/>
      </c>
      <c r="R45" s="19" t="str">
        <f>IF(ISNUMBER(O45), O45*COS(RADIANS(-$C45+Графики!$B$5))+P45*SIN(RADIANS(-$C45+Графики!$B$5)),"")</f>
        <v/>
      </c>
      <c r="S45" s="29"/>
      <c r="T45" s="25"/>
      <c r="U45" s="25"/>
      <c r="V45" s="25"/>
      <c r="W45" s="18" t="str">
        <f t="shared" si="66"/>
        <v/>
      </c>
      <c r="X45" s="18" t="str">
        <f t="shared" si="67"/>
        <v/>
      </c>
      <c r="Y45" s="18" t="str">
        <f t="shared" si="105"/>
        <v/>
      </c>
      <c r="Z45" s="18" t="str">
        <f t="shared" si="105"/>
        <v/>
      </c>
      <c r="AA45" s="18" t="str">
        <f>IF(ISNUMBER(Y45), Y45*COS(RADIANS(-$C45+Графики!$B$3))+Z45*SIN(RADIANS(-$C45+Графики!$B$3)),"")</f>
        <v/>
      </c>
      <c r="AB45" s="18" t="str">
        <f>IF(ISNUMBER(Y45), Y45*COS(RADIANS(-$C45+Графики!$B$5))+Z45*SIN(RADIANS(-$C45+Графики!$B$5)),"")</f>
        <v/>
      </c>
      <c r="AC45" s="24"/>
      <c r="AD45" s="25"/>
      <c r="AE45" s="25"/>
      <c r="AF45" s="25"/>
      <c r="AG45" s="18" t="str">
        <f t="shared" ref="AG45:AG48" si="115">IF(ISNUMBER(AC45),-SIN(RADIANS((AC45-AD45)/2))*1000,"")</f>
        <v/>
      </c>
      <c r="AH45" s="18" t="str">
        <f t="shared" ref="AH45:AH48" si="116">IF(ISNUMBER(AD45),-SIN(RADIANS((AE45-AF45)/2))*1000,"")</f>
        <v/>
      </c>
      <c r="AI45" s="18" t="str">
        <f t="shared" ref="AI45:AI48" si="117">IF(ISNUMBER(AG45),AI44+AG45*0.5,IF(ISNUMBER(AG46),0,""))</f>
        <v/>
      </c>
      <c r="AJ45" s="18" t="str">
        <f t="shared" ref="AJ45:AJ48" si="118">IF(ISNUMBER(AH45),AJ44+AH45*0.5,IF(ISNUMBER(AH46),0,""))</f>
        <v/>
      </c>
      <c r="AK45" s="18" t="str">
        <f>IF(ISNUMBER(AI45), AI45*COS(RADIANS(-$C45+Графики!$B$3))+AJ45*SIN(RADIANS(-$C45+Графики!$B$3)),"")</f>
        <v/>
      </c>
      <c r="AL45" s="19" t="str">
        <f>IF(ISNUMBER(AI45), AI45*COS(RADIANS(-$C45+Графики!$B$5))+AJ45*SIN(RADIANS(-$C45+Графики!$B$5)),"")</f>
        <v/>
      </c>
      <c r="AM45" s="24"/>
      <c r="AN45" s="25"/>
      <c r="AO45" s="25"/>
      <c r="AP45" s="25"/>
      <c r="AQ45" s="18" t="str">
        <f t="shared" si="72"/>
        <v/>
      </c>
      <c r="AR45" s="18" t="str">
        <f t="shared" si="73"/>
        <v/>
      </c>
      <c r="AS45" s="18" t="str">
        <f t="shared" si="107"/>
        <v/>
      </c>
      <c r="AT45" s="18" t="str">
        <f t="shared" si="107"/>
        <v/>
      </c>
      <c r="AU45" s="18" t="str">
        <f>IF(ISNUMBER(AS45), AS45*COS(RADIANS(-$C45+Графики!$B$3))+AT45*SIN(RADIANS(-$C45+Графики!$B$3)),"")</f>
        <v/>
      </c>
      <c r="AV45" s="19" t="str">
        <f>IF(ISNUMBER(AS45), AS45*COS(RADIANS(-$C45+Графики!$B$5))+AT45*SIN(RADIANS(-$C45+Графики!$B$5)),"")</f>
        <v/>
      </c>
      <c r="AW45" s="24"/>
      <c r="AX45" s="25"/>
      <c r="AY45" s="25"/>
      <c r="AZ45" s="25"/>
      <c r="BA45" s="18" t="str">
        <f t="shared" ref="BA45:BA49" si="119">IF(ISNUMBER(AW45),-SIN(RADIANS((AW45-AX45)/2))*1000,"")</f>
        <v/>
      </c>
      <c r="BB45" s="18" t="str">
        <f t="shared" ref="BB45:BB49" si="120">IF(ISNUMBER(AX45),-SIN(RADIANS((AY45-AZ45)/2))*1000,"")</f>
        <v/>
      </c>
      <c r="BC45" s="18" t="str">
        <f t="shared" ref="BC45:BC49" si="121">IF(ISNUMBER(BA45),BC44+BA45*0.5,IF(ISNUMBER(BA46),0,""))</f>
        <v/>
      </c>
      <c r="BD45" s="18" t="str">
        <f t="shared" ref="BD45:BD49" si="122">IF(ISNUMBER(BB45),BD44+BB45*0.5,IF(ISNUMBER(BB46),0,""))</f>
        <v/>
      </c>
      <c r="BE45" s="18" t="str">
        <f>IF(ISNUMBER(BC45), BC45*COS(RADIANS(-$C45+Графики!$B$3))+BD45*SIN(RADIANS(-$C45+Графики!$B$3)),"")</f>
        <v/>
      </c>
      <c r="BF45" s="19" t="str">
        <f>IF(ISNUMBER(BC45), BC45*COS(RADIANS(-$C45+Графики!$B$5))+BD45*SIN(RADIANS(-$C45+Графики!$B$5)),"")</f>
        <v/>
      </c>
      <c r="BG45" s="24"/>
      <c r="BH45" s="25"/>
      <c r="BI45" s="25"/>
      <c r="BJ45" s="25"/>
      <c r="BK45" s="18" t="str">
        <f t="shared" ref="BK45:BK47" si="123">IF(ISNUMBER(BG45),-SIN(RADIANS((BG45-BH45)/2))*1000,"")</f>
        <v/>
      </c>
      <c r="BL45" s="18" t="str">
        <f t="shared" ref="BL45:BL47" si="124">IF(ISNUMBER(BH45),-SIN(RADIANS((BI45-BJ45)/2))*1000,"")</f>
        <v/>
      </c>
      <c r="BM45" s="18" t="str">
        <f t="shared" ref="BM45:BM47" si="125">IF(ISNUMBER(BK45),BM44+BK45*0.5,IF(ISNUMBER(BK46),0,""))</f>
        <v/>
      </c>
      <c r="BN45" s="18" t="str">
        <f t="shared" ref="BN45:BN47" si="126">IF(ISNUMBER(BL45),BN44+BL45*0.5,IF(ISNUMBER(BL46),0,""))</f>
        <v/>
      </c>
      <c r="BO45" s="18" t="str">
        <f>IF(ISNUMBER(BM45), BM45*COS(RADIANS(-$C45+Графики!$B$3))+BN45*SIN(RADIANS(-$C45+Графики!$B$3)),"")</f>
        <v/>
      </c>
      <c r="BP45" s="19" t="str">
        <f>IF(ISNUMBER(BM45), BM45*COS(RADIANS(-$C45+Графики!$B$5))+BN45*SIN(RADIANS(-$C45+Графики!$B$5)),"")</f>
        <v/>
      </c>
      <c r="BQ45" s="24"/>
      <c r="BR45" s="25"/>
      <c r="BS45" s="25"/>
      <c r="BT45" s="25"/>
      <c r="BU45" s="18" t="str">
        <f t="shared" ref="BU45:BU48" si="127">IF(ISNUMBER(BQ45),-SIN(RADIANS((BQ45-BR45)/2))*1000,"")</f>
        <v/>
      </c>
      <c r="BV45" s="18" t="str">
        <f t="shared" ref="BV45:BV48" si="128">IF(ISNUMBER(BR45),-SIN(RADIANS((BS45-BT45)/2))*1000,"")</f>
        <v/>
      </c>
      <c r="BW45" s="18" t="str">
        <f t="shared" ref="BW45:BW48" si="129">IF(ISNUMBER(BU45),BW44+BU45*0.5,IF(ISNUMBER(BU46),0,""))</f>
        <v/>
      </c>
      <c r="BX45" s="18" t="str">
        <f t="shared" ref="BX45:BX48" si="130">IF(ISNUMBER(BV45),BX44+BV45*0.5,IF(ISNUMBER(BV46),0,""))</f>
        <v/>
      </c>
      <c r="BY45" s="18" t="str">
        <f>IF(ISNUMBER(BW45), BW45*COS(RADIANS(-$C45+Графики!$B$3))+BX45*SIN(RADIANS(-$C45+Графики!$B$3)),"")</f>
        <v/>
      </c>
      <c r="BZ45" s="19" t="str">
        <f>IF(ISNUMBER(BW45), BW45*COS(RADIANS(-$C45+Графики!$B$5))+BX45*SIN(RADIANS(-$C45+Графики!$B$5)),"")</f>
        <v/>
      </c>
      <c r="CA45" s="29"/>
      <c r="CB45" s="25"/>
      <c r="CC45" s="25"/>
      <c r="CD45" s="25"/>
      <c r="CE45" s="18" t="str">
        <f t="shared" ref="CE45:CE47" si="131">IF(ISNUMBER(CA45),-SIN(RADIANS((CA45-CB45)/2))*1000,"")</f>
        <v/>
      </c>
      <c r="CF45" s="18" t="str">
        <f t="shared" ref="CF45:CF47" si="132">IF(ISNUMBER(CB45),-SIN(RADIANS((CC45-CD45)/2))*1000,"")</f>
        <v/>
      </c>
      <c r="CG45" s="18" t="str">
        <f t="shared" ref="CG45:CG47" si="133">IF(ISNUMBER(CE45),CG44+CE45*0.5,IF(ISNUMBER(CE46),0,""))</f>
        <v/>
      </c>
      <c r="CH45" s="18" t="str">
        <f t="shared" ref="CH45:CH47" si="134">IF(ISNUMBER(CF45),CH44+CF45*0.5,IF(ISNUMBER(CF46),0,""))</f>
        <v/>
      </c>
      <c r="CI45" s="18" t="str">
        <f>IF(ISNUMBER(CG45), CG45*COS(RADIANS(-$C45+Графики!$B$3))+CH45*SIN(RADIANS(-$C45+Графики!$B$3)),"")</f>
        <v/>
      </c>
      <c r="CJ45" s="19" t="str">
        <f>IF(ISNUMBER(CG45), CG45*COS(RADIANS(-$C45+Графики!$B$5))+CH45*SIN(RADIANS(-$C45+Графики!$B$5)),"")</f>
        <v/>
      </c>
      <c r="CK45" s="24"/>
      <c r="CL45" s="25"/>
      <c r="CM45" s="25"/>
      <c r="CN45" s="25"/>
      <c r="CO45" s="18" t="str">
        <f t="shared" si="87"/>
        <v/>
      </c>
      <c r="CP45" s="18" t="str">
        <f t="shared" si="88"/>
        <v/>
      </c>
      <c r="CQ45" s="18" t="str">
        <f t="shared" si="112"/>
        <v/>
      </c>
      <c r="CR45" s="18" t="str">
        <f t="shared" si="112"/>
        <v/>
      </c>
      <c r="CS45" s="18" t="str">
        <f>IF(ISNUMBER(CQ45), CQ45*COS(RADIANS(-$C45+Графики!$B$3))+CR45*SIN(RADIANS(-$C45+Графики!$B$3)),"")</f>
        <v/>
      </c>
      <c r="CT45" s="19" t="str">
        <f>IF(ISNUMBER(CQ45), CQ45*COS(RADIANS(-$C45+Графики!$B$5))+CR45*SIN(RADIANS(-$C45+Графики!$B$5)),"")</f>
        <v/>
      </c>
      <c r="CU45" s="24"/>
      <c r="CV45" s="25"/>
      <c r="CW45" s="25"/>
      <c r="CX45" s="25"/>
      <c r="CY45" s="18" t="str">
        <f t="shared" si="90"/>
        <v/>
      </c>
      <c r="CZ45" s="18" t="str">
        <f t="shared" si="91"/>
        <v/>
      </c>
      <c r="DA45" s="18" t="str">
        <f t="shared" si="113"/>
        <v/>
      </c>
      <c r="DB45" s="18" t="str">
        <f t="shared" si="113"/>
        <v/>
      </c>
      <c r="DC45" s="18" t="str">
        <f>IF(ISNUMBER(DA45), DA45*COS(RADIANS(-$C45+Графики!$B$3))+DB45*SIN(RADIANS(-$C45+Графики!$B$3)),"")</f>
        <v/>
      </c>
      <c r="DD45" s="19" t="str">
        <f>IF(ISNUMBER(DA45), DA45*COS(RADIANS(-$C45+Графики!$B$5))+DB45*SIN(RADIANS(-$C45+Графики!$B$5)),"")</f>
        <v/>
      </c>
      <c r="DE45" s="24"/>
      <c r="DF45" s="25"/>
      <c r="DG45" s="25"/>
      <c r="DH45" s="25"/>
      <c r="DI45" s="18" t="str">
        <f t="shared" si="3"/>
        <v/>
      </c>
      <c r="DJ45" s="18" t="str">
        <f t="shared" si="4"/>
        <v/>
      </c>
      <c r="DK45" s="18" t="str">
        <f t="shared" si="5"/>
        <v/>
      </c>
      <c r="DL45" s="18" t="str">
        <f t="shared" si="6"/>
        <v/>
      </c>
      <c r="DM45" s="18" t="str">
        <f>IF(ISNUMBER(DK45), DK45*COS(RADIANS(-$C45+Графики!$B$3))+DL45*SIN(RADIANS(-$C45+Графики!$B$3)),"")</f>
        <v/>
      </c>
      <c r="DN45" s="19" t="str">
        <f>IF(ISNUMBER(DK45), DK45*COS(RADIANS(-$C45+Графики!$B$5))+DL45*SIN(RADIANS(-$C45+Графики!$B$5)),"")</f>
        <v/>
      </c>
      <c r="DO45" s="24"/>
      <c r="DP45" s="25"/>
      <c r="DQ45" s="25"/>
      <c r="DR45" s="25"/>
      <c r="DS45" s="18" t="str">
        <f t="shared" si="7"/>
        <v/>
      </c>
      <c r="DT45" s="18" t="str">
        <f t="shared" si="8"/>
        <v/>
      </c>
      <c r="DU45" s="18" t="str">
        <f t="shared" si="9"/>
        <v/>
      </c>
      <c r="DV45" s="18" t="str">
        <f t="shared" si="10"/>
        <v/>
      </c>
      <c r="DW45" s="18" t="str">
        <f>IF(ISNUMBER(DU45), DU45*COS(RADIANS(-$C45+Графики!$B$3))+DV45*SIN(RADIANS(-$C45+Графики!$B$3)),"")</f>
        <v/>
      </c>
      <c r="DX45" s="19" t="str">
        <f>IF(ISNUMBER(DU45), DU45*COS(RADIANS(-$C45+Графики!$B$5))+DV45*SIN(RADIANS(-$C45+Графики!$B$5)),"")</f>
        <v/>
      </c>
      <c r="DY45" s="24"/>
      <c r="DZ45" s="25"/>
      <c r="EA45" s="25"/>
      <c r="EB45" s="25"/>
      <c r="EC45" s="18" t="str">
        <f t="shared" si="11"/>
        <v/>
      </c>
      <c r="ED45" s="18" t="str">
        <f t="shared" si="12"/>
        <v/>
      </c>
      <c r="EE45" s="18" t="str">
        <f t="shared" si="13"/>
        <v/>
      </c>
      <c r="EF45" s="18" t="str">
        <f t="shared" si="14"/>
        <v/>
      </c>
      <c r="EG45" s="18" t="str">
        <f>IF(ISNUMBER(EE45), EE45*COS(RADIANS(-$C45+Графики!$B$3))+EF45*SIN(RADIANS(-$C45+Графики!$B$3)),"")</f>
        <v/>
      </c>
      <c r="EH45" s="19" t="str">
        <f>IF(ISNUMBER(EE45), EE45*COS(RADIANS(-$C45+Графики!$B$5))+EF45*SIN(RADIANS(-$C45+Графики!$B$5)),"")</f>
        <v/>
      </c>
      <c r="EI45" s="24"/>
      <c r="EJ45" s="25"/>
      <c r="EK45" s="25"/>
      <c r="EL45" s="25"/>
      <c r="EM45" s="18" t="str">
        <f t="shared" si="15"/>
        <v/>
      </c>
      <c r="EN45" s="18" t="str">
        <f t="shared" si="16"/>
        <v/>
      </c>
      <c r="EO45" s="18" t="str">
        <f t="shared" si="17"/>
        <v/>
      </c>
      <c r="EP45" s="18" t="str">
        <f t="shared" si="18"/>
        <v/>
      </c>
      <c r="EQ45" s="18" t="str">
        <f>IF(ISNUMBER(EO45), EO45*COS(RADIANS(-$C45+Графики!$B$3))+EP45*SIN(RADIANS(-$C45+Графики!$B$3)),"")</f>
        <v/>
      </c>
      <c r="ER45" s="19" t="str">
        <f>IF(ISNUMBER(EO45), EO45*COS(RADIANS(-$C45+Графики!$B$5))+EP45*SIN(RADIANS(-$C45+Графики!$B$5)),"")</f>
        <v/>
      </c>
      <c r="ES45" s="24"/>
      <c r="ET45" s="25"/>
      <c r="EU45" s="25"/>
      <c r="EV45" s="25"/>
      <c r="EW45" s="18" t="str">
        <f t="shared" si="19"/>
        <v/>
      </c>
      <c r="EX45" s="18" t="str">
        <f t="shared" si="20"/>
        <v/>
      </c>
      <c r="EY45" s="18" t="str">
        <f t="shared" si="21"/>
        <v/>
      </c>
      <c r="EZ45" s="18" t="str">
        <f t="shared" si="22"/>
        <v/>
      </c>
      <c r="FA45" s="18" t="str">
        <f>IF(ISNUMBER(EY45), EY45*COS(RADIANS(-$C45+Графики!$B$3))+EZ45*SIN(RADIANS(-$C45+Графики!$B$3)),"")</f>
        <v/>
      </c>
      <c r="FB45" s="19" t="str">
        <f>IF(ISNUMBER(EY45), EY45*COS(RADIANS(-$C45+Графики!$B$5))+EZ45*SIN(RADIANS(-$C45+Графики!$B$5)),"")</f>
        <v/>
      </c>
      <c r="FC45" s="24"/>
      <c r="FD45" s="25"/>
      <c r="FE45" s="25"/>
      <c r="FF45" s="25"/>
      <c r="FG45" s="18" t="str">
        <f t="shared" si="23"/>
        <v/>
      </c>
      <c r="FH45" s="18" t="str">
        <f t="shared" si="24"/>
        <v/>
      </c>
      <c r="FI45" s="18" t="str">
        <f t="shared" si="25"/>
        <v/>
      </c>
      <c r="FJ45" s="18" t="str">
        <f t="shared" si="26"/>
        <v/>
      </c>
      <c r="FK45" s="18" t="str">
        <f>IF(ISNUMBER(FI45), FI45*COS(RADIANS(-$C45+Графики!$B$3))+FJ45*SIN(RADIANS(-$C45+Графики!$B$3)),"")</f>
        <v/>
      </c>
      <c r="FL45" s="19" t="str">
        <f>IF(ISNUMBER(FI45), FI45*COS(RADIANS(-$C45+Графики!$B$5))+FJ45*SIN(RADIANS(-$C45+Графики!$B$5)),"")</f>
        <v/>
      </c>
      <c r="FM45" s="24"/>
      <c r="FN45" s="25"/>
      <c r="FO45" s="25"/>
      <c r="FP45" s="25"/>
      <c r="FQ45" s="18" t="str">
        <f t="shared" si="27"/>
        <v/>
      </c>
      <c r="FR45" s="18" t="str">
        <f t="shared" si="28"/>
        <v/>
      </c>
      <c r="FS45" s="18" t="str">
        <f t="shared" si="29"/>
        <v/>
      </c>
      <c r="FT45" s="18" t="str">
        <f t="shared" si="30"/>
        <v/>
      </c>
      <c r="FU45" s="18" t="str">
        <f>IF(ISNUMBER(FS45), FS45*COS(RADIANS(-$C45+Графики!$B$3))+FT45*SIN(RADIANS(-$C45+Графики!$B$3)),"")</f>
        <v/>
      </c>
      <c r="FV45" s="19" t="str">
        <f>IF(ISNUMBER(FS45), FS45*COS(RADIANS(-$C45+Графики!$B$5))+FT45*SIN(RADIANS(-$C45+Графики!$B$5)),"")</f>
        <v/>
      </c>
      <c r="FW45" s="24"/>
      <c r="FX45" s="25"/>
      <c r="FY45" s="25"/>
      <c r="FZ45" s="25"/>
      <c r="GA45" s="18" t="str">
        <f t="shared" si="31"/>
        <v/>
      </c>
      <c r="GB45" s="18" t="str">
        <f t="shared" si="32"/>
        <v/>
      </c>
      <c r="GC45" s="18" t="str">
        <f t="shared" si="33"/>
        <v/>
      </c>
      <c r="GD45" s="18" t="str">
        <f t="shared" si="34"/>
        <v/>
      </c>
      <c r="GE45" s="18" t="str">
        <f>IF(ISNUMBER(GC45), GC45*COS(RADIANS(-$C45+Графики!$B$3))+GD45*SIN(RADIANS(-$C45+Графики!$B$3)),"")</f>
        <v/>
      </c>
      <c r="GF45" s="19" t="str">
        <f>IF(ISNUMBER(GC45), GC45*COS(RADIANS(-$C45+Графики!$B$5))+GD45*SIN(RADIANS(-$C45+Графики!$B$5)),"")</f>
        <v/>
      </c>
      <c r="GG45" s="24"/>
      <c r="GH45" s="25"/>
      <c r="GI45" s="25"/>
      <c r="GJ45" s="25"/>
      <c r="GK45" s="18" t="str">
        <f t="shared" si="35"/>
        <v/>
      </c>
      <c r="GL45" s="18" t="str">
        <f t="shared" si="36"/>
        <v/>
      </c>
      <c r="GM45" s="18" t="str">
        <f t="shared" si="37"/>
        <v/>
      </c>
      <c r="GN45" s="18" t="str">
        <f t="shared" si="38"/>
        <v/>
      </c>
      <c r="GO45" s="18" t="str">
        <f>IF(ISNUMBER(GM45), GM45*COS(RADIANS(-$C45+Графики!$B$3))+GN45*SIN(RADIANS(-$C45+Графики!$B$3)),"")</f>
        <v/>
      </c>
      <c r="GP45" s="19" t="str">
        <f>IF(ISNUMBER(GM45), GM45*COS(RADIANS(-$C45+Графики!$B$5))+GN45*SIN(RADIANS(-$C45+Графики!$B$5)),"")</f>
        <v/>
      </c>
      <c r="GQ45" s="24"/>
      <c r="GR45" s="25"/>
      <c r="GS45" s="25"/>
      <c r="GT45" s="25"/>
      <c r="GU45" s="18" t="str">
        <f t="shared" si="39"/>
        <v/>
      </c>
      <c r="GV45" s="18" t="str">
        <f t="shared" si="40"/>
        <v/>
      </c>
      <c r="GW45" s="18" t="str">
        <f t="shared" si="41"/>
        <v/>
      </c>
      <c r="GX45" s="18" t="str">
        <f t="shared" si="42"/>
        <v/>
      </c>
      <c r="GY45" s="18" t="str">
        <f>IF(ISNUMBER(GW45), GW45*COS(RADIANS(-$C45+Графики!$B$3))+GX45*SIN(RADIANS(-$C45+Графики!$B$3)),"")</f>
        <v/>
      </c>
      <c r="GZ45" s="19" t="str">
        <f>IF(ISNUMBER(GW45), GW45*COS(RADIANS(-$C45+Графики!$B$5))+GX45*SIN(RADIANS(-$C45+Графики!$B$5)),"")</f>
        <v/>
      </c>
      <c r="HA45" s="24"/>
      <c r="HB45" s="25"/>
      <c r="HC45" s="25"/>
      <c r="HD45" s="25"/>
      <c r="HE45" s="18" t="str">
        <f t="shared" si="43"/>
        <v/>
      </c>
      <c r="HF45" s="18" t="str">
        <f t="shared" si="44"/>
        <v/>
      </c>
      <c r="HG45" s="18" t="str">
        <f t="shared" si="45"/>
        <v/>
      </c>
      <c r="HH45" s="18" t="str">
        <f t="shared" si="46"/>
        <v/>
      </c>
      <c r="HI45" s="18" t="str">
        <f>IF(ISNUMBER(HG45), HG45*COS(RADIANS(-$C45+Графики!$B$3))+HH45*SIN(RADIANS(-$C45+Графики!$B$3)),"")</f>
        <v/>
      </c>
      <c r="HJ45" s="19" t="str">
        <f>IF(ISNUMBER(HG45), HG45*COS(RADIANS(-$C45+Графики!$B$5))+HH45*SIN(RADIANS(-$C45+Графики!$B$5)),"")</f>
        <v/>
      </c>
      <c r="HK45" s="24"/>
      <c r="HL45" s="25"/>
      <c r="HM45" s="25"/>
      <c r="HN45" s="25"/>
      <c r="HO45" s="18" t="str">
        <f t="shared" si="47"/>
        <v/>
      </c>
      <c r="HP45" s="18" t="str">
        <f t="shared" si="48"/>
        <v/>
      </c>
      <c r="HQ45" s="18" t="str">
        <f t="shared" si="49"/>
        <v/>
      </c>
      <c r="HR45" s="18" t="str">
        <f t="shared" si="50"/>
        <v/>
      </c>
      <c r="HS45" s="18" t="str">
        <f>IF(ISNUMBER(HQ45), HQ45*COS(RADIANS(-$C45+Графики!$B$3))+HR45*SIN(RADIANS(-$C45+Графики!$B$3)),"")</f>
        <v/>
      </c>
      <c r="HT45" s="19" t="str">
        <f>IF(ISNUMBER(HQ45), HQ45*COS(RADIANS(-$C45+Графики!$B$5))+HR45*SIN(RADIANS(-$C45+Графики!$B$5)),"")</f>
        <v/>
      </c>
      <c r="HU45" s="24"/>
      <c r="HV45" s="25"/>
      <c r="HW45" s="25"/>
      <c r="HX45" s="25"/>
      <c r="HY45" s="18" t="str">
        <f t="shared" si="51"/>
        <v/>
      </c>
      <c r="HZ45" s="18" t="str">
        <f t="shared" si="52"/>
        <v/>
      </c>
      <c r="IA45" s="18" t="str">
        <f t="shared" si="53"/>
        <v/>
      </c>
      <c r="IB45" s="18" t="str">
        <f t="shared" si="54"/>
        <v/>
      </c>
      <c r="IC45" s="18" t="str">
        <f>IF(ISNUMBER(IA45), IA45*COS(RADIANS(-$C45+Графики!$B$3))+IB45*SIN(RADIANS(-$C45+Графики!$B$3)),"")</f>
        <v/>
      </c>
      <c r="ID45" s="19" t="str">
        <f>IF(ISNUMBER(IA45), IA45*COS(RADIANS(-$C45+Графики!$B$5))+IB45*SIN(RADIANS(-$C45+Графики!$B$5)),"")</f>
        <v/>
      </c>
      <c r="IE45" s="24"/>
      <c r="IF45" s="25"/>
      <c r="IG45" s="25"/>
      <c r="IH45" s="25"/>
      <c r="II45" s="18" t="str">
        <f t="shared" si="55"/>
        <v/>
      </c>
      <c r="IJ45" s="18" t="str">
        <f t="shared" si="56"/>
        <v/>
      </c>
      <c r="IK45" s="18" t="str">
        <f t="shared" si="57"/>
        <v/>
      </c>
      <c r="IL45" s="18" t="str">
        <f t="shared" si="58"/>
        <v/>
      </c>
      <c r="IM45" s="18" t="str">
        <f>IF(ISNUMBER(IK45), IK45*COS(RADIANS(-$C45+Графики!$B$3))+IL45*SIN(RADIANS(-$C45+Графики!$B$3)),"")</f>
        <v/>
      </c>
      <c r="IN45" s="19" t="str">
        <f>IF(ISNUMBER(IK45), IK45*COS(RADIANS(-$C45+Графики!$B$5))+IL45*SIN(RADIANS(-$C45+Графики!$B$5)),"")</f>
        <v/>
      </c>
      <c r="IO45" s="24"/>
      <c r="IP45" s="25"/>
      <c r="IQ45" s="25"/>
      <c r="IR45" s="25"/>
      <c r="IS45" s="18" t="str">
        <f t="shared" si="59"/>
        <v/>
      </c>
      <c r="IT45" s="18" t="str">
        <f t="shared" si="60"/>
        <v/>
      </c>
      <c r="IU45" s="18" t="str">
        <f t="shared" si="61"/>
        <v/>
      </c>
      <c r="IV45" s="18" t="str">
        <f t="shared" si="62"/>
        <v/>
      </c>
      <c r="IW45" s="18" t="str">
        <f>IF(ISNUMBER(IU45), IU45*COS(RADIANS(-$C45+Графики!$B$3))+IV45*SIN(RADIANS(-$C45+Графики!$B$3)),"")</f>
        <v/>
      </c>
      <c r="IX45" s="19" t="str">
        <f>IF(ISNUMBER(IU45), IU45*COS(RADIANS(-$C45+Графики!$B$5))+IV45*SIN(RADIANS(-$C45+Графики!$B$5)),"")</f>
        <v/>
      </c>
    </row>
    <row r="46" spans="1:258" x14ac:dyDescent="0.25">
      <c r="A46" s="44">
        <v>46</v>
      </c>
      <c r="B46" s="50">
        <v>0</v>
      </c>
      <c r="C46" s="11">
        <f>IF(Графики!$A$7="Расчитывать с учетом закручивания скважины",B46,0)</f>
        <v>0</v>
      </c>
      <c r="D46" s="47">
        <v>21.5</v>
      </c>
      <c r="E46" s="34">
        <f t="shared" si="114"/>
        <v>0</v>
      </c>
      <c r="F46" s="35">
        <f t="shared" si="114"/>
        <v>0</v>
      </c>
      <c r="G46" s="35">
        <f t="shared" si="1"/>
        <v>0</v>
      </c>
      <c r="H46" s="36">
        <f t="shared" si="2"/>
        <v>0</v>
      </c>
      <c r="I46" s="29"/>
      <c r="J46" s="25"/>
      <c r="K46" s="25"/>
      <c r="L46" s="25"/>
      <c r="M46" s="18" t="str">
        <f t="shared" ref="M46:M48" si="135">IF(ISNUMBER(I46),-SIN(RADIANS((I46-J46)/2))*1000,"")</f>
        <v/>
      </c>
      <c r="N46" s="18" t="str">
        <f t="shared" ref="N46:N48" si="136">IF(ISNUMBER(J46),-SIN(RADIANS((K46-L46)/2))*1000,"")</f>
        <v/>
      </c>
      <c r="O46" s="18" t="str">
        <f t="shared" ref="O46:O48" si="137">IF(ISNUMBER(M46),O45+M46*0.5,IF(ISNUMBER(M47),0,""))</f>
        <v/>
      </c>
      <c r="P46" s="18" t="str">
        <f t="shared" ref="P46:P48" si="138">IF(ISNUMBER(N46),P45+N46*0.5,IF(ISNUMBER(N47),0,""))</f>
        <v/>
      </c>
      <c r="Q46" s="18" t="str">
        <f>IF(ISNUMBER(O46), O46*COS(RADIANS(-$C46+Графики!$B$3))+P46*SIN(RADIANS(-$C46+Графики!$B$3)),"")</f>
        <v/>
      </c>
      <c r="R46" s="19" t="str">
        <f>IF(ISNUMBER(O46), O46*COS(RADIANS(-$C46+Графики!$B$5))+P46*SIN(RADIANS(-$C46+Графики!$B$5)),"")</f>
        <v/>
      </c>
      <c r="S46" s="29"/>
      <c r="T46" s="25"/>
      <c r="U46" s="25"/>
      <c r="V46" s="25"/>
      <c r="W46" s="18" t="str">
        <f t="shared" ref="W46:W48" si="139">IF(ISNUMBER(S46),-SIN(RADIANS((S46-T46)/2))*1000,"")</f>
        <v/>
      </c>
      <c r="X46" s="18" t="str">
        <f t="shared" ref="X46:X48" si="140">IF(ISNUMBER(T46),-SIN(RADIANS((U46-V46)/2))*1000,"")</f>
        <v/>
      </c>
      <c r="Y46" s="18" t="str">
        <f t="shared" ref="Y46:Y48" si="141">IF(ISNUMBER(W46),Y45+W46*0.5,IF(ISNUMBER(W47),0,""))</f>
        <v/>
      </c>
      <c r="Z46" s="18" t="str">
        <f t="shared" ref="Z46:Z48" si="142">IF(ISNUMBER(X46),Z45+X46*0.5,IF(ISNUMBER(X47),0,""))</f>
        <v/>
      </c>
      <c r="AA46" s="18" t="str">
        <f>IF(ISNUMBER(Y46), Y46*COS(RADIANS(-$C46+Графики!$B$3))+Z46*SIN(RADIANS(-$C46+Графики!$B$3)),"")</f>
        <v/>
      </c>
      <c r="AB46" s="18" t="str">
        <f>IF(ISNUMBER(Y46), Y46*COS(RADIANS(-$C46+Графики!$B$5))+Z46*SIN(RADIANS(-$C46+Графики!$B$5)),"")</f>
        <v/>
      </c>
      <c r="AC46" s="24"/>
      <c r="AD46" s="25"/>
      <c r="AE46" s="25"/>
      <c r="AF46" s="25"/>
      <c r="AG46" s="18" t="str">
        <f t="shared" si="115"/>
        <v/>
      </c>
      <c r="AH46" s="18" t="str">
        <f t="shared" si="116"/>
        <v/>
      </c>
      <c r="AI46" s="18" t="str">
        <f t="shared" si="117"/>
        <v/>
      </c>
      <c r="AJ46" s="18" t="str">
        <f t="shared" si="118"/>
        <v/>
      </c>
      <c r="AK46" s="18" t="str">
        <f>IF(ISNUMBER(AI46), AI46*COS(RADIANS(-$C46+Графики!$B$3))+AJ46*SIN(RADIANS(-$C46+Графики!$B$3)),"")</f>
        <v/>
      </c>
      <c r="AL46" s="19" t="str">
        <f>IF(ISNUMBER(AI46), AI46*COS(RADIANS(-$C46+Графики!$B$5))+AJ46*SIN(RADIANS(-$C46+Графики!$B$5)),"")</f>
        <v/>
      </c>
      <c r="AM46" s="24"/>
      <c r="AN46" s="25"/>
      <c r="AO46" s="25"/>
      <c r="AP46" s="25"/>
      <c r="AQ46" s="18" t="str">
        <f t="shared" ref="AQ46:AQ49" si="143">IF(ISNUMBER(AM46),-SIN(RADIANS((AM46-AN46)/2))*1000,"")</f>
        <v/>
      </c>
      <c r="AR46" s="18" t="str">
        <f t="shared" ref="AR46:AR49" si="144">IF(ISNUMBER(AN46),-SIN(RADIANS((AO46-AP46)/2))*1000,"")</f>
        <v/>
      </c>
      <c r="AS46" s="18" t="str">
        <f t="shared" ref="AS46:AS49" si="145">IF(ISNUMBER(AQ46),AS45+AQ46*0.5,IF(ISNUMBER(AQ47),0,""))</f>
        <v/>
      </c>
      <c r="AT46" s="18" t="str">
        <f t="shared" ref="AT46:AT49" si="146">IF(ISNUMBER(AR46),AT45+AR46*0.5,IF(ISNUMBER(AR47),0,""))</f>
        <v/>
      </c>
      <c r="AU46" s="18" t="str">
        <f>IF(ISNUMBER(AS46), AS46*COS(RADIANS(-$C46+Графики!$B$3))+AT46*SIN(RADIANS(-$C46+Графики!$B$3)),"")</f>
        <v/>
      </c>
      <c r="AV46" s="19" t="str">
        <f>IF(ISNUMBER(AS46), AS46*COS(RADIANS(-$C46+Графики!$B$5))+AT46*SIN(RADIANS(-$C46+Графики!$B$5)),"")</f>
        <v/>
      </c>
      <c r="AW46" s="24"/>
      <c r="AX46" s="25"/>
      <c r="AY46" s="25"/>
      <c r="AZ46" s="25"/>
      <c r="BA46" s="18" t="str">
        <f t="shared" si="119"/>
        <v/>
      </c>
      <c r="BB46" s="18" t="str">
        <f t="shared" si="120"/>
        <v/>
      </c>
      <c r="BC46" s="18" t="str">
        <f t="shared" si="121"/>
        <v/>
      </c>
      <c r="BD46" s="18" t="str">
        <f t="shared" si="122"/>
        <v/>
      </c>
      <c r="BE46" s="18" t="str">
        <f>IF(ISNUMBER(BC46), BC46*COS(RADIANS(-$C46+Графики!$B$3))+BD46*SIN(RADIANS(-$C46+Графики!$B$3)),"")</f>
        <v/>
      </c>
      <c r="BF46" s="19" t="str">
        <f>IF(ISNUMBER(BC46), BC46*COS(RADIANS(-$C46+Графики!$B$5))+BD46*SIN(RADIANS(-$C46+Графики!$B$5)),"")</f>
        <v/>
      </c>
      <c r="BG46" s="24"/>
      <c r="BH46" s="25"/>
      <c r="BI46" s="25"/>
      <c r="BJ46" s="25"/>
      <c r="BK46" s="18" t="str">
        <f t="shared" si="123"/>
        <v/>
      </c>
      <c r="BL46" s="18" t="str">
        <f t="shared" si="124"/>
        <v/>
      </c>
      <c r="BM46" s="18" t="str">
        <f t="shared" si="125"/>
        <v/>
      </c>
      <c r="BN46" s="18" t="str">
        <f t="shared" si="126"/>
        <v/>
      </c>
      <c r="BO46" s="18" t="str">
        <f>IF(ISNUMBER(BM46), BM46*COS(RADIANS(-$C46+Графики!$B$3))+BN46*SIN(RADIANS(-$C46+Графики!$B$3)),"")</f>
        <v/>
      </c>
      <c r="BP46" s="19" t="str">
        <f>IF(ISNUMBER(BM46), BM46*COS(RADIANS(-$C46+Графики!$B$5))+BN46*SIN(RADIANS(-$C46+Графики!$B$5)),"")</f>
        <v/>
      </c>
      <c r="BQ46" s="24"/>
      <c r="BR46" s="25"/>
      <c r="BS46" s="25"/>
      <c r="BT46" s="25"/>
      <c r="BU46" s="18" t="str">
        <f t="shared" si="127"/>
        <v/>
      </c>
      <c r="BV46" s="18" t="str">
        <f t="shared" si="128"/>
        <v/>
      </c>
      <c r="BW46" s="18" t="str">
        <f t="shared" si="129"/>
        <v/>
      </c>
      <c r="BX46" s="18" t="str">
        <f t="shared" si="130"/>
        <v/>
      </c>
      <c r="BY46" s="18" t="str">
        <f>IF(ISNUMBER(BW46), BW46*COS(RADIANS(-$C46+Графики!$B$3))+BX46*SIN(RADIANS(-$C46+Графики!$B$3)),"")</f>
        <v/>
      </c>
      <c r="BZ46" s="19" t="str">
        <f>IF(ISNUMBER(BW46), BW46*COS(RADIANS(-$C46+Графики!$B$5))+BX46*SIN(RADIANS(-$C46+Графики!$B$5)),"")</f>
        <v/>
      </c>
      <c r="CA46" s="29"/>
      <c r="CB46" s="25"/>
      <c r="CC46" s="25"/>
      <c r="CD46" s="25"/>
      <c r="CE46" s="18" t="str">
        <f t="shared" si="131"/>
        <v/>
      </c>
      <c r="CF46" s="18" t="str">
        <f t="shared" si="132"/>
        <v/>
      </c>
      <c r="CG46" s="18" t="str">
        <f t="shared" si="133"/>
        <v/>
      </c>
      <c r="CH46" s="18" t="str">
        <f t="shared" si="134"/>
        <v/>
      </c>
      <c r="CI46" s="18" t="str">
        <f>IF(ISNUMBER(CG46), CG46*COS(RADIANS(-$C46+Графики!$B$3))+CH46*SIN(RADIANS(-$C46+Графики!$B$3)),"")</f>
        <v/>
      </c>
      <c r="CJ46" s="19" t="str">
        <f>IF(ISNUMBER(CG46), CG46*COS(RADIANS(-$C46+Графики!$B$5))+CH46*SIN(RADIANS(-$C46+Графики!$B$5)),"")</f>
        <v/>
      </c>
      <c r="CK46" s="24"/>
      <c r="CL46" s="25"/>
      <c r="CM46" s="25"/>
      <c r="CN46" s="25"/>
      <c r="CO46" s="18" t="str">
        <f t="shared" si="87"/>
        <v/>
      </c>
      <c r="CP46" s="18" t="str">
        <f t="shared" ref="CP46:CP47" si="147">IF(ISNUMBER(CL46),-SIN(RADIANS((CM46-CN46)/2))*1000,"")</f>
        <v/>
      </c>
      <c r="CQ46" s="18" t="str">
        <f t="shared" ref="CQ46:CQ47" si="148">IF(ISNUMBER(CO46),CQ45+CO46*0.5,IF(ISNUMBER(CO47),0,""))</f>
        <v/>
      </c>
      <c r="CR46" s="18" t="str">
        <f t="shared" ref="CR46:CR47" si="149">IF(ISNUMBER(CP46),CR45+CP46*0.5,IF(ISNUMBER(CP47),0,""))</f>
        <v/>
      </c>
      <c r="CS46" s="18" t="str">
        <f>IF(ISNUMBER(CQ46), CQ46*COS(RADIANS(-$C46+Графики!$B$3))+CR46*SIN(RADIANS(-$C46+Графики!$B$3)),"")</f>
        <v/>
      </c>
      <c r="CT46" s="19" t="str">
        <f>IF(ISNUMBER(CQ46), CQ46*COS(RADIANS(-$C46+Графики!$B$5))+CR46*SIN(RADIANS(-$C46+Графики!$B$5)),"")</f>
        <v/>
      </c>
      <c r="CU46" s="24"/>
      <c r="CV46" s="25"/>
      <c r="CW46" s="25"/>
      <c r="CX46" s="25"/>
      <c r="CY46" s="18" t="str">
        <f t="shared" ref="CY46:CY47" si="150">IF(ISNUMBER(CU46),-SIN(RADIANS((CU46-CV46)/2))*1000,"")</f>
        <v/>
      </c>
      <c r="CZ46" s="18" t="str">
        <f t="shared" ref="CZ46:CZ47" si="151">IF(ISNUMBER(CV46),-SIN(RADIANS((CW46-CX46)/2))*1000,"")</f>
        <v/>
      </c>
      <c r="DA46" s="18" t="str">
        <f t="shared" ref="DA46:DA47" si="152">IF(ISNUMBER(CY46),DA45+CY46*0.5,IF(ISNUMBER(CY47),0,""))</f>
        <v/>
      </c>
      <c r="DB46" s="18" t="str">
        <f t="shared" ref="DB46:DB47" si="153">IF(ISNUMBER(CZ46),DB45+CZ46*0.5,IF(ISNUMBER(CZ47),0,""))</f>
        <v/>
      </c>
      <c r="DC46" s="18" t="str">
        <f>IF(ISNUMBER(DA46), DA46*COS(RADIANS(-$C46+Графики!$B$3))+DB46*SIN(RADIANS(-$C46+Графики!$B$3)),"")</f>
        <v/>
      </c>
      <c r="DD46" s="19" t="str">
        <f>IF(ISNUMBER(DA46), DA46*COS(RADIANS(-$C46+Графики!$B$5))+DB46*SIN(RADIANS(-$C46+Графики!$B$5)),"")</f>
        <v/>
      </c>
      <c r="DE46" s="24"/>
      <c r="DF46" s="25"/>
      <c r="DG46" s="25"/>
      <c r="DH46" s="25"/>
      <c r="DI46" s="18" t="str">
        <f t="shared" si="3"/>
        <v/>
      </c>
      <c r="DJ46" s="18" t="str">
        <f t="shared" si="4"/>
        <v/>
      </c>
      <c r="DK46" s="18" t="str">
        <f t="shared" si="5"/>
        <v/>
      </c>
      <c r="DL46" s="18" t="str">
        <f t="shared" si="6"/>
        <v/>
      </c>
      <c r="DM46" s="18" t="str">
        <f>IF(ISNUMBER(DK46), DK46*COS(RADIANS(-$C46+Графики!$B$3))+DL46*SIN(RADIANS(-$C46+Графики!$B$3)),"")</f>
        <v/>
      </c>
      <c r="DN46" s="19" t="str">
        <f>IF(ISNUMBER(DK46), DK46*COS(RADIANS(-$C46+Графики!$B$5))+DL46*SIN(RADIANS(-$C46+Графики!$B$5)),"")</f>
        <v/>
      </c>
      <c r="DO46" s="24"/>
      <c r="DP46" s="25"/>
      <c r="DQ46" s="25"/>
      <c r="DR46" s="25"/>
      <c r="DS46" s="18" t="str">
        <f t="shared" si="7"/>
        <v/>
      </c>
      <c r="DT46" s="18" t="str">
        <f t="shared" si="8"/>
        <v/>
      </c>
      <c r="DU46" s="18" t="str">
        <f t="shared" si="9"/>
        <v/>
      </c>
      <c r="DV46" s="18" t="str">
        <f t="shared" si="10"/>
        <v/>
      </c>
      <c r="DW46" s="18" t="str">
        <f>IF(ISNUMBER(DU46), DU46*COS(RADIANS(-$C46+Графики!$B$3))+DV46*SIN(RADIANS(-$C46+Графики!$B$3)),"")</f>
        <v/>
      </c>
      <c r="DX46" s="19" t="str">
        <f>IF(ISNUMBER(DU46), DU46*COS(RADIANS(-$C46+Графики!$B$5))+DV46*SIN(RADIANS(-$C46+Графики!$B$5)),"")</f>
        <v/>
      </c>
      <c r="DY46" s="24"/>
      <c r="DZ46" s="25"/>
      <c r="EA46" s="25"/>
      <c r="EB46" s="25"/>
      <c r="EC46" s="18" t="str">
        <f t="shared" si="11"/>
        <v/>
      </c>
      <c r="ED46" s="18" t="str">
        <f t="shared" si="12"/>
        <v/>
      </c>
      <c r="EE46" s="18" t="str">
        <f t="shared" si="13"/>
        <v/>
      </c>
      <c r="EF46" s="18" t="str">
        <f t="shared" si="14"/>
        <v/>
      </c>
      <c r="EG46" s="18" t="str">
        <f>IF(ISNUMBER(EE46), EE46*COS(RADIANS(-$C46+Графики!$B$3))+EF46*SIN(RADIANS(-$C46+Графики!$B$3)),"")</f>
        <v/>
      </c>
      <c r="EH46" s="19" t="str">
        <f>IF(ISNUMBER(EE46), EE46*COS(RADIANS(-$C46+Графики!$B$5))+EF46*SIN(RADIANS(-$C46+Графики!$B$5)),"")</f>
        <v/>
      </c>
      <c r="EI46" s="24"/>
      <c r="EJ46" s="25"/>
      <c r="EK46" s="25"/>
      <c r="EL46" s="25"/>
      <c r="EM46" s="18" t="str">
        <f t="shared" si="15"/>
        <v/>
      </c>
      <c r="EN46" s="18" t="str">
        <f t="shared" si="16"/>
        <v/>
      </c>
      <c r="EO46" s="18" t="str">
        <f t="shared" si="17"/>
        <v/>
      </c>
      <c r="EP46" s="18" t="str">
        <f t="shared" si="18"/>
        <v/>
      </c>
      <c r="EQ46" s="18" t="str">
        <f>IF(ISNUMBER(EO46), EO46*COS(RADIANS(-$C46+Графики!$B$3))+EP46*SIN(RADIANS(-$C46+Графики!$B$3)),"")</f>
        <v/>
      </c>
      <c r="ER46" s="19" t="str">
        <f>IF(ISNUMBER(EO46), EO46*COS(RADIANS(-$C46+Графики!$B$5))+EP46*SIN(RADIANS(-$C46+Графики!$B$5)),"")</f>
        <v/>
      </c>
      <c r="ES46" s="24"/>
      <c r="ET46" s="25"/>
      <c r="EU46" s="25"/>
      <c r="EV46" s="25"/>
      <c r="EW46" s="18" t="str">
        <f t="shared" si="19"/>
        <v/>
      </c>
      <c r="EX46" s="18" t="str">
        <f t="shared" si="20"/>
        <v/>
      </c>
      <c r="EY46" s="18" t="str">
        <f t="shared" si="21"/>
        <v/>
      </c>
      <c r="EZ46" s="18" t="str">
        <f t="shared" si="22"/>
        <v/>
      </c>
      <c r="FA46" s="18" t="str">
        <f>IF(ISNUMBER(EY46), EY46*COS(RADIANS(-$C46+Графики!$B$3))+EZ46*SIN(RADIANS(-$C46+Графики!$B$3)),"")</f>
        <v/>
      </c>
      <c r="FB46" s="19" t="str">
        <f>IF(ISNUMBER(EY46), EY46*COS(RADIANS(-$C46+Графики!$B$5))+EZ46*SIN(RADIANS(-$C46+Графики!$B$5)),"")</f>
        <v/>
      </c>
      <c r="FC46" s="24"/>
      <c r="FD46" s="25"/>
      <c r="FE46" s="25"/>
      <c r="FF46" s="25"/>
      <c r="FG46" s="18" t="str">
        <f t="shared" si="23"/>
        <v/>
      </c>
      <c r="FH46" s="18" t="str">
        <f t="shared" si="24"/>
        <v/>
      </c>
      <c r="FI46" s="18" t="str">
        <f t="shared" si="25"/>
        <v/>
      </c>
      <c r="FJ46" s="18" t="str">
        <f t="shared" si="26"/>
        <v/>
      </c>
      <c r="FK46" s="18" t="str">
        <f>IF(ISNUMBER(FI46), FI46*COS(RADIANS(-$C46+Графики!$B$3))+FJ46*SIN(RADIANS(-$C46+Графики!$B$3)),"")</f>
        <v/>
      </c>
      <c r="FL46" s="19" t="str">
        <f>IF(ISNUMBER(FI46), FI46*COS(RADIANS(-$C46+Графики!$B$5))+FJ46*SIN(RADIANS(-$C46+Графики!$B$5)),"")</f>
        <v/>
      </c>
      <c r="FM46" s="24"/>
      <c r="FN46" s="25"/>
      <c r="FO46" s="25"/>
      <c r="FP46" s="25"/>
      <c r="FQ46" s="18" t="str">
        <f t="shared" si="27"/>
        <v/>
      </c>
      <c r="FR46" s="18" t="str">
        <f t="shared" si="28"/>
        <v/>
      </c>
      <c r="FS46" s="18" t="str">
        <f t="shared" si="29"/>
        <v/>
      </c>
      <c r="FT46" s="18" t="str">
        <f t="shared" si="30"/>
        <v/>
      </c>
      <c r="FU46" s="18" t="str">
        <f>IF(ISNUMBER(FS46), FS46*COS(RADIANS(-$C46+Графики!$B$3))+FT46*SIN(RADIANS(-$C46+Графики!$B$3)),"")</f>
        <v/>
      </c>
      <c r="FV46" s="19" t="str">
        <f>IF(ISNUMBER(FS46), FS46*COS(RADIANS(-$C46+Графики!$B$5))+FT46*SIN(RADIANS(-$C46+Графики!$B$5)),"")</f>
        <v/>
      </c>
      <c r="FW46" s="24"/>
      <c r="FX46" s="25"/>
      <c r="FY46" s="25"/>
      <c r="FZ46" s="25"/>
      <c r="GA46" s="18" t="str">
        <f t="shared" si="31"/>
        <v/>
      </c>
      <c r="GB46" s="18" t="str">
        <f t="shared" si="32"/>
        <v/>
      </c>
      <c r="GC46" s="18" t="str">
        <f t="shared" si="33"/>
        <v/>
      </c>
      <c r="GD46" s="18" t="str">
        <f t="shared" si="34"/>
        <v/>
      </c>
      <c r="GE46" s="18" t="str">
        <f>IF(ISNUMBER(GC46), GC46*COS(RADIANS(-$C46+Графики!$B$3))+GD46*SIN(RADIANS(-$C46+Графики!$B$3)),"")</f>
        <v/>
      </c>
      <c r="GF46" s="19" t="str">
        <f>IF(ISNUMBER(GC46), GC46*COS(RADIANS(-$C46+Графики!$B$5))+GD46*SIN(RADIANS(-$C46+Графики!$B$5)),"")</f>
        <v/>
      </c>
      <c r="GG46" s="24"/>
      <c r="GH46" s="25"/>
      <c r="GI46" s="25"/>
      <c r="GJ46" s="25"/>
      <c r="GK46" s="18" t="str">
        <f t="shared" si="35"/>
        <v/>
      </c>
      <c r="GL46" s="18" t="str">
        <f t="shared" si="36"/>
        <v/>
      </c>
      <c r="GM46" s="18" t="str">
        <f t="shared" si="37"/>
        <v/>
      </c>
      <c r="GN46" s="18" t="str">
        <f t="shared" si="38"/>
        <v/>
      </c>
      <c r="GO46" s="18" t="str">
        <f>IF(ISNUMBER(GM46), GM46*COS(RADIANS(-$C46+Графики!$B$3))+GN46*SIN(RADIANS(-$C46+Графики!$B$3)),"")</f>
        <v/>
      </c>
      <c r="GP46" s="19" t="str">
        <f>IF(ISNUMBER(GM46), GM46*COS(RADIANS(-$C46+Графики!$B$5))+GN46*SIN(RADIANS(-$C46+Графики!$B$5)),"")</f>
        <v/>
      </c>
      <c r="GQ46" s="24"/>
      <c r="GR46" s="25"/>
      <c r="GS46" s="25"/>
      <c r="GT46" s="25"/>
      <c r="GU46" s="18" t="str">
        <f t="shared" si="39"/>
        <v/>
      </c>
      <c r="GV46" s="18" t="str">
        <f t="shared" si="40"/>
        <v/>
      </c>
      <c r="GW46" s="18" t="str">
        <f t="shared" si="41"/>
        <v/>
      </c>
      <c r="GX46" s="18" t="str">
        <f t="shared" si="42"/>
        <v/>
      </c>
      <c r="GY46" s="18" t="str">
        <f>IF(ISNUMBER(GW46), GW46*COS(RADIANS(-$C46+Графики!$B$3))+GX46*SIN(RADIANS(-$C46+Графики!$B$3)),"")</f>
        <v/>
      </c>
      <c r="GZ46" s="19" t="str">
        <f>IF(ISNUMBER(GW46), GW46*COS(RADIANS(-$C46+Графики!$B$5))+GX46*SIN(RADIANS(-$C46+Графики!$B$5)),"")</f>
        <v/>
      </c>
      <c r="HA46" s="24"/>
      <c r="HB46" s="25"/>
      <c r="HC46" s="25"/>
      <c r="HD46" s="25"/>
      <c r="HE46" s="18" t="str">
        <f t="shared" si="43"/>
        <v/>
      </c>
      <c r="HF46" s="18" t="str">
        <f t="shared" si="44"/>
        <v/>
      </c>
      <c r="HG46" s="18" t="str">
        <f t="shared" si="45"/>
        <v/>
      </c>
      <c r="HH46" s="18" t="str">
        <f t="shared" si="46"/>
        <v/>
      </c>
      <c r="HI46" s="18" t="str">
        <f>IF(ISNUMBER(HG46), HG46*COS(RADIANS(-$C46+Графики!$B$3))+HH46*SIN(RADIANS(-$C46+Графики!$B$3)),"")</f>
        <v/>
      </c>
      <c r="HJ46" s="19" t="str">
        <f>IF(ISNUMBER(HG46), HG46*COS(RADIANS(-$C46+Графики!$B$5))+HH46*SIN(RADIANS(-$C46+Графики!$B$5)),"")</f>
        <v/>
      </c>
      <c r="HK46" s="24"/>
      <c r="HL46" s="25"/>
      <c r="HM46" s="25"/>
      <c r="HN46" s="25"/>
      <c r="HO46" s="18" t="str">
        <f t="shared" si="47"/>
        <v/>
      </c>
      <c r="HP46" s="18" t="str">
        <f t="shared" si="48"/>
        <v/>
      </c>
      <c r="HQ46" s="18" t="str">
        <f t="shared" si="49"/>
        <v/>
      </c>
      <c r="HR46" s="18" t="str">
        <f t="shared" si="50"/>
        <v/>
      </c>
      <c r="HS46" s="18" t="str">
        <f>IF(ISNUMBER(HQ46), HQ46*COS(RADIANS(-$C46+Графики!$B$3))+HR46*SIN(RADIANS(-$C46+Графики!$B$3)),"")</f>
        <v/>
      </c>
      <c r="HT46" s="19" t="str">
        <f>IF(ISNUMBER(HQ46), HQ46*COS(RADIANS(-$C46+Графики!$B$5))+HR46*SIN(RADIANS(-$C46+Графики!$B$5)),"")</f>
        <v/>
      </c>
      <c r="HU46" s="24"/>
      <c r="HV46" s="25"/>
      <c r="HW46" s="25"/>
      <c r="HX46" s="25"/>
      <c r="HY46" s="18" t="str">
        <f t="shared" si="51"/>
        <v/>
      </c>
      <c r="HZ46" s="18" t="str">
        <f t="shared" si="52"/>
        <v/>
      </c>
      <c r="IA46" s="18" t="str">
        <f t="shared" si="53"/>
        <v/>
      </c>
      <c r="IB46" s="18" t="str">
        <f t="shared" si="54"/>
        <v/>
      </c>
      <c r="IC46" s="18" t="str">
        <f>IF(ISNUMBER(IA46), IA46*COS(RADIANS(-$C46+Графики!$B$3))+IB46*SIN(RADIANS(-$C46+Графики!$B$3)),"")</f>
        <v/>
      </c>
      <c r="ID46" s="19" t="str">
        <f>IF(ISNUMBER(IA46), IA46*COS(RADIANS(-$C46+Графики!$B$5))+IB46*SIN(RADIANS(-$C46+Графики!$B$5)),"")</f>
        <v/>
      </c>
      <c r="IE46" s="24"/>
      <c r="IF46" s="25"/>
      <c r="IG46" s="25"/>
      <c r="IH46" s="25"/>
      <c r="II46" s="18" t="str">
        <f t="shared" si="55"/>
        <v/>
      </c>
      <c r="IJ46" s="18" t="str">
        <f t="shared" si="56"/>
        <v/>
      </c>
      <c r="IK46" s="18" t="str">
        <f t="shared" si="57"/>
        <v/>
      </c>
      <c r="IL46" s="18" t="str">
        <f t="shared" si="58"/>
        <v/>
      </c>
      <c r="IM46" s="18" t="str">
        <f>IF(ISNUMBER(IK46), IK46*COS(RADIANS(-$C46+Графики!$B$3))+IL46*SIN(RADIANS(-$C46+Графики!$B$3)),"")</f>
        <v/>
      </c>
      <c r="IN46" s="19" t="str">
        <f>IF(ISNUMBER(IK46), IK46*COS(RADIANS(-$C46+Графики!$B$5))+IL46*SIN(RADIANS(-$C46+Графики!$B$5)),"")</f>
        <v/>
      </c>
      <c r="IO46" s="24"/>
      <c r="IP46" s="25"/>
      <c r="IQ46" s="25"/>
      <c r="IR46" s="25"/>
      <c r="IS46" s="18" t="str">
        <f t="shared" si="59"/>
        <v/>
      </c>
      <c r="IT46" s="18" t="str">
        <f t="shared" si="60"/>
        <v/>
      </c>
      <c r="IU46" s="18" t="str">
        <f t="shared" si="61"/>
        <v/>
      </c>
      <c r="IV46" s="18" t="str">
        <f t="shared" si="62"/>
        <v/>
      </c>
      <c r="IW46" s="18" t="str">
        <f>IF(ISNUMBER(IU46), IU46*COS(RADIANS(-$C46+Графики!$B$3))+IV46*SIN(RADIANS(-$C46+Графики!$B$3)),"")</f>
        <v/>
      </c>
      <c r="IX46" s="19" t="str">
        <f>IF(ISNUMBER(IU46), IU46*COS(RADIANS(-$C46+Графики!$B$5))+IV46*SIN(RADIANS(-$C46+Графики!$B$5)),"")</f>
        <v/>
      </c>
    </row>
    <row r="47" spans="1:258" x14ac:dyDescent="0.25">
      <c r="A47" s="44">
        <v>47</v>
      </c>
      <c r="B47" s="50">
        <v>0</v>
      </c>
      <c r="C47" s="11">
        <f>IF(Графики!$A$7="Расчитывать с учетом закручивания скважины",B47,0)</f>
        <v>0</v>
      </c>
      <c r="D47" s="47">
        <v>22</v>
      </c>
      <c r="E47" s="34">
        <f t="shared" si="114"/>
        <v>0</v>
      </c>
      <c r="F47" s="35">
        <f t="shared" si="114"/>
        <v>0</v>
      </c>
      <c r="G47" s="35">
        <f t="shared" si="1"/>
        <v>0</v>
      </c>
      <c r="H47" s="36">
        <f t="shared" si="2"/>
        <v>0</v>
      </c>
      <c r="I47" s="29"/>
      <c r="J47" s="25"/>
      <c r="K47" s="25"/>
      <c r="L47" s="25"/>
      <c r="M47" s="18" t="str">
        <f t="shared" si="135"/>
        <v/>
      </c>
      <c r="N47" s="18" t="str">
        <f t="shared" si="136"/>
        <v/>
      </c>
      <c r="O47" s="18" t="str">
        <f t="shared" si="137"/>
        <v/>
      </c>
      <c r="P47" s="18" t="str">
        <f t="shared" si="138"/>
        <v/>
      </c>
      <c r="Q47" s="18" t="str">
        <f>IF(ISNUMBER(O47), O47*COS(RADIANS(-$C47+Графики!$B$3))+P47*SIN(RADIANS(-$C47+Графики!$B$3)),"")</f>
        <v/>
      </c>
      <c r="R47" s="19" t="str">
        <f>IF(ISNUMBER(O47), O47*COS(RADIANS(-$C47+Графики!$B$5))+P47*SIN(RADIANS(-$C47+Графики!$B$5)),"")</f>
        <v/>
      </c>
      <c r="S47" s="29"/>
      <c r="T47" s="25"/>
      <c r="U47" s="25"/>
      <c r="V47" s="25"/>
      <c r="W47" s="18" t="str">
        <f t="shared" si="139"/>
        <v/>
      </c>
      <c r="X47" s="18" t="str">
        <f t="shared" si="140"/>
        <v/>
      </c>
      <c r="Y47" s="18" t="str">
        <f t="shared" si="141"/>
        <v/>
      </c>
      <c r="Z47" s="18" t="str">
        <f t="shared" si="142"/>
        <v/>
      </c>
      <c r="AA47" s="18" t="str">
        <f>IF(ISNUMBER(Y47), Y47*COS(RADIANS(-$C47+Графики!$B$3))+Z47*SIN(RADIANS(-$C47+Графики!$B$3)),"")</f>
        <v/>
      </c>
      <c r="AB47" s="18" t="str">
        <f>IF(ISNUMBER(Y47), Y47*COS(RADIANS(-$C47+Графики!$B$5))+Z47*SIN(RADIANS(-$C47+Графики!$B$5)),"")</f>
        <v/>
      </c>
      <c r="AC47" s="24"/>
      <c r="AD47" s="25"/>
      <c r="AE47" s="25"/>
      <c r="AF47" s="25"/>
      <c r="AG47" s="18" t="str">
        <f t="shared" si="115"/>
        <v/>
      </c>
      <c r="AH47" s="18" t="str">
        <f t="shared" si="116"/>
        <v/>
      </c>
      <c r="AI47" s="18" t="str">
        <f t="shared" si="117"/>
        <v/>
      </c>
      <c r="AJ47" s="18" t="str">
        <f t="shared" si="118"/>
        <v/>
      </c>
      <c r="AK47" s="18" t="str">
        <f>IF(ISNUMBER(AI47), AI47*COS(RADIANS(-$C47+Графики!$B$3))+AJ47*SIN(RADIANS(-$C47+Графики!$B$3)),"")</f>
        <v/>
      </c>
      <c r="AL47" s="19" t="str">
        <f>IF(ISNUMBER(AI47), AI47*COS(RADIANS(-$C47+Графики!$B$5))+AJ47*SIN(RADIANS(-$C47+Графики!$B$5)),"")</f>
        <v/>
      </c>
      <c r="AM47" s="24"/>
      <c r="AN47" s="25"/>
      <c r="AO47" s="25"/>
      <c r="AP47" s="25"/>
      <c r="AQ47" s="18" t="str">
        <f t="shared" si="143"/>
        <v/>
      </c>
      <c r="AR47" s="18" t="str">
        <f t="shared" si="144"/>
        <v/>
      </c>
      <c r="AS47" s="18" t="str">
        <f t="shared" si="145"/>
        <v/>
      </c>
      <c r="AT47" s="18" t="str">
        <f t="shared" si="146"/>
        <v/>
      </c>
      <c r="AU47" s="18" t="str">
        <f>IF(ISNUMBER(AS47), AS47*COS(RADIANS(-$C47+Графики!$B$3))+AT47*SIN(RADIANS(-$C47+Графики!$B$3)),"")</f>
        <v/>
      </c>
      <c r="AV47" s="19" t="str">
        <f>IF(ISNUMBER(AS47), AS47*COS(RADIANS(-$C47+Графики!$B$5))+AT47*SIN(RADIANS(-$C47+Графики!$B$5)),"")</f>
        <v/>
      </c>
      <c r="AW47" s="24"/>
      <c r="AX47" s="25"/>
      <c r="AY47" s="25"/>
      <c r="AZ47" s="25"/>
      <c r="BA47" s="18" t="str">
        <f t="shared" si="119"/>
        <v/>
      </c>
      <c r="BB47" s="18" t="str">
        <f t="shared" si="120"/>
        <v/>
      </c>
      <c r="BC47" s="18" t="str">
        <f t="shared" si="121"/>
        <v/>
      </c>
      <c r="BD47" s="18" t="str">
        <f t="shared" si="122"/>
        <v/>
      </c>
      <c r="BE47" s="18" t="str">
        <f>IF(ISNUMBER(BC47), BC47*COS(RADIANS(-$C47+Графики!$B$3))+BD47*SIN(RADIANS(-$C47+Графики!$B$3)),"")</f>
        <v/>
      </c>
      <c r="BF47" s="19" t="str">
        <f>IF(ISNUMBER(BC47), BC47*COS(RADIANS(-$C47+Графики!$B$5))+BD47*SIN(RADIANS(-$C47+Графики!$B$5)),"")</f>
        <v/>
      </c>
      <c r="BG47" s="24"/>
      <c r="BH47" s="25"/>
      <c r="BI47" s="25"/>
      <c r="BJ47" s="25"/>
      <c r="BK47" s="18" t="str">
        <f t="shared" si="123"/>
        <v/>
      </c>
      <c r="BL47" s="18" t="str">
        <f t="shared" si="124"/>
        <v/>
      </c>
      <c r="BM47" s="18" t="str">
        <f t="shared" si="125"/>
        <v/>
      </c>
      <c r="BN47" s="18" t="str">
        <f t="shared" si="126"/>
        <v/>
      </c>
      <c r="BO47" s="18" t="str">
        <f>IF(ISNUMBER(BM47), BM47*COS(RADIANS(-$C47+Графики!$B$3))+BN47*SIN(RADIANS(-$C47+Графики!$B$3)),"")</f>
        <v/>
      </c>
      <c r="BP47" s="19" t="str">
        <f>IF(ISNUMBER(BM47), BM47*COS(RADIANS(-$C47+Графики!$B$5))+BN47*SIN(RADIANS(-$C47+Графики!$B$5)),"")</f>
        <v/>
      </c>
      <c r="BQ47" s="24"/>
      <c r="BR47" s="25"/>
      <c r="BS47" s="25"/>
      <c r="BT47" s="25"/>
      <c r="BU47" s="18" t="str">
        <f t="shared" si="127"/>
        <v/>
      </c>
      <c r="BV47" s="18" t="str">
        <f t="shared" si="128"/>
        <v/>
      </c>
      <c r="BW47" s="18" t="str">
        <f t="shared" si="129"/>
        <v/>
      </c>
      <c r="BX47" s="18" t="str">
        <f t="shared" si="130"/>
        <v/>
      </c>
      <c r="BY47" s="18" t="str">
        <f>IF(ISNUMBER(BW47), BW47*COS(RADIANS(-$C47+Графики!$B$3))+BX47*SIN(RADIANS(-$C47+Графики!$B$3)),"")</f>
        <v/>
      </c>
      <c r="BZ47" s="19" t="str">
        <f>IF(ISNUMBER(BW47), BW47*COS(RADIANS(-$C47+Графики!$B$5))+BX47*SIN(RADIANS(-$C47+Графики!$B$5)),"")</f>
        <v/>
      </c>
      <c r="CA47" s="29"/>
      <c r="CB47" s="25"/>
      <c r="CC47" s="25"/>
      <c r="CD47" s="25"/>
      <c r="CE47" s="18" t="str">
        <f t="shared" si="131"/>
        <v/>
      </c>
      <c r="CF47" s="18" t="str">
        <f t="shared" si="132"/>
        <v/>
      </c>
      <c r="CG47" s="18" t="str">
        <f t="shared" si="133"/>
        <v/>
      </c>
      <c r="CH47" s="18" t="str">
        <f t="shared" si="134"/>
        <v/>
      </c>
      <c r="CI47" s="18" t="str">
        <f>IF(ISNUMBER(CG47), CG47*COS(RADIANS(-$C47+Графики!$B$3))+CH47*SIN(RADIANS(-$C47+Графики!$B$3)),"")</f>
        <v/>
      </c>
      <c r="CJ47" s="19" t="str">
        <f>IF(ISNUMBER(CG47), CG47*COS(RADIANS(-$C47+Графики!$B$5))+CH47*SIN(RADIANS(-$C47+Графики!$B$5)),"")</f>
        <v/>
      </c>
      <c r="CK47" s="24"/>
      <c r="CL47" s="25"/>
      <c r="CM47" s="25"/>
      <c r="CN47" s="25"/>
      <c r="CO47" s="18" t="str">
        <f t="shared" ref="CO47:CO58" si="154">IF(ISNUMBER(CK47),-SIN(RADIANS((CK47-CL47)/2))*1000,"")</f>
        <v/>
      </c>
      <c r="CP47" s="18" t="str">
        <f t="shared" si="147"/>
        <v/>
      </c>
      <c r="CQ47" s="18" t="str">
        <f t="shared" si="148"/>
        <v/>
      </c>
      <c r="CR47" s="18" t="str">
        <f t="shared" si="149"/>
        <v/>
      </c>
      <c r="CS47" s="18" t="str">
        <f>IF(ISNUMBER(CQ47), CQ47*COS(RADIANS(-$C47+Графики!$B$3))+CR47*SIN(RADIANS(-$C47+Графики!$B$3)),"")</f>
        <v/>
      </c>
      <c r="CT47" s="19" t="str">
        <f>IF(ISNUMBER(CQ47), CQ47*COS(RADIANS(-$C47+Графики!$B$5))+CR47*SIN(RADIANS(-$C47+Графики!$B$5)),"")</f>
        <v/>
      </c>
      <c r="CU47" s="24"/>
      <c r="CV47" s="25"/>
      <c r="CW47" s="25"/>
      <c r="CX47" s="25"/>
      <c r="CY47" s="18" t="str">
        <f t="shared" si="150"/>
        <v/>
      </c>
      <c r="CZ47" s="18" t="str">
        <f t="shared" si="151"/>
        <v/>
      </c>
      <c r="DA47" s="18" t="str">
        <f t="shared" si="152"/>
        <v/>
      </c>
      <c r="DB47" s="18" t="str">
        <f t="shared" si="153"/>
        <v/>
      </c>
      <c r="DC47" s="18" t="str">
        <f>IF(ISNUMBER(DA47), DA47*COS(RADIANS(-$C47+Графики!$B$3))+DB47*SIN(RADIANS(-$C47+Графики!$B$3)),"")</f>
        <v/>
      </c>
      <c r="DD47" s="19" t="str">
        <f>IF(ISNUMBER(DA47), DA47*COS(RADIANS(-$C47+Графики!$B$5))+DB47*SIN(RADIANS(-$C47+Графики!$B$5)),"")</f>
        <v/>
      </c>
      <c r="DE47" s="24"/>
      <c r="DF47" s="25"/>
      <c r="DG47" s="25"/>
      <c r="DH47" s="25"/>
      <c r="DI47" s="18" t="str">
        <f t="shared" si="3"/>
        <v/>
      </c>
      <c r="DJ47" s="18" t="str">
        <f t="shared" si="4"/>
        <v/>
      </c>
      <c r="DK47" s="18" t="str">
        <f t="shared" si="5"/>
        <v/>
      </c>
      <c r="DL47" s="18" t="str">
        <f t="shared" si="6"/>
        <v/>
      </c>
      <c r="DM47" s="18" t="str">
        <f>IF(ISNUMBER(DK47), DK47*COS(RADIANS(-$C47+Графики!$B$3))+DL47*SIN(RADIANS(-$C47+Графики!$B$3)),"")</f>
        <v/>
      </c>
      <c r="DN47" s="19" t="str">
        <f>IF(ISNUMBER(DK47), DK47*COS(RADIANS(-$C47+Графики!$B$5))+DL47*SIN(RADIANS(-$C47+Графики!$B$5)),"")</f>
        <v/>
      </c>
      <c r="DO47" s="24"/>
      <c r="DP47" s="25"/>
      <c r="DQ47" s="25"/>
      <c r="DR47" s="25"/>
      <c r="DS47" s="18" t="str">
        <f t="shared" si="7"/>
        <v/>
      </c>
      <c r="DT47" s="18" t="str">
        <f t="shared" si="8"/>
        <v/>
      </c>
      <c r="DU47" s="18" t="str">
        <f t="shared" si="9"/>
        <v/>
      </c>
      <c r="DV47" s="18" t="str">
        <f t="shared" si="10"/>
        <v/>
      </c>
      <c r="DW47" s="18" t="str">
        <f>IF(ISNUMBER(DU47), DU47*COS(RADIANS(-$C47+Графики!$B$3))+DV47*SIN(RADIANS(-$C47+Графики!$B$3)),"")</f>
        <v/>
      </c>
      <c r="DX47" s="19" t="str">
        <f>IF(ISNUMBER(DU47), DU47*COS(RADIANS(-$C47+Графики!$B$5))+DV47*SIN(RADIANS(-$C47+Графики!$B$5)),"")</f>
        <v/>
      </c>
      <c r="DY47" s="24"/>
      <c r="DZ47" s="25"/>
      <c r="EA47" s="25"/>
      <c r="EB47" s="25"/>
      <c r="EC47" s="18" t="str">
        <f t="shared" si="11"/>
        <v/>
      </c>
      <c r="ED47" s="18" t="str">
        <f t="shared" si="12"/>
        <v/>
      </c>
      <c r="EE47" s="18" t="str">
        <f t="shared" si="13"/>
        <v/>
      </c>
      <c r="EF47" s="18" t="str">
        <f t="shared" si="14"/>
        <v/>
      </c>
      <c r="EG47" s="18" t="str">
        <f>IF(ISNUMBER(EE47), EE47*COS(RADIANS(-$C47+Графики!$B$3))+EF47*SIN(RADIANS(-$C47+Графики!$B$3)),"")</f>
        <v/>
      </c>
      <c r="EH47" s="19" t="str">
        <f>IF(ISNUMBER(EE47), EE47*COS(RADIANS(-$C47+Графики!$B$5))+EF47*SIN(RADIANS(-$C47+Графики!$B$5)),"")</f>
        <v/>
      </c>
      <c r="EI47" s="24"/>
      <c r="EJ47" s="25"/>
      <c r="EK47" s="25"/>
      <c r="EL47" s="25"/>
      <c r="EM47" s="18" t="str">
        <f t="shared" si="15"/>
        <v/>
      </c>
      <c r="EN47" s="18" t="str">
        <f t="shared" si="16"/>
        <v/>
      </c>
      <c r="EO47" s="18" t="str">
        <f t="shared" si="17"/>
        <v/>
      </c>
      <c r="EP47" s="18" t="str">
        <f t="shared" si="18"/>
        <v/>
      </c>
      <c r="EQ47" s="18" t="str">
        <f>IF(ISNUMBER(EO47), EO47*COS(RADIANS(-$C47+Графики!$B$3))+EP47*SIN(RADIANS(-$C47+Графики!$B$3)),"")</f>
        <v/>
      </c>
      <c r="ER47" s="19" t="str">
        <f>IF(ISNUMBER(EO47), EO47*COS(RADIANS(-$C47+Графики!$B$5))+EP47*SIN(RADIANS(-$C47+Графики!$B$5)),"")</f>
        <v/>
      </c>
      <c r="ES47" s="24"/>
      <c r="ET47" s="25"/>
      <c r="EU47" s="25"/>
      <c r="EV47" s="25"/>
      <c r="EW47" s="18" t="str">
        <f t="shared" si="19"/>
        <v/>
      </c>
      <c r="EX47" s="18" t="str">
        <f t="shared" si="20"/>
        <v/>
      </c>
      <c r="EY47" s="18" t="str">
        <f t="shared" si="21"/>
        <v/>
      </c>
      <c r="EZ47" s="18" t="str">
        <f t="shared" si="22"/>
        <v/>
      </c>
      <c r="FA47" s="18" t="str">
        <f>IF(ISNUMBER(EY47), EY47*COS(RADIANS(-$C47+Графики!$B$3))+EZ47*SIN(RADIANS(-$C47+Графики!$B$3)),"")</f>
        <v/>
      </c>
      <c r="FB47" s="19" t="str">
        <f>IF(ISNUMBER(EY47), EY47*COS(RADIANS(-$C47+Графики!$B$5))+EZ47*SIN(RADIANS(-$C47+Графики!$B$5)),"")</f>
        <v/>
      </c>
      <c r="FC47" s="24"/>
      <c r="FD47" s="25"/>
      <c r="FE47" s="25"/>
      <c r="FF47" s="25"/>
      <c r="FG47" s="18" t="str">
        <f t="shared" si="23"/>
        <v/>
      </c>
      <c r="FH47" s="18" t="str">
        <f t="shared" si="24"/>
        <v/>
      </c>
      <c r="FI47" s="18" t="str">
        <f t="shared" si="25"/>
        <v/>
      </c>
      <c r="FJ47" s="18" t="str">
        <f t="shared" si="26"/>
        <v/>
      </c>
      <c r="FK47" s="18" t="str">
        <f>IF(ISNUMBER(FI47), FI47*COS(RADIANS(-$C47+Графики!$B$3))+FJ47*SIN(RADIANS(-$C47+Графики!$B$3)),"")</f>
        <v/>
      </c>
      <c r="FL47" s="19" t="str">
        <f>IF(ISNUMBER(FI47), FI47*COS(RADIANS(-$C47+Графики!$B$5))+FJ47*SIN(RADIANS(-$C47+Графики!$B$5)),"")</f>
        <v/>
      </c>
      <c r="FM47" s="24"/>
      <c r="FN47" s="25"/>
      <c r="FO47" s="25"/>
      <c r="FP47" s="25"/>
      <c r="FQ47" s="18" t="str">
        <f t="shared" si="27"/>
        <v/>
      </c>
      <c r="FR47" s="18" t="str">
        <f t="shared" si="28"/>
        <v/>
      </c>
      <c r="FS47" s="18" t="str">
        <f t="shared" si="29"/>
        <v/>
      </c>
      <c r="FT47" s="18" t="str">
        <f t="shared" si="30"/>
        <v/>
      </c>
      <c r="FU47" s="18" t="str">
        <f>IF(ISNUMBER(FS47), FS47*COS(RADIANS(-$C47+Графики!$B$3))+FT47*SIN(RADIANS(-$C47+Графики!$B$3)),"")</f>
        <v/>
      </c>
      <c r="FV47" s="19" t="str">
        <f>IF(ISNUMBER(FS47), FS47*COS(RADIANS(-$C47+Графики!$B$5))+FT47*SIN(RADIANS(-$C47+Графики!$B$5)),"")</f>
        <v/>
      </c>
      <c r="FW47" s="24"/>
      <c r="FX47" s="25"/>
      <c r="FY47" s="25"/>
      <c r="FZ47" s="25"/>
      <c r="GA47" s="18" t="str">
        <f t="shared" si="31"/>
        <v/>
      </c>
      <c r="GB47" s="18" t="str">
        <f t="shared" si="32"/>
        <v/>
      </c>
      <c r="GC47" s="18" t="str">
        <f t="shared" si="33"/>
        <v/>
      </c>
      <c r="GD47" s="18" t="str">
        <f t="shared" si="34"/>
        <v/>
      </c>
      <c r="GE47" s="18" t="str">
        <f>IF(ISNUMBER(GC47), GC47*COS(RADIANS(-$C47+Графики!$B$3))+GD47*SIN(RADIANS(-$C47+Графики!$B$3)),"")</f>
        <v/>
      </c>
      <c r="GF47" s="19" t="str">
        <f>IF(ISNUMBER(GC47), GC47*COS(RADIANS(-$C47+Графики!$B$5))+GD47*SIN(RADIANS(-$C47+Графики!$B$5)),"")</f>
        <v/>
      </c>
      <c r="GG47" s="24"/>
      <c r="GH47" s="25"/>
      <c r="GI47" s="25"/>
      <c r="GJ47" s="25"/>
      <c r="GK47" s="18" t="str">
        <f t="shared" si="35"/>
        <v/>
      </c>
      <c r="GL47" s="18" t="str">
        <f t="shared" si="36"/>
        <v/>
      </c>
      <c r="GM47" s="18" t="str">
        <f t="shared" si="37"/>
        <v/>
      </c>
      <c r="GN47" s="18" t="str">
        <f t="shared" si="38"/>
        <v/>
      </c>
      <c r="GO47" s="18" t="str">
        <f>IF(ISNUMBER(GM47), GM47*COS(RADIANS(-$C47+Графики!$B$3))+GN47*SIN(RADIANS(-$C47+Графики!$B$3)),"")</f>
        <v/>
      </c>
      <c r="GP47" s="19" t="str">
        <f>IF(ISNUMBER(GM47), GM47*COS(RADIANS(-$C47+Графики!$B$5))+GN47*SIN(RADIANS(-$C47+Графики!$B$5)),"")</f>
        <v/>
      </c>
      <c r="GQ47" s="24"/>
      <c r="GR47" s="25"/>
      <c r="GS47" s="25"/>
      <c r="GT47" s="25"/>
      <c r="GU47" s="18" t="str">
        <f t="shared" si="39"/>
        <v/>
      </c>
      <c r="GV47" s="18" t="str">
        <f t="shared" si="40"/>
        <v/>
      </c>
      <c r="GW47" s="18" t="str">
        <f t="shared" si="41"/>
        <v/>
      </c>
      <c r="GX47" s="18" t="str">
        <f t="shared" si="42"/>
        <v/>
      </c>
      <c r="GY47" s="18" t="str">
        <f>IF(ISNUMBER(GW47), GW47*COS(RADIANS(-$C47+Графики!$B$3))+GX47*SIN(RADIANS(-$C47+Графики!$B$3)),"")</f>
        <v/>
      </c>
      <c r="GZ47" s="19" t="str">
        <f>IF(ISNUMBER(GW47), GW47*COS(RADIANS(-$C47+Графики!$B$5))+GX47*SIN(RADIANS(-$C47+Графики!$B$5)),"")</f>
        <v/>
      </c>
      <c r="HA47" s="24"/>
      <c r="HB47" s="25"/>
      <c r="HC47" s="25"/>
      <c r="HD47" s="25"/>
      <c r="HE47" s="18" t="str">
        <f t="shared" si="43"/>
        <v/>
      </c>
      <c r="HF47" s="18" t="str">
        <f t="shared" si="44"/>
        <v/>
      </c>
      <c r="HG47" s="18" t="str">
        <f t="shared" si="45"/>
        <v/>
      </c>
      <c r="HH47" s="18" t="str">
        <f t="shared" si="46"/>
        <v/>
      </c>
      <c r="HI47" s="18" t="str">
        <f>IF(ISNUMBER(HG47), HG47*COS(RADIANS(-$C47+Графики!$B$3))+HH47*SIN(RADIANS(-$C47+Графики!$B$3)),"")</f>
        <v/>
      </c>
      <c r="HJ47" s="19" t="str">
        <f>IF(ISNUMBER(HG47), HG47*COS(RADIANS(-$C47+Графики!$B$5))+HH47*SIN(RADIANS(-$C47+Графики!$B$5)),"")</f>
        <v/>
      </c>
      <c r="HK47" s="24"/>
      <c r="HL47" s="25"/>
      <c r="HM47" s="25"/>
      <c r="HN47" s="25"/>
      <c r="HO47" s="18" t="str">
        <f t="shared" si="47"/>
        <v/>
      </c>
      <c r="HP47" s="18" t="str">
        <f t="shared" si="48"/>
        <v/>
      </c>
      <c r="HQ47" s="18" t="str">
        <f t="shared" si="49"/>
        <v/>
      </c>
      <c r="HR47" s="18" t="str">
        <f t="shared" si="50"/>
        <v/>
      </c>
      <c r="HS47" s="18" t="str">
        <f>IF(ISNUMBER(HQ47), HQ47*COS(RADIANS(-$C47+Графики!$B$3))+HR47*SIN(RADIANS(-$C47+Графики!$B$3)),"")</f>
        <v/>
      </c>
      <c r="HT47" s="19" t="str">
        <f>IF(ISNUMBER(HQ47), HQ47*COS(RADIANS(-$C47+Графики!$B$5))+HR47*SIN(RADIANS(-$C47+Графики!$B$5)),"")</f>
        <v/>
      </c>
      <c r="HU47" s="24"/>
      <c r="HV47" s="25"/>
      <c r="HW47" s="25"/>
      <c r="HX47" s="25"/>
      <c r="HY47" s="18" t="str">
        <f t="shared" si="51"/>
        <v/>
      </c>
      <c r="HZ47" s="18" t="str">
        <f t="shared" si="52"/>
        <v/>
      </c>
      <c r="IA47" s="18" t="str">
        <f t="shared" si="53"/>
        <v/>
      </c>
      <c r="IB47" s="18" t="str">
        <f t="shared" si="54"/>
        <v/>
      </c>
      <c r="IC47" s="18" t="str">
        <f>IF(ISNUMBER(IA47), IA47*COS(RADIANS(-$C47+Графики!$B$3))+IB47*SIN(RADIANS(-$C47+Графики!$B$3)),"")</f>
        <v/>
      </c>
      <c r="ID47" s="19" t="str">
        <f>IF(ISNUMBER(IA47), IA47*COS(RADIANS(-$C47+Графики!$B$5))+IB47*SIN(RADIANS(-$C47+Графики!$B$5)),"")</f>
        <v/>
      </c>
      <c r="IE47" s="24"/>
      <c r="IF47" s="25"/>
      <c r="IG47" s="25"/>
      <c r="IH47" s="25"/>
      <c r="II47" s="18" t="str">
        <f t="shared" si="55"/>
        <v/>
      </c>
      <c r="IJ47" s="18" t="str">
        <f t="shared" si="56"/>
        <v/>
      </c>
      <c r="IK47" s="18" t="str">
        <f t="shared" si="57"/>
        <v/>
      </c>
      <c r="IL47" s="18" t="str">
        <f t="shared" si="58"/>
        <v/>
      </c>
      <c r="IM47" s="18" t="str">
        <f>IF(ISNUMBER(IK47), IK47*COS(RADIANS(-$C47+Графики!$B$3))+IL47*SIN(RADIANS(-$C47+Графики!$B$3)),"")</f>
        <v/>
      </c>
      <c r="IN47" s="19" t="str">
        <f>IF(ISNUMBER(IK47), IK47*COS(RADIANS(-$C47+Графики!$B$5))+IL47*SIN(RADIANS(-$C47+Графики!$B$5)),"")</f>
        <v/>
      </c>
      <c r="IO47" s="24"/>
      <c r="IP47" s="25"/>
      <c r="IQ47" s="25"/>
      <c r="IR47" s="25"/>
      <c r="IS47" s="18" t="str">
        <f t="shared" si="59"/>
        <v/>
      </c>
      <c r="IT47" s="18" t="str">
        <f t="shared" si="60"/>
        <v/>
      </c>
      <c r="IU47" s="18" t="str">
        <f t="shared" si="61"/>
        <v/>
      </c>
      <c r="IV47" s="18" t="str">
        <f t="shared" si="62"/>
        <v/>
      </c>
      <c r="IW47" s="18" t="str">
        <f>IF(ISNUMBER(IU47), IU47*COS(RADIANS(-$C47+Графики!$B$3))+IV47*SIN(RADIANS(-$C47+Графики!$B$3)),"")</f>
        <v/>
      </c>
      <c r="IX47" s="19" t="str">
        <f>IF(ISNUMBER(IU47), IU47*COS(RADIANS(-$C47+Графики!$B$5))+IV47*SIN(RADIANS(-$C47+Графики!$B$5)),"")</f>
        <v/>
      </c>
    </row>
    <row r="48" spans="1:258" x14ac:dyDescent="0.25">
      <c r="A48" s="44">
        <v>48</v>
      </c>
      <c r="B48" s="50">
        <v>0</v>
      </c>
      <c r="C48" s="11">
        <f>IF(Графики!$A$7="Расчитывать с учетом закручивания скважины",B48,0)</f>
        <v>0</v>
      </c>
      <c r="D48" s="47">
        <v>22.5</v>
      </c>
      <c r="E48" s="34">
        <f t="shared" si="114"/>
        <v>0</v>
      </c>
      <c r="F48" s="35">
        <f t="shared" si="114"/>
        <v>0</v>
      </c>
      <c r="G48" s="35">
        <f t="shared" si="1"/>
        <v>0</v>
      </c>
      <c r="H48" s="36">
        <f t="shared" si="2"/>
        <v>0</v>
      </c>
      <c r="I48" s="29"/>
      <c r="J48" s="25"/>
      <c r="K48" s="25"/>
      <c r="L48" s="25"/>
      <c r="M48" s="18" t="str">
        <f t="shared" si="135"/>
        <v/>
      </c>
      <c r="N48" s="18" t="str">
        <f t="shared" si="136"/>
        <v/>
      </c>
      <c r="O48" s="18" t="str">
        <f t="shared" si="137"/>
        <v/>
      </c>
      <c r="P48" s="18" t="str">
        <f t="shared" si="138"/>
        <v/>
      </c>
      <c r="Q48" s="18" t="str">
        <f>IF(ISNUMBER(O48), O48*COS(RADIANS(-$C48+Графики!$B$3))+P48*SIN(RADIANS(-$C48+Графики!$B$3)),"")</f>
        <v/>
      </c>
      <c r="R48" s="19" t="str">
        <f>IF(ISNUMBER(O48), O48*COS(RADIANS(-$C48+Графики!$B$5))+P48*SIN(RADIANS(-$C48+Графики!$B$5)),"")</f>
        <v/>
      </c>
      <c r="S48" s="29"/>
      <c r="T48" s="25"/>
      <c r="U48" s="25"/>
      <c r="V48" s="25"/>
      <c r="W48" s="18" t="str">
        <f t="shared" si="139"/>
        <v/>
      </c>
      <c r="X48" s="18" t="str">
        <f t="shared" si="140"/>
        <v/>
      </c>
      <c r="Y48" s="18" t="str">
        <f t="shared" si="141"/>
        <v/>
      </c>
      <c r="Z48" s="18" t="str">
        <f t="shared" si="142"/>
        <v/>
      </c>
      <c r="AA48" s="18" t="str">
        <f>IF(ISNUMBER(Y48), Y48*COS(RADIANS(-$C48+Графики!$B$3))+Z48*SIN(RADIANS(-$C48+Графики!$B$3)),"")</f>
        <v/>
      </c>
      <c r="AB48" s="18" t="str">
        <f>IF(ISNUMBER(Y48), Y48*COS(RADIANS(-$C48+Графики!$B$5))+Z48*SIN(RADIANS(-$C48+Графики!$B$5)),"")</f>
        <v/>
      </c>
      <c r="AC48" s="24"/>
      <c r="AD48" s="25"/>
      <c r="AE48" s="25"/>
      <c r="AF48" s="25"/>
      <c r="AG48" s="18" t="str">
        <f t="shared" si="115"/>
        <v/>
      </c>
      <c r="AH48" s="18" t="str">
        <f t="shared" si="116"/>
        <v/>
      </c>
      <c r="AI48" s="18" t="str">
        <f t="shared" si="117"/>
        <v/>
      </c>
      <c r="AJ48" s="18" t="str">
        <f t="shared" si="118"/>
        <v/>
      </c>
      <c r="AK48" s="18" t="str">
        <f>IF(ISNUMBER(AI48), AI48*COS(RADIANS(-$C48+Графики!$B$3))+AJ48*SIN(RADIANS(-$C48+Графики!$B$3)),"")</f>
        <v/>
      </c>
      <c r="AL48" s="19" t="str">
        <f>IF(ISNUMBER(AI48), AI48*COS(RADIANS(-$C48+Графики!$B$5))+AJ48*SIN(RADIANS(-$C48+Графики!$B$5)),"")</f>
        <v/>
      </c>
      <c r="AM48" s="24"/>
      <c r="AN48" s="25"/>
      <c r="AO48" s="25"/>
      <c r="AP48" s="25"/>
      <c r="AQ48" s="18" t="str">
        <f t="shared" si="143"/>
        <v/>
      </c>
      <c r="AR48" s="18" t="str">
        <f t="shared" si="144"/>
        <v/>
      </c>
      <c r="AS48" s="18" t="str">
        <f t="shared" si="145"/>
        <v/>
      </c>
      <c r="AT48" s="18" t="str">
        <f t="shared" si="146"/>
        <v/>
      </c>
      <c r="AU48" s="18" t="str">
        <f>IF(ISNUMBER(AS48), AS48*COS(RADIANS(-$C48+Графики!$B$3))+AT48*SIN(RADIANS(-$C48+Графики!$B$3)),"")</f>
        <v/>
      </c>
      <c r="AV48" s="19" t="str">
        <f>IF(ISNUMBER(AS48), AS48*COS(RADIANS(-$C48+Графики!$B$5))+AT48*SIN(RADIANS(-$C48+Графики!$B$5)),"")</f>
        <v/>
      </c>
      <c r="AW48" s="24"/>
      <c r="AX48" s="25"/>
      <c r="AY48" s="25"/>
      <c r="AZ48" s="25"/>
      <c r="BA48" s="18" t="str">
        <f t="shared" si="119"/>
        <v/>
      </c>
      <c r="BB48" s="18" t="str">
        <f t="shared" si="120"/>
        <v/>
      </c>
      <c r="BC48" s="18" t="str">
        <f t="shared" si="121"/>
        <v/>
      </c>
      <c r="BD48" s="18" t="str">
        <f t="shared" si="122"/>
        <v/>
      </c>
      <c r="BE48" s="18" t="str">
        <f>IF(ISNUMBER(BC48), BC48*COS(RADIANS(-$C48+Графики!$B$3))+BD48*SIN(RADIANS(-$C48+Графики!$B$3)),"")</f>
        <v/>
      </c>
      <c r="BF48" s="19" t="str">
        <f>IF(ISNUMBER(BC48), BC48*COS(RADIANS(-$C48+Графики!$B$5))+BD48*SIN(RADIANS(-$C48+Графики!$B$5)),"")</f>
        <v/>
      </c>
      <c r="BG48" s="24"/>
      <c r="BH48" s="25"/>
      <c r="BI48" s="25"/>
      <c r="BJ48" s="25"/>
      <c r="BK48" s="18" t="str">
        <f t="shared" ref="BK48:BK58" si="155">IF(ISNUMBER(BG48),-SIN(RADIANS((BG48-BH48)/2))*1000,"")</f>
        <v/>
      </c>
      <c r="BL48" s="18" t="str">
        <f t="shared" ref="BL48:BL58" si="156">IF(ISNUMBER(BH48),-SIN(RADIANS((BI48-BJ48)/2))*1000,"")</f>
        <v/>
      </c>
      <c r="BM48" s="18" t="str">
        <f t="shared" ref="BM48:BM58" si="157">IF(ISNUMBER(BK48),BM47+BK48*0.5,IF(ISNUMBER(BK49),0,""))</f>
        <v/>
      </c>
      <c r="BN48" s="18" t="str">
        <f t="shared" ref="BN48:BN58" si="158">IF(ISNUMBER(BL48),BN47+BL48*0.5,IF(ISNUMBER(BL49),0,""))</f>
        <v/>
      </c>
      <c r="BO48" s="18" t="str">
        <f>IF(ISNUMBER(BM48), BM48*COS(RADIANS(-$C48+Графики!$B$3))+BN48*SIN(RADIANS(-$C48+Графики!$B$3)),"")</f>
        <v/>
      </c>
      <c r="BP48" s="19" t="str">
        <f>IF(ISNUMBER(BM48), BM48*COS(RADIANS(-$C48+Графики!$B$5))+BN48*SIN(RADIANS(-$C48+Графики!$B$5)),"")</f>
        <v/>
      </c>
      <c r="BQ48" s="24"/>
      <c r="BR48" s="25"/>
      <c r="BS48" s="25"/>
      <c r="BT48" s="25"/>
      <c r="BU48" s="18" t="str">
        <f t="shared" si="127"/>
        <v/>
      </c>
      <c r="BV48" s="18" t="str">
        <f t="shared" si="128"/>
        <v/>
      </c>
      <c r="BW48" s="18" t="str">
        <f t="shared" si="129"/>
        <v/>
      </c>
      <c r="BX48" s="18" t="str">
        <f t="shared" si="130"/>
        <v/>
      </c>
      <c r="BY48" s="18" t="str">
        <f>IF(ISNUMBER(BW48), BW48*COS(RADIANS(-$C48+Графики!$B$3))+BX48*SIN(RADIANS(-$C48+Графики!$B$3)),"")</f>
        <v/>
      </c>
      <c r="BZ48" s="19" t="str">
        <f>IF(ISNUMBER(BW48), BW48*COS(RADIANS(-$C48+Графики!$B$5))+BX48*SIN(RADIANS(-$C48+Графики!$B$5)),"")</f>
        <v/>
      </c>
      <c r="CA48" s="29"/>
      <c r="CB48" s="25"/>
      <c r="CC48" s="25"/>
      <c r="CD48" s="25"/>
      <c r="CE48" s="18" t="str">
        <f t="shared" ref="CE48:CE58" si="159">IF(ISNUMBER(CA48),-SIN(RADIANS((CA48-CB48)/2))*1000,"")</f>
        <v/>
      </c>
      <c r="CF48" s="18" t="str">
        <f t="shared" ref="CF48:CF58" si="160">IF(ISNUMBER(CB48),-SIN(RADIANS((CC48-CD48)/2))*1000,"")</f>
        <v/>
      </c>
      <c r="CG48" s="18" t="str">
        <f t="shared" ref="CG48:CG58" si="161">IF(ISNUMBER(CE48),CG47+CE48*0.5,IF(ISNUMBER(CE49),0,""))</f>
        <v/>
      </c>
      <c r="CH48" s="18" t="str">
        <f t="shared" ref="CH48:CH58" si="162">IF(ISNUMBER(CF48),CH47+CF48*0.5,IF(ISNUMBER(CF49),0,""))</f>
        <v/>
      </c>
      <c r="CI48" s="18" t="str">
        <f>IF(ISNUMBER(CG48), CG48*COS(RADIANS(-$C48+Графики!$B$3))+CH48*SIN(RADIANS(-$C48+Графики!$B$3)),"")</f>
        <v/>
      </c>
      <c r="CJ48" s="19" t="str">
        <f>IF(ISNUMBER(CG48), CG48*COS(RADIANS(-$C48+Графики!$B$5))+CH48*SIN(RADIANS(-$C48+Графики!$B$5)),"")</f>
        <v/>
      </c>
      <c r="CK48" s="24"/>
      <c r="CL48" s="25"/>
      <c r="CM48" s="25"/>
      <c r="CN48" s="25"/>
      <c r="CO48" s="18" t="str">
        <f t="shared" si="154"/>
        <v/>
      </c>
      <c r="CP48" s="18" t="str">
        <f t="shared" ref="CP48:CP58" si="163">IF(ISNUMBER(CL48),-SIN(RADIANS((CM48-CN48)/2))*1000,"")</f>
        <v/>
      </c>
      <c r="CQ48" s="18" t="str">
        <f t="shared" ref="CQ48:CQ58" si="164">IF(ISNUMBER(CO48),CQ47+CO48*0.5,IF(ISNUMBER(CO49),0,""))</f>
        <v/>
      </c>
      <c r="CR48" s="18" t="str">
        <f t="shared" ref="CR48:CR58" si="165">IF(ISNUMBER(CP48),CR47+CP48*0.5,IF(ISNUMBER(CP49),0,""))</f>
        <v/>
      </c>
      <c r="CS48" s="18" t="str">
        <f>IF(ISNUMBER(CQ48), CQ48*COS(RADIANS(-$C48+Графики!$B$3))+CR48*SIN(RADIANS(-$C48+Графики!$B$3)),"")</f>
        <v/>
      </c>
      <c r="CT48" s="19" t="str">
        <f>IF(ISNUMBER(CQ48), CQ48*COS(RADIANS(-$C48+Графики!$B$5))+CR48*SIN(RADIANS(-$C48+Графики!$B$5)),"")</f>
        <v/>
      </c>
      <c r="CU48" s="24"/>
      <c r="CV48" s="25"/>
      <c r="CW48" s="25"/>
      <c r="CX48" s="25"/>
      <c r="CY48" s="18" t="str">
        <f t="shared" ref="CY48:CY58" si="166">IF(ISNUMBER(CU48),-SIN(RADIANS((CU48-CV48)/2))*1000,"")</f>
        <v/>
      </c>
      <c r="CZ48" s="18" t="str">
        <f t="shared" ref="CZ48:CZ58" si="167">IF(ISNUMBER(CV48),-SIN(RADIANS((CW48-CX48)/2))*1000,"")</f>
        <v/>
      </c>
      <c r="DA48" s="18" t="str">
        <f t="shared" ref="DA48:DA58" si="168">IF(ISNUMBER(CY48),DA47+CY48*0.5,IF(ISNUMBER(CY49),0,""))</f>
        <v/>
      </c>
      <c r="DB48" s="18" t="str">
        <f t="shared" ref="DB48:DB58" si="169">IF(ISNUMBER(CZ48),DB47+CZ48*0.5,IF(ISNUMBER(CZ49),0,""))</f>
        <v/>
      </c>
      <c r="DC48" s="18" t="str">
        <f>IF(ISNUMBER(DA48), DA48*COS(RADIANS(-$C48+Графики!$B$3))+DB48*SIN(RADIANS(-$C48+Графики!$B$3)),"")</f>
        <v/>
      </c>
      <c r="DD48" s="19" t="str">
        <f>IF(ISNUMBER(DA48), DA48*COS(RADIANS(-$C48+Графики!$B$5))+DB48*SIN(RADIANS(-$C48+Графики!$B$5)),"")</f>
        <v/>
      </c>
      <c r="DE48" s="24"/>
      <c r="DF48" s="25"/>
      <c r="DG48" s="25"/>
      <c r="DH48" s="25"/>
      <c r="DI48" s="18" t="str">
        <f t="shared" si="3"/>
        <v/>
      </c>
      <c r="DJ48" s="18" t="str">
        <f t="shared" si="4"/>
        <v/>
      </c>
      <c r="DK48" s="18" t="str">
        <f t="shared" si="5"/>
        <v/>
      </c>
      <c r="DL48" s="18" t="str">
        <f t="shared" si="6"/>
        <v/>
      </c>
      <c r="DM48" s="18" t="str">
        <f>IF(ISNUMBER(DK48), DK48*COS(RADIANS(-$C48+Графики!$B$3))+DL48*SIN(RADIANS(-$C48+Графики!$B$3)),"")</f>
        <v/>
      </c>
      <c r="DN48" s="19" t="str">
        <f>IF(ISNUMBER(DK48), DK48*COS(RADIANS(-$C48+Графики!$B$5))+DL48*SIN(RADIANS(-$C48+Графики!$B$5)),"")</f>
        <v/>
      </c>
      <c r="DO48" s="24"/>
      <c r="DP48" s="25"/>
      <c r="DQ48" s="25"/>
      <c r="DR48" s="25"/>
      <c r="DS48" s="18" t="str">
        <f t="shared" si="7"/>
        <v/>
      </c>
      <c r="DT48" s="18" t="str">
        <f t="shared" si="8"/>
        <v/>
      </c>
      <c r="DU48" s="18" t="str">
        <f t="shared" si="9"/>
        <v/>
      </c>
      <c r="DV48" s="18" t="str">
        <f t="shared" si="10"/>
        <v/>
      </c>
      <c r="DW48" s="18" t="str">
        <f>IF(ISNUMBER(DU48), DU48*COS(RADIANS(-$C48+Графики!$B$3))+DV48*SIN(RADIANS(-$C48+Графики!$B$3)),"")</f>
        <v/>
      </c>
      <c r="DX48" s="19" t="str">
        <f>IF(ISNUMBER(DU48), DU48*COS(RADIANS(-$C48+Графики!$B$5))+DV48*SIN(RADIANS(-$C48+Графики!$B$5)),"")</f>
        <v/>
      </c>
      <c r="DY48" s="24"/>
      <c r="DZ48" s="25"/>
      <c r="EA48" s="25"/>
      <c r="EB48" s="25"/>
      <c r="EC48" s="18" t="str">
        <f t="shared" si="11"/>
        <v/>
      </c>
      <c r="ED48" s="18" t="str">
        <f t="shared" si="12"/>
        <v/>
      </c>
      <c r="EE48" s="18" t="str">
        <f t="shared" si="13"/>
        <v/>
      </c>
      <c r="EF48" s="18" t="str">
        <f t="shared" si="14"/>
        <v/>
      </c>
      <c r="EG48" s="18" t="str">
        <f>IF(ISNUMBER(EE48), EE48*COS(RADIANS(-$C48+Графики!$B$3))+EF48*SIN(RADIANS(-$C48+Графики!$B$3)),"")</f>
        <v/>
      </c>
      <c r="EH48" s="19" t="str">
        <f>IF(ISNUMBER(EE48), EE48*COS(RADIANS(-$C48+Графики!$B$5))+EF48*SIN(RADIANS(-$C48+Графики!$B$5)),"")</f>
        <v/>
      </c>
      <c r="EI48" s="24"/>
      <c r="EJ48" s="25"/>
      <c r="EK48" s="25"/>
      <c r="EL48" s="25"/>
      <c r="EM48" s="18" t="str">
        <f t="shared" si="15"/>
        <v/>
      </c>
      <c r="EN48" s="18" t="str">
        <f t="shared" si="16"/>
        <v/>
      </c>
      <c r="EO48" s="18" t="str">
        <f t="shared" si="17"/>
        <v/>
      </c>
      <c r="EP48" s="18" t="str">
        <f t="shared" si="18"/>
        <v/>
      </c>
      <c r="EQ48" s="18" t="str">
        <f>IF(ISNUMBER(EO48), EO48*COS(RADIANS(-$C48+Графики!$B$3))+EP48*SIN(RADIANS(-$C48+Графики!$B$3)),"")</f>
        <v/>
      </c>
      <c r="ER48" s="19" t="str">
        <f>IF(ISNUMBER(EO48), EO48*COS(RADIANS(-$C48+Графики!$B$5))+EP48*SIN(RADIANS(-$C48+Графики!$B$5)),"")</f>
        <v/>
      </c>
      <c r="ES48" s="24"/>
      <c r="ET48" s="25"/>
      <c r="EU48" s="25"/>
      <c r="EV48" s="25"/>
      <c r="EW48" s="18" t="str">
        <f t="shared" si="19"/>
        <v/>
      </c>
      <c r="EX48" s="18" t="str">
        <f t="shared" si="20"/>
        <v/>
      </c>
      <c r="EY48" s="18" t="str">
        <f t="shared" si="21"/>
        <v/>
      </c>
      <c r="EZ48" s="18" t="str">
        <f t="shared" si="22"/>
        <v/>
      </c>
      <c r="FA48" s="18" t="str">
        <f>IF(ISNUMBER(EY48), EY48*COS(RADIANS(-$C48+Графики!$B$3))+EZ48*SIN(RADIANS(-$C48+Графики!$B$3)),"")</f>
        <v/>
      </c>
      <c r="FB48" s="19" t="str">
        <f>IF(ISNUMBER(EY48), EY48*COS(RADIANS(-$C48+Графики!$B$5))+EZ48*SIN(RADIANS(-$C48+Графики!$B$5)),"")</f>
        <v/>
      </c>
      <c r="FC48" s="24"/>
      <c r="FD48" s="25"/>
      <c r="FE48" s="25"/>
      <c r="FF48" s="25"/>
      <c r="FG48" s="18" t="str">
        <f t="shared" si="23"/>
        <v/>
      </c>
      <c r="FH48" s="18" t="str">
        <f t="shared" si="24"/>
        <v/>
      </c>
      <c r="FI48" s="18" t="str">
        <f t="shared" si="25"/>
        <v/>
      </c>
      <c r="FJ48" s="18" t="str">
        <f t="shared" si="26"/>
        <v/>
      </c>
      <c r="FK48" s="18" t="str">
        <f>IF(ISNUMBER(FI48), FI48*COS(RADIANS(-$C48+Графики!$B$3))+FJ48*SIN(RADIANS(-$C48+Графики!$B$3)),"")</f>
        <v/>
      </c>
      <c r="FL48" s="19" t="str">
        <f>IF(ISNUMBER(FI48), FI48*COS(RADIANS(-$C48+Графики!$B$5))+FJ48*SIN(RADIANS(-$C48+Графики!$B$5)),"")</f>
        <v/>
      </c>
      <c r="FM48" s="24"/>
      <c r="FN48" s="25"/>
      <c r="FO48" s="25"/>
      <c r="FP48" s="25"/>
      <c r="FQ48" s="18" t="str">
        <f t="shared" si="27"/>
        <v/>
      </c>
      <c r="FR48" s="18" t="str">
        <f t="shared" si="28"/>
        <v/>
      </c>
      <c r="FS48" s="18" t="str">
        <f t="shared" si="29"/>
        <v/>
      </c>
      <c r="FT48" s="18" t="str">
        <f t="shared" si="30"/>
        <v/>
      </c>
      <c r="FU48" s="18" t="str">
        <f>IF(ISNUMBER(FS48), FS48*COS(RADIANS(-$C48+Графики!$B$3))+FT48*SIN(RADIANS(-$C48+Графики!$B$3)),"")</f>
        <v/>
      </c>
      <c r="FV48" s="19" t="str">
        <f>IF(ISNUMBER(FS48), FS48*COS(RADIANS(-$C48+Графики!$B$5))+FT48*SIN(RADIANS(-$C48+Графики!$B$5)),"")</f>
        <v/>
      </c>
      <c r="FW48" s="24"/>
      <c r="FX48" s="25"/>
      <c r="FY48" s="25"/>
      <c r="FZ48" s="25"/>
      <c r="GA48" s="18" t="str">
        <f t="shared" si="31"/>
        <v/>
      </c>
      <c r="GB48" s="18" t="str">
        <f t="shared" si="32"/>
        <v/>
      </c>
      <c r="GC48" s="18" t="str">
        <f t="shared" si="33"/>
        <v/>
      </c>
      <c r="GD48" s="18" t="str">
        <f t="shared" si="34"/>
        <v/>
      </c>
      <c r="GE48" s="18" t="str">
        <f>IF(ISNUMBER(GC48), GC48*COS(RADIANS(-$C48+Графики!$B$3))+GD48*SIN(RADIANS(-$C48+Графики!$B$3)),"")</f>
        <v/>
      </c>
      <c r="GF48" s="19" t="str">
        <f>IF(ISNUMBER(GC48), GC48*COS(RADIANS(-$C48+Графики!$B$5))+GD48*SIN(RADIANS(-$C48+Графики!$B$5)),"")</f>
        <v/>
      </c>
      <c r="GG48" s="24"/>
      <c r="GH48" s="25"/>
      <c r="GI48" s="25"/>
      <c r="GJ48" s="25"/>
      <c r="GK48" s="18" t="str">
        <f t="shared" si="35"/>
        <v/>
      </c>
      <c r="GL48" s="18" t="str">
        <f t="shared" si="36"/>
        <v/>
      </c>
      <c r="GM48" s="18" t="str">
        <f t="shared" si="37"/>
        <v/>
      </c>
      <c r="GN48" s="18" t="str">
        <f t="shared" si="38"/>
        <v/>
      </c>
      <c r="GO48" s="18" t="str">
        <f>IF(ISNUMBER(GM48), GM48*COS(RADIANS(-$C48+Графики!$B$3))+GN48*SIN(RADIANS(-$C48+Графики!$B$3)),"")</f>
        <v/>
      </c>
      <c r="GP48" s="19" t="str">
        <f>IF(ISNUMBER(GM48), GM48*COS(RADIANS(-$C48+Графики!$B$5))+GN48*SIN(RADIANS(-$C48+Графики!$B$5)),"")</f>
        <v/>
      </c>
      <c r="GQ48" s="24"/>
      <c r="GR48" s="25"/>
      <c r="GS48" s="25"/>
      <c r="GT48" s="25"/>
      <c r="GU48" s="18" t="str">
        <f t="shared" si="39"/>
        <v/>
      </c>
      <c r="GV48" s="18" t="str">
        <f t="shared" si="40"/>
        <v/>
      </c>
      <c r="GW48" s="18" t="str">
        <f t="shared" si="41"/>
        <v/>
      </c>
      <c r="GX48" s="18" t="str">
        <f t="shared" si="42"/>
        <v/>
      </c>
      <c r="GY48" s="18" t="str">
        <f>IF(ISNUMBER(GW48), GW48*COS(RADIANS(-$C48+Графики!$B$3))+GX48*SIN(RADIANS(-$C48+Графики!$B$3)),"")</f>
        <v/>
      </c>
      <c r="GZ48" s="19" t="str">
        <f>IF(ISNUMBER(GW48), GW48*COS(RADIANS(-$C48+Графики!$B$5))+GX48*SIN(RADIANS(-$C48+Графики!$B$5)),"")</f>
        <v/>
      </c>
      <c r="HA48" s="24"/>
      <c r="HB48" s="25"/>
      <c r="HC48" s="25"/>
      <c r="HD48" s="25"/>
      <c r="HE48" s="18" t="str">
        <f t="shared" si="43"/>
        <v/>
      </c>
      <c r="HF48" s="18" t="str">
        <f t="shared" si="44"/>
        <v/>
      </c>
      <c r="HG48" s="18" t="str">
        <f t="shared" si="45"/>
        <v/>
      </c>
      <c r="HH48" s="18" t="str">
        <f t="shared" si="46"/>
        <v/>
      </c>
      <c r="HI48" s="18" t="str">
        <f>IF(ISNUMBER(HG48), HG48*COS(RADIANS(-$C48+Графики!$B$3))+HH48*SIN(RADIANS(-$C48+Графики!$B$3)),"")</f>
        <v/>
      </c>
      <c r="HJ48" s="19" t="str">
        <f>IF(ISNUMBER(HG48), HG48*COS(RADIANS(-$C48+Графики!$B$5))+HH48*SIN(RADIANS(-$C48+Графики!$B$5)),"")</f>
        <v/>
      </c>
      <c r="HK48" s="24"/>
      <c r="HL48" s="25"/>
      <c r="HM48" s="25"/>
      <c r="HN48" s="25"/>
      <c r="HO48" s="18" t="str">
        <f t="shared" si="47"/>
        <v/>
      </c>
      <c r="HP48" s="18" t="str">
        <f t="shared" si="48"/>
        <v/>
      </c>
      <c r="HQ48" s="18" t="str">
        <f t="shared" si="49"/>
        <v/>
      </c>
      <c r="HR48" s="18" t="str">
        <f t="shared" si="50"/>
        <v/>
      </c>
      <c r="HS48" s="18" t="str">
        <f>IF(ISNUMBER(HQ48), HQ48*COS(RADIANS(-$C48+Графики!$B$3))+HR48*SIN(RADIANS(-$C48+Графики!$B$3)),"")</f>
        <v/>
      </c>
      <c r="HT48" s="19" t="str">
        <f>IF(ISNUMBER(HQ48), HQ48*COS(RADIANS(-$C48+Графики!$B$5))+HR48*SIN(RADIANS(-$C48+Графики!$B$5)),"")</f>
        <v/>
      </c>
      <c r="HU48" s="24"/>
      <c r="HV48" s="25"/>
      <c r="HW48" s="25"/>
      <c r="HX48" s="25"/>
      <c r="HY48" s="18" t="str">
        <f t="shared" si="51"/>
        <v/>
      </c>
      <c r="HZ48" s="18" t="str">
        <f t="shared" si="52"/>
        <v/>
      </c>
      <c r="IA48" s="18" t="str">
        <f t="shared" si="53"/>
        <v/>
      </c>
      <c r="IB48" s="18" t="str">
        <f t="shared" si="54"/>
        <v/>
      </c>
      <c r="IC48" s="18" t="str">
        <f>IF(ISNUMBER(IA48), IA48*COS(RADIANS(-$C48+Графики!$B$3))+IB48*SIN(RADIANS(-$C48+Графики!$B$3)),"")</f>
        <v/>
      </c>
      <c r="ID48" s="19" t="str">
        <f>IF(ISNUMBER(IA48), IA48*COS(RADIANS(-$C48+Графики!$B$5))+IB48*SIN(RADIANS(-$C48+Графики!$B$5)),"")</f>
        <v/>
      </c>
      <c r="IE48" s="24"/>
      <c r="IF48" s="25"/>
      <c r="IG48" s="25"/>
      <c r="IH48" s="25"/>
      <c r="II48" s="18" t="str">
        <f t="shared" si="55"/>
        <v/>
      </c>
      <c r="IJ48" s="18" t="str">
        <f t="shared" si="56"/>
        <v/>
      </c>
      <c r="IK48" s="18" t="str">
        <f t="shared" si="57"/>
        <v/>
      </c>
      <c r="IL48" s="18" t="str">
        <f t="shared" si="58"/>
        <v/>
      </c>
      <c r="IM48" s="18" t="str">
        <f>IF(ISNUMBER(IK48), IK48*COS(RADIANS(-$C48+Графики!$B$3))+IL48*SIN(RADIANS(-$C48+Графики!$B$3)),"")</f>
        <v/>
      </c>
      <c r="IN48" s="19" t="str">
        <f>IF(ISNUMBER(IK48), IK48*COS(RADIANS(-$C48+Графики!$B$5))+IL48*SIN(RADIANS(-$C48+Графики!$B$5)),"")</f>
        <v/>
      </c>
      <c r="IO48" s="24"/>
      <c r="IP48" s="25"/>
      <c r="IQ48" s="25"/>
      <c r="IR48" s="25"/>
      <c r="IS48" s="18" t="str">
        <f t="shared" si="59"/>
        <v/>
      </c>
      <c r="IT48" s="18" t="str">
        <f t="shared" si="60"/>
        <v/>
      </c>
      <c r="IU48" s="18" t="str">
        <f t="shared" si="61"/>
        <v/>
      </c>
      <c r="IV48" s="18" t="str">
        <f t="shared" si="62"/>
        <v/>
      </c>
      <c r="IW48" s="18" t="str">
        <f>IF(ISNUMBER(IU48), IU48*COS(RADIANS(-$C48+Графики!$B$3))+IV48*SIN(RADIANS(-$C48+Графики!$B$3)),"")</f>
        <v/>
      </c>
      <c r="IX48" s="19" t="str">
        <f>IF(ISNUMBER(IU48), IU48*COS(RADIANS(-$C48+Графики!$B$5))+IV48*SIN(RADIANS(-$C48+Графики!$B$5)),"")</f>
        <v/>
      </c>
    </row>
    <row r="49" spans="1:258" x14ac:dyDescent="0.25">
      <c r="A49" s="44">
        <v>49</v>
      </c>
      <c r="B49" s="50">
        <v>0</v>
      </c>
      <c r="C49" s="11">
        <f>IF(Графики!$A$7="Расчитывать с учетом закручивания скважины",B49,0)</f>
        <v>0</v>
      </c>
      <c r="D49" s="47">
        <v>23</v>
      </c>
      <c r="E49" s="34">
        <f t="shared" si="114"/>
        <v>0</v>
      </c>
      <c r="F49" s="35">
        <f t="shared" si="114"/>
        <v>0</v>
      </c>
      <c r="G49" s="35">
        <f t="shared" si="1"/>
        <v>0</v>
      </c>
      <c r="H49" s="36">
        <f t="shared" si="2"/>
        <v>0</v>
      </c>
      <c r="I49" s="29"/>
      <c r="J49" s="25"/>
      <c r="K49" s="25"/>
      <c r="L49" s="25"/>
      <c r="M49" s="18" t="str">
        <f t="shared" ref="M49:M58" si="170">IF(ISNUMBER(I49),-SIN(RADIANS((I49-J49)/2))*1000,"")</f>
        <v/>
      </c>
      <c r="N49" s="18" t="str">
        <f t="shared" ref="N49:N58" si="171">IF(ISNUMBER(J49),-SIN(RADIANS((K49-L49)/2))*1000,"")</f>
        <v/>
      </c>
      <c r="O49" s="18" t="str">
        <f t="shared" ref="O49:O58" si="172">IF(ISNUMBER(M49),O48+M49*0.5,IF(ISNUMBER(M50),0,""))</f>
        <v/>
      </c>
      <c r="P49" s="18" t="str">
        <f t="shared" ref="P49:P58" si="173">IF(ISNUMBER(N49),P48+N49*0.5,IF(ISNUMBER(N50),0,""))</f>
        <v/>
      </c>
      <c r="Q49" s="18" t="str">
        <f>IF(ISNUMBER(O49), O49*COS(RADIANS(-$C49+Графики!$B$3))+P49*SIN(RADIANS(-$C49+Графики!$B$3)),"")</f>
        <v/>
      </c>
      <c r="R49" s="19" t="str">
        <f>IF(ISNUMBER(O49), O49*COS(RADIANS(-$C49+Графики!$B$5))+P49*SIN(RADIANS(-$C49+Графики!$B$5)),"")</f>
        <v/>
      </c>
      <c r="S49" s="29"/>
      <c r="T49" s="25"/>
      <c r="U49" s="25"/>
      <c r="V49" s="25"/>
      <c r="W49" s="18" t="str">
        <f t="shared" ref="W49:W58" si="174">IF(ISNUMBER(S49),-SIN(RADIANS((S49-T49)/2))*1000,"")</f>
        <v/>
      </c>
      <c r="X49" s="18" t="str">
        <f t="shared" ref="X49:X58" si="175">IF(ISNUMBER(T49),-SIN(RADIANS((U49-V49)/2))*1000,"")</f>
        <v/>
      </c>
      <c r="Y49" s="18" t="str">
        <f t="shared" ref="Y49:Y58" si="176">IF(ISNUMBER(W49),Y48+W49*0.5,IF(ISNUMBER(W50),0,""))</f>
        <v/>
      </c>
      <c r="Z49" s="18" t="str">
        <f t="shared" ref="Z49:Z58" si="177">IF(ISNUMBER(X49),Z48+X49*0.5,IF(ISNUMBER(X50),0,""))</f>
        <v/>
      </c>
      <c r="AA49" s="18" t="str">
        <f>IF(ISNUMBER(Y49), Y49*COS(RADIANS(-$C49+Графики!$B$3))+Z49*SIN(RADIANS(-$C49+Графики!$B$3)),"")</f>
        <v/>
      </c>
      <c r="AB49" s="18" t="str">
        <f>IF(ISNUMBER(Y49), Y49*COS(RADIANS(-$C49+Графики!$B$5))+Z49*SIN(RADIANS(-$C49+Графики!$B$5)),"")</f>
        <v/>
      </c>
      <c r="AC49" s="24"/>
      <c r="AD49" s="25"/>
      <c r="AE49" s="25"/>
      <c r="AF49" s="25"/>
      <c r="AG49" s="18" t="str">
        <f t="shared" ref="AG49:AG58" si="178">IF(ISNUMBER(AC49),-SIN(RADIANS((AC49-AD49)/2))*1000,"")</f>
        <v/>
      </c>
      <c r="AH49" s="18" t="str">
        <f t="shared" ref="AH49:AH58" si="179">IF(ISNUMBER(AD49),-SIN(RADIANS((AE49-AF49)/2))*1000,"")</f>
        <v/>
      </c>
      <c r="AI49" s="18" t="str">
        <f t="shared" ref="AI49:AI58" si="180">IF(ISNUMBER(AG49),AI48+AG49*0.5,IF(ISNUMBER(AG50),0,""))</f>
        <v/>
      </c>
      <c r="AJ49" s="18" t="str">
        <f t="shared" ref="AJ49:AJ58" si="181">IF(ISNUMBER(AH49),AJ48+AH49*0.5,IF(ISNUMBER(AH50),0,""))</f>
        <v/>
      </c>
      <c r="AK49" s="18" t="str">
        <f>IF(ISNUMBER(AI49), AI49*COS(RADIANS(-$C49+Графики!$B$3))+AJ49*SIN(RADIANS(-$C49+Графики!$B$3)),"")</f>
        <v/>
      </c>
      <c r="AL49" s="19" t="str">
        <f>IF(ISNUMBER(AI49), AI49*COS(RADIANS(-$C49+Графики!$B$5))+AJ49*SIN(RADIANS(-$C49+Графики!$B$5)),"")</f>
        <v/>
      </c>
      <c r="AM49" s="24"/>
      <c r="AN49" s="25"/>
      <c r="AO49" s="25"/>
      <c r="AP49" s="25"/>
      <c r="AQ49" s="18" t="str">
        <f t="shared" si="143"/>
        <v/>
      </c>
      <c r="AR49" s="18" t="str">
        <f t="shared" si="144"/>
        <v/>
      </c>
      <c r="AS49" s="18" t="str">
        <f t="shared" si="145"/>
        <v/>
      </c>
      <c r="AT49" s="18" t="str">
        <f t="shared" si="146"/>
        <v/>
      </c>
      <c r="AU49" s="18" t="str">
        <f>IF(ISNUMBER(AS49), AS49*COS(RADIANS(-$C49+Графики!$B$3))+AT49*SIN(RADIANS(-$C49+Графики!$B$3)),"")</f>
        <v/>
      </c>
      <c r="AV49" s="19" t="str">
        <f>IF(ISNUMBER(AS49), AS49*COS(RADIANS(-$C49+Графики!$B$5))+AT49*SIN(RADIANS(-$C49+Графики!$B$5)),"")</f>
        <v/>
      </c>
      <c r="AW49" s="24"/>
      <c r="AX49" s="25"/>
      <c r="AY49" s="25"/>
      <c r="AZ49" s="25"/>
      <c r="BA49" s="18" t="str">
        <f t="shared" si="119"/>
        <v/>
      </c>
      <c r="BB49" s="18" t="str">
        <f t="shared" si="120"/>
        <v/>
      </c>
      <c r="BC49" s="18" t="str">
        <f t="shared" si="121"/>
        <v/>
      </c>
      <c r="BD49" s="18" t="str">
        <f t="shared" si="122"/>
        <v/>
      </c>
      <c r="BE49" s="18" t="str">
        <f>IF(ISNUMBER(BC49), BC49*COS(RADIANS(-$C49+Графики!$B$3))+BD49*SIN(RADIANS(-$C49+Графики!$B$3)),"")</f>
        <v/>
      </c>
      <c r="BF49" s="19" t="str">
        <f>IF(ISNUMBER(BC49), BC49*COS(RADIANS(-$C49+Графики!$B$5))+BD49*SIN(RADIANS(-$C49+Графики!$B$5)),"")</f>
        <v/>
      </c>
      <c r="BG49" s="24"/>
      <c r="BH49" s="25"/>
      <c r="BI49" s="25"/>
      <c r="BJ49" s="25"/>
      <c r="BK49" s="18" t="str">
        <f t="shared" si="155"/>
        <v/>
      </c>
      <c r="BL49" s="18" t="str">
        <f t="shared" si="156"/>
        <v/>
      </c>
      <c r="BM49" s="18" t="str">
        <f t="shared" si="157"/>
        <v/>
      </c>
      <c r="BN49" s="18" t="str">
        <f t="shared" si="158"/>
        <v/>
      </c>
      <c r="BO49" s="18" t="str">
        <f>IF(ISNUMBER(BM49), BM49*COS(RADIANS(-$C49+Графики!$B$3))+BN49*SIN(RADIANS(-$C49+Графики!$B$3)),"")</f>
        <v/>
      </c>
      <c r="BP49" s="19" t="str">
        <f>IF(ISNUMBER(BM49), BM49*COS(RADIANS(-$C49+Графики!$B$5))+BN49*SIN(RADIANS(-$C49+Графики!$B$5)),"")</f>
        <v/>
      </c>
      <c r="BQ49" s="24"/>
      <c r="BR49" s="25"/>
      <c r="BS49" s="25"/>
      <c r="BT49" s="25"/>
      <c r="BU49" s="18" t="str">
        <f t="shared" ref="BU49:BU58" si="182">IF(ISNUMBER(BQ49),-SIN(RADIANS((BQ49-BR49)/2))*1000,"")</f>
        <v/>
      </c>
      <c r="BV49" s="18" t="str">
        <f t="shared" ref="BV49:BV58" si="183">IF(ISNUMBER(BR49),-SIN(RADIANS((BS49-BT49)/2))*1000,"")</f>
        <v/>
      </c>
      <c r="BW49" s="18" t="str">
        <f t="shared" ref="BW49:BW58" si="184">IF(ISNUMBER(BU49),BW48+BU49*0.5,IF(ISNUMBER(BU50),0,""))</f>
        <v/>
      </c>
      <c r="BX49" s="18" t="str">
        <f t="shared" ref="BX49:BX58" si="185">IF(ISNUMBER(BV49),BX48+BV49*0.5,IF(ISNUMBER(BV50),0,""))</f>
        <v/>
      </c>
      <c r="BY49" s="18" t="str">
        <f>IF(ISNUMBER(BW49), BW49*COS(RADIANS(-$C49+Графики!$B$3))+BX49*SIN(RADIANS(-$C49+Графики!$B$3)),"")</f>
        <v/>
      </c>
      <c r="BZ49" s="19" t="str">
        <f>IF(ISNUMBER(BW49), BW49*COS(RADIANS(-$C49+Графики!$B$5))+BX49*SIN(RADIANS(-$C49+Графики!$B$5)),"")</f>
        <v/>
      </c>
      <c r="CA49" s="29"/>
      <c r="CB49" s="25"/>
      <c r="CC49" s="25"/>
      <c r="CD49" s="25"/>
      <c r="CE49" s="18" t="str">
        <f t="shared" si="159"/>
        <v/>
      </c>
      <c r="CF49" s="18" t="str">
        <f t="shared" si="160"/>
        <v/>
      </c>
      <c r="CG49" s="18" t="str">
        <f t="shared" si="161"/>
        <v/>
      </c>
      <c r="CH49" s="18" t="str">
        <f t="shared" si="162"/>
        <v/>
      </c>
      <c r="CI49" s="18" t="str">
        <f>IF(ISNUMBER(CG49), CG49*COS(RADIANS(-$C49+Графики!$B$3))+CH49*SIN(RADIANS(-$C49+Графики!$B$3)),"")</f>
        <v/>
      </c>
      <c r="CJ49" s="19" t="str">
        <f>IF(ISNUMBER(CG49), CG49*COS(RADIANS(-$C49+Графики!$B$5))+CH49*SIN(RADIANS(-$C49+Графики!$B$5)),"")</f>
        <v/>
      </c>
      <c r="CK49" s="24"/>
      <c r="CL49" s="25"/>
      <c r="CM49" s="25"/>
      <c r="CN49" s="25"/>
      <c r="CO49" s="18" t="str">
        <f t="shared" si="154"/>
        <v/>
      </c>
      <c r="CP49" s="18" t="str">
        <f t="shared" si="163"/>
        <v/>
      </c>
      <c r="CQ49" s="18" t="str">
        <f t="shared" si="164"/>
        <v/>
      </c>
      <c r="CR49" s="18" t="str">
        <f t="shared" si="165"/>
        <v/>
      </c>
      <c r="CS49" s="18" t="str">
        <f>IF(ISNUMBER(CQ49), CQ49*COS(RADIANS(-$C49+Графики!$B$3))+CR49*SIN(RADIANS(-$C49+Графики!$B$3)),"")</f>
        <v/>
      </c>
      <c r="CT49" s="19" t="str">
        <f>IF(ISNUMBER(CQ49), CQ49*COS(RADIANS(-$C49+Графики!$B$5))+CR49*SIN(RADIANS(-$C49+Графики!$B$5)),"")</f>
        <v/>
      </c>
      <c r="CU49" s="24"/>
      <c r="CV49" s="25"/>
      <c r="CW49" s="25"/>
      <c r="CX49" s="25"/>
      <c r="CY49" s="18" t="str">
        <f t="shared" si="166"/>
        <v/>
      </c>
      <c r="CZ49" s="18" t="str">
        <f t="shared" si="167"/>
        <v/>
      </c>
      <c r="DA49" s="18" t="str">
        <f t="shared" si="168"/>
        <v/>
      </c>
      <c r="DB49" s="18" t="str">
        <f t="shared" si="169"/>
        <v/>
      </c>
      <c r="DC49" s="18" t="str">
        <f>IF(ISNUMBER(DA49), DA49*COS(RADIANS(-$C49+Графики!$B$3))+DB49*SIN(RADIANS(-$C49+Графики!$B$3)),"")</f>
        <v/>
      </c>
      <c r="DD49" s="19" t="str">
        <f>IF(ISNUMBER(DA49), DA49*COS(RADIANS(-$C49+Графики!$B$5))+DB49*SIN(RADIANS(-$C49+Графики!$B$5)),"")</f>
        <v/>
      </c>
      <c r="DE49" s="24"/>
      <c r="DF49" s="25"/>
      <c r="DG49" s="25"/>
      <c r="DH49" s="25"/>
      <c r="DI49" s="18" t="str">
        <f t="shared" si="3"/>
        <v/>
      </c>
      <c r="DJ49" s="18" t="str">
        <f t="shared" si="4"/>
        <v/>
      </c>
      <c r="DK49" s="18" t="str">
        <f t="shared" si="5"/>
        <v/>
      </c>
      <c r="DL49" s="18" t="str">
        <f t="shared" si="6"/>
        <v/>
      </c>
      <c r="DM49" s="18" t="str">
        <f>IF(ISNUMBER(DK49), DK49*COS(RADIANS(-$C49+Графики!$B$3))+DL49*SIN(RADIANS(-$C49+Графики!$B$3)),"")</f>
        <v/>
      </c>
      <c r="DN49" s="19" t="str">
        <f>IF(ISNUMBER(DK49), DK49*COS(RADIANS(-$C49+Графики!$B$5))+DL49*SIN(RADIANS(-$C49+Графики!$B$5)),"")</f>
        <v/>
      </c>
      <c r="DO49" s="24"/>
      <c r="DP49" s="25"/>
      <c r="DQ49" s="25"/>
      <c r="DR49" s="25"/>
      <c r="DS49" s="18" t="str">
        <f t="shared" si="7"/>
        <v/>
      </c>
      <c r="DT49" s="18" t="str">
        <f t="shared" si="8"/>
        <v/>
      </c>
      <c r="DU49" s="18" t="str">
        <f t="shared" si="9"/>
        <v/>
      </c>
      <c r="DV49" s="18" t="str">
        <f t="shared" si="10"/>
        <v/>
      </c>
      <c r="DW49" s="18" t="str">
        <f>IF(ISNUMBER(DU49), DU49*COS(RADIANS(-$C49+Графики!$B$3))+DV49*SIN(RADIANS(-$C49+Графики!$B$3)),"")</f>
        <v/>
      </c>
      <c r="DX49" s="19" t="str">
        <f>IF(ISNUMBER(DU49), DU49*COS(RADIANS(-$C49+Графики!$B$5))+DV49*SIN(RADIANS(-$C49+Графики!$B$5)),"")</f>
        <v/>
      </c>
      <c r="DY49" s="24"/>
      <c r="DZ49" s="25"/>
      <c r="EA49" s="25"/>
      <c r="EB49" s="25"/>
      <c r="EC49" s="18" t="str">
        <f t="shared" si="11"/>
        <v/>
      </c>
      <c r="ED49" s="18" t="str">
        <f t="shared" si="12"/>
        <v/>
      </c>
      <c r="EE49" s="18" t="str">
        <f t="shared" si="13"/>
        <v/>
      </c>
      <c r="EF49" s="18" t="str">
        <f t="shared" si="14"/>
        <v/>
      </c>
      <c r="EG49" s="18" t="str">
        <f>IF(ISNUMBER(EE49), EE49*COS(RADIANS(-$C49+Графики!$B$3))+EF49*SIN(RADIANS(-$C49+Графики!$B$3)),"")</f>
        <v/>
      </c>
      <c r="EH49" s="19" t="str">
        <f>IF(ISNUMBER(EE49), EE49*COS(RADIANS(-$C49+Графики!$B$5))+EF49*SIN(RADIANS(-$C49+Графики!$B$5)),"")</f>
        <v/>
      </c>
      <c r="EI49" s="24"/>
      <c r="EJ49" s="25"/>
      <c r="EK49" s="25"/>
      <c r="EL49" s="25"/>
      <c r="EM49" s="18" t="str">
        <f t="shared" si="15"/>
        <v/>
      </c>
      <c r="EN49" s="18" t="str">
        <f t="shared" si="16"/>
        <v/>
      </c>
      <c r="EO49" s="18" t="str">
        <f t="shared" si="17"/>
        <v/>
      </c>
      <c r="EP49" s="18" t="str">
        <f t="shared" si="18"/>
        <v/>
      </c>
      <c r="EQ49" s="18" t="str">
        <f>IF(ISNUMBER(EO49), EO49*COS(RADIANS(-$C49+Графики!$B$3))+EP49*SIN(RADIANS(-$C49+Графики!$B$3)),"")</f>
        <v/>
      </c>
      <c r="ER49" s="19" t="str">
        <f>IF(ISNUMBER(EO49), EO49*COS(RADIANS(-$C49+Графики!$B$5))+EP49*SIN(RADIANS(-$C49+Графики!$B$5)),"")</f>
        <v/>
      </c>
      <c r="ES49" s="24"/>
      <c r="ET49" s="25"/>
      <c r="EU49" s="25"/>
      <c r="EV49" s="25"/>
      <c r="EW49" s="18" t="str">
        <f t="shared" si="19"/>
        <v/>
      </c>
      <c r="EX49" s="18" t="str">
        <f t="shared" si="20"/>
        <v/>
      </c>
      <c r="EY49" s="18" t="str">
        <f t="shared" si="21"/>
        <v/>
      </c>
      <c r="EZ49" s="18" t="str">
        <f t="shared" si="22"/>
        <v/>
      </c>
      <c r="FA49" s="18" t="str">
        <f>IF(ISNUMBER(EY49), EY49*COS(RADIANS(-$C49+Графики!$B$3))+EZ49*SIN(RADIANS(-$C49+Графики!$B$3)),"")</f>
        <v/>
      </c>
      <c r="FB49" s="19" t="str">
        <f>IF(ISNUMBER(EY49), EY49*COS(RADIANS(-$C49+Графики!$B$5))+EZ49*SIN(RADIANS(-$C49+Графики!$B$5)),"")</f>
        <v/>
      </c>
      <c r="FC49" s="24"/>
      <c r="FD49" s="25"/>
      <c r="FE49" s="25"/>
      <c r="FF49" s="25"/>
      <c r="FG49" s="18" t="str">
        <f t="shared" si="23"/>
        <v/>
      </c>
      <c r="FH49" s="18" t="str">
        <f t="shared" si="24"/>
        <v/>
      </c>
      <c r="FI49" s="18" t="str">
        <f t="shared" si="25"/>
        <v/>
      </c>
      <c r="FJ49" s="18" t="str">
        <f t="shared" si="26"/>
        <v/>
      </c>
      <c r="FK49" s="18" t="str">
        <f>IF(ISNUMBER(FI49), FI49*COS(RADIANS(-$C49+Графики!$B$3))+FJ49*SIN(RADIANS(-$C49+Графики!$B$3)),"")</f>
        <v/>
      </c>
      <c r="FL49" s="19" t="str">
        <f>IF(ISNUMBER(FI49), FI49*COS(RADIANS(-$C49+Графики!$B$5))+FJ49*SIN(RADIANS(-$C49+Графики!$B$5)),"")</f>
        <v/>
      </c>
      <c r="FM49" s="24"/>
      <c r="FN49" s="25"/>
      <c r="FO49" s="25"/>
      <c r="FP49" s="25"/>
      <c r="FQ49" s="18" t="str">
        <f t="shared" si="27"/>
        <v/>
      </c>
      <c r="FR49" s="18" t="str">
        <f t="shared" si="28"/>
        <v/>
      </c>
      <c r="FS49" s="18" t="str">
        <f t="shared" si="29"/>
        <v/>
      </c>
      <c r="FT49" s="18" t="str">
        <f t="shared" si="30"/>
        <v/>
      </c>
      <c r="FU49" s="18" t="str">
        <f>IF(ISNUMBER(FS49), FS49*COS(RADIANS(-$C49+Графики!$B$3))+FT49*SIN(RADIANS(-$C49+Графики!$B$3)),"")</f>
        <v/>
      </c>
      <c r="FV49" s="19" t="str">
        <f>IF(ISNUMBER(FS49), FS49*COS(RADIANS(-$C49+Графики!$B$5))+FT49*SIN(RADIANS(-$C49+Графики!$B$5)),"")</f>
        <v/>
      </c>
      <c r="FW49" s="24"/>
      <c r="FX49" s="25"/>
      <c r="FY49" s="25"/>
      <c r="FZ49" s="25"/>
      <c r="GA49" s="18" t="str">
        <f t="shared" si="31"/>
        <v/>
      </c>
      <c r="GB49" s="18" t="str">
        <f t="shared" si="32"/>
        <v/>
      </c>
      <c r="GC49" s="18" t="str">
        <f t="shared" si="33"/>
        <v/>
      </c>
      <c r="GD49" s="18" t="str">
        <f t="shared" si="34"/>
        <v/>
      </c>
      <c r="GE49" s="18" t="str">
        <f>IF(ISNUMBER(GC49), GC49*COS(RADIANS(-$C49+Графики!$B$3))+GD49*SIN(RADIANS(-$C49+Графики!$B$3)),"")</f>
        <v/>
      </c>
      <c r="GF49" s="19" t="str">
        <f>IF(ISNUMBER(GC49), GC49*COS(RADIANS(-$C49+Графики!$B$5))+GD49*SIN(RADIANS(-$C49+Графики!$B$5)),"")</f>
        <v/>
      </c>
      <c r="GG49" s="24"/>
      <c r="GH49" s="25"/>
      <c r="GI49" s="25"/>
      <c r="GJ49" s="25"/>
      <c r="GK49" s="18" t="str">
        <f t="shared" si="35"/>
        <v/>
      </c>
      <c r="GL49" s="18" t="str">
        <f t="shared" si="36"/>
        <v/>
      </c>
      <c r="GM49" s="18" t="str">
        <f t="shared" si="37"/>
        <v/>
      </c>
      <c r="GN49" s="18" t="str">
        <f t="shared" si="38"/>
        <v/>
      </c>
      <c r="GO49" s="18" t="str">
        <f>IF(ISNUMBER(GM49), GM49*COS(RADIANS(-$C49+Графики!$B$3))+GN49*SIN(RADIANS(-$C49+Графики!$B$3)),"")</f>
        <v/>
      </c>
      <c r="GP49" s="19" t="str">
        <f>IF(ISNUMBER(GM49), GM49*COS(RADIANS(-$C49+Графики!$B$5))+GN49*SIN(RADIANS(-$C49+Графики!$B$5)),"")</f>
        <v/>
      </c>
      <c r="GQ49" s="24"/>
      <c r="GR49" s="25"/>
      <c r="GS49" s="25"/>
      <c r="GT49" s="25"/>
      <c r="GU49" s="18" t="str">
        <f t="shared" si="39"/>
        <v/>
      </c>
      <c r="GV49" s="18" t="str">
        <f t="shared" si="40"/>
        <v/>
      </c>
      <c r="GW49" s="18" t="str">
        <f t="shared" si="41"/>
        <v/>
      </c>
      <c r="GX49" s="18" t="str">
        <f t="shared" si="42"/>
        <v/>
      </c>
      <c r="GY49" s="18" t="str">
        <f>IF(ISNUMBER(GW49), GW49*COS(RADIANS(-$C49+Графики!$B$3))+GX49*SIN(RADIANS(-$C49+Графики!$B$3)),"")</f>
        <v/>
      </c>
      <c r="GZ49" s="19" t="str">
        <f>IF(ISNUMBER(GW49), GW49*COS(RADIANS(-$C49+Графики!$B$5))+GX49*SIN(RADIANS(-$C49+Графики!$B$5)),"")</f>
        <v/>
      </c>
      <c r="HA49" s="24"/>
      <c r="HB49" s="25"/>
      <c r="HC49" s="25"/>
      <c r="HD49" s="25"/>
      <c r="HE49" s="18" t="str">
        <f t="shared" si="43"/>
        <v/>
      </c>
      <c r="HF49" s="18" t="str">
        <f t="shared" si="44"/>
        <v/>
      </c>
      <c r="HG49" s="18" t="str">
        <f t="shared" si="45"/>
        <v/>
      </c>
      <c r="HH49" s="18" t="str">
        <f t="shared" si="46"/>
        <v/>
      </c>
      <c r="HI49" s="18" t="str">
        <f>IF(ISNUMBER(HG49), HG49*COS(RADIANS(-$C49+Графики!$B$3))+HH49*SIN(RADIANS(-$C49+Графики!$B$3)),"")</f>
        <v/>
      </c>
      <c r="HJ49" s="19" t="str">
        <f>IF(ISNUMBER(HG49), HG49*COS(RADIANS(-$C49+Графики!$B$5))+HH49*SIN(RADIANS(-$C49+Графики!$B$5)),"")</f>
        <v/>
      </c>
      <c r="HK49" s="24"/>
      <c r="HL49" s="25"/>
      <c r="HM49" s="25"/>
      <c r="HN49" s="25"/>
      <c r="HO49" s="18" t="str">
        <f t="shared" si="47"/>
        <v/>
      </c>
      <c r="HP49" s="18" t="str">
        <f t="shared" si="48"/>
        <v/>
      </c>
      <c r="HQ49" s="18" t="str">
        <f t="shared" si="49"/>
        <v/>
      </c>
      <c r="HR49" s="18" t="str">
        <f t="shared" si="50"/>
        <v/>
      </c>
      <c r="HS49" s="18" t="str">
        <f>IF(ISNUMBER(HQ49), HQ49*COS(RADIANS(-$C49+Графики!$B$3))+HR49*SIN(RADIANS(-$C49+Графики!$B$3)),"")</f>
        <v/>
      </c>
      <c r="HT49" s="19" t="str">
        <f>IF(ISNUMBER(HQ49), HQ49*COS(RADIANS(-$C49+Графики!$B$5))+HR49*SIN(RADIANS(-$C49+Графики!$B$5)),"")</f>
        <v/>
      </c>
      <c r="HU49" s="24"/>
      <c r="HV49" s="25"/>
      <c r="HW49" s="25"/>
      <c r="HX49" s="25"/>
      <c r="HY49" s="18" t="str">
        <f t="shared" si="51"/>
        <v/>
      </c>
      <c r="HZ49" s="18" t="str">
        <f t="shared" si="52"/>
        <v/>
      </c>
      <c r="IA49" s="18" t="str">
        <f t="shared" si="53"/>
        <v/>
      </c>
      <c r="IB49" s="18" t="str">
        <f t="shared" si="54"/>
        <v/>
      </c>
      <c r="IC49" s="18" t="str">
        <f>IF(ISNUMBER(IA49), IA49*COS(RADIANS(-$C49+Графики!$B$3))+IB49*SIN(RADIANS(-$C49+Графики!$B$3)),"")</f>
        <v/>
      </c>
      <c r="ID49" s="19" t="str">
        <f>IF(ISNUMBER(IA49), IA49*COS(RADIANS(-$C49+Графики!$B$5))+IB49*SIN(RADIANS(-$C49+Графики!$B$5)),"")</f>
        <v/>
      </c>
      <c r="IE49" s="24"/>
      <c r="IF49" s="25"/>
      <c r="IG49" s="25"/>
      <c r="IH49" s="25"/>
      <c r="II49" s="18" t="str">
        <f t="shared" si="55"/>
        <v/>
      </c>
      <c r="IJ49" s="18" t="str">
        <f t="shared" si="56"/>
        <v/>
      </c>
      <c r="IK49" s="18" t="str">
        <f t="shared" si="57"/>
        <v/>
      </c>
      <c r="IL49" s="18" t="str">
        <f t="shared" si="58"/>
        <v/>
      </c>
      <c r="IM49" s="18" t="str">
        <f>IF(ISNUMBER(IK49), IK49*COS(RADIANS(-$C49+Графики!$B$3))+IL49*SIN(RADIANS(-$C49+Графики!$B$3)),"")</f>
        <v/>
      </c>
      <c r="IN49" s="19" t="str">
        <f>IF(ISNUMBER(IK49), IK49*COS(RADIANS(-$C49+Графики!$B$5))+IL49*SIN(RADIANS(-$C49+Графики!$B$5)),"")</f>
        <v/>
      </c>
      <c r="IO49" s="24"/>
      <c r="IP49" s="25"/>
      <c r="IQ49" s="25"/>
      <c r="IR49" s="25"/>
      <c r="IS49" s="18" t="str">
        <f t="shared" si="59"/>
        <v/>
      </c>
      <c r="IT49" s="18" t="str">
        <f t="shared" si="60"/>
        <v/>
      </c>
      <c r="IU49" s="18" t="str">
        <f t="shared" si="61"/>
        <v/>
      </c>
      <c r="IV49" s="18" t="str">
        <f t="shared" si="62"/>
        <v/>
      </c>
      <c r="IW49" s="18" t="str">
        <f>IF(ISNUMBER(IU49), IU49*COS(RADIANS(-$C49+Графики!$B$3))+IV49*SIN(RADIANS(-$C49+Графики!$B$3)),"")</f>
        <v/>
      </c>
      <c r="IX49" s="19" t="str">
        <f>IF(ISNUMBER(IU49), IU49*COS(RADIANS(-$C49+Графики!$B$5))+IV49*SIN(RADIANS(-$C49+Графики!$B$5)),"")</f>
        <v/>
      </c>
    </row>
    <row r="50" spans="1:258" x14ac:dyDescent="0.25">
      <c r="A50" s="44">
        <v>50</v>
      </c>
      <c r="B50" s="50">
        <v>0</v>
      </c>
      <c r="C50" s="11">
        <f>IF(Графики!$A$7="Расчитывать с учетом закручивания скважины",B50,0)</f>
        <v>0</v>
      </c>
      <c r="D50" s="47">
        <v>23.5</v>
      </c>
      <c r="E50" s="34">
        <f t="shared" si="114"/>
        <v>0</v>
      </c>
      <c r="F50" s="35">
        <f t="shared" si="114"/>
        <v>0</v>
      </c>
      <c r="G50" s="35">
        <f t="shared" si="1"/>
        <v>0</v>
      </c>
      <c r="H50" s="36">
        <f t="shared" si="2"/>
        <v>0</v>
      </c>
      <c r="I50" s="29"/>
      <c r="J50" s="25"/>
      <c r="K50" s="25"/>
      <c r="L50" s="25"/>
      <c r="M50" s="18" t="str">
        <f t="shared" si="170"/>
        <v/>
      </c>
      <c r="N50" s="18" t="str">
        <f t="shared" si="171"/>
        <v/>
      </c>
      <c r="O50" s="18" t="str">
        <f t="shared" si="172"/>
        <v/>
      </c>
      <c r="P50" s="18" t="str">
        <f t="shared" si="173"/>
        <v/>
      </c>
      <c r="Q50" s="18" t="str">
        <f>IF(ISNUMBER(O50), O50*COS(RADIANS(-$C50+Графики!$B$3))+P50*SIN(RADIANS(-$C50+Графики!$B$3)),"")</f>
        <v/>
      </c>
      <c r="R50" s="19" t="str">
        <f>IF(ISNUMBER(O50), O50*COS(RADIANS(-$C50+Графики!$B$5))+P50*SIN(RADIANS(-$C50+Графики!$B$5)),"")</f>
        <v/>
      </c>
      <c r="S50" s="29"/>
      <c r="T50" s="25"/>
      <c r="U50" s="25"/>
      <c r="V50" s="25"/>
      <c r="W50" s="18" t="str">
        <f t="shared" si="174"/>
        <v/>
      </c>
      <c r="X50" s="18" t="str">
        <f t="shared" si="175"/>
        <v/>
      </c>
      <c r="Y50" s="18" t="str">
        <f t="shared" si="176"/>
        <v/>
      </c>
      <c r="Z50" s="18" t="str">
        <f t="shared" si="177"/>
        <v/>
      </c>
      <c r="AA50" s="18" t="str">
        <f>IF(ISNUMBER(Y50), Y50*COS(RADIANS(-$C50+Графики!$B$3))+Z50*SIN(RADIANS(-$C50+Графики!$B$3)),"")</f>
        <v/>
      </c>
      <c r="AB50" s="18" t="str">
        <f>IF(ISNUMBER(Y50), Y50*COS(RADIANS(-$C50+Графики!$B$5))+Z50*SIN(RADIANS(-$C50+Графики!$B$5)),"")</f>
        <v/>
      </c>
      <c r="AC50" s="24"/>
      <c r="AD50" s="25"/>
      <c r="AE50" s="25"/>
      <c r="AF50" s="25"/>
      <c r="AG50" s="18" t="str">
        <f t="shared" si="178"/>
        <v/>
      </c>
      <c r="AH50" s="18" t="str">
        <f t="shared" si="179"/>
        <v/>
      </c>
      <c r="AI50" s="18" t="str">
        <f t="shared" si="180"/>
        <v/>
      </c>
      <c r="AJ50" s="18" t="str">
        <f t="shared" si="181"/>
        <v/>
      </c>
      <c r="AK50" s="18" t="str">
        <f>IF(ISNUMBER(AI50), AI50*COS(RADIANS(-$C50+Графики!$B$3))+AJ50*SIN(RADIANS(-$C50+Графики!$B$3)),"")</f>
        <v/>
      </c>
      <c r="AL50" s="19" t="str">
        <f>IF(ISNUMBER(AI50), AI50*COS(RADIANS(-$C50+Графики!$B$5))+AJ50*SIN(RADIANS(-$C50+Графики!$B$5)),"")</f>
        <v/>
      </c>
      <c r="AM50" s="24"/>
      <c r="AN50" s="25"/>
      <c r="AO50" s="25"/>
      <c r="AP50" s="25"/>
      <c r="AQ50" s="18" t="str">
        <f t="shared" ref="AQ50:AQ58" si="186">IF(ISNUMBER(AM50),-SIN(RADIANS((AM50-AN50)/2))*1000,"")</f>
        <v/>
      </c>
      <c r="AR50" s="18" t="str">
        <f t="shared" ref="AR50:AR58" si="187">IF(ISNUMBER(AN50),-SIN(RADIANS((AO50-AP50)/2))*1000,"")</f>
        <v/>
      </c>
      <c r="AS50" s="18" t="str">
        <f t="shared" ref="AS50:AS58" si="188">IF(ISNUMBER(AQ50),AS49+AQ50*0.5,IF(ISNUMBER(AQ51),0,""))</f>
        <v/>
      </c>
      <c r="AT50" s="18" t="str">
        <f t="shared" ref="AT50:AT58" si="189">IF(ISNUMBER(AR50),AT49+AR50*0.5,IF(ISNUMBER(AR51),0,""))</f>
        <v/>
      </c>
      <c r="AU50" s="18" t="str">
        <f>IF(ISNUMBER(AS50), AS50*COS(RADIANS(-$C50+Графики!$B$3))+AT50*SIN(RADIANS(-$C50+Графики!$B$3)),"")</f>
        <v/>
      </c>
      <c r="AV50" s="19" t="str">
        <f>IF(ISNUMBER(AS50), AS50*COS(RADIANS(-$C50+Графики!$B$5))+AT50*SIN(RADIANS(-$C50+Графики!$B$5)),"")</f>
        <v/>
      </c>
      <c r="AW50" s="24"/>
      <c r="AX50" s="25"/>
      <c r="AY50" s="25"/>
      <c r="AZ50" s="25"/>
      <c r="BA50" s="18" t="str">
        <f t="shared" ref="BA50:BA58" si="190">IF(ISNUMBER(AW50),-SIN(RADIANS((AW50-AX50)/2))*1000,"")</f>
        <v/>
      </c>
      <c r="BB50" s="18" t="str">
        <f t="shared" ref="BB50:BB58" si="191">IF(ISNUMBER(AX50),-SIN(RADIANS((AY50-AZ50)/2))*1000,"")</f>
        <v/>
      </c>
      <c r="BC50" s="18" t="str">
        <f t="shared" ref="BC50:BC58" si="192">IF(ISNUMBER(BA50),BC49+BA50*0.5,IF(ISNUMBER(BA51),0,""))</f>
        <v/>
      </c>
      <c r="BD50" s="18" t="str">
        <f t="shared" ref="BD50:BD58" si="193">IF(ISNUMBER(BB50),BD49+BB50*0.5,IF(ISNUMBER(BB51),0,""))</f>
        <v/>
      </c>
      <c r="BE50" s="18" t="str">
        <f>IF(ISNUMBER(BC50), BC50*COS(RADIANS(-$C50+Графики!$B$3))+BD50*SIN(RADIANS(-$C50+Графики!$B$3)),"")</f>
        <v/>
      </c>
      <c r="BF50" s="19" t="str">
        <f>IF(ISNUMBER(BC50), BC50*COS(RADIANS(-$C50+Графики!$B$5))+BD50*SIN(RADIANS(-$C50+Графики!$B$5)),"")</f>
        <v/>
      </c>
      <c r="BG50" s="24"/>
      <c r="BH50" s="25"/>
      <c r="BI50" s="25"/>
      <c r="BJ50" s="25"/>
      <c r="BK50" s="18" t="str">
        <f t="shared" si="155"/>
        <v/>
      </c>
      <c r="BL50" s="18" t="str">
        <f t="shared" si="156"/>
        <v/>
      </c>
      <c r="BM50" s="18" t="str">
        <f t="shared" si="157"/>
        <v/>
      </c>
      <c r="BN50" s="18" t="str">
        <f t="shared" si="158"/>
        <v/>
      </c>
      <c r="BO50" s="18" t="str">
        <f>IF(ISNUMBER(BM50), BM50*COS(RADIANS(-$C50+Графики!$B$3))+BN50*SIN(RADIANS(-$C50+Графики!$B$3)),"")</f>
        <v/>
      </c>
      <c r="BP50" s="19" t="str">
        <f>IF(ISNUMBER(BM50), BM50*COS(RADIANS(-$C50+Графики!$B$5))+BN50*SIN(RADIANS(-$C50+Графики!$B$5)),"")</f>
        <v/>
      </c>
      <c r="BQ50" s="24"/>
      <c r="BR50" s="25"/>
      <c r="BS50" s="25"/>
      <c r="BT50" s="25"/>
      <c r="BU50" s="18" t="str">
        <f t="shared" si="182"/>
        <v/>
      </c>
      <c r="BV50" s="18" t="str">
        <f t="shared" si="183"/>
        <v/>
      </c>
      <c r="BW50" s="18" t="str">
        <f t="shared" si="184"/>
        <v/>
      </c>
      <c r="BX50" s="18" t="str">
        <f t="shared" si="185"/>
        <v/>
      </c>
      <c r="BY50" s="18" t="str">
        <f>IF(ISNUMBER(BW50), BW50*COS(RADIANS(-$C50+Графики!$B$3))+BX50*SIN(RADIANS(-$C50+Графики!$B$3)),"")</f>
        <v/>
      </c>
      <c r="BZ50" s="19" t="str">
        <f>IF(ISNUMBER(BW50), BW50*COS(RADIANS(-$C50+Графики!$B$5))+BX50*SIN(RADIANS(-$C50+Графики!$B$5)),"")</f>
        <v/>
      </c>
      <c r="CA50" s="29"/>
      <c r="CB50" s="25"/>
      <c r="CC50" s="25"/>
      <c r="CD50" s="25"/>
      <c r="CE50" s="18" t="str">
        <f t="shared" si="159"/>
        <v/>
      </c>
      <c r="CF50" s="18" t="str">
        <f t="shared" si="160"/>
        <v/>
      </c>
      <c r="CG50" s="18" t="str">
        <f t="shared" si="161"/>
        <v/>
      </c>
      <c r="CH50" s="18" t="str">
        <f t="shared" si="162"/>
        <v/>
      </c>
      <c r="CI50" s="18" t="str">
        <f>IF(ISNUMBER(CG50), CG50*COS(RADIANS(-$C50+Графики!$B$3))+CH50*SIN(RADIANS(-$C50+Графики!$B$3)),"")</f>
        <v/>
      </c>
      <c r="CJ50" s="19" t="str">
        <f>IF(ISNUMBER(CG50), CG50*COS(RADIANS(-$C50+Графики!$B$5))+CH50*SIN(RADIANS(-$C50+Графики!$B$5)),"")</f>
        <v/>
      </c>
      <c r="CK50" s="24"/>
      <c r="CL50" s="25"/>
      <c r="CM50" s="25"/>
      <c r="CN50" s="25"/>
      <c r="CO50" s="18" t="str">
        <f t="shared" si="154"/>
        <v/>
      </c>
      <c r="CP50" s="18" t="str">
        <f t="shared" si="163"/>
        <v/>
      </c>
      <c r="CQ50" s="18" t="str">
        <f t="shared" si="164"/>
        <v/>
      </c>
      <c r="CR50" s="18" t="str">
        <f t="shared" si="165"/>
        <v/>
      </c>
      <c r="CS50" s="18" t="str">
        <f>IF(ISNUMBER(CQ50), CQ50*COS(RADIANS(-$C50+Графики!$B$3))+CR50*SIN(RADIANS(-$C50+Графики!$B$3)),"")</f>
        <v/>
      </c>
      <c r="CT50" s="19" t="str">
        <f>IF(ISNUMBER(CQ50), CQ50*COS(RADIANS(-$C50+Графики!$B$5))+CR50*SIN(RADIANS(-$C50+Графики!$B$5)),"")</f>
        <v/>
      </c>
      <c r="CU50" s="24"/>
      <c r="CV50" s="25"/>
      <c r="CW50" s="25"/>
      <c r="CX50" s="25"/>
      <c r="CY50" s="18" t="str">
        <f t="shared" si="166"/>
        <v/>
      </c>
      <c r="CZ50" s="18" t="str">
        <f t="shared" si="167"/>
        <v/>
      </c>
      <c r="DA50" s="18" t="str">
        <f t="shared" si="168"/>
        <v/>
      </c>
      <c r="DB50" s="18" t="str">
        <f t="shared" si="169"/>
        <v/>
      </c>
      <c r="DC50" s="18" t="str">
        <f>IF(ISNUMBER(DA50), DA50*COS(RADIANS(-$C50+Графики!$B$3))+DB50*SIN(RADIANS(-$C50+Графики!$B$3)),"")</f>
        <v/>
      </c>
      <c r="DD50" s="19" t="str">
        <f>IF(ISNUMBER(DA50), DA50*COS(RADIANS(-$C50+Графики!$B$5))+DB50*SIN(RADIANS(-$C50+Графики!$B$5)),"")</f>
        <v/>
      </c>
      <c r="DE50" s="24"/>
      <c r="DF50" s="25"/>
      <c r="DG50" s="25"/>
      <c r="DH50" s="25"/>
      <c r="DI50" s="18" t="str">
        <f t="shared" si="3"/>
        <v/>
      </c>
      <c r="DJ50" s="18" t="str">
        <f t="shared" si="4"/>
        <v/>
      </c>
      <c r="DK50" s="18" t="str">
        <f t="shared" si="5"/>
        <v/>
      </c>
      <c r="DL50" s="18" t="str">
        <f t="shared" si="6"/>
        <v/>
      </c>
      <c r="DM50" s="18" t="str">
        <f>IF(ISNUMBER(DK50), DK50*COS(RADIANS(-$C50+Графики!$B$3))+DL50*SIN(RADIANS(-$C50+Графики!$B$3)),"")</f>
        <v/>
      </c>
      <c r="DN50" s="19" t="str">
        <f>IF(ISNUMBER(DK50), DK50*COS(RADIANS(-$C50+Графики!$B$5))+DL50*SIN(RADIANS(-$C50+Графики!$B$5)),"")</f>
        <v/>
      </c>
      <c r="DO50" s="24"/>
      <c r="DP50" s="25"/>
      <c r="DQ50" s="25"/>
      <c r="DR50" s="25"/>
      <c r="DS50" s="18" t="str">
        <f t="shared" si="7"/>
        <v/>
      </c>
      <c r="DT50" s="18" t="str">
        <f t="shared" si="8"/>
        <v/>
      </c>
      <c r="DU50" s="18" t="str">
        <f t="shared" si="9"/>
        <v/>
      </c>
      <c r="DV50" s="18" t="str">
        <f t="shared" si="10"/>
        <v/>
      </c>
      <c r="DW50" s="18" t="str">
        <f>IF(ISNUMBER(DU50), DU50*COS(RADIANS(-$C50+Графики!$B$3))+DV50*SIN(RADIANS(-$C50+Графики!$B$3)),"")</f>
        <v/>
      </c>
      <c r="DX50" s="19" t="str">
        <f>IF(ISNUMBER(DU50), DU50*COS(RADIANS(-$C50+Графики!$B$5))+DV50*SIN(RADIANS(-$C50+Графики!$B$5)),"")</f>
        <v/>
      </c>
      <c r="DY50" s="24"/>
      <c r="DZ50" s="25"/>
      <c r="EA50" s="25"/>
      <c r="EB50" s="25"/>
      <c r="EC50" s="18" t="str">
        <f t="shared" si="11"/>
        <v/>
      </c>
      <c r="ED50" s="18" t="str">
        <f t="shared" si="12"/>
        <v/>
      </c>
      <c r="EE50" s="18" t="str">
        <f t="shared" si="13"/>
        <v/>
      </c>
      <c r="EF50" s="18" t="str">
        <f t="shared" si="14"/>
        <v/>
      </c>
      <c r="EG50" s="18" t="str">
        <f>IF(ISNUMBER(EE50), EE50*COS(RADIANS(-$C50+Графики!$B$3))+EF50*SIN(RADIANS(-$C50+Графики!$B$3)),"")</f>
        <v/>
      </c>
      <c r="EH50" s="19" t="str">
        <f>IF(ISNUMBER(EE50), EE50*COS(RADIANS(-$C50+Графики!$B$5))+EF50*SIN(RADIANS(-$C50+Графики!$B$5)),"")</f>
        <v/>
      </c>
      <c r="EI50" s="24"/>
      <c r="EJ50" s="25"/>
      <c r="EK50" s="25"/>
      <c r="EL50" s="25"/>
      <c r="EM50" s="18" t="str">
        <f t="shared" si="15"/>
        <v/>
      </c>
      <c r="EN50" s="18" t="str">
        <f t="shared" si="16"/>
        <v/>
      </c>
      <c r="EO50" s="18" t="str">
        <f t="shared" si="17"/>
        <v/>
      </c>
      <c r="EP50" s="18" t="str">
        <f t="shared" si="18"/>
        <v/>
      </c>
      <c r="EQ50" s="18" t="str">
        <f>IF(ISNUMBER(EO50), EO50*COS(RADIANS(-$C50+Графики!$B$3))+EP50*SIN(RADIANS(-$C50+Графики!$B$3)),"")</f>
        <v/>
      </c>
      <c r="ER50" s="19" t="str">
        <f>IF(ISNUMBER(EO50), EO50*COS(RADIANS(-$C50+Графики!$B$5))+EP50*SIN(RADIANS(-$C50+Графики!$B$5)),"")</f>
        <v/>
      </c>
      <c r="ES50" s="24"/>
      <c r="ET50" s="25"/>
      <c r="EU50" s="25"/>
      <c r="EV50" s="25"/>
      <c r="EW50" s="18" t="str">
        <f t="shared" si="19"/>
        <v/>
      </c>
      <c r="EX50" s="18" t="str">
        <f t="shared" si="20"/>
        <v/>
      </c>
      <c r="EY50" s="18" t="str">
        <f t="shared" si="21"/>
        <v/>
      </c>
      <c r="EZ50" s="18" t="str">
        <f t="shared" si="22"/>
        <v/>
      </c>
      <c r="FA50" s="18" t="str">
        <f>IF(ISNUMBER(EY50), EY50*COS(RADIANS(-$C50+Графики!$B$3))+EZ50*SIN(RADIANS(-$C50+Графики!$B$3)),"")</f>
        <v/>
      </c>
      <c r="FB50" s="19" t="str">
        <f>IF(ISNUMBER(EY50), EY50*COS(RADIANS(-$C50+Графики!$B$5))+EZ50*SIN(RADIANS(-$C50+Графики!$B$5)),"")</f>
        <v/>
      </c>
      <c r="FC50" s="24"/>
      <c r="FD50" s="25"/>
      <c r="FE50" s="25"/>
      <c r="FF50" s="25"/>
      <c r="FG50" s="18" t="str">
        <f t="shared" si="23"/>
        <v/>
      </c>
      <c r="FH50" s="18" t="str">
        <f t="shared" si="24"/>
        <v/>
      </c>
      <c r="FI50" s="18" t="str">
        <f t="shared" si="25"/>
        <v/>
      </c>
      <c r="FJ50" s="18" t="str">
        <f t="shared" si="26"/>
        <v/>
      </c>
      <c r="FK50" s="18" t="str">
        <f>IF(ISNUMBER(FI50), FI50*COS(RADIANS(-$C50+Графики!$B$3))+FJ50*SIN(RADIANS(-$C50+Графики!$B$3)),"")</f>
        <v/>
      </c>
      <c r="FL50" s="19" t="str">
        <f>IF(ISNUMBER(FI50), FI50*COS(RADIANS(-$C50+Графики!$B$5))+FJ50*SIN(RADIANS(-$C50+Графики!$B$5)),"")</f>
        <v/>
      </c>
      <c r="FM50" s="24"/>
      <c r="FN50" s="25"/>
      <c r="FO50" s="25"/>
      <c r="FP50" s="25"/>
      <c r="FQ50" s="18" t="str">
        <f t="shared" si="27"/>
        <v/>
      </c>
      <c r="FR50" s="18" t="str">
        <f t="shared" si="28"/>
        <v/>
      </c>
      <c r="FS50" s="18" t="str">
        <f t="shared" si="29"/>
        <v/>
      </c>
      <c r="FT50" s="18" t="str">
        <f t="shared" si="30"/>
        <v/>
      </c>
      <c r="FU50" s="18" t="str">
        <f>IF(ISNUMBER(FS50), FS50*COS(RADIANS(-$C50+Графики!$B$3))+FT50*SIN(RADIANS(-$C50+Графики!$B$3)),"")</f>
        <v/>
      </c>
      <c r="FV50" s="19" t="str">
        <f>IF(ISNUMBER(FS50), FS50*COS(RADIANS(-$C50+Графики!$B$5))+FT50*SIN(RADIANS(-$C50+Графики!$B$5)),"")</f>
        <v/>
      </c>
      <c r="FW50" s="24"/>
      <c r="FX50" s="25"/>
      <c r="FY50" s="25"/>
      <c r="FZ50" s="25"/>
      <c r="GA50" s="18" t="str">
        <f t="shared" si="31"/>
        <v/>
      </c>
      <c r="GB50" s="18" t="str">
        <f t="shared" si="32"/>
        <v/>
      </c>
      <c r="GC50" s="18" t="str">
        <f t="shared" si="33"/>
        <v/>
      </c>
      <c r="GD50" s="18" t="str">
        <f t="shared" si="34"/>
        <v/>
      </c>
      <c r="GE50" s="18" t="str">
        <f>IF(ISNUMBER(GC50), GC50*COS(RADIANS(-$C50+Графики!$B$3))+GD50*SIN(RADIANS(-$C50+Графики!$B$3)),"")</f>
        <v/>
      </c>
      <c r="GF50" s="19" t="str">
        <f>IF(ISNUMBER(GC50), GC50*COS(RADIANS(-$C50+Графики!$B$5))+GD50*SIN(RADIANS(-$C50+Графики!$B$5)),"")</f>
        <v/>
      </c>
      <c r="GG50" s="24"/>
      <c r="GH50" s="25"/>
      <c r="GI50" s="25"/>
      <c r="GJ50" s="25"/>
      <c r="GK50" s="18" t="str">
        <f t="shared" si="35"/>
        <v/>
      </c>
      <c r="GL50" s="18" t="str">
        <f t="shared" si="36"/>
        <v/>
      </c>
      <c r="GM50" s="18" t="str">
        <f t="shared" si="37"/>
        <v/>
      </c>
      <c r="GN50" s="18" t="str">
        <f t="shared" si="38"/>
        <v/>
      </c>
      <c r="GO50" s="18" t="str">
        <f>IF(ISNUMBER(GM50), GM50*COS(RADIANS(-$C50+Графики!$B$3))+GN50*SIN(RADIANS(-$C50+Графики!$B$3)),"")</f>
        <v/>
      </c>
      <c r="GP50" s="19" t="str">
        <f>IF(ISNUMBER(GM50), GM50*COS(RADIANS(-$C50+Графики!$B$5))+GN50*SIN(RADIANS(-$C50+Графики!$B$5)),"")</f>
        <v/>
      </c>
      <c r="GQ50" s="24"/>
      <c r="GR50" s="25"/>
      <c r="GS50" s="25"/>
      <c r="GT50" s="25"/>
      <c r="GU50" s="18" t="str">
        <f t="shared" si="39"/>
        <v/>
      </c>
      <c r="GV50" s="18" t="str">
        <f t="shared" si="40"/>
        <v/>
      </c>
      <c r="GW50" s="18" t="str">
        <f t="shared" si="41"/>
        <v/>
      </c>
      <c r="GX50" s="18" t="str">
        <f t="shared" si="42"/>
        <v/>
      </c>
      <c r="GY50" s="18" t="str">
        <f>IF(ISNUMBER(GW50), GW50*COS(RADIANS(-$C50+Графики!$B$3))+GX50*SIN(RADIANS(-$C50+Графики!$B$3)),"")</f>
        <v/>
      </c>
      <c r="GZ50" s="19" t="str">
        <f>IF(ISNUMBER(GW50), GW50*COS(RADIANS(-$C50+Графики!$B$5))+GX50*SIN(RADIANS(-$C50+Графики!$B$5)),"")</f>
        <v/>
      </c>
      <c r="HA50" s="24"/>
      <c r="HB50" s="25"/>
      <c r="HC50" s="25"/>
      <c r="HD50" s="25"/>
      <c r="HE50" s="18" t="str">
        <f t="shared" si="43"/>
        <v/>
      </c>
      <c r="HF50" s="18" t="str">
        <f t="shared" si="44"/>
        <v/>
      </c>
      <c r="HG50" s="18" t="str">
        <f t="shared" si="45"/>
        <v/>
      </c>
      <c r="HH50" s="18" t="str">
        <f t="shared" si="46"/>
        <v/>
      </c>
      <c r="HI50" s="18" t="str">
        <f>IF(ISNUMBER(HG50), HG50*COS(RADIANS(-$C50+Графики!$B$3))+HH50*SIN(RADIANS(-$C50+Графики!$B$3)),"")</f>
        <v/>
      </c>
      <c r="HJ50" s="19" t="str">
        <f>IF(ISNUMBER(HG50), HG50*COS(RADIANS(-$C50+Графики!$B$5))+HH50*SIN(RADIANS(-$C50+Графики!$B$5)),"")</f>
        <v/>
      </c>
      <c r="HK50" s="24"/>
      <c r="HL50" s="25"/>
      <c r="HM50" s="25"/>
      <c r="HN50" s="25"/>
      <c r="HO50" s="18" t="str">
        <f t="shared" si="47"/>
        <v/>
      </c>
      <c r="HP50" s="18" t="str">
        <f t="shared" si="48"/>
        <v/>
      </c>
      <c r="HQ50" s="18" t="str">
        <f t="shared" si="49"/>
        <v/>
      </c>
      <c r="HR50" s="18" t="str">
        <f t="shared" si="50"/>
        <v/>
      </c>
      <c r="HS50" s="18" t="str">
        <f>IF(ISNUMBER(HQ50), HQ50*COS(RADIANS(-$C50+Графики!$B$3))+HR50*SIN(RADIANS(-$C50+Графики!$B$3)),"")</f>
        <v/>
      </c>
      <c r="HT50" s="19" t="str">
        <f>IF(ISNUMBER(HQ50), HQ50*COS(RADIANS(-$C50+Графики!$B$5))+HR50*SIN(RADIANS(-$C50+Графики!$B$5)),"")</f>
        <v/>
      </c>
      <c r="HU50" s="24"/>
      <c r="HV50" s="25"/>
      <c r="HW50" s="25"/>
      <c r="HX50" s="25"/>
      <c r="HY50" s="18" t="str">
        <f t="shared" si="51"/>
        <v/>
      </c>
      <c r="HZ50" s="18" t="str">
        <f t="shared" si="52"/>
        <v/>
      </c>
      <c r="IA50" s="18" t="str">
        <f t="shared" si="53"/>
        <v/>
      </c>
      <c r="IB50" s="18" t="str">
        <f t="shared" si="54"/>
        <v/>
      </c>
      <c r="IC50" s="18" t="str">
        <f>IF(ISNUMBER(IA50), IA50*COS(RADIANS(-$C50+Графики!$B$3))+IB50*SIN(RADIANS(-$C50+Графики!$B$3)),"")</f>
        <v/>
      </c>
      <c r="ID50" s="19" t="str">
        <f>IF(ISNUMBER(IA50), IA50*COS(RADIANS(-$C50+Графики!$B$5))+IB50*SIN(RADIANS(-$C50+Графики!$B$5)),"")</f>
        <v/>
      </c>
      <c r="IE50" s="24"/>
      <c r="IF50" s="25"/>
      <c r="IG50" s="25"/>
      <c r="IH50" s="25"/>
      <c r="II50" s="18" t="str">
        <f t="shared" si="55"/>
        <v/>
      </c>
      <c r="IJ50" s="18" t="str">
        <f t="shared" si="56"/>
        <v/>
      </c>
      <c r="IK50" s="18" t="str">
        <f t="shared" si="57"/>
        <v/>
      </c>
      <c r="IL50" s="18" t="str">
        <f t="shared" si="58"/>
        <v/>
      </c>
      <c r="IM50" s="18" t="str">
        <f>IF(ISNUMBER(IK50), IK50*COS(RADIANS(-$C50+Графики!$B$3))+IL50*SIN(RADIANS(-$C50+Графики!$B$3)),"")</f>
        <v/>
      </c>
      <c r="IN50" s="19" t="str">
        <f>IF(ISNUMBER(IK50), IK50*COS(RADIANS(-$C50+Графики!$B$5))+IL50*SIN(RADIANS(-$C50+Графики!$B$5)),"")</f>
        <v/>
      </c>
      <c r="IO50" s="24"/>
      <c r="IP50" s="25"/>
      <c r="IQ50" s="25"/>
      <c r="IR50" s="25"/>
      <c r="IS50" s="18" t="str">
        <f t="shared" si="59"/>
        <v/>
      </c>
      <c r="IT50" s="18" t="str">
        <f t="shared" si="60"/>
        <v/>
      </c>
      <c r="IU50" s="18" t="str">
        <f t="shared" si="61"/>
        <v/>
      </c>
      <c r="IV50" s="18" t="str">
        <f t="shared" si="62"/>
        <v/>
      </c>
      <c r="IW50" s="18" t="str">
        <f>IF(ISNUMBER(IU50), IU50*COS(RADIANS(-$C50+Графики!$B$3))+IV50*SIN(RADIANS(-$C50+Графики!$B$3)),"")</f>
        <v/>
      </c>
      <c r="IX50" s="19" t="str">
        <f>IF(ISNUMBER(IU50), IU50*COS(RADIANS(-$C50+Графики!$B$5))+IV50*SIN(RADIANS(-$C50+Графики!$B$5)),"")</f>
        <v/>
      </c>
    </row>
    <row r="51" spans="1:258" x14ac:dyDescent="0.25">
      <c r="A51" s="44">
        <v>51</v>
      </c>
      <c r="B51" s="50">
        <v>0</v>
      </c>
      <c r="C51" s="11">
        <f>IF(Графики!$A$7="Расчитывать с учетом закручивания скважины",B51,0)</f>
        <v>0</v>
      </c>
      <c r="D51" s="47">
        <v>24</v>
      </c>
      <c r="E51" s="34">
        <f t="shared" si="114"/>
        <v>0</v>
      </c>
      <c r="F51" s="35">
        <f t="shared" si="114"/>
        <v>0</v>
      </c>
      <c r="G51" s="35">
        <f t="shared" si="1"/>
        <v>0</v>
      </c>
      <c r="H51" s="36">
        <f t="shared" si="2"/>
        <v>0</v>
      </c>
      <c r="I51" s="29"/>
      <c r="J51" s="25"/>
      <c r="K51" s="25"/>
      <c r="L51" s="25"/>
      <c r="M51" s="18" t="str">
        <f t="shared" si="170"/>
        <v/>
      </c>
      <c r="N51" s="18" t="str">
        <f t="shared" si="171"/>
        <v/>
      </c>
      <c r="O51" s="18" t="str">
        <f t="shared" si="172"/>
        <v/>
      </c>
      <c r="P51" s="18" t="str">
        <f t="shared" si="173"/>
        <v/>
      </c>
      <c r="Q51" s="18" t="str">
        <f>IF(ISNUMBER(O51), O51*COS(RADIANS(-$C51+Графики!$B$3))+P51*SIN(RADIANS(-$C51+Графики!$B$3)),"")</f>
        <v/>
      </c>
      <c r="R51" s="19" t="str">
        <f>IF(ISNUMBER(O51), O51*COS(RADIANS(-$C51+Графики!$B$5))+P51*SIN(RADIANS(-$C51+Графики!$B$5)),"")</f>
        <v/>
      </c>
      <c r="S51" s="29"/>
      <c r="T51" s="25"/>
      <c r="U51" s="25"/>
      <c r="V51" s="25"/>
      <c r="W51" s="18" t="str">
        <f t="shared" si="174"/>
        <v/>
      </c>
      <c r="X51" s="18" t="str">
        <f t="shared" si="175"/>
        <v/>
      </c>
      <c r="Y51" s="18" t="str">
        <f t="shared" si="176"/>
        <v/>
      </c>
      <c r="Z51" s="18" t="str">
        <f t="shared" si="177"/>
        <v/>
      </c>
      <c r="AA51" s="18" t="str">
        <f>IF(ISNUMBER(Y51), Y51*COS(RADIANS(-$C51+Графики!$B$3))+Z51*SIN(RADIANS(-$C51+Графики!$B$3)),"")</f>
        <v/>
      </c>
      <c r="AB51" s="18" t="str">
        <f>IF(ISNUMBER(Y51), Y51*COS(RADIANS(-$C51+Графики!$B$5))+Z51*SIN(RADIANS(-$C51+Графики!$B$5)),"")</f>
        <v/>
      </c>
      <c r="AC51" s="24"/>
      <c r="AD51" s="25"/>
      <c r="AE51" s="25"/>
      <c r="AF51" s="25"/>
      <c r="AG51" s="18" t="str">
        <f t="shared" si="178"/>
        <v/>
      </c>
      <c r="AH51" s="18" t="str">
        <f t="shared" si="179"/>
        <v/>
      </c>
      <c r="AI51" s="18" t="str">
        <f t="shared" si="180"/>
        <v/>
      </c>
      <c r="AJ51" s="18" t="str">
        <f t="shared" si="181"/>
        <v/>
      </c>
      <c r="AK51" s="18" t="str">
        <f>IF(ISNUMBER(AI51), AI51*COS(RADIANS(-$C51+Графики!$B$3))+AJ51*SIN(RADIANS(-$C51+Графики!$B$3)),"")</f>
        <v/>
      </c>
      <c r="AL51" s="19" t="str">
        <f>IF(ISNUMBER(AI51), AI51*COS(RADIANS(-$C51+Графики!$B$5))+AJ51*SIN(RADIANS(-$C51+Графики!$B$5)),"")</f>
        <v/>
      </c>
      <c r="AM51" s="24"/>
      <c r="AN51" s="25"/>
      <c r="AO51" s="25"/>
      <c r="AP51" s="25"/>
      <c r="AQ51" s="18" t="str">
        <f t="shared" si="186"/>
        <v/>
      </c>
      <c r="AR51" s="18" t="str">
        <f t="shared" si="187"/>
        <v/>
      </c>
      <c r="AS51" s="18" t="str">
        <f t="shared" si="188"/>
        <v/>
      </c>
      <c r="AT51" s="18" t="str">
        <f t="shared" si="189"/>
        <v/>
      </c>
      <c r="AU51" s="18" t="str">
        <f>IF(ISNUMBER(AS51), AS51*COS(RADIANS(-$C51+Графики!$B$3))+AT51*SIN(RADIANS(-$C51+Графики!$B$3)),"")</f>
        <v/>
      </c>
      <c r="AV51" s="19" t="str">
        <f>IF(ISNUMBER(AS51), AS51*COS(RADIANS(-$C51+Графики!$B$5))+AT51*SIN(RADIANS(-$C51+Графики!$B$5)),"")</f>
        <v/>
      </c>
      <c r="AW51" s="24"/>
      <c r="AX51" s="25"/>
      <c r="AY51" s="25"/>
      <c r="AZ51" s="25"/>
      <c r="BA51" s="18" t="str">
        <f t="shared" si="190"/>
        <v/>
      </c>
      <c r="BB51" s="18" t="str">
        <f t="shared" si="191"/>
        <v/>
      </c>
      <c r="BC51" s="18" t="str">
        <f t="shared" si="192"/>
        <v/>
      </c>
      <c r="BD51" s="18" t="str">
        <f t="shared" si="193"/>
        <v/>
      </c>
      <c r="BE51" s="18" t="str">
        <f>IF(ISNUMBER(BC51), BC51*COS(RADIANS(-$C51+Графики!$B$3))+BD51*SIN(RADIANS(-$C51+Графики!$B$3)),"")</f>
        <v/>
      </c>
      <c r="BF51" s="19" t="str">
        <f>IF(ISNUMBER(BC51), BC51*COS(RADIANS(-$C51+Графики!$B$5))+BD51*SIN(RADIANS(-$C51+Графики!$B$5)),"")</f>
        <v/>
      </c>
      <c r="BG51" s="24"/>
      <c r="BH51" s="25"/>
      <c r="BI51" s="25"/>
      <c r="BJ51" s="25"/>
      <c r="BK51" s="18" t="str">
        <f t="shared" si="155"/>
        <v/>
      </c>
      <c r="BL51" s="18" t="str">
        <f t="shared" si="156"/>
        <v/>
      </c>
      <c r="BM51" s="18" t="str">
        <f t="shared" si="157"/>
        <v/>
      </c>
      <c r="BN51" s="18" t="str">
        <f t="shared" si="158"/>
        <v/>
      </c>
      <c r="BO51" s="18" t="str">
        <f>IF(ISNUMBER(BM51), BM51*COS(RADIANS(-$C51+Графики!$B$3))+BN51*SIN(RADIANS(-$C51+Графики!$B$3)),"")</f>
        <v/>
      </c>
      <c r="BP51" s="19" t="str">
        <f>IF(ISNUMBER(BM51), BM51*COS(RADIANS(-$C51+Графики!$B$5))+BN51*SIN(RADIANS(-$C51+Графики!$B$5)),"")</f>
        <v/>
      </c>
      <c r="BQ51" s="24"/>
      <c r="BR51" s="25"/>
      <c r="BS51" s="25"/>
      <c r="BT51" s="25"/>
      <c r="BU51" s="18" t="str">
        <f t="shared" si="182"/>
        <v/>
      </c>
      <c r="BV51" s="18" t="str">
        <f t="shared" si="183"/>
        <v/>
      </c>
      <c r="BW51" s="18" t="str">
        <f t="shared" si="184"/>
        <v/>
      </c>
      <c r="BX51" s="18" t="str">
        <f t="shared" si="185"/>
        <v/>
      </c>
      <c r="BY51" s="18" t="str">
        <f>IF(ISNUMBER(BW51), BW51*COS(RADIANS(-$C51+Графики!$B$3))+BX51*SIN(RADIANS(-$C51+Графики!$B$3)),"")</f>
        <v/>
      </c>
      <c r="BZ51" s="19" t="str">
        <f>IF(ISNUMBER(BW51), BW51*COS(RADIANS(-$C51+Графики!$B$5))+BX51*SIN(RADIANS(-$C51+Графики!$B$5)),"")</f>
        <v/>
      </c>
      <c r="CA51" s="29"/>
      <c r="CB51" s="25"/>
      <c r="CC51" s="25"/>
      <c r="CD51" s="25"/>
      <c r="CE51" s="18" t="str">
        <f t="shared" si="159"/>
        <v/>
      </c>
      <c r="CF51" s="18" t="str">
        <f t="shared" si="160"/>
        <v/>
      </c>
      <c r="CG51" s="18" t="str">
        <f t="shared" si="161"/>
        <v/>
      </c>
      <c r="CH51" s="18" t="str">
        <f t="shared" si="162"/>
        <v/>
      </c>
      <c r="CI51" s="18" t="str">
        <f>IF(ISNUMBER(CG51), CG51*COS(RADIANS(-$C51+Графики!$B$3))+CH51*SIN(RADIANS(-$C51+Графики!$B$3)),"")</f>
        <v/>
      </c>
      <c r="CJ51" s="19" t="str">
        <f>IF(ISNUMBER(CG51), CG51*COS(RADIANS(-$C51+Графики!$B$5))+CH51*SIN(RADIANS(-$C51+Графики!$B$5)),"")</f>
        <v/>
      </c>
      <c r="CK51" s="24"/>
      <c r="CL51" s="25"/>
      <c r="CM51" s="25"/>
      <c r="CN51" s="25"/>
      <c r="CO51" s="18" t="str">
        <f t="shared" si="154"/>
        <v/>
      </c>
      <c r="CP51" s="18" t="str">
        <f t="shared" si="163"/>
        <v/>
      </c>
      <c r="CQ51" s="18" t="str">
        <f t="shared" si="164"/>
        <v/>
      </c>
      <c r="CR51" s="18" t="str">
        <f t="shared" si="165"/>
        <v/>
      </c>
      <c r="CS51" s="18" t="str">
        <f>IF(ISNUMBER(CQ51), CQ51*COS(RADIANS(-$C51+Графики!$B$3))+CR51*SIN(RADIANS(-$C51+Графики!$B$3)),"")</f>
        <v/>
      </c>
      <c r="CT51" s="19" t="str">
        <f>IF(ISNUMBER(CQ51), CQ51*COS(RADIANS(-$C51+Графики!$B$5))+CR51*SIN(RADIANS(-$C51+Графики!$B$5)),"")</f>
        <v/>
      </c>
      <c r="CU51" s="24"/>
      <c r="CV51" s="25"/>
      <c r="CW51" s="25"/>
      <c r="CX51" s="25"/>
      <c r="CY51" s="18" t="str">
        <f t="shared" si="166"/>
        <v/>
      </c>
      <c r="CZ51" s="18" t="str">
        <f t="shared" si="167"/>
        <v/>
      </c>
      <c r="DA51" s="18" t="str">
        <f t="shared" si="168"/>
        <v/>
      </c>
      <c r="DB51" s="18" t="str">
        <f t="shared" si="169"/>
        <v/>
      </c>
      <c r="DC51" s="18" t="str">
        <f>IF(ISNUMBER(DA51), DA51*COS(RADIANS(-$C51+Графики!$B$3))+DB51*SIN(RADIANS(-$C51+Графики!$B$3)),"")</f>
        <v/>
      </c>
      <c r="DD51" s="19" t="str">
        <f>IF(ISNUMBER(DA51), DA51*COS(RADIANS(-$C51+Графики!$B$5))+DB51*SIN(RADIANS(-$C51+Графики!$B$5)),"")</f>
        <v/>
      </c>
      <c r="DE51" s="24"/>
      <c r="DF51" s="25"/>
      <c r="DG51" s="25"/>
      <c r="DH51" s="25"/>
      <c r="DI51" s="18" t="str">
        <f t="shared" si="3"/>
        <v/>
      </c>
      <c r="DJ51" s="18" t="str">
        <f t="shared" si="4"/>
        <v/>
      </c>
      <c r="DK51" s="18" t="str">
        <f t="shared" si="5"/>
        <v/>
      </c>
      <c r="DL51" s="18" t="str">
        <f t="shared" si="6"/>
        <v/>
      </c>
      <c r="DM51" s="18" t="str">
        <f>IF(ISNUMBER(DK51), DK51*COS(RADIANS(-$C51+Графики!$B$3))+DL51*SIN(RADIANS(-$C51+Графики!$B$3)),"")</f>
        <v/>
      </c>
      <c r="DN51" s="19" t="str">
        <f>IF(ISNUMBER(DK51), DK51*COS(RADIANS(-$C51+Графики!$B$5))+DL51*SIN(RADIANS(-$C51+Графики!$B$5)),"")</f>
        <v/>
      </c>
      <c r="DO51" s="24"/>
      <c r="DP51" s="25"/>
      <c r="DQ51" s="25"/>
      <c r="DR51" s="25"/>
      <c r="DS51" s="18" t="str">
        <f t="shared" si="7"/>
        <v/>
      </c>
      <c r="DT51" s="18" t="str">
        <f t="shared" si="8"/>
        <v/>
      </c>
      <c r="DU51" s="18" t="str">
        <f t="shared" si="9"/>
        <v/>
      </c>
      <c r="DV51" s="18" t="str">
        <f t="shared" si="10"/>
        <v/>
      </c>
      <c r="DW51" s="18" t="str">
        <f>IF(ISNUMBER(DU51), DU51*COS(RADIANS(-$C51+Графики!$B$3))+DV51*SIN(RADIANS(-$C51+Графики!$B$3)),"")</f>
        <v/>
      </c>
      <c r="DX51" s="19" t="str">
        <f>IF(ISNUMBER(DU51), DU51*COS(RADIANS(-$C51+Графики!$B$5))+DV51*SIN(RADIANS(-$C51+Графики!$B$5)),"")</f>
        <v/>
      </c>
      <c r="DY51" s="24"/>
      <c r="DZ51" s="25"/>
      <c r="EA51" s="25"/>
      <c r="EB51" s="25"/>
      <c r="EC51" s="18" t="str">
        <f t="shared" si="11"/>
        <v/>
      </c>
      <c r="ED51" s="18" t="str">
        <f t="shared" si="12"/>
        <v/>
      </c>
      <c r="EE51" s="18" t="str">
        <f t="shared" si="13"/>
        <v/>
      </c>
      <c r="EF51" s="18" t="str">
        <f t="shared" si="14"/>
        <v/>
      </c>
      <c r="EG51" s="18" t="str">
        <f>IF(ISNUMBER(EE51), EE51*COS(RADIANS(-$C51+Графики!$B$3))+EF51*SIN(RADIANS(-$C51+Графики!$B$3)),"")</f>
        <v/>
      </c>
      <c r="EH51" s="19" t="str">
        <f>IF(ISNUMBER(EE51), EE51*COS(RADIANS(-$C51+Графики!$B$5))+EF51*SIN(RADIANS(-$C51+Графики!$B$5)),"")</f>
        <v/>
      </c>
      <c r="EI51" s="24"/>
      <c r="EJ51" s="25"/>
      <c r="EK51" s="25"/>
      <c r="EL51" s="25"/>
      <c r="EM51" s="18" t="str">
        <f t="shared" si="15"/>
        <v/>
      </c>
      <c r="EN51" s="18" t="str">
        <f t="shared" si="16"/>
        <v/>
      </c>
      <c r="EO51" s="18" t="str">
        <f t="shared" si="17"/>
        <v/>
      </c>
      <c r="EP51" s="18" t="str">
        <f t="shared" si="18"/>
        <v/>
      </c>
      <c r="EQ51" s="18" t="str">
        <f>IF(ISNUMBER(EO51), EO51*COS(RADIANS(-$C51+Графики!$B$3))+EP51*SIN(RADIANS(-$C51+Графики!$B$3)),"")</f>
        <v/>
      </c>
      <c r="ER51" s="19" t="str">
        <f>IF(ISNUMBER(EO51), EO51*COS(RADIANS(-$C51+Графики!$B$5))+EP51*SIN(RADIANS(-$C51+Графики!$B$5)),"")</f>
        <v/>
      </c>
      <c r="ES51" s="24"/>
      <c r="ET51" s="25"/>
      <c r="EU51" s="25"/>
      <c r="EV51" s="25"/>
      <c r="EW51" s="18" t="str">
        <f t="shared" si="19"/>
        <v/>
      </c>
      <c r="EX51" s="18" t="str">
        <f t="shared" si="20"/>
        <v/>
      </c>
      <c r="EY51" s="18" t="str">
        <f t="shared" si="21"/>
        <v/>
      </c>
      <c r="EZ51" s="18" t="str">
        <f t="shared" si="22"/>
        <v/>
      </c>
      <c r="FA51" s="18" t="str">
        <f>IF(ISNUMBER(EY51), EY51*COS(RADIANS(-$C51+Графики!$B$3))+EZ51*SIN(RADIANS(-$C51+Графики!$B$3)),"")</f>
        <v/>
      </c>
      <c r="FB51" s="19" t="str">
        <f>IF(ISNUMBER(EY51), EY51*COS(RADIANS(-$C51+Графики!$B$5))+EZ51*SIN(RADIANS(-$C51+Графики!$B$5)),"")</f>
        <v/>
      </c>
      <c r="FC51" s="24"/>
      <c r="FD51" s="25"/>
      <c r="FE51" s="25"/>
      <c r="FF51" s="25"/>
      <c r="FG51" s="18" t="str">
        <f t="shared" si="23"/>
        <v/>
      </c>
      <c r="FH51" s="18" t="str">
        <f t="shared" si="24"/>
        <v/>
      </c>
      <c r="FI51" s="18" t="str">
        <f t="shared" si="25"/>
        <v/>
      </c>
      <c r="FJ51" s="18" t="str">
        <f t="shared" si="26"/>
        <v/>
      </c>
      <c r="FK51" s="18" t="str">
        <f>IF(ISNUMBER(FI51), FI51*COS(RADIANS(-$C51+Графики!$B$3))+FJ51*SIN(RADIANS(-$C51+Графики!$B$3)),"")</f>
        <v/>
      </c>
      <c r="FL51" s="19" t="str">
        <f>IF(ISNUMBER(FI51), FI51*COS(RADIANS(-$C51+Графики!$B$5))+FJ51*SIN(RADIANS(-$C51+Графики!$B$5)),"")</f>
        <v/>
      </c>
      <c r="FM51" s="24"/>
      <c r="FN51" s="25"/>
      <c r="FO51" s="25"/>
      <c r="FP51" s="25"/>
      <c r="FQ51" s="18" t="str">
        <f t="shared" si="27"/>
        <v/>
      </c>
      <c r="FR51" s="18" t="str">
        <f t="shared" si="28"/>
        <v/>
      </c>
      <c r="FS51" s="18" t="str">
        <f t="shared" si="29"/>
        <v/>
      </c>
      <c r="FT51" s="18" t="str">
        <f t="shared" si="30"/>
        <v/>
      </c>
      <c r="FU51" s="18" t="str">
        <f>IF(ISNUMBER(FS51), FS51*COS(RADIANS(-$C51+Графики!$B$3))+FT51*SIN(RADIANS(-$C51+Графики!$B$3)),"")</f>
        <v/>
      </c>
      <c r="FV51" s="19" t="str">
        <f>IF(ISNUMBER(FS51), FS51*COS(RADIANS(-$C51+Графики!$B$5))+FT51*SIN(RADIANS(-$C51+Графики!$B$5)),"")</f>
        <v/>
      </c>
      <c r="FW51" s="24"/>
      <c r="FX51" s="25"/>
      <c r="FY51" s="25"/>
      <c r="FZ51" s="25"/>
      <c r="GA51" s="18" t="str">
        <f t="shared" si="31"/>
        <v/>
      </c>
      <c r="GB51" s="18" t="str">
        <f t="shared" si="32"/>
        <v/>
      </c>
      <c r="GC51" s="18" t="str">
        <f t="shared" si="33"/>
        <v/>
      </c>
      <c r="GD51" s="18" t="str">
        <f t="shared" si="34"/>
        <v/>
      </c>
      <c r="GE51" s="18" t="str">
        <f>IF(ISNUMBER(GC51), GC51*COS(RADIANS(-$C51+Графики!$B$3))+GD51*SIN(RADIANS(-$C51+Графики!$B$3)),"")</f>
        <v/>
      </c>
      <c r="GF51" s="19" t="str">
        <f>IF(ISNUMBER(GC51), GC51*COS(RADIANS(-$C51+Графики!$B$5))+GD51*SIN(RADIANS(-$C51+Графики!$B$5)),"")</f>
        <v/>
      </c>
      <c r="GG51" s="24"/>
      <c r="GH51" s="25"/>
      <c r="GI51" s="25"/>
      <c r="GJ51" s="25"/>
      <c r="GK51" s="18" t="str">
        <f t="shared" si="35"/>
        <v/>
      </c>
      <c r="GL51" s="18" t="str">
        <f t="shared" si="36"/>
        <v/>
      </c>
      <c r="GM51" s="18" t="str">
        <f t="shared" si="37"/>
        <v/>
      </c>
      <c r="GN51" s="18" t="str">
        <f t="shared" si="38"/>
        <v/>
      </c>
      <c r="GO51" s="18" t="str">
        <f>IF(ISNUMBER(GM51), GM51*COS(RADIANS(-$C51+Графики!$B$3))+GN51*SIN(RADIANS(-$C51+Графики!$B$3)),"")</f>
        <v/>
      </c>
      <c r="GP51" s="19" t="str">
        <f>IF(ISNUMBER(GM51), GM51*COS(RADIANS(-$C51+Графики!$B$5))+GN51*SIN(RADIANS(-$C51+Графики!$B$5)),"")</f>
        <v/>
      </c>
      <c r="GQ51" s="24"/>
      <c r="GR51" s="25"/>
      <c r="GS51" s="25"/>
      <c r="GT51" s="25"/>
      <c r="GU51" s="18" t="str">
        <f t="shared" si="39"/>
        <v/>
      </c>
      <c r="GV51" s="18" t="str">
        <f t="shared" si="40"/>
        <v/>
      </c>
      <c r="GW51" s="18" t="str">
        <f t="shared" si="41"/>
        <v/>
      </c>
      <c r="GX51" s="18" t="str">
        <f t="shared" si="42"/>
        <v/>
      </c>
      <c r="GY51" s="18" t="str">
        <f>IF(ISNUMBER(GW51), GW51*COS(RADIANS(-$C51+Графики!$B$3))+GX51*SIN(RADIANS(-$C51+Графики!$B$3)),"")</f>
        <v/>
      </c>
      <c r="GZ51" s="19" t="str">
        <f>IF(ISNUMBER(GW51), GW51*COS(RADIANS(-$C51+Графики!$B$5))+GX51*SIN(RADIANS(-$C51+Графики!$B$5)),"")</f>
        <v/>
      </c>
      <c r="HA51" s="24"/>
      <c r="HB51" s="25"/>
      <c r="HC51" s="25"/>
      <c r="HD51" s="25"/>
      <c r="HE51" s="18" t="str">
        <f t="shared" si="43"/>
        <v/>
      </c>
      <c r="HF51" s="18" t="str">
        <f t="shared" si="44"/>
        <v/>
      </c>
      <c r="HG51" s="18" t="str">
        <f t="shared" si="45"/>
        <v/>
      </c>
      <c r="HH51" s="18" t="str">
        <f t="shared" si="46"/>
        <v/>
      </c>
      <c r="HI51" s="18" t="str">
        <f>IF(ISNUMBER(HG51), HG51*COS(RADIANS(-$C51+Графики!$B$3))+HH51*SIN(RADIANS(-$C51+Графики!$B$3)),"")</f>
        <v/>
      </c>
      <c r="HJ51" s="19" t="str">
        <f>IF(ISNUMBER(HG51), HG51*COS(RADIANS(-$C51+Графики!$B$5))+HH51*SIN(RADIANS(-$C51+Графики!$B$5)),"")</f>
        <v/>
      </c>
      <c r="HK51" s="24"/>
      <c r="HL51" s="25"/>
      <c r="HM51" s="25"/>
      <c r="HN51" s="25"/>
      <c r="HO51" s="18" t="str">
        <f t="shared" si="47"/>
        <v/>
      </c>
      <c r="HP51" s="18" t="str">
        <f t="shared" si="48"/>
        <v/>
      </c>
      <c r="HQ51" s="18" t="str">
        <f t="shared" si="49"/>
        <v/>
      </c>
      <c r="HR51" s="18" t="str">
        <f t="shared" si="50"/>
        <v/>
      </c>
      <c r="HS51" s="18" t="str">
        <f>IF(ISNUMBER(HQ51), HQ51*COS(RADIANS(-$C51+Графики!$B$3))+HR51*SIN(RADIANS(-$C51+Графики!$B$3)),"")</f>
        <v/>
      </c>
      <c r="HT51" s="19" t="str">
        <f>IF(ISNUMBER(HQ51), HQ51*COS(RADIANS(-$C51+Графики!$B$5))+HR51*SIN(RADIANS(-$C51+Графики!$B$5)),"")</f>
        <v/>
      </c>
      <c r="HU51" s="24"/>
      <c r="HV51" s="25"/>
      <c r="HW51" s="25"/>
      <c r="HX51" s="25"/>
      <c r="HY51" s="18" t="str">
        <f t="shared" si="51"/>
        <v/>
      </c>
      <c r="HZ51" s="18" t="str">
        <f t="shared" si="52"/>
        <v/>
      </c>
      <c r="IA51" s="18" t="str">
        <f t="shared" si="53"/>
        <v/>
      </c>
      <c r="IB51" s="18" t="str">
        <f t="shared" si="54"/>
        <v/>
      </c>
      <c r="IC51" s="18" t="str">
        <f>IF(ISNUMBER(IA51), IA51*COS(RADIANS(-$C51+Графики!$B$3))+IB51*SIN(RADIANS(-$C51+Графики!$B$3)),"")</f>
        <v/>
      </c>
      <c r="ID51" s="19" t="str">
        <f>IF(ISNUMBER(IA51), IA51*COS(RADIANS(-$C51+Графики!$B$5))+IB51*SIN(RADIANS(-$C51+Графики!$B$5)),"")</f>
        <v/>
      </c>
      <c r="IE51" s="24"/>
      <c r="IF51" s="25"/>
      <c r="IG51" s="25"/>
      <c r="IH51" s="25"/>
      <c r="II51" s="18" t="str">
        <f t="shared" si="55"/>
        <v/>
      </c>
      <c r="IJ51" s="18" t="str">
        <f t="shared" si="56"/>
        <v/>
      </c>
      <c r="IK51" s="18" t="str">
        <f t="shared" si="57"/>
        <v/>
      </c>
      <c r="IL51" s="18" t="str">
        <f t="shared" si="58"/>
        <v/>
      </c>
      <c r="IM51" s="18" t="str">
        <f>IF(ISNUMBER(IK51), IK51*COS(RADIANS(-$C51+Графики!$B$3))+IL51*SIN(RADIANS(-$C51+Графики!$B$3)),"")</f>
        <v/>
      </c>
      <c r="IN51" s="19" t="str">
        <f>IF(ISNUMBER(IK51), IK51*COS(RADIANS(-$C51+Графики!$B$5))+IL51*SIN(RADIANS(-$C51+Графики!$B$5)),"")</f>
        <v/>
      </c>
      <c r="IO51" s="24"/>
      <c r="IP51" s="25"/>
      <c r="IQ51" s="25"/>
      <c r="IR51" s="25"/>
      <c r="IS51" s="18" t="str">
        <f t="shared" si="59"/>
        <v/>
      </c>
      <c r="IT51" s="18" t="str">
        <f t="shared" si="60"/>
        <v/>
      </c>
      <c r="IU51" s="18" t="str">
        <f t="shared" si="61"/>
        <v/>
      </c>
      <c r="IV51" s="18" t="str">
        <f t="shared" si="62"/>
        <v/>
      </c>
      <c r="IW51" s="18" t="str">
        <f>IF(ISNUMBER(IU51), IU51*COS(RADIANS(-$C51+Графики!$B$3))+IV51*SIN(RADIANS(-$C51+Графики!$B$3)),"")</f>
        <v/>
      </c>
      <c r="IX51" s="19" t="str">
        <f>IF(ISNUMBER(IU51), IU51*COS(RADIANS(-$C51+Графики!$B$5))+IV51*SIN(RADIANS(-$C51+Графики!$B$5)),"")</f>
        <v/>
      </c>
    </row>
    <row r="52" spans="1:258" x14ac:dyDescent="0.25">
      <c r="A52" s="44">
        <v>52</v>
      </c>
      <c r="B52" s="50">
        <v>0</v>
      </c>
      <c r="C52" s="11">
        <f>IF(Графики!$A$7="Расчитывать с учетом закручивания скважины",B52,0)</f>
        <v>0</v>
      </c>
      <c r="D52" s="47">
        <v>24.5</v>
      </c>
      <c r="E52" s="34">
        <f t="shared" si="114"/>
        <v>0</v>
      </c>
      <c r="F52" s="35">
        <f t="shared" si="114"/>
        <v>0</v>
      </c>
      <c r="G52" s="35">
        <f t="shared" si="1"/>
        <v>0</v>
      </c>
      <c r="H52" s="36">
        <f t="shared" si="2"/>
        <v>0</v>
      </c>
      <c r="I52" s="29"/>
      <c r="J52" s="25"/>
      <c r="K52" s="25"/>
      <c r="L52" s="25"/>
      <c r="M52" s="18" t="str">
        <f t="shared" si="170"/>
        <v/>
      </c>
      <c r="N52" s="18" t="str">
        <f t="shared" si="171"/>
        <v/>
      </c>
      <c r="O52" s="18" t="str">
        <f t="shared" si="172"/>
        <v/>
      </c>
      <c r="P52" s="18" t="str">
        <f t="shared" si="173"/>
        <v/>
      </c>
      <c r="Q52" s="18" t="str">
        <f>IF(ISNUMBER(O52), O52*COS(RADIANS(-$C52+Графики!$B$3))+P52*SIN(RADIANS(-$C52+Графики!$B$3)),"")</f>
        <v/>
      </c>
      <c r="R52" s="19" t="str">
        <f>IF(ISNUMBER(O52), O52*COS(RADIANS(-$C52+Графики!$B$5))+P52*SIN(RADIANS(-$C52+Графики!$B$5)),"")</f>
        <v/>
      </c>
      <c r="S52" s="29"/>
      <c r="T52" s="25"/>
      <c r="U52" s="25"/>
      <c r="V52" s="25"/>
      <c r="W52" s="18" t="str">
        <f t="shared" si="174"/>
        <v/>
      </c>
      <c r="X52" s="18" t="str">
        <f t="shared" si="175"/>
        <v/>
      </c>
      <c r="Y52" s="18" t="str">
        <f t="shared" si="176"/>
        <v/>
      </c>
      <c r="Z52" s="18" t="str">
        <f t="shared" si="177"/>
        <v/>
      </c>
      <c r="AA52" s="18" t="str">
        <f>IF(ISNUMBER(Y52), Y52*COS(RADIANS(-$C52+Графики!$B$3))+Z52*SIN(RADIANS(-$C52+Графики!$B$3)),"")</f>
        <v/>
      </c>
      <c r="AB52" s="18" t="str">
        <f>IF(ISNUMBER(Y52), Y52*COS(RADIANS(-$C52+Графики!$B$5))+Z52*SIN(RADIANS(-$C52+Графики!$B$5)),"")</f>
        <v/>
      </c>
      <c r="AC52" s="24"/>
      <c r="AD52" s="25"/>
      <c r="AE52" s="25"/>
      <c r="AF52" s="25"/>
      <c r="AG52" s="18" t="str">
        <f t="shared" si="178"/>
        <v/>
      </c>
      <c r="AH52" s="18" t="str">
        <f t="shared" si="179"/>
        <v/>
      </c>
      <c r="AI52" s="18" t="str">
        <f t="shared" si="180"/>
        <v/>
      </c>
      <c r="AJ52" s="18" t="str">
        <f t="shared" si="181"/>
        <v/>
      </c>
      <c r="AK52" s="18" t="str">
        <f>IF(ISNUMBER(AI52), AI52*COS(RADIANS(-$C52+Графики!$B$3))+AJ52*SIN(RADIANS(-$C52+Графики!$B$3)),"")</f>
        <v/>
      </c>
      <c r="AL52" s="19" t="str">
        <f>IF(ISNUMBER(AI52), AI52*COS(RADIANS(-$C52+Графики!$B$5))+AJ52*SIN(RADIANS(-$C52+Графики!$B$5)),"")</f>
        <v/>
      </c>
      <c r="AM52" s="24"/>
      <c r="AN52" s="25"/>
      <c r="AO52" s="25"/>
      <c r="AP52" s="25"/>
      <c r="AQ52" s="18" t="str">
        <f t="shared" si="186"/>
        <v/>
      </c>
      <c r="AR52" s="18" t="str">
        <f t="shared" si="187"/>
        <v/>
      </c>
      <c r="AS52" s="18" t="str">
        <f t="shared" si="188"/>
        <v/>
      </c>
      <c r="AT52" s="18" t="str">
        <f t="shared" si="189"/>
        <v/>
      </c>
      <c r="AU52" s="18" t="str">
        <f>IF(ISNUMBER(AS52), AS52*COS(RADIANS(-$C52+Графики!$B$3))+AT52*SIN(RADIANS(-$C52+Графики!$B$3)),"")</f>
        <v/>
      </c>
      <c r="AV52" s="19" t="str">
        <f>IF(ISNUMBER(AS52), AS52*COS(RADIANS(-$C52+Графики!$B$5))+AT52*SIN(RADIANS(-$C52+Графики!$B$5)),"")</f>
        <v/>
      </c>
      <c r="AW52" s="24"/>
      <c r="AX52" s="25"/>
      <c r="AY52" s="25"/>
      <c r="AZ52" s="25"/>
      <c r="BA52" s="18" t="str">
        <f t="shared" si="190"/>
        <v/>
      </c>
      <c r="BB52" s="18" t="str">
        <f t="shared" si="191"/>
        <v/>
      </c>
      <c r="BC52" s="18" t="str">
        <f t="shared" si="192"/>
        <v/>
      </c>
      <c r="BD52" s="18" t="str">
        <f t="shared" si="193"/>
        <v/>
      </c>
      <c r="BE52" s="18" t="str">
        <f>IF(ISNUMBER(BC52), BC52*COS(RADIANS(-$C52+Графики!$B$3))+BD52*SIN(RADIANS(-$C52+Графики!$B$3)),"")</f>
        <v/>
      </c>
      <c r="BF52" s="19" t="str">
        <f>IF(ISNUMBER(BC52), BC52*COS(RADIANS(-$C52+Графики!$B$5))+BD52*SIN(RADIANS(-$C52+Графики!$B$5)),"")</f>
        <v/>
      </c>
      <c r="BG52" s="24"/>
      <c r="BH52" s="25"/>
      <c r="BI52" s="25"/>
      <c r="BJ52" s="25"/>
      <c r="BK52" s="18" t="str">
        <f t="shared" si="155"/>
        <v/>
      </c>
      <c r="BL52" s="18" t="str">
        <f t="shared" si="156"/>
        <v/>
      </c>
      <c r="BM52" s="18" t="str">
        <f t="shared" si="157"/>
        <v/>
      </c>
      <c r="BN52" s="18" t="str">
        <f t="shared" si="158"/>
        <v/>
      </c>
      <c r="BO52" s="18" t="str">
        <f>IF(ISNUMBER(BM52), BM52*COS(RADIANS(-$C52+Графики!$B$3))+BN52*SIN(RADIANS(-$C52+Графики!$B$3)),"")</f>
        <v/>
      </c>
      <c r="BP52" s="19" t="str">
        <f>IF(ISNUMBER(BM52), BM52*COS(RADIANS(-$C52+Графики!$B$5))+BN52*SIN(RADIANS(-$C52+Графики!$B$5)),"")</f>
        <v/>
      </c>
      <c r="BQ52" s="24"/>
      <c r="BR52" s="25"/>
      <c r="BS52" s="25"/>
      <c r="BT52" s="25"/>
      <c r="BU52" s="18" t="str">
        <f t="shared" si="182"/>
        <v/>
      </c>
      <c r="BV52" s="18" t="str">
        <f t="shared" si="183"/>
        <v/>
      </c>
      <c r="BW52" s="18" t="str">
        <f t="shared" si="184"/>
        <v/>
      </c>
      <c r="BX52" s="18" t="str">
        <f t="shared" si="185"/>
        <v/>
      </c>
      <c r="BY52" s="18" t="str">
        <f>IF(ISNUMBER(BW52), BW52*COS(RADIANS(-$C52+Графики!$B$3))+BX52*SIN(RADIANS(-$C52+Графики!$B$3)),"")</f>
        <v/>
      </c>
      <c r="BZ52" s="19" t="str">
        <f>IF(ISNUMBER(BW52), BW52*COS(RADIANS(-$C52+Графики!$B$5))+BX52*SIN(RADIANS(-$C52+Графики!$B$5)),"")</f>
        <v/>
      </c>
      <c r="CA52" s="29"/>
      <c r="CB52" s="25"/>
      <c r="CC52" s="25"/>
      <c r="CD52" s="25"/>
      <c r="CE52" s="18" t="str">
        <f t="shared" si="159"/>
        <v/>
      </c>
      <c r="CF52" s="18" t="str">
        <f t="shared" si="160"/>
        <v/>
      </c>
      <c r="CG52" s="18" t="str">
        <f t="shared" si="161"/>
        <v/>
      </c>
      <c r="CH52" s="18" t="str">
        <f t="shared" si="162"/>
        <v/>
      </c>
      <c r="CI52" s="18" t="str">
        <f>IF(ISNUMBER(CG52), CG52*COS(RADIANS(-$C52+Графики!$B$3))+CH52*SIN(RADIANS(-$C52+Графики!$B$3)),"")</f>
        <v/>
      </c>
      <c r="CJ52" s="19" t="str">
        <f>IF(ISNUMBER(CG52), CG52*COS(RADIANS(-$C52+Графики!$B$5))+CH52*SIN(RADIANS(-$C52+Графики!$B$5)),"")</f>
        <v/>
      </c>
      <c r="CK52" s="24"/>
      <c r="CL52" s="25"/>
      <c r="CM52" s="25"/>
      <c r="CN52" s="25"/>
      <c r="CO52" s="18" t="str">
        <f t="shared" si="154"/>
        <v/>
      </c>
      <c r="CP52" s="18" t="str">
        <f t="shared" si="163"/>
        <v/>
      </c>
      <c r="CQ52" s="18" t="str">
        <f t="shared" si="164"/>
        <v/>
      </c>
      <c r="CR52" s="18" t="str">
        <f t="shared" si="165"/>
        <v/>
      </c>
      <c r="CS52" s="18" t="str">
        <f>IF(ISNUMBER(CQ52), CQ52*COS(RADIANS(-$C52+Графики!$B$3))+CR52*SIN(RADIANS(-$C52+Графики!$B$3)),"")</f>
        <v/>
      </c>
      <c r="CT52" s="19" t="str">
        <f>IF(ISNUMBER(CQ52), CQ52*COS(RADIANS(-$C52+Графики!$B$5))+CR52*SIN(RADIANS(-$C52+Графики!$B$5)),"")</f>
        <v/>
      </c>
      <c r="CU52" s="24"/>
      <c r="CV52" s="25"/>
      <c r="CW52" s="25"/>
      <c r="CX52" s="25"/>
      <c r="CY52" s="18" t="str">
        <f t="shared" si="166"/>
        <v/>
      </c>
      <c r="CZ52" s="18" t="str">
        <f t="shared" si="167"/>
        <v/>
      </c>
      <c r="DA52" s="18" t="str">
        <f t="shared" si="168"/>
        <v/>
      </c>
      <c r="DB52" s="18" t="str">
        <f t="shared" si="169"/>
        <v/>
      </c>
      <c r="DC52" s="18" t="str">
        <f>IF(ISNUMBER(DA52), DA52*COS(RADIANS(-$C52+Графики!$B$3))+DB52*SIN(RADIANS(-$C52+Графики!$B$3)),"")</f>
        <v/>
      </c>
      <c r="DD52" s="19" t="str">
        <f>IF(ISNUMBER(DA52), DA52*COS(RADIANS(-$C52+Графики!$B$5))+DB52*SIN(RADIANS(-$C52+Графики!$B$5)),"")</f>
        <v/>
      </c>
      <c r="DE52" s="24"/>
      <c r="DF52" s="25"/>
      <c r="DG52" s="25"/>
      <c r="DH52" s="25"/>
      <c r="DI52" s="18" t="str">
        <f t="shared" si="3"/>
        <v/>
      </c>
      <c r="DJ52" s="18" t="str">
        <f t="shared" si="4"/>
        <v/>
      </c>
      <c r="DK52" s="18" t="str">
        <f t="shared" si="5"/>
        <v/>
      </c>
      <c r="DL52" s="18" t="str">
        <f t="shared" si="6"/>
        <v/>
      </c>
      <c r="DM52" s="18" t="str">
        <f>IF(ISNUMBER(DK52), DK52*COS(RADIANS(-$C52+Графики!$B$3))+DL52*SIN(RADIANS(-$C52+Графики!$B$3)),"")</f>
        <v/>
      </c>
      <c r="DN52" s="19" t="str">
        <f>IF(ISNUMBER(DK52), DK52*COS(RADIANS(-$C52+Графики!$B$5))+DL52*SIN(RADIANS(-$C52+Графики!$B$5)),"")</f>
        <v/>
      </c>
      <c r="DO52" s="24"/>
      <c r="DP52" s="25"/>
      <c r="DQ52" s="25"/>
      <c r="DR52" s="25"/>
      <c r="DS52" s="18" t="str">
        <f t="shared" si="7"/>
        <v/>
      </c>
      <c r="DT52" s="18" t="str">
        <f t="shared" si="8"/>
        <v/>
      </c>
      <c r="DU52" s="18" t="str">
        <f t="shared" si="9"/>
        <v/>
      </c>
      <c r="DV52" s="18" t="str">
        <f t="shared" si="10"/>
        <v/>
      </c>
      <c r="DW52" s="18" t="str">
        <f>IF(ISNUMBER(DU52), DU52*COS(RADIANS(-$C52+Графики!$B$3))+DV52*SIN(RADIANS(-$C52+Графики!$B$3)),"")</f>
        <v/>
      </c>
      <c r="DX52" s="19" t="str">
        <f>IF(ISNUMBER(DU52), DU52*COS(RADIANS(-$C52+Графики!$B$5))+DV52*SIN(RADIANS(-$C52+Графики!$B$5)),"")</f>
        <v/>
      </c>
      <c r="DY52" s="24"/>
      <c r="DZ52" s="25"/>
      <c r="EA52" s="25"/>
      <c r="EB52" s="25"/>
      <c r="EC52" s="18" t="str">
        <f t="shared" si="11"/>
        <v/>
      </c>
      <c r="ED52" s="18" t="str">
        <f t="shared" si="12"/>
        <v/>
      </c>
      <c r="EE52" s="18" t="str">
        <f t="shared" si="13"/>
        <v/>
      </c>
      <c r="EF52" s="18" t="str">
        <f t="shared" si="14"/>
        <v/>
      </c>
      <c r="EG52" s="18" t="str">
        <f>IF(ISNUMBER(EE52), EE52*COS(RADIANS(-$C52+Графики!$B$3))+EF52*SIN(RADIANS(-$C52+Графики!$B$3)),"")</f>
        <v/>
      </c>
      <c r="EH52" s="19" t="str">
        <f>IF(ISNUMBER(EE52), EE52*COS(RADIANS(-$C52+Графики!$B$5))+EF52*SIN(RADIANS(-$C52+Графики!$B$5)),"")</f>
        <v/>
      </c>
      <c r="EI52" s="24"/>
      <c r="EJ52" s="25"/>
      <c r="EK52" s="25"/>
      <c r="EL52" s="25"/>
      <c r="EM52" s="18" t="str">
        <f t="shared" si="15"/>
        <v/>
      </c>
      <c r="EN52" s="18" t="str">
        <f t="shared" si="16"/>
        <v/>
      </c>
      <c r="EO52" s="18" t="str">
        <f t="shared" si="17"/>
        <v/>
      </c>
      <c r="EP52" s="18" t="str">
        <f t="shared" si="18"/>
        <v/>
      </c>
      <c r="EQ52" s="18" t="str">
        <f>IF(ISNUMBER(EO52), EO52*COS(RADIANS(-$C52+Графики!$B$3))+EP52*SIN(RADIANS(-$C52+Графики!$B$3)),"")</f>
        <v/>
      </c>
      <c r="ER52" s="19" t="str">
        <f>IF(ISNUMBER(EO52), EO52*COS(RADIANS(-$C52+Графики!$B$5))+EP52*SIN(RADIANS(-$C52+Графики!$B$5)),"")</f>
        <v/>
      </c>
      <c r="ES52" s="24"/>
      <c r="ET52" s="25"/>
      <c r="EU52" s="25"/>
      <c r="EV52" s="25"/>
      <c r="EW52" s="18" t="str">
        <f t="shared" si="19"/>
        <v/>
      </c>
      <c r="EX52" s="18" t="str">
        <f t="shared" si="20"/>
        <v/>
      </c>
      <c r="EY52" s="18" t="str">
        <f t="shared" si="21"/>
        <v/>
      </c>
      <c r="EZ52" s="18" t="str">
        <f t="shared" si="22"/>
        <v/>
      </c>
      <c r="FA52" s="18" t="str">
        <f>IF(ISNUMBER(EY52), EY52*COS(RADIANS(-$C52+Графики!$B$3))+EZ52*SIN(RADIANS(-$C52+Графики!$B$3)),"")</f>
        <v/>
      </c>
      <c r="FB52" s="19" t="str">
        <f>IF(ISNUMBER(EY52), EY52*COS(RADIANS(-$C52+Графики!$B$5))+EZ52*SIN(RADIANS(-$C52+Графики!$B$5)),"")</f>
        <v/>
      </c>
      <c r="FC52" s="24"/>
      <c r="FD52" s="25"/>
      <c r="FE52" s="25"/>
      <c r="FF52" s="25"/>
      <c r="FG52" s="18" t="str">
        <f t="shared" si="23"/>
        <v/>
      </c>
      <c r="FH52" s="18" t="str">
        <f t="shared" si="24"/>
        <v/>
      </c>
      <c r="FI52" s="18" t="str">
        <f t="shared" si="25"/>
        <v/>
      </c>
      <c r="FJ52" s="18" t="str">
        <f t="shared" si="26"/>
        <v/>
      </c>
      <c r="FK52" s="18" t="str">
        <f>IF(ISNUMBER(FI52), FI52*COS(RADIANS(-$C52+Графики!$B$3))+FJ52*SIN(RADIANS(-$C52+Графики!$B$3)),"")</f>
        <v/>
      </c>
      <c r="FL52" s="19" t="str">
        <f>IF(ISNUMBER(FI52), FI52*COS(RADIANS(-$C52+Графики!$B$5))+FJ52*SIN(RADIANS(-$C52+Графики!$B$5)),"")</f>
        <v/>
      </c>
      <c r="FM52" s="24"/>
      <c r="FN52" s="25"/>
      <c r="FO52" s="25"/>
      <c r="FP52" s="25"/>
      <c r="FQ52" s="18" t="str">
        <f t="shared" si="27"/>
        <v/>
      </c>
      <c r="FR52" s="18" t="str">
        <f t="shared" si="28"/>
        <v/>
      </c>
      <c r="FS52" s="18" t="str">
        <f t="shared" si="29"/>
        <v/>
      </c>
      <c r="FT52" s="18" t="str">
        <f t="shared" si="30"/>
        <v/>
      </c>
      <c r="FU52" s="18" t="str">
        <f>IF(ISNUMBER(FS52), FS52*COS(RADIANS(-$C52+Графики!$B$3))+FT52*SIN(RADIANS(-$C52+Графики!$B$3)),"")</f>
        <v/>
      </c>
      <c r="FV52" s="19" t="str">
        <f>IF(ISNUMBER(FS52), FS52*COS(RADIANS(-$C52+Графики!$B$5))+FT52*SIN(RADIANS(-$C52+Графики!$B$5)),"")</f>
        <v/>
      </c>
      <c r="FW52" s="24"/>
      <c r="FX52" s="25"/>
      <c r="FY52" s="25"/>
      <c r="FZ52" s="25"/>
      <c r="GA52" s="18" t="str">
        <f t="shared" si="31"/>
        <v/>
      </c>
      <c r="GB52" s="18" t="str">
        <f t="shared" si="32"/>
        <v/>
      </c>
      <c r="GC52" s="18" t="str">
        <f t="shared" si="33"/>
        <v/>
      </c>
      <c r="GD52" s="18" t="str">
        <f t="shared" si="34"/>
        <v/>
      </c>
      <c r="GE52" s="18" t="str">
        <f>IF(ISNUMBER(GC52), GC52*COS(RADIANS(-$C52+Графики!$B$3))+GD52*SIN(RADIANS(-$C52+Графики!$B$3)),"")</f>
        <v/>
      </c>
      <c r="GF52" s="19" t="str">
        <f>IF(ISNUMBER(GC52), GC52*COS(RADIANS(-$C52+Графики!$B$5))+GD52*SIN(RADIANS(-$C52+Графики!$B$5)),"")</f>
        <v/>
      </c>
      <c r="GG52" s="24"/>
      <c r="GH52" s="25"/>
      <c r="GI52" s="25"/>
      <c r="GJ52" s="25"/>
      <c r="GK52" s="18" t="str">
        <f t="shared" si="35"/>
        <v/>
      </c>
      <c r="GL52" s="18" t="str">
        <f t="shared" si="36"/>
        <v/>
      </c>
      <c r="GM52" s="18" t="str">
        <f t="shared" si="37"/>
        <v/>
      </c>
      <c r="GN52" s="18" t="str">
        <f t="shared" si="38"/>
        <v/>
      </c>
      <c r="GO52" s="18" t="str">
        <f>IF(ISNUMBER(GM52), GM52*COS(RADIANS(-$C52+Графики!$B$3))+GN52*SIN(RADIANS(-$C52+Графики!$B$3)),"")</f>
        <v/>
      </c>
      <c r="GP52" s="19" t="str">
        <f>IF(ISNUMBER(GM52), GM52*COS(RADIANS(-$C52+Графики!$B$5))+GN52*SIN(RADIANS(-$C52+Графики!$B$5)),"")</f>
        <v/>
      </c>
      <c r="GQ52" s="24"/>
      <c r="GR52" s="25"/>
      <c r="GS52" s="25"/>
      <c r="GT52" s="25"/>
      <c r="GU52" s="18" t="str">
        <f t="shared" si="39"/>
        <v/>
      </c>
      <c r="GV52" s="18" t="str">
        <f t="shared" si="40"/>
        <v/>
      </c>
      <c r="GW52" s="18" t="str">
        <f t="shared" si="41"/>
        <v/>
      </c>
      <c r="GX52" s="18" t="str">
        <f t="shared" si="42"/>
        <v/>
      </c>
      <c r="GY52" s="18" t="str">
        <f>IF(ISNUMBER(GW52), GW52*COS(RADIANS(-$C52+Графики!$B$3))+GX52*SIN(RADIANS(-$C52+Графики!$B$3)),"")</f>
        <v/>
      </c>
      <c r="GZ52" s="19" t="str">
        <f>IF(ISNUMBER(GW52), GW52*COS(RADIANS(-$C52+Графики!$B$5))+GX52*SIN(RADIANS(-$C52+Графики!$B$5)),"")</f>
        <v/>
      </c>
      <c r="HA52" s="24"/>
      <c r="HB52" s="25"/>
      <c r="HC52" s="25"/>
      <c r="HD52" s="25"/>
      <c r="HE52" s="18" t="str">
        <f t="shared" si="43"/>
        <v/>
      </c>
      <c r="HF52" s="18" t="str">
        <f t="shared" si="44"/>
        <v/>
      </c>
      <c r="HG52" s="18" t="str">
        <f t="shared" si="45"/>
        <v/>
      </c>
      <c r="HH52" s="18" t="str">
        <f t="shared" si="46"/>
        <v/>
      </c>
      <c r="HI52" s="18" t="str">
        <f>IF(ISNUMBER(HG52), HG52*COS(RADIANS(-$C52+Графики!$B$3))+HH52*SIN(RADIANS(-$C52+Графики!$B$3)),"")</f>
        <v/>
      </c>
      <c r="HJ52" s="19" t="str">
        <f>IF(ISNUMBER(HG52), HG52*COS(RADIANS(-$C52+Графики!$B$5))+HH52*SIN(RADIANS(-$C52+Графики!$B$5)),"")</f>
        <v/>
      </c>
      <c r="HK52" s="24"/>
      <c r="HL52" s="25"/>
      <c r="HM52" s="25"/>
      <c r="HN52" s="25"/>
      <c r="HO52" s="18" t="str">
        <f t="shared" si="47"/>
        <v/>
      </c>
      <c r="HP52" s="18" t="str">
        <f t="shared" si="48"/>
        <v/>
      </c>
      <c r="HQ52" s="18" t="str">
        <f t="shared" si="49"/>
        <v/>
      </c>
      <c r="HR52" s="18" t="str">
        <f t="shared" si="50"/>
        <v/>
      </c>
      <c r="HS52" s="18" t="str">
        <f>IF(ISNUMBER(HQ52), HQ52*COS(RADIANS(-$C52+Графики!$B$3))+HR52*SIN(RADIANS(-$C52+Графики!$B$3)),"")</f>
        <v/>
      </c>
      <c r="HT52" s="19" t="str">
        <f>IF(ISNUMBER(HQ52), HQ52*COS(RADIANS(-$C52+Графики!$B$5))+HR52*SIN(RADIANS(-$C52+Графики!$B$5)),"")</f>
        <v/>
      </c>
      <c r="HU52" s="24"/>
      <c r="HV52" s="25"/>
      <c r="HW52" s="25"/>
      <c r="HX52" s="25"/>
      <c r="HY52" s="18" t="str">
        <f t="shared" si="51"/>
        <v/>
      </c>
      <c r="HZ52" s="18" t="str">
        <f t="shared" si="52"/>
        <v/>
      </c>
      <c r="IA52" s="18" t="str">
        <f t="shared" si="53"/>
        <v/>
      </c>
      <c r="IB52" s="18" t="str">
        <f t="shared" si="54"/>
        <v/>
      </c>
      <c r="IC52" s="18" t="str">
        <f>IF(ISNUMBER(IA52), IA52*COS(RADIANS(-$C52+Графики!$B$3))+IB52*SIN(RADIANS(-$C52+Графики!$B$3)),"")</f>
        <v/>
      </c>
      <c r="ID52" s="19" t="str">
        <f>IF(ISNUMBER(IA52), IA52*COS(RADIANS(-$C52+Графики!$B$5))+IB52*SIN(RADIANS(-$C52+Графики!$B$5)),"")</f>
        <v/>
      </c>
      <c r="IE52" s="24"/>
      <c r="IF52" s="25"/>
      <c r="IG52" s="25"/>
      <c r="IH52" s="25"/>
      <c r="II52" s="18" t="str">
        <f t="shared" si="55"/>
        <v/>
      </c>
      <c r="IJ52" s="18" t="str">
        <f t="shared" si="56"/>
        <v/>
      </c>
      <c r="IK52" s="18" t="str">
        <f t="shared" si="57"/>
        <v/>
      </c>
      <c r="IL52" s="18" t="str">
        <f t="shared" si="58"/>
        <v/>
      </c>
      <c r="IM52" s="18" t="str">
        <f>IF(ISNUMBER(IK52), IK52*COS(RADIANS(-$C52+Графики!$B$3))+IL52*SIN(RADIANS(-$C52+Графики!$B$3)),"")</f>
        <v/>
      </c>
      <c r="IN52" s="19" t="str">
        <f>IF(ISNUMBER(IK52), IK52*COS(RADIANS(-$C52+Графики!$B$5))+IL52*SIN(RADIANS(-$C52+Графики!$B$5)),"")</f>
        <v/>
      </c>
      <c r="IO52" s="24"/>
      <c r="IP52" s="25"/>
      <c r="IQ52" s="25"/>
      <c r="IR52" s="25"/>
      <c r="IS52" s="18" t="str">
        <f t="shared" si="59"/>
        <v/>
      </c>
      <c r="IT52" s="18" t="str">
        <f t="shared" si="60"/>
        <v/>
      </c>
      <c r="IU52" s="18" t="str">
        <f t="shared" si="61"/>
        <v/>
      </c>
      <c r="IV52" s="18" t="str">
        <f t="shared" si="62"/>
        <v/>
      </c>
      <c r="IW52" s="18" t="str">
        <f>IF(ISNUMBER(IU52), IU52*COS(RADIANS(-$C52+Графики!$B$3))+IV52*SIN(RADIANS(-$C52+Графики!$B$3)),"")</f>
        <v/>
      </c>
      <c r="IX52" s="19" t="str">
        <f>IF(ISNUMBER(IU52), IU52*COS(RADIANS(-$C52+Графики!$B$5))+IV52*SIN(RADIANS(-$C52+Графики!$B$5)),"")</f>
        <v/>
      </c>
    </row>
    <row r="53" spans="1:258" x14ac:dyDescent="0.25">
      <c r="A53" s="44">
        <v>53</v>
      </c>
      <c r="B53" s="50">
        <v>0</v>
      </c>
      <c r="C53" s="11">
        <f>IF(Графики!$A$7="Расчитывать с учетом закручивания скважины",B53,0)</f>
        <v>0</v>
      </c>
      <c r="D53" s="47">
        <v>25</v>
      </c>
      <c r="E53" s="34">
        <f t="shared" si="114"/>
        <v>0</v>
      </c>
      <c r="F53" s="35">
        <f t="shared" si="114"/>
        <v>0</v>
      </c>
      <c r="G53" s="35">
        <f t="shared" si="1"/>
        <v>0</v>
      </c>
      <c r="H53" s="36">
        <f t="shared" si="2"/>
        <v>0</v>
      </c>
      <c r="I53" s="29"/>
      <c r="J53" s="25"/>
      <c r="K53" s="25"/>
      <c r="L53" s="25"/>
      <c r="M53" s="18" t="str">
        <f t="shared" si="170"/>
        <v/>
      </c>
      <c r="N53" s="18" t="str">
        <f t="shared" si="171"/>
        <v/>
      </c>
      <c r="O53" s="18" t="str">
        <f t="shared" si="172"/>
        <v/>
      </c>
      <c r="P53" s="18" t="str">
        <f t="shared" si="173"/>
        <v/>
      </c>
      <c r="Q53" s="18" t="str">
        <f>IF(ISNUMBER(O53), O53*COS(RADIANS(-$C53+Графики!$B$3))+P53*SIN(RADIANS(-$C53+Графики!$B$3)),"")</f>
        <v/>
      </c>
      <c r="R53" s="19" t="str">
        <f>IF(ISNUMBER(O53), O53*COS(RADIANS(-$C53+Графики!$B$5))+P53*SIN(RADIANS(-$C53+Графики!$B$5)),"")</f>
        <v/>
      </c>
      <c r="S53" s="29"/>
      <c r="T53" s="25"/>
      <c r="U53" s="25"/>
      <c r="V53" s="25"/>
      <c r="W53" s="18" t="str">
        <f t="shared" si="174"/>
        <v/>
      </c>
      <c r="X53" s="18" t="str">
        <f t="shared" si="175"/>
        <v/>
      </c>
      <c r="Y53" s="18" t="str">
        <f t="shared" si="176"/>
        <v/>
      </c>
      <c r="Z53" s="18" t="str">
        <f t="shared" si="177"/>
        <v/>
      </c>
      <c r="AA53" s="18" t="str">
        <f>IF(ISNUMBER(Y53), Y53*COS(RADIANS(-$C53+Графики!$B$3))+Z53*SIN(RADIANS(-$C53+Графики!$B$3)),"")</f>
        <v/>
      </c>
      <c r="AB53" s="18" t="str">
        <f>IF(ISNUMBER(Y53), Y53*COS(RADIANS(-$C53+Графики!$B$5))+Z53*SIN(RADIANS(-$C53+Графики!$B$5)),"")</f>
        <v/>
      </c>
      <c r="AC53" s="24"/>
      <c r="AD53" s="25"/>
      <c r="AE53" s="25"/>
      <c r="AF53" s="25"/>
      <c r="AG53" s="18" t="str">
        <f t="shared" si="178"/>
        <v/>
      </c>
      <c r="AH53" s="18" t="str">
        <f t="shared" si="179"/>
        <v/>
      </c>
      <c r="AI53" s="18" t="str">
        <f t="shared" si="180"/>
        <v/>
      </c>
      <c r="AJ53" s="18" t="str">
        <f t="shared" si="181"/>
        <v/>
      </c>
      <c r="AK53" s="18" t="str">
        <f>IF(ISNUMBER(AI53), AI53*COS(RADIANS(-$C53+Графики!$B$3))+AJ53*SIN(RADIANS(-$C53+Графики!$B$3)),"")</f>
        <v/>
      </c>
      <c r="AL53" s="19" t="str">
        <f>IF(ISNUMBER(AI53), AI53*COS(RADIANS(-$C53+Графики!$B$5))+AJ53*SIN(RADIANS(-$C53+Графики!$B$5)),"")</f>
        <v/>
      </c>
      <c r="AM53" s="24"/>
      <c r="AN53" s="25"/>
      <c r="AO53" s="25"/>
      <c r="AP53" s="25"/>
      <c r="AQ53" s="18" t="str">
        <f t="shared" si="186"/>
        <v/>
      </c>
      <c r="AR53" s="18" t="str">
        <f t="shared" si="187"/>
        <v/>
      </c>
      <c r="AS53" s="18" t="str">
        <f t="shared" si="188"/>
        <v/>
      </c>
      <c r="AT53" s="18" t="str">
        <f t="shared" si="189"/>
        <v/>
      </c>
      <c r="AU53" s="18" t="str">
        <f>IF(ISNUMBER(AS53), AS53*COS(RADIANS(-$C53+Графики!$B$3))+AT53*SIN(RADIANS(-$C53+Графики!$B$3)),"")</f>
        <v/>
      </c>
      <c r="AV53" s="19" t="str">
        <f>IF(ISNUMBER(AS53), AS53*COS(RADIANS(-$C53+Графики!$B$5))+AT53*SIN(RADIANS(-$C53+Графики!$B$5)),"")</f>
        <v/>
      </c>
      <c r="AW53" s="24"/>
      <c r="AX53" s="25"/>
      <c r="AY53" s="25"/>
      <c r="AZ53" s="25"/>
      <c r="BA53" s="18" t="str">
        <f t="shared" si="190"/>
        <v/>
      </c>
      <c r="BB53" s="18" t="str">
        <f t="shared" si="191"/>
        <v/>
      </c>
      <c r="BC53" s="18" t="str">
        <f t="shared" si="192"/>
        <v/>
      </c>
      <c r="BD53" s="18" t="str">
        <f t="shared" si="193"/>
        <v/>
      </c>
      <c r="BE53" s="18" t="str">
        <f>IF(ISNUMBER(BC53), BC53*COS(RADIANS(-$C53+Графики!$B$3))+BD53*SIN(RADIANS(-$C53+Графики!$B$3)),"")</f>
        <v/>
      </c>
      <c r="BF53" s="19" t="str">
        <f>IF(ISNUMBER(BC53), BC53*COS(RADIANS(-$C53+Графики!$B$5))+BD53*SIN(RADIANS(-$C53+Графики!$B$5)),"")</f>
        <v/>
      </c>
      <c r="BG53" s="24"/>
      <c r="BH53" s="25"/>
      <c r="BI53" s="25"/>
      <c r="BJ53" s="25"/>
      <c r="BK53" s="18" t="str">
        <f t="shared" si="155"/>
        <v/>
      </c>
      <c r="BL53" s="18" t="str">
        <f t="shared" si="156"/>
        <v/>
      </c>
      <c r="BM53" s="18" t="str">
        <f t="shared" si="157"/>
        <v/>
      </c>
      <c r="BN53" s="18" t="str">
        <f t="shared" si="158"/>
        <v/>
      </c>
      <c r="BO53" s="18" t="str">
        <f>IF(ISNUMBER(BM53), BM53*COS(RADIANS(-$C53+Графики!$B$3))+BN53*SIN(RADIANS(-$C53+Графики!$B$3)),"")</f>
        <v/>
      </c>
      <c r="BP53" s="19" t="str">
        <f>IF(ISNUMBER(BM53), BM53*COS(RADIANS(-$C53+Графики!$B$5))+BN53*SIN(RADIANS(-$C53+Графики!$B$5)),"")</f>
        <v/>
      </c>
      <c r="BQ53" s="24"/>
      <c r="BR53" s="25"/>
      <c r="BS53" s="25"/>
      <c r="BT53" s="25"/>
      <c r="BU53" s="18" t="str">
        <f t="shared" si="182"/>
        <v/>
      </c>
      <c r="BV53" s="18" t="str">
        <f t="shared" si="183"/>
        <v/>
      </c>
      <c r="BW53" s="18" t="str">
        <f t="shared" si="184"/>
        <v/>
      </c>
      <c r="BX53" s="18" t="str">
        <f t="shared" si="185"/>
        <v/>
      </c>
      <c r="BY53" s="18" t="str">
        <f>IF(ISNUMBER(BW53), BW53*COS(RADIANS(-$C53+Графики!$B$3))+BX53*SIN(RADIANS(-$C53+Графики!$B$3)),"")</f>
        <v/>
      </c>
      <c r="BZ53" s="19" t="str">
        <f>IF(ISNUMBER(BW53), BW53*COS(RADIANS(-$C53+Графики!$B$5))+BX53*SIN(RADIANS(-$C53+Графики!$B$5)),"")</f>
        <v/>
      </c>
      <c r="CA53" s="29"/>
      <c r="CB53" s="25"/>
      <c r="CC53" s="25"/>
      <c r="CD53" s="25"/>
      <c r="CE53" s="18" t="str">
        <f t="shared" si="159"/>
        <v/>
      </c>
      <c r="CF53" s="18" t="str">
        <f t="shared" si="160"/>
        <v/>
      </c>
      <c r="CG53" s="18" t="str">
        <f t="shared" si="161"/>
        <v/>
      </c>
      <c r="CH53" s="18" t="str">
        <f t="shared" si="162"/>
        <v/>
      </c>
      <c r="CI53" s="18" t="str">
        <f>IF(ISNUMBER(CG53), CG53*COS(RADIANS(-$C53+Графики!$B$3))+CH53*SIN(RADIANS(-$C53+Графики!$B$3)),"")</f>
        <v/>
      </c>
      <c r="CJ53" s="19" t="str">
        <f>IF(ISNUMBER(CG53), CG53*COS(RADIANS(-$C53+Графики!$B$5))+CH53*SIN(RADIANS(-$C53+Графики!$B$5)),"")</f>
        <v/>
      </c>
      <c r="CK53" s="24"/>
      <c r="CL53" s="25"/>
      <c r="CM53" s="25"/>
      <c r="CN53" s="25"/>
      <c r="CO53" s="18" t="str">
        <f t="shared" si="154"/>
        <v/>
      </c>
      <c r="CP53" s="18" t="str">
        <f t="shared" si="163"/>
        <v/>
      </c>
      <c r="CQ53" s="18" t="str">
        <f t="shared" si="164"/>
        <v/>
      </c>
      <c r="CR53" s="18" t="str">
        <f t="shared" si="165"/>
        <v/>
      </c>
      <c r="CS53" s="18" t="str">
        <f>IF(ISNUMBER(CQ53), CQ53*COS(RADIANS(-$C53+Графики!$B$3))+CR53*SIN(RADIANS(-$C53+Графики!$B$3)),"")</f>
        <v/>
      </c>
      <c r="CT53" s="19" t="str">
        <f>IF(ISNUMBER(CQ53), CQ53*COS(RADIANS(-$C53+Графики!$B$5))+CR53*SIN(RADIANS(-$C53+Графики!$B$5)),"")</f>
        <v/>
      </c>
      <c r="CU53" s="24"/>
      <c r="CV53" s="25"/>
      <c r="CW53" s="25"/>
      <c r="CX53" s="25"/>
      <c r="CY53" s="18" t="str">
        <f t="shared" si="166"/>
        <v/>
      </c>
      <c r="CZ53" s="18" t="str">
        <f t="shared" si="167"/>
        <v/>
      </c>
      <c r="DA53" s="18" t="str">
        <f t="shared" si="168"/>
        <v/>
      </c>
      <c r="DB53" s="18" t="str">
        <f t="shared" si="169"/>
        <v/>
      </c>
      <c r="DC53" s="18" t="str">
        <f>IF(ISNUMBER(DA53), DA53*COS(RADIANS(-$C53+Графики!$B$3))+DB53*SIN(RADIANS(-$C53+Графики!$B$3)),"")</f>
        <v/>
      </c>
      <c r="DD53" s="19" t="str">
        <f>IF(ISNUMBER(DA53), DA53*COS(RADIANS(-$C53+Графики!$B$5))+DB53*SIN(RADIANS(-$C53+Графики!$B$5)),"")</f>
        <v/>
      </c>
      <c r="DE53" s="24"/>
      <c r="DF53" s="25"/>
      <c r="DG53" s="25"/>
      <c r="DH53" s="25"/>
      <c r="DI53" s="18" t="str">
        <f t="shared" si="3"/>
        <v/>
      </c>
      <c r="DJ53" s="18" t="str">
        <f t="shared" si="4"/>
        <v/>
      </c>
      <c r="DK53" s="18" t="str">
        <f t="shared" si="5"/>
        <v/>
      </c>
      <c r="DL53" s="18" t="str">
        <f t="shared" si="6"/>
        <v/>
      </c>
      <c r="DM53" s="18" t="str">
        <f>IF(ISNUMBER(DK53), DK53*COS(RADIANS(-$C53+Графики!$B$3))+DL53*SIN(RADIANS(-$C53+Графики!$B$3)),"")</f>
        <v/>
      </c>
      <c r="DN53" s="19" t="str">
        <f>IF(ISNUMBER(DK53), DK53*COS(RADIANS(-$C53+Графики!$B$5))+DL53*SIN(RADIANS(-$C53+Графики!$B$5)),"")</f>
        <v/>
      </c>
      <c r="DO53" s="24"/>
      <c r="DP53" s="25"/>
      <c r="DQ53" s="25"/>
      <c r="DR53" s="25"/>
      <c r="DS53" s="18" t="str">
        <f t="shared" si="7"/>
        <v/>
      </c>
      <c r="DT53" s="18" t="str">
        <f t="shared" si="8"/>
        <v/>
      </c>
      <c r="DU53" s="18" t="str">
        <f t="shared" si="9"/>
        <v/>
      </c>
      <c r="DV53" s="18" t="str">
        <f t="shared" si="10"/>
        <v/>
      </c>
      <c r="DW53" s="18" t="str">
        <f>IF(ISNUMBER(DU53), DU53*COS(RADIANS(-$C53+Графики!$B$3))+DV53*SIN(RADIANS(-$C53+Графики!$B$3)),"")</f>
        <v/>
      </c>
      <c r="DX53" s="19" t="str">
        <f>IF(ISNUMBER(DU53), DU53*COS(RADIANS(-$C53+Графики!$B$5))+DV53*SIN(RADIANS(-$C53+Графики!$B$5)),"")</f>
        <v/>
      </c>
      <c r="DY53" s="24"/>
      <c r="DZ53" s="25"/>
      <c r="EA53" s="25"/>
      <c r="EB53" s="25"/>
      <c r="EC53" s="18" t="str">
        <f t="shared" si="11"/>
        <v/>
      </c>
      <c r="ED53" s="18" t="str">
        <f t="shared" si="12"/>
        <v/>
      </c>
      <c r="EE53" s="18" t="str">
        <f t="shared" si="13"/>
        <v/>
      </c>
      <c r="EF53" s="18" t="str">
        <f t="shared" si="14"/>
        <v/>
      </c>
      <c r="EG53" s="18" t="str">
        <f>IF(ISNUMBER(EE53), EE53*COS(RADIANS(-$C53+Графики!$B$3))+EF53*SIN(RADIANS(-$C53+Графики!$B$3)),"")</f>
        <v/>
      </c>
      <c r="EH53" s="19" t="str">
        <f>IF(ISNUMBER(EE53), EE53*COS(RADIANS(-$C53+Графики!$B$5))+EF53*SIN(RADIANS(-$C53+Графики!$B$5)),"")</f>
        <v/>
      </c>
      <c r="EI53" s="24"/>
      <c r="EJ53" s="25"/>
      <c r="EK53" s="25"/>
      <c r="EL53" s="25"/>
      <c r="EM53" s="18" t="str">
        <f t="shared" si="15"/>
        <v/>
      </c>
      <c r="EN53" s="18" t="str">
        <f t="shared" si="16"/>
        <v/>
      </c>
      <c r="EO53" s="18" t="str">
        <f t="shared" si="17"/>
        <v/>
      </c>
      <c r="EP53" s="18" t="str">
        <f t="shared" si="18"/>
        <v/>
      </c>
      <c r="EQ53" s="18" t="str">
        <f>IF(ISNUMBER(EO53), EO53*COS(RADIANS(-$C53+Графики!$B$3))+EP53*SIN(RADIANS(-$C53+Графики!$B$3)),"")</f>
        <v/>
      </c>
      <c r="ER53" s="19" t="str">
        <f>IF(ISNUMBER(EO53), EO53*COS(RADIANS(-$C53+Графики!$B$5))+EP53*SIN(RADIANS(-$C53+Графики!$B$5)),"")</f>
        <v/>
      </c>
      <c r="ES53" s="24"/>
      <c r="ET53" s="25"/>
      <c r="EU53" s="25"/>
      <c r="EV53" s="25"/>
      <c r="EW53" s="18" t="str">
        <f t="shared" si="19"/>
        <v/>
      </c>
      <c r="EX53" s="18" t="str">
        <f t="shared" si="20"/>
        <v/>
      </c>
      <c r="EY53" s="18" t="str">
        <f t="shared" si="21"/>
        <v/>
      </c>
      <c r="EZ53" s="18" t="str">
        <f t="shared" si="22"/>
        <v/>
      </c>
      <c r="FA53" s="18" t="str">
        <f>IF(ISNUMBER(EY53), EY53*COS(RADIANS(-$C53+Графики!$B$3))+EZ53*SIN(RADIANS(-$C53+Графики!$B$3)),"")</f>
        <v/>
      </c>
      <c r="FB53" s="19" t="str">
        <f>IF(ISNUMBER(EY53), EY53*COS(RADIANS(-$C53+Графики!$B$5))+EZ53*SIN(RADIANS(-$C53+Графики!$B$5)),"")</f>
        <v/>
      </c>
      <c r="FC53" s="24"/>
      <c r="FD53" s="25"/>
      <c r="FE53" s="25"/>
      <c r="FF53" s="25"/>
      <c r="FG53" s="18" t="str">
        <f t="shared" si="23"/>
        <v/>
      </c>
      <c r="FH53" s="18" t="str">
        <f t="shared" si="24"/>
        <v/>
      </c>
      <c r="FI53" s="18" t="str">
        <f t="shared" si="25"/>
        <v/>
      </c>
      <c r="FJ53" s="18" t="str">
        <f t="shared" si="26"/>
        <v/>
      </c>
      <c r="FK53" s="18" t="str">
        <f>IF(ISNUMBER(FI53), FI53*COS(RADIANS(-$C53+Графики!$B$3))+FJ53*SIN(RADIANS(-$C53+Графики!$B$3)),"")</f>
        <v/>
      </c>
      <c r="FL53" s="19" t="str">
        <f>IF(ISNUMBER(FI53), FI53*COS(RADIANS(-$C53+Графики!$B$5))+FJ53*SIN(RADIANS(-$C53+Графики!$B$5)),"")</f>
        <v/>
      </c>
      <c r="FM53" s="24"/>
      <c r="FN53" s="25"/>
      <c r="FO53" s="25"/>
      <c r="FP53" s="25"/>
      <c r="FQ53" s="18" t="str">
        <f t="shared" si="27"/>
        <v/>
      </c>
      <c r="FR53" s="18" t="str">
        <f t="shared" si="28"/>
        <v/>
      </c>
      <c r="FS53" s="18" t="str">
        <f t="shared" si="29"/>
        <v/>
      </c>
      <c r="FT53" s="18" t="str">
        <f t="shared" si="30"/>
        <v/>
      </c>
      <c r="FU53" s="18" t="str">
        <f>IF(ISNUMBER(FS53), FS53*COS(RADIANS(-$C53+Графики!$B$3))+FT53*SIN(RADIANS(-$C53+Графики!$B$3)),"")</f>
        <v/>
      </c>
      <c r="FV53" s="19" t="str">
        <f>IF(ISNUMBER(FS53), FS53*COS(RADIANS(-$C53+Графики!$B$5))+FT53*SIN(RADIANS(-$C53+Графики!$B$5)),"")</f>
        <v/>
      </c>
      <c r="FW53" s="24"/>
      <c r="FX53" s="25"/>
      <c r="FY53" s="25"/>
      <c r="FZ53" s="25"/>
      <c r="GA53" s="18" t="str">
        <f t="shared" si="31"/>
        <v/>
      </c>
      <c r="GB53" s="18" t="str">
        <f t="shared" si="32"/>
        <v/>
      </c>
      <c r="GC53" s="18" t="str">
        <f t="shared" si="33"/>
        <v/>
      </c>
      <c r="GD53" s="18" t="str">
        <f t="shared" si="34"/>
        <v/>
      </c>
      <c r="GE53" s="18" t="str">
        <f>IF(ISNUMBER(GC53), GC53*COS(RADIANS(-$C53+Графики!$B$3))+GD53*SIN(RADIANS(-$C53+Графики!$B$3)),"")</f>
        <v/>
      </c>
      <c r="GF53" s="19" t="str">
        <f>IF(ISNUMBER(GC53), GC53*COS(RADIANS(-$C53+Графики!$B$5))+GD53*SIN(RADIANS(-$C53+Графики!$B$5)),"")</f>
        <v/>
      </c>
      <c r="GG53" s="24"/>
      <c r="GH53" s="25"/>
      <c r="GI53" s="25"/>
      <c r="GJ53" s="25"/>
      <c r="GK53" s="18" t="str">
        <f t="shared" si="35"/>
        <v/>
      </c>
      <c r="GL53" s="18" t="str">
        <f t="shared" si="36"/>
        <v/>
      </c>
      <c r="GM53" s="18" t="str">
        <f t="shared" si="37"/>
        <v/>
      </c>
      <c r="GN53" s="18" t="str">
        <f t="shared" si="38"/>
        <v/>
      </c>
      <c r="GO53" s="18" t="str">
        <f>IF(ISNUMBER(GM53), GM53*COS(RADIANS(-$C53+Графики!$B$3))+GN53*SIN(RADIANS(-$C53+Графики!$B$3)),"")</f>
        <v/>
      </c>
      <c r="GP53" s="19" t="str">
        <f>IF(ISNUMBER(GM53), GM53*COS(RADIANS(-$C53+Графики!$B$5))+GN53*SIN(RADIANS(-$C53+Графики!$B$5)),"")</f>
        <v/>
      </c>
      <c r="GQ53" s="24"/>
      <c r="GR53" s="25"/>
      <c r="GS53" s="25"/>
      <c r="GT53" s="25"/>
      <c r="GU53" s="18" t="str">
        <f t="shared" si="39"/>
        <v/>
      </c>
      <c r="GV53" s="18" t="str">
        <f t="shared" si="40"/>
        <v/>
      </c>
      <c r="GW53" s="18" t="str">
        <f t="shared" si="41"/>
        <v/>
      </c>
      <c r="GX53" s="18" t="str">
        <f t="shared" si="42"/>
        <v/>
      </c>
      <c r="GY53" s="18" t="str">
        <f>IF(ISNUMBER(GW53), GW53*COS(RADIANS(-$C53+Графики!$B$3))+GX53*SIN(RADIANS(-$C53+Графики!$B$3)),"")</f>
        <v/>
      </c>
      <c r="GZ53" s="19" t="str">
        <f>IF(ISNUMBER(GW53), GW53*COS(RADIANS(-$C53+Графики!$B$5))+GX53*SIN(RADIANS(-$C53+Графики!$B$5)),"")</f>
        <v/>
      </c>
      <c r="HA53" s="24"/>
      <c r="HB53" s="25"/>
      <c r="HC53" s="25"/>
      <c r="HD53" s="25"/>
      <c r="HE53" s="18" t="str">
        <f t="shared" si="43"/>
        <v/>
      </c>
      <c r="HF53" s="18" t="str">
        <f t="shared" si="44"/>
        <v/>
      </c>
      <c r="HG53" s="18" t="str">
        <f t="shared" si="45"/>
        <v/>
      </c>
      <c r="HH53" s="18" t="str">
        <f t="shared" si="46"/>
        <v/>
      </c>
      <c r="HI53" s="18" t="str">
        <f>IF(ISNUMBER(HG53), HG53*COS(RADIANS(-$C53+Графики!$B$3))+HH53*SIN(RADIANS(-$C53+Графики!$B$3)),"")</f>
        <v/>
      </c>
      <c r="HJ53" s="19" t="str">
        <f>IF(ISNUMBER(HG53), HG53*COS(RADIANS(-$C53+Графики!$B$5))+HH53*SIN(RADIANS(-$C53+Графики!$B$5)),"")</f>
        <v/>
      </c>
      <c r="HK53" s="24"/>
      <c r="HL53" s="25"/>
      <c r="HM53" s="25"/>
      <c r="HN53" s="25"/>
      <c r="HO53" s="18" t="str">
        <f t="shared" si="47"/>
        <v/>
      </c>
      <c r="HP53" s="18" t="str">
        <f t="shared" si="48"/>
        <v/>
      </c>
      <c r="HQ53" s="18" t="str">
        <f t="shared" si="49"/>
        <v/>
      </c>
      <c r="HR53" s="18" t="str">
        <f t="shared" si="50"/>
        <v/>
      </c>
      <c r="HS53" s="18" t="str">
        <f>IF(ISNUMBER(HQ53), HQ53*COS(RADIANS(-$C53+Графики!$B$3))+HR53*SIN(RADIANS(-$C53+Графики!$B$3)),"")</f>
        <v/>
      </c>
      <c r="HT53" s="19" t="str">
        <f>IF(ISNUMBER(HQ53), HQ53*COS(RADIANS(-$C53+Графики!$B$5))+HR53*SIN(RADIANS(-$C53+Графики!$B$5)),"")</f>
        <v/>
      </c>
      <c r="HU53" s="24"/>
      <c r="HV53" s="25"/>
      <c r="HW53" s="25"/>
      <c r="HX53" s="25"/>
      <c r="HY53" s="18" t="str">
        <f t="shared" si="51"/>
        <v/>
      </c>
      <c r="HZ53" s="18" t="str">
        <f t="shared" si="52"/>
        <v/>
      </c>
      <c r="IA53" s="18" t="str">
        <f t="shared" si="53"/>
        <v/>
      </c>
      <c r="IB53" s="18" t="str">
        <f t="shared" si="54"/>
        <v/>
      </c>
      <c r="IC53" s="18" t="str">
        <f>IF(ISNUMBER(IA53), IA53*COS(RADIANS(-$C53+Графики!$B$3))+IB53*SIN(RADIANS(-$C53+Графики!$B$3)),"")</f>
        <v/>
      </c>
      <c r="ID53" s="19" t="str">
        <f>IF(ISNUMBER(IA53), IA53*COS(RADIANS(-$C53+Графики!$B$5))+IB53*SIN(RADIANS(-$C53+Графики!$B$5)),"")</f>
        <v/>
      </c>
      <c r="IE53" s="24"/>
      <c r="IF53" s="25"/>
      <c r="IG53" s="25"/>
      <c r="IH53" s="25"/>
      <c r="II53" s="18" t="str">
        <f t="shared" si="55"/>
        <v/>
      </c>
      <c r="IJ53" s="18" t="str">
        <f t="shared" si="56"/>
        <v/>
      </c>
      <c r="IK53" s="18" t="str">
        <f t="shared" si="57"/>
        <v/>
      </c>
      <c r="IL53" s="18" t="str">
        <f t="shared" si="58"/>
        <v/>
      </c>
      <c r="IM53" s="18" t="str">
        <f>IF(ISNUMBER(IK53), IK53*COS(RADIANS(-$C53+Графики!$B$3))+IL53*SIN(RADIANS(-$C53+Графики!$B$3)),"")</f>
        <v/>
      </c>
      <c r="IN53" s="19" t="str">
        <f>IF(ISNUMBER(IK53), IK53*COS(RADIANS(-$C53+Графики!$B$5))+IL53*SIN(RADIANS(-$C53+Графики!$B$5)),"")</f>
        <v/>
      </c>
      <c r="IO53" s="24"/>
      <c r="IP53" s="25"/>
      <c r="IQ53" s="25"/>
      <c r="IR53" s="25"/>
      <c r="IS53" s="18" t="str">
        <f t="shared" si="59"/>
        <v/>
      </c>
      <c r="IT53" s="18" t="str">
        <f t="shared" si="60"/>
        <v/>
      </c>
      <c r="IU53" s="18" t="str">
        <f t="shared" si="61"/>
        <v/>
      </c>
      <c r="IV53" s="18" t="str">
        <f t="shared" si="62"/>
        <v/>
      </c>
      <c r="IW53" s="18" t="str">
        <f>IF(ISNUMBER(IU53), IU53*COS(RADIANS(-$C53+Графики!$B$3))+IV53*SIN(RADIANS(-$C53+Графики!$B$3)),"")</f>
        <v/>
      </c>
      <c r="IX53" s="19" t="str">
        <f>IF(ISNUMBER(IU53), IU53*COS(RADIANS(-$C53+Графики!$B$5))+IV53*SIN(RADIANS(-$C53+Графики!$B$5)),"")</f>
        <v/>
      </c>
    </row>
    <row r="54" spans="1:258" x14ac:dyDescent="0.25">
      <c r="A54" s="44">
        <v>54</v>
      </c>
      <c r="B54" s="50">
        <v>0</v>
      </c>
      <c r="C54" s="11">
        <f>IF(Графики!$A$7="Расчитывать с учетом закручивания скважины",B54,0)</f>
        <v>0</v>
      </c>
      <c r="D54" s="47">
        <v>25.5</v>
      </c>
      <c r="E54" s="34">
        <f t="shared" si="114"/>
        <v>0</v>
      </c>
      <c r="F54" s="35">
        <f t="shared" si="114"/>
        <v>0</v>
      </c>
      <c r="G54" s="35">
        <f t="shared" si="1"/>
        <v>0</v>
      </c>
      <c r="H54" s="36">
        <f t="shared" si="2"/>
        <v>0</v>
      </c>
      <c r="I54" s="29"/>
      <c r="J54" s="25"/>
      <c r="K54" s="25"/>
      <c r="L54" s="25"/>
      <c r="M54" s="18" t="str">
        <f t="shared" si="170"/>
        <v/>
      </c>
      <c r="N54" s="18" t="str">
        <f t="shared" si="171"/>
        <v/>
      </c>
      <c r="O54" s="18" t="str">
        <f t="shared" si="172"/>
        <v/>
      </c>
      <c r="P54" s="18" t="str">
        <f t="shared" si="173"/>
        <v/>
      </c>
      <c r="Q54" s="18" t="str">
        <f>IF(ISNUMBER(O54), O54*COS(RADIANS(-$C54+Графики!$B$3))+P54*SIN(RADIANS(-$C54+Графики!$B$3)),"")</f>
        <v/>
      </c>
      <c r="R54" s="19" t="str">
        <f>IF(ISNUMBER(O54), O54*COS(RADIANS(-$C54+Графики!$B$5))+P54*SIN(RADIANS(-$C54+Графики!$B$5)),"")</f>
        <v/>
      </c>
      <c r="S54" s="29"/>
      <c r="T54" s="25"/>
      <c r="U54" s="25"/>
      <c r="V54" s="25"/>
      <c r="W54" s="18" t="str">
        <f t="shared" si="174"/>
        <v/>
      </c>
      <c r="X54" s="18" t="str">
        <f t="shared" si="175"/>
        <v/>
      </c>
      <c r="Y54" s="18" t="str">
        <f t="shared" si="176"/>
        <v/>
      </c>
      <c r="Z54" s="18" t="str">
        <f t="shared" si="177"/>
        <v/>
      </c>
      <c r="AA54" s="18" t="str">
        <f>IF(ISNUMBER(Y54), Y54*COS(RADIANS(-$C54+Графики!$B$3))+Z54*SIN(RADIANS(-$C54+Графики!$B$3)),"")</f>
        <v/>
      </c>
      <c r="AB54" s="18" t="str">
        <f>IF(ISNUMBER(Y54), Y54*COS(RADIANS(-$C54+Графики!$B$5))+Z54*SIN(RADIANS(-$C54+Графики!$B$5)),"")</f>
        <v/>
      </c>
      <c r="AC54" s="24"/>
      <c r="AD54" s="25"/>
      <c r="AE54" s="25"/>
      <c r="AF54" s="25"/>
      <c r="AG54" s="18" t="str">
        <f t="shared" si="178"/>
        <v/>
      </c>
      <c r="AH54" s="18" t="str">
        <f t="shared" si="179"/>
        <v/>
      </c>
      <c r="AI54" s="18" t="str">
        <f t="shared" si="180"/>
        <v/>
      </c>
      <c r="AJ54" s="18" t="str">
        <f t="shared" si="181"/>
        <v/>
      </c>
      <c r="AK54" s="18" t="str">
        <f>IF(ISNUMBER(AI54), AI54*COS(RADIANS(-$C54+Графики!$B$3))+AJ54*SIN(RADIANS(-$C54+Графики!$B$3)),"")</f>
        <v/>
      </c>
      <c r="AL54" s="19" t="str">
        <f>IF(ISNUMBER(AI54), AI54*COS(RADIANS(-$C54+Графики!$B$5))+AJ54*SIN(RADIANS(-$C54+Графики!$B$5)),"")</f>
        <v/>
      </c>
      <c r="AM54" s="24"/>
      <c r="AN54" s="25"/>
      <c r="AO54" s="25"/>
      <c r="AP54" s="25"/>
      <c r="AQ54" s="18" t="str">
        <f t="shared" si="186"/>
        <v/>
      </c>
      <c r="AR54" s="18" t="str">
        <f t="shared" si="187"/>
        <v/>
      </c>
      <c r="AS54" s="18" t="str">
        <f t="shared" si="188"/>
        <v/>
      </c>
      <c r="AT54" s="18" t="str">
        <f t="shared" si="189"/>
        <v/>
      </c>
      <c r="AU54" s="18" t="str">
        <f>IF(ISNUMBER(AS54), AS54*COS(RADIANS(-$C54+Графики!$B$3))+AT54*SIN(RADIANS(-$C54+Графики!$B$3)),"")</f>
        <v/>
      </c>
      <c r="AV54" s="19" t="str">
        <f>IF(ISNUMBER(AS54), AS54*COS(RADIANS(-$C54+Графики!$B$5))+AT54*SIN(RADIANS(-$C54+Графики!$B$5)),"")</f>
        <v/>
      </c>
      <c r="AW54" s="24"/>
      <c r="AX54" s="25"/>
      <c r="AY54" s="25"/>
      <c r="AZ54" s="25"/>
      <c r="BA54" s="18" t="str">
        <f t="shared" si="190"/>
        <v/>
      </c>
      <c r="BB54" s="18" t="str">
        <f t="shared" si="191"/>
        <v/>
      </c>
      <c r="BC54" s="18" t="str">
        <f t="shared" si="192"/>
        <v/>
      </c>
      <c r="BD54" s="18" t="str">
        <f t="shared" si="193"/>
        <v/>
      </c>
      <c r="BE54" s="18" t="str">
        <f>IF(ISNUMBER(BC54), BC54*COS(RADIANS(-$C54+Графики!$B$3))+BD54*SIN(RADIANS(-$C54+Графики!$B$3)),"")</f>
        <v/>
      </c>
      <c r="BF54" s="19" t="str">
        <f>IF(ISNUMBER(BC54), BC54*COS(RADIANS(-$C54+Графики!$B$5))+BD54*SIN(RADIANS(-$C54+Графики!$B$5)),"")</f>
        <v/>
      </c>
      <c r="BG54" s="24"/>
      <c r="BH54" s="25"/>
      <c r="BI54" s="25"/>
      <c r="BJ54" s="25"/>
      <c r="BK54" s="18" t="str">
        <f t="shared" si="155"/>
        <v/>
      </c>
      <c r="BL54" s="18" t="str">
        <f t="shared" si="156"/>
        <v/>
      </c>
      <c r="BM54" s="18" t="str">
        <f t="shared" si="157"/>
        <v/>
      </c>
      <c r="BN54" s="18" t="str">
        <f t="shared" si="158"/>
        <v/>
      </c>
      <c r="BO54" s="18" t="str">
        <f>IF(ISNUMBER(BM54), BM54*COS(RADIANS(-$C54+Графики!$B$3))+BN54*SIN(RADIANS(-$C54+Графики!$B$3)),"")</f>
        <v/>
      </c>
      <c r="BP54" s="19" t="str">
        <f>IF(ISNUMBER(BM54), BM54*COS(RADIANS(-$C54+Графики!$B$5))+BN54*SIN(RADIANS(-$C54+Графики!$B$5)),"")</f>
        <v/>
      </c>
      <c r="BQ54" s="24"/>
      <c r="BR54" s="25"/>
      <c r="BS54" s="25"/>
      <c r="BT54" s="25"/>
      <c r="BU54" s="18" t="str">
        <f t="shared" si="182"/>
        <v/>
      </c>
      <c r="BV54" s="18" t="str">
        <f t="shared" si="183"/>
        <v/>
      </c>
      <c r="BW54" s="18" t="str">
        <f t="shared" si="184"/>
        <v/>
      </c>
      <c r="BX54" s="18" t="str">
        <f t="shared" si="185"/>
        <v/>
      </c>
      <c r="BY54" s="18" t="str">
        <f>IF(ISNUMBER(BW54), BW54*COS(RADIANS(-$C54+Графики!$B$3))+BX54*SIN(RADIANS(-$C54+Графики!$B$3)),"")</f>
        <v/>
      </c>
      <c r="BZ54" s="19" t="str">
        <f>IF(ISNUMBER(BW54), BW54*COS(RADIANS(-$C54+Графики!$B$5))+BX54*SIN(RADIANS(-$C54+Графики!$B$5)),"")</f>
        <v/>
      </c>
      <c r="CA54" s="29"/>
      <c r="CB54" s="25"/>
      <c r="CC54" s="25"/>
      <c r="CD54" s="25"/>
      <c r="CE54" s="18" t="str">
        <f t="shared" si="159"/>
        <v/>
      </c>
      <c r="CF54" s="18" t="str">
        <f t="shared" si="160"/>
        <v/>
      </c>
      <c r="CG54" s="18" t="str">
        <f t="shared" si="161"/>
        <v/>
      </c>
      <c r="CH54" s="18" t="str">
        <f t="shared" si="162"/>
        <v/>
      </c>
      <c r="CI54" s="18" t="str">
        <f>IF(ISNUMBER(CG54), CG54*COS(RADIANS(-$C54+Графики!$B$3))+CH54*SIN(RADIANS(-$C54+Графики!$B$3)),"")</f>
        <v/>
      </c>
      <c r="CJ54" s="19" t="str">
        <f>IF(ISNUMBER(CG54), CG54*COS(RADIANS(-$C54+Графики!$B$5))+CH54*SIN(RADIANS(-$C54+Графики!$B$5)),"")</f>
        <v/>
      </c>
      <c r="CK54" s="24"/>
      <c r="CL54" s="25"/>
      <c r="CM54" s="25"/>
      <c r="CN54" s="25"/>
      <c r="CO54" s="18" t="str">
        <f t="shared" si="154"/>
        <v/>
      </c>
      <c r="CP54" s="18" t="str">
        <f t="shared" si="163"/>
        <v/>
      </c>
      <c r="CQ54" s="18" t="str">
        <f t="shared" si="164"/>
        <v/>
      </c>
      <c r="CR54" s="18" t="str">
        <f t="shared" si="165"/>
        <v/>
      </c>
      <c r="CS54" s="18" t="str">
        <f>IF(ISNUMBER(CQ54), CQ54*COS(RADIANS(-$C54+Графики!$B$3))+CR54*SIN(RADIANS(-$C54+Графики!$B$3)),"")</f>
        <v/>
      </c>
      <c r="CT54" s="19" t="str">
        <f>IF(ISNUMBER(CQ54), CQ54*COS(RADIANS(-$C54+Графики!$B$5))+CR54*SIN(RADIANS(-$C54+Графики!$B$5)),"")</f>
        <v/>
      </c>
      <c r="CU54" s="24"/>
      <c r="CV54" s="25"/>
      <c r="CW54" s="25"/>
      <c r="CX54" s="25"/>
      <c r="CY54" s="18" t="str">
        <f t="shared" si="166"/>
        <v/>
      </c>
      <c r="CZ54" s="18" t="str">
        <f t="shared" si="167"/>
        <v/>
      </c>
      <c r="DA54" s="18" t="str">
        <f t="shared" si="168"/>
        <v/>
      </c>
      <c r="DB54" s="18" t="str">
        <f t="shared" si="169"/>
        <v/>
      </c>
      <c r="DC54" s="18" t="str">
        <f>IF(ISNUMBER(DA54), DA54*COS(RADIANS(-$C54+Графики!$B$3))+DB54*SIN(RADIANS(-$C54+Графики!$B$3)),"")</f>
        <v/>
      </c>
      <c r="DD54" s="19" t="str">
        <f>IF(ISNUMBER(DA54), DA54*COS(RADIANS(-$C54+Графики!$B$5))+DB54*SIN(RADIANS(-$C54+Графики!$B$5)),"")</f>
        <v/>
      </c>
      <c r="DE54" s="24"/>
      <c r="DF54" s="25"/>
      <c r="DG54" s="25"/>
      <c r="DH54" s="25"/>
      <c r="DI54" s="18" t="str">
        <f t="shared" si="3"/>
        <v/>
      </c>
      <c r="DJ54" s="18" t="str">
        <f t="shared" si="4"/>
        <v/>
      </c>
      <c r="DK54" s="18" t="str">
        <f t="shared" si="5"/>
        <v/>
      </c>
      <c r="DL54" s="18" t="str">
        <f t="shared" si="6"/>
        <v/>
      </c>
      <c r="DM54" s="18" t="str">
        <f>IF(ISNUMBER(DK54), DK54*COS(RADIANS(-$C54+Графики!$B$3))+DL54*SIN(RADIANS(-$C54+Графики!$B$3)),"")</f>
        <v/>
      </c>
      <c r="DN54" s="19" t="str">
        <f>IF(ISNUMBER(DK54), DK54*COS(RADIANS(-$C54+Графики!$B$5))+DL54*SIN(RADIANS(-$C54+Графики!$B$5)),"")</f>
        <v/>
      </c>
      <c r="DO54" s="24"/>
      <c r="DP54" s="25"/>
      <c r="DQ54" s="25"/>
      <c r="DR54" s="25"/>
      <c r="DS54" s="18" t="str">
        <f t="shared" si="7"/>
        <v/>
      </c>
      <c r="DT54" s="18" t="str">
        <f t="shared" si="8"/>
        <v/>
      </c>
      <c r="DU54" s="18" t="str">
        <f t="shared" si="9"/>
        <v/>
      </c>
      <c r="DV54" s="18" t="str">
        <f t="shared" si="10"/>
        <v/>
      </c>
      <c r="DW54" s="18" t="str">
        <f>IF(ISNUMBER(DU54), DU54*COS(RADIANS(-$C54+Графики!$B$3))+DV54*SIN(RADIANS(-$C54+Графики!$B$3)),"")</f>
        <v/>
      </c>
      <c r="DX54" s="19" t="str">
        <f>IF(ISNUMBER(DU54), DU54*COS(RADIANS(-$C54+Графики!$B$5))+DV54*SIN(RADIANS(-$C54+Графики!$B$5)),"")</f>
        <v/>
      </c>
      <c r="DY54" s="24"/>
      <c r="DZ54" s="25"/>
      <c r="EA54" s="25"/>
      <c r="EB54" s="25"/>
      <c r="EC54" s="18" t="str">
        <f t="shared" si="11"/>
        <v/>
      </c>
      <c r="ED54" s="18" t="str">
        <f t="shared" si="12"/>
        <v/>
      </c>
      <c r="EE54" s="18" t="str">
        <f t="shared" si="13"/>
        <v/>
      </c>
      <c r="EF54" s="18" t="str">
        <f t="shared" si="14"/>
        <v/>
      </c>
      <c r="EG54" s="18" t="str">
        <f>IF(ISNUMBER(EE54), EE54*COS(RADIANS(-$C54+Графики!$B$3))+EF54*SIN(RADIANS(-$C54+Графики!$B$3)),"")</f>
        <v/>
      </c>
      <c r="EH54" s="19" t="str">
        <f>IF(ISNUMBER(EE54), EE54*COS(RADIANS(-$C54+Графики!$B$5))+EF54*SIN(RADIANS(-$C54+Графики!$B$5)),"")</f>
        <v/>
      </c>
      <c r="EI54" s="24"/>
      <c r="EJ54" s="25"/>
      <c r="EK54" s="25"/>
      <c r="EL54" s="25"/>
      <c r="EM54" s="18" t="str">
        <f t="shared" si="15"/>
        <v/>
      </c>
      <c r="EN54" s="18" t="str">
        <f t="shared" si="16"/>
        <v/>
      </c>
      <c r="EO54" s="18" t="str">
        <f t="shared" si="17"/>
        <v/>
      </c>
      <c r="EP54" s="18" t="str">
        <f t="shared" si="18"/>
        <v/>
      </c>
      <c r="EQ54" s="18" t="str">
        <f>IF(ISNUMBER(EO54), EO54*COS(RADIANS(-$C54+Графики!$B$3))+EP54*SIN(RADIANS(-$C54+Графики!$B$3)),"")</f>
        <v/>
      </c>
      <c r="ER54" s="19" t="str">
        <f>IF(ISNUMBER(EO54), EO54*COS(RADIANS(-$C54+Графики!$B$5))+EP54*SIN(RADIANS(-$C54+Графики!$B$5)),"")</f>
        <v/>
      </c>
      <c r="ES54" s="24"/>
      <c r="ET54" s="25"/>
      <c r="EU54" s="25"/>
      <c r="EV54" s="25"/>
      <c r="EW54" s="18" t="str">
        <f t="shared" si="19"/>
        <v/>
      </c>
      <c r="EX54" s="18" t="str">
        <f t="shared" si="20"/>
        <v/>
      </c>
      <c r="EY54" s="18" t="str">
        <f t="shared" si="21"/>
        <v/>
      </c>
      <c r="EZ54" s="18" t="str">
        <f t="shared" si="22"/>
        <v/>
      </c>
      <c r="FA54" s="18" t="str">
        <f>IF(ISNUMBER(EY54), EY54*COS(RADIANS(-$C54+Графики!$B$3))+EZ54*SIN(RADIANS(-$C54+Графики!$B$3)),"")</f>
        <v/>
      </c>
      <c r="FB54" s="19" t="str">
        <f>IF(ISNUMBER(EY54), EY54*COS(RADIANS(-$C54+Графики!$B$5))+EZ54*SIN(RADIANS(-$C54+Графики!$B$5)),"")</f>
        <v/>
      </c>
      <c r="FC54" s="24"/>
      <c r="FD54" s="25"/>
      <c r="FE54" s="25"/>
      <c r="FF54" s="25"/>
      <c r="FG54" s="18" t="str">
        <f t="shared" si="23"/>
        <v/>
      </c>
      <c r="FH54" s="18" t="str">
        <f t="shared" si="24"/>
        <v/>
      </c>
      <c r="FI54" s="18" t="str">
        <f t="shared" si="25"/>
        <v/>
      </c>
      <c r="FJ54" s="18" t="str">
        <f t="shared" si="26"/>
        <v/>
      </c>
      <c r="FK54" s="18" t="str">
        <f>IF(ISNUMBER(FI54), FI54*COS(RADIANS(-$C54+Графики!$B$3))+FJ54*SIN(RADIANS(-$C54+Графики!$B$3)),"")</f>
        <v/>
      </c>
      <c r="FL54" s="19" t="str">
        <f>IF(ISNUMBER(FI54), FI54*COS(RADIANS(-$C54+Графики!$B$5))+FJ54*SIN(RADIANS(-$C54+Графики!$B$5)),"")</f>
        <v/>
      </c>
      <c r="FM54" s="24"/>
      <c r="FN54" s="25"/>
      <c r="FO54" s="25"/>
      <c r="FP54" s="25"/>
      <c r="FQ54" s="18" t="str">
        <f t="shared" si="27"/>
        <v/>
      </c>
      <c r="FR54" s="18" t="str">
        <f t="shared" si="28"/>
        <v/>
      </c>
      <c r="FS54" s="18" t="str">
        <f t="shared" si="29"/>
        <v/>
      </c>
      <c r="FT54" s="18" t="str">
        <f t="shared" si="30"/>
        <v/>
      </c>
      <c r="FU54" s="18" t="str">
        <f>IF(ISNUMBER(FS54), FS54*COS(RADIANS(-$C54+Графики!$B$3))+FT54*SIN(RADIANS(-$C54+Графики!$B$3)),"")</f>
        <v/>
      </c>
      <c r="FV54" s="19" t="str">
        <f>IF(ISNUMBER(FS54), FS54*COS(RADIANS(-$C54+Графики!$B$5))+FT54*SIN(RADIANS(-$C54+Графики!$B$5)),"")</f>
        <v/>
      </c>
      <c r="FW54" s="24"/>
      <c r="FX54" s="25"/>
      <c r="FY54" s="25"/>
      <c r="FZ54" s="25"/>
      <c r="GA54" s="18" t="str">
        <f t="shared" si="31"/>
        <v/>
      </c>
      <c r="GB54" s="18" t="str">
        <f t="shared" si="32"/>
        <v/>
      </c>
      <c r="GC54" s="18" t="str">
        <f t="shared" si="33"/>
        <v/>
      </c>
      <c r="GD54" s="18" t="str">
        <f t="shared" si="34"/>
        <v/>
      </c>
      <c r="GE54" s="18" t="str">
        <f>IF(ISNUMBER(GC54), GC54*COS(RADIANS(-$C54+Графики!$B$3))+GD54*SIN(RADIANS(-$C54+Графики!$B$3)),"")</f>
        <v/>
      </c>
      <c r="GF54" s="19" t="str">
        <f>IF(ISNUMBER(GC54), GC54*COS(RADIANS(-$C54+Графики!$B$5))+GD54*SIN(RADIANS(-$C54+Графики!$B$5)),"")</f>
        <v/>
      </c>
      <c r="GG54" s="24"/>
      <c r="GH54" s="25"/>
      <c r="GI54" s="25"/>
      <c r="GJ54" s="25"/>
      <c r="GK54" s="18" t="str">
        <f t="shared" si="35"/>
        <v/>
      </c>
      <c r="GL54" s="18" t="str">
        <f t="shared" si="36"/>
        <v/>
      </c>
      <c r="GM54" s="18" t="str">
        <f t="shared" si="37"/>
        <v/>
      </c>
      <c r="GN54" s="18" t="str">
        <f t="shared" si="38"/>
        <v/>
      </c>
      <c r="GO54" s="18" t="str">
        <f>IF(ISNUMBER(GM54), GM54*COS(RADIANS(-$C54+Графики!$B$3))+GN54*SIN(RADIANS(-$C54+Графики!$B$3)),"")</f>
        <v/>
      </c>
      <c r="GP54" s="19" t="str">
        <f>IF(ISNUMBER(GM54), GM54*COS(RADIANS(-$C54+Графики!$B$5))+GN54*SIN(RADIANS(-$C54+Графики!$B$5)),"")</f>
        <v/>
      </c>
      <c r="GQ54" s="24"/>
      <c r="GR54" s="25"/>
      <c r="GS54" s="25"/>
      <c r="GT54" s="25"/>
      <c r="GU54" s="18" t="str">
        <f t="shared" si="39"/>
        <v/>
      </c>
      <c r="GV54" s="18" t="str">
        <f t="shared" si="40"/>
        <v/>
      </c>
      <c r="GW54" s="18" t="str">
        <f t="shared" si="41"/>
        <v/>
      </c>
      <c r="GX54" s="18" t="str">
        <f t="shared" si="42"/>
        <v/>
      </c>
      <c r="GY54" s="18" t="str">
        <f>IF(ISNUMBER(GW54), GW54*COS(RADIANS(-$C54+Графики!$B$3))+GX54*SIN(RADIANS(-$C54+Графики!$B$3)),"")</f>
        <v/>
      </c>
      <c r="GZ54" s="19" t="str">
        <f>IF(ISNUMBER(GW54), GW54*COS(RADIANS(-$C54+Графики!$B$5))+GX54*SIN(RADIANS(-$C54+Графики!$B$5)),"")</f>
        <v/>
      </c>
      <c r="HA54" s="24"/>
      <c r="HB54" s="25"/>
      <c r="HC54" s="25"/>
      <c r="HD54" s="25"/>
      <c r="HE54" s="18" t="str">
        <f t="shared" si="43"/>
        <v/>
      </c>
      <c r="HF54" s="18" t="str">
        <f t="shared" si="44"/>
        <v/>
      </c>
      <c r="HG54" s="18" t="str">
        <f t="shared" si="45"/>
        <v/>
      </c>
      <c r="HH54" s="18" t="str">
        <f t="shared" si="46"/>
        <v/>
      </c>
      <c r="HI54" s="18" t="str">
        <f>IF(ISNUMBER(HG54), HG54*COS(RADIANS(-$C54+Графики!$B$3))+HH54*SIN(RADIANS(-$C54+Графики!$B$3)),"")</f>
        <v/>
      </c>
      <c r="HJ54" s="19" t="str">
        <f>IF(ISNUMBER(HG54), HG54*COS(RADIANS(-$C54+Графики!$B$5))+HH54*SIN(RADIANS(-$C54+Графики!$B$5)),"")</f>
        <v/>
      </c>
      <c r="HK54" s="24"/>
      <c r="HL54" s="25"/>
      <c r="HM54" s="25"/>
      <c r="HN54" s="25"/>
      <c r="HO54" s="18" t="str">
        <f t="shared" si="47"/>
        <v/>
      </c>
      <c r="HP54" s="18" t="str">
        <f t="shared" si="48"/>
        <v/>
      </c>
      <c r="HQ54" s="18" t="str">
        <f t="shared" si="49"/>
        <v/>
      </c>
      <c r="HR54" s="18" t="str">
        <f t="shared" si="50"/>
        <v/>
      </c>
      <c r="HS54" s="18" t="str">
        <f>IF(ISNUMBER(HQ54), HQ54*COS(RADIANS(-$C54+Графики!$B$3))+HR54*SIN(RADIANS(-$C54+Графики!$B$3)),"")</f>
        <v/>
      </c>
      <c r="HT54" s="19" t="str">
        <f>IF(ISNUMBER(HQ54), HQ54*COS(RADIANS(-$C54+Графики!$B$5))+HR54*SIN(RADIANS(-$C54+Графики!$B$5)),"")</f>
        <v/>
      </c>
      <c r="HU54" s="24"/>
      <c r="HV54" s="25"/>
      <c r="HW54" s="25"/>
      <c r="HX54" s="25"/>
      <c r="HY54" s="18" t="str">
        <f t="shared" si="51"/>
        <v/>
      </c>
      <c r="HZ54" s="18" t="str">
        <f t="shared" si="52"/>
        <v/>
      </c>
      <c r="IA54" s="18" t="str">
        <f t="shared" si="53"/>
        <v/>
      </c>
      <c r="IB54" s="18" t="str">
        <f t="shared" si="54"/>
        <v/>
      </c>
      <c r="IC54" s="18" t="str">
        <f>IF(ISNUMBER(IA54), IA54*COS(RADIANS(-$C54+Графики!$B$3))+IB54*SIN(RADIANS(-$C54+Графики!$B$3)),"")</f>
        <v/>
      </c>
      <c r="ID54" s="19" t="str">
        <f>IF(ISNUMBER(IA54), IA54*COS(RADIANS(-$C54+Графики!$B$5))+IB54*SIN(RADIANS(-$C54+Графики!$B$5)),"")</f>
        <v/>
      </c>
      <c r="IE54" s="24"/>
      <c r="IF54" s="25"/>
      <c r="IG54" s="25"/>
      <c r="IH54" s="25"/>
      <c r="II54" s="18" t="str">
        <f t="shared" si="55"/>
        <v/>
      </c>
      <c r="IJ54" s="18" t="str">
        <f t="shared" si="56"/>
        <v/>
      </c>
      <c r="IK54" s="18" t="str">
        <f t="shared" si="57"/>
        <v/>
      </c>
      <c r="IL54" s="18" t="str">
        <f t="shared" si="58"/>
        <v/>
      </c>
      <c r="IM54" s="18" t="str">
        <f>IF(ISNUMBER(IK54), IK54*COS(RADIANS(-$C54+Графики!$B$3))+IL54*SIN(RADIANS(-$C54+Графики!$B$3)),"")</f>
        <v/>
      </c>
      <c r="IN54" s="19" t="str">
        <f>IF(ISNUMBER(IK54), IK54*COS(RADIANS(-$C54+Графики!$B$5))+IL54*SIN(RADIANS(-$C54+Графики!$B$5)),"")</f>
        <v/>
      </c>
      <c r="IO54" s="24"/>
      <c r="IP54" s="25"/>
      <c r="IQ54" s="25"/>
      <c r="IR54" s="25"/>
      <c r="IS54" s="18" t="str">
        <f t="shared" si="59"/>
        <v/>
      </c>
      <c r="IT54" s="18" t="str">
        <f t="shared" si="60"/>
        <v/>
      </c>
      <c r="IU54" s="18" t="str">
        <f t="shared" si="61"/>
        <v/>
      </c>
      <c r="IV54" s="18" t="str">
        <f t="shared" si="62"/>
        <v/>
      </c>
      <c r="IW54" s="18" t="str">
        <f>IF(ISNUMBER(IU54), IU54*COS(RADIANS(-$C54+Графики!$B$3))+IV54*SIN(RADIANS(-$C54+Графики!$B$3)),"")</f>
        <v/>
      </c>
      <c r="IX54" s="19" t="str">
        <f>IF(ISNUMBER(IU54), IU54*COS(RADIANS(-$C54+Графики!$B$5))+IV54*SIN(RADIANS(-$C54+Графики!$B$5)),"")</f>
        <v/>
      </c>
    </row>
    <row r="55" spans="1:258" x14ac:dyDescent="0.25">
      <c r="A55" s="44">
        <v>55</v>
      </c>
      <c r="B55" s="50">
        <v>0</v>
      </c>
      <c r="C55" s="11">
        <f>IF(Графики!$A$7="Расчитывать с учетом закручивания скважины",B55,0)</f>
        <v>0</v>
      </c>
      <c r="D55" s="47">
        <v>26</v>
      </c>
      <c r="E55" s="34">
        <f t="shared" si="114"/>
        <v>0</v>
      </c>
      <c r="F55" s="35">
        <f t="shared" si="114"/>
        <v>0</v>
      </c>
      <c r="G55" s="35">
        <f t="shared" si="1"/>
        <v>0</v>
      </c>
      <c r="H55" s="36">
        <f t="shared" si="2"/>
        <v>0</v>
      </c>
      <c r="I55" s="29"/>
      <c r="J55" s="25"/>
      <c r="K55" s="25"/>
      <c r="L55" s="25"/>
      <c r="M55" s="18" t="str">
        <f t="shared" si="170"/>
        <v/>
      </c>
      <c r="N55" s="18" t="str">
        <f t="shared" si="171"/>
        <v/>
      </c>
      <c r="O55" s="18" t="str">
        <f t="shared" si="172"/>
        <v/>
      </c>
      <c r="P55" s="18" t="str">
        <f t="shared" si="173"/>
        <v/>
      </c>
      <c r="Q55" s="18" t="str">
        <f>IF(ISNUMBER(O55), O55*COS(RADIANS(-$C55+Графики!$B$3))+P55*SIN(RADIANS(-$C55+Графики!$B$3)),"")</f>
        <v/>
      </c>
      <c r="R55" s="19" t="str">
        <f>IF(ISNUMBER(O55), O55*COS(RADIANS(-$C55+Графики!$B$5))+P55*SIN(RADIANS(-$C55+Графики!$B$5)),"")</f>
        <v/>
      </c>
      <c r="S55" s="29"/>
      <c r="T55" s="25"/>
      <c r="U55" s="25"/>
      <c r="V55" s="25"/>
      <c r="W55" s="18" t="str">
        <f t="shared" si="174"/>
        <v/>
      </c>
      <c r="X55" s="18" t="str">
        <f t="shared" si="175"/>
        <v/>
      </c>
      <c r="Y55" s="18" t="str">
        <f t="shared" si="176"/>
        <v/>
      </c>
      <c r="Z55" s="18" t="str">
        <f t="shared" si="177"/>
        <v/>
      </c>
      <c r="AA55" s="18" t="str">
        <f>IF(ISNUMBER(Y55), Y55*COS(RADIANS(-$C55+Графики!$B$3))+Z55*SIN(RADIANS(-$C55+Графики!$B$3)),"")</f>
        <v/>
      </c>
      <c r="AB55" s="18" t="str">
        <f>IF(ISNUMBER(Y55), Y55*COS(RADIANS(-$C55+Графики!$B$5))+Z55*SIN(RADIANS(-$C55+Графики!$B$5)),"")</f>
        <v/>
      </c>
      <c r="AC55" s="24"/>
      <c r="AD55" s="25"/>
      <c r="AE55" s="25"/>
      <c r="AF55" s="25"/>
      <c r="AG55" s="18" t="str">
        <f t="shared" si="178"/>
        <v/>
      </c>
      <c r="AH55" s="18" t="str">
        <f t="shared" si="179"/>
        <v/>
      </c>
      <c r="AI55" s="18" t="str">
        <f t="shared" si="180"/>
        <v/>
      </c>
      <c r="AJ55" s="18" t="str">
        <f t="shared" si="181"/>
        <v/>
      </c>
      <c r="AK55" s="18" t="str">
        <f>IF(ISNUMBER(AI55), AI55*COS(RADIANS(-$C55+Графики!$B$3))+AJ55*SIN(RADIANS(-$C55+Графики!$B$3)),"")</f>
        <v/>
      </c>
      <c r="AL55" s="19" t="str">
        <f>IF(ISNUMBER(AI55), AI55*COS(RADIANS(-$C55+Графики!$B$5))+AJ55*SIN(RADIANS(-$C55+Графики!$B$5)),"")</f>
        <v/>
      </c>
      <c r="AM55" s="24"/>
      <c r="AN55" s="25"/>
      <c r="AO55" s="25"/>
      <c r="AP55" s="25"/>
      <c r="AQ55" s="18" t="str">
        <f t="shared" si="186"/>
        <v/>
      </c>
      <c r="AR55" s="18" t="str">
        <f t="shared" si="187"/>
        <v/>
      </c>
      <c r="AS55" s="18" t="str">
        <f t="shared" si="188"/>
        <v/>
      </c>
      <c r="AT55" s="18" t="str">
        <f t="shared" si="189"/>
        <v/>
      </c>
      <c r="AU55" s="18" t="str">
        <f>IF(ISNUMBER(AS55), AS55*COS(RADIANS(-$C55+Графики!$B$3))+AT55*SIN(RADIANS(-$C55+Графики!$B$3)),"")</f>
        <v/>
      </c>
      <c r="AV55" s="19" t="str">
        <f>IF(ISNUMBER(AS55), AS55*COS(RADIANS(-$C55+Графики!$B$5))+AT55*SIN(RADIANS(-$C55+Графики!$B$5)),"")</f>
        <v/>
      </c>
      <c r="AW55" s="24"/>
      <c r="AX55" s="25"/>
      <c r="AY55" s="25"/>
      <c r="AZ55" s="25"/>
      <c r="BA55" s="18" t="str">
        <f t="shared" si="190"/>
        <v/>
      </c>
      <c r="BB55" s="18" t="str">
        <f t="shared" si="191"/>
        <v/>
      </c>
      <c r="BC55" s="18" t="str">
        <f t="shared" si="192"/>
        <v/>
      </c>
      <c r="BD55" s="18" t="str">
        <f t="shared" si="193"/>
        <v/>
      </c>
      <c r="BE55" s="18" t="str">
        <f>IF(ISNUMBER(BC55), BC55*COS(RADIANS(-$C55+Графики!$B$3))+BD55*SIN(RADIANS(-$C55+Графики!$B$3)),"")</f>
        <v/>
      </c>
      <c r="BF55" s="19" t="str">
        <f>IF(ISNUMBER(BC55), BC55*COS(RADIANS(-$C55+Графики!$B$5))+BD55*SIN(RADIANS(-$C55+Графики!$B$5)),"")</f>
        <v/>
      </c>
      <c r="BG55" s="24"/>
      <c r="BH55" s="25"/>
      <c r="BI55" s="25"/>
      <c r="BJ55" s="25"/>
      <c r="BK55" s="18" t="str">
        <f t="shared" si="155"/>
        <v/>
      </c>
      <c r="BL55" s="18" t="str">
        <f t="shared" si="156"/>
        <v/>
      </c>
      <c r="BM55" s="18" t="str">
        <f t="shared" si="157"/>
        <v/>
      </c>
      <c r="BN55" s="18" t="str">
        <f t="shared" si="158"/>
        <v/>
      </c>
      <c r="BO55" s="18" t="str">
        <f>IF(ISNUMBER(BM55), BM55*COS(RADIANS(-$C55+Графики!$B$3))+BN55*SIN(RADIANS(-$C55+Графики!$B$3)),"")</f>
        <v/>
      </c>
      <c r="BP55" s="19" t="str">
        <f>IF(ISNUMBER(BM55), BM55*COS(RADIANS(-$C55+Графики!$B$5))+BN55*SIN(RADIANS(-$C55+Графики!$B$5)),"")</f>
        <v/>
      </c>
      <c r="BQ55" s="24"/>
      <c r="BR55" s="25"/>
      <c r="BS55" s="25"/>
      <c r="BT55" s="25"/>
      <c r="BU55" s="18" t="str">
        <f t="shared" si="182"/>
        <v/>
      </c>
      <c r="BV55" s="18" t="str">
        <f t="shared" si="183"/>
        <v/>
      </c>
      <c r="BW55" s="18" t="str">
        <f t="shared" si="184"/>
        <v/>
      </c>
      <c r="BX55" s="18" t="str">
        <f t="shared" si="185"/>
        <v/>
      </c>
      <c r="BY55" s="18" t="str">
        <f>IF(ISNUMBER(BW55), BW55*COS(RADIANS(-$C55+Графики!$B$3))+BX55*SIN(RADIANS(-$C55+Графики!$B$3)),"")</f>
        <v/>
      </c>
      <c r="BZ55" s="19" t="str">
        <f>IF(ISNUMBER(BW55), BW55*COS(RADIANS(-$C55+Графики!$B$5))+BX55*SIN(RADIANS(-$C55+Графики!$B$5)),"")</f>
        <v/>
      </c>
      <c r="CA55" s="29"/>
      <c r="CB55" s="25"/>
      <c r="CC55" s="25"/>
      <c r="CD55" s="25"/>
      <c r="CE55" s="18" t="str">
        <f t="shared" si="159"/>
        <v/>
      </c>
      <c r="CF55" s="18" t="str">
        <f t="shared" si="160"/>
        <v/>
      </c>
      <c r="CG55" s="18" t="str">
        <f t="shared" si="161"/>
        <v/>
      </c>
      <c r="CH55" s="18" t="str">
        <f t="shared" si="162"/>
        <v/>
      </c>
      <c r="CI55" s="18" t="str">
        <f>IF(ISNUMBER(CG55), CG55*COS(RADIANS(-$C55+Графики!$B$3))+CH55*SIN(RADIANS(-$C55+Графики!$B$3)),"")</f>
        <v/>
      </c>
      <c r="CJ55" s="19" t="str">
        <f>IF(ISNUMBER(CG55), CG55*COS(RADIANS(-$C55+Графики!$B$5))+CH55*SIN(RADIANS(-$C55+Графики!$B$5)),"")</f>
        <v/>
      </c>
      <c r="CK55" s="24"/>
      <c r="CL55" s="25"/>
      <c r="CM55" s="25"/>
      <c r="CN55" s="25"/>
      <c r="CO55" s="18" t="str">
        <f t="shared" si="154"/>
        <v/>
      </c>
      <c r="CP55" s="18" t="str">
        <f t="shared" si="163"/>
        <v/>
      </c>
      <c r="CQ55" s="18" t="str">
        <f t="shared" si="164"/>
        <v/>
      </c>
      <c r="CR55" s="18" t="str">
        <f t="shared" si="165"/>
        <v/>
      </c>
      <c r="CS55" s="18" t="str">
        <f>IF(ISNUMBER(CQ55), CQ55*COS(RADIANS(-$C55+Графики!$B$3))+CR55*SIN(RADIANS(-$C55+Графики!$B$3)),"")</f>
        <v/>
      </c>
      <c r="CT55" s="19" t="str">
        <f>IF(ISNUMBER(CQ55), CQ55*COS(RADIANS(-$C55+Графики!$B$5))+CR55*SIN(RADIANS(-$C55+Графики!$B$5)),"")</f>
        <v/>
      </c>
      <c r="CU55" s="24"/>
      <c r="CV55" s="25"/>
      <c r="CW55" s="25"/>
      <c r="CX55" s="25"/>
      <c r="CY55" s="18" t="str">
        <f t="shared" si="166"/>
        <v/>
      </c>
      <c r="CZ55" s="18" t="str">
        <f t="shared" si="167"/>
        <v/>
      </c>
      <c r="DA55" s="18" t="str">
        <f t="shared" si="168"/>
        <v/>
      </c>
      <c r="DB55" s="18" t="str">
        <f t="shared" si="169"/>
        <v/>
      </c>
      <c r="DC55" s="18" t="str">
        <f>IF(ISNUMBER(DA55), DA55*COS(RADIANS(-$C55+Графики!$B$3))+DB55*SIN(RADIANS(-$C55+Графики!$B$3)),"")</f>
        <v/>
      </c>
      <c r="DD55" s="19" t="str">
        <f>IF(ISNUMBER(DA55), DA55*COS(RADIANS(-$C55+Графики!$B$5))+DB55*SIN(RADIANS(-$C55+Графики!$B$5)),"")</f>
        <v/>
      </c>
      <c r="DE55" s="24"/>
      <c r="DF55" s="25"/>
      <c r="DG55" s="25"/>
      <c r="DH55" s="25"/>
      <c r="DI55" s="18" t="str">
        <f t="shared" si="3"/>
        <v/>
      </c>
      <c r="DJ55" s="18" t="str">
        <f t="shared" si="4"/>
        <v/>
      </c>
      <c r="DK55" s="18" t="str">
        <f t="shared" si="5"/>
        <v/>
      </c>
      <c r="DL55" s="18" t="str">
        <f t="shared" si="6"/>
        <v/>
      </c>
      <c r="DM55" s="18" t="str">
        <f>IF(ISNUMBER(DK55), DK55*COS(RADIANS(-$C55+Графики!$B$3))+DL55*SIN(RADIANS(-$C55+Графики!$B$3)),"")</f>
        <v/>
      </c>
      <c r="DN55" s="19" t="str">
        <f>IF(ISNUMBER(DK55), DK55*COS(RADIANS(-$C55+Графики!$B$5))+DL55*SIN(RADIANS(-$C55+Графики!$B$5)),"")</f>
        <v/>
      </c>
      <c r="DO55" s="24"/>
      <c r="DP55" s="25"/>
      <c r="DQ55" s="25"/>
      <c r="DR55" s="25"/>
      <c r="DS55" s="18" t="str">
        <f t="shared" si="7"/>
        <v/>
      </c>
      <c r="DT55" s="18" t="str">
        <f t="shared" si="8"/>
        <v/>
      </c>
      <c r="DU55" s="18" t="str">
        <f t="shared" si="9"/>
        <v/>
      </c>
      <c r="DV55" s="18" t="str">
        <f t="shared" si="10"/>
        <v/>
      </c>
      <c r="DW55" s="18" t="str">
        <f>IF(ISNUMBER(DU55), DU55*COS(RADIANS(-$C55+Графики!$B$3))+DV55*SIN(RADIANS(-$C55+Графики!$B$3)),"")</f>
        <v/>
      </c>
      <c r="DX55" s="19" t="str">
        <f>IF(ISNUMBER(DU55), DU55*COS(RADIANS(-$C55+Графики!$B$5))+DV55*SIN(RADIANS(-$C55+Графики!$B$5)),"")</f>
        <v/>
      </c>
      <c r="DY55" s="24"/>
      <c r="DZ55" s="25"/>
      <c r="EA55" s="25"/>
      <c r="EB55" s="25"/>
      <c r="EC55" s="18" t="str">
        <f t="shared" si="11"/>
        <v/>
      </c>
      <c r="ED55" s="18" t="str">
        <f t="shared" si="12"/>
        <v/>
      </c>
      <c r="EE55" s="18" t="str">
        <f t="shared" si="13"/>
        <v/>
      </c>
      <c r="EF55" s="18" t="str">
        <f t="shared" si="14"/>
        <v/>
      </c>
      <c r="EG55" s="18" t="str">
        <f>IF(ISNUMBER(EE55), EE55*COS(RADIANS(-$C55+Графики!$B$3))+EF55*SIN(RADIANS(-$C55+Графики!$B$3)),"")</f>
        <v/>
      </c>
      <c r="EH55" s="19" t="str">
        <f>IF(ISNUMBER(EE55), EE55*COS(RADIANS(-$C55+Графики!$B$5))+EF55*SIN(RADIANS(-$C55+Графики!$B$5)),"")</f>
        <v/>
      </c>
      <c r="EI55" s="24"/>
      <c r="EJ55" s="25"/>
      <c r="EK55" s="25"/>
      <c r="EL55" s="25"/>
      <c r="EM55" s="18" t="str">
        <f t="shared" si="15"/>
        <v/>
      </c>
      <c r="EN55" s="18" t="str">
        <f t="shared" si="16"/>
        <v/>
      </c>
      <c r="EO55" s="18" t="str">
        <f t="shared" si="17"/>
        <v/>
      </c>
      <c r="EP55" s="18" t="str">
        <f t="shared" si="18"/>
        <v/>
      </c>
      <c r="EQ55" s="18" t="str">
        <f>IF(ISNUMBER(EO55), EO55*COS(RADIANS(-$C55+Графики!$B$3))+EP55*SIN(RADIANS(-$C55+Графики!$B$3)),"")</f>
        <v/>
      </c>
      <c r="ER55" s="19" t="str">
        <f>IF(ISNUMBER(EO55), EO55*COS(RADIANS(-$C55+Графики!$B$5))+EP55*SIN(RADIANS(-$C55+Графики!$B$5)),"")</f>
        <v/>
      </c>
      <c r="ES55" s="24"/>
      <c r="ET55" s="25"/>
      <c r="EU55" s="25"/>
      <c r="EV55" s="25"/>
      <c r="EW55" s="18" t="str">
        <f t="shared" si="19"/>
        <v/>
      </c>
      <c r="EX55" s="18" t="str">
        <f t="shared" si="20"/>
        <v/>
      </c>
      <c r="EY55" s="18" t="str">
        <f t="shared" si="21"/>
        <v/>
      </c>
      <c r="EZ55" s="18" t="str">
        <f t="shared" si="22"/>
        <v/>
      </c>
      <c r="FA55" s="18" t="str">
        <f>IF(ISNUMBER(EY55), EY55*COS(RADIANS(-$C55+Графики!$B$3))+EZ55*SIN(RADIANS(-$C55+Графики!$B$3)),"")</f>
        <v/>
      </c>
      <c r="FB55" s="19" t="str">
        <f>IF(ISNUMBER(EY55), EY55*COS(RADIANS(-$C55+Графики!$B$5))+EZ55*SIN(RADIANS(-$C55+Графики!$B$5)),"")</f>
        <v/>
      </c>
      <c r="FC55" s="24"/>
      <c r="FD55" s="25"/>
      <c r="FE55" s="25"/>
      <c r="FF55" s="25"/>
      <c r="FG55" s="18" t="str">
        <f t="shared" si="23"/>
        <v/>
      </c>
      <c r="FH55" s="18" t="str">
        <f t="shared" si="24"/>
        <v/>
      </c>
      <c r="FI55" s="18" t="str">
        <f t="shared" si="25"/>
        <v/>
      </c>
      <c r="FJ55" s="18" t="str">
        <f t="shared" si="26"/>
        <v/>
      </c>
      <c r="FK55" s="18" t="str">
        <f>IF(ISNUMBER(FI55), FI55*COS(RADIANS(-$C55+Графики!$B$3))+FJ55*SIN(RADIANS(-$C55+Графики!$B$3)),"")</f>
        <v/>
      </c>
      <c r="FL55" s="19" t="str">
        <f>IF(ISNUMBER(FI55), FI55*COS(RADIANS(-$C55+Графики!$B$5))+FJ55*SIN(RADIANS(-$C55+Графики!$B$5)),"")</f>
        <v/>
      </c>
      <c r="FM55" s="24"/>
      <c r="FN55" s="25"/>
      <c r="FO55" s="25"/>
      <c r="FP55" s="25"/>
      <c r="FQ55" s="18" t="str">
        <f t="shared" si="27"/>
        <v/>
      </c>
      <c r="FR55" s="18" t="str">
        <f t="shared" si="28"/>
        <v/>
      </c>
      <c r="FS55" s="18" t="str">
        <f t="shared" si="29"/>
        <v/>
      </c>
      <c r="FT55" s="18" t="str">
        <f t="shared" si="30"/>
        <v/>
      </c>
      <c r="FU55" s="18" t="str">
        <f>IF(ISNUMBER(FS55), FS55*COS(RADIANS(-$C55+Графики!$B$3))+FT55*SIN(RADIANS(-$C55+Графики!$B$3)),"")</f>
        <v/>
      </c>
      <c r="FV55" s="19" t="str">
        <f>IF(ISNUMBER(FS55), FS55*COS(RADIANS(-$C55+Графики!$B$5))+FT55*SIN(RADIANS(-$C55+Графики!$B$5)),"")</f>
        <v/>
      </c>
      <c r="FW55" s="24"/>
      <c r="FX55" s="25"/>
      <c r="FY55" s="25"/>
      <c r="FZ55" s="25"/>
      <c r="GA55" s="18" t="str">
        <f t="shared" si="31"/>
        <v/>
      </c>
      <c r="GB55" s="18" t="str">
        <f t="shared" si="32"/>
        <v/>
      </c>
      <c r="GC55" s="18" t="str">
        <f t="shared" si="33"/>
        <v/>
      </c>
      <c r="GD55" s="18" t="str">
        <f t="shared" si="34"/>
        <v/>
      </c>
      <c r="GE55" s="18" t="str">
        <f>IF(ISNUMBER(GC55), GC55*COS(RADIANS(-$C55+Графики!$B$3))+GD55*SIN(RADIANS(-$C55+Графики!$B$3)),"")</f>
        <v/>
      </c>
      <c r="GF55" s="19" t="str">
        <f>IF(ISNUMBER(GC55), GC55*COS(RADIANS(-$C55+Графики!$B$5))+GD55*SIN(RADIANS(-$C55+Графики!$B$5)),"")</f>
        <v/>
      </c>
      <c r="GG55" s="24"/>
      <c r="GH55" s="25"/>
      <c r="GI55" s="25"/>
      <c r="GJ55" s="25"/>
      <c r="GK55" s="18" t="str">
        <f t="shared" si="35"/>
        <v/>
      </c>
      <c r="GL55" s="18" t="str">
        <f t="shared" si="36"/>
        <v/>
      </c>
      <c r="GM55" s="18" t="str">
        <f t="shared" si="37"/>
        <v/>
      </c>
      <c r="GN55" s="18" t="str">
        <f t="shared" si="38"/>
        <v/>
      </c>
      <c r="GO55" s="18" t="str">
        <f>IF(ISNUMBER(GM55), GM55*COS(RADIANS(-$C55+Графики!$B$3))+GN55*SIN(RADIANS(-$C55+Графики!$B$3)),"")</f>
        <v/>
      </c>
      <c r="GP55" s="19" t="str">
        <f>IF(ISNUMBER(GM55), GM55*COS(RADIANS(-$C55+Графики!$B$5))+GN55*SIN(RADIANS(-$C55+Графики!$B$5)),"")</f>
        <v/>
      </c>
      <c r="GQ55" s="24"/>
      <c r="GR55" s="25"/>
      <c r="GS55" s="25"/>
      <c r="GT55" s="25"/>
      <c r="GU55" s="18" t="str">
        <f t="shared" si="39"/>
        <v/>
      </c>
      <c r="GV55" s="18" t="str">
        <f t="shared" si="40"/>
        <v/>
      </c>
      <c r="GW55" s="18" t="str">
        <f t="shared" si="41"/>
        <v/>
      </c>
      <c r="GX55" s="18" t="str">
        <f t="shared" si="42"/>
        <v/>
      </c>
      <c r="GY55" s="18" t="str">
        <f>IF(ISNUMBER(GW55), GW55*COS(RADIANS(-$C55+Графики!$B$3))+GX55*SIN(RADIANS(-$C55+Графики!$B$3)),"")</f>
        <v/>
      </c>
      <c r="GZ55" s="19" t="str">
        <f>IF(ISNUMBER(GW55), GW55*COS(RADIANS(-$C55+Графики!$B$5))+GX55*SIN(RADIANS(-$C55+Графики!$B$5)),"")</f>
        <v/>
      </c>
      <c r="HA55" s="24"/>
      <c r="HB55" s="25"/>
      <c r="HC55" s="25"/>
      <c r="HD55" s="25"/>
      <c r="HE55" s="18" t="str">
        <f t="shared" si="43"/>
        <v/>
      </c>
      <c r="HF55" s="18" t="str">
        <f t="shared" si="44"/>
        <v/>
      </c>
      <c r="HG55" s="18" t="str">
        <f t="shared" si="45"/>
        <v/>
      </c>
      <c r="HH55" s="18" t="str">
        <f t="shared" si="46"/>
        <v/>
      </c>
      <c r="HI55" s="18" t="str">
        <f>IF(ISNUMBER(HG55), HG55*COS(RADIANS(-$C55+Графики!$B$3))+HH55*SIN(RADIANS(-$C55+Графики!$B$3)),"")</f>
        <v/>
      </c>
      <c r="HJ55" s="19" t="str">
        <f>IF(ISNUMBER(HG55), HG55*COS(RADIANS(-$C55+Графики!$B$5))+HH55*SIN(RADIANS(-$C55+Графики!$B$5)),"")</f>
        <v/>
      </c>
      <c r="HK55" s="24"/>
      <c r="HL55" s="25"/>
      <c r="HM55" s="25"/>
      <c r="HN55" s="25"/>
      <c r="HO55" s="18" t="str">
        <f t="shared" si="47"/>
        <v/>
      </c>
      <c r="HP55" s="18" t="str">
        <f t="shared" si="48"/>
        <v/>
      </c>
      <c r="HQ55" s="18" t="str">
        <f t="shared" si="49"/>
        <v/>
      </c>
      <c r="HR55" s="18" t="str">
        <f t="shared" si="50"/>
        <v/>
      </c>
      <c r="HS55" s="18" t="str">
        <f>IF(ISNUMBER(HQ55), HQ55*COS(RADIANS(-$C55+Графики!$B$3))+HR55*SIN(RADIANS(-$C55+Графики!$B$3)),"")</f>
        <v/>
      </c>
      <c r="HT55" s="19" t="str">
        <f>IF(ISNUMBER(HQ55), HQ55*COS(RADIANS(-$C55+Графики!$B$5))+HR55*SIN(RADIANS(-$C55+Графики!$B$5)),"")</f>
        <v/>
      </c>
      <c r="HU55" s="24"/>
      <c r="HV55" s="25"/>
      <c r="HW55" s="25"/>
      <c r="HX55" s="25"/>
      <c r="HY55" s="18" t="str">
        <f t="shared" si="51"/>
        <v/>
      </c>
      <c r="HZ55" s="18" t="str">
        <f t="shared" si="52"/>
        <v/>
      </c>
      <c r="IA55" s="18" t="str">
        <f t="shared" si="53"/>
        <v/>
      </c>
      <c r="IB55" s="18" t="str">
        <f t="shared" si="54"/>
        <v/>
      </c>
      <c r="IC55" s="18" t="str">
        <f>IF(ISNUMBER(IA55), IA55*COS(RADIANS(-$C55+Графики!$B$3))+IB55*SIN(RADIANS(-$C55+Графики!$B$3)),"")</f>
        <v/>
      </c>
      <c r="ID55" s="19" t="str">
        <f>IF(ISNUMBER(IA55), IA55*COS(RADIANS(-$C55+Графики!$B$5))+IB55*SIN(RADIANS(-$C55+Графики!$B$5)),"")</f>
        <v/>
      </c>
      <c r="IE55" s="24"/>
      <c r="IF55" s="25"/>
      <c r="IG55" s="25"/>
      <c r="IH55" s="25"/>
      <c r="II55" s="18" t="str">
        <f t="shared" si="55"/>
        <v/>
      </c>
      <c r="IJ55" s="18" t="str">
        <f t="shared" si="56"/>
        <v/>
      </c>
      <c r="IK55" s="18" t="str">
        <f t="shared" si="57"/>
        <v/>
      </c>
      <c r="IL55" s="18" t="str">
        <f t="shared" si="58"/>
        <v/>
      </c>
      <c r="IM55" s="18" t="str">
        <f>IF(ISNUMBER(IK55), IK55*COS(RADIANS(-$C55+Графики!$B$3))+IL55*SIN(RADIANS(-$C55+Графики!$B$3)),"")</f>
        <v/>
      </c>
      <c r="IN55" s="19" t="str">
        <f>IF(ISNUMBER(IK55), IK55*COS(RADIANS(-$C55+Графики!$B$5))+IL55*SIN(RADIANS(-$C55+Графики!$B$5)),"")</f>
        <v/>
      </c>
      <c r="IO55" s="24"/>
      <c r="IP55" s="25"/>
      <c r="IQ55" s="25"/>
      <c r="IR55" s="25"/>
      <c r="IS55" s="18" t="str">
        <f t="shared" si="59"/>
        <v/>
      </c>
      <c r="IT55" s="18" t="str">
        <f t="shared" si="60"/>
        <v/>
      </c>
      <c r="IU55" s="18" t="str">
        <f t="shared" si="61"/>
        <v/>
      </c>
      <c r="IV55" s="18" t="str">
        <f t="shared" si="62"/>
        <v/>
      </c>
      <c r="IW55" s="18" t="str">
        <f>IF(ISNUMBER(IU55), IU55*COS(RADIANS(-$C55+Графики!$B$3))+IV55*SIN(RADIANS(-$C55+Графики!$B$3)),"")</f>
        <v/>
      </c>
      <c r="IX55" s="19" t="str">
        <f>IF(ISNUMBER(IU55), IU55*COS(RADIANS(-$C55+Графики!$B$5))+IV55*SIN(RADIANS(-$C55+Графики!$B$5)),"")</f>
        <v/>
      </c>
    </row>
    <row r="56" spans="1:258" x14ac:dyDescent="0.25">
      <c r="A56" s="44">
        <v>56</v>
      </c>
      <c r="B56" s="50">
        <v>0</v>
      </c>
      <c r="C56" s="11">
        <f>IF(Графики!$A$7="Расчитывать с учетом закручивания скважины",B56,0)</f>
        <v>0</v>
      </c>
      <c r="D56" s="47">
        <v>26.5</v>
      </c>
      <c r="E56" s="34">
        <f t="shared" si="114"/>
        <v>0</v>
      </c>
      <c r="F56" s="35">
        <f t="shared" si="114"/>
        <v>0</v>
      </c>
      <c r="G56" s="35">
        <f t="shared" si="1"/>
        <v>0</v>
      </c>
      <c r="H56" s="36">
        <f t="shared" si="2"/>
        <v>0</v>
      </c>
      <c r="I56" s="29"/>
      <c r="J56" s="25"/>
      <c r="K56" s="25"/>
      <c r="L56" s="25"/>
      <c r="M56" s="18" t="str">
        <f t="shared" si="170"/>
        <v/>
      </c>
      <c r="N56" s="18" t="str">
        <f t="shared" si="171"/>
        <v/>
      </c>
      <c r="O56" s="18" t="str">
        <f t="shared" si="172"/>
        <v/>
      </c>
      <c r="P56" s="18" t="str">
        <f t="shared" si="173"/>
        <v/>
      </c>
      <c r="Q56" s="18" t="str">
        <f>IF(ISNUMBER(O56), O56*COS(RADIANS(-$C56+Графики!$B$3))+P56*SIN(RADIANS(-$C56+Графики!$B$3)),"")</f>
        <v/>
      </c>
      <c r="R56" s="19" t="str">
        <f>IF(ISNUMBER(O56), O56*COS(RADIANS(-$C56+Графики!$B$5))+P56*SIN(RADIANS(-$C56+Графики!$B$5)),"")</f>
        <v/>
      </c>
      <c r="S56" s="29"/>
      <c r="T56" s="25"/>
      <c r="U56" s="25"/>
      <c r="V56" s="25"/>
      <c r="W56" s="18" t="str">
        <f t="shared" si="174"/>
        <v/>
      </c>
      <c r="X56" s="18" t="str">
        <f t="shared" si="175"/>
        <v/>
      </c>
      <c r="Y56" s="18" t="str">
        <f t="shared" si="176"/>
        <v/>
      </c>
      <c r="Z56" s="18" t="str">
        <f t="shared" si="177"/>
        <v/>
      </c>
      <c r="AA56" s="18" t="str">
        <f>IF(ISNUMBER(Y56), Y56*COS(RADIANS(-$C56+Графики!$B$3))+Z56*SIN(RADIANS(-$C56+Графики!$B$3)),"")</f>
        <v/>
      </c>
      <c r="AB56" s="18" t="str">
        <f>IF(ISNUMBER(Y56), Y56*COS(RADIANS(-$C56+Графики!$B$5))+Z56*SIN(RADIANS(-$C56+Графики!$B$5)),"")</f>
        <v/>
      </c>
      <c r="AC56" s="24"/>
      <c r="AD56" s="25"/>
      <c r="AE56" s="25"/>
      <c r="AF56" s="25"/>
      <c r="AG56" s="18" t="str">
        <f t="shared" si="178"/>
        <v/>
      </c>
      <c r="AH56" s="18" t="str">
        <f t="shared" si="179"/>
        <v/>
      </c>
      <c r="AI56" s="18" t="str">
        <f t="shared" si="180"/>
        <v/>
      </c>
      <c r="AJ56" s="18" t="str">
        <f t="shared" si="181"/>
        <v/>
      </c>
      <c r="AK56" s="18" t="str">
        <f>IF(ISNUMBER(AI56), AI56*COS(RADIANS(-$C56+Графики!$B$3))+AJ56*SIN(RADIANS(-$C56+Графики!$B$3)),"")</f>
        <v/>
      </c>
      <c r="AL56" s="19" t="str">
        <f>IF(ISNUMBER(AI56), AI56*COS(RADIANS(-$C56+Графики!$B$5))+AJ56*SIN(RADIANS(-$C56+Графики!$B$5)),"")</f>
        <v/>
      </c>
      <c r="AM56" s="24"/>
      <c r="AN56" s="25"/>
      <c r="AO56" s="25"/>
      <c r="AP56" s="25"/>
      <c r="AQ56" s="18" t="str">
        <f t="shared" si="186"/>
        <v/>
      </c>
      <c r="AR56" s="18" t="str">
        <f t="shared" si="187"/>
        <v/>
      </c>
      <c r="AS56" s="18" t="str">
        <f t="shared" si="188"/>
        <v/>
      </c>
      <c r="AT56" s="18" t="str">
        <f t="shared" si="189"/>
        <v/>
      </c>
      <c r="AU56" s="18" t="str">
        <f>IF(ISNUMBER(AS56), AS56*COS(RADIANS(-$C56+Графики!$B$3))+AT56*SIN(RADIANS(-$C56+Графики!$B$3)),"")</f>
        <v/>
      </c>
      <c r="AV56" s="19" t="str">
        <f>IF(ISNUMBER(AS56), AS56*COS(RADIANS(-$C56+Графики!$B$5))+AT56*SIN(RADIANS(-$C56+Графики!$B$5)),"")</f>
        <v/>
      </c>
      <c r="AW56" s="24"/>
      <c r="AX56" s="25"/>
      <c r="AY56" s="25"/>
      <c r="AZ56" s="25"/>
      <c r="BA56" s="18" t="str">
        <f t="shared" si="190"/>
        <v/>
      </c>
      <c r="BB56" s="18" t="str">
        <f t="shared" si="191"/>
        <v/>
      </c>
      <c r="BC56" s="18" t="str">
        <f t="shared" si="192"/>
        <v/>
      </c>
      <c r="BD56" s="18" t="str">
        <f t="shared" si="193"/>
        <v/>
      </c>
      <c r="BE56" s="18" t="str">
        <f>IF(ISNUMBER(BC56), BC56*COS(RADIANS(-$C56+Графики!$B$3))+BD56*SIN(RADIANS(-$C56+Графики!$B$3)),"")</f>
        <v/>
      </c>
      <c r="BF56" s="19" t="str">
        <f>IF(ISNUMBER(BC56), BC56*COS(RADIANS(-$C56+Графики!$B$5))+BD56*SIN(RADIANS(-$C56+Графики!$B$5)),"")</f>
        <v/>
      </c>
      <c r="BG56" s="24"/>
      <c r="BH56" s="25"/>
      <c r="BI56" s="25"/>
      <c r="BJ56" s="25"/>
      <c r="BK56" s="18" t="str">
        <f t="shared" si="155"/>
        <v/>
      </c>
      <c r="BL56" s="18" t="str">
        <f t="shared" si="156"/>
        <v/>
      </c>
      <c r="BM56" s="18" t="str">
        <f t="shared" si="157"/>
        <v/>
      </c>
      <c r="BN56" s="18" t="str">
        <f t="shared" si="158"/>
        <v/>
      </c>
      <c r="BO56" s="18" t="str">
        <f>IF(ISNUMBER(BM56), BM56*COS(RADIANS(-$C56+Графики!$B$3))+BN56*SIN(RADIANS(-$C56+Графики!$B$3)),"")</f>
        <v/>
      </c>
      <c r="BP56" s="19" t="str">
        <f>IF(ISNUMBER(BM56), BM56*COS(RADIANS(-$C56+Графики!$B$5))+BN56*SIN(RADIANS(-$C56+Графики!$B$5)),"")</f>
        <v/>
      </c>
      <c r="BQ56" s="24"/>
      <c r="BR56" s="25"/>
      <c r="BS56" s="25"/>
      <c r="BT56" s="25"/>
      <c r="BU56" s="18" t="str">
        <f t="shared" si="182"/>
        <v/>
      </c>
      <c r="BV56" s="18" t="str">
        <f t="shared" si="183"/>
        <v/>
      </c>
      <c r="BW56" s="18" t="str">
        <f t="shared" si="184"/>
        <v/>
      </c>
      <c r="BX56" s="18" t="str">
        <f t="shared" si="185"/>
        <v/>
      </c>
      <c r="BY56" s="18" t="str">
        <f>IF(ISNUMBER(BW56), BW56*COS(RADIANS(-$C56+Графики!$B$3))+BX56*SIN(RADIANS(-$C56+Графики!$B$3)),"")</f>
        <v/>
      </c>
      <c r="BZ56" s="19" t="str">
        <f>IF(ISNUMBER(BW56), BW56*COS(RADIANS(-$C56+Графики!$B$5))+BX56*SIN(RADIANS(-$C56+Графики!$B$5)),"")</f>
        <v/>
      </c>
      <c r="CA56" s="29"/>
      <c r="CB56" s="25"/>
      <c r="CC56" s="25"/>
      <c r="CD56" s="25"/>
      <c r="CE56" s="18" t="str">
        <f t="shared" si="159"/>
        <v/>
      </c>
      <c r="CF56" s="18" t="str">
        <f t="shared" si="160"/>
        <v/>
      </c>
      <c r="CG56" s="18" t="str">
        <f t="shared" si="161"/>
        <v/>
      </c>
      <c r="CH56" s="18" t="str">
        <f t="shared" si="162"/>
        <v/>
      </c>
      <c r="CI56" s="18" t="str">
        <f>IF(ISNUMBER(CG56), CG56*COS(RADIANS(-$C56+Графики!$B$3))+CH56*SIN(RADIANS(-$C56+Графики!$B$3)),"")</f>
        <v/>
      </c>
      <c r="CJ56" s="19" t="str">
        <f>IF(ISNUMBER(CG56), CG56*COS(RADIANS(-$C56+Графики!$B$5))+CH56*SIN(RADIANS(-$C56+Графики!$B$5)),"")</f>
        <v/>
      </c>
      <c r="CK56" s="24"/>
      <c r="CL56" s="25"/>
      <c r="CM56" s="25"/>
      <c r="CN56" s="25"/>
      <c r="CO56" s="18" t="str">
        <f t="shared" si="154"/>
        <v/>
      </c>
      <c r="CP56" s="18" t="str">
        <f t="shared" si="163"/>
        <v/>
      </c>
      <c r="CQ56" s="18" t="str">
        <f t="shared" si="164"/>
        <v/>
      </c>
      <c r="CR56" s="18" t="str">
        <f t="shared" si="165"/>
        <v/>
      </c>
      <c r="CS56" s="18" t="str">
        <f>IF(ISNUMBER(CQ56), CQ56*COS(RADIANS(-$C56+Графики!$B$3))+CR56*SIN(RADIANS(-$C56+Графики!$B$3)),"")</f>
        <v/>
      </c>
      <c r="CT56" s="19" t="str">
        <f>IF(ISNUMBER(CQ56), CQ56*COS(RADIANS(-$C56+Графики!$B$5))+CR56*SIN(RADIANS(-$C56+Графики!$B$5)),"")</f>
        <v/>
      </c>
      <c r="CU56" s="24"/>
      <c r="CV56" s="25"/>
      <c r="CW56" s="25"/>
      <c r="CX56" s="25"/>
      <c r="CY56" s="18" t="str">
        <f t="shared" si="166"/>
        <v/>
      </c>
      <c r="CZ56" s="18" t="str">
        <f t="shared" si="167"/>
        <v/>
      </c>
      <c r="DA56" s="18" t="str">
        <f t="shared" si="168"/>
        <v/>
      </c>
      <c r="DB56" s="18" t="str">
        <f t="shared" si="169"/>
        <v/>
      </c>
      <c r="DC56" s="18" t="str">
        <f>IF(ISNUMBER(DA56), DA56*COS(RADIANS(-$C56+Графики!$B$3))+DB56*SIN(RADIANS(-$C56+Графики!$B$3)),"")</f>
        <v/>
      </c>
      <c r="DD56" s="19" t="str">
        <f>IF(ISNUMBER(DA56), DA56*COS(RADIANS(-$C56+Графики!$B$5))+DB56*SIN(RADIANS(-$C56+Графики!$B$5)),"")</f>
        <v/>
      </c>
      <c r="DE56" s="24"/>
      <c r="DF56" s="25"/>
      <c r="DG56" s="25"/>
      <c r="DH56" s="25"/>
      <c r="DI56" s="18" t="str">
        <f t="shared" si="3"/>
        <v/>
      </c>
      <c r="DJ56" s="18" t="str">
        <f t="shared" si="4"/>
        <v/>
      </c>
      <c r="DK56" s="18" t="str">
        <f t="shared" si="5"/>
        <v/>
      </c>
      <c r="DL56" s="18" t="str">
        <f t="shared" si="6"/>
        <v/>
      </c>
      <c r="DM56" s="18" t="str">
        <f>IF(ISNUMBER(DK56), DK56*COS(RADIANS(-$C56+Графики!$B$3))+DL56*SIN(RADIANS(-$C56+Графики!$B$3)),"")</f>
        <v/>
      </c>
      <c r="DN56" s="19" t="str">
        <f>IF(ISNUMBER(DK56), DK56*COS(RADIANS(-$C56+Графики!$B$5))+DL56*SIN(RADIANS(-$C56+Графики!$B$5)),"")</f>
        <v/>
      </c>
      <c r="DO56" s="24"/>
      <c r="DP56" s="25"/>
      <c r="DQ56" s="25"/>
      <c r="DR56" s="25"/>
      <c r="DS56" s="18" t="str">
        <f t="shared" si="7"/>
        <v/>
      </c>
      <c r="DT56" s="18" t="str">
        <f t="shared" si="8"/>
        <v/>
      </c>
      <c r="DU56" s="18" t="str">
        <f t="shared" si="9"/>
        <v/>
      </c>
      <c r="DV56" s="18" t="str">
        <f t="shared" si="10"/>
        <v/>
      </c>
      <c r="DW56" s="18" t="str">
        <f>IF(ISNUMBER(DU56), DU56*COS(RADIANS(-$C56+Графики!$B$3))+DV56*SIN(RADIANS(-$C56+Графики!$B$3)),"")</f>
        <v/>
      </c>
      <c r="DX56" s="19" t="str">
        <f>IF(ISNUMBER(DU56), DU56*COS(RADIANS(-$C56+Графики!$B$5))+DV56*SIN(RADIANS(-$C56+Графики!$B$5)),"")</f>
        <v/>
      </c>
      <c r="DY56" s="24"/>
      <c r="DZ56" s="25"/>
      <c r="EA56" s="25"/>
      <c r="EB56" s="25"/>
      <c r="EC56" s="18" t="str">
        <f t="shared" si="11"/>
        <v/>
      </c>
      <c r="ED56" s="18" t="str">
        <f t="shared" si="12"/>
        <v/>
      </c>
      <c r="EE56" s="18" t="str">
        <f t="shared" si="13"/>
        <v/>
      </c>
      <c r="EF56" s="18" t="str">
        <f t="shared" si="14"/>
        <v/>
      </c>
      <c r="EG56" s="18" t="str">
        <f>IF(ISNUMBER(EE56), EE56*COS(RADIANS(-$C56+Графики!$B$3))+EF56*SIN(RADIANS(-$C56+Графики!$B$3)),"")</f>
        <v/>
      </c>
      <c r="EH56" s="19" t="str">
        <f>IF(ISNUMBER(EE56), EE56*COS(RADIANS(-$C56+Графики!$B$5))+EF56*SIN(RADIANS(-$C56+Графики!$B$5)),"")</f>
        <v/>
      </c>
      <c r="EI56" s="24"/>
      <c r="EJ56" s="25"/>
      <c r="EK56" s="25"/>
      <c r="EL56" s="25"/>
      <c r="EM56" s="18" t="str">
        <f t="shared" si="15"/>
        <v/>
      </c>
      <c r="EN56" s="18" t="str">
        <f t="shared" si="16"/>
        <v/>
      </c>
      <c r="EO56" s="18" t="str">
        <f t="shared" si="17"/>
        <v/>
      </c>
      <c r="EP56" s="18" t="str">
        <f t="shared" si="18"/>
        <v/>
      </c>
      <c r="EQ56" s="18" t="str">
        <f>IF(ISNUMBER(EO56), EO56*COS(RADIANS(-$C56+Графики!$B$3))+EP56*SIN(RADIANS(-$C56+Графики!$B$3)),"")</f>
        <v/>
      </c>
      <c r="ER56" s="19" t="str">
        <f>IF(ISNUMBER(EO56), EO56*COS(RADIANS(-$C56+Графики!$B$5))+EP56*SIN(RADIANS(-$C56+Графики!$B$5)),"")</f>
        <v/>
      </c>
      <c r="ES56" s="24"/>
      <c r="ET56" s="25"/>
      <c r="EU56" s="25"/>
      <c r="EV56" s="25"/>
      <c r="EW56" s="18" t="str">
        <f t="shared" si="19"/>
        <v/>
      </c>
      <c r="EX56" s="18" t="str">
        <f t="shared" si="20"/>
        <v/>
      </c>
      <c r="EY56" s="18" t="str">
        <f t="shared" si="21"/>
        <v/>
      </c>
      <c r="EZ56" s="18" t="str">
        <f t="shared" si="22"/>
        <v/>
      </c>
      <c r="FA56" s="18" t="str">
        <f>IF(ISNUMBER(EY56), EY56*COS(RADIANS(-$C56+Графики!$B$3))+EZ56*SIN(RADIANS(-$C56+Графики!$B$3)),"")</f>
        <v/>
      </c>
      <c r="FB56" s="19" t="str">
        <f>IF(ISNUMBER(EY56), EY56*COS(RADIANS(-$C56+Графики!$B$5))+EZ56*SIN(RADIANS(-$C56+Графики!$B$5)),"")</f>
        <v/>
      </c>
      <c r="FC56" s="24"/>
      <c r="FD56" s="25"/>
      <c r="FE56" s="25"/>
      <c r="FF56" s="25"/>
      <c r="FG56" s="18" t="str">
        <f t="shared" si="23"/>
        <v/>
      </c>
      <c r="FH56" s="18" t="str">
        <f t="shared" si="24"/>
        <v/>
      </c>
      <c r="FI56" s="18" t="str">
        <f t="shared" si="25"/>
        <v/>
      </c>
      <c r="FJ56" s="18" t="str">
        <f t="shared" si="26"/>
        <v/>
      </c>
      <c r="FK56" s="18" t="str">
        <f>IF(ISNUMBER(FI56), FI56*COS(RADIANS(-$C56+Графики!$B$3))+FJ56*SIN(RADIANS(-$C56+Графики!$B$3)),"")</f>
        <v/>
      </c>
      <c r="FL56" s="19" t="str">
        <f>IF(ISNUMBER(FI56), FI56*COS(RADIANS(-$C56+Графики!$B$5))+FJ56*SIN(RADIANS(-$C56+Графики!$B$5)),"")</f>
        <v/>
      </c>
      <c r="FM56" s="24"/>
      <c r="FN56" s="25"/>
      <c r="FO56" s="25"/>
      <c r="FP56" s="25"/>
      <c r="FQ56" s="18" t="str">
        <f t="shared" si="27"/>
        <v/>
      </c>
      <c r="FR56" s="18" t="str">
        <f t="shared" si="28"/>
        <v/>
      </c>
      <c r="FS56" s="18" t="str">
        <f t="shared" si="29"/>
        <v/>
      </c>
      <c r="FT56" s="18" t="str">
        <f t="shared" si="30"/>
        <v/>
      </c>
      <c r="FU56" s="18" t="str">
        <f>IF(ISNUMBER(FS56), FS56*COS(RADIANS(-$C56+Графики!$B$3))+FT56*SIN(RADIANS(-$C56+Графики!$B$3)),"")</f>
        <v/>
      </c>
      <c r="FV56" s="19" t="str">
        <f>IF(ISNUMBER(FS56), FS56*COS(RADIANS(-$C56+Графики!$B$5))+FT56*SIN(RADIANS(-$C56+Графики!$B$5)),"")</f>
        <v/>
      </c>
      <c r="FW56" s="24"/>
      <c r="FX56" s="25"/>
      <c r="FY56" s="25"/>
      <c r="FZ56" s="25"/>
      <c r="GA56" s="18" t="str">
        <f t="shared" si="31"/>
        <v/>
      </c>
      <c r="GB56" s="18" t="str">
        <f t="shared" si="32"/>
        <v/>
      </c>
      <c r="GC56" s="18" t="str">
        <f t="shared" si="33"/>
        <v/>
      </c>
      <c r="GD56" s="18" t="str">
        <f t="shared" si="34"/>
        <v/>
      </c>
      <c r="GE56" s="18" t="str">
        <f>IF(ISNUMBER(GC56), GC56*COS(RADIANS(-$C56+Графики!$B$3))+GD56*SIN(RADIANS(-$C56+Графики!$B$3)),"")</f>
        <v/>
      </c>
      <c r="GF56" s="19" t="str">
        <f>IF(ISNUMBER(GC56), GC56*COS(RADIANS(-$C56+Графики!$B$5))+GD56*SIN(RADIANS(-$C56+Графики!$B$5)),"")</f>
        <v/>
      </c>
      <c r="GG56" s="24"/>
      <c r="GH56" s="25"/>
      <c r="GI56" s="25"/>
      <c r="GJ56" s="25"/>
      <c r="GK56" s="18" t="str">
        <f t="shared" si="35"/>
        <v/>
      </c>
      <c r="GL56" s="18" t="str">
        <f t="shared" si="36"/>
        <v/>
      </c>
      <c r="GM56" s="18" t="str">
        <f t="shared" si="37"/>
        <v/>
      </c>
      <c r="GN56" s="18" t="str">
        <f t="shared" si="38"/>
        <v/>
      </c>
      <c r="GO56" s="18" t="str">
        <f>IF(ISNUMBER(GM56), GM56*COS(RADIANS(-$C56+Графики!$B$3))+GN56*SIN(RADIANS(-$C56+Графики!$B$3)),"")</f>
        <v/>
      </c>
      <c r="GP56" s="19" t="str">
        <f>IF(ISNUMBER(GM56), GM56*COS(RADIANS(-$C56+Графики!$B$5))+GN56*SIN(RADIANS(-$C56+Графики!$B$5)),"")</f>
        <v/>
      </c>
      <c r="GQ56" s="24"/>
      <c r="GR56" s="25"/>
      <c r="GS56" s="25"/>
      <c r="GT56" s="25"/>
      <c r="GU56" s="18" t="str">
        <f t="shared" si="39"/>
        <v/>
      </c>
      <c r="GV56" s="18" t="str">
        <f t="shared" si="40"/>
        <v/>
      </c>
      <c r="GW56" s="18" t="str">
        <f t="shared" si="41"/>
        <v/>
      </c>
      <c r="GX56" s="18" t="str">
        <f t="shared" si="42"/>
        <v/>
      </c>
      <c r="GY56" s="18" t="str">
        <f>IF(ISNUMBER(GW56), GW56*COS(RADIANS(-$C56+Графики!$B$3))+GX56*SIN(RADIANS(-$C56+Графики!$B$3)),"")</f>
        <v/>
      </c>
      <c r="GZ56" s="19" t="str">
        <f>IF(ISNUMBER(GW56), GW56*COS(RADIANS(-$C56+Графики!$B$5))+GX56*SIN(RADIANS(-$C56+Графики!$B$5)),"")</f>
        <v/>
      </c>
      <c r="HA56" s="24"/>
      <c r="HB56" s="25"/>
      <c r="HC56" s="25"/>
      <c r="HD56" s="25"/>
      <c r="HE56" s="18" t="str">
        <f t="shared" si="43"/>
        <v/>
      </c>
      <c r="HF56" s="18" t="str">
        <f t="shared" si="44"/>
        <v/>
      </c>
      <c r="HG56" s="18" t="str">
        <f t="shared" si="45"/>
        <v/>
      </c>
      <c r="HH56" s="18" t="str">
        <f t="shared" si="46"/>
        <v/>
      </c>
      <c r="HI56" s="18" t="str">
        <f>IF(ISNUMBER(HG56), HG56*COS(RADIANS(-$C56+Графики!$B$3))+HH56*SIN(RADIANS(-$C56+Графики!$B$3)),"")</f>
        <v/>
      </c>
      <c r="HJ56" s="19" t="str">
        <f>IF(ISNUMBER(HG56), HG56*COS(RADIANS(-$C56+Графики!$B$5))+HH56*SIN(RADIANS(-$C56+Графики!$B$5)),"")</f>
        <v/>
      </c>
      <c r="HK56" s="24"/>
      <c r="HL56" s="25"/>
      <c r="HM56" s="25"/>
      <c r="HN56" s="25"/>
      <c r="HO56" s="18" t="str">
        <f t="shared" si="47"/>
        <v/>
      </c>
      <c r="HP56" s="18" t="str">
        <f t="shared" si="48"/>
        <v/>
      </c>
      <c r="HQ56" s="18" t="str">
        <f t="shared" si="49"/>
        <v/>
      </c>
      <c r="HR56" s="18" t="str">
        <f t="shared" si="50"/>
        <v/>
      </c>
      <c r="HS56" s="18" t="str">
        <f>IF(ISNUMBER(HQ56), HQ56*COS(RADIANS(-$C56+Графики!$B$3))+HR56*SIN(RADIANS(-$C56+Графики!$B$3)),"")</f>
        <v/>
      </c>
      <c r="HT56" s="19" t="str">
        <f>IF(ISNUMBER(HQ56), HQ56*COS(RADIANS(-$C56+Графики!$B$5))+HR56*SIN(RADIANS(-$C56+Графики!$B$5)),"")</f>
        <v/>
      </c>
      <c r="HU56" s="24"/>
      <c r="HV56" s="25"/>
      <c r="HW56" s="25"/>
      <c r="HX56" s="25"/>
      <c r="HY56" s="18" t="str">
        <f t="shared" si="51"/>
        <v/>
      </c>
      <c r="HZ56" s="18" t="str">
        <f t="shared" si="52"/>
        <v/>
      </c>
      <c r="IA56" s="18" t="str">
        <f t="shared" si="53"/>
        <v/>
      </c>
      <c r="IB56" s="18" t="str">
        <f t="shared" si="54"/>
        <v/>
      </c>
      <c r="IC56" s="18" t="str">
        <f>IF(ISNUMBER(IA56), IA56*COS(RADIANS(-$C56+Графики!$B$3))+IB56*SIN(RADIANS(-$C56+Графики!$B$3)),"")</f>
        <v/>
      </c>
      <c r="ID56" s="19" t="str">
        <f>IF(ISNUMBER(IA56), IA56*COS(RADIANS(-$C56+Графики!$B$5))+IB56*SIN(RADIANS(-$C56+Графики!$B$5)),"")</f>
        <v/>
      </c>
      <c r="IE56" s="24"/>
      <c r="IF56" s="25"/>
      <c r="IG56" s="25"/>
      <c r="IH56" s="25"/>
      <c r="II56" s="18" t="str">
        <f t="shared" si="55"/>
        <v/>
      </c>
      <c r="IJ56" s="18" t="str">
        <f t="shared" si="56"/>
        <v/>
      </c>
      <c r="IK56" s="18" t="str">
        <f t="shared" si="57"/>
        <v/>
      </c>
      <c r="IL56" s="18" t="str">
        <f t="shared" si="58"/>
        <v/>
      </c>
      <c r="IM56" s="18" t="str">
        <f>IF(ISNUMBER(IK56), IK56*COS(RADIANS(-$C56+Графики!$B$3))+IL56*SIN(RADIANS(-$C56+Графики!$B$3)),"")</f>
        <v/>
      </c>
      <c r="IN56" s="19" t="str">
        <f>IF(ISNUMBER(IK56), IK56*COS(RADIANS(-$C56+Графики!$B$5))+IL56*SIN(RADIANS(-$C56+Графики!$B$5)),"")</f>
        <v/>
      </c>
      <c r="IO56" s="24"/>
      <c r="IP56" s="25"/>
      <c r="IQ56" s="25"/>
      <c r="IR56" s="25"/>
      <c r="IS56" s="18" t="str">
        <f t="shared" si="59"/>
        <v/>
      </c>
      <c r="IT56" s="18" t="str">
        <f t="shared" si="60"/>
        <v/>
      </c>
      <c r="IU56" s="18" t="str">
        <f t="shared" si="61"/>
        <v/>
      </c>
      <c r="IV56" s="18" t="str">
        <f t="shared" si="62"/>
        <v/>
      </c>
      <c r="IW56" s="18" t="str">
        <f>IF(ISNUMBER(IU56), IU56*COS(RADIANS(-$C56+Графики!$B$3))+IV56*SIN(RADIANS(-$C56+Графики!$B$3)),"")</f>
        <v/>
      </c>
      <c r="IX56" s="19" t="str">
        <f>IF(ISNUMBER(IU56), IU56*COS(RADIANS(-$C56+Графики!$B$5))+IV56*SIN(RADIANS(-$C56+Графики!$B$5)),"")</f>
        <v/>
      </c>
    </row>
    <row r="57" spans="1:258" x14ac:dyDescent="0.25">
      <c r="A57" s="44">
        <v>57</v>
      </c>
      <c r="B57" s="50">
        <v>0</v>
      </c>
      <c r="C57" s="11">
        <f>IF(Графики!$A$7="Расчитывать с учетом закручивания скважины",B57,0)</f>
        <v>0</v>
      </c>
      <c r="D57" s="47">
        <v>27</v>
      </c>
      <c r="E57" s="34">
        <f t="shared" si="114"/>
        <v>0</v>
      </c>
      <c r="F57" s="35">
        <f t="shared" si="114"/>
        <v>0</v>
      </c>
      <c r="G57" s="35">
        <f t="shared" si="1"/>
        <v>0</v>
      </c>
      <c r="H57" s="36">
        <f t="shared" si="2"/>
        <v>0</v>
      </c>
      <c r="I57" s="29"/>
      <c r="J57" s="25"/>
      <c r="K57" s="25"/>
      <c r="L57" s="25"/>
      <c r="M57" s="18" t="str">
        <f t="shared" si="170"/>
        <v/>
      </c>
      <c r="N57" s="18" t="str">
        <f t="shared" si="171"/>
        <v/>
      </c>
      <c r="O57" s="18" t="str">
        <f t="shared" si="172"/>
        <v/>
      </c>
      <c r="P57" s="18" t="str">
        <f t="shared" si="173"/>
        <v/>
      </c>
      <c r="Q57" s="18" t="str">
        <f>IF(ISNUMBER(O57), O57*COS(RADIANS(-$C57+Графики!$B$3))+P57*SIN(RADIANS(-$C57+Графики!$B$3)),"")</f>
        <v/>
      </c>
      <c r="R57" s="19" t="str">
        <f>IF(ISNUMBER(O57), O57*COS(RADIANS(-$C57+Графики!$B$5))+P57*SIN(RADIANS(-$C57+Графики!$B$5)),"")</f>
        <v/>
      </c>
      <c r="S57" s="29"/>
      <c r="T57" s="25"/>
      <c r="U57" s="25"/>
      <c r="V57" s="25"/>
      <c r="W57" s="18" t="str">
        <f t="shared" si="174"/>
        <v/>
      </c>
      <c r="X57" s="18" t="str">
        <f t="shared" si="175"/>
        <v/>
      </c>
      <c r="Y57" s="18" t="str">
        <f t="shared" si="176"/>
        <v/>
      </c>
      <c r="Z57" s="18" t="str">
        <f t="shared" si="177"/>
        <v/>
      </c>
      <c r="AA57" s="18" t="str">
        <f>IF(ISNUMBER(Y57), Y57*COS(RADIANS(-$C57+Графики!$B$3))+Z57*SIN(RADIANS(-$C57+Графики!$B$3)),"")</f>
        <v/>
      </c>
      <c r="AB57" s="18" t="str">
        <f>IF(ISNUMBER(Y57), Y57*COS(RADIANS(-$C57+Графики!$B$5))+Z57*SIN(RADIANS(-$C57+Графики!$B$5)),"")</f>
        <v/>
      </c>
      <c r="AC57" s="24"/>
      <c r="AD57" s="25"/>
      <c r="AE57" s="25"/>
      <c r="AF57" s="25"/>
      <c r="AG57" s="18" t="str">
        <f t="shared" si="178"/>
        <v/>
      </c>
      <c r="AH57" s="18" t="str">
        <f t="shared" si="179"/>
        <v/>
      </c>
      <c r="AI57" s="18" t="str">
        <f t="shared" si="180"/>
        <v/>
      </c>
      <c r="AJ57" s="18" t="str">
        <f t="shared" si="181"/>
        <v/>
      </c>
      <c r="AK57" s="18" t="str">
        <f>IF(ISNUMBER(AI57), AI57*COS(RADIANS(-$C57+Графики!$B$3))+AJ57*SIN(RADIANS(-$C57+Графики!$B$3)),"")</f>
        <v/>
      </c>
      <c r="AL57" s="19" t="str">
        <f>IF(ISNUMBER(AI57), AI57*COS(RADIANS(-$C57+Графики!$B$5))+AJ57*SIN(RADIANS(-$C57+Графики!$B$5)),"")</f>
        <v/>
      </c>
      <c r="AM57" s="24"/>
      <c r="AN57" s="25"/>
      <c r="AO57" s="25"/>
      <c r="AP57" s="25"/>
      <c r="AQ57" s="18" t="str">
        <f t="shared" si="186"/>
        <v/>
      </c>
      <c r="AR57" s="18" t="str">
        <f t="shared" si="187"/>
        <v/>
      </c>
      <c r="AS57" s="18" t="str">
        <f t="shared" si="188"/>
        <v/>
      </c>
      <c r="AT57" s="18" t="str">
        <f t="shared" si="189"/>
        <v/>
      </c>
      <c r="AU57" s="18" t="str">
        <f>IF(ISNUMBER(AS57), AS57*COS(RADIANS(-$C57+Графики!$B$3))+AT57*SIN(RADIANS(-$C57+Графики!$B$3)),"")</f>
        <v/>
      </c>
      <c r="AV57" s="19" t="str">
        <f>IF(ISNUMBER(AS57), AS57*COS(RADIANS(-$C57+Графики!$B$5))+AT57*SIN(RADIANS(-$C57+Графики!$B$5)),"")</f>
        <v/>
      </c>
      <c r="AW57" s="24"/>
      <c r="AX57" s="25"/>
      <c r="AY57" s="25"/>
      <c r="AZ57" s="25"/>
      <c r="BA57" s="18" t="str">
        <f t="shared" si="190"/>
        <v/>
      </c>
      <c r="BB57" s="18" t="str">
        <f t="shared" si="191"/>
        <v/>
      </c>
      <c r="BC57" s="18" t="str">
        <f t="shared" si="192"/>
        <v/>
      </c>
      <c r="BD57" s="18" t="str">
        <f t="shared" si="193"/>
        <v/>
      </c>
      <c r="BE57" s="18" t="str">
        <f>IF(ISNUMBER(BC57), BC57*COS(RADIANS(-$C57+Графики!$B$3))+BD57*SIN(RADIANS(-$C57+Графики!$B$3)),"")</f>
        <v/>
      </c>
      <c r="BF57" s="19" t="str">
        <f>IF(ISNUMBER(BC57), BC57*COS(RADIANS(-$C57+Графики!$B$5))+BD57*SIN(RADIANS(-$C57+Графики!$B$5)),"")</f>
        <v/>
      </c>
      <c r="BG57" s="24"/>
      <c r="BH57" s="25"/>
      <c r="BI57" s="25"/>
      <c r="BJ57" s="25"/>
      <c r="BK57" s="18" t="str">
        <f t="shared" si="155"/>
        <v/>
      </c>
      <c r="BL57" s="18" t="str">
        <f t="shared" si="156"/>
        <v/>
      </c>
      <c r="BM57" s="18" t="str">
        <f t="shared" si="157"/>
        <v/>
      </c>
      <c r="BN57" s="18" t="str">
        <f t="shared" si="158"/>
        <v/>
      </c>
      <c r="BO57" s="18" t="str">
        <f>IF(ISNUMBER(BM57), BM57*COS(RADIANS(-$C57+Графики!$B$3))+BN57*SIN(RADIANS(-$C57+Графики!$B$3)),"")</f>
        <v/>
      </c>
      <c r="BP57" s="19" t="str">
        <f>IF(ISNUMBER(BM57), BM57*COS(RADIANS(-$C57+Графики!$B$5))+BN57*SIN(RADIANS(-$C57+Графики!$B$5)),"")</f>
        <v/>
      </c>
      <c r="BQ57" s="24"/>
      <c r="BR57" s="25"/>
      <c r="BS57" s="25"/>
      <c r="BT57" s="25"/>
      <c r="BU57" s="18" t="str">
        <f t="shared" si="182"/>
        <v/>
      </c>
      <c r="BV57" s="18" t="str">
        <f t="shared" si="183"/>
        <v/>
      </c>
      <c r="BW57" s="18" t="str">
        <f t="shared" si="184"/>
        <v/>
      </c>
      <c r="BX57" s="18" t="str">
        <f t="shared" si="185"/>
        <v/>
      </c>
      <c r="BY57" s="18" t="str">
        <f>IF(ISNUMBER(BW57), BW57*COS(RADIANS(-$C57+Графики!$B$3))+BX57*SIN(RADIANS(-$C57+Графики!$B$3)),"")</f>
        <v/>
      </c>
      <c r="BZ57" s="19" t="str">
        <f>IF(ISNUMBER(BW57), BW57*COS(RADIANS(-$C57+Графики!$B$5))+BX57*SIN(RADIANS(-$C57+Графики!$B$5)),"")</f>
        <v/>
      </c>
      <c r="CA57" s="29"/>
      <c r="CB57" s="25"/>
      <c r="CC57" s="25"/>
      <c r="CD57" s="25"/>
      <c r="CE57" s="18" t="str">
        <f t="shared" si="159"/>
        <v/>
      </c>
      <c r="CF57" s="18" t="str">
        <f t="shared" si="160"/>
        <v/>
      </c>
      <c r="CG57" s="18" t="str">
        <f t="shared" si="161"/>
        <v/>
      </c>
      <c r="CH57" s="18" t="str">
        <f t="shared" si="162"/>
        <v/>
      </c>
      <c r="CI57" s="18" t="str">
        <f>IF(ISNUMBER(CG57), CG57*COS(RADIANS(-$C57+Графики!$B$3))+CH57*SIN(RADIANS(-$C57+Графики!$B$3)),"")</f>
        <v/>
      </c>
      <c r="CJ57" s="19" t="str">
        <f>IF(ISNUMBER(CG57), CG57*COS(RADIANS(-$C57+Графики!$B$5))+CH57*SIN(RADIANS(-$C57+Графики!$B$5)),"")</f>
        <v/>
      </c>
      <c r="CK57" s="24"/>
      <c r="CL57" s="25"/>
      <c r="CM57" s="25"/>
      <c r="CN57" s="25"/>
      <c r="CO57" s="18" t="str">
        <f t="shared" si="154"/>
        <v/>
      </c>
      <c r="CP57" s="18" t="str">
        <f t="shared" si="163"/>
        <v/>
      </c>
      <c r="CQ57" s="18" t="str">
        <f t="shared" si="164"/>
        <v/>
      </c>
      <c r="CR57" s="18" t="str">
        <f t="shared" si="165"/>
        <v/>
      </c>
      <c r="CS57" s="18" t="str">
        <f>IF(ISNUMBER(CQ57), CQ57*COS(RADIANS(-$C57+Графики!$B$3))+CR57*SIN(RADIANS(-$C57+Графики!$B$3)),"")</f>
        <v/>
      </c>
      <c r="CT57" s="19" t="str">
        <f>IF(ISNUMBER(CQ57), CQ57*COS(RADIANS(-$C57+Графики!$B$5))+CR57*SIN(RADIANS(-$C57+Графики!$B$5)),"")</f>
        <v/>
      </c>
      <c r="CU57" s="24"/>
      <c r="CV57" s="25"/>
      <c r="CW57" s="25"/>
      <c r="CX57" s="25"/>
      <c r="CY57" s="18" t="str">
        <f t="shared" si="166"/>
        <v/>
      </c>
      <c r="CZ57" s="18" t="str">
        <f t="shared" si="167"/>
        <v/>
      </c>
      <c r="DA57" s="18" t="str">
        <f t="shared" si="168"/>
        <v/>
      </c>
      <c r="DB57" s="18" t="str">
        <f t="shared" si="169"/>
        <v/>
      </c>
      <c r="DC57" s="18" t="str">
        <f>IF(ISNUMBER(DA57), DA57*COS(RADIANS(-$C57+Графики!$B$3))+DB57*SIN(RADIANS(-$C57+Графики!$B$3)),"")</f>
        <v/>
      </c>
      <c r="DD57" s="19" t="str">
        <f>IF(ISNUMBER(DA57), DA57*COS(RADIANS(-$C57+Графики!$B$5))+DB57*SIN(RADIANS(-$C57+Графики!$B$5)),"")</f>
        <v/>
      </c>
      <c r="DE57" s="24"/>
      <c r="DF57" s="25"/>
      <c r="DG57" s="25"/>
      <c r="DH57" s="25"/>
      <c r="DI57" s="18" t="str">
        <f t="shared" si="3"/>
        <v/>
      </c>
      <c r="DJ57" s="18" t="str">
        <f t="shared" si="4"/>
        <v/>
      </c>
      <c r="DK57" s="18" t="str">
        <f t="shared" si="5"/>
        <v/>
      </c>
      <c r="DL57" s="18" t="str">
        <f t="shared" si="6"/>
        <v/>
      </c>
      <c r="DM57" s="18" t="str">
        <f>IF(ISNUMBER(DK57), DK57*COS(RADIANS(-$C57+Графики!$B$3))+DL57*SIN(RADIANS(-$C57+Графики!$B$3)),"")</f>
        <v/>
      </c>
      <c r="DN57" s="19" t="str">
        <f>IF(ISNUMBER(DK57), DK57*COS(RADIANS(-$C57+Графики!$B$5))+DL57*SIN(RADIANS(-$C57+Графики!$B$5)),"")</f>
        <v/>
      </c>
      <c r="DO57" s="24"/>
      <c r="DP57" s="25"/>
      <c r="DQ57" s="25"/>
      <c r="DR57" s="25"/>
      <c r="DS57" s="18" t="str">
        <f t="shared" si="7"/>
        <v/>
      </c>
      <c r="DT57" s="18" t="str">
        <f t="shared" si="8"/>
        <v/>
      </c>
      <c r="DU57" s="18" t="str">
        <f t="shared" si="9"/>
        <v/>
      </c>
      <c r="DV57" s="18" t="str">
        <f t="shared" si="10"/>
        <v/>
      </c>
      <c r="DW57" s="18" t="str">
        <f>IF(ISNUMBER(DU57), DU57*COS(RADIANS(-$C57+Графики!$B$3))+DV57*SIN(RADIANS(-$C57+Графики!$B$3)),"")</f>
        <v/>
      </c>
      <c r="DX57" s="19" t="str">
        <f>IF(ISNUMBER(DU57), DU57*COS(RADIANS(-$C57+Графики!$B$5))+DV57*SIN(RADIANS(-$C57+Графики!$B$5)),"")</f>
        <v/>
      </c>
      <c r="DY57" s="24"/>
      <c r="DZ57" s="25"/>
      <c r="EA57" s="25"/>
      <c r="EB57" s="25"/>
      <c r="EC57" s="18" t="str">
        <f t="shared" si="11"/>
        <v/>
      </c>
      <c r="ED57" s="18" t="str">
        <f t="shared" si="12"/>
        <v/>
      </c>
      <c r="EE57" s="18" t="str">
        <f t="shared" si="13"/>
        <v/>
      </c>
      <c r="EF57" s="18" t="str">
        <f t="shared" si="14"/>
        <v/>
      </c>
      <c r="EG57" s="18" t="str">
        <f>IF(ISNUMBER(EE57), EE57*COS(RADIANS(-$C57+Графики!$B$3))+EF57*SIN(RADIANS(-$C57+Графики!$B$3)),"")</f>
        <v/>
      </c>
      <c r="EH57" s="19" t="str">
        <f>IF(ISNUMBER(EE57), EE57*COS(RADIANS(-$C57+Графики!$B$5))+EF57*SIN(RADIANS(-$C57+Графики!$B$5)),"")</f>
        <v/>
      </c>
      <c r="EI57" s="24"/>
      <c r="EJ57" s="25"/>
      <c r="EK57" s="25"/>
      <c r="EL57" s="25"/>
      <c r="EM57" s="18" t="str">
        <f t="shared" si="15"/>
        <v/>
      </c>
      <c r="EN57" s="18" t="str">
        <f t="shared" si="16"/>
        <v/>
      </c>
      <c r="EO57" s="18" t="str">
        <f t="shared" si="17"/>
        <v/>
      </c>
      <c r="EP57" s="18" t="str">
        <f t="shared" si="18"/>
        <v/>
      </c>
      <c r="EQ57" s="18" t="str">
        <f>IF(ISNUMBER(EO57), EO57*COS(RADIANS(-$C57+Графики!$B$3))+EP57*SIN(RADIANS(-$C57+Графики!$B$3)),"")</f>
        <v/>
      </c>
      <c r="ER57" s="19" t="str">
        <f>IF(ISNUMBER(EO57), EO57*COS(RADIANS(-$C57+Графики!$B$5))+EP57*SIN(RADIANS(-$C57+Графики!$B$5)),"")</f>
        <v/>
      </c>
      <c r="ES57" s="24"/>
      <c r="ET57" s="25"/>
      <c r="EU57" s="25"/>
      <c r="EV57" s="25"/>
      <c r="EW57" s="18" t="str">
        <f t="shared" si="19"/>
        <v/>
      </c>
      <c r="EX57" s="18" t="str">
        <f t="shared" si="20"/>
        <v/>
      </c>
      <c r="EY57" s="18" t="str">
        <f t="shared" si="21"/>
        <v/>
      </c>
      <c r="EZ57" s="18" t="str">
        <f t="shared" si="22"/>
        <v/>
      </c>
      <c r="FA57" s="18" t="str">
        <f>IF(ISNUMBER(EY57), EY57*COS(RADIANS(-$C57+Графики!$B$3))+EZ57*SIN(RADIANS(-$C57+Графики!$B$3)),"")</f>
        <v/>
      </c>
      <c r="FB57" s="19" t="str">
        <f>IF(ISNUMBER(EY57), EY57*COS(RADIANS(-$C57+Графики!$B$5))+EZ57*SIN(RADIANS(-$C57+Графики!$B$5)),"")</f>
        <v/>
      </c>
      <c r="FC57" s="24"/>
      <c r="FD57" s="25"/>
      <c r="FE57" s="25"/>
      <c r="FF57" s="25"/>
      <c r="FG57" s="18" t="str">
        <f t="shared" si="23"/>
        <v/>
      </c>
      <c r="FH57" s="18" t="str">
        <f t="shared" si="24"/>
        <v/>
      </c>
      <c r="FI57" s="18" t="str">
        <f t="shared" si="25"/>
        <v/>
      </c>
      <c r="FJ57" s="18" t="str">
        <f t="shared" si="26"/>
        <v/>
      </c>
      <c r="FK57" s="18" t="str">
        <f>IF(ISNUMBER(FI57), FI57*COS(RADIANS(-$C57+Графики!$B$3))+FJ57*SIN(RADIANS(-$C57+Графики!$B$3)),"")</f>
        <v/>
      </c>
      <c r="FL57" s="19" t="str">
        <f>IF(ISNUMBER(FI57), FI57*COS(RADIANS(-$C57+Графики!$B$5))+FJ57*SIN(RADIANS(-$C57+Графики!$B$5)),"")</f>
        <v/>
      </c>
      <c r="FM57" s="24"/>
      <c r="FN57" s="25"/>
      <c r="FO57" s="25"/>
      <c r="FP57" s="25"/>
      <c r="FQ57" s="18" t="str">
        <f t="shared" si="27"/>
        <v/>
      </c>
      <c r="FR57" s="18" t="str">
        <f t="shared" si="28"/>
        <v/>
      </c>
      <c r="FS57" s="18" t="str">
        <f t="shared" si="29"/>
        <v/>
      </c>
      <c r="FT57" s="18" t="str">
        <f t="shared" si="30"/>
        <v/>
      </c>
      <c r="FU57" s="18" t="str">
        <f>IF(ISNUMBER(FS57), FS57*COS(RADIANS(-$C57+Графики!$B$3))+FT57*SIN(RADIANS(-$C57+Графики!$B$3)),"")</f>
        <v/>
      </c>
      <c r="FV57" s="19" t="str">
        <f>IF(ISNUMBER(FS57), FS57*COS(RADIANS(-$C57+Графики!$B$5))+FT57*SIN(RADIANS(-$C57+Графики!$B$5)),"")</f>
        <v/>
      </c>
      <c r="FW57" s="24"/>
      <c r="FX57" s="25"/>
      <c r="FY57" s="25"/>
      <c r="FZ57" s="25"/>
      <c r="GA57" s="18" t="str">
        <f t="shared" si="31"/>
        <v/>
      </c>
      <c r="GB57" s="18" t="str">
        <f t="shared" si="32"/>
        <v/>
      </c>
      <c r="GC57" s="18" t="str">
        <f t="shared" si="33"/>
        <v/>
      </c>
      <c r="GD57" s="18" t="str">
        <f t="shared" si="34"/>
        <v/>
      </c>
      <c r="GE57" s="18" t="str">
        <f>IF(ISNUMBER(GC57), GC57*COS(RADIANS(-$C57+Графики!$B$3))+GD57*SIN(RADIANS(-$C57+Графики!$B$3)),"")</f>
        <v/>
      </c>
      <c r="GF57" s="19" t="str">
        <f>IF(ISNUMBER(GC57), GC57*COS(RADIANS(-$C57+Графики!$B$5))+GD57*SIN(RADIANS(-$C57+Графики!$B$5)),"")</f>
        <v/>
      </c>
      <c r="GG57" s="24"/>
      <c r="GH57" s="25"/>
      <c r="GI57" s="25"/>
      <c r="GJ57" s="25"/>
      <c r="GK57" s="18" t="str">
        <f t="shared" si="35"/>
        <v/>
      </c>
      <c r="GL57" s="18" t="str">
        <f t="shared" si="36"/>
        <v/>
      </c>
      <c r="GM57" s="18" t="str">
        <f t="shared" si="37"/>
        <v/>
      </c>
      <c r="GN57" s="18" t="str">
        <f t="shared" si="38"/>
        <v/>
      </c>
      <c r="GO57" s="18" t="str">
        <f>IF(ISNUMBER(GM57), GM57*COS(RADIANS(-$C57+Графики!$B$3))+GN57*SIN(RADIANS(-$C57+Графики!$B$3)),"")</f>
        <v/>
      </c>
      <c r="GP57" s="19" t="str">
        <f>IF(ISNUMBER(GM57), GM57*COS(RADIANS(-$C57+Графики!$B$5))+GN57*SIN(RADIANS(-$C57+Графики!$B$5)),"")</f>
        <v/>
      </c>
      <c r="GQ57" s="24"/>
      <c r="GR57" s="25"/>
      <c r="GS57" s="25"/>
      <c r="GT57" s="25"/>
      <c r="GU57" s="18" t="str">
        <f t="shared" si="39"/>
        <v/>
      </c>
      <c r="GV57" s="18" t="str">
        <f t="shared" si="40"/>
        <v/>
      </c>
      <c r="GW57" s="18" t="str">
        <f t="shared" si="41"/>
        <v/>
      </c>
      <c r="GX57" s="18" t="str">
        <f t="shared" si="42"/>
        <v/>
      </c>
      <c r="GY57" s="18" t="str">
        <f>IF(ISNUMBER(GW57), GW57*COS(RADIANS(-$C57+Графики!$B$3))+GX57*SIN(RADIANS(-$C57+Графики!$B$3)),"")</f>
        <v/>
      </c>
      <c r="GZ57" s="19" t="str">
        <f>IF(ISNUMBER(GW57), GW57*COS(RADIANS(-$C57+Графики!$B$5))+GX57*SIN(RADIANS(-$C57+Графики!$B$5)),"")</f>
        <v/>
      </c>
      <c r="HA57" s="24"/>
      <c r="HB57" s="25"/>
      <c r="HC57" s="25"/>
      <c r="HD57" s="25"/>
      <c r="HE57" s="18" t="str">
        <f t="shared" si="43"/>
        <v/>
      </c>
      <c r="HF57" s="18" t="str">
        <f t="shared" si="44"/>
        <v/>
      </c>
      <c r="HG57" s="18" t="str">
        <f t="shared" si="45"/>
        <v/>
      </c>
      <c r="HH57" s="18" t="str">
        <f t="shared" si="46"/>
        <v/>
      </c>
      <c r="HI57" s="18" t="str">
        <f>IF(ISNUMBER(HG57), HG57*COS(RADIANS(-$C57+Графики!$B$3))+HH57*SIN(RADIANS(-$C57+Графики!$B$3)),"")</f>
        <v/>
      </c>
      <c r="HJ57" s="19" t="str">
        <f>IF(ISNUMBER(HG57), HG57*COS(RADIANS(-$C57+Графики!$B$5))+HH57*SIN(RADIANS(-$C57+Графики!$B$5)),"")</f>
        <v/>
      </c>
      <c r="HK57" s="24"/>
      <c r="HL57" s="25"/>
      <c r="HM57" s="25"/>
      <c r="HN57" s="25"/>
      <c r="HO57" s="18" t="str">
        <f t="shared" si="47"/>
        <v/>
      </c>
      <c r="HP57" s="18" t="str">
        <f t="shared" si="48"/>
        <v/>
      </c>
      <c r="HQ57" s="18" t="str">
        <f t="shared" si="49"/>
        <v/>
      </c>
      <c r="HR57" s="18" t="str">
        <f t="shared" si="50"/>
        <v/>
      </c>
      <c r="HS57" s="18" t="str">
        <f>IF(ISNUMBER(HQ57), HQ57*COS(RADIANS(-$C57+Графики!$B$3))+HR57*SIN(RADIANS(-$C57+Графики!$B$3)),"")</f>
        <v/>
      </c>
      <c r="HT57" s="19" t="str">
        <f>IF(ISNUMBER(HQ57), HQ57*COS(RADIANS(-$C57+Графики!$B$5))+HR57*SIN(RADIANS(-$C57+Графики!$B$5)),"")</f>
        <v/>
      </c>
      <c r="HU57" s="24"/>
      <c r="HV57" s="25"/>
      <c r="HW57" s="25"/>
      <c r="HX57" s="25"/>
      <c r="HY57" s="18" t="str">
        <f t="shared" si="51"/>
        <v/>
      </c>
      <c r="HZ57" s="18" t="str">
        <f t="shared" si="52"/>
        <v/>
      </c>
      <c r="IA57" s="18" t="str">
        <f t="shared" si="53"/>
        <v/>
      </c>
      <c r="IB57" s="18" t="str">
        <f t="shared" si="54"/>
        <v/>
      </c>
      <c r="IC57" s="18" t="str">
        <f>IF(ISNUMBER(IA57), IA57*COS(RADIANS(-$C57+Графики!$B$3))+IB57*SIN(RADIANS(-$C57+Графики!$B$3)),"")</f>
        <v/>
      </c>
      <c r="ID57" s="19" t="str">
        <f>IF(ISNUMBER(IA57), IA57*COS(RADIANS(-$C57+Графики!$B$5))+IB57*SIN(RADIANS(-$C57+Графики!$B$5)),"")</f>
        <v/>
      </c>
      <c r="IE57" s="24"/>
      <c r="IF57" s="25"/>
      <c r="IG57" s="25"/>
      <c r="IH57" s="25"/>
      <c r="II57" s="18" t="str">
        <f t="shared" si="55"/>
        <v/>
      </c>
      <c r="IJ57" s="18" t="str">
        <f t="shared" si="56"/>
        <v/>
      </c>
      <c r="IK57" s="18" t="str">
        <f t="shared" si="57"/>
        <v/>
      </c>
      <c r="IL57" s="18" t="str">
        <f t="shared" si="58"/>
        <v/>
      </c>
      <c r="IM57" s="18" t="str">
        <f>IF(ISNUMBER(IK57), IK57*COS(RADIANS(-$C57+Графики!$B$3))+IL57*SIN(RADIANS(-$C57+Графики!$B$3)),"")</f>
        <v/>
      </c>
      <c r="IN57" s="19" t="str">
        <f>IF(ISNUMBER(IK57), IK57*COS(RADIANS(-$C57+Графики!$B$5))+IL57*SIN(RADIANS(-$C57+Графики!$B$5)),"")</f>
        <v/>
      </c>
      <c r="IO57" s="24"/>
      <c r="IP57" s="25"/>
      <c r="IQ57" s="25"/>
      <c r="IR57" s="25"/>
      <c r="IS57" s="18" t="str">
        <f t="shared" si="59"/>
        <v/>
      </c>
      <c r="IT57" s="18" t="str">
        <f t="shared" si="60"/>
        <v/>
      </c>
      <c r="IU57" s="18" t="str">
        <f t="shared" si="61"/>
        <v/>
      </c>
      <c r="IV57" s="18" t="str">
        <f t="shared" si="62"/>
        <v/>
      </c>
      <c r="IW57" s="18" t="str">
        <f>IF(ISNUMBER(IU57), IU57*COS(RADIANS(-$C57+Графики!$B$3))+IV57*SIN(RADIANS(-$C57+Графики!$B$3)),"")</f>
        <v/>
      </c>
      <c r="IX57" s="19" t="str">
        <f>IF(ISNUMBER(IU57), IU57*COS(RADIANS(-$C57+Графики!$B$5))+IV57*SIN(RADIANS(-$C57+Графики!$B$5)),"")</f>
        <v/>
      </c>
    </row>
    <row r="58" spans="1:258" x14ac:dyDescent="0.25">
      <c r="A58" s="44">
        <v>58</v>
      </c>
      <c r="B58" s="50">
        <v>0</v>
      </c>
      <c r="C58" s="11">
        <f>IF(Графики!$A$7="Расчитывать с учетом закручивания скважины",B58,0)</f>
        <v>0</v>
      </c>
      <c r="D58" s="47">
        <v>27.5</v>
      </c>
      <c r="E58" s="34">
        <f t="shared" si="114"/>
        <v>0</v>
      </c>
      <c r="F58" s="35">
        <f t="shared" si="114"/>
        <v>0</v>
      </c>
      <c r="G58" s="35">
        <f t="shared" si="1"/>
        <v>0</v>
      </c>
      <c r="H58" s="36">
        <f t="shared" si="2"/>
        <v>0</v>
      </c>
      <c r="I58" s="29"/>
      <c r="J58" s="25"/>
      <c r="K58" s="25"/>
      <c r="L58" s="25"/>
      <c r="M58" s="18" t="str">
        <f t="shared" si="170"/>
        <v/>
      </c>
      <c r="N58" s="18" t="str">
        <f t="shared" si="171"/>
        <v/>
      </c>
      <c r="O58" s="18" t="str">
        <f t="shared" si="172"/>
        <v/>
      </c>
      <c r="P58" s="18" t="str">
        <f t="shared" si="173"/>
        <v/>
      </c>
      <c r="Q58" s="18" t="str">
        <f>IF(ISNUMBER(O58), O58*COS(RADIANS(-$C58+Графики!$B$3))+P58*SIN(RADIANS(-$C58+Графики!$B$3)),"")</f>
        <v/>
      </c>
      <c r="R58" s="19" t="str">
        <f>IF(ISNUMBER(O58), O58*COS(RADIANS(-$C58+Графики!$B$5))+P58*SIN(RADIANS(-$C58+Графики!$B$5)),"")</f>
        <v/>
      </c>
      <c r="S58" s="29"/>
      <c r="T58" s="25"/>
      <c r="U58" s="25"/>
      <c r="V58" s="25"/>
      <c r="W58" s="18" t="str">
        <f t="shared" si="174"/>
        <v/>
      </c>
      <c r="X58" s="18" t="str">
        <f t="shared" si="175"/>
        <v/>
      </c>
      <c r="Y58" s="18" t="str">
        <f t="shared" si="176"/>
        <v/>
      </c>
      <c r="Z58" s="18" t="str">
        <f t="shared" si="177"/>
        <v/>
      </c>
      <c r="AA58" s="18" t="str">
        <f>IF(ISNUMBER(Y58), Y58*COS(RADIANS(-$C58+Графики!$B$3))+Z58*SIN(RADIANS(-$C58+Графики!$B$3)),"")</f>
        <v/>
      </c>
      <c r="AB58" s="18" t="str">
        <f>IF(ISNUMBER(Y58), Y58*COS(RADIANS(-$C58+Графики!$B$5))+Z58*SIN(RADIANS(-$C58+Графики!$B$5)),"")</f>
        <v/>
      </c>
      <c r="AC58" s="24"/>
      <c r="AD58" s="25"/>
      <c r="AE58" s="25"/>
      <c r="AF58" s="25"/>
      <c r="AG58" s="18" t="str">
        <f t="shared" si="178"/>
        <v/>
      </c>
      <c r="AH58" s="18" t="str">
        <f t="shared" si="179"/>
        <v/>
      </c>
      <c r="AI58" s="18" t="str">
        <f t="shared" si="180"/>
        <v/>
      </c>
      <c r="AJ58" s="18" t="str">
        <f t="shared" si="181"/>
        <v/>
      </c>
      <c r="AK58" s="18" t="str">
        <f>IF(ISNUMBER(AI58), AI58*COS(RADIANS(-$C58+Графики!$B$3))+AJ58*SIN(RADIANS(-$C58+Графики!$B$3)),"")</f>
        <v/>
      </c>
      <c r="AL58" s="19" t="str">
        <f>IF(ISNUMBER(AI58), AI58*COS(RADIANS(-$C58+Графики!$B$5))+AJ58*SIN(RADIANS(-$C58+Графики!$B$5)),"")</f>
        <v/>
      </c>
      <c r="AM58" s="24"/>
      <c r="AN58" s="25"/>
      <c r="AO58" s="25"/>
      <c r="AP58" s="25"/>
      <c r="AQ58" s="18" t="str">
        <f t="shared" si="186"/>
        <v/>
      </c>
      <c r="AR58" s="18" t="str">
        <f t="shared" si="187"/>
        <v/>
      </c>
      <c r="AS58" s="18" t="str">
        <f t="shared" si="188"/>
        <v/>
      </c>
      <c r="AT58" s="18" t="str">
        <f t="shared" si="189"/>
        <v/>
      </c>
      <c r="AU58" s="18" t="str">
        <f>IF(ISNUMBER(AS58), AS58*COS(RADIANS(-$C58+Графики!$B$3))+AT58*SIN(RADIANS(-$C58+Графики!$B$3)),"")</f>
        <v/>
      </c>
      <c r="AV58" s="19" t="str">
        <f>IF(ISNUMBER(AS58), AS58*COS(RADIANS(-$C58+Графики!$B$5))+AT58*SIN(RADIANS(-$C58+Графики!$B$5)),"")</f>
        <v/>
      </c>
      <c r="AW58" s="24"/>
      <c r="AX58" s="25"/>
      <c r="AY58" s="25"/>
      <c r="AZ58" s="25"/>
      <c r="BA58" s="18" t="str">
        <f t="shared" si="190"/>
        <v/>
      </c>
      <c r="BB58" s="18" t="str">
        <f t="shared" si="191"/>
        <v/>
      </c>
      <c r="BC58" s="18" t="str">
        <f t="shared" si="192"/>
        <v/>
      </c>
      <c r="BD58" s="18" t="str">
        <f t="shared" si="193"/>
        <v/>
      </c>
      <c r="BE58" s="18" t="str">
        <f>IF(ISNUMBER(BC58), BC58*COS(RADIANS(-$C58+Графики!$B$3))+BD58*SIN(RADIANS(-$C58+Графики!$B$3)),"")</f>
        <v/>
      </c>
      <c r="BF58" s="19" t="str">
        <f>IF(ISNUMBER(BC58), BC58*COS(RADIANS(-$C58+Графики!$B$5))+BD58*SIN(RADIANS(-$C58+Графики!$B$5)),"")</f>
        <v/>
      </c>
      <c r="BG58" s="24"/>
      <c r="BH58" s="25"/>
      <c r="BI58" s="25"/>
      <c r="BJ58" s="25"/>
      <c r="BK58" s="18" t="str">
        <f t="shared" si="155"/>
        <v/>
      </c>
      <c r="BL58" s="18" t="str">
        <f t="shared" si="156"/>
        <v/>
      </c>
      <c r="BM58" s="18" t="str">
        <f t="shared" si="157"/>
        <v/>
      </c>
      <c r="BN58" s="18" t="str">
        <f t="shared" si="158"/>
        <v/>
      </c>
      <c r="BO58" s="18" t="str">
        <f>IF(ISNUMBER(BM58), BM58*COS(RADIANS(-$C58+Графики!$B$3))+BN58*SIN(RADIANS(-$C58+Графики!$B$3)),"")</f>
        <v/>
      </c>
      <c r="BP58" s="19" t="str">
        <f>IF(ISNUMBER(BM58), BM58*COS(RADIANS(-$C58+Графики!$B$5))+BN58*SIN(RADIANS(-$C58+Графики!$B$5)),"")</f>
        <v/>
      </c>
      <c r="BQ58" s="24"/>
      <c r="BR58" s="25"/>
      <c r="BS58" s="25"/>
      <c r="BT58" s="25"/>
      <c r="BU58" s="18" t="str">
        <f t="shared" si="182"/>
        <v/>
      </c>
      <c r="BV58" s="18" t="str">
        <f t="shared" si="183"/>
        <v/>
      </c>
      <c r="BW58" s="18" t="str">
        <f t="shared" si="184"/>
        <v/>
      </c>
      <c r="BX58" s="18" t="str">
        <f t="shared" si="185"/>
        <v/>
      </c>
      <c r="BY58" s="18" t="str">
        <f>IF(ISNUMBER(BW58), BW58*COS(RADIANS(-$C58+Графики!$B$3))+BX58*SIN(RADIANS(-$C58+Графики!$B$3)),"")</f>
        <v/>
      </c>
      <c r="BZ58" s="19" t="str">
        <f>IF(ISNUMBER(BW58), BW58*COS(RADIANS(-$C58+Графики!$B$5))+BX58*SIN(RADIANS(-$C58+Графики!$B$5)),"")</f>
        <v/>
      </c>
      <c r="CA58" s="29"/>
      <c r="CB58" s="25"/>
      <c r="CC58" s="25"/>
      <c r="CD58" s="25"/>
      <c r="CE58" s="18" t="str">
        <f t="shared" si="159"/>
        <v/>
      </c>
      <c r="CF58" s="18" t="str">
        <f t="shared" si="160"/>
        <v/>
      </c>
      <c r="CG58" s="18" t="str">
        <f t="shared" si="161"/>
        <v/>
      </c>
      <c r="CH58" s="18" t="str">
        <f t="shared" si="162"/>
        <v/>
      </c>
      <c r="CI58" s="18" t="str">
        <f>IF(ISNUMBER(CG58), CG58*COS(RADIANS(-$C58+Графики!$B$3))+CH58*SIN(RADIANS(-$C58+Графики!$B$3)),"")</f>
        <v/>
      </c>
      <c r="CJ58" s="19" t="str">
        <f>IF(ISNUMBER(CG58), CG58*COS(RADIANS(-$C58+Графики!$B$5))+CH58*SIN(RADIANS(-$C58+Графики!$B$5)),"")</f>
        <v/>
      </c>
      <c r="CK58" s="24"/>
      <c r="CL58" s="25"/>
      <c r="CM58" s="25"/>
      <c r="CN58" s="25"/>
      <c r="CO58" s="18" t="str">
        <f t="shared" si="154"/>
        <v/>
      </c>
      <c r="CP58" s="18" t="str">
        <f t="shared" si="163"/>
        <v/>
      </c>
      <c r="CQ58" s="18" t="str">
        <f t="shared" si="164"/>
        <v/>
      </c>
      <c r="CR58" s="18" t="str">
        <f t="shared" si="165"/>
        <v/>
      </c>
      <c r="CS58" s="18" t="str">
        <f>IF(ISNUMBER(CQ58), CQ58*COS(RADIANS(-$C58+Графики!$B$3))+CR58*SIN(RADIANS(-$C58+Графики!$B$3)),"")</f>
        <v/>
      </c>
      <c r="CT58" s="19" t="str">
        <f>IF(ISNUMBER(CQ58), CQ58*COS(RADIANS(-$C58+Графики!$B$5))+CR58*SIN(RADIANS(-$C58+Графики!$B$5)),"")</f>
        <v/>
      </c>
      <c r="CU58" s="24"/>
      <c r="CV58" s="25"/>
      <c r="CW58" s="25"/>
      <c r="CX58" s="25"/>
      <c r="CY58" s="18" t="str">
        <f t="shared" si="166"/>
        <v/>
      </c>
      <c r="CZ58" s="18" t="str">
        <f t="shared" si="167"/>
        <v/>
      </c>
      <c r="DA58" s="18" t="str">
        <f t="shared" si="168"/>
        <v/>
      </c>
      <c r="DB58" s="18" t="str">
        <f t="shared" si="169"/>
        <v/>
      </c>
      <c r="DC58" s="18" t="str">
        <f>IF(ISNUMBER(DA58), DA58*COS(RADIANS(-$C58+Графики!$B$3))+DB58*SIN(RADIANS(-$C58+Графики!$B$3)),"")</f>
        <v/>
      </c>
      <c r="DD58" s="19" t="str">
        <f>IF(ISNUMBER(DA58), DA58*COS(RADIANS(-$C58+Графики!$B$5))+DB58*SIN(RADIANS(-$C58+Графики!$B$5)),"")</f>
        <v/>
      </c>
      <c r="DE58" s="24"/>
      <c r="DF58" s="25"/>
      <c r="DG58" s="25"/>
      <c r="DH58" s="25"/>
      <c r="DI58" s="18" t="str">
        <f t="shared" si="3"/>
        <v/>
      </c>
      <c r="DJ58" s="18" t="str">
        <f t="shared" si="4"/>
        <v/>
      </c>
      <c r="DK58" s="18" t="str">
        <f t="shared" si="5"/>
        <v/>
      </c>
      <c r="DL58" s="18" t="str">
        <f t="shared" si="6"/>
        <v/>
      </c>
      <c r="DM58" s="18" t="str">
        <f>IF(ISNUMBER(DK58), DK58*COS(RADIANS(-$C58+Графики!$B$3))+DL58*SIN(RADIANS(-$C58+Графики!$B$3)),"")</f>
        <v/>
      </c>
      <c r="DN58" s="19" t="str">
        <f>IF(ISNUMBER(DK58), DK58*COS(RADIANS(-$C58+Графики!$B$5))+DL58*SIN(RADIANS(-$C58+Графики!$B$5)),"")</f>
        <v/>
      </c>
      <c r="DO58" s="24"/>
      <c r="DP58" s="25"/>
      <c r="DQ58" s="25"/>
      <c r="DR58" s="25"/>
      <c r="DS58" s="18" t="str">
        <f t="shared" si="7"/>
        <v/>
      </c>
      <c r="DT58" s="18" t="str">
        <f t="shared" si="8"/>
        <v/>
      </c>
      <c r="DU58" s="18" t="str">
        <f t="shared" si="9"/>
        <v/>
      </c>
      <c r="DV58" s="18" t="str">
        <f t="shared" si="10"/>
        <v/>
      </c>
      <c r="DW58" s="18" t="str">
        <f>IF(ISNUMBER(DU58), DU58*COS(RADIANS(-$C58+Графики!$B$3))+DV58*SIN(RADIANS(-$C58+Графики!$B$3)),"")</f>
        <v/>
      </c>
      <c r="DX58" s="19" t="str">
        <f>IF(ISNUMBER(DU58), DU58*COS(RADIANS(-$C58+Графики!$B$5))+DV58*SIN(RADIANS(-$C58+Графики!$B$5)),"")</f>
        <v/>
      </c>
      <c r="DY58" s="24"/>
      <c r="DZ58" s="25"/>
      <c r="EA58" s="25"/>
      <c r="EB58" s="25"/>
      <c r="EC58" s="18" t="str">
        <f t="shared" si="11"/>
        <v/>
      </c>
      <c r="ED58" s="18" t="str">
        <f t="shared" si="12"/>
        <v/>
      </c>
      <c r="EE58" s="18" t="str">
        <f t="shared" si="13"/>
        <v/>
      </c>
      <c r="EF58" s="18" t="str">
        <f t="shared" si="14"/>
        <v/>
      </c>
      <c r="EG58" s="18" t="str">
        <f>IF(ISNUMBER(EE58), EE58*COS(RADIANS(-$C58+Графики!$B$3))+EF58*SIN(RADIANS(-$C58+Графики!$B$3)),"")</f>
        <v/>
      </c>
      <c r="EH58" s="19" t="str">
        <f>IF(ISNUMBER(EE58), EE58*COS(RADIANS(-$C58+Графики!$B$5))+EF58*SIN(RADIANS(-$C58+Графики!$B$5)),"")</f>
        <v/>
      </c>
      <c r="EI58" s="24"/>
      <c r="EJ58" s="25"/>
      <c r="EK58" s="25"/>
      <c r="EL58" s="25"/>
      <c r="EM58" s="18" t="str">
        <f t="shared" si="15"/>
        <v/>
      </c>
      <c r="EN58" s="18" t="str">
        <f t="shared" si="16"/>
        <v/>
      </c>
      <c r="EO58" s="18" t="str">
        <f t="shared" si="17"/>
        <v/>
      </c>
      <c r="EP58" s="18" t="str">
        <f t="shared" si="18"/>
        <v/>
      </c>
      <c r="EQ58" s="18" t="str">
        <f>IF(ISNUMBER(EO58), EO58*COS(RADIANS(-$C58+Графики!$B$3))+EP58*SIN(RADIANS(-$C58+Графики!$B$3)),"")</f>
        <v/>
      </c>
      <c r="ER58" s="19" t="str">
        <f>IF(ISNUMBER(EO58), EO58*COS(RADIANS(-$C58+Графики!$B$5))+EP58*SIN(RADIANS(-$C58+Графики!$B$5)),"")</f>
        <v/>
      </c>
      <c r="ES58" s="24"/>
      <c r="ET58" s="25"/>
      <c r="EU58" s="25"/>
      <c r="EV58" s="25"/>
      <c r="EW58" s="18" t="str">
        <f t="shared" si="19"/>
        <v/>
      </c>
      <c r="EX58" s="18" t="str">
        <f t="shared" si="20"/>
        <v/>
      </c>
      <c r="EY58" s="18" t="str">
        <f t="shared" si="21"/>
        <v/>
      </c>
      <c r="EZ58" s="18" t="str">
        <f t="shared" si="22"/>
        <v/>
      </c>
      <c r="FA58" s="18" t="str">
        <f>IF(ISNUMBER(EY58), EY58*COS(RADIANS(-$C58+Графики!$B$3))+EZ58*SIN(RADIANS(-$C58+Графики!$B$3)),"")</f>
        <v/>
      </c>
      <c r="FB58" s="19" t="str">
        <f>IF(ISNUMBER(EY58), EY58*COS(RADIANS(-$C58+Графики!$B$5))+EZ58*SIN(RADIANS(-$C58+Графики!$B$5)),"")</f>
        <v/>
      </c>
      <c r="FC58" s="24"/>
      <c r="FD58" s="25"/>
      <c r="FE58" s="25"/>
      <c r="FF58" s="25"/>
      <c r="FG58" s="18" t="str">
        <f t="shared" si="23"/>
        <v/>
      </c>
      <c r="FH58" s="18" t="str">
        <f t="shared" si="24"/>
        <v/>
      </c>
      <c r="FI58" s="18" t="str">
        <f t="shared" si="25"/>
        <v/>
      </c>
      <c r="FJ58" s="18" t="str">
        <f t="shared" si="26"/>
        <v/>
      </c>
      <c r="FK58" s="18" t="str">
        <f>IF(ISNUMBER(FI58), FI58*COS(RADIANS(-$C58+Графики!$B$3))+FJ58*SIN(RADIANS(-$C58+Графики!$B$3)),"")</f>
        <v/>
      </c>
      <c r="FL58" s="19" t="str">
        <f>IF(ISNUMBER(FI58), FI58*COS(RADIANS(-$C58+Графики!$B$5))+FJ58*SIN(RADIANS(-$C58+Графики!$B$5)),"")</f>
        <v/>
      </c>
      <c r="FM58" s="24"/>
      <c r="FN58" s="25"/>
      <c r="FO58" s="25"/>
      <c r="FP58" s="25"/>
      <c r="FQ58" s="18" t="str">
        <f t="shared" si="27"/>
        <v/>
      </c>
      <c r="FR58" s="18" t="str">
        <f t="shared" si="28"/>
        <v/>
      </c>
      <c r="FS58" s="18" t="str">
        <f t="shared" si="29"/>
        <v/>
      </c>
      <c r="FT58" s="18" t="str">
        <f t="shared" si="30"/>
        <v/>
      </c>
      <c r="FU58" s="18" t="str">
        <f>IF(ISNUMBER(FS58), FS58*COS(RADIANS(-$C58+Графики!$B$3))+FT58*SIN(RADIANS(-$C58+Графики!$B$3)),"")</f>
        <v/>
      </c>
      <c r="FV58" s="19" t="str">
        <f>IF(ISNUMBER(FS58), FS58*COS(RADIANS(-$C58+Графики!$B$5))+FT58*SIN(RADIANS(-$C58+Графики!$B$5)),"")</f>
        <v/>
      </c>
      <c r="FW58" s="24"/>
      <c r="FX58" s="25"/>
      <c r="FY58" s="25"/>
      <c r="FZ58" s="25"/>
      <c r="GA58" s="18" t="str">
        <f t="shared" si="31"/>
        <v/>
      </c>
      <c r="GB58" s="18" t="str">
        <f t="shared" si="32"/>
        <v/>
      </c>
      <c r="GC58" s="18" t="str">
        <f t="shared" si="33"/>
        <v/>
      </c>
      <c r="GD58" s="18" t="str">
        <f t="shared" si="34"/>
        <v/>
      </c>
      <c r="GE58" s="18" t="str">
        <f>IF(ISNUMBER(GC58), GC58*COS(RADIANS(-$C58+Графики!$B$3))+GD58*SIN(RADIANS(-$C58+Графики!$B$3)),"")</f>
        <v/>
      </c>
      <c r="GF58" s="19" t="str">
        <f>IF(ISNUMBER(GC58), GC58*COS(RADIANS(-$C58+Графики!$B$5))+GD58*SIN(RADIANS(-$C58+Графики!$B$5)),"")</f>
        <v/>
      </c>
      <c r="GG58" s="24"/>
      <c r="GH58" s="25"/>
      <c r="GI58" s="25"/>
      <c r="GJ58" s="25"/>
      <c r="GK58" s="18" t="str">
        <f t="shared" si="35"/>
        <v/>
      </c>
      <c r="GL58" s="18" t="str">
        <f t="shared" si="36"/>
        <v/>
      </c>
      <c r="GM58" s="18" t="str">
        <f t="shared" si="37"/>
        <v/>
      </c>
      <c r="GN58" s="18" t="str">
        <f t="shared" si="38"/>
        <v/>
      </c>
      <c r="GO58" s="18" t="str">
        <f>IF(ISNUMBER(GM58), GM58*COS(RADIANS(-$C58+Графики!$B$3))+GN58*SIN(RADIANS(-$C58+Графики!$B$3)),"")</f>
        <v/>
      </c>
      <c r="GP58" s="19" t="str">
        <f>IF(ISNUMBER(GM58), GM58*COS(RADIANS(-$C58+Графики!$B$5))+GN58*SIN(RADIANS(-$C58+Графики!$B$5)),"")</f>
        <v/>
      </c>
      <c r="GQ58" s="24"/>
      <c r="GR58" s="25"/>
      <c r="GS58" s="25"/>
      <c r="GT58" s="25"/>
      <c r="GU58" s="18" t="str">
        <f t="shared" si="39"/>
        <v/>
      </c>
      <c r="GV58" s="18" t="str">
        <f t="shared" si="40"/>
        <v/>
      </c>
      <c r="GW58" s="18" t="str">
        <f t="shared" si="41"/>
        <v/>
      </c>
      <c r="GX58" s="18" t="str">
        <f t="shared" si="42"/>
        <v/>
      </c>
      <c r="GY58" s="18" t="str">
        <f>IF(ISNUMBER(GW58), GW58*COS(RADIANS(-$C58+Графики!$B$3))+GX58*SIN(RADIANS(-$C58+Графики!$B$3)),"")</f>
        <v/>
      </c>
      <c r="GZ58" s="19" t="str">
        <f>IF(ISNUMBER(GW58), GW58*COS(RADIANS(-$C58+Графики!$B$5))+GX58*SIN(RADIANS(-$C58+Графики!$B$5)),"")</f>
        <v/>
      </c>
      <c r="HA58" s="24"/>
      <c r="HB58" s="25"/>
      <c r="HC58" s="25"/>
      <c r="HD58" s="25"/>
      <c r="HE58" s="18" t="str">
        <f t="shared" si="43"/>
        <v/>
      </c>
      <c r="HF58" s="18" t="str">
        <f t="shared" si="44"/>
        <v/>
      </c>
      <c r="HG58" s="18" t="str">
        <f t="shared" si="45"/>
        <v/>
      </c>
      <c r="HH58" s="18" t="str">
        <f t="shared" si="46"/>
        <v/>
      </c>
      <c r="HI58" s="18" t="str">
        <f>IF(ISNUMBER(HG58), HG58*COS(RADIANS(-$C58+Графики!$B$3))+HH58*SIN(RADIANS(-$C58+Графики!$B$3)),"")</f>
        <v/>
      </c>
      <c r="HJ58" s="19" t="str">
        <f>IF(ISNUMBER(HG58), HG58*COS(RADIANS(-$C58+Графики!$B$5))+HH58*SIN(RADIANS(-$C58+Графики!$B$5)),"")</f>
        <v/>
      </c>
      <c r="HK58" s="24"/>
      <c r="HL58" s="25"/>
      <c r="HM58" s="25"/>
      <c r="HN58" s="25"/>
      <c r="HO58" s="18" t="str">
        <f t="shared" si="47"/>
        <v/>
      </c>
      <c r="HP58" s="18" t="str">
        <f t="shared" si="48"/>
        <v/>
      </c>
      <c r="HQ58" s="18" t="str">
        <f t="shared" si="49"/>
        <v/>
      </c>
      <c r="HR58" s="18" t="str">
        <f t="shared" si="50"/>
        <v/>
      </c>
      <c r="HS58" s="18" t="str">
        <f>IF(ISNUMBER(HQ58), HQ58*COS(RADIANS(-$C58+Графики!$B$3))+HR58*SIN(RADIANS(-$C58+Графики!$B$3)),"")</f>
        <v/>
      </c>
      <c r="HT58" s="19" t="str">
        <f>IF(ISNUMBER(HQ58), HQ58*COS(RADIANS(-$C58+Графики!$B$5))+HR58*SIN(RADIANS(-$C58+Графики!$B$5)),"")</f>
        <v/>
      </c>
      <c r="HU58" s="24"/>
      <c r="HV58" s="25"/>
      <c r="HW58" s="25"/>
      <c r="HX58" s="25"/>
      <c r="HY58" s="18" t="str">
        <f t="shared" si="51"/>
        <v/>
      </c>
      <c r="HZ58" s="18" t="str">
        <f t="shared" si="52"/>
        <v/>
      </c>
      <c r="IA58" s="18" t="str">
        <f t="shared" si="53"/>
        <v/>
      </c>
      <c r="IB58" s="18" t="str">
        <f t="shared" si="54"/>
        <v/>
      </c>
      <c r="IC58" s="18" t="str">
        <f>IF(ISNUMBER(IA58), IA58*COS(RADIANS(-$C58+Графики!$B$3))+IB58*SIN(RADIANS(-$C58+Графики!$B$3)),"")</f>
        <v/>
      </c>
      <c r="ID58" s="19" t="str">
        <f>IF(ISNUMBER(IA58), IA58*COS(RADIANS(-$C58+Графики!$B$5))+IB58*SIN(RADIANS(-$C58+Графики!$B$5)),"")</f>
        <v/>
      </c>
      <c r="IE58" s="24"/>
      <c r="IF58" s="25"/>
      <c r="IG58" s="25"/>
      <c r="IH58" s="25"/>
      <c r="II58" s="18" t="str">
        <f t="shared" si="55"/>
        <v/>
      </c>
      <c r="IJ58" s="18" t="str">
        <f t="shared" si="56"/>
        <v/>
      </c>
      <c r="IK58" s="18" t="str">
        <f t="shared" si="57"/>
        <v/>
      </c>
      <c r="IL58" s="18" t="str">
        <f t="shared" si="58"/>
        <v/>
      </c>
      <c r="IM58" s="18" t="str">
        <f>IF(ISNUMBER(IK58), IK58*COS(RADIANS(-$C58+Графики!$B$3))+IL58*SIN(RADIANS(-$C58+Графики!$B$3)),"")</f>
        <v/>
      </c>
      <c r="IN58" s="19" t="str">
        <f>IF(ISNUMBER(IK58), IK58*COS(RADIANS(-$C58+Графики!$B$5))+IL58*SIN(RADIANS(-$C58+Графики!$B$5)),"")</f>
        <v/>
      </c>
      <c r="IO58" s="24"/>
      <c r="IP58" s="25"/>
      <c r="IQ58" s="25"/>
      <c r="IR58" s="25"/>
      <c r="IS58" s="18" t="str">
        <f t="shared" si="59"/>
        <v/>
      </c>
      <c r="IT58" s="18" t="str">
        <f t="shared" si="60"/>
        <v/>
      </c>
      <c r="IU58" s="18" t="str">
        <f t="shared" si="61"/>
        <v/>
      </c>
      <c r="IV58" s="18" t="str">
        <f t="shared" si="62"/>
        <v/>
      </c>
      <c r="IW58" s="18" t="str">
        <f>IF(ISNUMBER(IU58), IU58*COS(RADIANS(-$C58+Графики!$B$3))+IV58*SIN(RADIANS(-$C58+Графики!$B$3)),"")</f>
        <v/>
      </c>
      <c r="IX58" s="19" t="str">
        <f>IF(ISNUMBER(IU58), IU58*COS(RADIANS(-$C58+Графики!$B$5))+IV58*SIN(RADIANS(-$C58+Графики!$B$5)),"")</f>
        <v/>
      </c>
    </row>
    <row r="59" spans="1:258" x14ac:dyDescent="0.25">
      <c r="A59" s="44">
        <v>59</v>
      </c>
      <c r="B59" s="50">
        <v>0</v>
      </c>
      <c r="C59" s="11">
        <f>IF(Графики!$A$7="Расчитывать с учетом закручивания скважины",B59,0)</f>
        <v>0</v>
      </c>
      <c r="D59" s="47">
        <v>28</v>
      </c>
      <c r="E59" s="34">
        <f t="shared" si="114"/>
        <v>0</v>
      </c>
      <c r="F59" s="35">
        <f t="shared" si="114"/>
        <v>0</v>
      </c>
      <c r="G59" s="35">
        <f t="shared" si="1"/>
        <v>0</v>
      </c>
      <c r="H59" s="36">
        <f t="shared" si="2"/>
        <v>0</v>
      </c>
      <c r="I59" s="29"/>
      <c r="J59" s="25"/>
      <c r="K59" s="25"/>
      <c r="L59" s="25"/>
      <c r="M59" s="18" t="str">
        <f t="shared" ref="M59:M67" si="194">IF(ISNUMBER(I59),-SIN(RADIANS((I59-J59)/2))*1000,"")</f>
        <v/>
      </c>
      <c r="N59" s="18" t="str">
        <f t="shared" ref="N59:N67" si="195">IF(ISNUMBER(J59),-SIN(RADIANS((K59-L59)/2))*1000,"")</f>
        <v/>
      </c>
      <c r="O59" s="18" t="str">
        <f t="shared" ref="O59:O67" si="196">IF(ISNUMBER(M59),O58+M59*0.5,IF(ISNUMBER(M60),0,""))</f>
        <v/>
      </c>
      <c r="P59" s="18" t="str">
        <f t="shared" ref="P59:P67" si="197">IF(ISNUMBER(N59),P58+N59*0.5,IF(ISNUMBER(N60),0,""))</f>
        <v/>
      </c>
      <c r="Q59" s="18" t="str">
        <f>IF(ISNUMBER(O59), O59*COS(RADIANS(-$C59+Графики!$B$3))+P59*SIN(RADIANS(-$C59+Графики!$B$3)),"")</f>
        <v/>
      </c>
      <c r="R59" s="19" t="str">
        <f>IF(ISNUMBER(O59), O59*COS(RADIANS(-$C59+Графики!$B$5))+P59*SIN(RADIANS(-$C59+Графики!$B$5)),"")</f>
        <v/>
      </c>
      <c r="S59" s="29"/>
      <c r="T59" s="25"/>
      <c r="U59" s="25"/>
      <c r="V59" s="25"/>
      <c r="W59" s="18" t="str">
        <f t="shared" ref="W59:W67" si="198">IF(ISNUMBER(S59),-SIN(RADIANS((S59-T59)/2))*1000,"")</f>
        <v/>
      </c>
      <c r="X59" s="18" t="str">
        <f t="shared" ref="X59:X67" si="199">IF(ISNUMBER(T59),-SIN(RADIANS((U59-V59)/2))*1000,"")</f>
        <v/>
      </c>
      <c r="Y59" s="18" t="str">
        <f t="shared" ref="Y59:Y67" si="200">IF(ISNUMBER(W59),Y58+W59*0.5,IF(ISNUMBER(W60),0,""))</f>
        <v/>
      </c>
      <c r="Z59" s="18" t="str">
        <f t="shared" ref="Z59:Z67" si="201">IF(ISNUMBER(X59),Z58+X59*0.5,IF(ISNUMBER(X60),0,""))</f>
        <v/>
      </c>
      <c r="AA59" s="18" t="str">
        <f>IF(ISNUMBER(Y59), Y59*COS(RADIANS(-$C59+Графики!$B$3))+Z59*SIN(RADIANS(-$C59+Графики!$B$3)),"")</f>
        <v/>
      </c>
      <c r="AB59" s="18" t="str">
        <f>IF(ISNUMBER(Y59), Y59*COS(RADIANS(-$C59+Графики!$B$5))+Z59*SIN(RADIANS(-$C59+Графики!$B$5)),"")</f>
        <v/>
      </c>
      <c r="AC59" s="24"/>
      <c r="AD59" s="25"/>
      <c r="AE59" s="25"/>
      <c r="AF59" s="25"/>
      <c r="AG59" s="18" t="str">
        <f t="shared" ref="AG59:AG67" si="202">IF(ISNUMBER(AC59),-SIN(RADIANS((AC59-AD59)/2))*1000,"")</f>
        <v/>
      </c>
      <c r="AH59" s="18" t="str">
        <f t="shared" ref="AH59:AH67" si="203">IF(ISNUMBER(AD59),-SIN(RADIANS((AE59-AF59)/2))*1000,"")</f>
        <v/>
      </c>
      <c r="AI59" s="18" t="str">
        <f t="shared" ref="AI59:AI67" si="204">IF(ISNUMBER(AG59),AI58+AG59*0.5,IF(ISNUMBER(AG60),0,""))</f>
        <v/>
      </c>
      <c r="AJ59" s="18" t="str">
        <f t="shared" ref="AJ59:AJ67" si="205">IF(ISNUMBER(AH59),AJ58+AH59*0.5,IF(ISNUMBER(AH60),0,""))</f>
        <v/>
      </c>
      <c r="AK59" s="18" t="str">
        <f>IF(ISNUMBER(AI59), AI59*COS(RADIANS(-$C59+Графики!$B$3))+AJ59*SIN(RADIANS(-$C59+Графики!$B$3)),"")</f>
        <v/>
      </c>
      <c r="AL59" s="19" t="str">
        <f>IF(ISNUMBER(AI59), AI59*COS(RADIANS(-$C59+Графики!$B$5))+AJ59*SIN(RADIANS(-$C59+Графики!$B$5)),"")</f>
        <v/>
      </c>
      <c r="AM59" s="24"/>
      <c r="AN59" s="25"/>
      <c r="AO59" s="25"/>
      <c r="AP59" s="25"/>
      <c r="AQ59" s="18" t="str">
        <f t="shared" ref="AQ59:AQ67" si="206">IF(ISNUMBER(AM59),-SIN(RADIANS((AM59-AN59)/2))*1000,"")</f>
        <v/>
      </c>
      <c r="AR59" s="18" t="str">
        <f t="shared" ref="AR59:AR67" si="207">IF(ISNUMBER(AN59),-SIN(RADIANS((AO59-AP59)/2))*1000,"")</f>
        <v/>
      </c>
      <c r="AS59" s="18" t="str">
        <f t="shared" ref="AS59:AS67" si="208">IF(ISNUMBER(AQ59),AS58+AQ59*0.5,IF(ISNUMBER(AQ60),0,""))</f>
        <v/>
      </c>
      <c r="AT59" s="18" t="str">
        <f t="shared" ref="AT59:AT67" si="209">IF(ISNUMBER(AR59),AT58+AR59*0.5,IF(ISNUMBER(AR60),0,""))</f>
        <v/>
      </c>
      <c r="AU59" s="18" t="str">
        <f>IF(ISNUMBER(AS59), AS59*COS(RADIANS(-$C59+Графики!$B$3))+AT59*SIN(RADIANS(-$C59+Графики!$B$3)),"")</f>
        <v/>
      </c>
      <c r="AV59" s="19" t="str">
        <f>IF(ISNUMBER(AS59), AS59*COS(RADIANS(-$C59+Графики!$B$5))+AT59*SIN(RADIANS(-$C59+Графики!$B$5)),"")</f>
        <v/>
      </c>
      <c r="AW59" s="24"/>
      <c r="AX59" s="25"/>
      <c r="AY59" s="25"/>
      <c r="AZ59" s="25"/>
      <c r="BA59" s="18" t="str">
        <f t="shared" ref="BA59:BA67" si="210">IF(ISNUMBER(AW59),-SIN(RADIANS((AW59-AX59)/2))*1000,"")</f>
        <v/>
      </c>
      <c r="BB59" s="18" t="str">
        <f t="shared" ref="BB59:BB67" si="211">IF(ISNUMBER(AX59),-SIN(RADIANS((AY59-AZ59)/2))*1000,"")</f>
        <v/>
      </c>
      <c r="BC59" s="18" t="str">
        <f t="shared" ref="BC59:BC67" si="212">IF(ISNUMBER(BA59),BC58+BA59*0.5,IF(ISNUMBER(BA60),0,""))</f>
        <v/>
      </c>
      <c r="BD59" s="18" t="str">
        <f t="shared" ref="BD59:BD67" si="213">IF(ISNUMBER(BB59),BD58+BB59*0.5,IF(ISNUMBER(BB60),0,""))</f>
        <v/>
      </c>
      <c r="BE59" s="18" t="str">
        <f>IF(ISNUMBER(BC59), BC59*COS(RADIANS(-$C59+Графики!$B$3))+BD59*SIN(RADIANS(-$C59+Графики!$B$3)),"")</f>
        <v/>
      </c>
      <c r="BF59" s="19" t="str">
        <f>IF(ISNUMBER(BC59), BC59*COS(RADIANS(-$C59+Графики!$B$5))+BD59*SIN(RADIANS(-$C59+Графики!$B$5)),"")</f>
        <v/>
      </c>
      <c r="BG59" s="24"/>
      <c r="BH59" s="25"/>
      <c r="BI59" s="25"/>
      <c r="BJ59" s="25"/>
      <c r="BK59" s="18" t="str">
        <f t="shared" ref="BK59:BK67" si="214">IF(ISNUMBER(BG59),-SIN(RADIANS((BG59-BH59)/2))*1000,"")</f>
        <v/>
      </c>
      <c r="BL59" s="18" t="str">
        <f t="shared" ref="BL59:BL67" si="215">IF(ISNUMBER(BH59),-SIN(RADIANS((BI59-BJ59)/2))*1000,"")</f>
        <v/>
      </c>
      <c r="BM59" s="18" t="str">
        <f t="shared" ref="BM59:BM67" si="216">IF(ISNUMBER(BK59),BM58+BK59*0.5,IF(ISNUMBER(BK60),0,""))</f>
        <v/>
      </c>
      <c r="BN59" s="18" t="str">
        <f t="shared" ref="BN59:BN67" si="217">IF(ISNUMBER(BL59),BN58+BL59*0.5,IF(ISNUMBER(BL60),0,""))</f>
        <v/>
      </c>
      <c r="BO59" s="18" t="str">
        <f>IF(ISNUMBER(BM59), BM59*COS(RADIANS(-$C59+Графики!$B$3))+BN59*SIN(RADIANS(-$C59+Графики!$B$3)),"")</f>
        <v/>
      </c>
      <c r="BP59" s="19" t="str">
        <f>IF(ISNUMBER(BM59), BM59*COS(RADIANS(-$C59+Графики!$B$5))+BN59*SIN(RADIANS(-$C59+Графики!$B$5)),"")</f>
        <v/>
      </c>
      <c r="BQ59" s="24"/>
      <c r="BR59" s="25"/>
      <c r="BS59" s="25"/>
      <c r="BT59" s="25"/>
      <c r="BU59" s="18" t="str">
        <f t="shared" ref="BU59:BU67" si="218">IF(ISNUMBER(BQ59),-SIN(RADIANS((BQ59-BR59)/2))*1000,"")</f>
        <v/>
      </c>
      <c r="BV59" s="18" t="str">
        <f t="shared" ref="BV59:BV67" si="219">IF(ISNUMBER(BR59),-SIN(RADIANS((BS59-BT59)/2))*1000,"")</f>
        <v/>
      </c>
      <c r="BW59" s="18" t="str">
        <f t="shared" ref="BW59:BW67" si="220">IF(ISNUMBER(BU59),BW58+BU59*0.5,IF(ISNUMBER(BU60),0,""))</f>
        <v/>
      </c>
      <c r="BX59" s="18" t="str">
        <f t="shared" ref="BX59:BX67" si="221">IF(ISNUMBER(BV59),BX58+BV59*0.5,IF(ISNUMBER(BV60),0,""))</f>
        <v/>
      </c>
      <c r="BY59" s="18" t="str">
        <f>IF(ISNUMBER(BW59), BW59*COS(RADIANS(-$C59+Графики!$B$3))+BX59*SIN(RADIANS(-$C59+Графики!$B$3)),"")</f>
        <v/>
      </c>
      <c r="BZ59" s="19" t="str">
        <f>IF(ISNUMBER(BW59), BW59*COS(RADIANS(-$C59+Графики!$B$5))+BX59*SIN(RADIANS(-$C59+Графики!$B$5)),"")</f>
        <v/>
      </c>
      <c r="CA59" s="29"/>
      <c r="CB59" s="25"/>
      <c r="CC59" s="25"/>
      <c r="CD59" s="25"/>
      <c r="CE59" s="18" t="str">
        <f t="shared" ref="CE59:CE67" si="222">IF(ISNUMBER(CA59),-SIN(RADIANS((CA59-CB59)/2))*1000,"")</f>
        <v/>
      </c>
      <c r="CF59" s="18" t="str">
        <f t="shared" ref="CF59:CF67" si="223">IF(ISNUMBER(CB59),-SIN(RADIANS((CC59-CD59)/2))*1000,"")</f>
        <v/>
      </c>
      <c r="CG59" s="18" t="str">
        <f t="shared" ref="CG59:CG67" si="224">IF(ISNUMBER(CE59),CG58+CE59*0.5,IF(ISNUMBER(CE60),0,""))</f>
        <v/>
      </c>
      <c r="CH59" s="18" t="str">
        <f t="shared" ref="CH59:CH67" si="225">IF(ISNUMBER(CF59),CH58+CF59*0.5,IF(ISNUMBER(CF60),0,""))</f>
        <v/>
      </c>
      <c r="CI59" s="18" t="str">
        <f>IF(ISNUMBER(CG59), CG59*COS(RADIANS(-$C59+Графики!$B$3))+CH59*SIN(RADIANS(-$C59+Графики!$B$3)),"")</f>
        <v/>
      </c>
      <c r="CJ59" s="19" t="str">
        <f>IF(ISNUMBER(CG59), CG59*COS(RADIANS(-$C59+Графики!$B$5))+CH59*SIN(RADIANS(-$C59+Графики!$B$5)),"")</f>
        <v/>
      </c>
      <c r="CK59" s="24"/>
      <c r="CL59" s="25"/>
      <c r="CM59" s="25"/>
      <c r="CN59" s="25"/>
      <c r="CO59" s="18" t="str">
        <f t="shared" ref="CO59:CO67" si="226">IF(ISNUMBER(CK59),-SIN(RADIANS((CK59-CL59)/2))*1000,"")</f>
        <v/>
      </c>
      <c r="CP59" s="18" t="str">
        <f t="shared" ref="CP59:CP67" si="227">IF(ISNUMBER(CL59),-SIN(RADIANS((CM59-CN59)/2))*1000,"")</f>
        <v/>
      </c>
      <c r="CQ59" s="18" t="str">
        <f t="shared" ref="CQ59:CQ67" si="228">IF(ISNUMBER(CO59),CQ58+CO59*0.5,IF(ISNUMBER(CO60),0,""))</f>
        <v/>
      </c>
      <c r="CR59" s="18" t="str">
        <f t="shared" ref="CR59:CR67" si="229">IF(ISNUMBER(CP59),CR58+CP59*0.5,IF(ISNUMBER(CP60),0,""))</f>
        <v/>
      </c>
      <c r="CS59" s="18" t="str">
        <f>IF(ISNUMBER(CQ59), CQ59*COS(RADIANS(-$C59+Графики!$B$3))+CR59*SIN(RADIANS(-$C59+Графики!$B$3)),"")</f>
        <v/>
      </c>
      <c r="CT59" s="19" t="str">
        <f>IF(ISNUMBER(CQ59), CQ59*COS(RADIANS(-$C59+Графики!$B$5))+CR59*SIN(RADIANS(-$C59+Графики!$B$5)),"")</f>
        <v/>
      </c>
      <c r="CU59" s="24"/>
      <c r="CV59" s="25"/>
      <c r="CW59" s="25"/>
      <c r="CX59" s="25"/>
      <c r="CY59" s="18" t="str">
        <f t="shared" ref="CY59:CY67" si="230">IF(ISNUMBER(CU59),-SIN(RADIANS((CU59-CV59)/2))*1000,"")</f>
        <v/>
      </c>
      <c r="CZ59" s="18" t="str">
        <f t="shared" ref="CZ59:CZ67" si="231">IF(ISNUMBER(CV59),-SIN(RADIANS((CW59-CX59)/2))*1000,"")</f>
        <v/>
      </c>
      <c r="DA59" s="18" t="str">
        <f t="shared" ref="DA59:DA67" si="232">IF(ISNUMBER(CY59),DA58+CY59*0.5,IF(ISNUMBER(CY60),0,""))</f>
        <v/>
      </c>
      <c r="DB59" s="18" t="str">
        <f t="shared" ref="DB59:DB67" si="233">IF(ISNUMBER(CZ59),DB58+CZ59*0.5,IF(ISNUMBER(CZ60),0,""))</f>
        <v/>
      </c>
      <c r="DC59" s="18" t="str">
        <f>IF(ISNUMBER(DA59), DA59*COS(RADIANS(-$C59+Графики!$B$3))+DB59*SIN(RADIANS(-$C59+Графики!$B$3)),"")</f>
        <v/>
      </c>
      <c r="DD59" s="19" t="str">
        <f>IF(ISNUMBER(DA59), DA59*COS(RADIANS(-$C59+Графики!$B$5))+DB59*SIN(RADIANS(-$C59+Графики!$B$5)),"")</f>
        <v/>
      </c>
      <c r="DE59" s="24"/>
      <c r="DF59" s="25"/>
      <c r="DG59" s="25"/>
      <c r="DH59" s="25"/>
      <c r="DI59" s="18" t="str">
        <f t="shared" ref="DI59:DI67" si="234">IF(ISNUMBER(DE59),-SIN(RADIANS((DE59-DF59)/2))*1000,"")</f>
        <v/>
      </c>
      <c r="DJ59" s="18" t="str">
        <f t="shared" ref="DJ59:DJ67" si="235">IF(ISNUMBER(DF59),-SIN(RADIANS((DG59-DH59)/2))*1000,"")</f>
        <v/>
      </c>
      <c r="DK59" s="18" t="str">
        <f t="shared" ref="DK59:DK67" si="236">IF(ISNUMBER(DI59),DK58+DI59*0.5,IF(ISNUMBER(DI60),0,""))</f>
        <v/>
      </c>
      <c r="DL59" s="18" t="str">
        <f t="shared" ref="DL59:DL67" si="237">IF(ISNUMBER(DJ59),DL58+DJ59*0.5,IF(ISNUMBER(DJ60),0,""))</f>
        <v/>
      </c>
      <c r="DM59" s="18" t="str">
        <f>IF(ISNUMBER(DK59), DK59*COS(RADIANS(-$C59+Графики!$B$3))+DL59*SIN(RADIANS(-$C59+Графики!$B$3)),"")</f>
        <v/>
      </c>
      <c r="DN59" s="19" t="str">
        <f>IF(ISNUMBER(DK59), DK59*COS(RADIANS(-$C59+Графики!$B$5))+DL59*SIN(RADIANS(-$C59+Графики!$B$5)),"")</f>
        <v/>
      </c>
      <c r="DO59" s="24"/>
      <c r="DP59" s="25"/>
      <c r="DQ59" s="25"/>
      <c r="DR59" s="25"/>
      <c r="DS59" s="18" t="str">
        <f t="shared" ref="DS59:DS67" si="238">IF(ISNUMBER(DO59),-SIN(RADIANS((DO59-DP59)/2))*1000,"")</f>
        <v/>
      </c>
      <c r="DT59" s="18" t="str">
        <f t="shared" ref="DT59:DT67" si="239">IF(ISNUMBER(DP59),-SIN(RADIANS((DQ59-DR59)/2))*1000,"")</f>
        <v/>
      </c>
      <c r="DU59" s="18" t="str">
        <f t="shared" ref="DU59:DU67" si="240">IF(ISNUMBER(DS59),DU58+DS59*0.5,IF(ISNUMBER(DS60),0,""))</f>
        <v/>
      </c>
      <c r="DV59" s="18" t="str">
        <f t="shared" ref="DV59:DV67" si="241">IF(ISNUMBER(DT59),DV58+DT59*0.5,IF(ISNUMBER(DT60),0,""))</f>
        <v/>
      </c>
      <c r="DW59" s="18" t="str">
        <f>IF(ISNUMBER(DU59), DU59*COS(RADIANS(-$C59+Графики!$B$3))+DV59*SIN(RADIANS(-$C59+Графики!$B$3)),"")</f>
        <v/>
      </c>
      <c r="DX59" s="19" t="str">
        <f>IF(ISNUMBER(DU59), DU59*COS(RADIANS(-$C59+Графики!$B$5))+DV59*SIN(RADIANS(-$C59+Графики!$B$5)),"")</f>
        <v/>
      </c>
      <c r="DY59" s="24"/>
      <c r="DZ59" s="25"/>
      <c r="EA59" s="25"/>
      <c r="EB59" s="25"/>
      <c r="EC59" s="18" t="str">
        <f t="shared" ref="EC59:EC67" si="242">IF(ISNUMBER(DY59),-SIN(RADIANS((DY59-DZ59)/2))*1000,"")</f>
        <v/>
      </c>
      <c r="ED59" s="18" t="str">
        <f t="shared" ref="ED59:ED67" si="243">IF(ISNUMBER(DZ59),-SIN(RADIANS((EA59-EB59)/2))*1000,"")</f>
        <v/>
      </c>
      <c r="EE59" s="18" t="str">
        <f t="shared" ref="EE59:EE67" si="244">IF(ISNUMBER(EC59),EE58+EC59*0.5,IF(ISNUMBER(EC60),0,""))</f>
        <v/>
      </c>
      <c r="EF59" s="18" t="str">
        <f t="shared" ref="EF59:EF67" si="245">IF(ISNUMBER(ED59),EF58+ED59*0.5,IF(ISNUMBER(ED60),0,""))</f>
        <v/>
      </c>
      <c r="EG59" s="18" t="str">
        <f>IF(ISNUMBER(EE59), EE59*COS(RADIANS(-$C59+Графики!$B$3))+EF59*SIN(RADIANS(-$C59+Графики!$B$3)),"")</f>
        <v/>
      </c>
      <c r="EH59" s="19" t="str">
        <f>IF(ISNUMBER(EE59), EE59*COS(RADIANS(-$C59+Графики!$B$5))+EF59*SIN(RADIANS(-$C59+Графики!$B$5)),"")</f>
        <v/>
      </c>
      <c r="EI59" s="24"/>
      <c r="EJ59" s="25"/>
      <c r="EK59" s="25"/>
      <c r="EL59" s="25"/>
      <c r="EM59" s="18" t="str">
        <f t="shared" ref="EM59:EM67" si="246">IF(ISNUMBER(EI59),-SIN(RADIANS((EI59-EJ59)/2))*1000,"")</f>
        <v/>
      </c>
      <c r="EN59" s="18" t="str">
        <f t="shared" ref="EN59:EN67" si="247">IF(ISNUMBER(EJ59),-SIN(RADIANS((EK59-EL59)/2))*1000,"")</f>
        <v/>
      </c>
      <c r="EO59" s="18" t="str">
        <f t="shared" ref="EO59:EO67" si="248">IF(ISNUMBER(EM59),EO58+EM59*0.5,IF(ISNUMBER(EM60),0,""))</f>
        <v/>
      </c>
      <c r="EP59" s="18" t="str">
        <f t="shared" ref="EP59:EP67" si="249">IF(ISNUMBER(EN59),EP58+EN59*0.5,IF(ISNUMBER(EN60),0,""))</f>
        <v/>
      </c>
      <c r="EQ59" s="18" t="str">
        <f>IF(ISNUMBER(EO59), EO59*COS(RADIANS(-$C59+Графики!$B$3))+EP59*SIN(RADIANS(-$C59+Графики!$B$3)),"")</f>
        <v/>
      </c>
      <c r="ER59" s="19" t="str">
        <f>IF(ISNUMBER(EO59), EO59*COS(RADIANS(-$C59+Графики!$B$5))+EP59*SIN(RADIANS(-$C59+Графики!$B$5)),"")</f>
        <v/>
      </c>
      <c r="ES59" s="24"/>
      <c r="ET59" s="25"/>
      <c r="EU59" s="25"/>
      <c r="EV59" s="25"/>
      <c r="EW59" s="18" t="str">
        <f t="shared" ref="EW59:EW67" si="250">IF(ISNUMBER(ES59),-SIN(RADIANS((ES59-ET59)/2))*1000,"")</f>
        <v/>
      </c>
      <c r="EX59" s="18" t="str">
        <f t="shared" ref="EX59:EX67" si="251">IF(ISNUMBER(ET59),-SIN(RADIANS((EU59-EV59)/2))*1000,"")</f>
        <v/>
      </c>
      <c r="EY59" s="18" t="str">
        <f t="shared" ref="EY59:EY67" si="252">IF(ISNUMBER(EW59),EY58+EW59*0.5,IF(ISNUMBER(EW60),0,""))</f>
        <v/>
      </c>
      <c r="EZ59" s="18" t="str">
        <f t="shared" ref="EZ59:EZ67" si="253">IF(ISNUMBER(EX59),EZ58+EX59*0.5,IF(ISNUMBER(EX60),0,""))</f>
        <v/>
      </c>
      <c r="FA59" s="18" t="str">
        <f>IF(ISNUMBER(EY59), EY59*COS(RADIANS(-$C59+Графики!$B$3))+EZ59*SIN(RADIANS(-$C59+Графики!$B$3)),"")</f>
        <v/>
      </c>
      <c r="FB59" s="19" t="str">
        <f>IF(ISNUMBER(EY59), EY59*COS(RADIANS(-$C59+Графики!$B$5))+EZ59*SIN(RADIANS(-$C59+Графики!$B$5)),"")</f>
        <v/>
      </c>
      <c r="FC59" s="24"/>
      <c r="FD59" s="25"/>
      <c r="FE59" s="25"/>
      <c r="FF59" s="25"/>
      <c r="FG59" s="18" t="str">
        <f t="shared" ref="FG59:FG67" si="254">IF(ISNUMBER(FC59),-SIN(RADIANS((FC59-FD59)/2))*1000,"")</f>
        <v/>
      </c>
      <c r="FH59" s="18" t="str">
        <f t="shared" ref="FH59:FH67" si="255">IF(ISNUMBER(FD59),-SIN(RADIANS((FE59-FF59)/2))*1000,"")</f>
        <v/>
      </c>
      <c r="FI59" s="18" t="str">
        <f t="shared" ref="FI59:FI67" si="256">IF(ISNUMBER(FG59),FI58+FG59*0.5,IF(ISNUMBER(FG60),0,""))</f>
        <v/>
      </c>
      <c r="FJ59" s="18" t="str">
        <f t="shared" ref="FJ59:FJ67" si="257">IF(ISNUMBER(FH59),FJ58+FH59*0.5,IF(ISNUMBER(FH60),0,""))</f>
        <v/>
      </c>
      <c r="FK59" s="18" t="str">
        <f>IF(ISNUMBER(FI59), FI59*COS(RADIANS(-$C59+Графики!$B$3))+FJ59*SIN(RADIANS(-$C59+Графики!$B$3)),"")</f>
        <v/>
      </c>
      <c r="FL59" s="19" t="str">
        <f>IF(ISNUMBER(FI59), FI59*COS(RADIANS(-$C59+Графики!$B$5))+FJ59*SIN(RADIANS(-$C59+Графики!$B$5)),"")</f>
        <v/>
      </c>
      <c r="FM59" s="24"/>
      <c r="FN59" s="25"/>
      <c r="FO59" s="25"/>
      <c r="FP59" s="25"/>
      <c r="FQ59" s="18" t="str">
        <f t="shared" ref="FQ59:FQ67" si="258">IF(ISNUMBER(FM59),-SIN(RADIANS((FM59-FN59)/2))*1000,"")</f>
        <v/>
      </c>
      <c r="FR59" s="18" t="str">
        <f t="shared" ref="FR59:FR67" si="259">IF(ISNUMBER(FN59),-SIN(RADIANS((FO59-FP59)/2))*1000,"")</f>
        <v/>
      </c>
      <c r="FS59" s="18" t="str">
        <f t="shared" ref="FS59:FS67" si="260">IF(ISNUMBER(FQ59),FS58+FQ59*0.5,IF(ISNUMBER(FQ60),0,""))</f>
        <v/>
      </c>
      <c r="FT59" s="18" t="str">
        <f t="shared" ref="FT59:FT67" si="261">IF(ISNUMBER(FR59),FT58+FR59*0.5,IF(ISNUMBER(FR60),0,""))</f>
        <v/>
      </c>
      <c r="FU59" s="18" t="str">
        <f>IF(ISNUMBER(FS59), FS59*COS(RADIANS(-$C59+Графики!$B$3))+FT59*SIN(RADIANS(-$C59+Графики!$B$3)),"")</f>
        <v/>
      </c>
      <c r="FV59" s="19" t="str">
        <f>IF(ISNUMBER(FS59), FS59*COS(RADIANS(-$C59+Графики!$B$5))+FT59*SIN(RADIANS(-$C59+Графики!$B$5)),"")</f>
        <v/>
      </c>
      <c r="FW59" s="24"/>
      <c r="FX59" s="25"/>
      <c r="FY59" s="25"/>
      <c r="FZ59" s="25"/>
      <c r="GA59" s="18" t="str">
        <f t="shared" ref="GA59:GA67" si="262">IF(ISNUMBER(FW59),-SIN(RADIANS((FW59-FX59)/2))*1000,"")</f>
        <v/>
      </c>
      <c r="GB59" s="18" t="str">
        <f t="shared" ref="GB59:GB67" si="263">IF(ISNUMBER(FX59),-SIN(RADIANS((FY59-FZ59)/2))*1000,"")</f>
        <v/>
      </c>
      <c r="GC59" s="18" t="str">
        <f t="shared" ref="GC59:GC67" si="264">IF(ISNUMBER(GA59),GC58+GA59*0.5,IF(ISNUMBER(GA60),0,""))</f>
        <v/>
      </c>
      <c r="GD59" s="18" t="str">
        <f t="shared" ref="GD59:GD67" si="265">IF(ISNUMBER(GB59),GD58+GB59*0.5,IF(ISNUMBER(GB60),0,""))</f>
        <v/>
      </c>
      <c r="GE59" s="18" t="str">
        <f>IF(ISNUMBER(GC59), GC59*COS(RADIANS(-$C59+Графики!$B$3))+GD59*SIN(RADIANS(-$C59+Графики!$B$3)),"")</f>
        <v/>
      </c>
      <c r="GF59" s="19" t="str">
        <f>IF(ISNUMBER(GC59), GC59*COS(RADIANS(-$C59+Графики!$B$5))+GD59*SIN(RADIANS(-$C59+Графики!$B$5)),"")</f>
        <v/>
      </c>
      <c r="GG59" s="24"/>
      <c r="GH59" s="25"/>
      <c r="GI59" s="25"/>
      <c r="GJ59" s="25"/>
      <c r="GK59" s="18" t="str">
        <f t="shared" ref="GK59:GK67" si="266">IF(ISNUMBER(GG59),-SIN(RADIANS((GG59-GH59)/2))*1000,"")</f>
        <v/>
      </c>
      <c r="GL59" s="18" t="str">
        <f t="shared" ref="GL59:GL67" si="267">IF(ISNUMBER(GH59),-SIN(RADIANS((GI59-GJ59)/2))*1000,"")</f>
        <v/>
      </c>
      <c r="GM59" s="18" t="str">
        <f t="shared" ref="GM59:GM67" si="268">IF(ISNUMBER(GK59),GM58+GK59*0.5,IF(ISNUMBER(GK60),0,""))</f>
        <v/>
      </c>
      <c r="GN59" s="18" t="str">
        <f t="shared" ref="GN59:GN67" si="269">IF(ISNUMBER(GL59),GN58+GL59*0.5,IF(ISNUMBER(GL60),0,""))</f>
        <v/>
      </c>
      <c r="GO59" s="18" t="str">
        <f>IF(ISNUMBER(GM59), GM59*COS(RADIANS(-$C59+Графики!$B$3))+GN59*SIN(RADIANS(-$C59+Графики!$B$3)),"")</f>
        <v/>
      </c>
      <c r="GP59" s="19" t="str">
        <f>IF(ISNUMBER(GM59), GM59*COS(RADIANS(-$C59+Графики!$B$5))+GN59*SIN(RADIANS(-$C59+Графики!$B$5)),"")</f>
        <v/>
      </c>
      <c r="GQ59" s="24"/>
      <c r="GR59" s="25"/>
      <c r="GS59" s="25"/>
      <c r="GT59" s="25"/>
      <c r="GU59" s="18" t="str">
        <f t="shared" ref="GU59:GU67" si="270">IF(ISNUMBER(GQ59),-SIN(RADIANS((GQ59-GR59)/2))*1000,"")</f>
        <v/>
      </c>
      <c r="GV59" s="18" t="str">
        <f t="shared" ref="GV59:GV67" si="271">IF(ISNUMBER(GR59),-SIN(RADIANS((GS59-GT59)/2))*1000,"")</f>
        <v/>
      </c>
      <c r="GW59" s="18" t="str">
        <f t="shared" ref="GW59:GW67" si="272">IF(ISNUMBER(GU59),GW58+GU59*0.5,IF(ISNUMBER(GU60),0,""))</f>
        <v/>
      </c>
      <c r="GX59" s="18" t="str">
        <f t="shared" ref="GX59:GX67" si="273">IF(ISNUMBER(GV59),GX58+GV59*0.5,IF(ISNUMBER(GV60),0,""))</f>
        <v/>
      </c>
      <c r="GY59" s="18" t="str">
        <f>IF(ISNUMBER(GW59), GW59*COS(RADIANS(-$C59+Графики!$B$3))+GX59*SIN(RADIANS(-$C59+Графики!$B$3)),"")</f>
        <v/>
      </c>
      <c r="GZ59" s="19" t="str">
        <f>IF(ISNUMBER(GW59), GW59*COS(RADIANS(-$C59+Графики!$B$5))+GX59*SIN(RADIANS(-$C59+Графики!$B$5)),"")</f>
        <v/>
      </c>
      <c r="HA59" s="24"/>
      <c r="HB59" s="25"/>
      <c r="HC59" s="25"/>
      <c r="HD59" s="25"/>
      <c r="HE59" s="18" t="str">
        <f t="shared" ref="HE59:HE67" si="274">IF(ISNUMBER(HA59),-SIN(RADIANS((HA59-HB59)/2))*1000,"")</f>
        <v/>
      </c>
      <c r="HF59" s="18" t="str">
        <f t="shared" ref="HF59:HF67" si="275">IF(ISNUMBER(HB59),-SIN(RADIANS((HC59-HD59)/2))*1000,"")</f>
        <v/>
      </c>
      <c r="HG59" s="18" t="str">
        <f t="shared" ref="HG59:HG67" si="276">IF(ISNUMBER(HE59),HG58+HE59*0.5,IF(ISNUMBER(HE60),0,""))</f>
        <v/>
      </c>
      <c r="HH59" s="18" t="str">
        <f t="shared" ref="HH59:HH67" si="277">IF(ISNUMBER(HF59),HH58+HF59*0.5,IF(ISNUMBER(HF60),0,""))</f>
        <v/>
      </c>
      <c r="HI59" s="18" t="str">
        <f>IF(ISNUMBER(HG59), HG59*COS(RADIANS(-$C59+Графики!$B$3))+HH59*SIN(RADIANS(-$C59+Графики!$B$3)),"")</f>
        <v/>
      </c>
      <c r="HJ59" s="19" t="str">
        <f>IF(ISNUMBER(HG59), HG59*COS(RADIANS(-$C59+Графики!$B$5))+HH59*SIN(RADIANS(-$C59+Графики!$B$5)),"")</f>
        <v/>
      </c>
      <c r="HK59" s="24"/>
      <c r="HL59" s="25"/>
      <c r="HM59" s="25"/>
      <c r="HN59" s="25"/>
      <c r="HO59" s="18" t="str">
        <f t="shared" ref="HO59:HO67" si="278">IF(ISNUMBER(HK59),-SIN(RADIANS((HK59-HL59)/2))*1000,"")</f>
        <v/>
      </c>
      <c r="HP59" s="18" t="str">
        <f t="shared" ref="HP59:HP67" si="279">IF(ISNUMBER(HL59),-SIN(RADIANS((HM59-HN59)/2))*1000,"")</f>
        <v/>
      </c>
      <c r="HQ59" s="18" t="str">
        <f t="shared" ref="HQ59:HQ67" si="280">IF(ISNUMBER(HO59),HQ58+HO59*0.5,IF(ISNUMBER(HO60),0,""))</f>
        <v/>
      </c>
      <c r="HR59" s="18" t="str">
        <f t="shared" ref="HR59:HR67" si="281">IF(ISNUMBER(HP59),HR58+HP59*0.5,IF(ISNUMBER(HP60),0,""))</f>
        <v/>
      </c>
      <c r="HS59" s="18" t="str">
        <f>IF(ISNUMBER(HQ59), HQ59*COS(RADIANS(-$C59+Графики!$B$3))+HR59*SIN(RADIANS(-$C59+Графики!$B$3)),"")</f>
        <v/>
      </c>
      <c r="HT59" s="19" t="str">
        <f>IF(ISNUMBER(HQ59), HQ59*COS(RADIANS(-$C59+Графики!$B$5))+HR59*SIN(RADIANS(-$C59+Графики!$B$5)),"")</f>
        <v/>
      </c>
      <c r="HU59" s="24"/>
      <c r="HV59" s="25"/>
      <c r="HW59" s="25"/>
      <c r="HX59" s="25"/>
      <c r="HY59" s="18" t="str">
        <f t="shared" ref="HY59:HY67" si="282">IF(ISNUMBER(HU59),-SIN(RADIANS((HU59-HV59)/2))*1000,"")</f>
        <v/>
      </c>
      <c r="HZ59" s="18" t="str">
        <f t="shared" ref="HZ59:HZ67" si="283">IF(ISNUMBER(HV59),-SIN(RADIANS((HW59-HX59)/2))*1000,"")</f>
        <v/>
      </c>
      <c r="IA59" s="18" t="str">
        <f t="shared" ref="IA59:IA67" si="284">IF(ISNUMBER(HY59),IA58+HY59*0.5,IF(ISNUMBER(HY60),0,""))</f>
        <v/>
      </c>
      <c r="IB59" s="18" t="str">
        <f t="shared" ref="IB59:IB67" si="285">IF(ISNUMBER(HZ59),IB58+HZ59*0.5,IF(ISNUMBER(HZ60),0,""))</f>
        <v/>
      </c>
      <c r="IC59" s="18" t="str">
        <f>IF(ISNUMBER(IA59), IA59*COS(RADIANS(-$C59+Графики!$B$3))+IB59*SIN(RADIANS(-$C59+Графики!$B$3)),"")</f>
        <v/>
      </c>
      <c r="ID59" s="19" t="str">
        <f>IF(ISNUMBER(IA59), IA59*COS(RADIANS(-$C59+Графики!$B$5))+IB59*SIN(RADIANS(-$C59+Графики!$B$5)),"")</f>
        <v/>
      </c>
      <c r="IE59" s="24"/>
      <c r="IF59" s="25"/>
      <c r="IG59" s="25"/>
      <c r="IH59" s="25"/>
      <c r="II59" s="18" t="str">
        <f t="shared" ref="II59:II67" si="286">IF(ISNUMBER(IE59),-SIN(RADIANS((IE59-IF59)/2))*1000,"")</f>
        <v/>
      </c>
      <c r="IJ59" s="18" t="str">
        <f t="shared" ref="IJ59:IJ67" si="287">IF(ISNUMBER(IF59),-SIN(RADIANS((IG59-IH59)/2))*1000,"")</f>
        <v/>
      </c>
      <c r="IK59" s="18" t="str">
        <f t="shared" ref="IK59:IK67" si="288">IF(ISNUMBER(II59),IK58+II59*0.5,IF(ISNUMBER(II60),0,""))</f>
        <v/>
      </c>
      <c r="IL59" s="18" t="str">
        <f t="shared" ref="IL59:IL67" si="289">IF(ISNUMBER(IJ59),IL58+IJ59*0.5,IF(ISNUMBER(IJ60),0,""))</f>
        <v/>
      </c>
      <c r="IM59" s="18" t="str">
        <f>IF(ISNUMBER(IK59), IK59*COS(RADIANS(-$C59+Графики!$B$3))+IL59*SIN(RADIANS(-$C59+Графики!$B$3)),"")</f>
        <v/>
      </c>
      <c r="IN59" s="19" t="str">
        <f>IF(ISNUMBER(IK59), IK59*COS(RADIANS(-$C59+Графики!$B$5))+IL59*SIN(RADIANS(-$C59+Графики!$B$5)),"")</f>
        <v/>
      </c>
      <c r="IO59" s="24"/>
      <c r="IP59" s="25"/>
      <c r="IQ59" s="25"/>
      <c r="IR59" s="25"/>
      <c r="IS59" s="18" t="str">
        <f t="shared" ref="IS59:IS67" si="290">IF(ISNUMBER(IO59),-SIN(RADIANS((IO59-IP59)/2))*1000,"")</f>
        <v/>
      </c>
      <c r="IT59" s="18" t="str">
        <f t="shared" ref="IT59:IT67" si="291">IF(ISNUMBER(IP59),-SIN(RADIANS((IQ59-IR59)/2))*1000,"")</f>
        <v/>
      </c>
      <c r="IU59" s="18" t="str">
        <f t="shared" ref="IU59:IU67" si="292">IF(ISNUMBER(IS59),IU58+IS59*0.5,IF(ISNUMBER(IS60),0,""))</f>
        <v/>
      </c>
      <c r="IV59" s="18" t="str">
        <f t="shared" ref="IV59:IV67" si="293">IF(ISNUMBER(IT59),IV58+IT59*0.5,IF(ISNUMBER(IT60),0,""))</f>
        <v/>
      </c>
      <c r="IW59" s="18" t="str">
        <f>IF(ISNUMBER(IU59), IU59*COS(RADIANS(-$C59+Графики!$B$3))+IV59*SIN(RADIANS(-$C59+Графики!$B$3)),"")</f>
        <v/>
      </c>
      <c r="IX59" s="19" t="str">
        <f>IF(ISNUMBER(IU59), IU59*COS(RADIANS(-$C59+Графики!$B$5))+IV59*SIN(RADIANS(-$C59+Графики!$B$5)),"")</f>
        <v/>
      </c>
    </row>
    <row r="60" spans="1:258" x14ac:dyDescent="0.25">
      <c r="A60" s="44">
        <v>60</v>
      </c>
      <c r="B60" s="50">
        <v>0</v>
      </c>
      <c r="C60" s="11">
        <f>IF(Графики!$A$7="Расчитывать с учетом закручивания скважины",B60,0)</f>
        <v>0</v>
      </c>
      <c r="D60" s="47">
        <v>28.5</v>
      </c>
      <c r="E60" s="34">
        <f t="shared" si="114"/>
        <v>0</v>
      </c>
      <c r="F60" s="35">
        <f t="shared" si="114"/>
        <v>0</v>
      </c>
      <c r="G60" s="35">
        <f t="shared" si="1"/>
        <v>0</v>
      </c>
      <c r="H60" s="36">
        <f t="shared" si="2"/>
        <v>0</v>
      </c>
      <c r="I60" s="29"/>
      <c r="J60" s="25"/>
      <c r="K60" s="25"/>
      <c r="L60" s="25"/>
      <c r="M60" s="18" t="str">
        <f t="shared" si="194"/>
        <v/>
      </c>
      <c r="N60" s="18" t="str">
        <f t="shared" si="195"/>
        <v/>
      </c>
      <c r="O60" s="18" t="str">
        <f t="shared" si="196"/>
        <v/>
      </c>
      <c r="P60" s="18" t="str">
        <f t="shared" si="197"/>
        <v/>
      </c>
      <c r="Q60" s="18" t="str">
        <f>IF(ISNUMBER(O60), O60*COS(RADIANS(-$C60+Графики!$B$3))+P60*SIN(RADIANS(-$C60+Графики!$B$3)),"")</f>
        <v/>
      </c>
      <c r="R60" s="19" t="str">
        <f>IF(ISNUMBER(O60), O60*COS(RADIANS(-$C60+Графики!$B$5))+P60*SIN(RADIANS(-$C60+Графики!$B$5)),"")</f>
        <v/>
      </c>
      <c r="S60" s="29"/>
      <c r="T60" s="25"/>
      <c r="U60" s="25"/>
      <c r="V60" s="25"/>
      <c r="W60" s="18" t="str">
        <f t="shared" si="198"/>
        <v/>
      </c>
      <c r="X60" s="18" t="str">
        <f t="shared" si="199"/>
        <v/>
      </c>
      <c r="Y60" s="18" t="str">
        <f t="shared" si="200"/>
        <v/>
      </c>
      <c r="Z60" s="18" t="str">
        <f t="shared" si="201"/>
        <v/>
      </c>
      <c r="AA60" s="18" t="str">
        <f>IF(ISNUMBER(Y60), Y60*COS(RADIANS(-$C60+Графики!$B$3))+Z60*SIN(RADIANS(-$C60+Графики!$B$3)),"")</f>
        <v/>
      </c>
      <c r="AB60" s="18" t="str">
        <f>IF(ISNUMBER(Y60), Y60*COS(RADIANS(-$C60+Графики!$B$5))+Z60*SIN(RADIANS(-$C60+Графики!$B$5)),"")</f>
        <v/>
      </c>
      <c r="AC60" s="24"/>
      <c r="AD60" s="25"/>
      <c r="AE60" s="25"/>
      <c r="AF60" s="25"/>
      <c r="AG60" s="18" t="str">
        <f t="shared" si="202"/>
        <v/>
      </c>
      <c r="AH60" s="18" t="str">
        <f t="shared" si="203"/>
        <v/>
      </c>
      <c r="AI60" s="18" t="str">
        <f t="shared" si="204"/>
        <v/>
      </c>
      <c r="AJ60" s="18" t="str">
        <f t="shared" si="205"/>
        <v/>
      </c>
      <c r="AK60" s="18" t="str">
        <f>IF(ISNUMBER(AI60), AI60*COS(RADIANS(-$C60+Графики!$B$3))+AJ60*SIN(RADIANS(-$C60+Графики!$B$3)),"")</f>
        <v/>
      </c>
      <c r="AL60" s="19" t="str">
        <f>IF(ISNUMBER(AI60), AI60*COS(RADIANS(-$C60+Графики!$B$5))+AJ60*SIN(RADIANS(-$C60+Графики!$B$5)),"")</f>
        <v/>
      </c>
      <c r="AM60" s="24"/>
      <c r="AN60" s="25"/>
      <c r="AO60" s="25"/>
      <c r="AP60" s="25"/>
      <c r="AQ60" s="18" t="str">
        <f t="shared" si="206"/>
        <v/>
      </c>
      <c r="AR60" s="18" t="str">
        <f t="shared" si="207"/>
        <v/>
      </c>
      <c r="AS60" s="18" t="str">
        <f t="shared" si="208"/>
        <v/>
      </c>
      <c r="AT60" s="18" t="str">
        <f t="shared" si="209"/>
        <v/>
      </c>
      <c r="AU60" s="18" t="str">
        <f>IF(ISNUMBER(AS60), AS60*COS(RADIANS(-$C60+Графики!$B$3))+AT60*SIN(RADIANS(-$C60+Графики!$B$3)),"")</f>
        <v/>
      </c>
      <c r="AV60" s="19" t="str">
        <f>IF(ISNUMBER(AS60), AS60*COS(RADIANS(-$C60+Графики!$B$5))+AT60*SIN(RADIANS(-$C60+Графики!$B$5)),"")</f>
        <v/>
      </c>
      <c r="AW60" s="24"/>
      <c r="AX60" s="25"/>
      <c r="AY60" s="25"/>
      <c r="AZ60" s="25"/>
      <c r="BA60" s="18" t="str">
        <f t="shared" si="210"/>
        <v/>
      </c>
      <c r="BB60" s="18" t="str">
        <f t="shared" si="211"/>
        <v/>
      </c>
      <c r="BC60" s="18" t="str">
        <f t="shared" si="212"/>
        <v/>
      </c>
      <c r="BD60" s="18" t="str">
        <f t="shared" si="213"/>
        <v/>
      </c>
      <c r="BE60" s="18" t="str">
        <f>IF(ISNUMBER(BC60), BC60*COS(RADIANS(-$C60+Графики!$B$3))+BD60*SIN(RADIANS(-$C60+Графики!$B$3)),"")</f>
        <v/>
      </c>
      <c r="BF60" s="19" t="str">
        <f>IF(ISNUMBER(BC60), BC60*COS(RADIANS(-$C60+Графики!$B$5))+BD60*SIN(RADIANS(-$C60+Графики!$B$5)),"")</f>
        <v/>
      </c>
      <c r="BG60" s="24"/>
      <c r="BH60" s="25"/>
      <c r="BI60" s="25"/>
      <c r="BJ60" s="25"/>
      <c r="BK60" s="18" t="str">
        <f t="shared" si="214"/>
        <v/>
      </c>
      <c r="BL60" s="18" t="str">
        <f t="shared" si="215"/>
        <v/>
      </c>
      <c r="BM60" s="18" t="str">
        <f t="shared" si="216"/>
        <v/>
      </c>
      <c r="BN60" s="18" t="str">
        <f t="shared" si="217"/>
        <v/>
      </c>
      <c r="BO60" s="18" t="str">
        <f>IF(ISNUMBER(BM60), BM60*COS(RADIANS(-$C60+Графики!$B$3))+BN60*SIN(RADIANS(-$C60+Графики!$B$3)),"")</f>
        <v/>
      </c>
      <c r="BP60" s="19" t="str">
        <f>IF(ISNUMBER(BM60), BM60*COS(RADIANS(-$C60+Графики!$B$5))+BN60*SIN(RADIANS(-$C60+Графики!$B$5)),"")</f>
        <v/>
      </c>
      <c r="BQ60" s="24"/>
      <c r="BR60" s="25"/>
      <c r="BS60" s="25"/>
      <c r="BT60" s="25"/>
      <c r="BU60" s="18" t="str">
        <f t="shared" si="218"/>
        <v/>
      </c>
      <c r="BV60" s="18" t="str">
        <f t="shared" si="219"/>
        <v/>
      </c>
      <c r="BW60" s="18" t="str">
        <f t="shared" si="220"/>
        <v/>
      </c>
      <c r="BX60" s="18" t="str">
        <f t="shared" si="221"/>
        <v/>
      </c>
      <c r="BY60" s="18" t="str">
        <f>IF(ISNUMBER(BW60), BW60*COS(RADIANS(-$C60+Графики!$B$3))+BX60*SIN(RADIANS(-$C60+Графики!$B$3)),"")</f>
        <v/>
      </c>
      <c r="BZ60" s="19" t="str">
        <f>IF(ISNUMBER(BW60), BW60*COS(RADIANS(-$C60+Графики!$B$5))+BX60*SIN(RADIANS(-$C60+Графики!$B$5)),"")</f>
        <v/>
      </c>
      <c r="CA60" s="29"/>
      <c r="CB60" s="25"/>
      <c r="CC60" s="25"/>
      <c r="CD60" s="25"/>
      <c r="CE60" s="18" t="str">
        <f t="shared" si="222"/>
        <v/>
      </c>
      <c r="CF60" s="18" t="str">
        <f t="shared" si="223"/>
        <v/>
      </c>
      <c r="CG60" s="18" t="str">
        <f t="shared" si="224"/>
        <v/>
      </c>
      <c r="CH60" s="18" t="str">
        <f t="shared" si="225"/>
        <v/>
      </c>
      <c r="CI60" s="18" t="str">
        <f>IF(ISNUMBER(CG60), CG60*COS(RADIANS(-$C60+Графики!$B$3))+CH60*SIN(RADIANS(-$C60+Графики!$B$3)),"")</f>
        <v/>
      </c>
      <c r="CJ60" s="19" t="str">
        <f>IF(ISNUMBER(CG60), CG60*COS(RADIANS(-$C60+Графики!$B$5))+CH60*SIN(RADIANS(-$C60+Графики!$B$5)),"")</f>
        <v/>
      </c>
      <c r="CK60" s="24"/>
      <c r="CL60" s="25"/>
      <c r="CM60" s="25"/>
      <c r="CN60" s="25"/>
      <c r="CO60" s="18" t="str">
        <f t="shared" si="226"/>
        <v/>
      </c>
      <c r="CP60" s="18" t="str">
        <f t="shared" si="227"/>
        <v/>
      </c>
      <c r="CQ60" s="18" t="str">
        <f t="shared" si="228"/>
        <v/>
      </c>
      <c r="CR60" s="18" t="str">
        <f t="shared" si="229"/>
        <v/>
      </c>
      <c r="CS60" s="18" t="str">
        <f>IF(ISNUMBER(CQ60), CQ60*COS(RADIANS(-$C60+Графики!$B$3))+CR60*SIN(RADIANS(-$C60+Графики!$B$3)),"")</f>
        <v/>
      </c>
      <c r="CT60" s="19" t="str">
        <f>IF(ISNUMBER(CQ60), CQ60*COS(RADIANS(-$C60+Графики!$B$5))+CR60*SIN(RADIANS(-$C60+Графики!$B$5)),"")</f>
        <v/>
      </c>
      <c r="CU60" s="24"/>
      <c r="CV60" s="25"/>
      <c r="CW60" s="25"/>
      <c r="CX60" s="25"/>
      <c r="CY60" s="18" t="str">
        <f t="shared" si="230"/>
        <v/>
      </c>
      <c r="CZ60" s="18" t="str">
        <f t="shared" si="231"/>
        <v/>
      </c>
      <c r="DA60" s="18" t="str">
        <f t="shared" si="232"/>
        <v/>
      </c>
      <c r="DB60" s="18" t="str">
        <f t="shared" si="233"/>
        <v/>
      </c>
      <c r="DC60" s="18" t="str">
        <f>IF(ISNUMBER(DA60), DA60*COS(RADIANS(-$C60+Графики!$B$3))+DB60*SIN(RADIANS(-$C60+Графики!$B$3)),"")</f>
        <v/>
      </c>
      <c r="DD60" s="19" t="str">
        <f>IF(ISNUMBER(DA60), DA60*COS(RADIANS(-$C60+Графики!$B$5))+DB60*SIN(RADIANS(-$C60+Графики!$B$5)),"")</f>
        <v/>
      </c>
      <c r="DE60" s="24"/>
      <c r="DF60" s="25"/>
      <c r="DG60" s="25"/>
      <c r="DH60" s="25"/>
      <c r="DI60" s="18" t="str">
        <f t="shared" si="234"/>
        <v/>
      </c>
      <c r="DJ60" s="18" t="str">
        <f t="shared" si="235"/>
        <v/>
      </c>
      <c r="DK60" s="18" t="str">
        <f t="shared" si="236"/>
        <v/>
      </c>
      <c r="DL60" s="18" t="str">
        <f t="shared" si="237"/>
        <v/>
      </c>
      <c r="DM60" s="18" t="str">
        <f>IF(ISNUMBER(DK60), DK60*COS(RADIANS(-$C60+Графики!$B$3))+DL60*SIN(RADIANS(-$C60+Графики!$B$3)),"")</f>
        <v/>
      </c>
      <c r="DN60" s="19" t="str">
        <f>IF(ISNUMBER(DK60), DK60*COS(RADIANS(-$C60+Графики!$B$5))+DL60*SIN(RADIANS(-$C60+Графики!$B$5)),"")</f>
        <v/>
      </c>
      <c r="DO60" s="24"/>
      <c r="DP60" s="25"/>
      <c r="DQ60" s="25"/>
      <c r="DR60" s="25"/>
      <c r="DS60" s="18" t="str">
        <f t="shared" si="238"/>
        <v/>
      </c>
      <c r="DT60" s="18" t="str">
        <f t="shared" si="239"/>
        <v/>
      </c>
      <c r="DU60" s="18" t="str">
        <f t="shared" si="240"/>
        <v/>
      </c>
      <c r="DV60" s="18" t="str">
        <f t="shared" si="241"/>
        <v/>
      </c>
      <c r="DW60" s="18" t="str">
        <f>IF(ISNUMBER(DU60), DU60*COS(RADIANS(-$C60+Графики!$B$3))+DV60*SIN(RADIANS(-$C60+Графики!$B$3)),"")</f>
        <v/>
      </c>
      <c r="DX60" s="19" t="str">
        <f>IF(ISNUMBER(DU60), DU60*COS(RADIANS(-$C60+Графики!$B$5))+DV60*SIN(RADIANS(-$C60+Графики!$B$5)),"")</f>
        <v/>
      </c>
      <c r="DY60" s="24"/>
      <c r="DZ60" s="25"/>
      <c r="EA60" s="25"/>
      <c r="EB60" s="25"/>
      <c r="EC60" s="18" t="str">
        <f t="shared" si="242"/>
        <v/>
      </c>
      <c r="ED60" s="18" t="str">
        <f t="shared" si="243"/>
        <v/>
      </c>
      <c r="EE60" s="18" t="str">
        <f t="shared" si="244"/>
        <v/>
      </c>
      <c r="EF60" s="18" t="str">
        <f t="shared" si="245"/>
        <v/>
      </c>
      <c r="EG60" s="18" t="str">
        <f>IF(ISNUMBER(EE60), EE60*COS(RADIANS(-$C60+Графики!$B$3))+EF60*SIN(RADIANS(-$C60+Графики!$B$3)),"")</f>
        <v/>
      </c>
      <c r="EH60" s="19" t="str">
        <f>IF(ISNUMBER(EE60), EE60*COS(RADIANS(-$C60+Графики!$B$5))+EF60*SIN(RADIANS(-$C60+Графики!$B$5)),"")</f>
        <v/>
      </c>
      <c r="EI60" s="24"/>
      <c r="EJ60" s="25"/>
      <c r="EK60" s="25"/>
      <c r="EL60" s="25"/>
      <c r="EM60" s="18" t="str">
        <f t="shared" si="246"/>
        <v/>
      </c>
      <c r="EN60" s="18" t="str">
        <f t="shared" si="247"/>
        <v/>
      </c>
      <c r="EO60" s="18" t="str">
        <f t="shared" si="248"/>
        <v/>
      </c>
      <c r="EP60" s="18" t="str">
        <f t="shared" si="249"/>
        <v/>
      </c>
      <c r="EQ60" s="18" t="str">
        <f>IF(ISNUMBER(EO60), EO60*COS(RADIANS(-$C60+Графики!$B$3))+EP60*SIN(RADIANS(-$C60+Графики!$B$3)),"")</f>
        <v/>
      </c>
      <c r="ER60" s="19" t="str">
        <f>IF(ISNUMBER(EO60), EO60*COS(RADIANS(-$C60+Графики!$B$5))+EP60*SIN(RADIANS(-$C60+Графики!$B$5)),"")</f>
        <v/>
      </c>
      <c r="ES60" s="24"/>
      <c r="ET60" s="25"/>
      <c r="EU60" s="25"/>
      <c r="EV60" s="25"/>
      <c r="EW60" s="18" t="str">
        <f t="shared" si="250"/>
        <v/>
      </c>
      <c r="EX60" s="18" t="str">
        <f t="shared" si="251"/>
        <v/>
      </c>
      <c r="EY60" s="18" t="str">
        <f t="shared" si="252"/>
        <v/>
      </c>
      <c r="EZ60" s="18" t="str">
        <f t="shared" si="253"/>
        <v/>
      </c>
      <c r="FA60" s="18" t="str">
        <f>IF(ISNUMBER(EY60), EY60*COS(RADIANS(-$C60+Графики!$B$3))+EZ60*SIN(RADIANS(-$C60+Графики!$B$3)),"")</f>
        <v/>
      </c>
      <c r="FB60" s="19" t="str">
        <f>IF(ISNUMBER(EY60), EY60*COS(RADIANS(-$C60+Графики!$B$5))+EZ60*SIN(RADIANS(-$C60+Графики!$B$5)),"")</f>
        <v/>
      </c>
      <c r="FC60" s="24"/>
      <c r="FD60" s="25"/>
      <c r="FE60" s="25"/>
      <c r="FF60" s="25"/>
      <c r="FG60" s="18" t="str">
        <f t="shared" si="254"/>
        <v/>
      </c>
      <c r="FH60" s="18" t="str">
        <f t="shared" si="255"/>
        <v/>
      </c>
      <c r="FI60" s="18" t="str">
        <f t="shared" si="256"/>
        <v/>
      </c>
      <c r="FJ60" s="18" t="str">
        <f t="shared" si="257"/>
        <v/>
      </c>
      <c r="FK60" s="18" t="str">
        <f>IF(ISNUMBER(FI60), FI60*COS(RADIANS(-$C60+Графики!$B$3))+FJ60*SIN(RADIANS(-$C60+Графики!$B$3)),"")</f>
        <v/>
      </c>
      <c r="FL60" s="19" t="str">
        <f>IF(ISNUMBER(FI60), FI60*COS(RADIANS(-$C60+Графики!$B$5))+FJ60*SIN(RADIANS(-$C60+Графики!$B$5)),"")</f>
        <v/>
      </c>
      <c r="FM60" s="24"/>
      <c r="FN60" s="25"/>
      <c r="FO60" s="25"/>
      <c r="FP60" s="25"/>
      <c r="FQ60" s="18" t="str">
        <f t="shared" si="258"/>
        <v/>
      </c>
      <c r="FR60" s="18" t="str">
        <f t="shared" si="259"/>
        <v/>
      </c>
      <c r="FS60" s="18" t="str">
        <f t="shared" si="260"/>
        <v/>
      </c>
      <c r="FT60" s="18" t="str">
        <f t="shared" si="261"/>
        <v/>
      </c>
      <c r="FU60" s="18" t="str">
        <f>IF(ISNUMBER(FS60), FS60*COS(RADIANS(-$C60+Графики!$B$3))+FT60*SIN(RADIANS(-$C60+Графики!$B$3)),"")</f>
        <v/>
      </c>
      <c r="FV60" s="19" t="str">
        <f>IF(ISNUMBER(FS60), FS60*COS(RADIANS(-$C60+Графики!$B$5))+FT60*SIN(RADIANS(-$C60+Графики!$B$5)),"")</f>
        <v/>
      </c>
      <c r="FW60" s="24"/>
      <c r="FX60" s="25"/>
      <c r="FY60" s="25"/>
      <c r="FZ60" s="25"/>
      <c r="GA60" s="18" t="str">
        <f t="shared" si="262"/>
        <v/>
      </c>
      <c r="GB60" s="18" t="str">
        <f t="shared" si="263"/>
        <v/>
      </c>
      <c r="GC60" s="18" t="str">
        <f t="shared" si="264"/>
        <v/>
      </c>
      <c r="GD60" s="18" t="str">
        <f t="shared" si="265"/>
        <v/>
      </c>
      <c r="GE60" s="18" t="str">
        <f>IF(ISNUMBER(GC60), GC60*COS(RADIANS(-$C60+Графики!$B$3))+GD60*SIN(RADIANS(-$C60+Графики!$B$3)),"")</f>
        <v/>
      </c>
      <c r="GF60" s="19" t="str">
        <f>IF(ISNUMBER(GC60), GC60*COS(RADIANS(-$C60+Графики!$B$5))+GD60*SIN(RADIANS(-$C60+Графики!$B$5)),"")</f>
        <v/>
      </c>
      <c r="GG60" s="24"/>
      <c r="GH60" s="25"/>
      <c r="GI60" s="25"/>
      <c r="GJ60" s="25"/>
      <c r="GK60" s="18" t="str">
        <f t="shared" si="266"/>
        <v/>
      </c>
      <c r="GL60" s="18" t="str">
        <f t="shared" si="267"/>
        <v/>
      </c>
      <c r="GM60" s="18" t="str">
        <f t="shared" si="268"/>
        <v/>
      </c>
      <c r="GN60" s="18" t="str">
        <f t="shared" si="269"/>
        <v/>
      </c>
      <c r="GO60" s="18" t="str">
        <f>IF(ISNUMBER(GM60), GM60*COS(RADIANS(-$C60+Графики!$B$3))+GN60*SIN(RADIANS(-$C60+Графики!$B$3)),"")</f>
        <v/>
      </c>
      <c r="GP60" s="19" t="str">
        <f>IF(ISNUMBER(GM60), GM60*COS(RADIANS(-$C60+Графики!$B$5))+GN60*SIN(RADIANS(-$C60+Графики!$B$5)),"")</f>
        <v/>
      </c>
      <c r="GQ60" s="24"/>
      <c r="GR60" s="25"/>
      <c r="GS60" s="25"/>
      <c r="GT60" s="25"/>
      <c r="GU60" s="18" t="str">
        <f t="shared" si="270"/>
        <v/>
      </c>
      <c r="GV60" s="18" t="str">
        <f t="shared" si="271"/>
        <v/>
      </c>
      <c r="GW60" s="18" t="str">
        <f t="shared" si="272"/>
        <v/>
      </c>
      <c r="GX60" s="18" t="str">
        <f t="shared" si="273"/>
        <v/>
      </c>
      <c r="GY60" s="18" t="str">
        <f>IF(ISNUMBER(GW60), GW60*COS(RADIANS(-$C60+Графики!$B$3))+GX60*SIN(RADIANS(-$C60+Графики!$B$3)),"")</f>
        <v/>
      </c>
      <c r="GZ60" s="19" t="str">
        <f>IF(ISNUMBER(GW60), GW60*COS(RADIANS(-$C60+Графики!$B$5))+GX60*SIN(RADIANS(-$C60+Графики!$B$5)),"")</f>
        <v/>
      </c>
      <c r="HA60" s="24"/>
      <c r="HB60" s="25"/>
      <c r="HC60" s="25"/>
      <c r="HD60" s="25"/>
      <c r="HE60" s="18" t="str">
        <f t="shared" si="274"/>
        <v/>
      </c>
      <c r="HF60" s="18" t="str">
        <f t="shared" si="275"/>
        <v/>
      </c>
      <c r="HG60" s="18" t="str">
        <f t="shared" si="276"/>
        <v/>
      </c>
      <c r="HH60" s="18" t="str">
        <f t="shared" si="277"/>
        <v/>
      </c>
      <c r="HI60" s="18" t="str">
        <f>IF(ISNUMBER(HG60), HG60*COS(RADIANS(-$C60+Графики!$B$3))+HH60*SIN(RADIANS(-$C60+Графики!$B$3)),"")</f>
        <v/>
      </c>
      <c r="HJ60" s="19" t="str">
        <f>IF(ISNUMBER(HG60), HG60*COS(RADIANS(-$C60+Графики!$B$5))+HH60*SIN(RADIANS(-$C60+Графики!$B$5)),"")</f>
        <v/>
      </c>
      <c r="HK60" s="24"/>
      <c r="HL60" s="25"/>
      <c r="HM60" s="25"/>
      <c r="HN60" s="25"/>
      <c r="HO60" s="18" t="str">
        <f t="shared" si="278"/>
        <v/>
      </c>
      <c r="HP60" s="18" t="str">
        <f t="shared" si="279"/>
        <v/>
      </c>
      <c r="HQ60" s="18" t="str">
        <f t="shared" si="280"/>
        <v/>
      </c>
      <c r="HR60" s="18" t="str">
        <f t="shared" si="281"/>
        <v/>
      </c>
      <c r="HS60" s="18" t="str">
        <f>IF(ISNUMBER(HQ60), HQ60*COS(RADIANS(-$C60+Графики!$B$3))+HR60*SIN(RADIANS(-$C60+Графики!$B$3)),"")</f>
        <v/>
      </c>
      <c r="HT60" s="19" t="str">
        <f>IF(ISNUMBER(HQ60), HQ60*COS(RADIANS(-$C60+Графики!$B$5))+HR60*SIN(RADIANS(-$C60+Графики!$B$5)),"")</f>
        <v/>
      </c>
      <c r="HU60" s="24"/>
      <c r="HV60" s="25"/>
      <c r="HW60" s="25"/>
      <c r="HX60" s="25"/>
      <c r="HY60" s="18" t="str">
        <f t="shared" si="282"/>
        <v/>
      </c>
      <c r="HZ60" s="18" t="str">
        <f t="shared" si="283"/>
        <v/>
      </c>
      <c r="IA60" s="18" t="str">
        <f t="shared" si="284"/>
        <v/>
      </c>
      <c r="IB60" s="18" t="str">
        <f t="shared" si="285"/>
        <v/>
      </c>
      <c r="IC60" s="18" t="str">
        <f>IF(ISNUMBER(IA60), IA60*COS(RADIANS(-$C60+Графики!$B$3))+IB60*SIN(RADIANS(-$C60+Графики!$B$3)),"")</f>
        <v/>
      </c>
      <c r="ID60" s="19" t="str">
        <f>IF(ISNUMBER(IA60), IA60*COS(RADIANS(-$C60+Графики!$B$5))+IB60*SIN(RADIANS(-$C60+Графики!$B$5)),"")</f>
        <v/>
      </c>
      <c r="IE60" s="24"/>
      <c r="IF60" s="25"/>
      <c r="IG60" s="25"/>
      <c r="IH60" s="25"/>
      <c r="II60" s="18" t="str">
        <f t="shared" si="286"/>
        <v/>
      </c>
      <c r="IJ60" s="18" t="str">
        <f t="shared" si="287"/>
        <v/>
      </c>
      <c r="IK60" s="18" t="str">
        <f t="shared" si="288"/>
        <v/>
      </c>
      <c r="IL60" s="18" t="str">
        <f t="shared" si="289"/>
        <v/>
      </c>
      <c r="IM60" s="18" t="str">
        <f>IF(ISNUMBER(IK60), IK60*COS(RADIANS(-$C60+Графики!$B$3))+IL60*SIN(RADIANS(-$C60+Графики!$B$3)),"")</f>
        <v/>
      </c>
      <c r="IN60" s="19" t="str">
        <f>IF(ISNUMBER(IK60), IK60*COS(RADIANS(-$C60+Графики!$B$5))+IL60*SIN(RADIANS(-$C60+Графики!$B$5)),"")</f>
        <v/>
      </c>
      <c r="IO60" s="24"/>
      <c r="IP60" s="25"/>
      <c r="IQ60" s="25"/>
      <c r="IR60" s="25"/>
      <c r="IS60" s="18" t="str">
        <f t="shared" si="290"/>
        <v/>
      </c>
      <c r="IT60" s="18" t="str">
        <f t="shared" si="291"/>
        <v/>
      </c>
      <c r="IU60" s="18" t="str">
        <f t="shared" si="292"/>
        <v/>
      </c>
      <c r="IV60" s="18" t="str">
        <f t="shared" si="293"/>
        <v/>
      </c>
      <c r="IW60" s="18" t="str">
        <f>IF(ISNUMBER(IU60), IU60*COS(RADIANS(-$C60+Графики!$B$3))+IV60*SIN(RADIANS(-$C60+Графики!$B$3)),"")</f>
        <v/>
      </c>
      <c r="IX60" s="19" t="str">
        <f>IF(ISNUMBER(IU60), IU60*COS(RADIANS(-$C60+Графики!$B$5))+IV60*SIN(RADIANS(-$C60+Графики!$B$5)),"")</f>
        <v/>
      </c>
    </row>
    <row r="61" spans="1:258" x14ac:dyDescent="0.25">
      <c r="A61" s="44">
        <v>61</v>
      </c>
      <c r="B61" s="50">
        <v>0</v>
      </c>
      <c r="C61" s="11">
        <f>IF(Графики!$A$7="Расчитывать с учетом закручивания скважины",B61,0)</f>
        <v>0</v>
      </c>
      <c r="D61" s="47">
        <v>29</v>
      </c>
      <c r="E61" s="34">
        <f t="shared" si="114"/>
        <v>0</v>
      </c>
      <c r="F61" s="35">
        <f t="shared" si="114"/>
        <v>0</v>
      </c>
      <c r="G61" s="35">
        <f t="shared" si="1"/>
        <v>0</v>
      </c>
      <c r="H61" s="36">
        <f t="shared" si="2"/>
        <v>0</v>
      </c>
      <c r="I61" s="29"/>
      <c r="J61" s="25"/>
      <c r="K61" s="25"/>
      <c r="L61" s="25"/>
      <c r="M61" s="18" t="str">
        <f t="shared" si="194"/>
        <v/>
      </c>
      <c r="N61" s="18" t="str">
        <f t="shared" si="195"/>
        <v/>
      </c>
      <c r="O61" s="18" t="str">
        <f t="shared" si="196"/>
        <v/>
      </c>
      <c r="P61" s="18" t="str">
        <f t="shared" si="197"/>
        <v/>
      </c>
      <c r="Q61" s="18" t="str">
        <f>IF(ISNUMBER(O61), O61*COS(RADIANS(-$C61+Графики!$B$3))+P61*SIN(RADIANS(-$C61+Графики!$B$3)),"")</f>
        <v/>
      </c>
      <c r="R61" s="19" t="str">
        <f>IF(ISNUMBER(O61), O61*COS(RADIANS(-$C61+Графики!$B$5))+P61*SIN(RADIANS(-$C61+Графики!$B$5)),"")</f>
        <v/>
      </c>
      <c r="S61" s="29"/>
      <c r="T61" s="25"/>
      <c r="U61" s="25"/>
      <c r="V61" s="25"/>
      <c r="W61" s="18" t="str">
        <f t="shared" si="198"/>
        <v/>
      </c>
      <c r="X61" s="18" t="str">
        <f t="shared" si="199"/>
        <v/>
      </c>
      <c r="Y61" s="18" t="str">
        <f t="shared" si="200"/>
        <v/>
      </c>
      <c r="Z61" s="18" t="str">
        <f t="shared" si="201"/>
        <v/>
      </c>
      <c r="AA61" s="18" t="str">
        <f>IF(ISNUMBER(Y61), Y61*COS(RADIANS(-$C61+Графики!$B$3))+Z61*SIN(RADIANS(-$C61+Графики!$B$3)),"")</f>
        <v/>
      </c>
      <c r="AB61" s="18" t="str">
        <f>IF(ISNUMBER(Y61), Y61*COS(RADIANS(-$C61+Графики!$B$5))+Z61*SIN(RADIANS(-$C61+Графики!$B$5)),"")</f>
        <v/>
      </c>
      <c r="AC61" s="24"/>
      <c r="AD61" s="25"/>
      <c r="AE61" s="25"/>
      <c r="AF61" s="25"/>
      <c r="AG61" s="18" t="str">
        <f t="shared" si="202"/>
        <v/>
      </c>
      <c r="AH61" s="18" t="str">
        <f t="shared" si="203"/>
        <v/>
      </c>
      <c r="AI61" s="18" t="str">
        <f t="shared" si="204"/>
        <v/>
      </c>
      <c r="AJ61" s="18" t="str">
        <f t="shared" si="205"/>
        <v/>
      </c>
      <c r="AK61" s="18" t="str">
        <f>IF(ISNUMBER(AI61), AI61*COS(RADIANS(-$C61+Графики!$B$3))+AJ61*SIN(RADIANS(-$C61+Графики!$B$3)),"")</f>
        <v/>
      </c>
      <c r="AL61" s="19" t="str">
        <f>IF(ISNUMBER(AI61), AI61*COS(RADIANS(-$C61+Графики!$B$5))+AJ61*SIN(RADIANS(-$C61+Графики!$B$5)),"")</f>
        <v/>
      </c>
      <c r="AM61" s="24"/>
      <c r="AN61" s="25"/>
      <c r="AO61" s="25"/>
      <c r="AP61" s="25"/>
      <c r="AQ61" s="18" t="str">
        <f t="shared" si="206"/>
        <v/>
      </c>
      <c r="AR61" s="18" t="str">
        <f t="shared" si="207"/>
        <v/>
      </c>
      <c r="AS61" s="18" t="str">
        <f t="shared" si="208"/>
        <v/>
      </c>
      <c r="AT61" s="18" t="str">
        <f t="shared" si="209"/>
        <v/>
      </c>
      <c r="AU61" s="18" t="str">
        <f>IF(ISNUMBER(AS61), AS61*COS(RADIANS(-$C61+Графики!$B$3))+AT61*SIN(RADIANS(-$C61+Графики!$B$3)),"")</f>
        <v/>
      </c>
      <c r="AV61" s="19" t="str">
        <f>IF(ISNUMBER(AS61), AS61*COS(RADIANS(-$C61+Графики!$B$5))+AT61*SIN(RADIANS(-$C61+Графики!$B$5)),"")</f>
        <v/>
      </c>
      <c r="AW61" s="24"/>
      <c r="AX61" s="25"/>
      <c r="AY61" s="25"/>
      <c r="AZ61" s="25"/>
      <c r="BA61" s="18" t="str">
        <f t="shared" si="210"/>
        <v/>
      </c>
      <c r="BB61" s="18" t="str">
        <f t="shared" si="211"/>
        <v/>
      </c>
      <c r="BC61" s="18" t="str">
        <f t="shared" si="212"/>
        <v/>
      </c>
      <c r="BD61" s="18" t="str">
        <f t="shared" si="213"/>
        <v/>
      </c>
      <c r="BE61" s="18" t="str">
        <f>IF(ISNUMBER(BC61), BC61*COS(RADIANS(-$C61+Графики!$B$3))+BD61*SIN(RADIANS(-$C61+Графики!$B$3)),"")</f>
        <v/>
      </c>
      <c r="BF61" s="19" t="str">
        <f>IF(ISNUMBER(BC61), BC61*COS(RADIANS(-$C61+Графики!$B$5))+BD61*SIN(RADIANS(-$C61+Графики!$B$5)),"")</f>
        <v/>
      </c>
      <c r="BG61" s="24"/>
      <c r="BH61" s="25"/>
      <c r="BI61" s="25"/>
      <c r="BJ61" s="25"/>
      <c r="BK61" s="18" t="str">
        <f t="shared" si="214"/>
        <v/>
      </c>
      <c r="BL61" s="18" t="str">
        <f t="shared" si="215"/>
        <v/>
      </c>
      <c r="BM61" s="18" t="str">
        <f t="shared" si="216"/>
        <v/>
      </c>
      <c r="BN61" s="18" t="str">
        <f t="shared" si="217"/>
        <v/>
      </c>
      <c r="BO61" s="18" t="str">
        <f>IF(ISNUMBER(BM61), BM61*COS(RADIANS(-$C61+Графики!$B$3))+BN61*SIN(RADIANS(-$C61+Графики!$B$3)),"")</f>
        <v/>
      </c>
      <c r="BP61" s="19" t="str">
        <f>IF(ISNUMBER(BM61), BM61*COS(RADIANS(-$C61+Графики!$B$5))+BN61*SIN(RADIANS(-$C61+Графики!$B$5)),"")</f>
        <v/>
      </c>
      <c r="BQ61" s="24"/>
      <c r="BR61" s="25"/>
      <c r="BS61" s="25"/>
      <c r="BT61" s="25"/>
      <c r="BU61" s="18" t="str">
        <f t="shared" si="218"/>
        <v/>
      </c>
      <c r="BV61" s="18" t="str">
        <f t="shared" si="219"/>
        <v/>
      </c>
      <c r="BW61" s="18" t="str">
        <f t="shared" si="220"/>
        <v/>
      </c>
      <c r="BX61" s="18" t="str">
        <f t="shared" si="221"/>
        <v/>
      </c>
      <c r="BY61" s="18" t="str">
        <f>IF(ISNUMBER(BW61), BW61*COS(RADIANS(-$C61+Графики!$B$3))+BX61*SIN(RADIANS(-$C61+Графики!$B$3)),"")</f>
        <v/>
      </c>
      <c r="BZ61" s="19" t="str">
        <f>IF(ISNUMBER(BW61), BW61*COS(RADIANS(-$C61+Графики!$B$5))+BX61*SIN(RADIANS(-$C61+Графики!$B$5)),"")</f>
        <v/>
      </c>
      <c r="CA61" s="29"/>
      <c r="CB61" s="25"/>
      <c r="CC61" s="25"/>
      <c r="CD61" s="25"/>
      <c r="CE61" s="18" t="str">
        <f t="shared" si="222"/>
        <v/>
      </c>
      <c r="CF61" s="18" t="str">
        <f t="shared" si="223"/>
        <v/>
      </c>
      <c r="CG61" s="18" t="str">
        <f t="shared" si="224"/>
        <v/>
      </c>
      <c r="CH61" s="18" t="str">
        <f t="shared" si="225"/>
        <v/>
      </c>
      <c r="CI61" s="18" t="str">
        <f>IF(ISNUMBER(CG61), CG61*COS(RADIANS(-$C61+Графики!$B$3))+CH61*SIN(RADIANS(-$C61+Графики!$B$3)),"")</f>
        <v/>
      </c>
      <c r="CJ61" s="19" t="str">
        <f>IF(ISNUMBER(CG61), CG61*COS(RADIANS(-$C61+Графики!$B$5))+CH61*SIN(RADIANS(-$C61+Графики!$B$5)),"")</f>
        <v/>
      </c>
      <c r="CK61" s="24"/>
      <c r="CL61" s="25"/>
      <c r="CM61" s="25"/>
      <c r="CN61" s="25"/>
      <c r="CO61" s="18" t="str">
        <f t="shared" si="226"/>
        <v/>
      </c>
      <c r="CP61" s="18" t="str">
        <f t="shared" si="227"/>
        <v/>
      </c>
      <c r="CQ61" s="18" t="str">
        <f t="shared" si="228"/>
        <v/>
      </c>
      <c r="CR61" s="18" t="str">
        <f t="shared" si="229"/>
        <v/>
      </c>
      <c r="CS61" s="18" t="str">
        <f>IF(ISNUMBER(CQ61), CQ61*COS(RADIANS(-$C61+Графики!$B$3))+CR61*SIN(RADIANS(-$C61+Графики!$B$3)),"")</f>
        <v/>
      </c>
      <c r="CT61" s="19" t="str">
        <f>IF(ISNUMBER(CQ61), CQ61*COS(RADIANS(-$C61+Графики!$B$5))+CR61*SIN(RADIANS(-$C61+Графики!$B$5)),"")</f>
        <v/>
      </c>
      <c r="CU61" s="24"/>
      <c r="CV61" s="25"/>
      <c r="CW61" s="25"/>
      <c r="CX61" s="25"/>
      <c r="CY61" s="18" t="str">
        <f t="shared" si="230"/>
        <v/>
      </c>
      <c r="CZ61" s="18" t="str">
        <f t="shared" si="231"/>
        <v/>
      </c>
      <c r="DA61" s="18" t="str">
        <f t="shared" si="232"/>
        <v/>
      </c>
      <c r="DB61" s="18" t="str">
        <f t="shared" si="233"/>
        <v/>
      </c>
      <c r="DC61" s="18" t="str">
        <f>IF(ISNUMBER(DA61), DA61*COS(RADIANS(-$C61+Графики!$B$3))+DB61*SIN(RADIANS(-$C61+Графики!$B$3)),"")</f>
        <v/>
      </c>
      <c r="DD61" s="19" t="str">
        <f>IF(ISNUMBER(DA61), DA61*COS(RADIANS(-$C61+Графики!$B$5))+DB61*SIN(RADIANS(-$C61+Графики!$B$5)),"")</f>
        <v/>
      </c>
      <c r="DE61" s="24"/>
      <c r="DF61" s="25"/>
      <c r="DG61" s="25"/>
      <c r="DH61" s="25"/>
      <c r="DI61" s="18" t="str">
        <f t="shared" si="234"/>
        <v/>
      </c>
      <c r="DJ61" s="18" t="str">
        <f t="shared" si="235"/>
        <v/>
      </c>
      <c r="DK61" s="18" t="str">
        <f t="shared" si="236"/>
        <v/>
      </c>
      <c r="DL61" s="18" t="str">
        <f t="shared" si="237"/>
        <v/>
      </c>
      <c r="DM61" s="18" t="str">
        <f>IF(ISNUMBER(DK61), DK61*COS(RADIANS(-$C61+Графики!$B$3))+DL61*SIN(RADIANS(-$C61+Графики!$B$3)),"")</f>
        <v/>
      </c>
      <c r="DN61" s="19" t="str">
        <f>IF(ISNUMBER(DK61), DK61*COS(RADIANS(-$C61+Графики!$B$5))+DL61*SIN(RADIANS(-$C61+Графики!$B$5)),"")</f>
        <v/>
      </c>
      <c r="DO61" s="24"/>
      <c r="DP61" s="25"/>
      <c r="DQ61" s="25"/>
      <c r="DR61" s="25"/>
      <c r="DS61" s="18" t="str">
        <f t="shared" si="238"/>
        <v/>
      </c>
      <c r="DT61" s="18" t="str">
        <f t="shared" si="239"/>
        <v/>
      </c>
      <c r="DU61" s="18" t="str">
        <f t="shared" si="240"/>
        <v/>
      </c>
      <c r="DV61" s="18" t="str">
        <f t="shared" si="241"/>
        <v/>
      </c>
      <c r="DW61" s="18" t="str">
        <f>IF(ISNUMBER(DU61), DU61*COS(RADIANS(-$C61+Графики!$B$3))+DV61*SIN(RADIANS(-$C61+Графики!$B$3)),"")</f>
        <v/>
      </c>
      <c r="DX61" s="19" t="str">
        <f>IF(ISNUMBER(DU61), DU61*COS(RADIANS(-$C61+Графики!$B$5))+DV61*SIN(RADIANS(-$C61+Графики!$B$5)),"")</f>
        <v/>
      </c>
      <c r="DY61" s="24"/>
      <c r="DZ61" s="25"/>
      <c r="EA61" s="25"/>
      <c r="EB61" s="25"/>
      <c r="EC61" s="18" t="str">
        <f t="shared" si="242"/>
        <v/>
      </c>
      <c r="ED61" s="18" t="str">
        <f t="shared" si="243"/>
        <v/>
      </c>
      <c r="EE61" s="18" t="str">
        <f t="shared" si="244"/>
        <v/>
      </c>
      <c r="EF61" s="18" t="str">
        <f t="shared" si="245"/>
        <v/>
      </c>
      <c r="EG61" s="18" t="str">
        <f>IF(ISNUMBER(EE61), EE61*COS(RADIANS(-$C61+Графики!$B$3))+EF61*SIN(RADIANS(-$C61+Графики!$B$3)),"")</f>
        <v/>
      </c>
      <c r="EH61" s="19" t="str">
        <f>IF(ISNUMBER(EE61), EE61*COS(RADIANS(-$C61+Графики!$B$5))+EF61*SIN(RADIANS(-$C61+Графики!$B$5)),"")</f>
        <v/>
      </c>
      <c r="EI61" s="24"/>
      <c r="EJ61" s="25"/>
      <c r="EK61" s="25"/>
      <c r="EL61" s="25"/>
      <c r="EM61" s="18" t="str">
        <f t="shared" si="246"/>
        <v/>
      </c>
      <c r="EN61" s="18" t="str">
        <f t="shared" si="247"/>
        <v/>
      </c>
      <c r="EO61" s="18" t="str">
        <f t="shared" si="248"/>
        <v/>
      </c>
      <c r="EP61" s="18" t="str">
        <f t="shared" si="249"/>
        <v/>
      </c>
      <c r="EQ61" s="18" t="str">
        <f>IF(ISNUMBER(EO61), EO61*COS(RADIANS(-$C61+Графики!$B$3))+EP61*SIN(RADIANS(-$C61+Графики!$B$3)),"")</f>
        <v/>
      </c>
      <c r="ER61" s="19" t="str">
        <f>IF(ISNUMBER(EO61), EO61*COS(RADIANS(-$C61+Графики!$B$5))+EP61*SIN(RADIANS(-$C61+Графики!$B$5)),"")</f>
        <v/>
      </c>
      <c r="ES61" s="24"/>
      <c r="ET61" s="25"/>
      <c r="EU61" s="25"/>
      <c r="EV61" s="25"/>
      <c r="EW61" s="18" t="str">
        <f t="shared" si="250"/>
        <v/>
      </c>
      <c r="EX61" s="18" t="str">
        <f t="shared" si="251"/>
        <v/>
      </c>
      <c r="EY61" s="18" t="str">
        <f t="shared" si="252"/>
        <v/>
      </c>
      <c r="EZ61" s="18" t="str">
        <f t="shared" si="253"/>
        <v/>
      </c>
      <c r="FA61" s="18" t="str">
        <f>IF(ISNUMBER(EY61), EY61*COS(RADIANS(-$C61+Графики!$B$3))+EZ61*SIN(RADIANS(-$C61+Графики!$B$3)),"")</f>
        <v/>
      </c>
      <c r="FB61" s="19" t="str">
        <f>IF(ISNUMBER(EY61), EY61*COS(RADIANS(-$C61+Графики!$B$5))+EZ61*SIN(RADIANS(-$C61+Графики!$B$5)),"")</f>
        <v/>
      </c>
      <c r="FC61" s="24"/>
      <c r="FD61" s="25"/>
      <c r="FE61" s="25"/>
      <c r="FF61" s="25"/>
      <c r="FG61" s="18" t="str">
        <f t="shared" si="254"/>
        <v/>
      </c>
      <c r="FH61" s="18" t="str">
        <f t="shared" si="255"/>
        <v/>
      </c>
      <c r="FI61" s="18" t="str">
        <f t="shared" si="256"/>
        <v/>
      </c>
      <c r="FJ61" s="18" t="str">
        <f t="shared" si="257"/>
        <v/>
      </c>
      <c r="FK61" s="18" t="str">
        <f>IF(ISNUMBER(FI61), FI61*COS(RADIANS(-$C61+Графики!$B$3))+FJ61*SIN(RADIANS(-$C61+Графики!$B$3)),"")</f>
        <v/>
      </c>
      <c r="FL61" s="19" t="str">
        <f>IF(ISNUMBER(FI61), FI61*COS(RADIANS(-$C61+Графики!$B$5))+FJ61*SIN(RADIANS(-$C61+Графики!$B$5)),"")</f>
        <v/>
      </c>
      <c r="FM61" s="24"/>
      <c r="FN61" s="25"/>
      <c r="FO61" s="25"/>
      <c r="FP61" s="25"/>
      <c r="FQ61" s="18" t="str">
        <f t="shared" si="258"/>
        <v/>
      </c>
      <c r="FR61" s="18" t="str">
        <f t="shared" si="259"/>
        <v/>
      </c>
      <c r="FS61" s="18" t="str">
        <f t="shared" si="260"/>
        <v/>
      </c>
      <c r="FT61" s="18" t="str">
        <f t="shared" si="261"/>
        <v/>
      </c>
      <c r="FU61" s="18" t="str">
        <f>IF(ISNUMBER(FS61), FS61*COS(RADIANS(-$C61+Графики!$B$3))+FT61*SIN(RADIANS(-$C61+Графики!$B$3)),"")</f>
        <v/>
      </c>
      <c r="FV61" s="19" t="str">
        <f>IF(ISNUMBER(FS61), FS61*COS(RADIANS(-$C61+Графики!$B$5))+FT61*SIN(RADIANS(-$C61+Графики!$B$5)),"")</f>
        <v/>
      </c>
      <c r="FW61" s="24"/>
      <c r="FX61" s="25"/>
      <c r="FY61" s="25"/>
      <c r="FZ61" s="25"/>
      <c r="GA61" s="18" t="str">
        <f t="shared" si="262"/>
        <v/>
      </c>
      <c r="GB61" s="18" t="str">
        <f t="shared" si="263"/>
        <v/>
      </c>
      <c r="GC61" s="18" t="str">
        <f t="shared" si="264"/>
        <v/>
      </c>
      <c r="GD61" s="18" t="str">
        <f t="shared" si="265"/>
        <v/>
      </c>
      <c r="GE61" s="18" t="str">
        <f>IF(ISNUMBER(GC61), GC61*COS(RADIANS(-$C61+Графики!$B$3))+GD61*SIN(RADIANS(-$C61+Графики!$B$3)),"")</f>
        <v/>
      </c>
      <c r="GF61" s="19" t="str">
        <f>IF(ISNUMBER(GC61), GC61*COS(RADIANS(-$C61+Графики!$B$5))+GD61*SIN(RADIANS(-$C61+Графики!$B$5)),"")</f>
        <v/>
      </c>
      <c r="GG61" s="24"/>
      <c r="GH61" s="25"/>
      <c r="GI61" s="25"/>
      <c r="GJ61" s="25"/>
      <c r="GK61" s="18" t="str">
        <f t="shared" si="266"/>
        <v/>
      </c>
      <c r="GL61" s="18" t="str">
        <f t="shared" si="267"/>
        <v/>
      </c>
      <c r="GM61" s="18" t="str">
        <f t="shared" si="268"/>
        <v/>
      </c>
      <c r="GN61" s="18" t="str">
        <f t="shared" si="269"/>
        <v/>
      </c>
      <c r="GO61" s="18" t="str">
        <f>IF(ISNUMBER(GM61), GM61*COS(RADIANS(-$C61+Графики!$B$3))+GN61*SIN(RADIANS(-$C61+Графики!$B$3)),"")</f>
        <v/>
      </c>
      <c r="GP61" s="19" t="str">
        <f>IF(ISNUMBER(GM61), GM61*COS(RADIANS(-$C61+Графики!$B$5))+GN61*SIN(RADIANS(-$C61+Графики!$B$5)),"")</f>
        <v/>
      </c>
      <c r="GQ61" s="24"/>
      <c r="GR61" s="25"/>
      <c r="GS61" s="25"/>
      <c r="GT61" s="25"/>
      <c r="GU61" s="18" t="str">
        <f t="shared" si="270"/>
        <v/>
      </c>
      <c r="GV61" s="18" t="str">
        <f t="shared" si="271"/>
        <v/>
      </c>
      <c r="GW61" s="18" t="str">
        <f t="shared" si="272"/>
        <v/>
      </c>
      <c r="GX61" s="18" t="str">
        <f t="shared" si="273"/>
        <v/>
      </c>
      <c r="GY61" s="18" t="str">
        <f>IF(ISNUMBER(GW61), GW61*COS(RADIANS(-$C61+Графики!$B$3))+GX61*SIN(RADIANS(-$C61+Графики!$B$3)),"")</f>
        <v/>
      </c>
      <c r="GZ61" s="19" t="str">
        <f>IF(ISNUMBER(GW61), GW61*COS(RADIANS(-$C61+Графики!$B$5))+GX61*SIN(RADIANS(-$C61+Графики!$B$5)),"")</f>
        <v/>
      </c>
      <c r="HA61" s="24"/>
      <c r="HB61" s="25"/>
      <c r="HC61" s="25"/>
      <c r="HD61" s="25"/>
      <c r="HE61" s="18" t="str">
        <f t="shared" si="274"/>
        <v/>
      </c>
      <c r="HF61" s="18" t="str">
        <f t="shared" si="275"/>
        <v/>
      </c>
      <c r="HG61" s="18" t="str">
        <f t="shared" si="276"/>
        <v/>
      </c>
      <c r="HH61" s="18" t="str">
        <f t="shared" si="277"/>
        <v/>
      </c>
      <c r="HI61" s="18" t="str">
        <f>IF(ISNUMBER(HG61), HG61*COS(RADIANS(-$C61+Графики!$B$3))+HH61*SIN(RADIANS(-$C61+Графики!$B$3)),"")</f>
        <v/>
      </c>
      <c r="HJ61" s="19" t="str">
        <f>IF(ISNUMBER(HG61), HG61*COS(RADIANS(-$C61+Графики!$B$5))+HH61*SIN(RADIANS(-$C61+Графики!$B$5)),"")</f>
        <v/>
      </c>
      <c r="HK61" s="24"/>
      <c r="HL61" s="25"/>
      <c r="HM61" s="25"/>
      <c r="HN61" s="25"/>
      <c r="HO61" s="18" t="str">
        <f t="shared" si="278"/>
        <v/>
      </c>
      <c r="HP61" s="18" t="str">
        <f t="shared" si="279"/>
        <v/>
      </c>
      <c r="HQ61" s="18" t="str">
        <f t="shared" si="280"/>
        <v/>
      </c>
      <c r="HR61" s="18" t="str">
        <f t="shared" si="281"/>
        <v/>
      </c>
      <c r="HS61" s="18" t="str">
        <f>IF(ISNUMBER(HQ61), HQ61*COS(RADIANS(-$C61+Графики!$B$3))+HR61*SIN(RADIANS(-$C61+Графики!$B$3)),"")</f>
        <v/>
      </c>
      <c r="HT61" s="19" t="str">
        <f>IF(ISNUMBER(HQ61), HQ61*COS(RADIANS(-$C61+Графики!$B$5))+HR61*SIN(RADIANS(-$C61+Графики!$B$5)),"")</f>
        <v/>
      </c>
      <c r="HU61" s="24"/>
      <c r="HV61" s="25"/>
      <c r="HW61" s="25"/>
      <c r="HX61" s="25"/>
      <c r="HY61" s="18" t="str">
        <f t="shared" si="282"/>
        <v/>
      </c>
      <c r="HZ61" s="18" t="str">
        <f t="shared" si="283"/>
        <v/>
      </c>
      <c r="IA61" s="18" t="str">
        <f t="shared" si="284"/>
        <v/>
      </c>
      <c r="IB61" s="18" t="str">
        <f t="shared" si="285"/>
        <v/>
      </c>
      <c r="IC61" s="18" t="str">
        <f>IF(ISNUMBER(IA61), IA61*COS(RADIANS(-$C61+Графики!$B$3))+IB61*SIN(RADIANS(-$C61+Графики!$B$3)),"")</f>
        <v/>
      </c>
      <c r="ID61" s="19" t="str">
        <f>IF(ISNUMBER(IA61), IA61*COS(RADIANS(-$C61+Графики!$B$5))+IB61*SIN(RADIANS(-$C61+Графики!$B$5)),"")</f>
        <v/>
      </c>
      <c r="IE61" s="24"/>
      <c r="IF61" s="25"/>
      <c r="IG61" s="25"/>
      <c r="IH61" s="25"/>
      <c r="II61" s="18" t="str">
        <f t="shared" si="286"/>
        <v/>
      </c>
      <c r="IJ61" s="18" t="str">
        <f t="shared" si="287"/>
        <v/>
      </c>
      <c r="IK61" s="18" t="str">
        <f t="shared" si="288"/>
        <v/>
      </c>
      <c r="IL61" s="18" t="str">
        <f t="shared" si="289"/>
        <v/>
      </c>
      <c r="IM61" s="18" t="str">
        <f>IF(ISNUMBER(IK61), IK61*COS(RADIANS(-$C61+Графики!$B$3))+IL61*SIN(RADIANS(-$C61+Графики!$B$3)),"")</f>
        <v/>
      </c>
      <c r="IN61" s="19" t="str">
        <f>IF(ISNUMBER(IK61), IK61*COS(RADIANS(-$C61+Графики!$B$5))+IL61*SIN(RADIANS(-$C61+Графики!$B$5)),"")</f>
        <v/>
      </c>
      <c r="IO61" s="24"/>
      <c r="IP61" s="25"/>
      <c r="IQ61" s="25"/>
      <c r="IR61" s="25"/>
      <c r="IS61" s="18" t="str">
        <f t="shared" si="290"/>
        <v/>
      </c>
      <c r="IT61" s="18" t="str">
        <f t="shared" si="291"/>
        <v/>
      </c>
      <c r="IU61" s="18" t="str">
        <f t="shared" si="292"/>
        <v/>
      </c>
      <c r="IV61" s="18" t="str">
        <f t="shared" si="293"/>
        <v/>
      </c>
      <c r="IW61" s="18" t="str">
        <f>IF(ISNUMBER(IU61), IU61*COS(RADIANS(-$C61+Графики!$B$3))+IV61*SIN(RADIANS(-$C61+Графики!$B$3)),"")</f>
        <v/>
      </c>
      <c r="IX61" s="19" t="str">
        <f>IF(ISNUMBER(IU61), IU61*COS(RADIANS(-$C61+Графики!$B$5))+IV61*SIN(RADIANS(-$C61+Графики!$B$5)),"")</f>
        <v/>
      </c>
    </row>
    <row r="62" spans="1:258" x14ac:dyDescent="0.25">
      <c r="A62" s="44">
        <v>62</v>
      </c>
      <c r="B62" s="50">
        <v>0</v>
      </c>
      <c r="C62" s="11">
        <f>IF(Графики!$A$7="Расчитывать с учетом закручивания скважины",B62,0)</f>
        <v>0</v>
      </c>
      <c r="D62" s="47">
        <v>29.5</v>
      </c>
      <c r="E62" s="34">
        <f t="shared" si="114"/>
        <v>0</v>
      </c>
      <c r="F62" s="35">
        <f t="shared" si="114"/>
        <v>0</v>
      </c>
      <c r="G62" s="35">
        <f t="shared" si="1"/>
        <v>0</v>
      </c>
      <c r="H62" s="36">
        <f t="shared" si="2"/>
        <v>0</v>
      </c>
      <c r="I62" s="29"/>
      <c r="J62" s="25"/>
      <c r="K62" s="25"/>
      <c r="L62" s="25"/>
      <c r="M62" s="18" t="str">
        <f t="shared" si="194"/>
        <v/>
      </c>
      <c r="N62" s="18" t="str">
        <f t="shared" si="195"/>
        <v/>
      </c>
      <c r="O62" s="18" t="str">
        <f t="shared" si="196"/>
        <v/>
      </c>
      <c r="P62" s="18" t="str">
        <f t="shared" si="197"/>
        <v/>
      </c>
      <c r="Q62" s="18" t="str">
        <f>IF(ISNUMBER(O62), O62*COS(RADIANS(-$C62+Графики!$B$3))+P62*SIN(RADIANS(-$C62+Графики!$B$3)),"")</f>
        <v/>
      </c>
      <c r="R62" s="19" t="str">
        <f>IF(ISNUMBER(O62), O62*COS(RADIANS(-$C62+Графики!$B$5))+P62*SIN(RADIANS(-$C62+Графики!$B$5)),"")</f>
        <v/>
      </c>
      <c r="S62" s="29"/>
      <c r="T62" s="25"/>
      <c r="U62" s="25"/>
      <c r="V62" s="25"/>
      <c r="W62" s="18" t="str">
        <f t="shared" si="198"/>
        <v/>
      </c>
      <c r="X62" s="18" t="str">
        <f t="shared" si="199"/>
        <v/>
      </c>
      <c r="Y62" s="18" t="str">
        <f t="shared" si="200"/>
        <v/>
      </c>
      <c r="Z62" s="18" t="str">
        <f t="shared" si="201"/>
        <v/>
      </c>
      <c r="AA62" s="18" t="str">
        <f>IF(ISNUMBER(Y62), Y62*COS(RADIANS(-$C62+Графики!$B$3))+Z62*SIN(RADIANS(-$C62+Графики!$B$3)),"")</f>
        <v/>
      </c>
      <c r="AB62" s="18" t="str">
        <f>IF(ISNUMBER(Y62), Y62*COS(RADIANS(-$C62+Графики!$B$5))+Z62*SIN(RADIANS(-$C62+Графики!$B$5)),"")</f>
        <v/>
      </c>
      <c r="AC62" s="24"/>
      <c r="AD62" s="25"/>
      <c r="AE62" s="25"/>
      <c r="AF62" s="25"/>
      <c r="AG62" s="18" t="str">
        <f t="shared" si="202"/>
        <v/>
      </c>
      <c r="AH62" s="18" t="str">
        <f t="shared" si="203"/>
        <v/>
      </c>
      <c r="AI62" s="18" t="str">
        <f t="shared" si="204"/>
        <v/>
      </c>
      <c r="AJ62" s="18" t="str">
        <f t="shared" si="205"/>
        <v/>
      </c>
      <c r="AK62" s="18" t="str">
        <f>IF(ISNUMBER(AI62), AI62*COS(RADIANS(-$C62+Графики!$B$3))+AJ62*SIN(RADIANS(-$C62+Графики!$B$3)),"")</f>
        <v/>
      </c>
      <c r="AL62" s="19" t="str">
        <f>IF(ISNUMBER(AI62), AI62*COS(RADIANS(-$C62+Графики!$B$5))+AJ62*SIN(RADIANS(-$C62+Графики!$B$5)),"")</f>
        <v/>
      </c>
      <c r="AM62" s="24"/>
      <c r="AN62" s="25"/>
      <c r="AO62" s="25"/>
      <c r="AP62" s="25"/>
      <c r="AQ62" s="18" t="str">
        <f t="shared" si="206"/>
        <v/>
      </c>
      <c r="AR62" s="18" t="str">
        <f t="shared" si="207"/>
        <v/>
      </c>
      <c r="AS62" s="18" t="str">
        <f t="shared" si="208"/>
        <v/>
      </c>
      <c r="AT62" s="18" t="str">
        <f t="shared" si="209"/>
        <v/>
      </c>
      <c r="AU62" s="18" t="str">
        <f>IF(ISNUMBER(AS62), AS62*COS(RADIANS(-$C62+Графики!$B$3))+AT62*SIN(RADIANS(-$C62+Графики!$B$3)),"")</f>
        <v/>
      </c>
      <c r="AV62" s="19" t="str">
        <f>IF(ISNUMBER(AS62), AS62*COS(RADIANS(-$C62+Графики!$B$5))+AT62*SIN(RADIANS(-$C62+Графики!$B$5)),"")</f>
        <v/>
      </c>
      <c r="AW62" s="24"/>
      <c r="AX62" s="25"/>
      <c r="AY62" s="25"/>
      <c r="AZ62" s="25"/>
      <c r="BA62" s="18" t="str">
        <f t="shared" si="210"/>
        <v/>
      </c>
      <c r="BB62" s="18" t="str">
        <f t="shared" si="211"/>
        <v/>
      </c>
      <c r="BC62" s="18" t="str">
        <f t="shared" si="212"/>
        <v/>
      </c>
      <c r="BD62" s="18" t="str">
        <f t="shared" si="213"/>
        <v/>
      </c>
      <c r="BE62" s="18" t="str">
        <f>IF(ISNUMBER(BC62), BC62*COS(RADIANS(-$C62+Графики!$B$3))+BD62*SIN(RADIANS(-$C62+Графики!$B$3)),"")</f>
        <v/>
      </c>
      <c r="BF62" s="19" t="str">
        <f>IF(ISNUMBER(BC62), BC62*COS(RADIANS(-$C62+Графики!$B$5))+BD62*SIN(RADIANS(-$C62+Графики!$B$5)),"")</f>
        <v/>
      </c>
      <c r="BG62" s="24"/>
      <c r="BH62" s="25"/>
      <c r="BI62" s="25"/>
      <c r="BJ62" s="25"/>
      <c r="BK62" s="18" t="str">
        <f t="shared" si="214"/>
        <v/>
      </c>
      <c r="BL62" s="18" t="str">
        <f t="shared" si="215"/>
        <v/>
      </c>
      <c r="BM62" s="18" t="str">
        <f t="shared" si="216"/>
        <v/>
      </c>
      <c r="BN62" s="18" t="str">
        <f t="shared" si="217"/>
        <v/>
      </c>
      <c r="BO62" s="18" t="str">
        <f>IF(ISNUMBER(BM62), BM62*COS(RADIANS(-$C62+Графики!$B$3))+BN62*SIN(RADIANS(-$C62+Графики!$B$3)),"")</f>
        <v/>
      </c>
      <c r="BP62" s="19" t="str">
        <f>IF(ISNUMBER(BM62), BM62*COS(RADIANS(-$C62+Графики!$B$5))+BN62*SIN(RADIANS(-$C62+Графики!$B$5)),"")</f>
        <v/>
      </c>
      <c r="BQ62" s="24"/>
      <c r="BR62" s="25"/>
      <c r="BS62" s="25"/>
      <c r="BT62" s="25"/>
      <c r="BU62" s="18" t="str">
        <f t="shared" si="218"/>
        <v/>
      </c>
      <c r="BV62" s="18" t="str">
        <f t="shared" si="219"/>
        <v/>
      </c>
      <c r="BW62" s="18" t="str">
        <f t="shared" si="220"/>
        <v/>
      </c>
      <c r="BX62" s="18" t="str">
        <f t="shared" si="221"/>
        <v/>
      </c>
      <c r="BY62" s="18" t="str">
        <f>IF(ISNUMBER(BW62), BW62*COS(RADIANS(-$C62+Графики!$B$3))+BX62*SIN(RADIANS(-$C62+Графики!$B$3)),"")</f>
        <v/>
      </c>
      <c r="BZ62" s="19" t="str">
        <f>IF(ISNUMBER(BW62), BW62*COS(RADIANS(-$C62+Графики!$B$5))+BX62*SIN(RADIANS(-$C62+Графики!$B$5)),"")</f>
        <v/>
      </c>
      <c r="CA62" s="29"/>
      <c r="CB62" s="25"/>
      <c r="CC62" s="25"/>
      <c r="CD62" s="25"/>
      <c r="CE62" s="18" t="str">
        <f t="shared" si="222"/>
        <v/>
      </c>
      <c r="CF62" s="18" t="str">
        <f t="shared" si="223"/>
        <v/>
      </c>
      <c r="CG62" s="18" t="str">
        <f t="shared" si="224"/>
        <v/>
      </c>
      <c r="CH62" s="18" t="str">
        <f t="shared" si="225"/>
        <v/>
      </c>
      <c r="CI62" s="18" t="str">
        <f>IF(ISNUMBER(CG62), CG62*COS(RADIANS(-$C62+Графики!$B$3))+CH62*SIN(RADIANS(-$C62+Графики!$B$3)),"")</f>
        <v/>
      </c>
      <c r="CJ62" s="19" t="str">
        <f>IF(ISNUMBER(CG62), CG62*COS(RADIANS(-$C62+Графики!$B$5))+CH62*SIN(RADIANS(-$C62+Графики!$B$5)),"")</f>
        <v/>
      </c>
      <c r="CK62" s="24"/>
      <c r="CL62" s="25"/>
      <c r="CM62" s="25"/>
      <c r="CN62" s="25"/>
      <c r="CO62" s="18" t="str">
        <f t="shared" si="226"/>
        <v/>
      </c>
      <c r="CP62" s="18" t="str">
        <f t="shared" si="227"/>
        <v/>
      </c>
      <c r="CQ62" s="18" t="str">
        <f t="shared" si="228"/>
        <v/>
      </c>
      <c r="CR62" s="18" t="str">
        <f t="shared" si="229"/>
        <v/>
      </c>
      <c r="CS62" s="18" t="str">
        <f>IF(ISNUMBER(CQ62), CQ62*COS(RADIANS(-$C62+Графики!$B$3))+CR62*SIN(RADIANS(-$C62+Графики!$B$3)),"")</f>
        <v/>
      </c>
      <c r="CT62" s="19" t="str">
        <f>IF(ISNUMBER(CQ62), CQ62*COS(RADIANS(-$C62+Графики!$B$5))+CR62*SIN(RADIANS(-$C62+Графики!$B$5)),"")</f>
        <v/>
      </c>
      <c r="CU62" s="24"/>
      <c r="CV62" s="25"/>
      <c r="CW62" s="25"/>
      <c r="CX62" s="25"/>
      <c r="CY62" s="18" t="str">
        <f t="shared" si="230"/>
        <v/>
      </c>
      <c r="CZ62" s="18" t="str">
        <f t="shared" si="231"/>
        <v/>
      </c>
      <c r="DA62" s="18" t="str">
        <f t="shared" si="232"/>
        <v/>
      </c>
      <c r="DB62" s="18" t="str">
        <f t="shared" si="233"/>
        <v/>
      </c>
      <c r="DC62" s="18" t="str">
        <f>IF(ISNUMBER(DA62), DA62*COS(RADIANS(-$C62+Графики!$B$3))+DB62*SIN(RADIANS(-$C62+Графики!$B$3)),"")</f>
        <v/>
      </c>
      <c r="DD62" s="19" t="str">
        <f>IF(ISNUMBER(DA62), DA62*COS(RADIANS(-$C62+Графики!$B$5))+DB62*SIN(RADIANS(-$C62+Графики!$B$5)),"")</f>
        <v/>
      </c>
      <c r="DE62" s="24"/>
      <c r="DF62" s="25"/>
      <c r="DG62" s="25"/>
      <c r="DH62" s="25"/>
      <c r="DI62" s="18" t="str">
        <f t="shared" si="234"/>
        <v/>
      </c>
      <c r="DJ62" s="18" t="str">
        <f t="shared" si="235"/>
        <v/>
      </c>
      <c r="DK62" s="18" t="str">
        <f t="shared" si="236"/>
        <v/>
      </c>
      <c r="DL62" s="18" t="str">
        <f t="shared" si="237"/>
        <v/>
      </c>
      <c r="DM62" s="18" t="str">
        <f>IF(ISNUMBER(DK62), DK62*COS(RADIANS(-$C62+Графики!$B$3))+DL62*SIN(RADIANS(-$C62+Графики!$B$3)),"")</f>
        <v/>
      </c>
      <c r="DN62" s="19" t="str">
        <f>IF(ISNUMBER(DK62), DK62*COS(RADIANS(-$C62+Графики!$B$5))+DL62*SIN(RADIANS(-$C62+Графики!$B$5)),"")</f>
        <v/>
      </c>
      <c r="DO62" s="24"/>
      <c r="DP62" s="25"/>
      <c r="DQ62" s="25"/>
      <c r="DR62" s="25"/>
      <c r="DS62" s="18" t="str">
        <f t="shared" si="238"/>
        <v/>
      </c>
      <c r="DT62" s="18" t="str">
        <f t="shared" si="239"/>
        <v/>
      </c>
      <c r="DU62" s="18" t="str">
        <f t="shared" si="240"/>
        <v/>
      </c>
      <c r="DV62" s="18" t="str">
        <f t="shared" si="241"/>
        <v/>
      </c>
      <c r="DW62" s="18" t="str">
        <f>IF(ISNUMBER(DU62), DU62*COS(RADIANS(-$C62+Графики!$B$3))+DV62*SIN(RADIANS(-$C62+Графики!$B$3)),"")</f>
        <v/>
      </c>
      <c r="DX62" s="19" t="str">
        <f>IF(ISNUMBER(DU62), DU62*COS(RADIANS(-$C62+Графики!$B$5))+DV62*SIN(RADIANS(-$C62+Графики!$B$5)),"")</f>
        <v/>
      </c>
      <c r="DY62" s="24"/>
      <c r="DZ62" s="25"/>
      <c r="EA62" s="25"/>
      <c r="EB62" s="25"/>
      <c r="EC62" s="18" t="str">
        <f t="shared" si="242"/>
        <v/>
      </c>
      <c r="ED62" s="18" t="str">
        <f t="shared" si="243"/>
        <v/>
      </c>
      <c r="EE62" s="18" t="str">
        <f t="shared" si="244"/>
        <v/>
      </c>
      <c r="EF62" s="18" t="str">
        <f t="shared" si="245"/>
        <v/>
      </c>
      <c r="EG62" s="18" t="str">
        <f>IF(ISNUMBER(EE62), EE62*COS(RADIANS(-$C62+Графики!$B$3))+EF62*SIN(RADIANS(-$C62+Графики!$B$3)),"")</f>
        <v/>
      </c>
      <c r="EH62" s="19" t="str">
        <f>IF(ISNUMBER(EE62), EE62*COS(RADIANS(-$C62+Графики!$B$5))+EF62*SIN(RADIANS(-$C62+Графики!$B$5)),"")</f>
        <v/>
      </c>
      <c r="EI62" s="24"/>
      <c r="EJ62" s="25"/>
      <c r="EK62" s="25"/>
      <c r="EL62" s="25"/>
      <c r="EM62" s="18" t="str">
        <f t="shared" si="246"/>
        <v/>
      </c>
      <c r="EN62" s="18" t="str">
        <f t="shared" si="247"/>
        <v/>
      </c>
      <c r="EO62" s="18" t="str">
        <f t="shared" si="248"/>
        <v/>
      </c>
      <c r="EP62" s="18" t="str">
        <f t="shared" si="249"/>
        <v/>
      </c>
      <c r="EQ62" s="18" t="str">
        <f>IF(ISNUMBER(EO62), EO62*COS(RADIANS(-$C62+Графики!$B$3))+EP62*SIN(RADIANS(-$C62+Графики!$B$3)),"")</f>
        <v/>
      </c>
      <c r="ER62" s="19" t="str">
        <f>IF(ISNUMBER(EO62), EO62*COS(RADIANS(-$C62+Графики!$B$5))+EP62*SIN(RADIANS(-$C62+Графики!$B$5)),"")</f>
        <v/>
      </c>
      <c r="ES62" s="24"/>
      <c r="ET62" s="25"/>
      <c r="EU62" s="25"/>
      <c r="EV62" s="25"/>
      <c r="EW62" s="18" t="str">
        <f t="shared" si="250"/>
        <v/>
      </c>
      <c r="EX62" s="18" t="str">
        <f t="shared" si="251"/>
        <v/>
      </c>
      <c r="EY62" s="18" t="str">
        <f t="shared" si="252"/>
        <v/>
      </c>
      <c r="EZ62" s="18" t="str">
        <f t="shared" si="253"/>
        <v/>
      </c>
      <c r="FA62" s="18" t="str">
        <f>IF(ISNUMBER(EY62), EY62*COS(RADIANS(-$C62+Графики!$B$3))+EZ62*SIN(RADIANS(-$C62+Графики!$B$3)),"")</f>
        <v/>
      </c>
      <c r="FB62" s="19" t="str">
        <f>IF(ISNUMBER(EY62), EY62*COS(RADIANS(-$C62+Графики!$B$5))+EZ62*SIN(RADIANS(-$C62+Графики!$B$5)),"")</f>
        <v/>
      </c>
      <c r="FC62" s="24"/>
      <c r="FD62" s="25"/>
      <c r="FE62" s="25"/>
      <c r="FF62" s="25"/>
      <c r="FG62" s="18" t="str">
        <f t="shared" si="254"/>
        <v/>
      </c>
      <c r="FH62" s="18" t="str">
        <f t="shared" si="255"/>
        <v/>
      </c>
      <c r="FI62" s="18" t="str">
        <f t="shared" si="256"/>
        <v/>
      </c>
      <c r="FJ62" s="18" t="str">
        <f t="shared" si="257"/>
        <v/>
      </c>
      <c r="FK62" s="18" t="str">
        <f>IF(ISNUMBER(FI62), FI62*COS(RADIANS(-$C62+Графики!$B$3))+FJ62*SIN(RADIANS(-$C62+Графики!$B$3)),"")</f>
        <v/>
      </c>
      <c r="FL62" s="19" t="str">
        <f>IF(ISNUMBER(FI62), FI62*COS(RADIANS(-$C62+Графики!$B$5))+FJ62*SIN(RADIANS(-$C62+Графики!$B$5)),"")</f>
        <v/>
      </c>
      <c r="FM62" s="24"/>
      <c r="FN62" s="25"/>
      <c r="FO62" s="25"/>
      <c r="FP62" s="25"/>
      <c r="FQ62" s="18" t="str">
        <f t="shared" si="258"/>
        <v/>
      </c>
      <c r="FR62" s="18" t="str">
        <f t="shared" si="259"/>
        <v/>
      </c>
      <c r="FS62" s="18" t="str">
        <f t="shared" si="260"/>
        <v/>
      </c>
      <c r="FT62" s="18" t="str">
        <f t="shared" si="261"/>
        <v/>
      </c>
      <c r="FU62" s="18" t="str">
        <f>IF(ISNUMBER(FS62), FS62*COS(RADIANS(-$C62+Графики!$B$3))+FT62*SIN(RADIANS(-$C62+Графики!$B$3)),"")</f>
        <v/>
      </c>
      <c r="FV62" s="19" t="str">
        <f>IF(ISNUMBER(FS62), FS62*COS(RADIANS(-$C62+Графики!$B$5))+FT62*SIN(RADIANS(-$C62+Графики!$B$5)),"")</f>
        <v/>
      </c>
      <c r="FW62" s="24"/>
      <c r="FX62" s="25"/>
      <c r="FY62" s="25"/>
      <c r="FZ62" s="25"/>
      <c r="GA62" s="18" t="str">
        <f t="shared" si="262"/>
        <v/>
      </c>
      <c r="GB62" s="18" t="str">
        <f t="shared" si="263"/>
        <v/>
      </c>
      <c r="GC62" s="18" t="str">
        <f t="shared" si="264"/>
        <v/>
      </c>
      <c r="GD62" s="18" t="str">
        <f t="shared" si="265"/>
        <v/>
      </c>
      <c r="GE62" s="18" t="str">
        <f>IF(ISNUMBER(GC62), GC62*COS(RADIANS(-$C62+Графики!$B$3))+GD62*SIN(RADIANS(-$C62+Графики!$B$3)),"")</f>
        <v/>
      </c>
      <c r="GF62" s="19" t="str">
        <f>IF(ISNUMBER(GC62), GC62*COS(RADIANS(-$C62+Графики!$B$5))+GD62*SIN(RADIANS(-$C62+Графики!$B$5)),"")</f>
        <v/>
      </c>
      <c r="GG62" s="24"/>
      <c r="GH62" s="25"/>
      <c r="GI62" s="25"/>
      <c r="GJ62" s="25"/>
      <c r="GK62" s="18" t="str">
        <f t="shared" si="266"/>
        <v/>
      </c>
      <c r="GL62" s="18" t="str">
        <f t="shared" si="267"/>
        <v/>
      </c>
      <c r="GM62" s="18" t="str">
        <f t="shared" si="268"/>
        <v/>
      </c>
      <c r="GN62" s="18" t="str">
        <f t="shared" si="269"/>
        <v/>
      </c>
      <c r="GO62" s="18" t="str">
        <f>IF(ISNUMBER(GM62), GM62*COS(RADIANS(-$C62+Графики!$B$3))+GN62*SIN(RADIANS(-$C62+Графики!$B$3)),"")</f>
        <v/>
      </c>
      <c r="GP62" s="19" t="str">
        <f>IF(ISNUMBER(GM62), GM62*COS(RADIANS(-$C62+Графики!$B$5))+GN62*SIN(RADIANS(-$C62+Графики!$B$5)),"")</f>
        <v/>
      </c>
      <c r="GQ62" s="24"/>
      <c r="GR62" s="25"/>
      <c r="GS62" s="25"/>
      <c r="GT62" s="25"/>
      <c r="GU62" s="18" t="str">
        <f t="shared" si="270"/>
        <v/>
      </c>
      <c r="GV62" s="18" t="str">
        <f t="shared" si="271"/>
        <v/>
      </c>
      <c r="GW62" s="18" t="str">
        <f t="shared" si="272"/>
        <v/>
      </c>
      <c r="GX62" s="18" t="str">
        <f t="shared" si="273"/>
        <v/>
      </c>
      <c r="GY62" s="18" t="str">
        <f>IF(ISNUMBER(GW62), GW62*COS(RADIANS(-$C62+Графики!$B$3))+GX62*SIN(RADIANS(-$C62+Графики!$B$3)),"")</f>
        <v/>
      </c>
      <c r="GZ62" s="19" t="str">
        <f>IF(ISNUMBER(GW62), GW62*COS(RADIANS(-$C62+Графики!$B$5))+GX62*SIN(RADIANS(-$C62+Графики!$B$5)),"")</f>
        <v/>
      </c>
      <c r="HA62" s="24"/>
      <c r="HB62" s="25"/>
      <c r="HC62" s="25"/>
      <c r="HD62" s="25"/>
      <c r="HE62" s="18" t="str">
        <f t="shared" si="274"/>
        <v/>
      </c>
      <c r="HF62" s="18" t="str">
        <f t="shared" si="275"/>
        <v/>
      </c>
      <c r="HG62" s="18" t="str">
        <f t="shared" si="276"/>
        <v/>
      </c>
      <c r="HH62" s="18" t="str">
        <f t="shared" si="277"/>
        <v/>
      </c>
      <c r="HI62" s="18" t="str">
        <f>IF(ISNUMBER(HG62), HG62*COS(RADIANS(-$C62+Графики!$B$3))+HH62*SIN(RADIANS(-$C62+Графики!$B$3)),"")</f>
        <v/>
      </c>
      <c r="HJ62" s="19" t="str">
        <f>IF(ISNUMBER(HG62), HG62*COS(RADIANS(-$C62+Графики!$B$5))+HH62*SIN(RADIANS(-$C62+Графики!$B$5)),"")</f>
        <v/>
      </c>
      <c r="HK62" s="24"/>
      <c r="HL62" s="25"/>
      <c r="HM62" s="25"/>
      <c r="HN62" s="25"/>
      <c r="HO62" s="18" t="str">
        <f t="shared" si="278"/>
        <v/>
      </c>
      <c r="HP62" s="18" t="str">
        <f t="shared" si="279"/>
        <v/>
      </c>
      <c r="HQ62" s="18" t="str">
        <f t="shared" si="280"/>
        <v/>
      </c>
      <c r="HR62" s="18" t="str">
        <f t="shared" si="281"/>
        <v/>
      </c>
      <c r="HS62" s="18" t="str">
        <f>IF(ISNUMBER(HQ62), HQ62*COS(RADIANS(-$C62+Графики!$B$3))+HR62*SIN(RADIANS(-$C62+Графики!$B$3)),"")</f>
        <v/>
      </c>
      <c r="HT62" s="19" t="str">
        <f>IF(ISNUMBER(HQ62), HQ62*COS(RADIANS(-$C62+Графики!$B$5))+HR62*SIN(RADIANS(-$C62+Графики!$B$5)),"")</f>
        <v/>
      </c>
      <c r="HU62" s="24"/>
      <c r="HV62" s="25"/>
      <c r="HW62" s="25"/>
      <c r="HX62" s="25"/>
      <c r="HY62" s="18" t="str">
        <f t="shared" si="282"/>
        <v/>
      </c>
      <c r="HZ62" s="18" t="str">
        <f t="shared" si="283"/>
        <v/>
      </c>
      <c r="IA62" s="18" t="str">
        <f t="shared" si="284"/>
        <v/>
      </c>
      <c r="IB62" s="18" t="str">
        <f t="shared" si="285"/>
        <v/>
      </c>
      <c r="IC62" s="18" t="str">
        <f>IF(ISNUMBER(IA62), IA62*COS(RADIANS(-$C62+Графики!$B$3))+IB62*SIN(RADIANS(-$C62+Графики!$B$3)),"")</f>
        <v/>
      </c>
      <c r="ID62" s="19" t="str">
        <f>IF(ISNUMBER(IA62), IA62*COS(RADIANS(-$C62+Графики!$B$5))+IB62*SIN(RADIANS(-$C62+Графики!$B$5)),"")</f>
        <v/>
      </c>
      <c r="IE62" s="24"/>
      <c r="IF62" s="25"/>
      <c r="IG62" s="25"/>
      <c r="IH62" s="25"/>
      <c r="II62" s="18" t="str">
        <f t="shared" si="286"/>
        <v/>
      </c>
      <c r="IJ62" s="18" t="str">
        <f t="shared" si="287"/>
        <v/>
      </c>
      <c r="IK62" s="18" t="str">
        <f t="shared" si="288"/>
        <v/>
      </c>
      <c r="IL62" s="18" t="str">
        <f t="shared" si="289"/>
        <v/>
      </c>
      <c r="IM62" s="18" t="str">
        <f>IF(ISNUMBER(IK62), IK62*COS(RADIANS(-$C62+Графики!$B$3))+IL62*SIN(RADIANS(-$C62+Графики!$B$3)),"")</f>
        <v/>
      </c>
      <c r="IN62" s="19" t="str">
        <f>IF(ISNUMBER(IK62), IK62*COS(RADIANS(-$C62+Графики!$B$5))+IL62*SIN(RADIANS(-$C62+Графики!$B$5)),"")</f>
        <v/>
      </c>
      <c r="IO62" s="24"/>
      <c r="IP62" s="25"/>
      <c r="IQ62" s="25"/>
      <c r="IR62" s="25"/>
      <c r="IS62" s="18" t="str">
        <f t="shared" si="290"/>
        <v/>
      </c>
      <c r="IT62" s="18" t="str">
        <f t="shared" si="291"/>
        <v/>
      </c>
      <c r="IU62" s="18" t="str">
        <f t="shared" si="292"/>
        <v/>
      </c>
      <c r="IV62" s="18" t="str">
        <f t="shared" si="293"/>
        <v/>
      </c>
      <c r="IW62" s="18" t="str">
        <f>IF(ISNUMBER(IU62), IU62*COS(RADIANS(-$C62+Графики!$B$3))+IV62*SIN(RADIANS(-$C62+Графики!$B$3)),"")</f>
        <v/>
      </c>
      <c r="IX62" s="19" t="str">
        <f>IF(ISNUMBER(IU62), IU62*COS(RADIANS(-$C62+Графики!$B$5))+IV62*SIN(RADIANS(-$C62+Графики!$B$5)),"")</f>
        <v/>
      </c>
    </row>
    <row r="63" spans="1:258" x14ac:dyDescent="0.25">
      <c r="A63" s="44">
        <v>63</v>
      </c>
      <c r="B63" s="50">
        <v>0</v>
      </c>
      <c r="C63" s="11">
        <f>IF(Графики!$A$7="Расчитывать с учетом закручивания скважины",B63,0)</f>
        <v>0</v>
      </c>
      <c r="D63" s="47">
        <v>30</v>
      </c>
      <c r="E63" s="34">
        <f t="shared" ref="E63:F82" si="294">IF(ISNUMBER(INDEX($I$1:$IX$303,$A63,E$1) ),INDEX($I$1:$IX$303,$A63,E$1),0)</f>
        <v>0</v>
      </c>
      <c r="F63" s="35">
        <f t="shared" si="294"/>
        <v>0</v>
      </c>
      <c r="G63" s="35">
        <f t="shared" si="1"/>
        <v>0</v>
      </c>
      <c r="H63" s="36">
        <f t="shared" si="2"/>
        <v>0</v>
      </c>
      <c r="I63" s="29"/>
      <c r="J63" s="25"/>
      <c r="K63" s="25"/>
      <c r="L63" s="25"/>
      <c r="M63" s="18" t="str">
        <f t="shared" si="194"/>
        <v/>
      </c>
      <c r="N63" s="18" t="str">
        <f t="shared" si="195"/>
        <v/>
      </c>
      <c r="O63" s="18" t="str">
        <f t="shared" si="196"/>
        <v/>
      </c>
      <c r="P63" s="18" t="str">
        <f t="shared" si="197"/>
        <v/>
      </c>
      <c r="Q63" s="18" t="str">
        <f>IF(ISNUMBER(O63), O63*COS(RADIANS(-$C63+Графики!$B$3))+P63*SIN(RADIANS(-$C63+Графики!$B$3)),"")</f>
        <v/>
      </c>
      <c r="R63" s="19" t="str">
        <f>IF(ISNUMBER(O63), O63*COS(RADIANS(-$C63+Графики!$B$5))+P63*SIN(RADIANS(-$C63+Графики!$B$5)),"")</f>
        <v/>
      </c>
      <c r="S63" s="29"/>
      <c r="T63" s="25"/>
      <c r="U63" s="25"/>
      <c r="V63" s="25"/>
      <c r="W63" s="18" t="str">
        <f t="shared" si="198"/>
        <v/>
      </c>
      <c r="X63" s="18" t="str">
        <f t="shared" si="199"/>
        <v/>
      </c>
      <c r="Y63" s="18" t="str">
        <f t="shared" si="200"/>
        <v/>
      </c>
      <c r="Z63" s="18" t="str">
        <f t="shared" si="201"/>
        <v/>
      </c>
      <c r="AA63" s="18" t="str">
        <f>IF(ISNUMBER(Y63), Y63*COS(RADIANS(-$C63+Графики!$B$3))+Z63*SIN(RADIANS(-$C63+Графики!$B$3)),"")</f>
        <v/>
      </c>
      <c r="AB63" s="18" t="str">
        <f>IF(ISNUMBER(Y63), Y63*COS(RADIANS(-$C63+Графики!$B$5))+Z63*SIN(RADIANS(-$C63+Графики!$B$5)),"")</f>
        <v/>
      </c>
      <c r="AC63" s="24"/>
      <c r="AD63" s="25"/>
      <c r="AE63" s="25"/>
      <c r="AF63" s="25"/>
      <c r="AG63" s="18" t="str">
        <f t="shared" si="202"/>
        <v/>
      </c>
      <c r="AH63" s="18" t="str">
        <f t="shared" si="203"/>
        <v/>
      </c>
      <c r="AI63" s="18" t="str">
        <f t="shared" si="204"/>
        <v/>
      </c>
      <c r="AJ63" s="18" t="str">
        <f t="shared" si="205"/>
        <v/>
      </c>
      <c r="AK63" s="18" t="str">
        <f>IF(ISNUMBER(AI63), AI63*COS(RADIANS(-$C63+Графики!$B$3))+AJ63*SIN(RADIANS(-$C63+Графики!$B$3)),"")</f>
        <v/>
      </c>
      <c r="AL63" s="19" t="str">
        <f>IF(ISNUMBER(AI63), AI63*COS(RADIANS(-$C63+Графики!$B$5))+AJ63*SIN(RADIANS(-$C63+Графики!$B$5)),"")</f>
        <v/>
      </c>
      <c r="AM63" s="24"/>
      <c r="AN63" s="25"/>
      <c r="AO63" s="25"/>
      <c r="AP63" s="25"/>
      <c r="AQ63" s="18" t="str">
        <f t="shared" si="206"/>
        <v/>
      </c>
      <c r="AR63" s="18" t="str">
        <f t="shared" si="207"/>
        <v/>
      </c>
      <c r="AS63" s="18" t="str">
        <f t="shared" si="208"/>
        <v/>
      </c>
      <c r="AT63" s="18" t="str">
        <f t="shared" si="209"/>
        <v/>
      </c>
      <c r="AU63" s="18" t="str">
        <f>IF(ISNUMBER(AS63), AS63*COS(RADIANS(-$C63+Графики!$B$3))+AT63*SIN(RADIANS(-$C63+Графики!$B$3)),"")</f>
        <v/>
      </c>
      <c r="AV63" s="19" t="str">
        <f>IF(ISNUMBER(AS63), AS63*COS(RADIANS(-$C63+Графики!$B$5))+AT63*SIN(RADIANS(-$C63+Графики!$B$5)),"")</f>
        <v/>
      </c>
      <c r="AW63" s="24"/>
      <c r="AX63" s="25"/>
      <c r="AY63" s="25"/>
      <c r="AZ63" s="25"/>
      <c r="BA63" s="18" t="str">
        <f t="shared" si="210"/>
        <v/>
      </c>
      <c r="BB63" s="18" t="str">
        <f t="shared" si="211"/>
        <v/>
      </c>
      <c r="BC63" s="18" t="str">
        <f t="shared" si="212"/>
        <v/>
      </c>
      <c r="BD63" s="18" t="str">
        <f t="shared" si="213"/>
        <v/>
      </c>
      <c r="BE63" s="18" t="str">
        <f>IF(ISNUMBER(BC63), BC63*COS(RADIANS(-$C63+Графики!$B$3))+BD63*SIN(RADIANS(-$C63+Графики!$B$3)),"")</f>
        <v/>
      </c>
      <c r="BF63" s="19" t="str">
        <f>IF(ISNUMBER(BC63), BC63*COS(RADIANS(-$C63+Графики!$B$5))+BD63*SIN(RADIANS(-$C63+Графики!$B$5)),"")</f>
        <v/>
      </c>
      <c r="BG63" s="24"/>
      <c r="BH63" s="25"/>
      <c r="BI63" s="25"/>
      <c r="BJ63" s="25"/>
      <c r="BK63" s="18" t="str">
        <f t="shared" si="214"/>
        <v/>
      </c>
      <c r="BL63" s="18" t="str">
        <f t="shared" si="215"/>
        <v/>
      </c>
      <c r="BM63" s="18" t="str">
        <f t="shared" si="216"/>
        <v/>
      </c>
      <c r="BN63" s="18" t="str">
        <f t="shared" si="217"/>
        <v/>
      </c>
      <c r="BO63" s="18" t="str">
        <f>IF(ISNUMBER(BM63), BM63*COS(RADIANS(-$C63+Графики!$B$3))+BN63*SIN(RADIANS(-$C63+Графики!$B$3)),"")</f>
        <v/>
      </c>
      <c r="BP63" s="19" t="str">
        <f>IF(ISNUMBER(BM63), BM63*COS(RADIANS(-$C63+Графики!$B$5))+BN63*SIN(RADIANS(-$C63+Графики!$B$5)),"")</f>
        <v/>
      </c>
      <c r="BQ63" s="24"/>
      <c r="BR63" s="25"/>
      <c r="BS63" s="25"/>
      <c r="BT63" s="25"/>
      <c r="BU63" s="18" t="str">
        <f t="shared" si="218"/>
        <v/>
      </c>
      <c r="BV63" s="18" t="str">
        <f t="shared" si="219"/>
        <v/>
      </c>
      <c r="BW63" s="18" t="str">
        <f t="shared" si="220"/>
        <v/>
      </c>
      <c r="BX63" s="18" t="str">
        <f t="shared" si="221"/>
        <v/>
      </c>
      <c r="BY63" s="18" t="str">
        <f>IF(ISNUMBER(BW63), BW63*COS(RADIANS(-$C63+Графики!$B$3))+BX63*SIN(RADIANS(-$C63+Графики!$B$3)),"")</f>
        <v/>
      </c>
      <c r="BZ63" s="19" t="str">
        <f>IF(ISNUMBER(BW63), BW63*COS(RADIANS(-$C63+Графики!$B$5))+BX63*SIN(RADIANS(-$C63+Графики!$B$5)),"")</f>
        <v/>
      </c>
      <c r="CA63" s="29"/>
      <c r="CB63" s="25"/>
      <c r="CC63" s="25"/>
      <c r="CD63" s="25"/>
      <c r="CE63" s="18" t="str">
        <f t="shared" si="222"/>
        <v/>
      </c>
      <c r="CF63" s="18" t="str">
        <f t="shared" si="223"/>
        <v/>
      </c>
      <c r="CG63" s="18" t="str">
        <f t="shared" si="224"/>
        <v/>
      </c>
      <c r="CH63" s="18" t="str">
        <f t="shared" si="225"/>
        <v/>
      </c>
      <c r="CI63" s="18" t="str">
        <f>IF(ISNUMBER(CG63), CG63*COS(RADIANS(-$C63+Графики!$B$3))+CH63*SIN(RADIANS(-$C63+Графики!$B$3)),"")</f>
        <v/>
      </c>
      <c r="CJ63" s="19" t="str">
        <f>IF(ISNUMBER(CG63), CG63*COS(RADIANS(-$C63+Графики!$B$5))+CH63*SIN(RADIANS(-$C63+Графики!$B$5)),"")</f>
        <v/>
      </c>
      <c r="CK63" s="24"/>
      <c r="CL63" s="25"/>
      <c r="CM63" s="25"/>
      <c r="CN63" s="25"/>
      <c r="CO63" s="18" t="str">
        <f t="shared" si="226"/>
        <v/>
      </c>
      <c r="CP63" s="18" t="str">
        <f t="shared" si="227"/>
        <v/>
      </c>
      <c r="CQ63" s="18" t="str">
        <f t="shared" si="228"/>
        <v/>
      </c>
      <c r="CR63" s="18" t="str">
        <f t="shared" si="229"/>
        <v/>
      </c>
      <c r="CS63" s="18" t="str">
        <f>IF(ISNUMBER(CQ63), CQ63*COS(RADIANS(-$C63+Графики!$B$3))+CR63*SIN(RADIANS(-$C63+Графики!$B$3)),"")</f>
        <v/>
      </c>
      <c r="CT63" s="19" t="str">
        <f>IF(ISNUMBER(CQ63), CQ63*COS(RADIANS(-$C63+Графики!$B$5))+CR63*SIN(RADIANS(-$C63+Графики!$B$5)),"")</f>
        <v/>
      </c>
      <c r="CU63" s="24"/>
      <c r="CV63" s="25"/>
      <c r="CW63" s="25"/>
      <c r="CX63" s="25"/>
      <c r="CY63" s="18" t="str">
        <f t="shared" si="230"/>
        <v/>
      </c>
      <c r="CZ63" s="18" t="str">
        <f t="shared" si="231"/>
        <v/>
      </c>
      <c r="DA63" s="18" t="str">
        <f t="shared" si="232"/>
        <v/>
      </c>
      <c r="DB63" s="18" t="str">
        <f t="shared" si="233"/>
        <v/>
      </c>
      <c r="DC63" s="18" t="str">
        <f>IF(ISNUMBER(DA63), DA63*COS(RADIANS(-$C63+Графики!$B$3))+DB63*SIN(RADIANS(-$C63+Графики!$B$3)),"")</f>
        <v/>
      </c>
      <c r="DD63" s="19" t="str">
        <f>IF(ISNUMBER(DA63), DA63*COS(RADIANS(-$C63+Графики!$B$5))+DB63*SIN(RADIANS(-$C63+Графики!$B$5)),"")</f>
        <v/>
      </c>
      <c r="DE63" s="24"/>
      <c r="DF63" s="25"/>
      <c r="DG63" s="25"/>
      <c r="DH63" s="25"/>
      <c r="DI63" s="18" t="str">
        <f t="shared" si="234"/>
        <v/>
      </c>
      <c r="DJ63" s="18" t="str">
        <f t="shared" si="235"/>
        <v/>
      </c>
      <c r="DK63" s="18" t="str">
        <f t="shared" si="236"/>
        <v/>
      </c>
      <c r="DL63" s="18" t="str">
        <f t="shared" si="237"/>
        <v/>
      </c>
      <c r="DM63" s="18" t="str">
        <f>IF(ISNUMBER(DK63), DK63*COS(RADIANS(-$C63+Графики!$B$3))+DL63*SIN(RADIANS(-$C63+Графики!$B$3)),"")</f>
        <v/>
      </c>
      <c r="DN63" s="19" t="str">
        <f>IF(ISNUMBER(DK63), DK63*COS(RADIANS(-$C63+Графики!$B$5))+DL63*SIN(RADIANS(-$C63+Графики!$B$5)),"")</f>
        <v/>
      </c>
      <c r="DO63" s="24"/>
      <c r="DP63" s="25"/>
      <c r="DQ63" s="25"/>
      <c r="DR63" s="25"/>
      <c r="DS63" s="18" t="str">
        <f t="shared" si="238"/>
        <v/>
      </c>
      <c r="DT63" s="18" t="str">
        <f t="shared" si="239"/>
        <v/>
      </c>
      <c r="DU63" s="18" t="str">
        <f t="shared" si="240"/>
        <v/>
      </c>
      <c r="DV63" s="18" t="str">
        <f t="shared" si="241"/>
        <v/>
      </c>
      <c r="DW63" s="18" t="str">
        <f>IF(ISNUMBER(DU63), DU63*COS(RADIANS(-$C63+Графики!$B$3))+DV63*SIN(RADIANS(-$C63+Графики!$B$3)),"")</f>
        <v/>
      </c>
      <c r="DX63" s="19" t="str">
        <f>IF(ISNUMBER(DU63), DU63*COS(RADIANS(-$C63+Графики!$B$5))+DV63*SIN(RADIANS(-$C63+Графики!$B$5)),"")</f>
        <v/>
      </c>
      <c r="DY63" s="24"/>
      <c r="DZ63" s="25"/>
      <c r="EA63" s="25"/>
      <c r="EB63" s="25"/>
      <c r="EC63" s="18" t="str">
        <f t="shared" si="242"/>
        <v/>
      </c>
      <c r="ED63" s="18" t="str">
        <f t="shared" si="243"/>
        <v/>
      </c>
      <c r="EE63" s="18" t="str">
        <f t="shared" si="244"/>
        <v/>
      </c>
      <c r="EF63" s="18" t="str">
        <f t="shared" si="245"/>
        <v/>
      </c>
      <c r="EG63" s="18" t="str">
        <f>IF(ISNUMBER(EE63), EE63*COS(RADIANS(-$C63+Графики!$B$3))+EF63*SIN(RADIANS(-$C63+Графики!$B$3)),"")</f>
        <v/>
      </c>
      <c r="EH63" s="19" t="str">
        <f>IF(ISNUMBER(EE63), EE63*COS(RADIANS(-$C63+Графики!$B$5))+EF63*SIN(RADIANS(-$C63+Графики!$B$5)),"")</f>
        <v/>
      </c>
      <c r="EI63" s="24"/>
      <c r="EJ63" s="25"/>
      <c r="EK63" s="25"/>
      <c r="EL63" s="25"/>
      <c r="EM63" s="18" t="str">
        <f t="shared" si="246"/>
        <v/>
      </c>
      <c r="EN63" s="18" t="str">
        <f t="shared" si="247"/>
        <v/>
      </c>
      <c r="EO63" s="18" t="str">
        <f t="shared" si="248"/>
        <v/>
      </c>
      <c r="EP63" s="18" t="str">
        <f t="shared" si="249"/>
        <v/>
      </c>
      <c r="EQ63" s="18" t="str">
        <f>IF(ISNUMBER(EO63), EO63*COS(RADIANS(-$C63+Графики!$B$3))+EP63*SIN(RADIANS(-$C63+Графики!$B$3)),"")</f>
        <v/>
      </c>
      <c r="ER63" s="19" t="str">
        <f>IF(ISNUMBER(EO63), EO63*COS(RADIANS(-$C63+Графики!$B$5))+EP63*SIN(RADIANS(-$C63+Графики!$B$5)),"")</f>
        <v/>
      </c>
      <c r="ES63" s="24"/>
      <c r="ET63" s="25"/>
      <c r="EU63" s="25"/>
      <c r="EV63" s="25"/>
      <c r="EW63" s="18" t="str">
        <f t="shared" si="250"/>
        <v/>
      </c>
      <c r="EX63" s="18" t="str">
        <f t="shared" si="251"/>
        <v/>
      </c>
      <c r="EY63" s="18" t="str">
        <f t="shared" si="252"/>
        <v/>
      </c>
      <c r="EZ63" s="18" t="str">
        <f t="shared" si="253"/>
        <v/>
      </c>
      <c r="FA63" s="18" t="str">
        <f>IF(ISNUMBER(EY63), EY63*COS(RADIANS(-$C63+Графики!$B$3))+EZ63*SIN(RADIANS(-$C63+Графики!$B$3)),"")</f>
        <v/>
      </c>
      <c r="FB63" s="19" t="str">
        <f>IF(ISNUMBER(EY63), EY63*COS(RADIANS(-$C63+Графики!$B$5))+EZ63*SIN(RADIANS(-$C63+Графики!$B$5)),"")</f>
        <v/>
      </c>
      <c r="FC63" s="24"/>
      <c r="FD63" s="25"/>
      <c r="FE63" s="25"/>
      <c r="FF63" s="25"/>
      <c r="FG63" s="18" t="str">
        <f t="shared" si="254"/>
        <v/>
      </c>
      <c r="FH63" s="18" t="str">
        <f t="shared" si="255"/>
        <v/>
      </c>
      <c r="FI63" s="18" t="str">
        <f t="shared" si="256"/>
        <v/>
      </c>
      <c r="FJ63" s="18" t="str">
        <f t="shared" si="257"/>
        <v/>
      </c>
      <c r="FK63" s="18" t="str">
        <f>IF(ISNUMBER(FI63), FI63*COS(RADIANS(-$C63+Графики!$B$3))+FJ63*SIN(RADIANS(-$C63+Графики!$B$3)),"")</f>
        <v/>
      </c>
      <c r="FL63" s="19" t="str">
        <f>IF(ISNUMBER(FI63), FI63*COS(RADIANS(-$C63+Графики!$B$5))+FJ63*SIN(RADIANS(-$C63+Графики!$B$5)),"")</f>
        <v/>
      </c>
      <c r="FM63" s="24"/>
      <c r="FN63" s="25"/>
      <c r="FO63" s="25"/>
      <c r="FP63" s="25"/>
      <c r="FQ63" s="18" t="str">
        <f t="shared" si="258"/>
        <v/>
      </c>
      <c r="FR63" s="18" t="str">
        <f t="shared" si="259"/>
        <v/>
      </c>
      <c r="FS63" s="18" t="str">
        <f t="shared" si="260"/>
        <v/>
      </c>
      <c r="FT63" s="18" t="str">
        <f t="shared" si="261"/>
        <v/>
      </c>
      <c r="FU63" s="18" t="str">
        <f>IF(ISNUMBER(FS63), FS63*COS(RADIANS(-$C63+Графики!$B$3))+FT63*SIN(RADIANS(-$C63+Графики!$B$3)),"")</f>
        <v/>
      </c>
      <c r="FV63" s="19" t="str">
        <f>IF(ISNUMBER(FS63), FS63*COS(RADIANS(-$C63+Графики!$B$5))+FT63*SIN(RADIANS(-$C63+Графики!$B$5)),"")</f>
        <v/>
      </c>
      <c r="FW63" s="24"/>
      <c r="FX63" s="25"/>
      <c r="FY63" s="25"/>
      <c r="FZ63" s="25"/>
      <c r="GA63" s="18" t="str">
        <f t="shared" si="262"/>
        <v/>
      </c>
      <c r="GB63" s="18" t="str">
        <f t="shared" si="263"/>
        <v/>
      </c>
      <c r="GC63" s="18" t="str">
        <f t="shared" si="264"/>
        <v/>
      </c>
      <c r="GD63" s="18" t="str">
        <f t="shared" si="265"/>
        <v/>
      </c>
      <c r="GE63" s="18" t="str">
        <f>IF(ISNUMBER(GC63), GC63*COS(RADIANS(-$C63+Графики!$B$3))+GD63*SIN(RADIANS(-$C63+Графики!$B$3)),"")</f>
        <v/>
      </c>
      <c r="GF63" s="19" t="str">
        <f>IF(ISNUMBER(GC63), GC63*COS(RADIANS(-$C63+Графики!$B$5))+GD63*SIN(RADIANS(-$C63+Графики!$B$5)),"")</f>
        <v/>
      </c>
      <c r="GG63" s="24"/>
      <c r="GH63" s="25"/>
      <c r="GI63" s="25"/>
      <c r="GJ63" s="25"/>
      <c r="GK63" s="18" t="str">
        <f t="shared" si="266"/>
        <v/>
      </c>
      <c r="GL63" s="18" t="str">
        <f t="shared" si="267"/>
        <v/>
      </c>
      <c r="GM63" s="18" t="str">
        <f t="shared" si="268"/>
        <v/>
      </c>
      <c r="GN63" s="18" t="str">
        <f t="shared" si="269"/>
        <v/>
      </c>
      <c r="GO63" s="18" t="str">
        <f>IF(ISNUMBER(GM63), GM63*COS(RADIANS(-$C63+Графики!$B$3))+GN63*SIN(RADIANS(-$C63+Графики!$B$3)),"")</f>
        <v/>
      </c>
      <c r="GP63" s="19" t="str">
        <f>IF(ISNUMBER(GM63), GM63*COS(RADIANS(-$C63+Графики!$B$5))+GN63*SIN(RADIANS(-$C63+Графики!$B$5)),"")</f>
        <v/>
      </c>
      <c r="GQ63" s="24"/>
      <c r="GR63" s="25"/>
      <c r="GS63" s="25"/>
      <c r="GT63" s="25"/>
      <c r="GU63" s="18" t="str">
        <f t="shared" si="270"/>
        <v/>
      </c>
      <c r="GV63" s="18" t="str">
        <f t="shared" si="271"/>
        <v/>
      </c>
      <c r="GW63" s="18" t="str">
        <f t="shared" si="272"/>
        <v/>
      </c>
      <c r="GX63" s="18" t="str">
        <f t="shared" si="273"/>
        <v/>
      </c>
      <c r="GY63" s="18" t="str">
        <f>IF(ISNUMBER(GW63), GW63*COS(RADIANS(-$C63+Графики!$B$3))+GX63*SIN(RADIANS(-$C63+Графики!$B$3)),"")</f>
        <v/>
      </c>
      <c r="GZ63" s="19" t="str">
        <f>IF(ISNUMBER(GW63), GW63*COS(RADIANS(-$C63+Графики!$B$5))+GX63*SIN(RADIANS(-$C63+Графики!$B$5)),"")</f>
        <v/>
      </c>
      <c r="HA63" s="24"/>
      <c r="HB63" s="25"/>
      <c r="HC63" s="25"/>
      <c r="HD63" s="25"/>
      <c r="HE63" s="18" t="str">
        <f t="shared" si="274"/>
        <v/>
      </c>
      <c r="HF63" s="18" t="str">
        <f t="shared" si="275"/>
        <v/>
      </c>
      <c r="HG63" s="18" t="str">
        <f t="shared" si="276"/>
        <v/>
      </c>
      <c r="HH63" s="18" t="str">
        <f t="shared" si="277"/>
        <v/>
      </c>
      <c r="HI63" s="18" t="str">
        <f>IF(ISNUMBER(HG63), HG63*COS(RADIANS(-$C63+Графики!$B$3))+HH63*SIN(RADIANS(-$C63+Графики!$B$3)),"")</f>
        <v/>
      </c>
      <c r="HJ63" s="19" t="str">
        <f>IF(ISNUMBER(HG63), HG63*COS(RADIANS(-$C63+Графики!$B$5))+HH63*SIN(RADIANS(-$C63+Графики!$B$5)),"")</f>
        <v/>
      </c>
      <c r="HK63" s="24"/>
      <c r="HL63" s="25"/>
      <c r="HM63" s="25"/>
      <c r="HN63" s="25"/>
      <c r="HO63" s="18" t="str">
        <f t="shared" si="278"/>
        <v/>
      </c>
      <c r="HP63" s="18" t="str">
        <f t="shared" si="279"/>
        <v/>
      </c>
      <c r="HQ63" s="18" t="str">
        <f t="shared" si="280"/>
        <v/>
      </c>
      <c r="HR63" s="18" t="str">
        <f t="shared" si="281"/>
        <v/>
      </c>
      <c r="HS63" s="18" t="str">
        <f>IF(ISNUMBER(HQ63), HQ63*COS(RADIANS(-$C63+Графики!$B$3))+HR63*SIN(RADIANS(-$C63+Графики!$B$3)),"")</f>
        <v/>
      </c>
      <c r="HT63" s="19" t="str">
        <f>IF(ISNUMBER(HQ63), HQ63*COS(RADIANS(-$C63+Графики!$B$5))+HR63*SIN(RADIANS(-$C63+Графики!$B$5)),"")</f>
        <v/>
      </c>
      <c r="HU63" s="24"/>
      <c r="HV63" s="25"/>
      <c r="HW63" s="25"/>
      <c r="HX63" s="25"/>
      <c r="HY63" s="18" t="str">
        <f t="shared" si="282"/>
        <v/>
      </c>
      <c r="HZ63" s="18" t="str">
        <f t="shared" si="283"/>
        <v/>
      </c>
      <c r="IA63" s="18" t="str">
        <f t="shared" si="284"/>
        <v/>
      </c>
      <c r="IB63" s="18" t="str">
        <f t="shared" si="285"/>
        <v/>
      </c>
      <c r="IC63" s="18" t="str">
        <f>IF(ISNUMBER(IA63), IA63*COS(RADIANS(-$C63+Графики!$B$3))+IB63*SIN(RADIANS(-$C63+Графики!$B$3)),"")</f>
        <v/>
      </c>
      <c r="ID63" s="19" t="str">
        <f>IF(ISNUMBER(IA63), IA63*COS(RADIANS(-$C63+Графики!$B$5))+IB63*SIN(RADIANS(-$C63+Графики!$B$5)),"")</f>
        <v/>
      </c>
      <c r="IE63" s="24"/>
      <c r="IF63" s="25"/>
      <c r="IG63" s="25"/>
      <c r="IH63" s="25"/>
      <c r="II63" s="18" t="str">
        <f t="shared" si="286"/>
        <v/>
      </c>
      <c r="IJ63" s="18" t="str">
        <f t="shared" si="287"/>
        <v/>
      </c>
      <c r="IK63" s="18" t="str">
        <f t="shared" si="288"/>
        <v/>
      </c>
      <c r="IL63" s="18" t="str">
        <f t="shared" si="289"/>
        <v/>
      </c>
      <c r="IM63" s="18" t="str">
        <f>IF(ISNUMBER(IK63), IK63*COS(RADIANS(-$C63+Графики!$B$3))+IL63*SIN(RADIANS(-$C63+Графики!$B$3)),"")</f>
        <v/>
      </c>
      <c r="IN63" s="19" t="str">
        <f>IF(ISNUMBER(IK63), IK63*COS(RADIANS(-$C63+Графики!$B$5))+IL63*SIN(RADIANS(-$C63+Графики!$B$5)),"")</f>
        <v/>
      </c>
      <c r="IO63" s="24"/>
      <c r="IP63" s="25"/>
      <c r="IQ63" s="25"/>
      <c r="IR63" s="25"/>
      <c r="IS63" s="18" t="str">
        <f t="shared" si="290"/>
        <v/>
      </c>
      <c r="IT63" s="18" t="str">
        <f t="shared" si="291"/>
        <v/>
      </c>
      <c r="IU63" s="18" t="str">
        <f t="shared" si="292"/>
        <v/>
      </c>
      <c r="IV63" s="18" t="str">
        <f t="shared" si="293"/>
        <v/>
      </c>
      <c r="IW63" s="18" t="str">
        <f>IF(ISNUMBER(IU63), IU63*COS(RADIANS(-$C63+Графики!$B$3))+IV63*SIN(RADIANS(-$C63+Графики!$B$3)),"")</f>
        <v/>
      </c>
      <c r="IX63" s="19" t="str">
        <f>IF(ISNUMBER(IU63), IU63*COS(RADIANS(-$C63+Графики!$B$5))+IV63*SIN(RADIANS(-$C63+Графики!$B$5)),"")</f>
        <v/>
      </c>
    </row>
    <row r="64" spans="1:258" x14ac:dyDescent="0.25">
      <c r="A64" s="44">
        <v>64</v>
      </c>
      <c r="B64" s="50">
        <v>0</v>
      </c>
      <c r="C64" s="11">
        <f>IF(Графики!$A$7="Расчитывать с учетом закручивания скважины",B64,0)</f>
        <v>0</v>
      </c>
      <c r="D64" s="47">
        <v>30.5</v>
      </c>
      <c r="E64" s="34">
        <f t="shared" si="294"/>
        <v>0</v>
      </c>
      <c r="F64" s="35">
        <f t="shared" si="294"/>
        <v>0</v>
      </c>
      <c r="G64" s="35">
        <f t="shared" si="1"/>
        <v>0</v>
      </c>
      <c r="H64" s="36">
        <f t="shared" si="2"/>
        <v>0</v>
      </c>
      <c r="I64" s="29"/>
      <c r="J64" s="25"/>
      <c r="K64" s="25"/>
      <c r="L64" s="25"/>
      <c r="M64" s="18" t="str">
        <f t="shared" si="194"/>
        <v/>
      </c>
      <c r="N64" s="18" t="str">
        <f t="shared" si="195"/>
        <v/>
      </c>
      <c r="O64" s="18" t="str">
        <f t="shared" si="196"/>
        <v/>
      </c>
      <c r="P64" s="18" t="str">
        <f t="shared" si="197"/>
        <v/>
      </c>
      <c r="Q64" s="18" t="str">
        <f>IF(ISNUMBER(O64), O64*COS(RADIANS(-$C64+Графики!$B$3))+P64*SIN(RADIANS(-$C64+Графики!$B$3)),"")</f>
        <v/>
      </c>
      <c r="R64" s="19" t="str">
        <f>IF(ISNUMBER(O64), O64*COS(RADIANS(-$C64+Графики!$B$5))+P64*SIN(RADIANS(-$C64+Графики!$B$5)),"")</f>
        <v/>
      </c>
      <c r="S64" s="29"/>
      <c r="T64" s="25"/>
      <c r="U64" s="25"/>
      <c r="V64" s="25"/>
      <c r="W64" s="18" t="str">
        <f t="shared" si="198"/>
        <v/>
      </c>
      <c r="X64" s="18" t="str">
        <f t="shared" si="199"/>
        <v/>
      </c>
      <c r="Y64" s="18" t="str">
        <f t="shared" si="200"/>
        <v/>
      </c>
      <c r="Z64" s="18" t="str">
        <f t="shared" si="201"/>
        <v/>
      </c>
      <c r="AA64" s="18" t="str">
        <f>IF(ISNUMBER(Y64), Y64*COS(RADIANS(-$C64+Графики!$B$3))+Z64*SIN(RADIANS(-$C64+Графики!$B$3)),"")</f>
        <v/>
      </c>
      <c r="AB64" s="18" t="str">
        <f>IF(ISNUMBER(Y64), Y64*COS(RADIANS(-$C64+Графики!$B$5))+Z64*SIN(RADIANS(-$C64+Графики!$B$5)),"")</f>
        <v/>
      </c>
      <c r="AC64" s="24"/>
      <c r="AD64" s="25"/>
      <c r="AE64" s="25"/>
      <c r="AF64" s="25"/>
      <c r="AG64" s="18" t="str">
        <f t="shared" si="202"/>
        <v/>
      </c>
      <c r="AH64" s="18" t="str">
        <f t="shared" si="203"/>
        <v/>
      </c>
      <c r="AI64" s="18" t="str">
        <f t="shared" si="204"/>
        <v/>
      </c>
      <c r="AJ64" s="18" t="str">
        <f t="shared" si="205"/>
        <v/>
      </c>
      <c r="AK64" s="18" t="str">
        <f>IF(ISNUMBER(AI64), AI64*COS(RADIANS(-$C64+Графики!$B$3))+AJ64*SIN(RADIANS(-$C64+Графики!$B$3)),"")</f>
        <v/>
      </c>
      <c r="AL64" s="19" t="str">
        <f>IF(ISNUMBER(AI64), AI64*COS(RADIANS(-$C64+Графики!$B$5))+AJ64*SIN(RADIANS(-$C64+Графики!$B$5)),"")</f>
        <v/>
      </c>
      <c r="AM64" s="24"/>
      <c r="AN64" s="25"/>
      <c r="AO64" s="25"/>
      <c r="AP64" s="25"/>
      <c r="AQ64" s="18" t="str">
        <f t="shared" si="206"/>
        <v/>
      </c>
      <c r="AR64" s="18" t="str">
        <f t="shared" si="207"/>
        <v/>
      </c>
      <c r="AS64" s="18" t="str">
        <f t="shared" si="208"/>
        <v/>
      </c>
      <c r="AT64" s="18" t="str">
        <f t="shared" si="209"/>
        <v/>
      </c>
      <c r="AU64" s="18" t="str">
        <f>IF(ISNUMBER(AS64), AS64*COS(RADIANS(-$C64+Графики!$B$3))+AT64*SIN(RADIANS(-$C64+Графики!$B$3)),"")</f>
        <v/>
      </c>
      <c r="AV64" s="19" t="str">
        <f>IF(ISNUMBER(AS64), AS64*COS(RADIANS(-$C64+Графики!$B$5))+AT64*SIN(RADIANS(-$C64+Графики!$B$5)),"")</f>
        <v/>
      </c>
      <c r="AW64" s="24"/>
      <c r="AX64" s="25"/>
      <c r="AY64" s="25"/>
      <c r="AZ64" s="25"/>
      <c r="BA64" s="18" t="str">
        <f t="shared" si="210"/>
        <v/>
      </c>
      <c r="BB64" s="18" t="str">
        <f t="shared" si="211"/>
        <v/>
      </c>
      <c r="BC64" s="18" t="str">
        <f t="shared" si="212"/>
        <v/>
      </c>
      <c r="BD64" s="18" t="str">
        <f t="shared" si="213"/>
        <v/>
      </c>
      <c r="BE64" s="18" t="str">
        <f>IF(ISNUMBER(BC64), BC64*COS(RADIANS(-$C64+Графики!$B$3))+BD64*SIN(RADIANS(-$C64+Графики!$B$3)),"")</f>
        <v/>
      </c>
      <c r="BF64" s="19" t="str">
        <f>IF(ISNUMBER(BC64), BC64*COS(RADIANS(-$C64+Графики!$B$5))+BD64*SIN(RADIANS(-$C64+Графики!$B$5)),"")</f>
        <v/>
      </c>
      <c r="BG64" s="24"/>
      <c r="BH64" s="25"/>
      <c r="BI64" s="25"/>
      <c r="BJ64" s="25"/>
      <c r="BK64" s="18" t="str">
        <f t="shared" si="214"/>
        <v/>
      </c>
      <c r="BL64" s="18" t="str">
        <f t="shared" si="215"/>
        <v/>
      </c>
      <c r="BM64" s="18" t="str">
        <f t="shared" si="216"/>
        <v/>
      </c>
      <c r="BN64" s="18" t="str">
        <f t="shared" si="217"/>
        <v/>
      </c>
      <c r="BO64" s="18" t="str">
        <f>IF(ISNUMBER(BM64), BM64*COS(RADIANS(-$C64+Графики!$B$3))+BN64*SIN(RADIANS(-$C64+Графики!$B$3)),"")</f>
        <v/>
      </c>
      <c r="BP64" s="19" t="str">
        <f>IF(ISNUMBER(BM64), BM64*COS(RADIANS(-$C64+Графики!$B$5))+BN64*SIN(RADIANS(-$C64+Графики!$B$5)),"")</f>
        <v/>
      </c>
      <c r="BQ64" s="24"/>
      <c r="BR64" s="25"/>
      <c r="BS64" s="25"/>
      <c r="BT64" s="25"/>
      <c r="BU64" s="18" t="str">
        <f t="shared" si="218"/>
        <v/>
      </c>
      <c r="BV64" s="18" t="str">
        <f t="shared" si="219"/>
        <v/>
      </c>
      <c r="BW64" s="18" t="str">
        <f t="shared" si="220"/>
        <v/>
      </c>
      <c r="BX64" s="18" t="str">
        <f t="shared" si="221"/>
        <v/>
      </c>
      <c r="BY64" s="18" t="str">
        <f>IF(ISNUMBER(BW64), BW64*COS(RADIANS(-$C64+Графики!$B$3))+BX64*SIN(RADIANS(-$C64+Графики!$B$3)),"")</f>
        <v/>
      </c>
      <c r="BZ64" s="19" t="str">
        <f>IF(ISNUMBER(BW64), BW64*COS(RADIANS(-$C64+Графики!$B$5))+BX64*SIN(RADIANS(-$C64+Графики!$B$5)),"")</f>
        <v/>
      </c>
      <c r="CA64" s="29"/>
      <c r="CB64" s="25"/>
      <c r="CC64" s="25"/>
      <c r="CD64" s="25"/>
      <c r="CE64" s="18" t="str">
        <f t="shared" si="222"/>
        <v/>
      </c>
      <c r="CF64" s="18" t="str">
        <f t="shared" si="223"/>
        <v/>
      </c>
      <c r="CG64" s="18" t="str">
        <f t="shared" si="224"/>
        <v/>
      </c>
      <c r="CH64" s="18" t="str">
        <f t="shared" si="225"/>
        <v/>
      </c>
      <c r="CI64" s="18" t="str">
        <f>IF(ISNUMBER(CG64), CG64*COS(RADIANS(-$C64+Графики!$B$3))+CH64*SIN(RADIANS(-$C64+Графики!$B$3)),"")</f>
        <v/>
      </c>
      <c r="CJ64" s="19" t="str">
        <f>IF(ISNUMBER(CG64), CG64*COS(RADIANS(-$C64+Графики!$B$5))+CH64*SIN(RADIANS(-$C64+Графики!$B$5)),"")</f>
        <v/>
      </c>
      <c r="CK64" s="24"/>
      <c r="CL64" s="25"/>
      <c r="CM64" s="25"/>
      <c r="CN64" s="25"/>
      <c r="CO64" s="18" t="str">
        <f t="shared" si="226"/>
        <v/>
      </c>
      <c r="CP64" s="18" t="str">
        <f t="shared" si="227"/>
        <v/>
      </c>
      <c r="CQ64" s="18" t="str">
        <f t="shared" si="228"/>
        <v/>
      </c>
      <c r="CR64" s="18" t="str">
        <f t="shared" si="229"/>
        <v/>
      </c>
      <c r="CS64" s="18" t="str">
        <f>IF(ISNUMBER(CQ64), CQ64*COS(RADIANS(-$C64+Графики!$B$3))+CR64*SIN(RADIANS(-$C64+Графики!$B$3)),"")</f>
        <v/>
      </c>
      <c r="CT64" s="19" t="str">
        <f>IF(ISNUMBER(CQ64), CQ64*COS(RADIANS(-$C64+Графики!$B$5))+CR64*SIN(RADIANS(-$C64+Графики!$B$5)),"")</f>
        <v/>
      </c>
      <c r="CU64" s="24"/>
      <c r="CV64" s="25"/>
      <c r="CW64" s="25"/>
      <c r="CX64" s="25"/>
      <c r="CY64" s="18" t="str">
        <f t="shared" si="230"/>
        <v/>
      </c>
      <c r="CZ64" s="18" t="str">
        <f t="shared" si="231"/>
        <v/>
      </c>
      <c r="DA64" s="18" t="str">
        <f t="shared" si="232"/>
        <v/>
      </c>
      <c r="DB64" s="18" t="str">
        <f t="shared" si="233"/>
        <v/>
      </c>
      <c r="DC64" s="18" t="str">
        <f>IF(ISNUMBER(DA64), DA64*COS(RADIANS(-$C64+Графики!$B$3))+DB64*SIN(RADIANS(-$C64+Графики!$B$3)),"")</f>
        <v/>
      </c>
      <c r="DD64" s="19" t="str">
        <f>IF(ISNUMBER(DA64), DA64*COS(RADIANS(-$C64+Графики!$B$5))+DB64*SIN(RADIANS(-$C64+Графики!$B$5)),"")</f>
        <v/>
      </c>
      <c r="DE64" s="24"/>
      <c r="DF64" s="25"/>
      <c r="DG64" s="25"/>
      <c r="DH64" s="25"/>
      <c r="DI64" s="18" t="str">
        <f t="shared" si="234"/>
        <v/>
      </c>
      <c r="DJ64" s="18" t="str">
        <f t="shared" si="235"/>
        <v/>
      </c>
      <c r="DK64" s="18" t="str">
        <f t="shared" si="236"/>
        <v/>
      </c>
      <c r="DL64" s="18" t="str">
        <f t="shared" si="237"/>
        <v/>
      </c>
      <c r="DM64" s="18" t="str">
        <f>IF(ISNUMBER(DK64), DK64*COS(RADIANS(-$C64+Графики!$B$3))+DL64*SIN(RADIANS(-$C64+Графики!$B$3)),"")</f>
        <v/>
      </c>
      <c r="DN64" s="19" t="str">
        <f>IF(ISNUMBER(DK64), DK64*COS(RADIANS(-$C64+Графики!$B$5))+DL64*SIN(RADIANS(-$C64+Графики!$B$5)),"")</f>
        <v/>
      </c>
      <c r="DO64" s="24"/>
      <c r="DP64" s="25"/>
      <c r="DQ64" s="25"/>
      <c r="DR64" s="25"/>
      <c r="DS64" s="18" t="str">
        <f t="shared" si="238"/>
        <v/>
      </c>
      <c r="DT64" s="18" t="str">
        <f t="shared" si="239"/>
        <v/>
      </c>
      <c r="DU64" s="18" t="str">
        <f t="shared" si="240"/>
        <v/>
      </c>
      <c r="DV64" s="18" t="str">
        <f t="shared" si="241"/>
        <v/>
      </c>
      <c r="DW64" s="18" t="str">
        <f>IF(ISNUMBER(DU64), DU64*COS(RADIANS(-$C64+Графики!$B$3))+DV64*SIN(RADIANS(-$C64+Графики!$B$3)),"")</f>
        <v/>
      </c>
      <c r="DX64" s="19" t="str">
        <f>IF(ISNUMBER(DU64), DU64*COS(RADIANS(-$C64+Графики!$B$5))+DV64*SIN(RADIANS(-$C64+Графики!$B$5)),"")</f>
        <v/>
      </c>
      <c r="DY64" s="24"/>
      <c r="DZ64" s="25"/>
      <c r="EA64" s="25"/>
      <c r="EB64" s="25"/>
      <c r="EC64" s="18" t="str">
        <f t="shared" si="242"/>
        <v/>
      </c>
      <c r="ED64" s="18" t="str">
        <f t="shared" si="243"/>
        <v/>
      </c>
      <c r="EE64" s="18" t="str">
        <f t="shared" si="244"/>
        <v/>
      </c>
      <c r="EF64" s="18" t="str">
        <f t="shared" si="245"/>
        <v/>
      </c>
      <c r="EG64" s="18" t="str">
        <f>IF(ISNUMBER(EE64), EE64*COS(RADIANS(-$C64+Графики!$B$3))+EF64*SIN(RADIANS(-$C64+Графики!$B$3)),"")</f>
        <v/>
      </c>
      <c r="EH64" s="19" t="str">
        <f>IF(ISNUMBER(EE64), EE64*COS(RADIANS(-$C64+Графики!$B$5))+EF64*SIN(RADIANS(-$C64+Графики!$B$5)),"")</f>
        <v/>
      </c>
      <c r="EI64" s="24"/>
      <c r="EJ64" s="25"/>
      <c r="EK64" s="25"/>
      <c r="EL64" s="25"/>
      <c r="EM64" s="18" t="str">
        <f t="shared" si="246"/>
        <v/>
      </c>
      <c r="EN64" s="18" t="str">
        <f t="shared" si="247"/>
        <v/>
      </c>
      <c r="EO64" s="18" t="str">
        <f t="shared" si="248"/>
        <v/>
      </c>
      <c r="EP64" s="18" t="str">
        <f t="shared" si="249"/>
        <v/>
      </c>
      <c r="EQ64" s="18" t="str">
        <f>IF(ISNUMBER(EO64), EO64*COS(RADIANS(-$C64+Графики!$B$3))+EP64*SIN(RADIANS(-$C64+Графики!$B$3)),"")</f>
        <v/>
      </c>
      <c r="ER64" s="19" t="str">
        <f>IF(ISNUMBER(EO64), EO64*COS(RADIANS(-$C64+Графики!$B$5))+EP64*SIN(RADIANS(-$C64+Графики!$B$5)),"")</f>
        <v/>
      </c>
      <c r="ES64" s="24"/>
      <c r="ET64" s="25"/>
      <c r="EU64" s="25"/>
      <c r="EV64" s="25"/>
      <c r="EW64" s="18" t="str">
        <f t="shared" si="250"/>
        <v/>
      </c>
      <c r="EX64" s="18" t="str">
        <f t="shared" si="251"/>
        <v/>
      </c>
      <c r="EY64" s="18" t="str">
        <f t="shared" si="252"/>
        <v/>
      </c>
      <c r="EZ64" s="18" t="str">
        <f t="shared" si="253"/>
        <v/>
      </c>
      <c r="FA64" s="18" t="str">
        <f>IF(ISNUMBER(EY64), EY64*COS(RADIANS(-$C64+Графики!$B$3))+EZ64*SIN(RADIANS(-$C64+Графики!$B$3)),"")</f>
        <v/>
      </c>
      <c r="FB64" s="19" t="str">
        <f>IF(ISNUMBER(EY64), EY64*COS(RADIANS(-$C64+Графики!$B$5))+EZ64*SIN(RADIANS(-$C64+Графики!$B$5)),"")</f>
        <v/>
      </c>
      <c r="FC64" s="24"/>
      <c r="FD64" s="25"/>
      <c r="FE64" s="25"/>
      <c r="FF64" s="25"/>
      <c r="FG64" s="18" t="str">
        <f t="shared" si="254"/>
        <v/>
      </c>
      <c r="FH64" s="18" t="str">
        <f t="shared" si="255"/>
        <v/>
      </c>
      <c r="FI64" s="18" t="str">
        <f t="shared" si="256"/>
        <v/>
      </c>
      <c r="FJ64" s="18" t="str">
        <f t="shared" si="257"/>
        <v/>
      </c>
      <c r="FK64" s="18" t="str">
        <f>IF(ISNUMBER(FI64), FI64*COS(RADIANS(-$C64+Графики!$B$3))+FJ64*SIN(RADIANS(-$C64+Графики!$B$3)),"")</f>
        <v/>
      </c>
      <c r="FL64" s="19" t="str">
        <f>IF(ISNUMBER(FI64), FI64*COS(RADIANS(-$C64+Графики!$B$5))+FJ64*SIN(RADIANS(-$C64+Графики!$B$5)),"")</f>
        <v/>
      </c>
      <c r="FM64" s="24"/>
      <c r="FN64" s="25"/>
      <c r="FO64" s="25"/>
      <c r="FP64" s="25"/>
      <c r="FQ64" s="18" t="str">
        <f t="shared" si="258"/>
        <v/>
      </c>
      <c r="FR64" s="18" t="str">
        <f t="shared" si="259"/>
        <v/>
      </c>
      <c r="FS64" s="18" t="str">
        <f t="shared" si="260"/>
        <v/>
      </c>
      <c r="FT64" s="18" t="str">
        <f t="shared" si="261"/>
        <v/>
      </c>
      <c r="FU64" s="18" t="str">
        <f>IF(ISNUMBER(FS64), FS64*COS(RADIANS(-$C64+Графики!$B$3))+FT64*SIN(RADIANS(-$C64+Графики!$B$3)),"")</f>
        <v/>
      </c>
      <c r="FV64" s="19" t="str">
        <f>IF(ISNUMBER(FS64), FS64*COS(RADIANS(-$C64+Графики!$B$5))+FT64*SIN(RADIANS(-$C64+Графики!$B$5)),"")</f>
        <v/>
      </c>
      <c r="FW64" s="24"/>
      <c r="FX64" s="25"/>
      <c r="FY64" s="25"/>
      <c r="FZ64" s="25"/>
      <c r="GA64" s="18" t="str">
        <f t="shared" si="262"/>
        <v/>
      </c>
      <c r="GB64" s="18" t="str">
        <f t="shared" si="263"/>
        <v/>
      </c>
      <c r="GC64" s="18" t="str">
        <f t="shared" si="264"/>
        <v/>
      </c>
      <c r="GD64" s="18" t="str">
        <f t="shared" si="265"/>
        <v/>
      </c>
      <c r="GE64" s="18" t="str">
        <f>IF(ISNUMBER(GC64), GC64*COS(RADIANS(-$C64+Графики!$B$3))+GD64*SIN(RADIANS(-$C64+Графики!$B$3)),"")</f>
        <v/>
      </c>
      <c r="GF64" s="19" t="str">
        <f>IF(ISNUMBER(GC64), GC64*COS(RADIANS(-$C64+Графики!$B$5))+GD64*SIN(RADIANS(-$C64+Графики!$B$5)),"")</f>
        <v/>
      </c>
      <c r="GG64" s="24"/>
      <c r="GH64" s="25"/>
      <c r="GI64" s="25"/>
      <c r="GJ64" s="25"/>
      <c r="GK64" s="18" t="str">
        <f t="shared" si="266"/>
        <v/>
      </c>
      <c r="GL64" s="18" t="str">
        <f t="shared" si="267"/>
        <v/>
      </c>
      <c r="GM64" s="18" t="str">
        <f t="shared" si="268"/>
        <v/>
      </c>
      <c r="GN64" s="18" t="str">
        <f t="shared" si="269"/>
        <v/>
      </c>
      <c r="GO64" s="18" t="str">
        <f>IF(ISNUMBER(GM64), GM64*COS(RADIANS(-$C64+Графики!$B$3))+GN64*SIN(RADIANS(-$C64+Графики!$B$3)),"")</f>
        <v/>
      </c>
      <c r="GP64" s="19" t="str">
        <f>IF(ISNUMBER(GM64), GM64*COS(RADIANS(-$C64+Графики!$B$5))+GN64*SIN(RADIANS(-$C64+Графики!$B$5)),"")</f>
        <v/>
      </c>
      <c r="GQ64" s="24"/>
      <c r="GR64" s="25"/>
      <c r="GS64" s="25"/>
      <c r="GT64" s="25"/>
      <c r="GU64" s="18" t="str">
        <f t="shared" si="270"/>
        <v/>
      </c>
      <c r="GV64" s="18" t="str">
        <f t="shared" si="271"/>
        <v/>
      </c>
      <c r="GW64" s="18" t="str">
        <f t="shared" si="272"/>
        <v/>
      </c>
      <c r="GX64" s="18" t="str">
        <f t="shared" si="273"/>
        <v/>
      </c>
      <c r="GY64" s="18" t="str">
        <f>IF(ISNUMBER(GW64), GW64*COS(RADIANS(-$C64+Графики!$B$3))+GX64*SIN(RADIANS(-$C64+Графики!$B$3)),"")</f>
        <v/>
      </c>
      <c r="GZ64" s="19" t="str">
        <f>IF(ISNUMBER(GW64), GW64*COS(RADIANS(-$C64+Графики!$B$5))+GX64*SIN(RADIANS(-$C64+Графики!$B$5)),"")</f>
        <v/>
      </c>
      <c r="HA64" s="24"/>
      <c r="HB64" s="25"/>
      <c r="HC64" s="25"/>
      <c r="HD64" s="25"/>
      <c r="HE64" s="18" t="str">
        <f t="shared" si="274"/>
        <v/>
      </c>
      <c r="HF64" s="18" t="str">
        <f t="shared" si="275"/>
        <v/>
      </c>
      <c r="HG64" s="18" t="str">
        <f t="shared" si="276"/>
        <v/>
      </c>
      <c r="HH64" s="18" t="str">
        <f t="shared" si="277"/>
        <v/>
      </c>
      <c r="HI64" s="18" t="str">
        <f>IF(ISNUMBER(HG64), HG64*COS(RADIANS(-$C64+Графики!$B$3))+HH64*SIN(RADIANS(-$C64+Графики!$B$3)),"")</f>
        <v/>
      </c>
      <c r="HJ64" s="19" t="str">
        <f>IF(ISNUMBER(HG64), HG64*COS(RADIANS(-$C64+Графики!$B$5))+HH64*SIN(RADIANS(-$C64+Графики!$B$5)),"")</f>
        <v/>
      </c>
      <c r="HK64" s="24"/>
      <c r="HL64" s="25"/>
      <c r="HM64" s="25"/>
      <c r="HN64" s="25"/>
      <c r="HO64" s="18" t="str">
        <f t="shared" si="278"/>
        <v/>
      </c>
      <c r="HP64" s="18" t="str">
        <f t="shared" si="279"/>
        <v/>
      </c>
      <c r="HQ64" s="18" t="str">
        <f t="shared" si="280"/>
        <v/>
      </c>
      <c r="HR64" s="18" t="str">
        <f t="shared" si="281"/>
        <v/>
      </c>
      <c r="HS64" s="18" t="str">
        <f>IF(ISNUMBER(HQ64), HQ64*COS(RADIANS(-$C64+Графики!$B$3))+HR64*SIN(RADIANS(-$C64+Графики!$B$3)),"")</f>
        <v/>
      </c>
      <c r="HT64" s="19" t="str">
        <f>IF(ISNUMBER(HQ64), HQ64*COS(RADIANS(-$C64+Графики!$B$5))+HR64*SIN(RADIANS(-$C64+Графики!$B$5)),"")</f>
        <v/>
      </c>
      <c r="HU64" s="24"/>
      <c r="HV64" s="25"/>
      <c r="HW64" s="25"/>
      <c r="HX64" s="25"/>
      <c r="HY64" s="18" t="str">
        <f t="shared" si="282"/>
        <v/>
      </c>
      <c r="HZ64" s="18" t="str">
        <f t="shared" si="283"/>
        <v/>
      </c>
      <c r="IA64" s="18" t="str">
        <f t="shared" si="284"/>
        <v/>
      </c>
      <c r="IB64" s="18" t="str">
        <f t="shared" si="285"/>
        <v/>
      </c>
      <c r="IC64" s="18" t="str">
        <f>IF(ISNUMBER(IA64), IA64*COS(RADIANS(-$C64+Графики!$B$3))+IB64*SIN(RADIANS(-$C64+Графики!$B$3)),"")</f>
        <v/>
      </c>
      <c r="ID64" s="19" t="str">
        <f>IF(ISNUMBER(IA64), IA64*COS(RADIANS(-$C64+Графики!$B$5))+IB64*SIN(RADIANS(-$C64+Графики!$B$5)),"")</f>
        <v/>
      </c>
      <c r="IE64" s="24"/>
      <c r="IF64" s="25"/>
      <c r="IG64" s="25"/>
      <c r="IH64" s="25"/>
      <c r="II64" s="18" t="str">
        <f t="shared" si="286"/>
        <v/>
      </c>
      <c r="IJ64" s="18" t="str">
        <f t="shared" si="287"/>
        <v/>
      </c>
      <c r="IK64" s="18" t="str">
        <f t="shared" si="288"/>
        <v/>
      </c>
      <c r="IL64" s="18" t="str">
        <f t="shared" si="289"/>
        <v/>
      </c>
      <c r="IM64" s="18" t="str">
        <f>IF(ISNUMBER(IK64), IK64*COS(RADIANS(-$C64+Графики!$B$3))+IL64*SIN(RADIANS(-$C64+Графики!$B$3)),"")</f>
        <v/>
      </c>
      <c r="IN64" s="19" t="str">
        <f>IF(ISNUMBER(IK64), IK64*COS(RADIANS(-$C64+Графики!$B$5))+IL64*SIN(RADIANS(-$C64+Графики!$B$5)),"")</f>
        <v/>
      </c>
      <c r="IO64" s="24"/>
      <c r="IP64" s="25"/>
      <c r="IQ64" s="25"/>
      <c r="IR64" s="25"/>
      <c r="IS64" s="18" t="str">
        <f t="shared" si="290"/>
        <v/>
      </c>
      <c r="IT64" s="18" t="str">
        <f t="shared" si="291"/>
        <v/>
      </c>
      <c r="IU64" s="18" t="str">
        <f t="shared" si="292"/>
        <v/>
      </c>
      <c r="IV64" s="18" t="str">
        <f t="shared" si="293"/>
        <v/>
      </c>
      <c r="IW64" s="18" t="str">
        <f>IF(ISNUMBER(IU64), IU64*COS(RADIANS(-$C64+Графики!$B$3))+IV64*SIN(RADIANS(-$C64+Графики!$B$3)),"")</f>
        <v/>
      </c>
      <c r="IX64" s="19" t="str">
        <f>IF(ISNUMBER(IU64), IU64*COS(RADIANS(-$C64+Графики!$B$5))+IV64*SIN(RADIANS(-$C64+Графики!$B$5)),"")</f>
        <v/>
      </c>
    </row>
    <row r="65" spans="1:258" x14ac:dyDescent="0.25">
      <c r="A65" s="44">
        <v>65</v>
      </c>
      <c r="B65" s="50">
        <v>0</v>
      </c>
      <c r="C65" s="11">
        <f>IF(Графики!$A$7="Расчитывать с учетом закручивания скважины",B65,0)</f>
        <v>0</v>
      </c>
      <c r="D65" s="47">
        <v>31</v>
      </c>
      <c r="E65" s="34">
        <f t="shared" si="294"/>
        <v>0</v>
      </c>
      <c r="F65" s="35">
        <f t="shared" si="294"/>
        <v>0</v>
      </c>
      <c r="G65" s="35">
        <f t="shared" si="1"/>
        <v>0</v>
      </c>
      <c r="H65" s="36">
        <f t="shared" si="2"/>
        <v>0</v>
      </c>
      <c r="I65" s="29"/>
      <c r="J65" s="25"/>
      <c r="K65" s="25"/>
      <c r="L65" s="25"/>
      <c r="M65" s="18" t="str">
        <f t="shared" si="194"/>
        <v/>
      </c>
      <c r="N65" s="18" t="str">
        <f t="shared" si="195"/>
        <v/>
      </c>
      <c r="O65" s="18" t="str">
        <f t="shared" si="196"/>
        <v/>
      </c>
      <c r="P65" s="18" t="str">
        <f t="shared" si="197"/>
        <v/>
      </c>
      <c r="Q65" s="18" t="str">
        <f>IF(ISNUMBER(O65), O65*COS(RADIANS(-$C65+Графики!$B$3))+P65*SIN(RADIANS(-$C65+Графики!$B$3)),"")</f>
        <v/>
      </c>
      <c r="R65" s="19" t="str">
        <f>IF(ISNUMBER(O65), O65*COS(RADIANS(-$C65+Графики!$B$5))+P65*SIN(RADIANS(-$C65+Графики!$B$5)),"")</f>
        <v/>
      </c>
      <c r="S65" s="29"/>
      <c r="T65" s="25"/>
      <c r="U65" s="25"/>
      <c r="V65" s="25"/>
      <c r="W65" s="18" t="str">
        <f t="shared" si="198"/>
        <v/>
      </c>
      <c r="X65" s="18" t="str">
        <f t="shared" si="199"/>
        <v/>
      </c>
      <c r="Y65" s="18" t="str">
        <f t="shared" si="200"/>
        <v/>
      </c>
      <c r="Z65" s="18" t="str">
        <f t="shared" si="201"/>
        <v/>
      </c>
      <c r="AA65" s="18" t="str">
        <f>IF(ISNUMBER(Y65), Y65*COS(RADIANS(-$C65+Графики!$B$3))+Z65*SIN(RADIANS(-$C65+Графики!$B$3)),"")</f>
        <v/>
      </c>
      <c r="AB65" s="18" t="str">
        <f>IF(ISNUMBER(Y65), Y65*COS(RADIANS(-$C65+Графики!$B$5))+Z65*SIN(RADIANS(-$C65+Графики!$B$5)),"")</f>
        <v/>
      </c>
      <c r="AC65" s="24"/>
      <c r="AD65" s="25"/>
      <c r="AE65" s="25"/>
      <c r="AF65" s="25"/>
      <c r="AG65" s="18" t="str">
        <f t="shared" si="202"/>
        <v/>
      </c>
      <c r="AH65" s="18" t="str">
        <f t="shared" si="203"/>
        <v/>
      </c>
      <c r="AI65" s="18" t="str">
        <f t="shared" si="204"/>
        <v/>
      </c>
      <c r="AJ65" s="18" t="str">
        <f t="shared" si="205"/>
        <v/>
      </c>
      <c r="AK65" s="18" t="str">
        <f>IF(ISNUMBER(AI65), AI65*COS(RADIANS(-$C65+Графики!$B$3))+AJ65*SIN(RADIANS(-$C65+Графики!$B$3)),"")</f>
        <v/>
      </c>
      <c r="AL65" s="19" t="str">
        <f>IF(ISNUMBER(AI65), AI65*COS(RADIANS(-$C65+Графики!$B$5))+AJ65*SIN(RADIANS(-$C65+Графики!$B$5)),"")</f>
        <v/>
      </c>
      <c r="AM65" s="24"/>
      <c r="AN65" s="25"/>
      <c r="AO65" s="25"/>
      <c r="AP65" s="25"/>
      <c r="AQ65" s="18" t="str">
        <f t="shared" si="206"/>
        <v/>
      </c>
      <c r="AR65" s="18" t="str">
        <f t="shared" si="207"/>
        <v/>
      </c>
      <c r="AS65" s="18" t="str">
        <f t="shared" si="208"/>
        <v/>
      </c>
      <c r="AT65" s="18" t="str">
        <f t="shared" si="209"/>
        <v/>
      </c>
      <c r="AU65" s="18" t="str">
        <f>IF(ISNUMBER(AS65), AS65*COS(RADIANS(-$C65+Графики!$B$3))+AT65*SIN(RADIANS(-$C65+Графики!$B$3)),"")</f>
        <v/>
      </c>
      <c r="AV65" s="19" t="str">
        <f>IF(ISNUMBER(AS65), AS65*COS(RADIANS(-$C65+Графики!$B$5))+AT65*SIN(RADIANS(-$C65+Графики!$B$5)),"")</f>
        <v/>
      </c>
      <c r="AW65" s="24"/>
      <c r="AX65" s="25"/>
      <c r="AY65" s="25"/>
      <c r="AZ65" s="25"/>
      <c r="BA65" s="18" t="str">
        <f t="shared" si="210"/>
        <v/>
      </c>
      <c r="BB65" s="18" t="str">
        <f t="shared" si="211"/>
        <v/>
      </c>
      <c r="BC65" s="18" t="str">
        <f t="shared" si="212"/>
        <v/>
      </c>
      <c r="BD65" s="18" t="str">
        <f t="shared" si="213"/>
        <v/>
      </c>
      <c r="BE65" s="18" t="str">
        <f>IF(ISNUMBER(BC65), BC65*COS(RADIANS(-$C65+Графики!$B$3))+BD65*SIN(RADIANS(-$C65+Графики!$B$3)),"")</f>
        <v/>
      </c>
      <c r="BF65" s="19" t="str">
        <f>IF(ISNUMBER(BC65), BC65*COS(RADIANS(-$C65+Графики!$B$5))+BD65*SIN(RADIANS(-$C65+Графики!$B$5)),"")</f>
        <v/>
      </c>
      <c r="BG65" s="24"/>
      <c r="BH65" s="25"/>
      <c r="BI65" s="25"/>
      <c r="BJ65" s="25"/>
      <c r="BK65" s="18" t="str">
        <f t="shared" si="214"/>
        <v/>
      </c>
      <c r="BL65" s="18" t="str">
        <f t="shared" si="215"/>
        <v/>
      </c>
      <c r="BM65" s="18" t="str">
        <f t="shared" si="216"/>
        <v/>
      </c>
      <c r="BN65" s="18" t="str">
        <f t="shared" si="217"/>
        <v/>
      </c>
      <c r="BO65" s="18" t="str">
        <f>IF(ISNUMBER(BM65), BM65*COS(RADIANS(-$C65+Графики!$B$3))+BN65*SIN(RADIANS(-$C65+Графики!$B$3)),"")</f>
        <v/>
      </c>
      <c r="BP65" s="19" t="str">
        <f>IF(ISNUMBER(BM65), BM65*COS(RADIANS(-$C65+Графики!$B$5))+BN65*SIN(RADIANS(-$C65+Графики!$B$5)),"")</f>
        <v/>
      </c>
      <c r="BQ65" s="24"/>
      <c r="BR65" s="25"/>
      <c r="BS65" s="25"/>
      <c r="BT65" s="25"/>
      <c r="BU65" s="18" t="str">
        <f t="shared" si="218"/>
        <v/>
      </c>
      <c r="BV65" s="18" t="str">
        <f t="shared" si="219"/>
        <v/>
      </c>
      <c r="BW65" s="18" t="str">
        <f t="shared" si="220"/>
        <v/>
      </c>
      <c r="BX65" s="18" t="str">
        <f t="shared" si="221"/>
        <v/>
      </c>
      <c r="BY65" s="18" t="str">
        <f>IF(ISNUMBER(BW65), BW65*COS(RADIANS(-$C65+Графики!$B$3))+BX65*SIN(RADIANS(-$C65+Графики!$B$3)),"")</f>
        <v/>
      </c>
      <c r="BZ65" s="19" t="str">
        <f>IF(ISNUMBER(BW65), BW65*COS(RADIANS(-$C65+Графики!$B$5))+BX65*SIN(RADIANS(-$C65+Графики!$B$5)),"")</f>
        <v/>
      </c>
      <c r="CA65" s="29"/>
      <c r="CB65" s="25"/>
      <c r="CC65" s="25"/>
      <c r="CD65" s="25"/>
      <c r="CE65" s="18" t="str">
        <f t="shared" si="222"/>
        <v/>
      </c>
      <c r="CF65" s="18" t="str">
        <f t="shared" si="223"/>
        <v/>
      </c>
      <c r="CG65" s="18" t="str">
        <f t="shared" si="224"/>
        <v/>
      </c>
      <c r="CH65" s="18" t="str">
        <f t="shared" si="225"/>
        <v/>
      </c>
      <c r="CI65" s="18" t="str">
        <f>IF(ISNUMBER(CG65), CG65*COS(RADIANS(-$C65+Графики!$B$3))+CH65*SIN(RADIANS(-$C65+Графики!$B$3)),"")</f>
        <v/>
      </c>
      <c r="CJ65" s="19" t="str">
        <f>IF(ISNUMBER(CG65), CG65*COS(RADIANS(-$C65+Графики!$B$5))+CH65*SIN(RADIANS(-$C65+Графики!$B$5)),"")</f>
        <v/>
      </c>
      <c r="CK65" s="24"/>
      <c r="CL65" s="25"/>
      <c r="CM65" s="25"/>
      <c r="CN65" s="25"/>
      <c r="CO65" s="18" t="str">
        <f t="shared" si="226"/>
        <v/>
      </c>
      <c r="CP65" s="18" t="str">
        <f t="shared" si="227"/>
        <v/>
      </c>
      <c r="CQ65" s="18" t="str">
        <f t="shared" si="228"/>
        <v/>
      </c>
      <c r="CR65" s="18" t="str">
        <f t="shared" si="229"/>
        <v/>
      </c>
      <c r="CS65" s="18" t="str">
        <f>IF(ISNUMBER(CQ65), CQ65*COS(RADIANS(-$C65+Графики!$B$3))+CR65*SIN(RADIANS(-$C65+Графики!$B$3)),"")</f>
        <v/>
      </c>
      <c r="CT65" s="19" t="str">
        <f>IF(ISNUMBER(CQ65), CQ65*COS(RADIANS(-$C65+Графики!$B$5))+CR65*SIN(RADIANS(-$C65+Графики!$B$5)),"")</f>
        <v/>
      </c>
      <c r="CU65" s="24"/>
      <c r="CV65" s="25"/>
      <c r="CW65" s="25"/>
      <c r="CX65" s="25"/>
      <c r="CY65" s="18" t="str">
        <f t="shared" si="230"/>
        <v/>
      </c>
      <c r="CZ65" s="18" t="str">
        <f t="shared" si="231"/>
        <v/>
      </c>
      <c r="DA65" s="18" t="str">
        <f t="shared" si="232"/>
        <v/>
      </c>
      <c r="DB65" s="18" t="str">
        <f t="shared" si="233"/>
        <v/>
      </c>
      <c r="DC65" s="18" t="str">
        <f>IF(ISNUMBER(DA65), DA65*COS(RADIANS(-$C65+Графики!$B$3))+DB65*SIN(RADIANS(-$C65+Графики!$B$3)),"")</f>
        <v/>
      </c>
      <c r="DD65" s="19" t="str">
        <f>IF(ISNUMBER(DA65), DA65*COS(RADIANS(-$C65+Графики!$B$5))+DB65*SIN(RADIANS(-$C65+Графики!$B$5)),"")</f>
        <v/>
      </c>
      <c r="DE65" s="24"/>
      <c r="DF65" s="25"/>
      <c r="DG65" s="25"/>
      <c r="DH65" s="25"/>
      <c r="DI65" s="18" t="str">
        <f t="shared" si="234"/>
        <v/>
      </c>
      <c r="DJ65" s="18" t="str">
        <f t="shared" si="235"/>
        <v/>
      </c>
      <c r="DK65" s="18" t="str">
        <f t="shared" si="236"/>
        <v/>
      </c>
      <c r="DL65" s="18" t="str">
        <f t="shared" si="237"/>
        <v/>
      </c>
      <c r="DM65" s="18" t="str">
        <f>IF(ISNUMBER(DK65), DK65*COS(RADIANS(-$C65+Графики!$B$3))+DL65*SIN(RADIANS(-$C65+Графики!$B$3)),"")</f>
        <v/>
      </c>
      <c r="DN65" s="19" t="str">
        <f>IF(ISNUMBER(DK65), DK65*COS(RADIANS(-$C65+Графики!$B$5))+DL65*SIN(RADIANS(-$C65+Графики!$B$5)),"")</f>
        <v/>
      </c>
      <c r="DO65" s="24"/>
      <c r="DP65" s="25"/>
      <c r="DQ65" s="25"/>
      <c r="DR65" s="25"/>
      <c r="DS65" s="18" t="str">
        <f t="shared" si="238"/>
        <v/>
      </c>
      <c r="DT65" s="18" t="str">
        <f t="shared" si="239"/>
        <v/>
      </c>
      <c r="DU65" s="18" t="str">
        <f t="shared" si="240"/>
        <v/>
      </c>
      <c r="DV65" s="18" t="str">
        <f t="shared" si="241"/>
        <v/>
      </c>
      <c r="DW65" s="18" t="str">
        <f>IF(ISNUMBER(DU65), DU65*COS(RADIANS(-$C65+Графики!$B$3))+DV65*SIN(RADIANS(-$C65+Графики!$B$3)),"")</f>
        <v/>
      </c>
      <c r="DX65" s="19" t="str">
        <f>IF(ISNUMBER(DU65), DU65*COS(RADIANS(-$C65+Графики!$B$5))+DV65*SIN(RADIANS(-$C65+Графики!$B$5)),"")</f>
        <v/>
      </c>
      <c r="DY65" s="24"/>
      <c r="DZ65" s="25"/>
      <c r="EA65" s="25"/>
      <c r="EB65" s="25"/>
      <c r="EC65" s="18" t="str">
        <f t="shared" si="242"/>
        <v/>
      </c>
      <c r="ED65" s="18" t="str">
        <f t="shared" si="243"/>
        <v/>
      </c>
      <c r="EE65" s="18" t="str">
        <f t="shared" si="244"/>
        <v/>
      </c>
      <c r="EF65" s="18" t="str">
        <f t="shared" si="245"/>
        <v/>
      </c>
      <c r="EG65" s="18" t="str">
        <f>IF(ISNUMBER(EE65), EE65*COS(RADIANS(-$C65+Графики!$B$3))+EF65*SIN(RADIANS(-$C65+Графики!$B$3)),"")</f>
        <v/>
      </c>
      <c r="EH65" s="19" t="str">
        <f>IF(ISNUMBER(EE65), EE65*COS(RADIANS(-$C65+Графики!$B$5))+EF65*SIN(RADIANS(-$C65+Графики!$B$5)),"")</f>
        <v/>
      </c>
      <c r="EI65" s="24"/>
      <c r="EJ65" s="25"/>
      <c r="EK65" s="25"/>
      <c r="EL65" s="25"/>
      <c r="EM65" s="18" t="str">
        <f t="shared" si="246"/>
        <v/>
      </c>
      <c r="EN65" s="18" t="str">
        <f t="shared" si="247"/>
        <v/>
      </c>
      <c r="EO65" s="18" t="str">
        <f t="shared" si="248"/>
        <v/>
      </c>
      <c r="EP65" s="18" t="str">
        <f t="shared" si="249"/>
        <v/>
      </c>
      <c r="EQ65" s="18" t="str">
        <f>IF(ISNUMBER(EO65), EO65*COS(RADIANS(-$C65+Графики!$B$3))+EP65*SIN(RADIANS(-$C65+Графики!$B$3)),"")</f>
        <v/>
      </c>
      <c r="ER65" s="19" t="str">
        <f>IF(ISNUMBER(EO65), EO65*COS(RADIANS(-$C65+Графики!$B$5))+EP65*SIN(RADIANS(-$C65+Графики!$B$5)),"")</f>
        <v/>
      </c>
      <c r="ES65" s="24"/>
      <c r="ET65" s="25"/>
      <c r="EU65" s="25"/>
      <c r="EV65" s="25"/>
      <c r="EW65" s="18" t="str">
        <f t="shared" si="250"/>
        <v/>
      </c>
      <c r="EX65" s="18" t="str">
        <f t="shared" si="251"/>
        <v/>
      </c>
      <c r="EY65" s="18" t="str">
        <f t="shared" si="252"/>
        <v/>
      </c>
      <c r="EZ65" s="18" t="str">
        <f t="shared" si="253"/>
        <v/>
      </c>
      <c r="FA65" s="18" t="str">
        <f>IF(ISNUMBER(EY65), EY65*COS(RADIANS(-$C65+Графики!$B$3))+EZ65*SIN(RADIANS(-$C65+Графики!$B$3)),"")</f>
        <v/>
      </c>
      <c r="FB65" s="19" t="str">
        <f>IF(ISNUMBER(EY65), EY65*COS(RADIANS(-$C65+Графики!$B$5))+EZ65*SIN(RADIANS(-$C65+Графики!$B$5)),"")</f>
        <v/>
      </c>
      <c r="FC65" s="24"/>
      <c r="FD65" s="25"/>
      <c r="FE65" s="25"/>
      <c r="FF65" s="25"/>
      <c r="FG65" s="18" t="str">
        <f t="shared" si="254"/>
        <v/>
      </c>
      <c r="FH65" s="18" t="str">
        <f t="shared" si="255"/>
        <v/>
      </c>
      <c r="FI65" s="18" t="str">
        <f t="shared" si="256"/>
        <v/>
      </c>
      <c r="FJ65" s="18" t="str">
        <f t="shared" si="257"/>
        <v/>
      </c>
      <c r="FK65" s="18" t="str">
        <f>IF(ISNUMBER(FI65), FI65*COS(RADIANS(-$C65+Графики!$B$3))+FJ65*SIN(RADIANS(-$C65+Графики!$B$3)),"")</f>
        <v/>
      </c>
      <c r="FL65" s="19" t="str">
        <f>IF(ISNUMBER(FI65), FI65*COS(RADIANS(-$C65+Графики!$B$5))+FJ65*SIN(RADIANS(-$C65+Графики!$B$5)),"")</f>
        <v/>
      </c>
      <c r="FM65" s="24"/>
      <c r="FN65" s="25"/>
      <c r="FO65" s="25"/>
      <c r="FP65" s="25"/>
      <c r="FQ65" s="18" t="str">
        <f t="shared" si="258"/>
        <v/>
      </c>
      <c r="FR65" s="18" t="str">
        <f t="shared" si="259"/>
        <v/>
      </c>
      <c r="FS65" s="18" t="str">
        <f t="shared" si="260"/>
        <v/>
      </c>
      <c r="FT65" s="18" t="str">
        <f t="shared" si="261"/>
        <v/>
      </c>
      <c r="FU65" s="18" t="str">
        <f>IF(ISNUMBER(FS65), FS65*COS(RADIANS(-$C65+Графики!$B$3))+FT65*SIN(RADIANS(-$C65+Графики!$B$3)),"")</f>
        <v/>
      </c>
      <c r="FV65" s="19" t="str">
        <f>IF(ISNUMBER(FS65), FS65*COS(RADIANS(-$C65+Графики!$B$5))+FT65*SIN(RADIANS(-$C65+Графики!$B$5)),"")</f>
        <v/>
      </c>
      <c r="FW65" s="24"/>
      <c r="FX65" s="25"/>
      <c r="FY65" s="25"/>
      <c r="FZ65" s="25"/>
      <c r="GA65" s="18" t="str">
        <f t="shared" si="262"/>
        <v/>
      </c>
      <c r="GB65" s="18" t="str">
        <f t="shared" si="263"/>
        <v/>
      </c>
      <c r="GC65" s="18" t="str">
        <f t="shared" si="264"/>
        <v/>
      </c>
      <c r="GD65" s="18" t="str">
        <f t="shared" si="265"/>
        <v/>
      </c>
      <c r="GE65" s="18" t="str">
        <f>IF(ISNUMBER(GC65), GC65*COS(RADIANS(-$C65+Графики!$B$3))+GD65*SIN(RADIANS(-$C65+Графики!$B$3)),"")</f>
        <v/>
      </c>
      <c r="GF65" s="19" t="str">
        <f>IF(ISNUMBER(GC65), GC65*COS(RADIANS(-$C65+Графики!$B$5))+GD65*SIN(RADIANS(-$C65+Графики!$B$5)),"")</f>
        <v/>
      </c>
      <c r="GG65" s="24"/>
      <c r="GH65" s="25"/>
      <c r="GI65" s="25"/>
      <c r="GJ65" s="25"/>
      <c r="GK65" s="18" t="str">
        <f t="shared" si="266"/>
        <v/>
      </c>
      <c r="GL65" s="18" t="str">
        <f t="shared" si="267"/>
        <v/>
      </c>
      <c r="GM65" s="18" t="str">
        <f t="shared" si="268"/>
        <v/>
      </c>
      <c r="GN65" s="18" t="str">
        <f t="shared" si="269"/>
        <v/>
      </c>
      <c r="GO65" s="18" t="str">
        <f>IF(ISNUMBER(GM65), GM65*COS(RADIANS(-$C65+Графики!$B$3))+GN65*SIN(RADIANS(-$C65+Графики!$B$3)),"")</f>
        <v/>
      </c>
      <c r="GP65" s="19" t="str">
        <f>IF(ISNUMBER(GM65), GM65*COS(RADIANS(-$C65+Графики!$B$5))+GN65*SIN(RADIANS(-$C65+Графики!$B$5)),"")</f>
        <v/>
      </c>
      <c r="GQ65" s="24"/>
      <c r="GR65" s="25"/>
      <c r="GS65" s="25"/>
      <c r="GT65" s="25"/>
      <c r="GU65" s="18" t="str">
        <f t="shared" si="270"/>
        <v/>
      </c>
      <c r="GV65" s="18" t="str">
        <f t="shared" si="271"/>
        <v/>
      </c>
      <c r="GW65" s="18" t="str">
        <f t="shared" si="272"/>
        <v/>
      </c>
      <c r="GX65" s="18" t="str">
        <f t="shared" si="273"/>
        <v/>
      </c>
      <c r="GY65" s="18" t="str">
        <f>IF(ISNUMBER(GW65), GW65*COS(RADIANS(-$C65+Графики!$B$3))+GX65*SIN(RADIANS(-$C65+Графики!$B$3)),"")</f>
        <v/>
      </c>
      <c r="GZ65" s="19" t="str">
        <f>IF(ISNUMBER(GW65), GW65*COS(RADIANS(-$C65+Графики!$B$5))+GX65*SIN(RADIANS(-$C65+Графики!$B$5)),"")</f>
        <v/>
      </c>
      <c r="HA65" s="24"/>
      <c r="HB65" s="25"/>
      <c r="HC65" s="25"/>
      <c r="HD65" s="25"/>
      <c r="HE65" s="18" t="str">
        <f t="shared" si="274"/>
        <v/>
      </c>
      <c r="HF65" s="18" t="str">
        <f t="shared" si="275"/>
        <v/>
      </c>
      <c r="HG65" s="18" t="str">
        <f t="shared" si="276"/>
        <v/>
      </c>
      <c r="HH65" s="18" t="str">
        <f t="shared" si="277"/>
        <v/>
      </c>
      <c r="HI65" s="18" t="str">
        <f>IF(ISNUMBER(HG65), HG65*COS(RADIANS(-$C65+Графики!$B$3))+HH65*SIN(RADIANS(-$C65+Графики!$B$3)),"")</f>
        <v/>
      </c>
      <c r="HJ65" s="19" t="str">
        <f>IF(ISNUMBER(HG65), HG65*COS(RADIANS(-$C65+Графики!$B$5))+HH65*SIN(RADIANS(-$C65+Графики!$B$5)),"")</f>
        <v/>
      </c>
      <c r="HK65" s="24"/>
      <c r="HL65" s="25"/>
      <c r="HM65" s="25"/>
      <c r="HN65" s="25"/>
      <c r="HO65" s="18" t="str">
        <f t="shared" si="278"/>
        <v/>
      </c>
      <c r="HP65" s="18" t="str">
        <f t="shared" si="279"/>
        <v/>
      </c>
      <c r="HQ65" s="18" t="str">
        <f t="shared" si="280"/>
        <v/>
      </c>
      <c r="HR65" s="18" t="str">
        <f t="shared" si="281"/>
        <v/>
      </c>
      <c r="HS65" s="18" t="str">
        <f>IF(ISNUMBER(HQ65), HQ65*COS(RADIANS(-$C65+Графики!$B$3))+HR65*SIN(RADIANS(-$C65+Графики!$B$3)),"")</f>
        <v/>
      </c>
      <c r="HT65" s="19" t="str">
        <f>IF(ISNUMBER(HQ65), HQ65*COS(RADIANS(-$C65+Графики!$B$5))+HR65*SIN(RADIANS(-$C65+Графики!$B$5)),"")</f>
        <v/>
      </c>
      <c r="HU65" s="24"/>
      <c r="HV65" s="25"/>
      <c r="HW65" s="25"/>
      <c r="HX65" s="25"/>
      <c r="HY65" s="18" t="str">
        <f t="shared" si="282"/>
        <v/>
      </c>
      <c r="HZ65" s="18" t="str">
        <f t="shared" si="283"/>
        <v/>
      </c>
      <c r="IA65" s="18" t="str">
        <f t="shared" si="284"/>
        <v/>
      </c>
      <c r="IB65" s="18" t="str">
        <f t="shared" si="285"/>
        <v/>
      </c>
      <c r="IC65" s="18" t="str">
        <f>IF(ISNUMBER(IA65), IA65*COS(RADIANS(-$C65+Графики!$B$3))+IB65*SIN(RADIANS(-$C65+Графики!$B$3)),"")</f>
        <v/>
      </c>
      <c r="ID65" s="19" t="str">
        <f>IF(ISNUMBER(IA65), IA65*COS(RADIANS(-$C65+Графики!$B$5))+IB65*SIN(RADIANS(-$C65+Графики!$B$5)),"")</f>
        <v/>
      </c>
      <c r="IE65" s="24"/>
      <c r="IF65" s="25"/>
      <c r="IG65" s="25"/>
      <c r="IH65" s="25"/>
      <c r="II65" s="18" t="str">
        <f t="shared" si="286"/>
        <v/>
      </c>
      <c r="IJ65" s="18" t="str">
        <f t="shared" si="287"/>
        <v/>
      </c>
      <c r="IK65" s="18" t="str">
        <f t="shared" si="288"/>
        <v/>
      </c>
      <c r="IL65" s="18" t="str">
        <f t="shared" si="289"/>
        <v/>
      </c>
      <c r="IM65" s="18" t="str">
        <f>IF(ISNUMBER(IK65), IK65*COS(RADIANS(-$C65+Графики!$B$3))+IL65*SIN(RADIANS(-$C65+Графики!$B$3)),"")</f>
        <v/>
      </c>
      <c r="IN65" s="19" t="str">
        <f>IF(ISNUMBER(IK65), IK65*COS(RADIANS(-$C65+Графики!$B$5))+IL65*SIN(RADIANS(-$C65+Графики!$B$5)),"")</f>
        <v/>
      </c>
      <c r="IO65" s="24"/>
      <c r="IP65" s="25"/>
      <c r="IQ65" s="25"/>
      <c r="IR65" s="25"/>
      <c r="IS65" s="18" t="str">
        <f t="shared" si="290"/>
        <v/>
      </c>
      <c r="IT65" s="18" t="str">
        <f t="shared" si="291"/>
        <v/>
      </c>
      <c r="IU65" s="18" t="str">
        <f t="shared" si="292"/>
        <v/>
      </c>
      <c r="IV65" s="18" t="str">
        <f t="shared" si="293"/>
        <v/>
      </c>
      <c r="IW65" s="18" t="str">
        <f>IF(ISNUMBER(IU65), IU65*COS(RADIANS(-$C65+Графики!$B$3))+IV65*SIN(RADIANS(-$C65+Графики!$B$3)),"")</f>
        <v/>
      </c>
      <c r="IX65" s="19" t="str">
        <f>IF(ISNUMBER(IU65), IU65*COS(RADIANS(-$C65+Графики!$B$5))+IV65*SIN(RADIANS(-$C65+Графики!$B$5)),"")</f>
        <v/>
      </c>
    </row>
    <row r="66" spans="1:258" x14ac:dyDescent="0.25">
      <c r="A66" s="44">
        <v>66</v>
      </c>
      <c r="B66" s="50">
        <v>0</v>
      </c>
      <c r="C66" s="11">
        <f>IF(Графики!$A$7="Расчитывать с учетом закручивания скважины",B66,0)</f>
        <v>0</v>
      </c>
      <c r="D66" s="47">
        <v>31.5</v>
      </c>
      <c r="E66" s="34">
        <f t="shared" si="294"/>
        <v>0</v>
      </c>
      <c r="F66" s="35">
        <f t="shared" si="294"/>
        <v>0</v>
      </c>
      <c r="G66" s="35">
        <f t="shared" si="1"/>
        <v>0</v>
      </c>
      <c r="H66" s="36">
        <f t="shared" si="2"/>
        <v>0</v>
      </c>
      <c r="I66" s="29"/>
      <c r="J66" s="25"/>
      <c r="K66" s="25"/>
      <c r="L66" s="25"/>
      <c r="M66" s="18" t="str">
        <f t="shared" si="194"/>
        <v/>
      </c>
      <c r="N66" s="18" t="str">
        <f t="shared" si="195"/>
        <v/>
      </c>
      <c r="O66" s="18" t="str">
        <f t="shared" si="196"/>
        <v/>
      </c>
      <c r="P66" s="18" t="str">
        <f t="shared" si="197"/>
        <v/>
      </c>
      <c r="Q66" s="18" t="str">
        <f>IF(ISNUMBER(O66), O66*COS(RADIANS(-$C66+Графики!$B$3))+P66*SIN(RADIANS(-$C66+Графики!$B$3)),"")</f>
        <v/>
      </c>
      <c r="R66" s="19" t="str">
        <f>IF(ISNUMBER(O66), O66*COS(RADIANS(-$C66+Графики!$B$5))+P66*SIN(RADIANS(-$C66+Графики!$B$5)),"")</f>
        <v/>
      </c>
      <c r="S66" s="29"/>
      <c r="T66" s="25"/>
      <c r="U66" s="25"/>
      <c r="V66" s="25"/>
      <c r="W66" s="18" t="str">
        <f t="shared" si="198"/>
        <v/>
      </c>
      <c r="X66" s="18" t="str">
        <f t="shared" si="199"/>
        <v/>
      </c>
      <c r="Y66" s="18" t="str">
        <f t="shared" si="200"/>
        <v/>
      </c>
      <c r="Z66" s="18" t="str">
        <f t="shared" si="201"/>
        <v/>
      </c>
      <c r="AA66" s="18" t="str">
        <f>IF(ISNUMBER(Y66), Y66*COS(RADIANS(-$C66+Графики!$B$3))+Z66*SIN(RADIANS(-$C66+Графики!$B$3)),"")</f>
        <v/>
      </c>
      <c r="AB66" s="18" t="str">
        <f>IF(ISNUMBER(Y66), Y66*COS(RADIANS(-$C66+Графики!$B$5))+Z66*SIN(RADIANS(-$C66+Графики!$B$5)),"")</f>
        <v/>
      </c>
      <c r="AC66" s="24"/>
      <c r="AD66" s="25"/>
      <c r="AE66" s="25"/>
      <c r="AF66" s="25"/>
      <c r="AG66" s="18" t="str">
        <f t="shared" si="202"/>
        <v/>
      </c>
      <c r="AH66" s="18" t="str">
        <f t="shared" si="203"/>
        <v/>
      </c>
      <c r="AI66" s="18" t="str">
        <f t="shared" si="204"/>
        <v/>
      </c>
      <c r="AJ66" s="18" t="str">
        <f t="shared" si="205"/>
        <v/>
      </c>
      <c r="AK66" s="18" t="str">
        <f>IF(ISNUMBER(AI66), AI66*COS(RADIANS(-$C66+Графики!$B$3))+AJ66*SIN(RADIANS(-$C66+Графики!$B$3)),"")</f>
        <v/>
      </c>
      <c r="AL66" s="19" t="str">
        <f>IF(ISNUMBER(AI66), AI66*COS(RADIANS(-$C66+Графики!$B$5))+AJ66*SIN(RADIANS(-$C66+Графики!$B$5)),"")</f>
        <v/>
      </c>
      <c r="AM66" s="24"/>
      <c r="AN66" s="25"/>
      <c r="AO66" s="25"/>
      <c r="AP66" s="25"/>
      <c r="AQ66" s="18" t="str">
        <f t="shared" si="206"/>
        <v/>
      </c>
      <c r="AR66" s="18" t="str">
        <f t="shared" si="207"/>
        <v/>
      </c>
      <c r="AS66" s="18" t="str">
        <f t="shared" si="208"/>
        <v/>
      </c>
      <c r="AT66" s="18" t="str">
        <f t="shared" si="209"/>
        <v/>
      </c>
      <c r="AU66" s="18" t="str">
        <f>IF(ISNUMBER(AS66), AS66*COS(RADIANS(-$C66+Графики!$B$3))+AT66*SIN(RADIANS(-$C66+Графики!$B$3)),"")</f>
        <v/>
      </c>
      <c r="AV66" s="19" t="str">
        <f>IF(ISNUMBER(AS66), AS66*COS(RADIANS(-$C66+Графики!$B$5))+AT66*SIN(RADIANS(-$C66+Графики!$B$5)),"")</f>
        <v/>
      </c>
      <c r="AW66" s="24"/>
      <c r="AX66" s="25"/>
      <c r="AY66" s="25"/>
      <c r="AZ66" s="25"/>
      <c r="BA66" s="18" t="str">
        <f t="shared" si="210"/>
        <v/>
      </c>
      <c r="BB66" s="18" t="str">
        <f t="shared" si="211"/>
        <v/>
      </c>
      <c r="BC66" s="18" t="str">
        <f t="shared" si="212"/>
        <v/>
      </c>
      <c r="BD66" s="18" t="str">
        <f t="shared" si="213"/>
        <v/>
      </c>
      <c r="BE66" s="18" t="str">
        <f>IF(ISNUMBER(BC66), BC66*COS(RADIANS(-$C66+Графики!$B$3))+BD66*SIN(RADIANS(-$C66+Графики!$B$3)),"")</f>
        <v/>
      </c>
      <c r="BF66" s="19" t="str">
        <f>IF(ISNUMBER(BC66), BC66*COS(RADIANS(-$C66+Графики!$B$5))+BD66*SIN(RADIANS(-$C66+Графики!$B$5)),"")</f>
        <v/>
      </c>
      <c r="BG66" s="24"/>
      <c r="BH66" s="25"/>
      <c r="BI66" s="25"/>
      <c r="BJ66" s="25"/>
      <c r="BK66" s="18" t="str">
        <f t="shared" si="214"/>
        <v/>
      </c>
      <c r="BL66" s="18" t="str">
        <f t="shared" si="215"/>
        <v/>
      </c>
      <c r="BM66" s="18" t="str">
        <f t="shared" si="216"/>
        <v/>
      </c>
      <c r="BN66" s="18" t="str">
        <f t="shared" si="217"/>
        <v/>
      </c>
      <c r="BO66" s="18" t="str">
        <f>IF(ISNUMBER(BM66), BM66*COS(RADIANS(-$C66+Графики!$B$3))+BN66*SIN(RADIANS(-$C66+Графики!$B$3)),"")</f>
        <v/>
      </c>
      <c r="BP66" s="19" t="str">
        <f>IF(ISNUMBER(BM66), BM66*COS(RADIANS(-$C66+Графики!$B$5))+BN66*SIN(RADIANS(-$C66+Графики!$B$5)),"")</f>
        <v/>
      </c>
      <c r="BQ66" s="24"/>
      <c r="BR66" s="25"/>
      <c r="BS66" s="25"/>
      <c r="BT66" s="25"/>
      <c r="BU66" s="18" t="str">
        <f t="shared" si="218"/>
        <v/>
      </c>
      <c r="BV66" s="18" t="str">
        <f t="shared" si="219"/>
        <v/>
      </c>
      <c r="BW66" s="18" t="str">
        <f t="shared" si="220"/>
        <v/>
      </c>
      <c r="BX66" s="18" t="str">
        <f t="shared" si="221"/>
        <v/>
      </c>
      <c r="BY66" s="18" t="str">
        <f>IF(ISNUMBER(BW66), BW66*COS(RADIANS(-$C66+Графики!$B$3))+BX66*SIN(RADIANS(-$C66+Графики!$B$3)),"")</f>
        <v/>
      </c>
      <c r="BZ66" s="19" t="str">
        <f>IF(ISNUMBER(BW66), BW66*COS(RADIANS(-$C66+Графики!$B$5))+BX66*SIN(RADIANS(-$C66+Графики!$B$5)),"")</f>
        <v/>
      </c>
      <c r="CA66" s="29"/>
      <c r="CB66" s="25"/>
      <c r="CC66" s="25"/>
      <c r="CD66" s="25"/>
      <c r="CE66" s="18" t="str">
        <f t="shared" si="222"/>
        <v/>
      </c>
      <c r="CF66" s="18" t="str">
        <f t="shared" si="223"/>
        <v/>
      </c>
      <c r="CG66" s="18" t="str">
        <f t="shared" si="224"/>
        <v/>
      </c>
      <c r="CH66" s="18" t="str">
        <f t="shared" si="225"/>
        <v/>
      </c>
      <c r="CI66" s="18" t="str">
        <f>IF(ISNUMBER(CG66), CG66*COS(RADIANS(-$C66+Графики!$B$3))+CH66*SIN(RADIANS(-$C66+Графики!$B$3)),"")</f>
        <v/>
      </c>
      <c r="CJ66" s="19" t="str">
        <f>IF(ISNUMBER(CG66), CG66*COS(RADIANS(-$C66+Графики!$B$5))+CH66*SIN(RADIANS(-$C66+Графики!$B$5)),"")</f>
        <v/>
      </c>
      <c r="CK66" s="24"/>
      <c r="CL66" s="25"/>
      <c r="CM66" s="25"/>
      <c r="CN66" s="25"/>
      <c r="CO66" s="18" t="str">
        <f t="shared" si="226"/>
        <v/>
      </c>
      <c r="CP66" s="18" t="str">
        <f t="shared" si="227"/>
        <v/>
      </c>
      <c r="CQ66" s="18" t="str">
        <f t="shared" si="228"/>
        <v/>
      </c>
      <c r="CR66" s="18" t="str">
        <f t="shared" si="229"/>
        <v/>
      </c>
      <c r="CS66" s="18" t="str">
        <f>IF(ISNUMBER(CQ66), CQ66*COS(RADIANS(-$C66+Графики!$B$3))+CR66*SIN(RADIANS(-$C66+Графики!$B$3)),"")</f>
        <v/>
      </c>
      <c r="CT66" s="19" t="str">
        <f>IF(ISNUMBER(CQ66), CQ66*COS(RADIANS(-$C66+Графики!$B$5))+CR66*SIN(RADIANS(-$C66+Графики!$B$5)),"")</f>
        <v/>
      </c>
      <c r="CU66" s="24"/>
      <c r="CV66" s="25"/>
      <c r="CW66" s="25"/>
      <c r="CX66" s="25"/>
      <c r="CY66" s="18" t="str">
        <f t="shared" si="230"/>
        <v/>
      </c>
      <c r="CZ66" s="18" t="str">
        <f t="shared" si="231"/>
        <v/>
      </c>
      <c r="DA66" s="18" t="str">
        <f t="shared" si="232"/>
        <v/>
      </c>
      <c r="DB66" s="18" t="str">
        <f t="shared" si="233"/>
        <v/>
      </c>
      <c r="DC66" s="18" t="str">
        <f>IF(ISNUMBER(DA66), DA66*COS(RADIANS(-$C66+Графики!$B$3))+DB66*SIN(RADIANS(-$C66+Графики!$B$3)),"")</f>
        <v/>
      </c>
      <c r="DD66" s="19" t="str">
        <f>IF(ISNUMBER(DA66), DA66*COS(RADIANS(-$C66+Графики!$B$5))+DB66*SIN(RADIANS(-$C66+Графики!$B$5)),"")</f>
        <v/>
      </c>
      <c r="DE66" s="24"/>
      <c r="DF66" s="25"/>
      <c r="DG66" s="25"/>
      <c r="DH66" s="25"/>
      <c r="DI66" s="18" t="str">
        <f t="shared" si="234"/>
        <v/>
      </c>
      <c r="DJ66" s="18" t="str">
        <f t="shared" si="235"/>
        <v/>
      </c>
      <c r="DK66" s="18" t="str">
        <f t="shared" si="236"/>
        <v/>
      </c>
      <c r="DL66" s="18" t="str">
        <f t="shared" si="237"/>
        <v/>
      </c>
      <c r="DM66" s="18" t="str">
        <f>IF(ISNUMBER(DK66), DK66*COS(RADIANS(-$C66+Графики!$B$3))+DL66*SIN(RADIANS(-$C66+Графики!$B$3)),"")</f>
        <v/>
      </c>
      <c r="DN66" s="19" t="str">
        <f>IF(ISNUMBER(DK66), DK66*COS(RADIANS(-$C66+Графики!$B$5))+DL66*SIN(RADIANS(-$C66+Графики!$B$5)),"")</f>
        <v/>
      </c>
      <c r="DO66" s="24"/>
      <c r="DP66" s="25"/>
      <c r="DQ66" s="25"/>
      <c r="DR66" s="25"/>
      <c r="DS66" s="18" t="str">
        <f t="shared" si="238"/>
        <v/>
      </c>
      <c r="DT66" s="18" t="str">
        <f t="shared" si="239"/>
        <v/>
      </c>
      <c r="DU66" s="18" t="str">
        <f t="shared" si="240"/>
        <v/>
      </c>
      <c r="DV66" s="18" t="str">
        <f t="shared" si="241"/>
        <v/>
      </c>
      <c r="DW66" s="18" t="str">
        <f>IF(ISNUMBER(DU66), DU66*COS(RADIANS(-$C66+Графики!$B$3))+DV66*SIN(RADIANS(-$C66+Графики!$B$3)),"")</f>
        <v/>
      </c>
      <c r="DX66" s="19" t="str">
        <f>IF(ISNUMBER(DU66), DU66*COS(RADIANS(-$C66+Графики!$B$5))+DV66*SIN(RADIANS(-$C66+Графики!$B$5)),"")</f>
        <v/>
      </c>
      <c r="DY66" s="24"/>
      <c r="DZ66" s="25"/>
      <c r="EA66" s="25"/>
      <c r="EB66" s="25"/>
      <c r="EC66" s="18" t="str">
        <f t="shared" si="242"/>
        <v/>
      </c>
      <c r="ED66" s="18" t="str">
        <f t="shared" si="243"/>
        <v/>
      </c>
      <c r="EE66" s="18" t="str">
        <f t="shared" si="244"/>
        <v/>
      </c>
      <c r="EF66" s="18" t="str">
        <f t="shared" si="245"/>
        <v/>
      </c>
      <c r="EG66" s="18" t="str">
        <f>IF(ISNUMBER(EE66), EE66*COS(RADIANS(-$C66+Графики!$B$3))+EF66*SIN(RADIANS(-$C66+Графики!$B$3)),"")</f>
        <v/>
      </c>
      <c r="EH66" s="19" t="str">
        <f>IF(ISNUMBER(EE66), EE66*COS(RADIANS(-$C66+Графики!$B$5))+EF66*SIN(RADIANS(-$C66+Графики!$B$5)),"")</f>
        <v/>
      </c>
      <c r="EI66" s="24"/>
      <c r="EJ66" s="25"/>
      <c r="EK66" s="25"/>
      <c r="EL66" s="25"/>
      <c r="EM66" s="18" t="str">
        <f t="shared" si="246"/>
        <v/>
      </c>
      <c r="EN66" s="18" t="str">
        <f t="shared" si="247"/>
        <v/>
      </c>
      <c r="EO66" s="18" t="str">
        <f t="shared" si="248"/>
        <v/>
      </c>
      <c r="EP66" s="18" t="str">
        <f t="shared" si="249"/>
        <v/>
      </c>
      <c r="EQ66" s="18" t="str">
        <f>IF(ISNUMBER(EO66), EO66*COS(RADIANS(-$C66+Графики!$B$3))+EP66*SIN(RADIANS(-$C66+Графики!$B$3)),"")</f>
        <v/>
      </c>
      <c r="ER66" s="19" t="str">
        <f>IF(ISNUMBER(EO66), EO66*COS(RADIANS(-$C66+Графики!$B$5))+EP66*SIN(RADIANS(-$C66+Графики!$B$5)),"")</f>
        <v/>
      </c>
      <c r="ES66" s="24"/>
      <c r="ET66" s="25"/>
      <c r="EU66" s="25"/>
      <c r="EV66" s="25"/>
      <c r="EW66" s="18" t="str">
        <f t="shared" si="250"/>
        <v/>
      </c>
      <c r="EX66" s="18" t="str">
        <f t="shared" si="251"/>
        <v/>
      </c>
      <c r="EY66" s="18" t="str">
        <f t="shared" si="252"/>
        <v/>
      </c>
      <c r="EZ66" s="18" t="str">
        <f t="shared" si="253"/>
        <v/>
      </c>
      <c r="FA66" s="18" t="str">
        <f>IF(ISNUMBER(EY66), EY66*COS(RADIANS(-$C66+Графики!$B$3))+EZ66*SIN(RADIANS(-$C66+Графики!$B$3)),"")</f>
        <v/>
      </c>
      <c r="FB66" s="19" t="str">
        <f>IF(ISNUMBER(EY66), EY66*COS(RADIANS(-$C66+Графики!$B$5))+EZ66*SIN(RADIANS(-$C66+Графики!$B$5)),"")</f>
        <v/>
      </c>
      <c r="FC66" s="24"/>
      <c r="FD66" s="25"/>
      <c r="FE66" s="25"/>
      <c r="FF66" s="25"/>
      <c r="FG66" s="18" t="str">
        <f t="shared" si="254"/>
        <v/>
      </c>
      <c r="FH66" s="18" t="str">
        <f t="shared" si="255"/>
        <v/>
      </c>
      <c r="FI66" s="18" t="str">
        <f t="shared" si="256"/>
        <v/>
      </c>
      <c r="FJ66" s="18" t="str">
        <f t="shared" si="257"/>
        <v/>
      </c>
      <c r="FK66" s="18" t="str">
        <f>IF(ISNUMBER(FI66), FI66*COS(RADIANS(-$C66+Графики!$B$3))+FJ66*SIN(RADIANS(-$C66+Графики!$B$3)),"")</f>
        <v/>
      </c>
      <c r="FL66" s="19" t="str">
        <f>IF(ISNUMBER(FI66), FI66*COS(RADIANS(-$C66+Графики!$B$5))+FJ66*SIN(RADIANS(-$C66+Графики!$B$5)),"")</f>
        <v/>
      </c>
      <c r="FM66" s="24"/>
      <c r="FN66" s="25"/>
      <c r="FO66" s="25"/>
      <c r="FP66" s="25"/>
      <c r="FQ66" s="18" t="str">
        <f t="shared" si="258"/>
        <v/>
      </c>
      <c r="FR66" s="18" t="str">
        <f t="shared" si="259"/>
        <v/>
      </c>
      <c r="FS66" s="18" t="str">
        <f t="shared" si="260"/>
        <v/>
      </c>
      <c r="FT66" s="18" t="str">
        <f t="shared" si="261"/>
        <v/>
      </c>
      <c r="FU66" s="18" t="str">
        <f>IF(ISNUMBER(FS66), FS66*COS(RADIANS(-$C66+Графики!$B$3))+FT66*SIN(RADIANS(-$C66+Графики!$B$3)),"")</f>
        <v/>
      </c>
      <c r="FV66" s="19" t="str">
        <f>IF(ISNUMBER(FS66), FS66*COS(RADIANS(-$C66+Графики!$B$5))+FT66*SIN(RADIANS(-$C66+Графики!$B$5)),"")</f>
        <v/>
      </c>
      <c r="FW66" s="24"/>
      <c r="FX66" s="25"/>
      <c r="FY66" s="25"/>
      <c r="FZ66" s="25"/>
      <c r="GA66" s="18" t="str">
        <f t="shared" si="262"/>
        <v/>
      </c>
      <c r="GB66" s="18" t="str">
        <f t="shared" si="263"/>
        <v/>
      </c>
      <c r="GC66" s="18" t="str">
        <f t="shared" si="264"/>
        <v/>
      </c>
      <c r="GD66" s="18" t="str">
        <f t="shared" si="265"/>
        <v/>
      </c>
      <c r="GE66" s="18" t="str">
        <f>IF(ISNUMBER(GC66), GC66*COS(RADIANS(-$C66+Графики!$B$3))+GD66*SIN(RADIANS(-$C66+Графики!$B$3)),"")</f>
        <v/>
      </c>
      <c r="GF66" s="19" t="str">
        <f>IF(ISNUMBER(GC66), GC66*COS(RADIANS(-$C66+Графики!$B$5))+GD66*SIN(RADIANS(-$C66+Графики!$B$5)),"")</f>
        <v/>
      </c>
      <c r="GG66" s="24"/>
      <c r="GH66" s="25"/>
      <c r="GI66" s="25"/>
      <c r="GJ66" s="25"/>
      <c r="GK66" s="18" t="str">
        <f t="shared" si="266"/>
        <v/>
      </c>
      <c r="GL66" s="18" t="str">
        <f t="shared" si="267"/>
        <v/>
      </c>
      <c r="GM66" s="18" t="str">
        <f t="shared" si="268"/>
        <v/>
      </c>
      <c r="GN66" s="18" t="str">
        <f t="shared" si="269"/>
        <v/>
      </c>
      <c r="GO66" s="18" t="str">
        <f>IF(ISNUMBER(GM66), GM66*COS(RADIANS(-$C66+Графики!$B$3))+GN66*SIN(RADIANS(-$C66+Графики!$B$3)),"")</f>
        <v/>
      </c>
      <c r="GP66" s="19" t="str">
        <f>IF(ISNUMBER(GM66), GM66*COS(RADIANS(-$C66+Графики!$B$5))+GN66*SIN(RADIANS(-$C66+Графики!$B$5)),"")</f>
        <v/>
      </c>
      <c r="GQ66" s="24"/>
      <c r="GR66" s="25"/>
      <c r="GS66" s="25"/>
      <c r="GT66" s="25"/>
      <c r="GU66" s="18" t="str">
        <f t="shared" si="270"/>
        <v/>
      </c>
      <c r="GV66" s="18" t="str">
        <f t="shared" si="271"/>
        <v/>
      </c>
      <c r="GW66" s="18" t="str">
        <f t="shared" si="272"/>
        <v/>
      </c>
      <c r="GX66" s="18" t="str">
        <f t="shared" si="273"/>
        <v/>
      </c>
      <c r="GY66" s="18" t="str">
        <f>IF(ISNUMBER(GW66), GW66*COS(RADIANS(-$C66+Графики!$B$3))+GX66*SIN(RADIANS(-$C66+Графики!$B$3)),"")</f>
        <v/>
      </c>
      <c r="GZ66" s="19" t="str">
        <f>IF(ISNUMBER(GW66), GW66*COS(RADIANS(-$C66+Графики!$B$5))+GX66*SIN(RADIANS(-$C66+Графики!$B$5)),"")</f>
        <v/>
      </c>
      <c r="HA66" s="24"/>
      <c r="HB66" s="25"/>
      <c r="HC66" s="25"/>
      <c r="HD66" s="25"/>
      <c r="HE66" s="18" t="str">
        <f t="shared" si="274"/>
        <v/>
      </c>
      <c r="HF66" s="18" t="str">
        <f t="shared" si="275"/>
        <v/>
      </c>
      <c r="HG66" s="18" t="str">
        <f t="shared" si="276"/>
        <v/>
      </c>
      <c r="HH66" s="18" t="str">
        <f t="shared" si="277"/>
        <v/>
      </c>
      <c r="HI66" s="18" t="str">
        <f>IF(ISNUMBER(HG66), HG66*COS(RADIANS(-$C66+Графики!$B$3))+HH66*SIN(RADIANS(-$C66+Графики!$B$3)),"")</f>
        <v/>
      </c>
      <c r="HJ66" s="19" t="str">
        <f>IF(ISNUMBER(HG66), HG66*COS(RADIANS(-$C66+Графики!$B$5))+HH66*SIN(RADIANS(-$C66+Графики!$B$5)),"")</f>
        <v/>
      </c>
      <c r="HK66" s="24"/>
      <c r="HL66" s="25"/>
      <c r="HM66" s="25"/>
      <c r="HN66" s="25"/>
      <c r="HO66" s="18" t="str">
        <f t="shared" si="278"/>
        <v/>
      </c>
      <c r="HP66" s="18" t="str">
        <f t="shared" si="279"/>
        <v/>
      </c>
      <c r="HQ66" s="18" t="str">
        <f t="shared" si="280"/>
        <v/>
      </c>
      <c r="HR66" s="18" t="str">
        <f t="shared" si="281"/>
        <v/>
      </c>
      <c r="HS66" s="18" t="str">
        <f>IF(ISNUMBER(HQ66), HQ66*COS(RADIANS(-$C66+Графики!$B$3))+HR66*SIN(RADIANS(-$C66+Графики!$B$3)),"")</f>
        <v/>
      </c>
      <c r="HT66" s="19" t="str">
        <f>IF(ISNUMBER(HQ66), HQ66*COS(RADIANS(-$C66+Графики!$B$5))+HR66*SIN(RADIANS(-$C66+Графики!$B$5)),"")</f>
        <v/>
      </c>
      <c r="HU66" s="24"/>
      <c r="HV66" s="25"/>
      <c r="HW66" s="25"/>
      <c r="HX66" s="25"/>
      <c r="HY66" s="18" t="str">
        <f t="shared" si="282"/>
        <v/>
      </c>
      <c r="HZ66" s="18" t="str">
        <f t="shared" si="283"/>
        <v/>
      </c>
      <c r="IA66" s="18" t="str">
        <f t="shared" si="284"/>
        <v/>
      </c>
      <c r="IB66" s="18" t="str">
        <f t="shared" si="285"/>
        <v/>
      </c>
      <c r="IC66" s="18" t="str">
        <f>IF(ISNUMBER(IA66), IA66*COS(RADIANS(-$C66+Графики!$B$3))+IB66*SIN(RADIANS(-$C66+Графики!$B$3)),"")</f>
        <v/>
      </c>
      <c r="ID66" s="19" t="str">
        <f>IF(ISNUMBER(IA66), IA66*COS(RADIANS(-$C66+Графики!$B$5))+IB66*SIN(RADIANS(-$C66+Графики!$B$5)),"")</f>
        <v/>
      </c>
      <c r="IE66" s="24"/>
      <c r="IF66" s="25"/>
      <c r="IG66" s="25"/>
      <c r="IH66" s="25"/>
      <c r="II66" s="18" t="str">
        <f t="shared" si="286"/>
        <v/>
      </c>
      <c r="IJ66" s="18" t="str">
        <f t="shared" si="287"/>
        <v/>
      </c>
      <c r="IK66" s="18" t="str">
        <f t="shared" si="288"/>
        <v/>
      </c>
      <c r="IL66" s="18" t="str">
        <f t="shared" si="289"/>
        <v/>
      </c>
      <c r="IM66" s="18" t="str">
        <f>IF(ISNUMBER(IK66), IK66*COS(RADIANS(-$C66+Графики!$B$3))+IL66*SIN(RADIANS(-$C66+Графики!$B$3)),"")</f>
        <v/>
      </c>
      <c r="IN66" s="19" t="str">
        <f>IF(ISNUMBER(IK66), IK66*COS(RADIANS(-$C66+Графики!$B$5))+IL66*SIN(RADIANS(-$C66+Графики!$B$5)),"")</f>
        <v/>
      </c>
      <c r="IO66" s="24"/>
      <c r="IP66" s="25"/>
      <c r="IQ66" s="25"/>
      <c r="IR66" s="25"/>
      <c r="IS66" s="18" t="str">
        <f t="shared" si="290"/>
        <v/>
      </c>
      <c r="IT66" s="18" t="str">
        <f t="shared" si="291"/>
        <v/>
      </c>
      <c r="IU66" s="18" t="str">
        <f t="shared" si="292"/>
        <v/>
      </c>
      <c r="IV66" s="18" t="str">
        <f t="shared" si="293"/>
        <v/>
      </c>
      <c r="IW66" s="18" t="str">
        <f>IF(ISNUMBER(IU66), IU66*COS(RADIANS(-$C66+Графики!$B$3))+IV66*SIN(RADIANS(-$C66+Графики!$B$3)),"")</f>
        <v/>
      </c>
      <c r="IX66" s="19" t="str">
        <f>IF(ISNUMBER(IU66), IU66*COS(RADIANS(-$C66+Графики!$B$5))+IV66*SIN(RADIANS(-$C66+Графики!$B$5)),"")</f>
        <v/>
      </c>
    </row>
    <row r="67" spans="1:258" x14ac:dyDescent="0.25">
      <c r="A67" s="44">
        <v>67</v>
      </c>
      <c r="B67" s="50">
        <v>0</v>
      </c>
      <c r="C67" s="11">
        <f>IF(Графики!$A$7="Расчитывать с учетом закручивания скважины",B67,0)</f>
        <v>0</v>
      </c>
      <c r="D67" s="47">
        <v>32</v>
      </c>
      <c r="E67" s="34">
        <f t="shared" si="294"/>
        <v>0</v>
      </c>
      <c r="F67" s="35">
        <f t="shared" si="294"/>
        <v>0</v>
      </c>
      <c r="G67" s="35">
        <f t="shared" ref="G67:G130" si="295">IF(ISNUMBER(INDEX($I$1:$IX$303,$A67,G$1) ),INDEX($I$1:$IX$303,$A67,G$1)-$G$305,0)</f>
        <v>0</v>
      </c>
      <c r="H67" s="36">
        <f t="shared" ref="H67:H130" si="296">IF(ISNUMBER(INDEX($I$1:$IX$303,$A67,H$1) ),INDEX($I$1:$IX$303,$A67,H$1)-$H$305,0)</f>
        <v>0</v>
      </c>
      <c r="I67" s="29"/>
      <c r="J67" s="25"/>
      <c r="K67" s="25"/>
      <c r="L67" s="25"/>
      <c r="M67" s="18" t="str">
        <f t="shared" si="194"/>
        <v/>
      </c>
      <c r="N67" s="18" t="str">
        <f t="shared" si="195"/>
        <v/>
      </c>
      <c r="O67" s="18" t="str">
        <f t="shared" si="196"/>
        <v/>
      </c>
      <c r="P67" s="18" t="str">
        <f t="shared" si="197"/>
        <v/>
      </c>
      <c r="Q67" s="18" t="str">
        <f>IF(ISNUMBER(O67), O67*COS(RADIANS(-$C67+Графики!$B$3))+P67*SIN(RADIANS(-$C67+Графики!$B$3)),"")</f>
        <v/>
      </c>
      <c r="R67" s="19" t="str">
        <f>IF(ISNUMBER(O67), O67*COS(RADIANS(-$C67+Графики!$B$5))+P67*SIN(RADIANS(-$C67+Графики!$B$5)),"")</f>
        <v/>
      </c>
      <c r="S67" s="29"/>
      <c r="T67" s="25"/>
      <c r="U67" s="25"/>
      <c r="V67" s="25"/>
      <c r="W67" s="18" t="str">
        <f t="shared" si="198"/>
        <v/>
      </c>
      <c r="X67" s="18" t="str">
        <f t="shared" si="199"/>
        <v/>
      </c>
      <c r="Y67" s="18" t="str">
        <f t="shared" si="200"/>
        <v/>
      </c>
      <c r="Z67" s="18" t="str">
        <f t="shared" si="201"/>
        <v/>
      </c>
      <c r="AA67" s="18" t="str">
        <f>IF(ISNUMBER(Y67), Y67*COS(RADIANS(-$C67+Графики!$B$3))+Z67*SIN(RADIANS(-$C67+Графики!$B$3)),"")</f>
        <v/>
      </c>
      <c r="AB67" s="18" t="str">
        <f>IF(ISNUMBER(Y67), Y67*COS(RADIANS(-$C67+Графики!$B$5))+Z67*SIN(RADIANS(-$C67+Графики!$B$5)),"")</f>
        <v/>
      </c>
      <c r="AC67" s="24"/>
      <c r="AD67" s="25"/>
      <c r="AE67" s="25"/>
      <c r="AF67" s="25"/>
      <c r="AG67" s="18" t="str">
        <f t="shared" si="202"/>
        <v/>
      </c>
      <c r="AH67" s="18" t="str">
        <f t="shared" si="203"/>
        <v/>
      </c>
      <c r="AI67" s="18" t="str">
        <f t="shared" si="204"/>
        <v/>
      </c>
      <c r="AJ67" s="18" t="str">
        <f t="shared" si="205"/>
        <v/>
      </c>
      <c r="AK67" s="18" t="str">
        <f>IF(ISNUMBER(AI67), AI67*COS(RADIANS(-$C67+Графики!$B$3))+AJ67*SIN(RADIANS(-$C67+Графики!$B$3)),"")</f>
        <v/>
      </c>
      <c r="AL67" s="19" t="str">
        <f>IF(ISNUMBER(AI67), AI67*COS(RADIANS(-$C67+Графики!$B$5))+AJ67*SIN(RADIANS(-$C67+Графики!$B$5)),"")</f>
        <v/>
      </c>
      <c r="AM67" s="24"/>
      <c r="AN67" s="25"/>
      <c r="AO67" s="25"/>
      <c r="AP67" s="25"/>
      <c r="AQ67" s="18" t="str">
        <f t="shared" si="206"/>
        <v/>
      </c>
      <c r="AR67" s="18" t="str">
        <f t="shared" si="207"/>
        <v/>
      </c>
      <c r="AS67" s="18" t="str">
        <f t="shared" si="208"/>
        <v/>
      </c>
      <c r="AT67" s="18" t="str">
        <f t="shared" si="209"/>
        <v/>
      </c>
      <c r="AU67" s="18" t="str">
        <f>IF(ISNUMBER(AS67), AS67*COS(RADIANS(-$C67+Графики!$B$3))+AT67*SIN(RADIANS(-$C67+Графики!$B$3)),"")</f>
        <v/>
      </c>
      <c r="AV67" s="19" t="str">
        <f>IF(ISNUMBER(AS67), AS67*COS(RADIANS(-$C67+Графики!$B$5))+AT67*SIN(RADIANS(-$C67+Графики!$B$5)),"")</f>
        <v/>
      </c>
      <c r="AW67" s="24"/>
      <c r="AX67" s="25"/>
      <c r="AY67" s="25"/>
      <c r="AZ67" s="25"/>
      <c r="BA67" s="18" t="str">
        <f t="shared" si="210"/>
        <v/>
      </c>
      <c r="BB67" s="18" t="str">
        <f t="shared" si="211"/>
        <v/>
      </c>
      <c r="BC67" s="18" t="str">
        <f t="shared" si="212"/>
        <v/>
      </c>
      <c r="BD67" s="18" t="str">
        <f t="shared" si="213"/>
        <v/>
      </c>
      <c r="BE67" s="18" t="str">
        <f>IF(ISNUMBER(BC67), BC67*COS(RADIANS(-$C67+Графики!$B$3))+BD67*SIN(RADIANS(-$C67+Графики!$B$3)),"")</f>
        <v/>
      </c>
      <c r="BF67" s="19" t="str">
        <f>IF(ISNUMBER(BC67), BC67*COS(RADIANS(-$C67+Графики!$B$5))+BD67*SIN(RADIANS(-$C67+Графики!$B$5)),"")</f>
        <v/>
      </c>
      <c r="BG67" s="24"/>
      <c r="BH67" s="25"/>
      <c r="BI67" s="25"/>
      <c r="BJ67" s="25"/>
      <c r="BK67" s="18" t="str">
        <f t="shared" si="214"/>
        <v/>
      </c>
      <c r="BL67" s="18" t="str">
        <f t="shared" si="215"/>
        <v/>
      </c>
      <c r="BM67" s="18" t="str">
        <f t="shared" si="216"/>
        <v/>
      </c>
      <c r="BN67" s="18" t="str">
        <f t="shared" si="217"/>
        <v/>
      </c>
      <c r="BO67" s="18" t="str">
        <f>IF(ISNUMBER(BM67), BM67*COS(RADIANS(-$C67+Графики!$B$3))+BN67*SIN(RADIANS(-$C67+Графики!$B$3)),"")</f>
        <v/>
      </c>
      <c r="BP67" s="19" t="str">
        <f>IF(ISNUMBER(BM67), BM67*COS(RADIANS(-$C67+Графики!$B$5))+BN67*SIN(RADIANS(-$C67+Графики!$B$5)),"")</f>
        <v/>
      </c>
      <c r="BQ67" s="24"/>
      <c r="BR67" s="25"/>
      <c r="BS67" s="25"/>
      <c r="BT67" s="25"/>
      <c r="BU67" s="18" t="str">
        <f t="shared" si="218"/>
        <v/>
      </c>
      <c r="BV67" s="18" t="str">
        <f t="shared" si="219"/>
        <v/>
      </c>
      <c r="BW67" s="18" t="str">
        <f t="shared" si="220"/>
        <v/>
      </c>
      <c r="BX67" s="18" t="str">
        <f t="shared" si="221"/>
        <v/>
      </c>
      <c r="BY67" s="18" t="str">
        <f>IF(ISNUMBER(BW67), BW67*COS(RADIANS(-$C67+Графики!$B$3))+BX67*SIN(RADIANS(-$C67+Графики!$B$3)),"")</f>
        <v/>
      </c>
      <c r="BZ67" s="19" t="str">
        <f>IF(ISNUMBER(BW67), BW67*COS(RADIANS(-$C67+Графики!$B$5))+BX67*SIN(RADIANS(-$C67+Графики!$B$5)),"")</f>
        <v/>
      </c>
      <c r="CA67" s="29"/>
      <c r="CB67" s="25"/>
      <c r="CC67" s="25"/>
      <c r="CD67" s="25"/>
      <c r="CE67" s="18" t="str">
        <f t="shared" si="222"/>
        <v/>
      </c>
      <c r="CF67" s="18" t="str">
        <f t="shared" si="223"/>
        <v/>
      </c>
      <c r="CG67" s="18" t="str">
        <f t="shared" si="224"/>
        <v/>
      </c>
      <c r="CH67" s="18" t="str">
        <f t="shared" si="225"/>
        <v/>
      </c>
      <c r="CI67" s="18" t="str">
        <f>IF(ISNUMBER(CG67), CG67*COS(RADIANS(-$C67+Графики!$B$3))+CH67*SIN(RADIANS(-$C67+Графики!$B$3)),"")</f>
        <v/>
      </c>
      <c r="CJ67" s="19" t="str">
        <f>IF(ISNUMBER(CG67), CG67*COS(RADIANS(-$C67+Графики!$B$5))+CH67*SIN(RADIANS(-$C67+Графики!$B$5)),"")</f>
        <v/>
      </c>
      <c r="CK67" s="24"/>
      <c r="CL67" s="25"/>
      <c r="CM67" s="25"/>
      <c r="CN67" s="25"/>
      <c r="CO67" s="18" t="str">
        <f t="shared" si="226"/>
        <v/>
      </c>
      <c r="CP67" s="18" t="str">
        <f t="shared" si="227"/>
        <v/>
      </c>
      <c r="CQ67" s="18" t="str">
        <f t="shared" si="228"/>
        <v/>
      </c>
      <c r="CR67" s="18" t="str">
        <f t="shared" si="229"/>
        <v/>
      </c>
      <c r="CS67" s="18" t="str">
        <f>IF(ISNUMBER(CQ67), CQ67*COS(RADIANS(-$C67+Графики!$B$3))+CR67*SIN(RADIANS(-$C67+Графики!$B$3)),"")</f>
        <v/>
      </c>
      <c r="CT67" s="19" t="str">
        <f>IF(ISNUMBER(CQ67), CQ67*COS(RADIANS(-$C67+Графики!$B$5))+CR67*SIN(RADIANS(-$C67+Графики!$B$5)),"")</f>
        <v/>
      </c>
      <c r="CU67" s="24"/>
      <c r="CV67" s="25"/>
      <c r="CW67" s="25"/>
      <c r="CX67" s="25"/>
      <c r="CY67" s="18" t="str">
        <f t="shared" si="230"/>
        <v/>
      </c>
      <c r="CZ67" s="18" t="str">
        <f t="shared" si="231"/>
        <v/>
      </c>
      <c r="DA67" s="18" t="str">
        <f t="shared" si="232"/>
        <v/>
      </c>
      <c r="DB67" s="18" t="str">
        <f t="shared" si="233"/>
        <v/>
      </c>
      <c r="DC67" s="18" t="str">
        <f>IF(ISNUMBER(DA67), DA67*COS(RADIANS(-$C67+Графики!$B$3))+DB67*SIN(RADIANS(-$C67+Графики!$B$3)),"")</f>
        <v/>
      </c>
      <c r="DD67" s="19" t="str">
        <f>IF(ISNUMBER(DA67), DA67*COS(RADIANS(-$C67+Графики!$B$5))+DB67*SIN(RADIANS(-$C67+Графики!$B$5)),"")</f>
        <v/>
      </c>
      <c r="DE67" s="24"/>
      <c r="DF67" s="25"/>
      <c r="DG67" s="25"/>
      <c r="DH67" s="25"/>
      <c r="DI67" s="18" t="str">
        <f t="shared" si="234"/>
        <v/>
      </c>
      <c r="DJ67" s="18" t="str">
        <f t="shared" si="235"/>
        <v/>
      </c>
      <c r="DK67" s="18" t="str">
        <f t="shared" si="236"/>
        <v/>
      </c>
      <c r="DL67" s="18" t="str">
        <f t="shared" si="237"/>
        <v/>
      </c>
      <c r="DM67" s="18" t="str">
        <f>IF(ISNUMBER(DK67), DK67*COS(RADIANS(-$C67+Графики!$B$3))+DL67*SIN(RADIANS(-$C67+Графики!$B$3)),"")</f>
        <v/>
      </c>
      <c r="DN67" s="19" t="str">
        <f>IF(ISNUMBER(DK67), DK67*COS(RADIANS(-$C67+Графики!$B$5))+DL67*SIN(RADIANS(-$C67+Графики!$B$5)),"")</f>
        <v/>
      </c>
      <c r="DO67" s="24"/>
      <c r="DP67" s="25"/>
      <c r="DQ67" s="25"/>
      <c r="DR67" s="25"/>
      <c r="DS67" s="18" t="str">
        <f t="shared" si="238"/>
        <v/>
      </c>
      <c r="DT67" s="18" t="str">
        <f t="shared" si="239"/>
        <v/>
      </c>
      <c r="DU67" s="18" t="str">
        <f t="shared" si="240"/>
        <v/>
      </c>
      <c r="DV67" s="18" t="str">
        <f t="shared" si="241"/>
        <v/>
      </c>
      <c r="DW67" s="18" t="str">
        <f>IF(ISNUMBER(DU67), DU67*COS(RADIANS(-$C67+Графики!$B$3))+DV67*SIN(RADIANS(-$C67+Графики!$B$3)),"")</f>
        <v/>
      </c>
      <c r="DX67" s="19" t="str">
        <f>IF(ISNUMBER(DU67), DU67*COS(RADIANS(-$C67+Графики!$B$5))+DV67*SIN(RADIANS(-$C67+Графики!$B$5)),"")</f>
        <v/>
      </c>
      <c r="DY67" s="24"/>
      <c r="DZ67" s="25"/>
      <c r="EA67" s="25"/>
      <c r="EB67" s="25"/>
      <c r="EC67" s="18" t="str">
        <f t="shared" si="242"/>
        <v/>
      </c>
      <c r="ED67" s="18" t="str">
        <f t="shared" si="243"/>
        <v/>
      </c>
      <c r="EE67" s="18" t="str">
        <f t="shared" si="244"/>
        <v/>
      </c>
      <c r="EF67" s="18" t="str">
        <f t="shared" si="245"/>
        <v/>
      </c>
      <c r="EG67" s="18" t="str">
        <f>IF(ISNUMBER(EE67), EE67*COS(RADIANS(-$C67+Графики!$B$3))+EF67*SIN(RADIANS(-$C67+Графики!$B$3)),"")</f>
        <v/>
      </c>
      <c r="EH67" s="19" t="str">
        <f>IF(ISNUMBER(EE67), EE67*COS(RADIANS(-$C67+Графики!$B$5))+EF67*SIN(RADIANS(-$C67+Графики!$B$5)),"")</f>
        <v/>
      </c>
      <c r="EI67" s="24"/>
      <c r="EJ67" s="25"/>
      <c r="EK67" s="25"/>
      <c r="EL67" s="25"/>
      <c r="EM67" s="18" t="str">
        <f t="shared" si="246"/>
        <v/>
      </c>
      <c r="EN67" s="18" t="str">
        <f t="shared" si="247"/>
        <v/>
      </c>
      <c r="EO67" s="18" t="str">
        <f t="shared" si="248"/>
        <v/>
      </c>
      <c r="EP67" s="18" t="str">
        <f t="shared" si="249"/>
        <v/>
      </c>
      <c r="EQ67" s="18" t="str">
        <f>IF(ISNUMBER(EO67), EO67*COS(RADIANS(-$C67+Графики!$B$3))+EP67*SIN(RADIANS(-$C67+Графики!$B$3)),"")</f>
        <v/>
      </c>
      <c r="ER67" s="19" t="str">
        <f>IF(ISNUMBER(EO67), EO67*COS(RADIANS(-$C67+Графики!$B$5))+EP67*SIN(RADIANS(-$C67+Графики!$B$5)),"")</f>
        <v/>
      </c>
      <c r="ES67" s="24"/>
      <c r="ET67" s="25"/>
      <c r="EU67" s="25"/>
      <c r="EV67" s="25"/>
      <c r="EW67" s="18" t="str">
        <f t="shared" si="250"/>
        <v/>
      </c>
      <c r="EX67" s="18" t="str">
        <f t="shared" si="251"/>
        <v/>
      </c>
      <c r="EY67" s="18" t="str">
        <f t="shared" si="252"/>
        <v/>
      </c>
      <c r="EZ67" s="18" t="str">
        <f t="shared" si="253"/>
        <v/>
      </c>
      <c r="FA67" s="18" t="str">
        <f>IF(ISNUMBER(EY67), EY67*COS(RADIANS(-$C67+Графики!$B$3))+EZ67*SIN(RADIANS(-$C67+Графики!$B$3)),"")</f>
        <v/>
      </c>
      <c r="FB67" s="19" t="str">
        <f>IF(ISNUMBER(EY67), EY67*COS(RADIANS(-$C67+Графики!$B$5))+EZ67*SIN(RADIANS(-$C67+Графики!$B$5)),"")</f>
        <v/>
      </c>
      <c r="FC67" s="24"/>
      <c r="FD67" s="25"/>
      <c r="FE67" s="25"/>
      <c r="FF67" s="25"/>
      <c r="FG67" s="18" t="str">
        <f t="shared" si="254"/>
        <v/>
      </c>
      <c r="FH67" s="18" t="str">
        <f t="shared" si="255"/>
        <v/>
      </c>
      <c r="FI67" s="18" t="str">
        <f t="shared" si="256"/>
        <v/>
      </c>
      <c r="FJ67" s="18" t="str">
        <f t="shared" si="257"/>
        <v/>
      </c>
      <c r="FK67" s="18" t="str">
        <f>IF(ISNUMBER(FI67), FI67*COS(RADIANS(-$C67+Графики!$B$3))+FJ67*SIN(RADIANS(-$C67+Графики!$B$3)),"")</f>
        <v/>
      </c>
      <c r="FL67" s="19" t="str">
        <f>IF(ISNUMBER(FI67), FI67*COS(RADIANS(-$C67+Графики!$B$5))+FJ67*SIN(RADIANS(-$C67+Графики!$B$5)),"")</f>
        <v/>
      </c>
      <c r="FM67" s="24"/>
      <c r="FN67" s="25"/>
      <c r="FO67" s="25"/>
      <c r="FP67" s="25"/>
      <c r="FQ67" s="18" t="str">
        <f t="shared" si="258"/>
        <v/>
      </c>
      <c r="FR67" s="18" t="str">
        <f t="shared" si="259"/>
        <v/>
      </c>
      <c r="FS67" s="18" t="str">
        <f t="shared" si="260"/>
        <v/>
      </c>
      <c r="FT67" s="18" t="str">
        <f t="shared" si="261"/>
        <v/>
      </c>
      <c r="FU67" s="18" t="str">
        <f>IF(ISNUMBER(FS67), FS67*COS(RADIANS(-$C67+Графики!$B$3))+FT67*SIN(RADIANS(-$C67+Графики!$B$3)),"")</f>
        <v/>
      </c>
      <c r="FV67" s="19" t="str">
        <f>IF(ISNUMBER(FS67), FS67*COS(RADIANS(-$C67+Графики!$B$5))+FT67*SIN(RADIANS(-$C67+Графики!$B$5)),"")</f>
        <v/>
      </c>
      <c r="FW67" s="24"/>
      <c r="FX67" s="25"/>
      <c r="FY67" s="25"/>
      <c r="FZ67" s="25"/>
      <c r="GA67" s="18" t="str">
        <f t="shared" si="262"/>
        <v/>
      </c>
      <c r="GB67" s="18" t="str">
        <f t="shared" si="263"/>
        <v/>
      </c>
      <c r="GC67" s="18" t="str">
        <f t="shared" si="264"/>
        <v/>
      </c>
      <c r="GD67" s="18" t="str">
        <f t="shared" si="265"/>
        <v/>
      </c>
      <c r="GE67" s="18" t="str">
        <f>IF(ISNUMBER(GC67), GC67*COS(RADIANS(-$C67+Графики!$B$3))+GD67*SIN(RADIANS(-$C67+Графики!$B$3)),"")</f>
        <v/>
      </c>
      <c r="GF67" s="19" t="str">
        <f>IF(ISNUMBER(GC67), GC67*COS(RADIANS(-$C67+Графики!$B$5))+GD67*SIN(RADIANS(-$C67+Графики!$B$5)),"")</f>
        <v/>
      </c>
      <c r="GG67" s="24"/>
      <c r="GH67" s="25"/>
      <c r="GI67" s="25"/>
      <c r="GJ67" s="25"/>
      <c r="GK67" s="18" t="str">
        <f t="shared" si="266"/>
        <v/>
      </c>
      <c r="GL67" s="18" t="str">
        <f t="shared" si="267"/>
        <v/>
      </c>
      <c r="GM67" s="18" t="str">
        <f t="shared" si="268"/>
        <v/>
      </c>
      <c r="GN67" s="18" t="str">
        <f t="shared" si="269"/>
        <v/>
      </c>
      <c r="GO67" s="18" t="str">
        <f>IF(ISNUMBER(GM67), GM67*COS(RADIANS(-$C67+Графики!$B$3))+GN67*SIN(RADIANS(-$C67+Графики!$B$3)),"")</f>
        <v/>
      </c>
      <c r="GP67" s="19" t="str">
        <f>IF(ISNUMBER(GM67), GM67*COS(RADIANS(-$C67+Графики!$B$5))+GN67*SIN(RADIANS(-$C67+Графики!$B$5)),"")</f>
        <v/>
      </c>
      <c r="GQ67" s="24"/>
      <c r="GR67" s="25"/>
      <c r="GS67" s="25"/>
      <c r="GT67" s="25"/>
      <c r="GU67" s="18" t="str">
        <f t="shared" si="270"/>
        <v/>
      </c>
      <c r="GV67" s="18" t="str">
        <f t="shared" si="271"/>
        <v/>
      </c>
      <c r="GW67" s="18" t="str">
        <f t="shared" si="272"/>
        <v/>
      </c>
      <c r="GX67" s="18" t="str">
        <f t="shared" si="273"/>
        <v/>
      </c>
      <c r="GY67" s="18" t="str">
        <f>IF(ISNUMBER(GW67), GW67*COS(RADIANS(-$C67+Графики!$B$3))+GX67*SIN(RADIANS(-$C67+Графики!$B$3)),"")</f>
        <v/>
      </c>
      <c r="GZ67" s="19" t="str">
        <f>IF(ISNUMBER(GW67), GW67*COS(RADIANS(-$C67+Графики!$B$5))+GX67*SIN(RADIANS(-$C67+Графики!$B$5)),"")</f>
        <v/>
      </c>
      <c r="HA67" s="24"/>
      <c r="HB67" s="25"/>
      <c r="HC67" s="25"/>
      <c r="HD67" s="25"/>
      <c r="HE67" s="18" t="str">
        <f t="shared" si="274"/>
        <v/>
      </c>
      <c r="HF67" s="18" t="str">
        <f t="shared" si="275"/>
        <v/>
      </c>
      <c r="HG67" s="18" t="str">
        <f t="shared" si="276"/>
        <v/>
      </c>
      <c r="HH67" s="18" t="str">
        <f t="shared" si="277"/>
        <v/>
      </c>
      <c r="HI67" s="18" t="str">
        <f>IF(ISNUMBER(HG67), HG67*COS(RADIANS(-$C67+Графики!$B$3))+HH67*SIN(RADIANS(-$C67+Графики!$B$3)),"")</f>
        <v/>
      </c>
      <c r="HJ67" s="19" t="str">
        <f>IF(ISNUMBER(HG67), HG67*COS(RADIANS(-$C67+Графики!$B$5))+HH67*SIN(RADIANS(-$C67+Графики!$B$5)),"")</f>
        <v/>
      </c>
      <c r="HK67" s="24"/>
      <c r="HL67" s="25"/>
      <c r="HM67" s="25"/>
      <c r="HN67" s="25"/>
      <c r="HO67" s="18" t="str">
        <f t="shared" si="278"/>
        <v/>
      </c>
      <c r="HP67" s="18" t="str">
        <f t="shared" si="279"/>
        <v/>
      </c>
      <c r="HQ67" s="18" t="str">
        <f t="shared" si="280"/>
        <v/>
      </c>
      <c r="HR67" s="18" t="str">
        <f t="shared" si="281"/>
        <v/>
      </c>
      <c r="HS67" s="18" t="str">
        <f>IF(ISNUMBER(HQ67), HQ67*COS(RADIANS(-$C67+Графики!$B$3))+HR67*SIN(RADIANS(-$C67+Графики!$B$3)),"")</f>
        <v/>
      </c>
      <c r="HT67" s="19" t="str">
        <f>IF(ISNUMBER(HQ67), HQ67*COS(RADIANS(-$C67+Графики!$B$5))+HR67*SIN(RADIANS(-$C67+Графики!$B$5)),"")</f>
        <v/>
      </c>
      <c r="HU67" s="24"/>
      <c r="HV67" s="25"/>
      <c r="HW67" s="25"/>
      <c r="HX67" s="25"/>
      <c r="HY67" s="18" t="str">
        <f t="shared" si="282"/>
        <v/>
      </c>
      <c r="HZ67" s="18" t="str">
        <f t="shared" si="283"/>
        <v/>
      </c>
      <c r="IA67" s="18" t="str">
        <f t="shared" si="284"/>
        <v/>
      </c>
      <c r="IB67" s="18" t="str">
        <f t="shared" si="285"/>
        <v/>
      </c>
      <c r="IC67" s="18" t="str">
        <f>IF(ISNUMBER(IA67), IA67*COS(RADIANS(-$C67+Графики!$B$3))+IB67*SIN(RADIANS(-$C67+Графики!$B$3)),"")</f>
        <v/>
      </c>
      <c r="ID67" s="19" t="str">
        <f>IF(ISNUMBER(IA67), IA67*COS(RADIANS(-$C67+Графики!$B$5))+IB67*SIN(RADIANS(-$C67+Графики!$B$5)),"")</f>
        <v/>
      </c>
      <c r="IE67" s="24"/>
      <c r="IF67" s="25"/>
      <c r="IG67" s="25"/>
      <c r="IH67" s="25"/>
      <c r="II67" s="18" t="str">
        <f t="shared" si="286"/>
        <v/>
      </c>
      <c r="IJ67" s="18" t="str">
        <f t="shared" si="287"/>
        <v/>
      </c>
      <c r="IK67" s="18" t="str">
        <f t="shared" si="288"/>
        <v/>
      </c>
      <c r="IL67" s="18" t="str">
        <f t="shared" si="289"/>
        <v/>
      </c>
      <c r="IM67" s="18" t="str">
        <f>IF(ISNUMBER(IK67), IK67*COS(RADIANS(-$C67+Графики!$B$3))+IL67*SIN(RADIANS(-$C67+Графики!$B$3)),"")</f>
        <v/>
      </c>
      <c r="IN67" s="19" t="str">
        <f>IF(ISNUMBER(IK67), IK67*COS(RADIANS(-$C67+Графики!$B$5))+IL67*SIN(RADIANS(-$C67+Графики!$B$5)),"")</f>
        <v/>
      </c>
      <c r="IO67" s="24"/>
      <c r="IP67" s="25"/>
      <c r="IQ67" s="25"/>
      <c r="IR67" s="25"/>
      <c r="IS67" s="18" t="str">
        <f t="shared" si="290"/>
        <v/>
      </c>
      <c r="IT67" s="18" t="str">
        <f t="shared" si="291"/>
        <v/>
      </c>
      <c r="IU67" s="18" t="str">
        <f t="shared" si="292"/>
        <v/>
      </c>
      <c r="IV67" s="18" t="str">
        <f t="shared" si="293"/>
        <v/>
      </c>
      <c r="IW67" s="18" t="str">
        <f>IF(ISNUMBER(IU67), IU67*COS(RADIANS(-$C67+Графики!$B$3))+IV67*SIN(RADIANS(-$C67+Графики!$B$3)),"")</f>
        <v/>
      </c>
      <c r="IX67" s="19" t="str">
        <f>IF(ISNUMBER(IU67), IU67*COS(RADIANS(-$C67+Графики!$B$5))+IV67*SIN(RADIANS(-$C67+Графики!$B$5)),"")</f>
        <v/>
      </c>
    </row>
    <row r="68" spans="1:258" x14ac:dyDescent="0.25">
      <c r="A68" s="44">
        <v>68</v>
      </c>
      <c r="B68" s="50">
        <v>0</v>
      </c>
      <c r="C68" s="11">
        <f>IF(Графики!$A$7="Расчитывать с учетом закручивания скважины",B68,0)</f>
        <v>0</v>
      </c>
      <c r="D68" s="47">
        <v>32.5</v>
      </c>
      <c r="E68" s="34">
        <f t="shared" si="294"/>
        <v>0</v>
      </c>
      <c r="F68" s="35">
        <f t="shared" si="294"/>
        <v>0</v>
      </c>
      <c r="G68" s="35">
        <f t="shared" si="295"/>
        <v>0</v>
      </c>
      <c r="H68" s="36">
        <f t="shared" si="296"/>
        <v>0</v>
      </c>
      <c r="I68" s="29"/>
      <c r="J68" s="25"/>
      <c r="K68" s="25"/>
      <c r="L68" s="25"/>
      <c r="M68" s="18" t="str">
        <f t="shared" ref="M68:M97" si="297">IF(ISNUMBER(I68),-SIN(RADIANS((I68-J68)/2))*1000,"")</f>
        <v/>
      </c>
      <c r="N68" s="18" t="str">
        <f t="shared" ref="N68:N97" si="298">IF(ISNUMBER(J68),-SIN(RADIANS((K68-L68)/2))*1000,"")</f>
        <v/>
      </c>
      <c r="O68" s="18" t="str">
        <f t="shared" ref="O68:O96" si="299">IF(ISNUMBER(M68),O67+M68*0.5,IF(ISNUMBER(M69),0,""))</f>
        <v/>
      </c>
      <c r="P68" s="18" t="str">
        <f t="shared" ref="P68:P96" si="300">IF(ISNUMBER(N68),P67+N68*0.5,IF(ISNUMBER(N69),0,""))</f>
        <v/>
      </c>
      <c r="Q68" s="18" t="str">
        <f>IF(ISNUMBER(O68), O68*COS(RADIANS(-$C68+Графики!$B$3))+P68*SIN(RADIANS(-$C68+Графики!$B$3)),"")</f>
        <v/>
      </c>
      <c r="R68" s="19" t="str">
        <f>IF(ISNUMBER(O68), O68*COS(RADIANS(-$C68+Графики!$B$5))+P68*SIN(RADIANS(-$C68+Графики!$B$5)),"")</f>
        <v/>
      </c>
      <c r="S68" s="29"/>
      <c r="T68" s="25"/>
      <c r="U68" s="25"/>
      <c r="V68" s="25"/>
      <c r="W68" s="18" t="str">
        <f t="shared" ref="W68:W97" si="301">IF(ISNUMBER(S68),-SIN(RADIANS((S68-T68)/2))*1000,"")</f>
        <v/>
      </c>
      <c r="X68" s="18" t="str">
        <f t="shared" ref="X68:X97" si="302">IF(ISNUMBER(T68),-SIN(RADIANS((U68-V68)/2))*1000,"")</f>
        <v/>
      </c>
      <c r="Y68" s="18" t="str">
        <f t="shared" ref="Y68:Y96" si="303">IF(ISNUMBER(W68),Y67+W68*0.5,IF(ISNUMBER(W69),0,""))</f>
        <v/>
      </c>
      <c r="Z68" s="18" t="str">
        <f t="shared" ref="Z68:Z96" si="304">IF(ISNUMBER(X68),Z67+X68*0.5,IF(ISNUMBER(X69),0,""))</f>
        <v/>
      </c>
      <c r="AA68" s="18" t="str">
        <f>IF(ISNUMBER(Y68), Y68*COS(RADIANS(-$C68+Графики!$B$3))+Z68*SIN(RADIANS(-$C68+Графики!$B$3)),"")</f>
        <v/>
      </c>
      <c r="AB68" s="18" t="str">
        <f>IF(ISNUMBER(Y68), Y68*COS(RADIANS(-$C68+Графики!$B$5))+Z68*SIN(RADIANS(-$C68+Графики!$B$5)),"")</f>
        <v/>
      </c>
      <c r="AC68" s="24"/>
      <c r="AD68" s="25"/>
      <c r="AE68" s="25"/>
      <c r="AF68" s="25"/>
      <c r="AG68" s="18" t="str">
        <f t="shared" ref="AG68:AG97" si="305">IF(ISNUMBER(AC68),-SIN(RADIANS((AC68-AD68)/2))*1000,"")</f>
        <v/>
      </c>
      <c r="AH68" s="18" t="str">
        <f t="shared" ref="AH68:AH97" si="306">IF(ISNUMBER(AD68),-SIN(RADIANS((AE68-AF68)/2))*1000,"")</f>
        <v/>
      </c>
      <c r="AI68" s="18" t="str">
        <f t="shared" ref="AI68:AI96" si="307">IF(ISNUMBER(AG68),AI67+AG68*0.5,IF(ISNUMBER(AG69),0,""))</f>
        <v/>
      </c>
      <c r="AJ68" s="18" t="str">
        <f t="shared" ref="AJ68:AJ96" si="308">IF(ISNUMBER(AH68),AJ67+AH68*0.5,IF(ISNUMBER(AH69),0,""))</f>
        <v/>
      </c>
      <c r="AK68" s="18" t="str">
        <f>IF(ISNUMBER(AI68), AI68*COS(RADIANS(-$C68+Графики!$B$3))+AJ68*SIN(RADIANS(-$C68+Графики!$B$3)),"")</f>
        <v/>
      </c>
      <c r="AL68" s="19" t="str">
        <f>IF(ISNUMBER(AI68), AI68*COS(RADIANS(-$C68+Графики!$B$5))+AJ68*SIN(RADIANS(-$C68+Графики!$B$5)),"")</f>
        <v/>
      </c>
      <c r="AM68" s="24"/>
      <c r="AN68" s="25"/>
      <c r="AO68" s="25"/>
      <c r="AP68" s="25"/>
      <c r="AQ68" s="18" t="str">
        <f t="shared" ref="AQ68:AQ97" si="309">IF(ISNUMBER(AM68),-SIN(RADIANS((AM68-AN68)/2))*1000,"")</f>
        <v/>
      </c>
      <c r="AR68" s="18" t="str">
        <f t="shared" ref="AR68:AR97" si="310">IF(ISNUMBER(AN68),-SIN(RADIANS((AO68-AP68)/2))*1000,"")</f>
        <v/>
      </c>
      <c r="AS68" s="18" t="str">
        <f t="shared" ref="AS68:AS96" si="311">IF(ISNUMBER(AQ68),AS67+AQ68*0.5,IF(ISNUMBER(AQ69),0,""))</f>
        <v/>
      </c>
      <c r="AT68" s="18" t="str">
        <f t="shared" ref="AT68:AT96" si="312">IF(ISNUMBER(AR68),AT67+AR68*0.5,IF(ISNUMBER(AR69),0,""))</f>
        <v/>
      </c>
      <c r="AU68" s="18" t="str">
        <f>IF(ISNUMBER(AS68), AS68*COS(RADIANS(-$C68+Графики!$B$3))+AT68*SIN(RADIANS(-$C68+Графики!$B$3)),"")</f>
        <v/>
      </c>
      <c r="AV68" s="19" t="str">
        <f>IF(ISNUMBER(AS68), AS68*COS(RADIANS(-$C68+Графики!$B$5))+AT68*SIN(RADIANS(-$C68+Графики!$B$5)),"")</f>
        <v/>
      </c>
      <c r="AW68" s="24"/>
      <c r="AX68" s="25"/>
      <c r="AY68" s="25"/>
      <c r="AZ68" s="25"/>
      <c r="BA68" s="18" t="str">
        <f t="shared" ref="BA68:BA97" si="313">IF(ISNUMBER(AW68),-SIN(RADIANS((AW68-AX68)/2))*1000,"")</f>
        <v/>
      </c>
      <c r="BB68" s="18" t="str">
        <f t="shared" ref="BB68:BB97" si="314">IF(ISNUMBER(AX68),-SIN(RADIANS((AY68-AZ68)/2))*1000,"")</f>
        <v/>
      </c>
      <c r="BC68" s="18" t="str">
        <f t="shared" ref="BC68:BC96" si="315">IF(ISNUMBER(BA68),BC67+BA68*0.5,IF(ISNUMBER(BA69),0,""))</f>
        <v/>
      </c>
      <c r="BD68" s="18" t="str">
        <f t="shared" ref="BD68:BD96" si="316">IF(ISNUMBER(BB68),BD67+BB68*0.5,IF(ISNUMBER(BB69),0,""))</f>
        <v/>
      </c>
      <c r="BE68" s="18" t="str">
        <f>IF(ISNUMBER(BC68), BC68*COS(RADIANS(-$C68+Графики!$B$3))+BD68*SIN(RADIANS(-$C68+Графики!$B$3)),"")</f>
        <v/>
      </c>
      <c r="BF68" s="19" t="str">
        <f>IF(ISNUMBER(BC68), BC68*COS(RADIANS(-$C68+Графики!$B$5))+BD68*SIN(RADIANS(-$C68+Графики!$B$5)),"")</f>
        <v/>
      </c>
      <c r="BG68" s="24"/>
      <c r="BH68" s="25"/>
      <c r="BI68" s="25"/>
      <c r="BJ68" s="25"/>
      <c r="BK68" s="18" t="str">
        <f t="shared" ref="BK68:BK97" si="317">IF(ISNUMBER(BG68),-SIN(RADIANS((BG68-BH68)/2))*1000,"")</f>
        <v/>
      </c>
      <c r="BL68" s="18" t="str">
        <f t="shared" ref="BL68:BL97" si="318">IF(ISNUMBER(BH68),-SIN(RADIANS((BI68-BJ68)/2))*1000,"")</f>
        <v/>
      </c>
      <c r="BM68" s="18" t="str">
        <f t="shared" ref="BM68:BM96" si="319">IF(ISNUMBER(BK68),BM67+BK68*0.5,IF(ISNUMBER(BK69),0,""))</f>
        <v/>
      </c>
      <c r="BN68" s="18" t="str">
        <f t="shared" ref="BN68:BN96" si="320">IF(ISNUMBER(BL68),BN67+BL68*0.5,IF(ISNUMBER(BL69),0,""))</f>
        <v/>
      </c>
      <c r="BO68" s="18" t="str">
        <f>IF(ISNUMBER(BM68), BM68*COS(RADIANS(-$C68+Графики!$B$3))+BN68*SIN(RADIANS(-$C68+Графики!$B$3)),"")</f>
        <v/>
      </c>
      <c r="BP68" s="19" t="str">
        <f>IF(ISNUMBER(BM68), BM68*COS(RADIANS(-$C68+Графики!$B$5))+BN68*SIN(RADIANS(-$C68+Графики!$B$5)),"")</f>
        <v/>
      </c>
      <c r="BQ68" s="24"/>
      <c r="BR68" s="25"/>
      <c r="BS68" s="25"/>
      <c r="BT68" s="25"/>
      <c r="BU68" s="18" t="str">
        <f t="shared" ref="BU68:BU97" si="321">IF(ISNUMBER(BQ68),-SIN(RADIANS((BQ68-BR68)/2))*1000,"")</f>
        <v/>
      </c>
      <c r="BV68" s="18" t="str">
        <f t="shared" ref="BV68:BV97" si="322">IF(ISNUMBER(BR68),-SIN(RADIANS((BS68-BT68)/2))*1000,"")</f>
        <v/>
      </c>
      <c r="BW68" s="18" t="str">
        <f t="shared" ref="BW68:BW96" si="323">IF(ISNUMBER(BU68),BW67+BU68*0.5,IF(ISNUMBER(BU69),0,""))</f>
        <v/>
      </c>
      <c r="BX68" s="18" t="str">
        <f t="shared" ref="BX68:BX96" si="324">IF(ISNUMBER(BV68),BX67+BV68*0.5,IF(ISNUMBER(BV69),0,""))</f>
        <v/>
      </c>
      <c r="BY68" s="18" t="str">
        <f>IF(ISNUMBER(BW68), BW68*COS(RADIANS(-$C68+Графики!$B$3))+BX68*SIN(RADIANS(-$C68+Графики!$B$3)),"")</f>
        <v/>
      </c>
      <c r="BZ68" s="19" t="str">
        <f>IF(ISNUMBER(BW68), BW68*COS(RADIANS(-$C68+Графики!$B$5))+BX68*SIN(RADIANS(-$C68+Графики!$B$5)),"")</f>
        <v/>
      </c>
      <c r="CA68" s="29"/>
      <c r="CB68" s="25"/>
      <c r="CC68" s="25"/>
      <c r="CD68" s="25"/>
      <c r="CE68" s="18" t="str">
        <f t="shared" ref="CE68:CE97" si="325">IF(ISNUMBER(CA68),-SIN(RADIANS((CA68-CB68)/2))*1000,"")</f>
        <v/>
      </c>
      <c r="CF68" s="18" t="str">
        <f t="shared" ref="CF68:CF97" si="326">IF(ISNUMBER(CB68),-SIN(RADIANS((CC68-CD68)/2))*1000,"")</f>
        <v/>
      </c>
      <c r="CG68" s="18" t="str">
        <f t="shared" ref="CG68:CG96" si="327">IF(ISNUMBER(CE68),CG67+CE68*0.5,IF(ISNUMBER(CE69),0,""))</f>
        <v/>
      </c>
      <c r="CH68" s="18" t="str">
        <f t="shared" ref="CH68:CH96" si="328">IF(ISNUMBER(CF68),CH67+CF68*0.5,IF(ISNUMBER(CF69),0,""))</f>
        <v/>
      </c>
      <c r="CI68" s="18" t="str">
        <f>IF(ISNUMBER(CG68), CG68*COS(RADIANS(-$C68+Графики!$B$3))+CH68*SIN(RADIANS(-$C68+Графики!$B$3)),"")</f>
        <v/>
      </c>
      <c r="CJ68" s="19" t="str">
        <f>IF(ISNUMBER(CG68), CG68*COS(RADIANS(-$C68+Графики!$B$5))+CH68*SIN(RADIANS(-$C68+Графики!$B$5)),"")</f>
        <v/>
      </c>
      <c r="CK68" s="24"/>
      <c r="CL68" s="25"/>
      <c r="CM68" s="25"/>
      <c r="CN68" s="25"/>
      <c r="CO68" s="18" t="str">
        <f t="shared" ref="CO68:CO97" si="329">IF(ISNUMBER(CK68),-SIN(RADIANS((CK68-CL68)/2))*1000,"")</f>
        <v/>
      </c>
      <c r="CP68" s="18" t="str">
        <f t="shared" ref="CP68:CP97" si="330">IF(ISNUMBER(CL68),-SIN(RADIANS((CM68-CN68)/2))*1000,"")</f>
        <v/>
      </c>
      <c r="CQ68" s="18" t="str">
        <f t="shared" ref="CQ68:CQ96" si="331">IF(ISNUMBER(CO68),CQ67+CO68*0.5,IF(ISNUMBER(CO69),0,""))</f>
        <v/>
      </c>
      <c r="CR68" s="18" t="str">
        <f t="shared" ref="CR68:CR96" si="332">IF(ISNUMBER(CP68),CR67+CP68*0.5,IF(ISNUMBER(CP69),0,""))</f>
        <v/>
      </c>
      <c r="CS68" s="18" t="str">
        <f>IF(ISNUMBER(CQ68), CQ68*COS(RADIANS(-$C68+Графики!$B$3))+CR68*SIN(RADIANS(-$C68+Графики!$B$3)),"")</f>
        <v/>
      </c>
      <c r="CT68" s="19" t="str">
        <f>IF(ISNUMBER(CQ68), CQ68*COS(RADIANS(-$C68+Графики!$B$5))+CR68*SIN(RADIANS(-$C68+Графики!$B$5)),"")</f>
        <v/>
      </c>
      <c r="CU68" s="24"/>
      <c r="CV68" s="25"/>
      <c r="CW68" s="25"/>
      <c r="CX68" s="25"/>
      <c r="CY68" s="18" t="str">
        <f t="shared" ref="CY68:CY97" si="333">IF(ISNUMBER(CU68),-SIN(RADIANS((CU68-CV68)/2))*1000,"")</f>
        <v/>
      </c>
      <c r="CZ68" s="18" t="str">
        <f t="shared" ref="CZ68:CZ97" si="334">IF(ISNUMBER(CV68),-SIN(RADIANS((CW68-CX68)/2))*1000,"")</f>
        <v/>
      </c>
      <c r="DA68" s="18" t="str">
        <f t="shared" ref="DA68:DA96" si="335">IF(ISNUMBER(CY68),DA67+CY68*0.5,IF(ISNUMBER(CY69),0,""))</f>
        <v/>
      </c>
      <c r="DB68" s="18" t="str">
        <f t="shared" ref="DB68:DB96" si="336">IF(ISNUMBER(CZ68),DB67+CZ68*0.5,IF(ISNUMBER(CZ69),0,""))</f>
        <v/>
      </c>
      <c r="DC68" s="18" t="str">
        <f>IF(ISNUMBER(DA68), DA68*COS(RADIANS(-$C68+Графики!$B$3))+DB68*SIN(RADIANS(-$C68+Графики!$B$3)),"")</f>
        <v/>
      </c>
      <c r="DD68" s="19" t="str">
        <f>IF(ISNUMBER(DA68), DA68*COS(RADIANS(-$C68+Графики!$B$5))+DB68*SIN(RADIANS(-$C68+Графики!$B$5)),"")</f>
        <v/>
      </c>
      <c r="DE68" s="24"/>
      <c r="DF68" s="25"/>
      <c r="DG68" s="25"/>
      <c r="DH68" s="25"/>
      <c r="DI68" s="18" t="str">
        <f t="shared" ref="DI68:DI97" si="337">IF(ISNUMBER(DE68),-SIN(RADIANS((DE68-DF68)/2))*1000,"")</f>
        <v/>
      </c>
      <c r="DJ68" s="18" t="str">
        <f t="shared" ref="DJ68:DJ97" si="338">IF(ISNUMBER(DF68),-SIN(RADIANS((DG68-DH68)/2))*1000,"")</f>
        <v/>
      </c>
      <c r="DK68" s="18" t="str">
        <f t="shared" ref="DK68:DK96" si="339">IF(ISNUMBER(DI68),DK67+DI68*0.5,IF(ISNUMBER(DI69),0,""))</f>
        <v/>
      </c>
      <c r="DL68" s="18" t="str">
        <f t="shared" ref="DL68:DL96" si="340">IF(ISNUMBER(DJ68),DL67+DJ68*0.5,IF(ISNUMBER(DJ69),0,""))</f>
        <v/>
      </c>
      <c r="DM68" s="18" t="str">
        <f>IF(ISNUMBER(DK68), DK68*COS(RADIANS(-$C68+Графики!$B$3))+DL68*SIN(RADIANS(-$C68+Графики!$B$3)),"")</f>
        <v/>
      </c>
      <c r="DN68" s="19" t="str">
        <f>IF(ISNUMBER(DK68), DK68*COS(RADIANS(-$C68+Графики!$B$5))+DL68*SIN(RADIANS(-$C68+Графики!$B$5)),"")</f>
        <v/>
      </c>
      <c r="DO68" s="24"/>
      <c r="DP68" s="25"/>
      <c r="DQ68" s="25"/>
      <c r="DR68" s="25"/>
      <c r="DS68" s="18" t="str">
        <f t="shared" ref="DS68:DS97" si="341">IF(ISNUMBER(DO68),-SIN(RADIANS((DO68-DP68)/2))*1000,"")</f>
        <v/>
      </c>
      <c r="DT68" s="18" t="str">
        <f t="shared" ref="DT68:DT97" si="342">IF(ISNUMBER(DP68),-SIN(RADIANS((DQ68-DR68)/2))*1000,"")</f>
        <v/>
      </c>
      <c r="DU68" s="18" t="str">
        <f t="shared" ref="DU68:DU96" si="343">IF(ISNUMBER(DS68),DU67+DS68*0.5,IF(ISNUMBER(DS69),0,""))</f>
        <v/>
      </c>
      <c r="DV68" s="18" t="str">
        <f t="shared" ref="DV68:DV96" si="344">IF(ISNUMBER(DT68),DV67+DT68*0.5,IF(ISNUMBER(DT69),0,""))</f>
        <v/>
      </c>
      <c r="DW68" s="18" t="str">
        <f>IF(ISNUMBER(DU68), DU68*COS(RADIANS(-$C68+Графики!$B$3))+DV68*SIN(RADIANS(-$C68+Графики!$B$3)),"")</f>
        <v/>
      </c>
      <c r="DX68" s="19" t="str">
        <f>IF(ISNUMBER(DU68), DU68*COS(RADIANS(-$C68+Графики!$B$5))+DV68*SIN(RADIANS(-$C68+Графики!$B$5)),"")</f>
        <v/>
      </c>
      <c r="DY68" s="24"/>
      <c r="DZ68" s="25"/>
      <c r="EA68" s="25"/>
      <c r="EB68" s="25"/>
      <c r="EC68" s="18" t="str">
        <f t="shared" ref="EC68:EC97" si="345">IF(ISNUMBER(DY68),-SIN(RADIANS((DY68-DZ68)/2))*1000,"")</f>
        <v/>
      </c>
      <c r="ED68" s="18" t="str">
        <f t="shared" ref="ED68:ED97" si="346">IF(ISNUMBER(DZ68),-SIN(RADIANS((EA68-EB68)/2))*1000,"")</f>
        <v/>
      </c>
      <c r="EE68" s="18" t="str">
        <f t="shared" ref="EE68:EE96" si="347">IF(ISNUMBER(EC68),EE67+EC68*0.5,IF(ISNUMBER(EC69),0,""))</f>
        <v/>
      </c>
      <c r="EF68" s="18" t="str">
        <f t="shared" ref="EF68:EF96" si="348">IF(ISNUMBER(ED68),EF67+ED68*0.5,IF(ISNUMBER(ED69),0,""))</f>
        <v/>
      </c>
      <c r="EG68" s="18" t="str">
        <f>IF(ISNUMBER(EE68), EE68*COS(RADIANS(-$C68+Графики!$B$3))+EF68*SIN(RADIANS(-$C68+Графики!$B$3)),"")</f>
        <v/>
      </c>
      <c r="EH68" s="19" t="str">
        <f>IF(ISNUMBER(EE68), EE68*COS(RADIANS(-$C68+Графики!$B$5))+EF68*SIN(RADIANS(-$C68+Графики!$B$5)),"")</f>
        <v/>
      </c>
      <c r="EI68" s="24"/>
      <c r="EJ68" s="25"/>
      <c r="EK68" s="25"/>
      <c r="EL68" s="25"/>
      <c r="EM68" s="18" t="str">
        <f t="shared" ref="EM68:EM97" si="349">IF(ISNUMBER(EI68),-SIN(RADIANS((EI68-EJ68)/2))*1000,"")</f>
        <v/>
      </c>
      <c r="EN68" s="18" t="str">
        <f t="shared" ref="EN68:EN97" si="350">IF(ISNUMBER(EJ68),-SIN(RADIANS((EK68-EL68)/2))*1000,"")</f>
        <v/>
      </c>
      <c r="EO68" s="18" t="str">
        <f t="shared" ref="EO68:EO96" si="351">IF(ISNUMBER(EM68),EO67+EM68*0.5,IF(ISNUMBER(EM69),0,""))</f>
        <v/>
      </c>
      <c r="EP68" s="18" t="str">
        <f t="shared" ref="EP68:EP96" si="352">IF(ISNUMBER(EN68),EP67+EN68*0.5,IF(ISNUMBER(EN69),0,""))</f>
        <v/>
      </c>
      <c r="EQ68" s="18" t="str">
        <f>IF(ISNUMBER(EO68), EO68*COS(RADIANS(-$C68+Графики!$B$3))+EP68*SIN(RADIANS(-$C68+Графики!$B$3)),"")</f>
        <v/>
      </c>
      <c r="ER68" s="19" t="str">
        <f>IF(ISNUMBER(EO68), EO68*COS(RADIANS(-$C68+Графики!$B$5))+EP68*SIN(RADIANS(-$C68+Графики!$B$5)),"")</f>
        <v/>
      </c>
      <c r="ES68" s="24"/>
      <c r="ET68" s="25"/>
      <c r="EU68" s="25"/>
      <c r="EV68" s="25"/>
      <c r="EW68" s="18" t="str">
        <f t="shared" ref="EW68:EW97" si="353">IF(ISNUMBER(ES68),-SIN(RADIANS((ES68-ET68)/2))*1000,"")</f>
        <v/>
      </c>
      <c r="EX68" s="18" t="str">
        <f t="shared" ref="EX68:EX97" si="354">IF(ISNUMBER(ET68),-SIN(RADIANS((EU68-EV68)/2))*1000,"")</f>
        <v/>
      </c>
      <c r="EY68" s="18" t="str">
        <f t="shared" ref="EY68:EY96" si="355">IF(ISNUMBER(EW68),EY67+EW68*0.5,IF(ISNUMBER(EW69),0,""))</f>
        <v/>
      </c>
      <c r="EZ68" s="18" t="str">
        <f t="shared" ref="EZ68:EZ96" si="356">IF(ISNUMBER(EX68),EZ67+EX68*0.5,IF(ISNUMBER(EX69),0,""))</f>
        <v/>
      </c>
      <c r="FA68" s="18" t="str">
        <f>IF(ISNUMBER(EY68), EY68*COS(RADIANS(-$C68+Графики!$B$3))+EZ68*SIN(RADIANS(-$C68+Графики!$B$3)),"")</f>
        <v/>
      </c>
      <c r="FB68" s="19" t="str">
        <f>IF(ISNUMBER(EY68), EY68*COS(RADIANS(-$C68+Графики!$B$5))+EZ68*SIN(RADIANS(-$C68+Графики!$B$5)),"")</f>
        <v/>
      </c>
      <c r="FC68" s="24"/>
      <c r="FD68" s="25"/>
      <c r="FE68" s="25"/>
      <c r="FF68" s="25"/>
      <c r="FG68" s="18" t="str">
        <f t="shared" ref="FG68:FG97" si="357">IF(ISNUMBER(FC68),-SIN(RADIANS((FC68-FD68)/2))*1000,"")</f>
        <v/>
      </c>
      <c r="FH68" s="18" t="str">
        <f t="shared" ref="FH68:FH97" si="358">IF(ISNUMBER(FD68),-SIN(RADIANS((FE68-FF68)/2))*1000,"")</f>
        <v/>
      </c>
      <c r="FI68" s="18" t="str">
        <f t="shared" ref="FI68:FI96" si="359">IF(ISNUMBER(FG68),FI67+FG68*0.5,IF(ISNUMBER(FG69),0,""))</f>
        <v/>
      </c>
      <c r="FJ68" s="18" t="str">
        <f t="shared" ref="FJ68:FJ96" si="360">IF(ISNUMBER(FH68),FJ67+FH68*0.5,IF(ISNUMBER(FH69),0,""))</f>
        <v/>
      </c>
      <c r="FK68" s="18" t="str">
        <f>IF(ISNUMBER(FI68), FI68*COS(RADIANS(-$C68+Графики!$B$3))+FJ68*SIN(RADIANS(-$C68+Графики!$B$3)),"")</f>
        <v/>
      </c>
      <c r="FL68" s="19" t="str">
        <f>IF(ISNUMBER(FI68), FI68*COS(RADIANS(-$C68+Графики!$B$5))+FJ68*SIN(RADIANS(-$C68+Графики!$B$5)),"")</f>
        <v/>
      </c>
      <c r="FM68" s="24"/>
      <c r="FN68" s="25"/>
      <c r="FO68" s="25"/>
      <c r="FP68" s="25"/>
      <c r="FQ68" s="18" t="str">
        <f t="shared" ref="FQ68:FQ97" si="361">IF(ISNUMBER(FM68),-SIN(RADIANS((FM68-FN68)/2))*1000,"")</f>
        <v/>
      </c>
      <c r="FR68" s="18" t="str">
        <f t="shared" ref="FR68:FR97" si="362">IF(ISNUMBER(FN68),-SIN(RADIANS((FO68-FP68)/2))*1000,"")</f>
        <v/>
      </c>
      <c r="FS68" s="18" t="str">
        <f t="shared" ref="FS68:FS96" si="363">IF(ISNUMBER(FQ68),FS67+FQ68*0.5,IF(ISNUMBER(FQ69),0,""))</f>
        <v/>
      </c>
      <c r="FT68" s="18" t="str">
        <f t="shared" ref="FT68:FT96" si="364">IF(ISNUMBER(FR68),FT67+FR68*0.5,IF(ISNUMBER(FR69),0,""))</f>
        <v/>
      </c>
      <c r="FU68" s="18" t="str">
        <f>IF(ISNUMBER(FS68), FS68*COS(RADIANS(-$C68+Графики!$B$3))+FT68*SIN(RADIANS(-$C68+Графики!$B$3)),"")</f>
        <v/>
      </c>
      <c r="FV68" s="19" t="str">
        <f>IF(ISNUMBER(FS68), FS68*COS(RADIANS(-$C68+Графики!$B$5))+FT68*SIN(RADIANS(-$C68+Графики!$B$5)),"")</f>
        <v/>
      </c>
      <c r="FW68" s="24"/>
      <c r="FX68" s="25"/>
      <c r="FY68" s="25"/>
      <c r="FZ68" s="25"/>
      <c r="GA68" s="18" t="str">
        <f t="shared" ref="GA68:GA97" si="365">IF(ISNUMBER(FW68),-SIN(RADIANS((FW68-FX68)/2))*1000,"")</f>
        <v/>
      </c>
      <c r="GB68" s="18" t="str">
        <f t="shared" ref="GB68:GB97" si="366">IF(ISNUMBER(FX68),-SIN(RADIANS((FY68-FZ68)/2))*1000,"")</f>
        <v/>
      </c>
      <c r="GC68" s="18" t="str">
        <f t="shared" ref="GC68:GC96" si="367">IF(ISNUMBER(GA68),GC67+GA68*0.5,IF(ISNUMBER(GA69),0,""))</f>
        <v/>
      </c>
      <c r="GD68" s="18" t="str">
        <f t="shared" ref="GD68:GD96" si="368">IF(ISNUMBER(GB68),GD67+GB68*0.5,IF(ISNUMBER(GB69),0,""))</f>
        <v/>
      </c>
      <c r="GE68" s="18" t="str">
        <f>IF(ISNUMBER(GC68), GC68*COS(RADIANS(-$C68+Графики!$B$3))+GD68*SIN(RADIANS(-$C68+Графики!$B$3)),"")</f>
        <v/>
      </c>
      <c r="GF68" s="19" t="str">
        <f>IF(ISNUMBER(GC68), GC68*COS(RADIANS(-$C68+Графики!$B$5))+GD68*SIN(RADIANS(-$C68+Графики!$B$5)),"")</f>
        <v/>
      </c>
      <c r="GG68" s="24"/>
      <c r="GH68" s="25"/>
      <c r="GI68" s="25"/>
      <c r="GJ68" s="25"/>
      <c r="GK68" s="18" t="str">
        <f t="shared" ref="GK68:GK97" si="369">IF(ISNUMBER(GG68),-SIN(RADIANS((GG68-GH68)/2))*1000,"")</f>
        <v/>
      </c>
      <c r="GL68" s="18" t="str">
        <f t="shared" ref="GL68:GL97" si="370">IF(ISNUMBER(GH68),-SIN(RADIANS((GI68-GJ68)/2))*1000,"")</f>
        <v/>
      </c>
      <c r="GM68" s="18" t="str">
        <f t="shared" ref="GM68:GM96" si="371">IF(ISNUMBER(GK68),GM67+GK68*0.5,IF(ISNUMBER(GK69),0,""))</f>
        <v/>
      </c>
      <c r="GN68" s="18" t="str">
        <f t="shared" ref="GN68:GN96" si="372">IF(ISNUMBER(GL68),GN67+GL68*0.5,IF(ISNUMBER(GL69),0,""))</f>
        <v/>
      </c>
      <c r="GO68" s="18" t="str">
        <f>IF(ISNUMBER(GM68), GM68*COS(RADIANS(-$C68+Графики!$B$3))+GN68*SIN(RADIANS(-$C68+Графики!$B$3)),"")</f>
        <v/>
      </c>
      <c r="GP68" s="19" t="str">
        <f>IF(ISNUMBER(GM68), GM68*COS(RADIANS(-$C68+Графики!$B$5))+GN68*SIN(RADIANS(-$C68+Графики!$B$5)),"")</f>
        <v/>
      </c>
      <c r="GQ68" s="24"/>
      <c r="GR68" s="25"/>
      <c r="GS68" s="25"/>
      <c r="GT68" s="25"/>
      <c r="GU68" s="18" t="str">
        <f t="shared" ref="GU68:GU97" si="373">IF(ISNUMBER(GQ68),-SIN(RADIANS((GQ68-GR68)/2))*1000,"")</f>
        <v/>
      </c>
      <c r="GV68" s="18" t="str">
        <f t="shared" ref="GV68:GV97" si="374">IF(ISNUMBER(GR68),-SIN(RADIANS((GS68-GT68)/2))*1000,"")</f>
        <v/>
      </c>
      <c r="GW68" s="18" t="str">
        <f t="shared" ref="GW68:GW96" si="375">IF(ISNUMBER(GU68),GW67+GU68*0.5,IF(ISNUMBER(GU69),0,""))</f>
        <v/>
      </c>
      <c r="GX68" s="18" t="str">
        <f t="shared" ref="GX68:GX96" si="376">IF(ISNUMBER(GV68),GX67+GV68*0.5,IF(ISNUMBER(GV69),0,""))</f>
        <v/>
      </c>
      <c r="GY68" s="18" t="str">
        <f>IF(ISNUMBER(GW68), GW68*COS(RADIANS(-$C68+Графики!$B$3))+GX68*SIN(RADIANS(-$C68+Графики!$B$3)),"")</f>
        <v/>
      </c>
      <c r="GZ68" s="19" t="str">
        <f>IF(ISNUMBER(GW68), GW68*COS(RADIANS(-$C68+Графики!$B$5))+GX68*SIN(RADIANS(-$C68+Графики!$B$5)),"")</f>
        <v/>
      </c>
      <c r="HA68" s="24"/>
      <c r="HB68" s="25"/>
      <c r="HC68" s="25"/>
      <c r="HD68" s="25"/>
      <c r="HE68" s="18" t="str">
        <f t="shared" ref="HE68:HE97" si="377">IF(ISNUMBER(HA68),-SIN(RADIANS((HA68-HB68)/2))*1000,"")</f>
        <v/>
      </c>
      <c r="HF68" s="18" t="str">
        <f t="shared" ref="HF68:HF97" si="378">IF(ISNUMBER(HB68),-SIN(RADIANS((HC68-HD68)/2))*1000,"")</f>
        <v/>
      </c>
      <c r="HG68" s="18" t="str">
        <f t="shared" ref="HG68:HG96" si="379">IF(ISNUMBER(HE68),HG67+HE68*0.5,IF(ISNUMBER(HE69),0,""))</f>
        <v/>
      </c>
      <c r="HH68" s="18" t="str">
        <f t="shared" ref="HH68:HH96" si="380">IF(ISNUMBER(HF68),HH67+HF68*0.5,IF(ISNUMBER(HF69),0,""))</f>
        <v/>
      </c>
      <c r="HI68" s="18" t="str">
        <f>IF(ISNUMBER(HG68), HG68*COS(RADIANS(-$C68+Графики!$B$3))+HH68*SIN(RADIANS(-$C68+Графики!$B$3)),"")</f>
        <v/>
      </c>
      <c r="HJ68" s="19" t="str">
        <f>IF(ISNUMBER(HG68), HG68*COS(RADIANS(-$C68+Графики!$B$5))+HH68*SIN(RADIANS(-$C68+Графики!$B$5)),"")</f>
        <v/>
      </c>
      <c r="HK68" s="24"/>
      <c r="HL68" s="25"/>
      <c r="HM68" s="25"/>
      <c r="HN68" s="25"/>
      <c r="HO68" s="18" t="str">
        <f t="shared" ref="HO68:HO97" si="381">IF(ISNUMBER(HK68),-SIN(RADIANS((HK68-HL68)/2))*1000,"")</f>
        <v/>
      </c>
      <c r="HP68" s="18" t="str">
        <f t="shared" ref="HP68:HP97" si="382">IF(ISNUMBER(HL68),-SIN(RADIANS((HM68-HN68)/2))*1000,"")</f>
        <v/>
      </c>
      <c r="HQ68" s="18" t="str">
        <f t="shared" ref="HQ68:HQ96" si="383">IF(ISNUMBER(HO68),HQ67+HO68*0.5,IF(ISNUMBER(HO69),0,""))</f>
        <v/>
      </c>
      <c r="HR68" s="18" t="str">
        <f t="shared" ref="HR68:HR96" si="384">IF(ISNUMBER(HP68),HR67+HP68*0.5,IF(ISNUMBER(HP69),0,""))</f>
        <v/>
      </c>
      <c r="HS68" s="18" t="str">
        <f>IF(ISNUMBER(HQ68), HQ68*COS(RADIANS(-$C68+Графики!$B$3))+HR68*SIN(RADIANS(-$C68+Графики!$B$3)),"")</f>
        <v/>
      </c>
      <c r="HT68" s="19" t="str">
        <f>IF(ISNUMBER(HQ68), HQ68*COS(RADIANS(-$C68+Графики!$B$5))+HR68*SIN(RADIANS(-$C68+Графики!$B$5)),"")</f>
        <v/>
      </c>
      <c r="HU68" s="24"/>
      <c r="HV68" s="25"/>
      <c r="HW68" s="25"/>
      <c r="HX68" s="25"/>
      <c r="HY68" s="18" t="str">
        <f t="shared" ref="HY68:HY97" si="385">IF(ISNUMBER(HU68),-SIN(RADIANS((HU68-HV68)/2))*1000,"")</f>
        <v/>
      </c>
      <c r="HZ68" s="18" t="str">
        <f t="shared" ref="HZ68:HZ97" si="386">IF(ISNUMBER(HV68),-SIN(RADIANS((HW68-HX68)/2))*1000,"")</f>
        <v/>
      </c>
      <c r="IA68" s="18" t="str">
        <f t="shared" ref="IA68:IA96" si="387">IF(ISNUMBER(HY68),IA67+HY68*0.5,IF(ISNUMBER(HY69),0,""))</f>
        <v/>
      </c>
      <c r="IB68" s="18" t="str">
        <f t="shared" ref="IB68:IB96" si="388">IF(ISNUMBER(HZ68),IB67+HZ68*0.5,IF(ISNUMBER(HZ69),0,""))</f>
        <v/>
      </c>
      <c r="IC68" s="18" t="str">
        <f>IF(ISNUMBER(IA68), IA68*COS(RADIANS(-$C68+Графики!$B$3))+IB68*SIN(RADIANS(-$C68+Графики!$B$3)),"")</f>
        <v/>
      </c>
      <c r="ID68" s="19" t="str">
        <f>IF(ISNUMBER(IA68), IA68*COS(RADIANS(-$C68+Графики!$B$5))+IB68*SIN(RADIANS(-$C68+Графики!$B$5)),"")</f>
        <v/>
      </c>
      <c r="IE68" s="24"/>
      <c r="IF68" s="25"/>
      <c r="IG68" s="25"/>
      <c r="IH68" s="25"/>
      <c r="II68" s="18" t="str">
        <f t="shared" ref="II68:II97" si="389">IF(ISNUMBER(IE68),-SIN(RADIANS((IE68-IF68)/2))*1000,"")</f>
        <v/>
      </c>
      <c r="IJ68" s="18" t="str">
        <f t="shared" ref="IJ68:IJ97" si="390">IF(ISNUMBER(IF68),-SIN(RADIANS((IG68-IH68)/2))*1000,"")</f>
        <v/>
      </c>
      <c r="IK68" s="18" t="str">
        <f t="shared" ref="IK68:IK96" si="391">IF(ISNUMBER(II68),IK67+II68*0.5,IF(ISNUMBER(II69),0,""))</f>
        <v/>
      </c>
      <c r="IL68" s="18" t="str">
        <f t="shared" ref="IL68:IL96" si="392">IF(ISNUMBER(IJ68),IL67+IJ68*0.5,IF(ISNUMBER(IJ69),0,""))</f>
        <v/>
      </c>
      <c r="IM68" s="18" t="str">
        <f>IF(ISNUMBER(IK68), IK68*COS(RADIANS(-$C68+Графики!$B$3))+IL68*SIN(RADIANS(-$C68+Графики!$B$3)),"")</f>
        <v/>
      </c>
      <c r="IN68" s="19" t="str">
        <f>IF(ISNUMBER(IK68), IK68*COS(RADIANS(-$C68+Графики!$B$5))+IL68*SIN(RADIANS(-$C68+Графики!$B$5)),"")</f>
        <v/>
      </c>
      <c r="IO68" s="24"/>
      <c r="IP68" s="25"/>
      <c r="IQ68" s="25"/>
      <c r="IR68" s="25"/>
      <c r="IS68" s="18" t="str">
        <f t="shared" ref="IS68:IS97" si="393">IF(ISNUMBER(IO68),-SIN(RADIANS((IO68-IP68)/2))*1000,"")</f>
        <v/>
      </c>
      <c r="IT68" s="18" t="str">
        <f t="shared" ref="IT68:IT97" si="394">IF(ISNUMBER(IP68),-SIN(RADIANS((IQ68-IR68)/2))*1000,"")</f>
        <v/>
      </c>
      <c r="IU68" s="18" t="str">
        <f t="shared" ref="IU68:IU96" si="395">IF(ISNUMBER(IS68),IU67+IS68*0.5,IF(ISNUMBER(IS69),0,""))</f>
        <v/>
      </c>
      <c r="IV68" s="18" t="str">
        <f t="shared" ref="IV68:IV96" si="396">IF(ISNUMBER(IT68),IV67+IT68*0.5,IF(ISNUMBER(IT69),0,""))</f>
        <v/>
      </c>
      <c r="IW68" s="18" t="str">
        <f>IF(ISNUMBER(IU68), IU68*COS(RADIANS(-$C68+Графики!$B$3))+IV68*SIN(RADIANS(-$C68+Графики!$B$3)),"")</f>
        <v/>
      </c>
      <c r="IX68" s="19" t="str">
        <f>IF(ISNUMBER(IU68), IU68*COS(RADIANS(-$C68+Графики!$B$5))+IV68*SIN(RADIANS(-$C68+Графики!$B$5)),"")</f>
        <v/>
      </c>
    </row>
    <row r="69" spans="1:258" x14ac:dyDescent="0.25">
      <c r="A69" s="44">
        <v>69</v>
      </c>
      <c r="B69" s="50">
        <v>0</v>
      </c>
      <c r="C69" s="11">
        <f>IF(Графики!$A$7="Расчитывать с учетом закручивания скважины",B69,0)</f>
        <v>0</v>
      </c>
      <c r="D69" s="47">
        <v>33</v>
      </c>
      <c r="E69" s="34">
        <f t="shared" si="294"/>
        <v>0</v>
      </c>
      <c r="F69" s="35">
        <f t="shared" si="294"/>
        <v>0</v>
      </c>
      <c r="G69" s="35">
        <f t="shared" si="295"/>
        <v>0</v>
      </c>
      <c r="H69" s="36">
        <f t="shared" si="296"/>
        <v>0</v>
      </c>
      <c r="I69" s="29"/>
      <c r="J69" s="25"/>
      <c r="K69" s="25"/>
      <c r="L69" s="25"/>
      <c r="M69" s="18" t="str">
        <f t="shared" si="297"/>
        <v/>
      </c>
      <c r="N69" s="18" t="str">
        <f t="shared" si="298"/>
        <v/>
      </c>
      <c r="O69" s="18" t="str">
        <f t="shared" si="299"/>
        <v/>
      </c>
      <c r="P69" s="18" t="str">
        <f t="shared" si="300"/>
        <v/>
      </c>
      <c r="Q69" s="18" t="str">
        <f>IF(ISNUMBER(O69), O69*COS(RADIANS(-$C69+Графики!$B$3))+P69*SIN(RADIANS(-$C69+Графики!$B$3)),"")</f>
        <v/>
      </c>
      <c r="R69" s="19" t="str">
        <f>IF(ISNUMBER(O69), O69*COS(RADIANS(-$C69+Графики!$B$5))+P69*SIN(RADIANS(-$C69+Графики!$B$5)),"")</f>
        <v/>
      </c>
      <c r="S69" s="29"/>
      <c r="T69" s="25"/>
      <c r="U69" s="25"/>
      <c r="V69" s="25"/>
      <c r="W69" s="18" t="str">
        <f t="shared" si="301"/>
        <v/>
      </c>
      <c r="X69" s="18" t="str">
        <f t="shared" si="302"/>
        <v/>
      </c>
      <c r="Y69" s="18" t="str">
        <f t="shared" si="303"/>
        <v/>
      </c>
      <c r="Z69" s="18" t="str">
        <f t="shared" si="304"/>
        <v/>
      </c>
      <c r="AA69" s="18" t="str">
        <f>IF(ISNUMBER(Y69), Y69*COS(RADIANS(-$C69+Графики!$B$3))+Z69*SIN(RADIANS(-$C69+Графики!$B$3)),"")</f>
        <v/>
      </c>
      <c r="AB69" s="18" t="str">
        <f>IF(ISNUMBER(Y69), Y69*COS(RADIANS(-$C69+Графики!$B$5))+Z69*SIN(RADIANS(-$C69+Графики!$B$5)),"")</f>
        <v/>
      </c>
      <c r="AC69" s="24"/>
      <c r="AD69" s="25"/>
      <c r="AE69" s="25"/>
      <c r="AF69" s="25"/>
      <c r="AG69" s="18" t="str">
        <f t="shared" si="305"/>
        <v/>
      </c>
      <c r="AH69" s="18" t="str">
        <f t="shared" si="306"/>
        <v/>
      </c>
      <c r="AI69" s="18" t="str">
        <f t="shared" si="307"/>
        <v/>
      </c>
      <c r="AJ69" s="18" t="str">
        <f t="shared" si="308"/>
        <v/>
      </c>
      <c r="AK69" s="18" t="str">
        <f>IF(ISNUMBER(AI69), AI69*COS(RADIANS(-$C69+Графики!$B$3))+AJ69*SIN(RADIANS(-$C69+Графики!$B$3)),"")</f>
        <v/>
      </c>
      <c r="AL69" s="19" t="str">
        <f>IF(ISNUMBER(AI69), AI69*COS(RADIANS(-$C69+Графики!$B$5))+AJ69*SIN(RADIANS(-$C69+Графики!$B$5)),"")</f>
        <v/>
      </c>
      <c r="AM69" s="24"/>
      <c r="AN69" s="25"/>
      <c r="AO69" s="25"/>
      <c r="AP69" s="25"/>
      <c r="AQ69" s="18" t="str">
        <f t="shared" si="309"/>
        <v/>
      </c>
      <c r="AR69" s="18" t="str">
        <f t="shared" si="310"/>
        <v/>
      </c>
      <c r="AS69" s="18" t="str">
        <f t="shared" si="311"/>
        <v/>
      </c>
      <c r="AT69" s="18" t="str">
        <f t="shared" si="312"/>
        <v/>
      </c>
      <c r="AU69" s="18" t="str">
        <f>IF(ISNUMBER(AS69), AS69*COS(RADIANS(-$C69+Графики!$B$3))+AT69*SIN(RADIANS(-$C69+Графики!$B$3)),"")</f>
        <v/>
      </c>
      <c r="AV69" s="19" t="str">
        <f>IF(ISNUMBER(AS69), AS69*COS(RADIANS(-$C69+Графики!$B$5))+AT69*SIN(RADIANS(-$C69+Графики!$B$5)),"")</f>
        <v/>
      </c>
      <c r="AW69" s="24"/>
      <c r="AX69" s="25"/>
      <c r="AY69" s="25"/>
      <c r="AZ69" s="25"/>
      <c r="BA69" s="18" t="str">
        <f t="shared" si="313"/>
        <v/>
      </c>
      <c r="BB69" s="18" t="str">
        <f t="shared" si="314"/>
        <v/>
      </c>
      <c r="BC69" s="18" t="str">
        <f t="shared" si="315"/>
        <v/>
      </c>
      <c r="BD69" s="18" t="str">
        <f t="shared" si="316"/>
        <v/>
      </c>
      <c r="BE69" s="18" t="str">
        <f>IF(ISNUMBER(BC69), BC69*COS(RADIANS(-$C69+Графики!$B$3))+BD69*SIN(RADIANS(-$C69+Графики!$B$3)),"")</f>
        <v/>
      </c>
      <c r="BF69" s="19" t="str">
        <f>IF(ISNUMBER(BC69), BC69*COS(RADIANS(-$C69+Графики!$B$5))+BD69*SIN(RADIANS(-$C69+Графики!$B$5)),"")</f>
        <v/>
      </c>
      <c r="BG69" s="24"/>
      <c r="BH69" s="25"/>
      <c r="BI69" s="25"/>
      <c r="BJ69" s="25"/>
      <c r="BK69" s="18" t="str">
        <f t="shared" si="317"/>
        <v/>
      </c>
      <c r="BL69" s="18" t="str">
        <f t="shared" si="318"/>
        <v/>
      </c>
      <c r="BM69" s="18" t="str">
        <f t="shared" si="319"/>
        <v/>
      </c>
      <c r="BN69" s="18" t="str">
        <f t="shared" si="320"/>
        <v/>
      </c>
      <c r="BO69" s="18" t="str">
        <f>IF(ISNUMBER(BM69), BM69*COS(RADIANS(-$C69+Графики!$B$3))+BN69*SIN(RADIANS(-$C69+Графики!$B$3)),"")</f>
        <v/>
      </c>
      <c r="BP69" s="19" t="str">
        <f>IF(ISNUMBER(BM69), BM69*COS(RADIANS(-$C69+Графики!$B$5))+BN69*SIN(RADIANS(-$C69+Графики!$B$5)),"")</f>
        <v/>
      </c>
      <c r="BQ69" s="24"/>
      <c r="BR69" s="25"/>
      <c r="BS69" s="25"/>
      <c r="BT69" s="25"/>
      <c r="BU69" s="18" t="str">
        <f t="shared" si="321"/>
        <v/>
      </c>
      <c r="BV69" s="18" t="str">
        <f t="shared" si="322"/>
        <v/>
      </c>
      <c r="BW69" s="18" t="str">
        <f t="shared" si="323"/>
        <v/>
      </c>
      <c r="BX69" s="18" t="str">
        <f t="shared" si="324"/>
        <v/>
      </c>
      <c r="BY69" s="18" t="str">
        <f>IF(ISNUMBER(BW69), BW69*COS(RADIANS(-$C69+Графики!$B$3))+BX69*SIN(RADIANS(-$C69+Графики!$B$3)),"")</f>
        <v/>
      </c>
      <c r="BZ69" s="19" t="str">
        <f>IF(ISNUMBER(BW69), BW69*COS(RADIANS(-$C69+Графики!$B$5))+BX69*SIN(RADIANS(-$C69+Графики!$B$5)),"")</f>
        <v/>
      </c>
      <c r="CA69" s="29"/>
      <c r="CB69" s="25"/>
      <c r="CC69" s="25"/>
      <c r="CD69" s="25"/>
      <c r="CE69" s="18" t="str">
        <f t="shared" si="325"/>
        <v/>
      </c>
      <c r="CF69" s="18" t="str">
        <f t="shared" si="326"/>
        <v/>
      </c>
      <c r="CG69" s="18" t="str">
        <f t="shared" si="327"/>
        <v/>
      </c>
      <c r="CH69" s="18" t="str">
        <f t="shared" si="328"/>
        <v/>
      </c>
      <c r="CI69" s="18" t="str">
        <f>IF(ISNUMBER(CG69), CG69*COS(RADIANS(-$C69+Графики!$B$3))+CH69*SIN(RADIANS(-$C69+Графики!$B$3)),"")</f>
        <v/>
      </c>
      <c r="CJ69" s="19" t="str">
        <f>IF(ISNUMBER(CG69), CG69*COS(RADIANS(-$C69+Графики!$B$5))+CH69*SIN(RADIANS(-$C69+Графики!$B$5)),"")</f>
        <v/>
      </c>
      <c r="CK69" s="24"/>
      <c r="CL69" s="25"/>
      <c r="CM69" s="25"/>
      <c r="CN69" s="25"/>
      <c r="CO69" s="18" t="str">
        <f t="shared" si="329"/>
        <v/>
      </c>
      <c r="CP69" s="18" t="str">
        <f t="shared" si="330"/>
        <v/>
      </c>
      <c r="CQ69" s="18" t="str">
        <f t="shared" si="331"/>
        <v/>
      </c>
      <c r="CR69" s="18" t="str">
        <f t="shared" si="332"/>
        <v/>
      </c>
      <c r="CS69" s="18" t="str">
        <f>IF(ISNUMBER(CQ69), CQ69*COS(RADIANS(-$C69+Графики!$B$3))+CR69*SIN(RADIANS(-$C69+Графики!$B$3)),"")</f>
        <v/>
      </c>
      <c r="CT69" s="19" t="str">
        <f>IF(ISNUMBER(CQ69), CQ69*COS(RADIANS(-$C69+Графики!$B$5))+CR69*SIN(RADIANS(-$C69+Графики!$B$5)),"")</f>
        <v/>
      </c>
      <c r="CU69" s="24"/>
      <c r="CV69" s="25"/>
      <c r="CW69" s="25"/>
      <c r="CX69" s="25"/>
      <c r="CY69" s="18" t="str">
        <f t="shared" si="333"/>
        <v/>
      </c>
      <c r="CZ69" s="18" t="str">
        <f t="shared" si="334"/>
        <v/>
      </c>
      <c r="DA69" s="18" t="str">
        <f t="shared" si="335"/>
        <v/>
      </c>
      <c r="DB69" s="18" t="str">
        <f t="shared" si="336"/>
        <v/>
      </c>
      <c r="DC69" s="18" t="str">
        <f>IF(ISNUMBER(DA69), DA69*COS(RADIANS(-$C69+Графики!$B$3))+DB69*SIN(RADIANS(-$C69+Графики!$B$3)),"")</f>
        <v/>
      </c>
      <c r="DD69" s="19" t="str">
        <f>IF(ISNUMBER(DA69), DA69*COS(RADIANS(-$C69+Графики!$B$5))+DB69*SIN(RADIANS(-$C69+Графики!$B$5)),"")</f>
        <v/>
      </c>
      <c r="DE69" s="24"/>
      <c r="DF69" s="25"/>
      <c r="DG69" s="25"/>
      <c r="DH69" s="25"/>
      <c r="DI69" s="18" t="str">
        <f t="shared" si="337"/>
        <v/>
      </c>
      <c r="DJ69" s="18" t="str">
        <f t="shared" si="338"/>
        <v/>
      </c>
      <c r="DK69" s="18" t="str">
        <f t="shared" si="339"/>
        <v/>
      </c>
      <c r="DL69" s="18" t="str">
        <f t="shared" si="340"/>
        <v/>
      </c>
      <c r="DM69" s="18" t="str">
        <f>IF(ISNUMBER(DK69), DK69*COS(RADIANS(-$C69+Графики!$B$3))+DL69*SIN(RADIANS(-$C69+Графики!$B$3)),"")</f>
        <v/>
      </c>
      <c r="DN69" s="19" t="str">
        <f>IF(ISNUMBER(DK69), DK69*COS(RADIANS(-$C69+Графики!$B$5))+DL69*SIN(RADIANS(-$C69+Графики!$B$5)),"")</f>
        <v/>
      </c>
      <c r="DO69" s="24"/>
      <c r="DP69" s="25"/>
      <c r="DQ69" s="25"/>
      <c r="DR69" s="25"/>
      <c r="DS69" s="18" t="str">
        <f t="shared" si="341"/>
        <v/>
      </c>
      <c r="DT69" s="18" t="str">
        <f t="shared" si="342"/>
        <v/>
      </c>
      <c r="DU69" s="18" t="str">
        <f t="shared" si="343"/>
        <v/>
      </c>
      <c r="DV69" s="18" t="str">
        <f t="shared" si="344"/>
        <v/>
      </c>
      <c r="DW69" s="18" t="str">
        <f>IF(ISNUMBER(DU69), DU69*COS(RADIANS(-$C69+Графики!$B$3))+DV69*SIN(RADIANS(-$C69+Графики!$B$3)),"")</f>
        <v/>
      </c>
      <c r="DX69" s="19" t="str">
        <f>IF(ISNUMBER(DU69), DU69*COS(RADIANS(-$C69+Графики!$B$5))+DV69*SIN(RADIANS(-$C69+Графики!$B$5)),"")</f>
        <v/>
      </c>
      <c r="DY69" s="24"/>
      <c r="DZ69" s="25"/>
      <c r="EA69" s="25"/>
      <c r="EB69" s="25"/>
      <c r="EC69" s="18" t="str">
        <f t="shared" si="345"/>
        <v/>
      </c>
      <c r="ED69" s="18" t="str">
        <f t="shared" si="346"/>
        <v/>
      </c>
      <c r="EE69" s="18" t="str">
        <f t="shared" si="347"/>
        <v/>
      </c>
      <c r="EF69" s="18" t="str">
        <f t="shared" si="348"/>
        <v/>
      </c>
      <c r="EG69" s="18" t="str">
        <f>IF(ISNUMBER(EE69), EE69*COS(RADIANS(-$C69+Графики!$B$3))+EF69*SIN(RADIANS(-$C69+Графики!$B$3)),"")</f>
        <v/>
      </c>
      <c r="EH69" s="19" t="str">
        <f>IF(ISNUMBER(EE69), EE69*COS(RADIANS(-$C69+Графики!$B$5))+EF69*SIN(RADIANS(-$C69+Графики!$B$5)),"")</f>
        <v/>
      </c>
      <c r="EI69" s="24"/>
      <c r="EJ69" s="25"/>
      <c r="EK69" s="25"/>
      <c r="EL69" s="25"/>
      <c r="EM69" s="18" t="str">
        <f t="shared" si="349"/>
        <v/>
      </c>
      <c r="EN69" s="18" t="str">
        <f t="shared" si="350"/>
        <v/>
      </c>
      <c r="EO69" s="18" t="str">
        <f t="shared" si="351"/>
        <v/>
      </c>
      <c r="EP69" s="18" t="str">
        <f t="shared" si="352"/>
        <v/>
      </c>
      <c r="EQ69" s="18" t="str">
        <f>IF(ISNUMBER(EO69), EO69*COS(RADIANS(-$C69+Графики!$B$3))+EP69*SIN(RADIANS(-$C69+Графики!$B$3)),"")</f>
        <v/>
      </c>
      <c r="ER69" s="19" t="str">
        <f>IF(ISNUMBER(EO69), EO69*COS(RADIANS(-$C69+Графики!$B$5))+EP69*SIN(RADIANS(-$C69+Графики!$B$5)),"")</f>
        <v/>
      </c>
      <c r="ES69" s="24"/>
      <c r="ET69" s="25"/>
      <c r="EU69" s="25"/>
      <c r="EV69" s="25"/>
      <c r="EW69" s="18" t="str">
        <f t="shared" si="353"/>
        <v/>
      </c>
      <c r="EX69" s="18" t="str">
        <f t="shared" si="354"/>
        <v/>
      </c>
      <c r="EY69" s="18" t="str">
        <f t="shared" si="355"/>
        <v/>
      </c>
      <c r="EZ69" s="18" t="str">
        <f t="shared" si="356"/>
        <v/>
      </c>
      <c r="FA69" s="18" t="str">
        <f>IF(ISNUMBER(EY69), EY69*COS(RADIANS(-$C69+Графики!$B$3))+EZ69*SIN(RADIANS(-$C69+Графики!$B$3)),"")</f>
        <v/>
      </c>
      <c r="FB69" s="19" t="str">
        <f>IF(ISNUMBER(EY69), EY69*COS(RADIANS(-$C69+Графики!$B$5))+EZ69*SIN(RADIANS(-$C69+Графики!$B$5)),"")</f>
        <v/>
      </c>
      <c r="FC69" s="24"/>
      <c r="FD69" s="25"/>
      <c r="FE69" s="25"/>
      <c r="FF69" s="25"/>
      <c r="FG69" s="18" t="str">
        <f t="shared" si="357"/>
        <v/>
      </c>
      <c r="FH69" s="18" t="str">
        <f t="shared" si="358"/>
        <v/>
      </c>
      <c r="FI69" s="18" t="str">
        <f t="shared" si="359"/>
        <v/>
      </c>
      <c r="FJ69" s="18" t="str">
        <f t="shared" si="360"/>
        <v/>
      </c>
      <c r="FK69" s="18" t="str">
        <f>IF(ISNUMBER(FI69), FI69*COS(RADIANS(-$C69+Графики!$B$3))+FJ69*SIN(RADIANS(-$C69+Графики!$B$3)),"")</f>
        <v/>
      </c>
      <c r="FL69" s="19" t="str">
        <f>IF(ISNUMBER(FI69), FI69*COS(RADIANS(-$C69+Графики!$B$5))+FJ69*SIN(RADIANS(-$C69+Графики!$B$5)),"")</f>
        <v/>
      </c>
      <c r="FM69" s="24"/>
      <c r="FN69" s="25"/>
      <c r="FO69" s="25"/>
      <c r="FP69" s="25"/>
      <c r="FQ69" s="18" t="str">
        <f t="shared" si="361"/>
        <v/>
      </c>
      <c r="FR69" s="18" t="str">
        <f t="shared" si="362"/>
        <v/>
      </c>
      <c r="FS69" s="18" t="str">
        <f t="shared" si="363"/>
        <v/>
      </c>
      <c r="FT69" s="18" t="str">
        <f t="shared" si="364"/>
        <v/>
      </c>
      <c r="FU69" s="18" t="str">
        <f>IF(ISNUMBER(FS69), FS69*COS(RADIANS(-$C69+Графики!$B$3))+FT69*SIN(RADIANS(-$C69+Графики!$B$3)),"")</f>
        <v/>
      </c>
      <c r="FV69" s="19" t="str">
        <f>IF(ISNUMBER(FS69), FS69*COS(RADIANS(-$C69+Графики!$B$5))+FT69*SIN(RADIANS(-$C69+Графики!$B$5)),"")</f>
        <v/>
      </c>
      <c r="FW69" s="24"/>
      <c r="FX69" s="25"/>
      <c r="FY69" s="25"/>
      <c r="FZ69" s="25"/>
      <c r="GA69" s="18" t="str">
        <f t="shared" si="365"/>
        <v/>
      </c>
      <c r="GB69" s="18" t="str">
        <f t="shared" si="366"/>
        <v/>
      </c>
      <c r="GC69" s="18" t="str">
        <f t="shared" si="367"/>
        <v/>
      </c>
      <c r="GD69" s="18" t="str">
        <f t="shared" si="368"/>
        <v/>
      </c>
      <c r="GE69" s="18" t="str">
        <f>IF(ISNUMBER(GC69), GC69*COS(RADIANS(-$C69+Графики!$B$3))+GD69*SIN(RADIANS(-$C69+Графики!$B$3)),"")</f>
        <v/>
      </c>
      <c r="GF69" s="19" t="str">
        <f>IF(ISNUMBER(GC69), GC69*COS(RADIANS(-$C69+Графики!$B$5))+GD69*SIN(RADIANS(-$C69+Графики!$B$5)),"")</f>
        <v/>
      </c>
      <c r="GG69" s="24"/>
      <c r="GH69" s="25"/>
      <c r="GI69" s="25"/>
      <c r="GJ69" s="25"/>
      <c r="GK69" s="18" t="str">
        <f t="shared" si="369"/>
        <v/>
      </c>
      <c r="GL69" s="18" t="str">
        <f t="shared" si="370"/>
        <v/>
      </c>
      <c r="GM69" s="18" t="str">
        <f t="shared" si="371"/>
        <v/>
      </c>
      <c r="GN69" s="18" t="str">
        <f t="shared" si="372"/>
        <v/>
      </c>
      <c r="GO69" s="18" t="str">
        <f>IF(ISNUMBER(GM69), GM69*COS(RADIANS(-$C69+Графики!$B$3))+GN69*SIN(RADIANS(-$C69+Графики!$B$3)),"")</f>
        <v/>
      </c>
      <c r="GP69" s="19" t="str">
        <f>IF(ISNUMBER(GM69), GM69*COS(RADIANS(-$C69+Графики!$B$5))+GN69*SIN(RADIANS(-$C69+Графики!$B$5)),"")</f>
        <v/>
      </c>
      <c r="GQ69" s="24"/>
      <c r="GR69" s="25"/>
      <c r="GS69" s="25"/>
      <c r="GT69" s="25"/>
      <c r="GU69" s="18" t="str">
        <f t="shared" si="373"/>
        <v/>
      </c>
      <c r="GV69" s="18" t="str">
        <f t="shared" si="374"/>
        <v/>
      </c>
      <c r="GW69" s="18" t="str">
        <f t="shared" si="375"/>
        <v/>
      </c>
      <c r="GX69" s="18" t="str">
        <f t="shared" si="376"/>
        <v/>
      </c>
      <c r="GY69" s="18" t="str">
        <f>IF(ISNUMBER(GW69), GW69*COS(RADIANS(-$C69+Графики!$B$3))+GX69*SIN(RADIANS(-$C69+Графики!$B$3)),"")</f>
        <v/>
      </c>
      <c r="GZ69" s="19" t="str">
        <f>IF(ISNUMBER(GW69), GW69*COS(RADIANS(-$C69+Графики!$B$5))+GX69*SIN(RADIANS(-$C69+Графики!$B$5)),"")</f>
        <v/>
      </c>
      <c r="HA69" s="24"/>
      <c r="HB69" s="25"/>
      <c r="HC69" s="25"/>
      <c r="HD69" s="25"/>
      <c r="HE69" s="18" t="str">
        <f t="shared" si="377"/>
        <v/>
      </c>
      <c r="HF69" s="18" t="str">
        <f t="shared" si="378"/>
        <v/>
      </c>
      <c r="HG69" s="18" t="str">
        <f t="shared" si="379"/>
        <v/>
      </c>
      <c r="HH69" s="18" t="str">
        <f t="shared" si="380"/>
        <v/>
      </c>
      <c r="HI69" s="18" t="str">
        <f>IF(ISNUMBER(HG69), HG69*COS(RADIANS(-$C69+Графики!$B$3))+HH69*SIN(RADIANS(-$C69+Графики!$B$3)),"")</f>
        <v/>
      </c>
      <c r="HJ69" s="19" t="str">
        <f>IF(ISNUMBER(HG69), HG69*COS(RADIANS(-$C69+Графики!$B$5))+HH69*SIN(RADIANS(-$C69+Графики!$B$5)),"")</f>
        <v/>
      </c>
      <c r="HK69" s="24"/>
      <c r="HL69" s="25"/>
      <c r="HM69" s="25"/>
      <c r="HN69" s="25"/>
      <c r="HO69" s="18" t="str">
        <f t="shared" si="381"/>
        <v/>
      </c>
      <c r="HP69" s="18" t="str">
        <f t="shared" si="382"/>
        <v/>
      </c>
      <c r="HQ69" s="18" t="str">
        <f t="shared" si="383"/>
        <v/>
      </c>
      <c r="HR69" s="18" t="str">
        <f t="shared" si="384"/>
        <v/>
      </c>
      <c r="HS69" s="18" t="str">
        <f>IF(ISNUMBER(HQ69), HQ69*COS(RADIANS(-$C69+Графики!$B$3))+HR69*SIN(RADIANS(-$C69+Графики!$B$3)),"")</f>
        <v/>
      </c>
      <c r="HT69" s="19" t="str">
        <f>IF(ISNUMBER(HQ69), HQ69*COS(RADIANS(-$C69+Графики!$B$5))+HR69*SIN(RADIANS(-$C69+Графики!$B$5)),"")</f>
        <v/>
      </c>
      <c r="HU69" s="24"/>
      <c r="HV69" s="25"/>
      <c r="HW69" s="25"/>
      <c r="HX69" s="25"/>
      <c r="HY69" s="18" t="str">
        <f t="shared" si="385"/>
        <v/>
      </c>
      <c r="HZ69" s="18" t="str">
        <f t="shared" si="386"/>
        <v/>
      </c>
      <c r="IA69" s="18" t="str">
        <f t="shared" si="387"/>
        <v/>
      </c>
      <c r="IB69" s="18" t="str">
        <f t="shared" si="388"/>
        <v/>
      </c>
      <c r="IC69" s="18" t="str">
        <f>IF(ISNUMBER(IA69), IA69*COS(RADIANS(-$C69+Графики!$B$3))+IB69*SIN(RADIANS(-$C69+Графики!$B$3)),"")</f>
        <v/>
      </c>
      <c r="ID69" s="19" t="str">
        <f>IF(ISNUMBER(IA69), IA69*COS(RADIANS(-$C69+Графики!$B$5))+IB69*SIN(RADIANS(-$C69+Графики!$B$5)),"")</f>
        <v/>
      </c>
      <c r="IE69" s="24"/>
      <c r="IF69" s="25"/>
      <c r="IG69" s="25"/>
      <c r="IH69" s="25"/>
      <c r="II69" s="18" t="str">
        <f t="shared" si="389"/>
        <v/>
      </c>
      <c r="IJ69" s="18" t="str">
        <f t="shared" si="390"/>
        <v/>
      </c>
      <c r="IK69" s="18" t="str">
        <f t="shared" si="391"/>
        <v/>
      </c>
      <c r="IL69" s="18" t="str">
        <f t="shared" si="392"/>
        <v/>
      </c>
      <c r="IM69" s="18" t="str">
        <f>IF(ISNUMBER(IK69), IK69*COS(RADIANS(-$C69+Графики!$B$3))+IL69*SIN(RADIANS(-$C69+Графики!$B$3)),"")</f>
        <v/>
      </c>
      <c r="IN69" s="19" t="str">
        <f>IF(ISNUMBER(IK69), IK69*COS(RADIANS(-$C69+Графики!$B$5))+IL69*SIN(RADIANS(-$C69+Графики!$B$5)),"")</f>
        <v/>
      </c>
      <c r="IO69" s="24"/>
      <c r="IP69" s="25"/>
      <c r="IQ69" s="25"/>
      <c r="IR69" s="25"/>
      <c r="IS69" s="18" t="str">
        <f t="shared" si="393"/>
        <v/>
      </c>
      <c r="IT69" s="18" t="str">
        <f t="shared" si="394"/>
        <v/>
      </c>
      <c r="IU69" s="18" t="str">
        <f t="shared" si="395"/>
        <v/>
      </c>
      <c r="IV69" s="18" t="str">
        <f t="shared" si="396"/>
        <v/>
      </c>
      <c r="IW69" s="18" t="str">
        <f>IF(ISNUMBER(IU69), IU69*COS(RADIANS(-$C69+Графики!$B$3))+IV69*SIN(RADIANS(-$C69+Графики!$B$3)),"")</f>
        <v/>
      </c>
      <c r="IX69" s="19" t="str">
        <f>IF(ISNUMBER(IU69), IU69*COS(RADIANS(-$C69+Графики!$B$5))+IV69*SIN(RADIANS(-$C69+Графики!$B$5)),"")</f>
        <v/>
      </c>
    </row>
    <row r="70" spans="1:258" x14ac:dyDescent="0.25">
      <c r="A70" s="44">
        <v>70</v>
      </c>
      <c r="B70" s="50">
        <v>0</v>
      </c>
      <c r="C70" s="11">
        <f>IF(Графики!$A$7="Расчитывать с учетом закручивания скважины",B70,0)</f>
        <v>0</v>
      </c>
      <c r="D70" s="47">
        <v>33.5</v>
      </c>
      <c r="E70" s="34">
        <f t="shared" si="294"/>
        <v>0</v>
      </c>
      <c r="F70" s="35">
        <f t="shared" si="294"/>
        <v>0</v>
      </c>
      <c r="G70" s="35">
        <f t="shared" si="295"/>
        <v>0</v>
      </c>
      <c r="H70" s="36">
        <f t="shared" si="296"/>
        <v>0</v>
      </c>
      <c r="I70" s="29"/>
      <c r="J70" s="25"/>
      <c r="K70" s="25"/>
      <c r="L70" s="25"/>
      <c r="M70" s="18" t="str">
        <f t="shared" si="297"/>
        <v/>
      </c>
      <c r="N70" s="18" t="str">
        <f t="shared" si="298"/>
        <v/>
      </c>
      <c r="O70" s="18" t="str">
        <f t="shared" si="299"/>
        <v/>
      </c>
      <c r="P70" s="18" t="str">
        <f t="shared" si="300"/>
        <v/>
      </c>
      <c r="Q70" s="18" t="str">
        <f>IF(ISNUMBER(O70), O70*COS(RADIANS(-$C70+Графики!$B$3))+P70*SIN(RADIANS(-$C70+Графики!$B$3)),"")</f>
        <v/>
      </c>
      <c r="R70" s="19" t="str">
        <f>IF(ISNUMBER(O70), O70*COS(RADIANS(-$C70+Графики!$B$5))+P70*SIN(RADIANS(-$C70+Графики!$B$5)),"")</f>
        <v/>
      </c>
      <c r="S70" s="29"/>
      <c r="T70" s="25"/>
      <c r="U70" s="25"/>
      <c r="V70" s="25"/>
      <c r="W70" s="18" t="str">
        <f t="shared" si="301"/>
        <v/>
      </c>
      <c r="X70" s="18" t="str">
        <f t="shared" si="302"/>
        <v/>
      </c>
      <c r="Y70" s="18" t="str">
        <f t="shared" si="303"/>
        <v/>
      </c>
      <c r="Z70" s="18" t="str">
        <f t="shared" si="304"/>
        <v/>
      </c>
      <c r="AA70" s="18" t="str">
        <f>IF(ISNUMBER(Y70), Y70*COS(RADIANS(-$C70+Графики!$B$3))+Z70*SIN(RADIANS(-$C70+Графики!$B$3)),"")</f>
        <v/>
      </c>
      <c r="AB70" s="18" t="str">
        <f>IF(ISNUMBER(Y70), Y70*COS(RADIANS(-$C70+Графики!$B$5))+Z70*SIN(RADIANS(-$C70+Графики!$B$5)),"")</f>
        <v/>
      </c>
      <c r="AC70" s="24"/>
      <c r="AD70" s="25"/>
      <c r="AE70" s="25"/>
      <c r="AF70" s="25"/>
      <c r="AG70" s="18" t="str">
        <f t="shared" si="305"/>
        <v/>
      </c>
      <c r="AH70" s="18" t="str">
        <f t="shared" si="306"/>
        <v/>
      </c>
      <c r="AI70" s="18" t="str">
        <f t="shared" si="307"/>
        <v/>
      </c>
      <c r="AJ70" s="18" t="str">
        <f t="shared" si="308"/>
        <v/>
      </c>
      <c r="AK70" s="18" t="str">
        <f>IF(ISNUMBER(AI70), AI70*COS(RADIANS(-$C70+Графики!$B$3))+AJ70*SIN(RADIANS(-$C70+Графики!$B$3)),"")</f>
        <v/>
      </c>
      <c r="AL70" s="19" t="str">
        <f>IF(ISNUMBER(AI70), AI70*COS(RADIANS(-$C70+Графики!$B$5))+AJ70*SIN(RADIANS(-$C70+Графики!$B$5)),"")</f>
        <v/>
      </c>
      <c r="AM70" s="24"/>
      <c r="AN70" s="25"/>
      <c r="AO70" s="25"/>
      <c r="AP70" s="25"/>
      <c r="AQ70" s="18" t="str">
        <f t="shared" si="309"/>
        <v/>
      </c>
      <c r="AR70" s="18" t="str">
        <f t="shared" si="310"/>
        <v/>
      </c>
      <c r="AS70" s="18" t="str">
        <f t="shared" si="311"/>
        <v/>
      </c>
      <c r="AT70" s="18" t="str">
        <f t="shared" si="312"/>
        <v/>
      </c>
      <c r="AU70" s="18" t="str">
        <f>IF(ISNUMBER(AS70), AS70*COS(RADIANS(-$C70+Графики!$B$3))+AT70*SIN(RADIANS(-$C70+Графики!$B$3)),"")</f>
        <v/>
      </c>
      <c r="AV70" s="19" t="str">
        <f>IF(ISNUMBER(AS70), AS70*COS(RADIANS(-$C70+Графики!$B$5))+AT70*SIN(RADIANS(-$C70+Графики!$B$5)),"")</f>
        <v/>
      </c>
      <c r="AW70" s="24"/>
      <c r="AX70" s="25"/>
      <c r="AY70" s="25"/>
      <c r="AZ70" s="25"/>
      <c r="BA70" s="18" t="str">
        <f t="shared" si="313"/>
        <v/>
      </c>
      <c r="BB70" s="18" t="str">
        <f t="shared" si="314"/>
        <v/>
      </c>
      <c r="BC70" s="18" t="str">
        <f t="shared" si="315"/>
        <v/>
      </c>
      <c r="BD70" s="18" t="str">
        <f t="shared" si="316"/>
        <v/>
      </c>
      <c r="BE70" s="18" t="str">
        <f>IF(ISNUMBER(BC70), BC70*COS(RADIANS(-$C70+Графики!$B$3))+BD70*SIN(RADIANS(-$C70+Графики!$B$3)),"")</f>
        <v/>
      </c>
      <c r="BF70" s="19" t="str">
        <f>IF(ISNUMBER(BC70), BC70*COS(RADIANS(-$C70+Графики!$B$5))+BD70*SIN(RADIANS(-$C70+Графики!$B$5)),"")</f>
        <v/>
      </c>
      <c r="BG70" s="24"/>
      <c r="BH70" s="25"/>
      <c r="BI70" s="25"/>
      <c r="BJ70" s="25"/>
      <c r="BK70" s="18" t="str">
        <f t="shared" si="317"/>
        <v/>
      </c>
      <c r="BL70" s="18" t="str">
        <f t="shared" si="318"/>
        <v/>
      </c>
      <c r="BM70" s="18" t="str">
        <f t="shared" si="319"/>
        <v/>
      </c>
      <c r="BN70" s="18" t="str">
        <f t="shared" si="320"/>
        <v/>
      </c>
      <c r="BO70" s="18" t="str">
        <f>IF(ISNUMBER(BM70), BM70*COS(RADIANS(-$C70+Графики!$B$3))+BN70*SIN(RADIANS(-$C70+Графики!$B$3)),"")</f>
        <v/>
      </c>
      <c r="BP70" s="19" t="str">
        <f>IF(ISNUMBER(BM70), BM70*COS(RADIANS(-$C70+Графики!$B$5))+BN70*SIN(RADIANS(-$C70+Графики!$B$5)),"")</f>
        <v/>
      </c>
      <c r="BQ70" s="24"/>
      <c r="BR70" s="25"/>
      <c r="BS70" s="25"/>
      <c r="BT70" s="25"/>
      <c r="BU70" s="18" t="str">
        <f t="shared" si="321"/>
        <v/>
      </c>
      <c r="BV70" s="18" t="str">
        <f t="shared" si="322"/>
        <v/>
      </c>
      <c r="BW70" s="18" t="str">
        <f t="shared" si="323"/>
        <v/>
      </c>
      <c r="BX70" s="18" t="str">
        <f t="shared" si="324"/>
        <v/>
      </c>
      <c r="BY70" s="18" t="str">
        <f>IF(ISNUMBER(BW70), BW70*COS(RADIANS(-$C70+Графики!$B$3))+BX70*SIN(RADIANS(-$C70+Графики!$B$3)),"")</f>
        <v/>
      </c>
      <c r="BZ70" s="19" t="str">
        <f>IF(ISNUMBER(BW70), BW70*COS(RADIANS(-$C70+Графики!$B$5))+BX70*SIN(RADIANS(-$C70+Графики!$B$5)),"")</f>
        <v/>
      </c>
      <c r="CA70" s="29"/>
      <c r="CB70" s="25"/>
      <c r="CC70" s="25"/>
      <c r="CD70" s="25"/>
      <c r="CE70" s="18" t="str">
        <f t="shared" si="325"/>
        <v/>
      </c>
      <c r="CF70" s="18" t="str">
        <f t="shared" si="326"/>
        <v/>
      </c>
      <c r="CG70" s="18" t="str">
        <f t="shared" si="327"/>
        <v/>
      </c>
      <c r="CH70" s="18" t="str">
        <f t="shared" si="328"/>
        <v/>
      </c>
      <c r="CI70" s="18" t="str">
        <f>IF(ISNUMBER(CG70), CG70*COS(RADIANS(-$C70+Графики!$B$3))+CH70*SIN(RADIANS(-$C70+Графики!$B$3)),"")</f>
        <v/>
      </c>
      <c r="CJ70" s="19" t="str">
        <f>IF(ISNUMBER(CG70), CG70*COS(RADIANS(-$C70+Графики!$B$5))+CH70*SIN(RADIANS(-$C70+Графики!$B$5)),"")</f>
        <v/>
      </c>
      <c r="CK70" s="24"/>
      <c r="CL70" s="25"/>
      <c r="CM70" s="25"/>
      <c r="CN70" s="25"/>
      <c r="CO70" s="18" t="str">
        <f t="shared" si="329"/>
        <v/>
      </c>
      <c r="CP70" s="18" t="str">
        <f t="shared" si="330"/>
        <v/>
      </c>
      <c r="CQ70" s="18" t="str">
        <f t="shared" si="331"/>
        <v/>
      </c>
      <c r="CR70" s="18" t="str">
        <f t="shared" si="332"/>
        <v/>
      </c>
      <c r="CS70" s="18" t="str">
        <f>IF(ISNUMBER(CQ70), CQ70*COS(RADIANS(-$C70+Графики!$B$3))+CR70*SIN(RADIANS(-$C70+Графики!$B$3)),"")</f>
        <v/>
      </c>
      <c r="CT70" s="19" t="str">
        <f>IF(ISNUMBER(CQ70), CQ70*COS(RADIANS(-$C70+Графики!$B$5))+CR70*SIN(RADIANS(-$C70+Графики!$B$5)),"")</f>
        <v/>
      </c>
      <c r="CU70" s="24"/>
      <c r="CV70" s="25"/>
      <c r="CW70" s="25"/>
      <c r="CX70" s="25"/>
      <c r="CY70" s="18" t="str">
        <f t="shared" si="333"/>
        <v/>
      </c>
      <c r="CZ70" s="18" t="str">
        <f t="shared" si="334"/>
        <v/>
      </c>
      <c r="DA70" s="18" t="str">
        <f t="shared" si="335"/>
        <v/>
      </c>
      <c r="DB70" s="18" t="str">
        <f t="shared" si="336"/>
        <v/>
      </c>
      <c r="DC70" s="18" t="str">
        <f>IF(ISNUMBER(DA70), DA70*COS(RADIANS(-$C70+Графики!$B$3))+DB70*SIN(RADIANS(-$C70+Графики!$B$3)),"")</f>
        <v/>
      </c>
      <c r="DD70" s="19" t="str">
        <f>IF(ISNUMBER(DA70), DA70*COS(RADIANS(-$C70+Графики!$B$5))+DB70*SIN(RADIANS(-$C70+Графики!$B$5)),"")</f>
        <v/>
      </c>
      <c r="DE70" s="24"/>
      <c r="DF70" s="25"/>
      <c r="DG70" s="25"/>
      <c r="DH70" s="25"/>
      <c r="DI70" s="18" t="str">
        <f t="shared" si="337"/>
        <v/>
      </c>
      <c r="DJ70" s="18" t="str">
        <f t="shared" si="338"/>
        <v/>
      </c>
      <c r="DK70" s="18" t="str">
        <f t="shared" si="339"/>
        <v/>
      </c>
      <c r="DL70" s="18" t="str">
        <f t="shared" si="340"/>
        <v/>
      </c>
      <c r="DM70" s="18" t="str">
        <f>IF(ISNUMBER(DK70), DK70*COS(RADIANS(-$C70+Графики!$B$3))+DL70*SIN(RADIANS(-$C70+Графики!$B$3)),"")</f>
        <v/>
      </c>
      <c r="DN70" s="19" t="str">
        <f>IF(ISNUMBER(DK70), DK70*COS(RADIANS(-$C70+Графики!$B$5))+DL70*SIN(RADIANS(-$C70+Графики!$B$5)),"")</f>
        <v/>
      </c>
      <c r="DO70" s="24"/>
      <c r="DP70" s="25"/>
      <c r="DQ70" s="25"/>
      <c r="DR70" s="25"/>
      <c r="DS70" s="18" t="str">
        <f t="shared" si="341"/>
        <v/>
      </c>
      <c r="DT70" s="18" t="str">
        <f t="shared" si="342"/>
        <v/>
      </c>
      <c r="DU70" s="18" t="str">
        <f t="shared" si="343"/>
        <v/>
      </c>
      <c r="DV70" s="18" t="str">
        <f t="shared" si="344"/>
        <v/>
      </c>
      <c r="DW70" s="18" t="str">
        <f>IF(ISNUMBER(DU70), DU70*COS(RADIANS(-$C70+Графики!$B$3))+DV70*SIN(RADIANS(-$C70+Графики!$B$3)),"")</f>
        <v/>
      </c>
      <c r="DX70" s="19" t="str">
        <f>IF(ISNUMBER(DU70), DU70*COS(RADIANS(-$C70+Графики!$B$5))+DV70*SIN(RADIANS(-$C70+Графики!$B$5)),"")</f>
        <v/>
      </c>
      <c r="DY70" s="24"/>
      <c r="DZ70" s="25"/>
      <c r="EA70" s="25"/>
      <c r="EB70" s="25"/>
      <c r="EC70" s="18" t="str">
        <f t="shared" si="345"/>
        <v/>
      </c>
      <c r="ED70" s="18" t="str">
        <f t="shared" si="346"/>
        <v/>
      </c>
      <c r="EE70" s="18" t="str">
        <f t="shared" si="347"/>
        <v/>
      </c>
      <c r="EF70" s="18" t="str">
        <f t="shared" si="348"/>
        <v/>
      </c>
      <c r="EG70" s="18" t="str">
        <f>IF(ISNUMBER(EE70), EE70*COS(RADIANS(-$C70+Графики!$B$3))+EF70*SIN(RADIANS(-$C70+Графики!$B$3)),"")</f>
        <v/>
      </c>
      <c r="EH70" s="19" t="str">
        <f>IF(ISNUMBER(EE70), EE70*COS(RADIANS(-$C70+Графики!$B$5))+EF70*SIN(RADIANS(-$C70+Графики!$B$5)),"")</f>
        <v/>
      </c>
      <c r="EI70" s="24"/>
      <c r="EJ70" s="25"/>
      <c r="EK70" s="25"/>
      <c r="EL70" s="25"/>
      <c r="EM70" s="18" t="str">
        <f t="shared" si="349"/>
        <v/>
      </c>
      <c r="EN70" s="18" t="str">
        <f t="shared" si="350"/>
        <v/>
      </c>
      <c r="EO70" s="18" t="str">
        <f t="shared" si="351"/>
        <v/>
      </c>
      <c r="EP70" s="18" t="str">
        <f t="shared" si="352"/>
        <v/>
      </c>
      <c r="EQ70" s="18" t="str">
        <f>IF(ISNUMBER(EO70), EO70*COS(RADIANS(-$C70+Графики!$B$3))+EP70*SIN(RADIANS(-$C70+Графики!$B$3)),"")</f>
        <v/>
      </c>
      <c r="ER70" s="19" t="str">
        <f>IF(ISNUMBER(EO70), EO70*COS(RADIANS(-$C70+Графики!$B$5))+EP70*SIN(RADIANS(-$C70+Графики!$B$5)),"")</f>
        <v/>
      </c>
      <c r="ES70" s="24"/>
      <c r="ET70" s="25"/>
      <c r="EU70" s="25"/>
      <c r="EV70" s="25"/>
      <c r="EW70" s="18" t="str">
        <f t="shared" si="353"/>
        <v/>
      </c>
      <c r="EX70" s="18" t="str">
        <f t="shared" si="354"/>
        <v/>
      </c>
      <c r="EY70" s="18" t="str">
        <f t="shared" si="355"/>
        <v/>
      </c>
      <c r="EZ70" s="18" t="str">
        <f t="shared" si="356"/>
        <v/>
      </c>
      <c r="FA70" s="18" t="str">
        <f>IF(ISNUMBER(EY70), EY70*COS(RADIANS(-$C70+Графики!$B$3))+EZ70*SIN(RADIANS(-$C70+Графики!$B$3)),"")</f>
        <v/>
      </c>
      <c r="FB70" s="19" t="str">
        <f>IF(ISNUMBER(EY70), EY70*COS(RADIANS(-$C70+Графики!$B$5))+EZ70*SIN(RADIANS(-$C70+Графики!$B$5)),"")</f>
        <v/>
      </c>
      <c r="FC70" s="24"/>
      <c r="FD70" s="25"/>
      <c r="FE70" s="25"/>
      <c r="FF70" s="25"/>
      <c r="FG70" s="18" t="str">
        <f t="shared" si="357"/>
        <v/>
      </c>
      <c r="FH70" s="18" t="str">
        <f t="shared" si="358"/>
        <v/>
      </c>
      <c r="FI70" s="18" t="str">
        <f t="shared" si="359"/>
        <v/>
      </c>
      <c r="FJ70" s="18" t="str">
        <f t="shared" si="360"/>
        <v/>
      </c>
      <c r="FK70" s="18" t="str">
        <f>IF(ISNUMBER(FI70), FI70*COS(RADIANS(-$C70+Графики!$B$3))+FJ70*SIN(RADIANS(-$C70+Графики!$B$3)),"")</f>
        <v/>
      </c>
      <c r="FL70" s="19" t="str">
        <f>IF(ISNUMBER(FI70), FI70*COS(RADIANS(-$C70+Графики!$B$5))+FJ70*SIN(RADIANS(-$C70+Графики!$B$5)),"")</f>
        <v/>
      </c>
      <c r="FM70" s="24"/>
      <c r="FN70" s="25"/>
      <c r="FO70" s="25"/>
      <c r="FP70" s="25"/>
      <c r="FQ70" s="18" t="str">
        <f t="shared" si="361"/>
        <v/>
      </c>
      <c r="FR70" s="18" t="str">
        <f t="shared" si="362"/>
        <v/>
      </c>
      <c r="FS70" s="18" t="str">
        <f t="shared" si="363"/>
        <v/>
      </c>
      <c r="FT70" s="18" t="str">
        <f t="shared" si="364"/>
        <v/>
      </c>
      <c r="FU70" s="18" t="str">
        <f>IF(ISNUMBER(FS70), FS70*COS(RADIANS(-$C70+Графики!$B$3))+FT70*SIN(RADIANS(-$C70+Графики!$B$3)),"")</f>
        <v/>
      </c>
      <c r="FV70" s="19" t="str">
        <f>IF(ISNUMBER(FS70), FS70*COS(RADIANS(-$C70+Графики!$B$5))+FT70*SIN(RADIANS(-$C70+Графики!$B$5)),"")</f>
        <v/>
      </c>
      <c r="FW70" s="24"/>
      <c r="FX70" s="25"/>
      <c r="FY70" s="25"/>
      <c r="FZ70" s="25"/>
      <c r="GA70" s="18" t="str">
        <f t="shared" si="365"/>
        <v/>
      </c>
      <c r="GB70" s="18" t="str">
        <f t="shared" si="366"/>
        <v/>
      </c>
      <c r="GC70" s="18" t="str">
        <f t="shared" si="367"/>
        <v/>
      </c>
      <c r="GD70" s="18" t="str">
        <f t="shared" si="368"/>
        <v/>
      </c>
      <c r="GE70" s="18" t="str">
        <f>IF(ISNUMBER(GC70), GC70*COS(RADIANS(-$C70+Графики!$B$3))+GD70*SIN(RADIANS(-$C70+Графики!$B$3)),"")</f>
        <v/>
      </c>
      <c r="GF70" s="19" t="str">
        <f>IF(ISNUMBER(GC70), GC70*COS(RADIANS(-$C70+Графики!$B$5))+GD70*SIN(RADIANS(-$C70+Графики!$B$5)),"")</f>
        <v/>
      </c>
      <c r="GG70" s="24"/>
      <c r="GH70" s="25"/>
      <c r="GI70" s="25"/>
      <c r="GJ70" s="25"/>
      <c r="GK70" s="18" t="str">
        <f t="shared" si="369"/>
        <v/>
      </c>
      <c r="GL70" s="18" t="str">
        <f t="shared" si="370"/>
        <v/>
      </c>
      <c r="GM70" s="18" t="str">
        <f t="shared" si="371"/>
        <v/>
      </c>
      <c r="GN70" s="18" t="str">
        <f t="shared" si="372"/>
        <v/>
      </c>
      <c r="GO70" s="18" t="str">
        <f>IF(ISNUMBER(GM70), GM70*COS(RADIANS(-$C70+Графики!$B$3))+GN70*SIN(RADIANS(-$C70+Графики!$B$3)),"")</f>
        <v/>
      </c>
      <c r="GP70" s="19" t="str">
        <f>IF(ISNUMBER(GM70), GM70*COS(RADIANS(-$C70+Графики!$B$5))+GN70*SIN(RADIANS(-$C70+Графики!$B$5)),"")</f>
        <v/>
      </c>
      <c r="GQ70" s="24"/>
      <c r="GR70" s="25"/>
      <c r="GS70" s="25"/>
      <c r="GT70" s="25"/>
      <c r="GU70" s="18" t="str">
        <f t="shared" si="373"/>
        <v/>
      </c>
      <c r="GV70" s="18" t="str">
        <f t="shared" si="374"/>
        <v/>
      </c>
      <c r="GW70" s="18" t="str">
        <f t="shared" si="375"/>
        <v/>
      </c>
      <c r="GX70" s="18" t="str">
        <f t="shared" si="376"/>
        <v/>
      </c>
      <c r="GY70" s="18" t="str">
        <f>IF(ISNUMBER(GW70), GW70*COS(RADIANS(-$C70+Графики!$B$3))+GX70*SIN(RADIANS(-$C70+Графики!$B$3)),"")</f>
        <v/>
      </c>
      <c r="GZ70" s="19" t="str">
        <f>IF(ISNUMBER(GW70), GW70*COS(RADIANS(-$C70+Графики!$B$5))+GX70*SIN(RADIANS(-$C70+Графики!$B$5)),"")</f>
        <v/>
      </c>
      <c r="HA70" s="24"/>
      <c r="HB70" s="25"/>
      <c r="HC70" s="25"/>
      <c r="HD70" s="25"/>
      <c r="HE70" s="18" t="str">
        <f t="shared" si="377"/>
        <v/>
      </c>
      <c r="HF70" s="18" t="str">
        <f t="shared" si="378"/>
        <v/>
      </c>
      <c r="HG70" s="18" t="str">
        <f t="shared" si="379"/>
        <v/>
      </c>
      <c r="HH70" s="18" t="str">
        <f t="shared" si="380"/>
        <v/>
      </c>
      <c r="HI70" s="18" t="str">
        <f>IF(ISNUMBER(HG70), HG70*COS(RADIANS(-$C70+Графики!$B$3))+HH70*SIN(RADIANS(-$C70+Графики!$B$3)),"")</f>
        <v/>
      </c>
      <c r="HJ70" s="19" t="str">
        <f>IF(ISNUMBER(HG70), HG70*COS(RADIANS(-$C70+Графики!$B$5))+HH70*SIN(RADIANS(-$C70+Графики!$B$5)),"")</f>
        <v/>
      </c>
      <c r="HK70" s="24"/>
      <c r="HL70" s="25"/>
      <c r="HM70" s="25"/>
      <c r="HN70" s="25"/>
      <c r="HO70" s="18" t="str">
        <f t="shared" si="381"/>
        <v/>
      </c>
      <c r="HP70" s="18" t="str">
        <f t="shared" si="382"/>
        <v/>
      </c>
      <c r="HQ70" s="18" t="str">
        <f t="shared" si="383"/>
        <v/>
      </c>
      <c r="HR70" s="18" t="str">
        <f t="shared" si="384"/>
        <v/>
      </c>
      <c r="HS70" s="18" t="str">
        <f>IF(ISNUMBER(HQ70), HQ70*COS(RADIANS(-$C70+Графики!$B$3))+HR70*SIN(RADIANS(-$C70+Графики!$B$3)),"")</f>
        <v/>
      </c>
      <c r="HT70" s="19" t="str">
        <f>IF(ISNUMBER(HQ70), HQ70*COS(RADIANS(-$C70+Графики!$B$5))+HR70*SIN(RADIANS(-$C70+Графики!$B$5)),"")</f>
        <v/>
      </c>
      <c r="HU70" s="24"/>
      <c r="HV70" s="25"/>
      <c r="HW70" s="25"/>
      <c r="HX70" s="25"/>
      <c r="HY70" s="18" t="str">
        <f t="shared" si="385"/>
        <v/>
      </c>
      <c r="HZ70" s="18" t="str">
        <f t="shared" si="386"/>
        <v/>
      </c>
      <c r="IA70" s="18" t="str">
        <f t="shared" si="387"/>
        <v/>
      </c>
      <c r="IB70" s="18" t="str">
        <f t="shared" si="388"/>
        <v/>
      </c>
      <c r="IC70" s="18" t="str">
        <f>IF(ISNUMBER(IA70), IA70*COS(RADIANS(-$C70+Графики!$B$3))+IB70*SIN(RADIANS(-$C70+Графики!$B$3)),"")</f>
        <v/>
      </c>
      <c r="ID70" s="19" t="str">
        <f>IF(ISNUMBER(IA70), IA70*COS(RADIANS(-$C70+Графики!$B$5))+IB70*SIN(RADIANS(-$C70+Графики!$B$5)),"")</f>
        <v/>
      </c>
      <c r="IE70" s="24"/>
      <c r="IF70" s="25"/>
      <c r="IG70" s="25"/>
      <c r="IH70" s="25"/>
      <c r="II70" s="18" t="str">
        <f t="shared" si="389"/>
        <v/>
      </c>
      <c r="IJ70" s="18" t="str">
        <f t="shared" si="390"/>
        <v/>
      </c>
      <c r="IK70" s="18" t="str">
        <f t="shared" si="391"/>
        <v/>
      </c>
      <c r="IL70" s="18" t="str">
        <f t="shared" si="392"/>
        <v/>
      </c>
      <c r="IM70" s="18" t="str">
        <f>IF(ISNUMBER(IK70), IK70*COS(RADIANS(-$C70+Графики!$B$3))+IL70*SIN(RADIANS(-$C70+Графики!$B$3)),"")</f>
        <v/>
      </c>
      <c r="IN70" s="19" t="str">
        <f>IF(ISNUMBER(IK70), IK70*COS(RADIANS(-$C70+Графики!$B$5))+IL70*SIN(RADIANS(-$C70+Графики!$B$5)),"")</f>
        <v/>
      </c>
      <c r="IO70" s="24"/>
      <c r="IP70" s="25"/>
      <c r="IQ70" s="25"/>
      <c r="IR70" s="25"/>
      <c r="IS70" s="18" t="str">
        <f t="shared" si="393"/>
        <v/>
      </c>
      <c r="IT70" s="18" t="str">
        <f t="shared" si="394"/>
        <v/>
      </c>
      <c r="IU70" s="18" t="str">
        <f t="shared" si="395"/>
        <v/>
      </c>
      <c r="IV70" s="18" t="str">
        <f t="shared" si="396"/>
        <v/>
      </c>
      <c r="IW70" s="18" t="str">
        <f>IF(ISNUMBER(IU70), IU70*COS(RADIANS(-$C70+Графики!$B$3))+IV70*SIN(RADIANS(-$C70+Графики!$B$3)),"")</f>
        <v/>
      </c>
      <c r="IX70" s="19" t="str">
        <f>IF(ISNUMBER(IU70), IU70*COS(RADIANS(-$C70+Графики!$B$5))+IV70*SIN(RADIANS(-$C70+Графики!$B$5)),"")</f>
        <v/>
      </c>
    </row>
    <row r="71" spans="1:258" x14ac:dyDescent="0.25">
      <c r="A71" s="44">
        <v>71</v>
      </c>
      <c r="B71" s="50">
        <v>0</v>
      </c>
      <c r="C71" s="11">
        <f>IF(Графики!$A$7="Расчитывать с учетом закручивания скважины",B71,0)</f>
        <v>0</v>
      </c>
      <c r="D71" s="47">
        <v>34</v>
      </c>
      <c r="E71" s="34">
        <f t="shared" si="294"/>
        <v>0</v>
      </c>
      <c r="F71" s="35">
        <f t="shared" si="294"/>
        <v>0</v>
      </c>
      <c r="G71" s="35">
        <f t="shared" si="295"/>
        <v>0</v>
      </c>
      <c r="H71" s="36">
        <f t="shared" si="296"/>
        <v>0</v>
      </c>
      <c r="I71" s="29"/>
      <c r="J71" s="25"/>
      <c r="K71" s="25"/>
      <c r="L71" s="25"/>
      <c r="M71" s="18" t="str">
        <f t="shared" si="297"/>
        <v/>
      </c>
      <c r="N71" s="18" t="str">
        <f t="shared" si="298"/>
        <v/>
      </c>
      <c r="O71" s="18" t="str">
        <f t="shared" si="299"/>
        <v/>
      </c>
      <c r="P71" s="18" t="str">
        <f t="shared" si="300"/>
        <v/>
      </c>
      <c r="Q71" s="18" t="str">
        <f>IF(ISNUMBER(O71), O71*COS(RADIANS(-$C71+Графики!$B$3))+P71*SIN(RADIANS(-$C71+Графики!$B$3)),"")</f>
        <v/>
      </c>
      <c r="R71" s="19" t="str">
        <f>IF(ISNUMBER(O71), O71*COS(RADIANS(-$C71+Графики!$B$5))+P71*SIN(RADIANS(-$C71+Графики!$B$5)),"")</f>
        <v/>
      </c>
      <c r="S71" s="29"/>
      <c r="T71" s="25"/>
      <c r="U71" s="25"/>
      <c r="V71" s="25"/>
      <c r="W71" s="18" t="str">
        <f t="shared" si="301"/>
        <v/>
      </c>
      <c r="X71" s="18" t="str">
        <f t="shared" si="302"/>
        <v/>
      </c>
      <c r="Y71" s="18" t="str">
        <f t="shared" si="303"/>
        <v/>
      </c>
      <c r="Z71" s="18" t="str">
        <f t="shared" si="304"/>
        <v/>
      </c>
      <c r="AA71" s="18" t="str">
        <f>IF(ISNUMBER(Y71), Y71*COS(RADIANS(-$C71+Графики!$B$3))+Z71*SIN(RADIANS(-$C71+Графики!$B$3)),"")</f>
        <v/>
      </c>
      <c r="AB71" s="18" t="str">
        <f>IF(ISNUMBER(Y71), Y71*COS(RADIANS(-$C71+Графики!$B$5))+Z71*SIN(RADIANS(-$C71+Графики!$B$5)),"")</f>
        <v/>
      </c>
      <c r="AC71" s="24"/>
      <c r="AD71" s="25"/>
      <c r="AE71" s="25"/>
      <c r="AF71" s="25"/>
      <c r="AG71" s="18" t="str">
        <f t="shared" si="305"/>
        <v/>
      </c>
      <c r="AH71" s="18" t="str">
        <f t="shared" si="306"/>
        <v/>
      </c>
      <c r="AI71" s="18" t="str">
        <f t="shared" si="307"/>
        <v/>
      </c>
      <c r="AJ71" s="18" t="str">
        <f t="shared" si="308"/>
        <v/>
      </c>
      <c r="AK71" s="18" t="str">
        <f>IF(ISNUMBER(AI71), AI71*COS(RADIANS(-$C71+Графики!$B$3))+AJ71*SIN(RADIANS(-$C71+Графики!$B$3)),"")</f>
        <v/>
      </c>
      <c r="AL71" s="19" t="str">
        <f>IF(ISNUMBER(AI71), AI71*COS(RADIANS(-$C71+Графики!$B$5))+AJ71*SIN(RADIANS(-$C71+Графики!$B$5)),"")</f>
        <v/>
      </c>
      <c r="AM71" s="24"/>
      <c r="AN71" s="25"/>
      <c r="AO71" s="25"/>
      <c r="AP71" s="25"/>
      <c r="AQ71" s="18" t="str">
        <f t="shared" si="309"/>
        <v/>
      </c>
      <c r="AR71" s="18" t="str">
        <f t="shared" si="310"/>
        <v/>
      </c>
      <c r="AS71" s="18" t="str">
        <f t="shared" si="311"/>
        <v/>
      </c>
      <c r="AT71" s="18" t="str">
        <f t="shared" si="312"/>
        <v/>
      </c>
      <c r="AU71" s="18" t="str">
        <f>IF(ISNUMBER(AS71), AS71*COS(RADIANS(-$C71+Графики!$B$3))+AT71*SIN(RADIANS(-$C71+Графики!$B$3)),"")</f>
        <v/>
      </c>
      <c r="AV71" s="19" t="str">
        <f>IF(ISNUMBER(AS71), AS71*COS(RADIANS(-$C71+Графики!$B$5))+AT71*SIN(RADIANS(-$C71+Графики!$B$5)),"")</f>
        <v/>
      </c>
      <c r="AW71" s="24"/>
      <c r="AX71" s="25"/>
      <c r="AY71" s="25"/>
      <c r="AZ71" s="25"/>
      <c r="BA71" s="18" t="str">
        <f t="shared" si="313"/>
        <v/>
      </c>
      <c r="BB71" s="18" t="str">
        <f t="shared" si="314"/>
        <v/>
      </c>
      <c r="BC71" s="18" t="str">
        <f t="shared" si="315"/>
        <v/>
      </c>
      <c r="BD71" s="18" t="str">
        <f t="shared" si="316"/>
        <v/>
      </c>
      <c r="BE71" s="18" t="str">
        <f>IF(ISNUMBER(BC71), BC71*COS(RADIANS(-$C71+Графики!$B$3))+BD71*SIN(RADIANS(-$C71+Графики!$B$3)),"")</f>
        <v/>
      </c>
      <c r="BF71" s="19" t="str">
        <f>IF(ISNUMBER(BC71), BC71*COS(RADIANS(-$C71+Графики!$B$5))+BD71*SIN(RADIANS(-$C71+Графики!$B$5)),"")</f>
        <v/>
      </c>
      <c r="BG71" s="24"/>
      <c r="BH71" s="25"/>
      <c r="BI71" s="25"/>
      <c r="BJ71" s="25"/>
      <c r="BK71" s="18" t="str">
        <f t="shared" si="317"/>
        <v/>
      </c>
      <c r="BL71" s="18" t="str">
        <f t="shared" si="318"/>
        <v/>
      </c>
      <c r="BM71" s="18" t="str">
        <f t="shared" si="319"/>
        <v/>
      </c>
      <c r="BN71" s="18" t="str">
        <f t="shared" si="320"/>
        <v/>
      </c>
      <c r="BO71" s="18" t="str">
        <f>IF(ISNUMBER(BM71), BM71*COS(RADIANS(-$C71+Графики!$B$3))+BN71*SIN(RADIANS(-$C71+Графики!$B$3)),"")</f>
        <v/>
      </c>
      <c r="BP71" s="19" t="str">
        <f>IF(ISNUMBER(BM71), BM71*COS(RADIANS(-$C71+Графики!$B$5))+BN71*SIN(RADIANS(-$C71+Графики!$B$5)),"")</f>
        <v/>
      </c>
      <c r="BQ71" s="24"/>
      <c r="BR71" s="25"/>
      <c r="BS71" s="25"/>
      <c r="BT71" s="25"/>
      <c r="BU71" s="18" t="str">
        <f t="shared" si="321"/>
        <v/>
      </c>
      <c r="BV71" s="18" t="str">
        <f t="shared" si="322"/>
        <v/>
      </c>
      <c r="BW71" s="18" t="str">
        <f t="shared" si="323"/>
        <v/>
      </c>
      <c r="BX71" s="18" t="str">
        <f t="shared" si="324"/>
        <v/>
      </c>
      <c r="BY71" s="18" t="str">
        <f>IF(ISNUMBER(BW71), BW71*COS(RADIANS(-$C71+Графики!$B$3))+BX71*SIN(RADIANS(-$C71+Графики!$B$3)),"")</f>
        <v/>
      </c>
      <c r="BZ71" s="19" t="str">
        <f>IF(ISNUMBER(BW71), BW71*COS(RADIANS(-$C71+Графики!$B$5))+BX71*SIN(RADIANS(-$C71+Графики!$B$5)),"")</f>
        <v/>
      </c>
      <c r="CA71" s="29"/>
      <c r="CB71" s="25"/>
      <c r="CC71" s="25"/>
      <c r="CD71" s="25"/>
      <c r="CE71" s="18" t="str">
        <f t="shared" si="325"/>
        <v/>
      </c>
      <c r="CF71" s="18" t="str">
        <f t="shared" si="326"/>
        <v/>
      </c>
      <c r="CG71" s="18" t="str">
        <f t="shared" si="327"/>
        <v/>
      </c>
      <c r="CH71" s="18" t="str">
        <f t="shared" si="328"/>
        <v/>
      </c>
      <c r="CI71" s="18" t="str">
        <f>IF(ISNUMBER(CG71), CG71*COS(RADIANS(-$C71+Графики!$B$3))+CH71*SIN(RADIANS(-$C71+Графики!$B$3)),"")</f>
        <v/>
      </c>
      <c r="CJ71" s="19" t="str">
        <f>IF(ISNUMBER(CG71), CG71*COS(RADIANS(-$C71+Графики!$B$5))+CH71*SIN(RADIANS(-$C71+Графики!$B$5)),"")</f>
        <v/>
      </c>
      <c r="CK71" s="24"/>
      <c r="CL71" s="25"/>
      <c r="CM71" s="25"/>
      <c r="CN71" s="25"/>
      <c r="CO71" s="18" t="str">
        <f t="shared" si="329"/>
        <v/>
      </c>
      <c r="CP71" s="18" t="str">
        <f t="shared" si="330"/>
        <v/>
      </c>
      <c r="CQ71" s="18" t="str">
        <f t="shared" si="331"/>
        <v/>
      </c>
      <c r="CR71" s="18" t="str">
        <f t="shared" si="332"/>
        <v/>
      </c>
      <c r="CS71" s="18" t="str">
        <f>IF(ISNUMBER(CQ71), CQ71*COS(RADIANS(-$C71+Графики!$B$3))+CR71*SIN(RADIANS(-$C71+Графики!$B$3)),"")</f>
        <v/>
      </c>
      <c r="CT71" s="19" t="str">
        <f>IF(ISNUMBER(CQ71), CQ71*COS(RADIANS(-$C71+Графики!$B$5))+CR71*SIN(RADIANS(-$C71+Графики!$B$5)),"")</f>
        <v/>
      </c>
      <c r="CU71" s="24"/>
      <c r="CV71" s="25"/>
      <c r="CW71" s="25"/>
      <c r="CX71" s="25"/>
      <c r="CY71" s="18" t="str">
        <f t="shared" si="333"/>
        <v/>
      </c>
      <c r="CZ71" s="18" t="str">
        <f t="shared" si="334"/>
        <v/>
      </c>
      <c r="DA71" s="18" t="str">
        <f t="shared" si="335"/>
        <v/>
      </c>
      <c r="DB71" s="18" t="str">
        <f t="shared" si="336"/>
        <v/>
      </c>
      <c r="DC71" s="18" t="str">
        <f>IF(ISNUMBER(DA71), DA71*COS(RADIANS(-$C71+Графики!$B$3))+DB71*SIN(RADIANS(-$C71+Графики!$B$3)),"")</f>
        <v/>
      </c>
      <c r="DD71" s="19" t="str">
        <f>IF(ISNUMBER(DA71), DA71*COS(RADIANS(-$C71+Графики!$B$5))+DB71*SIN(RADIANS(-$C71+Графики!$B$5)),"")</f>
        <v/>
      </c>
      <c r="DE71" s="24"/>
      <c r="DF71" s="25"/>
      <c r="DG71" s="25"/>
      <c r="DH71" s="25"/>
      <c r="DI71" s="18" t="str">
        <f t="shared" si="337"/>
        <v/>
      </c>
      <c r="DJ71" s="18" t="str">
        <f t="shared" si="338"/>
        <v/>
      </c>
      <c r="DK71" s="18" t="str">
        <f t="shared" si="339"/>
        <v/>
      </c>
      <c r="DL71" s="18" t="str">
        <f t="shared" si="340"/>
        <v/>
      </c>
      <c r="DM71" s="18" t="str">
        <f>IF(ISNUMBER(DK71), DK71*COS(RADIANS(-$C71+Графики!$B$3))+DL71*SIN(RADIANS(-$C71+Графики!$B$3)),"")</f>
        <v/>
      </c>
      <c r="DN71" s="19" t="str">
        <f>IF(ISNUMBER(DK71), DK71*COS(RADIANS(-$C71+Графики!$B$5))+DL71*SIN(RADIANS(-$C71+Графики!$B$5)),"")</f>
        <v/>
      </c>
      <c r="DO71" s="24"/>
      <c r="DP71" s="25"/>
      <c r="DQ71" s="25"/>
      <c r="DR71" s="25"/>
      <c r="DS71" s="18" t="str">
        <f t="shared" si="341"/>
        <v/>
      </c>
      <c r="DT71" s="18" t="str">
        <f t="shared" si="342"/>
        <v/>
      </c>
      <c r="DU71" s="18" t="str">
        <f t="shared" si="343"/>
        <v/>
      </c>
      <c r="DV71" s="18" t="str">
        <f t="shared" si="344"/>
        <v/>
      </c>
      <c r="DW71" s="18" t="str">
        <f>IF(ISNUMBER(DU71), DU71*COS(RADIANS(-$C71+Графики!$B$3))+DV71*SIN(RADIANS(-$C71+Графики!$B$3)),"")</f>
        <v/>
      </c>
      <c r="DX71" s="19" t="str">
        <f>IF(ISNUMBER(DU71), DU71*COS(RADIANS(-$C71+Графики!$B$5))+DV71*SIN(RADIANS(-$C71+Графики!$B$5)),"")</f>
        <v/>
      </c>
      <c r="DY71" s="24"/>
      <c r="DZ71" s="25"/>
      <c r="EA71" s="25"/>
      <c r="EB71" s="25"/>
      <c r="EC71" s="18" t="str">
        <f t="shared" si="345"/>
        <v/>
      </c>
      <c r="ED71" s="18" t="str">
        <f t="shared" si="346"/>
        <v/>
      </c>
      <c r="EE71" s="18" t="str">
        <f t="shared" si="347"/>
        <v/>
      </c>
      <c r="EF71" s="18" t="str">
        <f t="shared" si="348"/>
        <v/>
      </c>
      <c r="EG71" s="18" t="str">
        <f>IF(ISNUMBER(EE71), EE71*COS(RADIANS(-$C71+Графики!$B$3))+EF71*SIN(RADIANS(-$C71+Графики!$B$3)),"")</f>
        <v/>
      </c>
      <c r="EH71" s="19" t="str">
        <f>IF(ISNUMBER(EE71), EE71*COS(RADIANS(-$C71+Графики!$B$5))+EF71*SIN(RADIANS(-$C71+Графики!$B$5)),"")</f>
        <v/>
      </c>
      <c r="EI71" s="24"/>
      <c r="EJ71" s="25"/>
      <c r="EK71" s="25"/>
      <c r="EL71" s="25"/>
      <c r="EM71" s="18" t="str">
        <f t="shared" si="349"/>
        <v/>
      </c>
      <c r="EN71" s="18" t="str">
        <f t="shared" si="350"/>
        <v/>
      </c>
      <c r="EO71" s="18" t="str">
        <f t="shared" si="351"/>
        <v/>
      </c>
      <c r="EP71" s="18" t="str">
        <f t="shared" si="352"/>
        <v/>
      </c>
      <c r="EQ71" s="18" t="str">
        <f>IF(ISNUMBER(EO71), EO71*COS(RADIANS(-$C71+Графики!$B$3))+EP71*SIN(RADIANS(-$C71+Графики!$B$3)),"")</f>
        <v/>
      </c>
      <c r="ER71" s="19" t="str">
        <f>IF(ISNUMBER(EO71), EO71*COS(RADIANS(-$C71+Графики!$B$5))+EP71*SIN(RADIANS(-$C71+Графики!$B$5)),"")</f>
        <v/>
      </c>
      <c r="ES71" s="24"/>
      <c r="ET71" s="25"/>
      <c r="EU71" s="25"/>
      <c r="EV71" s="25"/>
      <c r="EW71" s="18" t="str">
        <f t="shared" si="353"/>
        <v/>
      </c>
      <c r="EX71" s="18" t="str">
        <f t="shared" si="354"/>
        <v/>
      </c>
      <c r="EY71" s="18" t="str">
        <f t="shared" si="355"/>
        <v/>
      </c>
      <c r="EZ71" s="18" t="str">
        <f t="shared" si="356"/>
        <v/>
      </c>
      <c r="FA71" s="18" t="str">
        <f>IF(ISNUMBER(EY71), EY71*COS(RADIANS(-$C71+Графики!$B$3))+EZ71*SIN(RADIANS(-$C71+Графики!$B$3)),"")</f>
        <v/>
      </c>
      <c r="FB71" s="19" t="str">
        <f>IF(ISNUMBER(EY71), EY71*COS(RADIANS(-$C71+Графики!$B$5))+EZ71*SIN(RADIANS(-$C71+Графики!$B$5)),"")</f>
        <v/>
      </c>
      <c r="FC71" s="24"/>
      <c r="FD71" s="25"/>
      <c r="FE71" s="25"/>
      <c r="FF71" s="25"/>
      <c r="FG71" s="18" t="str">
        <f t="shared" si="357"/>
        <v/>
      </c>
      <c r="FH71" s="18" t="str">
        <f t="shared" si="358"/>
        <v/>
      </c>
      <c r="FI71" s="18" t="str">
        <f t="shared" si="359"/>
        <v/>
      </c>
      <c r="FJ71" s="18" t="str">
        <f t="shared" si="360"/>
        <v/>
      </c>
      <c r="FK71" s="18" t="str">
        <f>IF(ISNUMBER(FI71), FI71*COS(RADIANS(-$C71+Графики!$B$3))+FJ71*SIN(RADIANS(-$C71+Графики!$B$3)),"")</f>
        <v/>
      </c>
      <c r="FL71" s="19" t="str">
        <f>IF(ISNUMBER(FI71), FI71*COS(RADIANS(-$C71+Графики!$B$5))+FJ71*SIN(RADIANS(-$C71+Графики!$B$5)),"")</f>
        <v/>
      </c>
      <c r="FM71" s="24"/>
      <c r="FN71" s="25"/>
      <c r="FO71" s="25"/>
      <c r="FP71" s="25"/>
      <c r="FQ71" s="18" t="str">
        <f t="shared" si="361"/>
        <v/>
      </c>
      <c r="FR71" s="18" t="str">
        <f t="shared" si="362"/>
        <v/>
      </c>
      <c r="FS71" s="18" t="str">
        <f t="shared" si="363"/>
        <v/>
      </c>
      <c r="FT71" s="18" t="str">
        <f t="shared" si="364"/>
        <v/>
      </c>
      <c r="FU71" s="18" t="str">
        <f>IF(ISNUMBER(FS71), FS71*COS(RADIANS(-$C71+Графики!$B$3))+FT71*SIN(RADIANS(-$C71+Графики!$B$3)),"")</f>
        <v/>
      </c>
      <c r="FV71" s="19" t="str">
        <f>IF(ISNUMBER(FS71), FS71*COS(RADIANS(-$C71+Графики!$B$5))+FT71*SIN(RADIANS(-$C71+Графики!$B$5)),"")</f>
        <v/>
      </c>
      <c r="FW71" s="24"/>
      <c r="FX71" s="25"/>
      <c r="FY71" s="25"/>
      <c r="FZ71" s="25"/>
      <c r="GA71" s="18" t="str">
        <f t="shared" si="365"/>
        <v/>
      </c>
      <c r="GB71" s="18" t="str">
        <f t="shared" si="366"/>
        <v/>
      </c>
      <c r="GC71" s="18" t="str">
        <f t="shared" si="367"/>
        <v/>
      </c>
      <c r="GD71" s="18" t="str">
        <f t="shared" si="368"/>
        <v/>
      </c>
      <c r="GE71" s="18" t="str">
        <f>IF(ISNUMBER(GC71), GC71*COS(RADIANS(-$C71+Графики!$B$3))+GD71*SIN(RADIANS(-$C71+Графики!$B$3)),"")</f>
        <v/>
      </c>
      <c r="GF71" s="19" t="str">
        <f>IF(ISNUMBER(GC71), GC71*COS(RADIANS(-$C71+Графики!$B$5))+GD71*SIN(RADIANS(-$C71+Графики!$B$5)),"")</f>
        <v/>
      </c>
      <c r="GG71" s="24"/>
      <c r="GH71" s="25"/>
      <c r="GI71" s="25"/>
      <c r="GJ71" s="25"/>
      <c r="GK71" s="18" t="str">
        <f t="shared" si="369"/>
        <v/>
      </c>
      <c r="GL71" s="18" t="str">
        <f t="shared" si="370"/>
        <v/>
      </c>
      <c r="GM71" s="18" t="str">
        <f t="shared" si="371"/>
        <v/>
      </c>
      <c r="GN71" s="18" t="str">
        <f t="shared" si="372"/>
        <v/>
      </c>
      <c r="GO71" s="18" t="str">
        <f>IF(ISNUMBER(GM71), GM71*COS(RADIANS(-$C71+Графики!$B$3))+GN71*SIN(RADIANS(-$C71+Графики!$B$3)),"")</f>
        <v/>
      </c>
      <c r="GP71" s="19" t="str">
        <f>IF(ISNUMBER(GM71), GM71*COS(RADIANS(-$C71+Графики!$B$5))+GN71*SIN(RADIANS(-$C71+Графики!$B$5)),"")</f>
        <v/>
      </c>
      <c r="GQ71" s="24"/>
      <c r="GR71" s="25"/>
      <c r="GS71" s="25"/>
      <c r="GT71" s="25"/>
      <c r="GU71" s="18" t="str">
        <f t="shared" si="373"/>
        <v/>
      </c>
      <c r="GV71" s="18" t="str">
        <f t="shared" si="374"/>
        <v/>
      </c>
      <c r="GW71" s="18" t="str">
        <f t="shared" si="375"/>
        <v/>
      </c>
      <c r="GX71" s="18" t="str">
        <f t="shared" si="376"/>
        <v/>
      </c>
      <c r="GY71" s="18" t="str">
        <f>IF(ISNUMBER(GW71), GW71*COS(RADIANS(-$C71+Графики!$B$3))+GX71*SIN(RADIANS(-$C71+Графики!$B$3)),"")</f>
        <v/>
      </c>
      <c r="GZ71" s="19" t="str">
        <f>IF(ISNUMBER(GW71), GW71*COS(RADIANS(-$C71+Графики!$B$5))+GX71*SIN(RADIANS(-$C71+Графики!$B$5)),"")</f>
        <v/>
      </c>
      <c r="HA71" s="24"/>
      <c r="HB71" s="25"/>
      <c r="HC71" s="25"/>
      <c r="HD71" s="25"/>
      <c r="HE71" s="18" t="str">
        <f t="shared" si="377"/>
        <v/>
      </c>
      <c r="HF71" s="18" t="str">
        <f t="shared" si="378"/>
        <v/>
      </c>
      <c r="HG71" s="18" t="str">
        <f t="shared" si="379"/>
        <v/>
      </c>
      <c r="HH71" s="18" t="str">
        <f t="shared" si="380"/>
        <v/>
      </c>
      <c r="HI71" s="18" t="str">
        <f>IF(ISNUMBER(HG71), HG71*COS(RADIANS(-$C71+Графики!$B$3))+HH71*SIN(RADIANS(-$C71+Графики!$B$3)),"")</f>
        <v/>
      </c>
      <c r="HJ71" s="19" t="str">
        <f>IF(ISNUMBER(HG71), HG71*COS(RADIANS(-$C71+Графики!$B$5))+HH71*SIN(RADIANS(-$C71+Графики!$B$5)),"")</f>
        <v/>
      </c>
      <c r="HK71" s="24"/>
      <c r="HL71" s="25"/>
      <c r="HM71" s="25"/>
      <c r="HN71" s="25"/>
      <c r="HO71" s="18" t="str">
        <f t="shared" si="381"/>
        <v/>
      </c>
      <c r="HP71" s="18" t="str">
        <f t="shared" si="382"/>
        <v/>
      </c>
      <c r="HQ71" s="18" t="str">
        <f t="shared" si="383"/>
        <v/>
      </c>
      <c r="HR71" s="18" t="str">
        <f t="shared" si="384"/>
        <v/>
      </c>
      <c r="HS71" s="18" t="str">
        <f>IF(ISNUMBER(HQ71), HQ71*COS(RADIANS(-$C71+Графики!$B$3))+HR71*SIN(RADIANS(-$C71+Графики!$B$3)),"")</f>
        <v/>
      </c>
      <c r="HT71" s="19" t="str">
        <f>IF(ISNUMBER(HQ71), HQ71*COS(RADIANS(-$C71+Графики!$B$5))+HR71*SIN(RADIANS(-$C71+Графики!$B$5)),"")</f>
        <v/>
      </c>
      <c r="HU71" s="24"/>
      <c r="HV71" s="25"/>
      <c r="HW71" s="25"/>
      <c r="HX71" s="25"/>
      <c r="HY71" s="18" t="str">
        <f t="shared" si="385"/>
        <v/>
      </c>
      <c r="HZ71" s="18" t="str">
        <f t="shared" si="386"/>
        <v/>
      </c>
      <c r="IA71" s="18" t="str">
        <f t="shared" si="387"/>
        <v/>
      </c>
      <c r="IB71" s="18" t="str">
        <f t="shared" si="388"/>
        <v/>
      </c>
      <c r="IC71" s="18" t="str">
        <f>IF(ISNUMBER(IA71), IA71*COS(RADIANS(-$C71+Графики!$B$3))+IB71*SIN(RADIANS(-$C71+Графики!$B$3)),"")</f>
        <v/>
      </c>
      <c r="ID71" s="19" t="str">
        <f>IF(ISNUMBER(IA71), IA71*COS(RADIANS(-$C71+Графики!$B$5))+IB71*SIN(RADIANS(-$C71+Графики!$B$5)),"")</f>
        <v/>
      </c>
      <c r="IE71" s="24"/>
      <c r="IF71" s="25"/>
      <c r="IG71" s="25"/>
      <c r="IH71" s="25"/>
      <c r="II71" s="18" t="str">
        <f t="shared" si="389"/>
        <v/>
      </c>
      <c r="IJ71" s="18" t="str">
        <f t="shared" si="390"/>
        <v/>
      </c>
      <c r="IK71" s="18" t="str">
        <f t="shared" si="391"/>
        <v/>
      </c>
      <c r="IL71" s="18" t="str">
        <f t="shared" si="392"/>
        <v/>
      </c>
      <c r="IM71" s="18" t="str">
        <f>IF(ISNUMBER(IK71), IK71*COS(RADIANS(-$C71+Графики!$B$3))+IL71*SIN(RADIANS(-$C71+Графики!$B$3)),"")</f>
        <v/>
      </c>
      <c r="IN71" s="19" t="str">
        <f>IF(ISNUMBER(IK71), IK71*COS(RADIANS(-$C71+Графики!$B$5))+IL71*SIN(RADIANS(-$C71+Графики!$B$5)),"")</f>
        <v/>
      </c>
      <c r="IO71" s="24"/>
      <c r="IP71" s="25"/>
      <c r="IQ71" s="25"/>
      <c r="IR71" s="25"/>
      <c r="IS71" s="18" t="str">
        <f t="shared" si="393"/>
        <v/>
      </c>
      <c r="IT71" s="18" t="str">
        <f t="shared" si="394"/>
        <v/>
      </c>
      <c r="IU71" s="18" t="str">
        <f t="shared" si="395"/>
        <v/>
      </c>
      <c r="IV71" s="18" t="str">
        <f t="shared" si="396"/>
        <v/>
      </c>
      <c r="IW71" s="18" t="str">
        <f>IF(ISNUMBER(IU71), IU71*COS(RADIANS(-$C71+Графики!$B$3))+IV71*SIN(RADIANS(-$C71+Графики!$B$3)),"")</f>
        <v/>
      </c>
      <c r="IX71" s="19" t="str">
        <f>IF(ISNUMBER(IU71), IU71*COS(RADIANS(-$C71+Графики!$B$5))+IV71*SIN(RADIANS(-$C71+Графики!$B$5)),"")</f>
        <v/>
      </c>
    </row>
    <row r="72" spans="1:258" x14ac:dyDescent="0.25">
      <c r="A72" s="44">
        <v>72</v>
      </c>
      <c r="B72" s="50">
        <v>0</v>
      </c>
      <c r="C72" s="11">
        <f>IF(Графики!$A$7="Расчитывать с учетом закручивания скважины",B72,0)</f>
        <v>0</v>
      </c>
      <c r="D72" s="47">
        <v>34.5</v>
      </c>
      <c r="E72" s="34">
        <f t="shared" si="294"/>
        <v>0</v>
      </c>
      <c r="F72" s="35">
        <f t="shared" si="294"/>
        <v>0</v>
      </c>
      <c r="G72" s="35">
        <f t="shared" si="295"/>
        <v>0</v>
      </c>
      <c r="H72" s="36">
        <f t="shared" si="296"/>
        <v>0</v>
      </c>
      <c r="I72" s="29"/>
      <c r="J72" s="25"/>
      <c r="K72" s="25"/>
      <c r="L72" s="25"/>
      <c r="M72" s="18" t="str">
        <f t="shared" si="297"/>
        <v/>
      </c>
      <c r="N72" s="18" t="str">
        <f t="shared" si="298"/>
        <v/>
      </c>
      <c r="O72" s="18" t="str">
        <f t="shared" si="299"/>
        <v/>
      </c>
      <c r="P72" s="18" t="str">
        <f t="shared" si="300"/>
        <v/>
      </c>
      <c r="Q72" s="18" t="str">
        <f>IF(ISNUMBER(O72), O72*COS(RADIANS(-$C72+Графики!$B$3))+P72*SIN(RADIANS(-$C72+Графики!$B$3)),"")</f>
        <v/>
      </c>
      <c r="R72" s="19" t="str">
        <f>IF(ISNUMBER(O72), O72*COS(RADIANS(-$C72+Графики!$B$5))+P72*SIN(RADIANS(-$C72+Графики!$B$5)),"")</f>
        <v/>
      </c>
      <c r="S72" s="29"/>
      <c r="T72" s="25"/>
      <c r="U72" s="25"/>
      <c r="V72" s="25"/>
      <c r="W72" s="18" t="str">
        <f t="shared" si="301"/>
        <v/>
      </c>
      <c r="X72" s="18" t="str">
        <f t="shared" si="302"/>
        <v/>
      </c>
      <c r="Y72" s="18" t="str">
        <f t="shared" si="303"/>
        <v/>
      </c>
      <c r="Z72" s="18" t="str">
        <f t="shared" si="304"/>
        <v/>
      </c>
      <c r="AA72" s="18" t="str">
        <f>IF(ISNUMBER(Y72), Y72*COS(RADIANS(-$C72+Графики!$B$3))+Z72*SIN(RADIANS(-$C72+Графики!$B$3)),"")</f>
        <v/>
      </c>
      <c r="AB72" s="18" t="str">
        <f>IF(ISNUMBER(Y72), Y72*COS(RADIANS(-$C72+Графики!$B$5))+Z72*SIN(RADIANS(-$C72+Графики!$B$5)),"")</f>
        <v/>
      </c>
      <c r="AC72" s="24"/>
      <c r="AD72" s="25"/>
      <c r="AE72" s="25"/>
      <c r="AF72" s="25"/>
      <c r="AG72" s="18" t="str">
        <f t="shared" si="305"/>
        <v/>
      </c>
      <c r="AH72" s="18" t="str">
        <f t="shared" si="306"/>
        <v/>
      </c>
      <c r="AI72" s="18" t="str">
        <f t="shared" si="307"/>
        <v/>
      </c>
      <c r="AJ72" s="18" t="str">
        <f t="shared" si="308"/>
        <v/>
      </c>
      <c r="AK72" s="18" t="str">
        <f>IF(ISNUMBER(AI72), AI72*COS(RADIANS(-$C72+Графики!$B$3))+AJ72*SIN(RADIANS(-$C72+Графики!$B$3)),"")</f>
        <v/>
      </c>
      <c r="AL72" s="19" t="str">
        <f>IF(ISNUMBER(AI72), AI72*COS(RADIANS(-$C72+Графики!$B$5))+AJ72*SIN(RADIANS(-$C72+Графики!$B$5)),"")</f>
        <v/>
      </c>
      <c r="AM72" s="24"/>
      <c r="AN72" s="25"/>
      <c r="AO72" s="25"/>
      <c r="AP72" s="25"/>
      <c r="AQ72" s="18" t="str">
        <f t="shared" si="309"/>
        <v/>
      </c>
      <c r="AR72" s="18" t="str">
        <f t="shared" si="310"/>
        <v/>
      </c>
      <c r="AS72" s="18" t="str">
        <f t="shared" si="311"/>
        <v/>
      </c>
      <c r="AT72" s="18" t="str">
        <f t="shared" si="312"/>
        <v/>
      </c>
      <c r="AU72" s="18" t="str">
        <f>IF(ISNUMBER(AS72), AS72*COS(RADIANS(-$C72+Графики!$B$3))+AT72*SIN(RADIANS(-$C72+Графики!$B$3)),"")</f>
        <v/>
      </c>
      <c r="AV72" s="19" t="str">
        <f>IF(ISNUMBER(AS72), AS72*COS(RADIANS(-$C72+Графики!$B$5))+AT72*SIN(RADIANS(-$C72+Графики!$B$5)),"")</f>
        <v/>
      </c>
      <c r="AW72" s="24"/>
      <c r="AX72" s="25"/>
      <c r="AY72" s="25"/>
      <c r="AZ72" s="25"/>
      <c r="BA72" s="18" t="str">
        <f t="shared" si="313"/>
        <v/>
      </c>
      <c r="BB72" s="18" t="str">
        <f t="shared" si="314"/>
        <v/>
      </c>
      <c r="BC72" s="18" t="str">
        <f t="shared" si="315"/>
        <v/>
      </c>
      <c r="BD72" s="18" t="str">
        <f t="shared" si="316"/>
        <v/>
      </c>
      <c r="BE72" s="18" t="str">
        <f>IF(ISNUMBER(BC72), BC72*COS(RADIANS(-$C72+Графики!$B$3))+BD72*SIN(RADIANS(-$C72+Графики!$B$3)),"")</f>
        <v/>
      </c>
      <c r="BF72" s="19" t="str">
        <f>IF(ISNUMBER(BC72), BC72*COS(RADIANS(-$C72+Графики!$B$5))+BD72*SIN(RADIANS(-$C72+Графики!$B$5)),"")</f>
        <v/>
      </c>
      <c r="BG72" s="24"/>
      <c r="BH72" s="25"/>
      <c r="BI72" s="25"/>
      <c r="BJ72" s="25"/>
      <c r="BK72" s="18" t="str">
        <f t="shared" si="317"/>
        <v/>
      </c>
      <c r="BL72" s="18" t="str">
        <f t="shared" si="318"/>
        <v/>
      </c>
      <c r="BM72" s="18" t="str">
        <f t="shared" si="319"/>
        <v/>
      </c>
      <c r="BN72" s="18" t="str">
        <f t="shared" si="320"/>
        <v/>
      </c>
      <c r="BO72" s="18" t="str">
        <f>IF(ISNUMBER(BM72), BM72*COS(RADIANS(-$C72+Графики!$B$3))+BN72*SIN(RADIANS(-$C72+Графики!$B$3)),"")</f>
        <v/>
      </c>
      <c r="BP72" s="19" t="str">
        <f>IF(ISNUMBER(BM72), BM72*COS(RADIANS(-$C72+Графики!$B$5))+BN72*SIN(RADIANS(-$C72+Графики!$B$5)),"")</f>
        <v/>
      </c>
      <c r="BQ72" s="24"/>
      <c r="BR72" s="25"/>
      <c r="BS72" s="25"/>
      <c r="BT72" s="25"/>
      <c r="BU72" s="18" t="str">
        <f t="shared" si="321"/>
        <v/>
      </c>
      <c r="BV72" s="18" t="str">
        <f t="shared" si="322"/>
        <v/>
      </c>
      <c r="BW72" s="18" t="str">
        <f t="shared" si="323"/>
        <v/>
      </c>
      <c r="BX72" s="18" t="str">
        <f t="shared" si="324"/>
        <v/>
      </c>
      <c r="BY72" s="18" t="str">
        <f>IF(ISNUMBER(BW72), BW72*COS(RADIANS(-$C72+Графики!$B$3))+BX72*SIN(RADIANS(-$C72+Графики!$B$3)),"")</f>
        <v/>
      </c>
      <c r="BZ72" s="19" t="str">
        <f>IF(ISNUMBER(BW72), BW72*COS(RADIANS(-$C72+Графики!$B$5))+BX72*SIN(RADIANS(-$C72+Графики!$B$5)),"")</f>
        <v/>
      </c>
      <c r="CA72" s="29"/>
      <c r="CB72" s="25"/>
      <c r="CC72" s="25"/>
      <c r="CD72" s="25"/>
      <c r="CE72" s="18" t="str">
        <f t="shared" si="325"/>
        <v/>
      </c>
      <c r="CF72" s="18" t="str">
        <f t="shared" si="326"/>
        <v/>
      </c>
      <c r="CG72" s="18" t="str">
        <f t="shared" si="327"/>
        <v/>
      </c>
      <c r="CH72" s="18" t="str">
        <f t="shared" si="328"/>
        <v/>
      </c>
      <c r="CI72" s="18" t="str">
        <f>IF(ISNUMBER(CG72), CG72*COS(RADIANS(-$C72+Графики!$B$3))+CH72*SIN(RADIANS(-$C72+Графики!$B$3)),"")</f>
        <v/>
      </c>
      <c r="CJ72" s="19" t="str">
        <f>IF(ISNUMBER(CG72), CG72*COS(RADIANS(-$C72+Графики!$B$5))+CH72*SIN(RADIANS(-$C72+Графики!$B$5)),"")</f>
        <v/>
      </c>
      <c r="CK72" s="24"/>
      <c r="CL72" s="25"/>
      <c r="CM72" s="25"/>
      <c r="CN72" s="25"/>
      <c r="CO72" s="18" t="str">
        <f t="shared" si="329"/>
        <v/>
      </c>
      <c r="CP72" s="18" t="str">
        <f t="shared" si="330"/>
        <v/>
      </c>
      <c r="CQ72" s="18" t="str">
        <f t="shared" si="331"/>
        <v/>
      </c>
      <c r="CR72" s="18" t="str">
        <f t="shared" si="332"/>
        <v/>
      </c>
      <c r="CS72" s="18" t="str">
        <f>IF(ISNUMBER(CQ72), CQ72*COS(RADIANS(-$C72+Графики!$B$3))+CR72*SIN(RADIANS(-$C72+Графики!$B$3)),"")</f>
        <v/>
      </c>
      <c r="CT72" s="19" t="str">
        <f>IF(ISNUMBER(CQ72), CQ72*COS(RADIANS(-$C72+Графики!$B$5))+CR72*SIN(RADIANS(-$C72+Графики!$B$5)),"")</f>
        <v/>
      </c>
      <c r="CU72" s="24"/>
      <c r="CV72" s="25"/>
      <c r="CW72" s="25"/>
      <c r="CX72" s="25"/>
      <c r="CY72" s="18" t="str">
        <f t="shared" si="333"/>
        <v/>
      </c>
      <c r="CZ72" s="18" t="str">
        <f t="shared" si="334"/>
        <v/>
      </c>
      <c r="DA72" s="18" t="str">
        <f t="shared" si="335"/>
        <v/>
      </c>
      <c r="DB72" s="18" t="str">
        <f t="shared" si="336"/>
        <v/>
      </c>
      <c r="DC72" s="18" t="str">
        <f>IF(ISNUMBER(DA72), DA72*COS(RADIANS(-$C72+Графики!$B$3))+DB72*SIN(RADIANS(-$C72+Графики!$B$3)),"")</f>
        <v/>
      </c>
      <c r="DD72" s="19" t="str">
        <f>IF(ISNUMBER(DA72), DA72*COS(RADIANS(-$C72+Графики!$B$5))+DB72*SIN(RADIANS(-$C72+Графики!$B$5)),"")</f>
        <v/>
      </c>
      <c r="DE72" s="24"/>
      <c r="DF72" s="25"/>
      <c r="DG72" s="25"/>
      <c r="DH72" s="25"/>
      <c r="DI72" s="18" t="str">
        <f t="shared" si="337"/>
        <v/>
      </c>
      <c r="DJ72" s="18" t="str">
        <f t="shared" si="338"/>
        <v/>
      </c>
      <c r="DK72" s="18" t="str">
        <f t="shared" si="339"/>
        <v/>
      </c>
      <c r="DL72" s="18" t="str">
        <f t="shared" si="340"/>
        <v/>
      </c>
      <c r="DM72" s="18" t="str">
        <f>IF(ISNUMBER(DK72), DK72*COS(RADIANS(-$C72+Графики!$B$3))+DL72*SIN(RADIANS(-$C72+Графики!$B$3)),"")</f>
        <v/>
      </c>
      <c r="DN72" s="19" t="str">
        <f>IF(ISNUMBER(DK72), DK72*COS(RADIANS(-$C72+Графики!$B$5))+DL72*SIN(RADIANS(-$C72+Графики!$B$5)),"")</f>
        <v/>
      </c>
      <c r="DO72" s="24"/>
      <c r="DP72" s="25"/>
      <c r="DQ72" s="25"/>
      <c r="DR72" s="25"/>
      <c r="DS72" s="18" t="str">
        <f t="shared" si="341"/>
        <v/>
      </c>
      <c r="DT72" s="18" t="str">
        <f t="shared" si="342"/>
        <v/>
      </c>
      <c r="DU72" s="18" t="str">
        <f t="shared" si="343"/>
        <v/>
      </c>
      <c r="DV72" s="18" t="str">
        <f t="shared" si="344"/>
        <v/>
      </c>
      <c r="DW72" s="18" t="str">
        <f>IF(ISNUMBER(DU72), DU72*COS(RADIANS(-$C72+Графики!$B$3))+DV72*SIN(RADIANS(-$C72+Графики!$B$3)),"")</f>
        <v/>
      </c>
      <c r="DX72" s="19" t="str">
        <f>IF(ISNUMBER(DU72), DU72*COS(RADIANS(-$C72+Графики!$B$5))+DV72*SIN(RADIANS(-$C72+Графики!$B$5)),"")</f>
        <v/>
      </c>
      <c r="DY72" s="24"/>
      <c r="DZ72" s="25"/>
      <c r="EA72" s="25"/>
      <c r="EB72" s="25"/>
      <c r="EC72" s="18" t="str">
        <f t="shared" si="345"/>
        <v/>
      </c>
      <c r="ED72" s="18" t="str">
        <f t="shared" si="346"/>
        <v/>
      </c>
      <c r="EE72" s="18" t="str">
        <f t="shared" si="347"/>
        <v/>
      </c>
      <c r="EF72" s="18" t="str">
        <f t="shared" si="348"/>
        <v/>
      </c>
      <c r="EG72" s="18" t="str">
        <f>IF(ISNUMBER(EE72), EE72*COS(RADIANS(-$C72+Графики!$B$3))+EF72*SIN(RADIANS(-$C72+Графики!$B$3)),"")</f>
        <v/>
      </c>
      <c r="EH72" s="19" t="str">
        <f>IF(ISNUMBER(EE72), EE72*COS(RADIANS(-$C72+Графики!$B$5))+EF72*SIN(RADIANS(-$C72+Графики!$B$5)),"")</f>
        <v/>
      </c>
      <c r="EI72" s="24"/>
      <c r="EJ72" s="25"/>
      <c r="EK72" s="25"/>
      <c r="EL72" s="25"/>
      <c r="EM72" s="18" t="str">
        <f t="shared" si="349"/>
        <v/>
      </c>
      <c r="EN72" s="18" t="str">
        <f t="shared" si="350"/>
        <v/>
      </c>
      <c r="EO72" s="18" t="str">
        <f t="shared" si="351"/>
        <v/>
      </c>
      <c r="EP72" s="18" t="str">
        <f t="shared" si="352"/>
        <v/>
      </c>
      <c r="EQ72" s="18" t="str">
        <f>IF(ISNUMBER(EO72), EO72*COS(RADIANS(-$C72+Графики!$B$3))+EP72*SIN(RADIANS(-$C72+Графики!$B$3)),"")</f>
        <v/>
      </c>
      <c r="ER72" s="19" t="str">
        <f>IF(ISNUMBER(EO72), EO72*COS(RADIANS(-$C72+Графики!$B$5))+EP72*SIN(RADIANS(-$C72+Графики!$B$5)),"")</f>
        <v/>
      </c>
      <c r="ES72" s="24"/>
      <c r="ET72" s="25"/>
      <c r="EU72" s="25"/>
      <c r="EV72" s="25"/>
      <c r="EW72" s="18" t="str">
        <f t="shared" si="353"/>
        <v/>
      </c>
      <c r="EX72" s="18" t="str">
        <f t="shared" si="354"/>
        <v/>
      </c>
      <c r="EY72" s="18" t="str">
        <f t="shared" si="355"/>
        <v/>
      </c>
      <c r="EZ72" s="18" t="str">
        <f t="shared" si="356"/>
        <v/>
      </c>
      <c r="FA72" s="18" t="str">
        <f>IF(ISNUMBER(EY72), EY72*COS(RADIANS(-$C72+Графики!$B$3))+EZ72*SIN(RADIANS(-$C72+Графики!$B$3)),"")</f>
        <v/>
      </c>
      <c r="FB72" s="19" t="str">
        <f>IF(ISNUMBER(EY72), EY72*COS(RADIANS(-$C72+Графики!$B$5))+EZ72*SIN(RADIANS(-$C72+Графики!$B$5)),"")</f>
        <v/>
      </c>
      <c r="FC72" s="24"/>
      <c r="FD72" s="25"/>
      <c r="FE72" s="25"/>
      <c r="FF72" s="25"/>
      <c r="FG72" s="18" t="str">
        <f t="shared" si="357"/>
        <v/>
      </c>
      <c r="FH72" s="18" t="str">
        <f t="shared" si="358"/>
        <v/>
      </c>
      <c r="FI72" s="18" t="str">
        <f t="shared" si="359"/>
        <v/>
      </c>
      <c r="FJ72" s="18" t="str">
        <f t="shared" si="360"/>
        <v/>
      </c>
      <c r="FK72" s="18" t="str">
        <f>IF(ISNUMBER(FI72), FI72*COS(RADIANS(-$C72+Графики!$B$3))+FJ72*SIN(RADIANS(-$C72+Графики!$B$3)),"")</f>
        <v/>
      </c>
      <c r="FL72" s="19" t="str">
        <f>IF(ISNUMBER(FI72), FI72*COS(RADIANS(-$C72+Графики!$B$5))+FJ72*SIN(RADIANS(-$C72+Графики!$B$5)),"")</f>
        <v/>
      </c>
      <c r="FM72" s="24"/>
      <c r="FN72" s="25"/>
      <c r="FO72" s="25"/>
      <c r="FP72" s="25"/>
      <c r="FQ72" s="18" t="str">
        <f t="shared" si="361"/>
        <v/>
      </c>
      <c r="FR72" s="18" t="str">
        <f t="shared" si="362"/>
        <v/>
      </c>
      <c r="FS72" s="18" t="str">
        <f t="shared" si="363"/>
        <v/>
      </c>
      <c r="FT72" s="18" t="str">
        <f t="shared" si="364"/>
        <v/>
      </c>
      <c r="FU72" s="18" t="str">
        <f>IF(ISNUMBER(FS72), FS72*COS(RADIANS(-$C72+Графики!$B$3))+FT72*SIN(RADIANS(-$C72+Графики!$B$3)),"")</f>
        <v/>
      </c>
      <c r="FV72" s="19" t="str">
        <f>IF(ISNUMBER(FS72), FS72*COS(RADIANS(-$C72+Графики!$B$5))+FT72*SIN(RADIANS(-$C72+Графики!$B$5)),"")</f>
        <v/>
      </c>
      <c r="FW72" s="24"/>
      <c r="FX72" s="25"/>
      <c r="FY72" s="25"/>
      <c r="FZ72" s="25"/>
      <c r="GA72" s="18" t="str">
        <f t="shared" si="365"/>
        <v/>
      </c>
      <c r="GB72" s="18" t="str">
        <f t="shared" si="366"/>
        <v/>
      </c>
      <c r="GC72" s="18" t="str">
        <f t="shared" si="367"/>
        <v/>
      </c>
      <c r="GD72" s="18" t="str">
        <f t="shared" si="368"/>
        <v/>
      </c>
      <c r="GE72" s="18" t="str">
        <f>IF(ISNUMBER(GC72), GC72*COS(RADIANS(-$C72+Графики!$B$3))+GD72*SIN(RADIANS(-$C72+Графики!$B$3)),"")</f>
        <v/>
      </c>
      <c r="GF72" s="19" t="str">
        <f>IF(ISNUMBER(GC72), GC72*COS(RADIANS(-$C72+Графики!$B$5))+GD72*SIN(RADIANS(-$C72+Графики!$B$5)),"")</f>
        <v/>
      </c>
      <c r="GG72" s="24"/>
      <c r="GH72" s="25"/>
      <c r="GI72" s="25"/>
      <c r="GJ72" s="25"/>
      <c r="GK72" s="18" t="str">
        <f t="shared" si="369"/>
        <v/>
      </c>
      <c r="GL72" s="18" t="str">
        <f t="shared" si="370"/>
        <v/>
      </c>
      <c r="GM72" s="18" t="str">
        <f t="shared" si="371"/>
        <v/>
      </c>
      <c r="GN72" s="18" t="str">
        <f t="shared" si="372"/>
        <v/>
      </c>
      <c r="GO72" s="18" t="str">
        <f>IF(ISNUMBER(GM72), GM72*COS(RADIANS(-$C72+Графики!$B$3))+GN72*SIN(RADIANS(-$C72+Графики!$B$3)),"")</f>
        <v/>
      </c>
      <c r="GP72" s="19" t="str">
        <f>IF(ISNUMBER(GM72), GM72*COS(RADIANS(-$C72+Графики!$B$5))+GN72*SIN(RADIANS(-$C72+Графики!$B$5)),"")</f>
        <v/>
      </c>
      <c r="GQ72" s="24"/>
      <c r="GR72" s="25"/>
      <c r="GS72" s="25"/>
      <c r="GT72" s="25"/>
      <c r="GU72" s="18" t="str">
        <f t="shared" si="373"/>
        <v/>
      </c>
      <c r="GV72" s="18" t="str">
        <f t="shared" si="374"/>
        <v/>
      </c>
      <c r="GW72" s="18" t="str">
        <f t="shared" si="375"/>
        <v/>
      </c>
      <c r="GX72" s="18" t="str">
        <f t="shared" si="376"/>
        <v/>
      </c>
      <c r="GY72" s="18" t="str">
        <f>IF(ISNUMBER(GW72), GW72*COS(RADIANS(-$C72+Графики!$B$3))+GX72*SIN(RADIANS(-$C72+Графики!$B$3)),"")</f>
        <v/>
      </c>
      <c r="GZ72" s="19" t="str">
        <f>IF(ISNUMBER(GW72), GW72*COS(RADIANS(-$C72+Графики!$B$5))+GX72*SIN(RADIANS(-$C72+Графики!$B$5)),"")</f>
        <v/>
      </c>
      <c r="HA72" s="24"/>
      <c r="HB72" s="25"/>
      <c r="HC72" s="25"/>
      <c r="HD72" s="25"/>
      <c r="HE72" s="18" t="str">
        <f t="shared" si="377"/>
        <v/>
      </c>
      <c r="HF72" s="18" t="str">
        <f t="shared" si="378"/>
        <v/>
      </c>
      <c r="HG72" s="18" t="str">
        <f t="shared" si="379"/>
        <v/>
      </c>
      <c r="HH72" s="18" t="str">
        <f t="shared" si="380"/>
        <v/>
      </c>
      <c r="HI72" s="18" t="str">
        <f>IF(ISNUMBER(HG72), HG72*COS(RADIANS(-$C72+Графики!$B$3))+HH72*SIN(RADIANS(-$C72+Графики!$B$3)),"")</f>
        <v/>
      </c>
      <c r="HJ72" s="19" t="str">
        <f>IF(ISNUMBER(HG72), HG72*COS(RADIANS(-$C72+Графики!$B$5))+HH72*SIN(RADIANS(-$C72+Графики!$B$5)),"")</f>
        <v/>
      </c>
      <c r="HK72" s="24"/>
      <c r="HL72" s="25"/>
      <c r="HM72" s="25"/>
      <c r="HN72" s="25"/>
      <c r="HO72" s="18" t="str">
        <f t="shared" si="381"/>
        <v/>
      </c>
      <c r="HP72" s="18" t="str">
        <f t="shared" si="382"/>
        <v/>
      </c>
      <c r="HQ72" s="18" t="str">
        <f t="shared" si="383"/>
        <v/>
      </c>
      <c r="HR72" s="18" t="str">
        <f t="shared" si="384"/>
        <v/>
      </c>
      <c r="HS72" s="18" t="str">
        <f>IF(ISNUMBER(HQ72), HQ72*COS(RADIANS(-$C72+Графики!$B$3))+HR72*SIN(RADIANS(-$C72+Графики!$B$3)),"")</f>
        <v/>
      </c>
      <c r="HT72" s="19" t="str">
        <f>IF(ISNUMBER(HQ72), HQ72*COS(RADIANS(-$C72+Графики!$B$5))+HR72*SIN(RADIANS(-$C72+Графики!$B$5)),"")</f>
        <v/>
      </c>
      <c r="HU72" s="24"/>
      <c r="HV72" s="25"/>
      <c r="HW72" s="25"/>
      <c r="HX72" s="25"/>
      <c r="HY72" s="18" t="str">
        <f t="shared" si="385"/>
        <v/>
      </c>
      <c r="HZ72" s="18" t="str">
        <f t="shared" si="386"/>
        <v/>
      </c>
      <c r="IA72" s="18" t="str">
        <f t="shared" si="387"/>
        <v/>
      </c>
      <c r="IB72" s="18" t="str">
        <f t="shared" si="388"/>
        <v/>
      </c>
      <c r="IC72" s="18" t="str">
        <f>IF(ISNUMBER(IA72), IA72*COS(RADIANS(-$C72+Графики!$B$3))+IB72*SIN(RADIANS(-$C72+Графики!$B$3)),"")</f>
        <v/>
      </c>
      <c r="ID72" s="19" t="str">
        <f>IF(ISNUMBER(IA72), IA72*COS(RADIANS(-$C72+Графики!$B$5))+IB72*SIN(RADIANS(-$C72+Графики!$B$5)),"")</f>
        <v/>
      </c>
      <c r="IE72" s="24"/>
      <c r="IF72" s="25"/>
      <c r="IG72" s="25"/>
      <c r="IH72" s="25"/>
      <c r="II72" s="18" t="str">
        <f t="shared" si="389"/>
        <v/>
      </c>
      <c r="IJ72" s="18" t="str">
        <f t="shared" si="390"/>
        <v/>
      </c>
      <c r="IK72" s="18" t="str">
        <f t="shared" si="391"/>
        <v/>
      </c>
      <c r="IL72" s="18" t="str">
        <f t="shared" si="392"/>
        <v/>
      </c>
      <c r="IM72" s="18" t="str">
        <f>IF(ISNUMBER(IK72), IK72*COS(RADIANS(-$C72+Графики!$B$3))+IL72*SIN(RADIANS(-$C72+Графики!$B$3)),"")</f>
        <v/>
      </c>
      <c r="IN72" s="19" t="str">
        <f>IF(ISNUMBER(IK72), IK72*COS(RADIANS(-$C72+Графики!$B$5))+IL72*SIN(RADIANS(-$C72+Графики!$B$5)),"")</f>
        <v/>
      </c>
      <c r="IO72" s="24"/>
      <c r="IP72" s="25"/>
      <c r="IQ72" s="25"/>
      <c r="IR72" s="25"/>
      <c r="IS72" s="18" t="str">
        <f t="shared" si="393"/>
        <v/>
      </c>
      <c r="IT72" s="18" t="str">
        <f t="shared" si="394"/>
        <v/>
      </c>
      <c r="IU72" s="18" t="str">
        <f t="shared" si="395"/>
        <v/>
      </c>
      <c r="IV72" s="18" t="str">
        <f t="shared" si="396"/>
        <v/>
      </c>
      <c r="IW72" s="18" t="str">
        <f>IF(ISNUMBER(IU72), IU72*COS(RADIANS(-$C72+Графики!$B$3))+IV72*SIN(RADIANS(-$C72+Графики!$B$3)),"")</f>
        <v/>
      </c>
      <c r="IX72" s="19" t="str">
        <f>IF(ISNUMBER(IU72), IU72*COS(RADIANS(-$C72+Графики!$B$5))+IV72*SIN(RADIANS(-$C72+Графики!$B$5)),"")</f>
        <v/>
      </c>
    </row>
    <row r="73" spans="1:258" x14ac:dyDescent="0.25">
      <c r="A73" s="44">
        <v>73</v>
      </c>
      <c r="B73" s="50">
        <v>0</v>
      </c>
      <c r="C73" s="11">
        <f>IF(Графики!$A$7="Расчитывать с учетом закручивания скважины",B73,0)</f>
        <v>0</v>
      </c>
      <c r="D73" s="47">
        <v>35</v>
      </c>
      <c r="E73" s="34">
        <f t="shared" si="294"/>
        <v>0</v>
      </c>
      <c r="F73" s="35">
        <f t="shared" si="294"/>
        <v>0</v>
      </c>
      <c r="G73" s="35">
        <f t="shared" si="295"/>
        <v>0</v>
      </c>
      <c r="H73" s="36">
        <f t="shared" si="296"/>
        <v>0</v>
      </c>
      <c r="I73" s="29"/>
      <c r="J73" s="25"/>
      <c r="K73" s="25"/>
      <c r="L73" s="25"/>
      <c r="M73" s="18" t="str">
        <f t="shared" si="297"/>
        <v/>
      </c>
      <c r="N73" s="18" t="str">
        <f t="shared" si="298"/>
        <v/>
      </c>
      <c r="O73" s="18" t="str">
        <f t="shared" si="299"/>
        <v/>
      </c>
      <c r="P73" s="18" t="str">
        <f t="shared" si="300"/>
        <v/>
      </c>
      <c r="Q73" s="18" t="str">
        <f>IF(ISNUMBER(O73), O73*COS(RADIANS(-$C73+Графики!$B$3))+P73*SIN(RADIANS(-$C73+Графики!$B$3)),"")</f>
        <v/>
      </c>
      <c r="R73" s="19" t="str">
        <f>IF(ISNUMBER(O73), O73*COS(RADIANS(-$C73+Графики!$B$5))+P73*SIN(RADIANS(-$C73+Графики!$B$5)),"")</f>
        <v/>
      </c>
      <c r="S73" s="29"/>
      <c r="T73" s="25"/>
      <c r="U73" s="25"/>
      <c r="V73" s="25"/>
      <c r="W73" s="18" t="str">
        <f t="shared" si="301"/>
        <v/>
      </c>
      <c r="X73" s="18" t="str">
        <f t="shared" si="302"/>
        <v/>
      </c>
      <c r="Y73" s="18" t="str">
        <f t="shared" si="303"/>
        <v/>
      </c>
      <c r="Z73" s="18" t="str">
        <f t="shared" si="304"/>
        <v/>
      </c>
      <c r="AA73" s="18" t="str">
        <f>IF(ISNUMBER(Y73), Y73*COS(RADIANS(-$C73+Графики!$B$3))+Z73*SIN(RADIANS(-$C73+Графики!$B$3)),"")</f>
        <v/>
      </c>
      <c r="AB73" s="18" t="str">
        <f>IF(ISNUMBER(Y73), Y73*COS(RADIANS(-$C73+Графики!$B$5))+Z73*SIN(RADIANS(-$C73+Графики!$B$5)),"")</f>
        <v/>
      </c>
      <c r="AC73" s="24"/>
      <c r="AD73" s="25"/>
      <c r="AE73" s="25"/>
      <c r="AF73" s="25"/>
      <c r="AG73" s="18" t="str">
        <f t="shared" si="305"/>
        <v/>
      </c>
      <c r="AH73" s="18" t="str">
        <f t="shared" si="306"/>
        <v/>
      </c>
      <c r="AI73" s="18" t="str">
        <f t="shared" si="307"/>
        <v/>
      </c>
      <c r="AJ73" s="18" t="str">
        <f t="shared" si="308"/>
        <v/>
      </c>
      <c r="AK73" s="18" t="str">
        <f>IF(ISNUMBER(AI73), AI73*COS(RADIANS(-$C73+Графики!$B$3))+AJ73*SIN(RADIANS(-$C73+Графики!$B$3)),"")</f>
        <v/>
      </c>
      <c r="AL73" s="19" t="str">
        <f>IF(ISNUMBER(AI73), AI73*COS(RADIANS(-$C73+Графики!$B$5))+AJ73*SIN(RADIANS(-$C73+Графики!$B$5)),"")</f>
        <v/>
      </c>
      <c r="AM73" s="24"/>
      <c r="AN73" s="25"/>
      <c r="AO73" s="25"/>
      <c r="AP73" s="25"/>
      <c r="AQ73" s="18" t="str">
        <f t="shared" si="309"/>
        <v/>
      </c>
      <c r="AR73" s="18" t="str">
        <f t="shared" si="310"/>
        <v/>
      </c>
      <c r="AS73" s="18" t="str">
        <f t="shared" si="311"/>
        <v/>
      </c>
      <c r="AT73" s="18" t="str">
        <f t="shared" si="312"/>
        <v/>
      </c>
      <c r="AU73" s="18" t="str">
        <f>IF(ISNUMBER(AS73), AS73*COS(RADIANS(-$C73+Графики!$B$3))+AT73*SIN(RADIANS(-$C73+Графики!$B$3)),"")</f>
        <v/>
      </c>
      <c r="AV73" s="19" t="str">
        <f>IF(ISNUMBER(AS73), AS73*COS(RADIANS(-$C73+Графики!$B$5))+AT73*SIN(RADIANS(-$C73+Графики!$B$5)),"")</f>
        <v/>
      </c>
      <c r="AW73" s="24"/>
      <c r="AX73" s="25"/>
      <c r="AY73" s="25"/>
      <c r="AZ73" s="25"/>
      <c r="BA73" s="18" t="str">
        <f t="shared" si="313"/>
        <v/>
      </c>
      <c r="BB73" s="18" t="str">
        <f t="shared" si="314"/>
        <v/>
      </c>
      <c r="BC73" s="18" t="str">
        <f t="shared" si="315"/>
        <v/>
      </c>
      <c r="BD73" s="18" t="str">
        <f t="shared" si="316"/>
        <v/>
      </c>
      <c r="BE73" s="18" t="str">
        <f>IF(ISNUMBER(BC73), BC73*COS(RADIANS(-$C73+Графики!$B$3))+BD73*SIN(RADIANS(-$C73+Графики!$B$3)),"")</f>
        <v/>
      </c>
      <c r="BF73" s="19" t="str">
        <f>IF(ISNUMBER(BC73), BC73*COS(RADIANS(-$C73+Графики!$B$5))+BD73*SIN(RADIANS(-$C73+Графики!$B$5)),"")</f>
        <v/>
      </c>
      <c r="BG73" s="24"/>
      <c r="BH73" s="25"/>
      <c r="BI73" s="25"/>
      <c r="BJ73" s="25"/>
      <c r="BK73" s="18" t="str">
        <f t="shared" si="317"/>
        <v/>
      </c>
      <c r="BL73" s="18" t="str">
        <f t="shared" si="318"/>
        <v/>
      </c>
      <c r="BM73" s="18" t="str">
        <f t="shared" si="319"/>
        <v/>
      </c>
      <c r="BN73" s="18" t="str">
        <f t="shared" si="320"/>
        <v/>
      </c>
      <c r="BO73" s="18" t="str">
        <f>IF(ISNUMBER(BM73), BM73*COS(RADIANS(-$C73+Графики!$B$3))+BN73*SIN(RADIANS(-$C73+Графики!$B$3)),"")</f>
        <v/>
      </c>
      <c r="BP73" s="19" t="str">
        <f>IF(ISNUMBER(BM73), BM73*COS(RADIANS(-$C73+Графики!$B$5))+BN73*SIN(RADIANS(-$C73+Графики!$B$5)),"")</f>
        <v/>
      </c>
      <c r="BQ73" s="24"/>
      <c r="BR73" s="25"/>
      <c r="BS73" s="25"/>
      <c r="BT73" s="25"/>
      <c r="BU73" s="18" t="str">
        <f t="shared" si="321"/>
        <v/>
      </c>
      <c r="BV73" s="18" t="str">
        <f t="shared" si="322"/>
        <v/>
      </c>
      <c r="BW73" s="18" t="str">
        <f t="shared" si="323"/>
        <v/>
      </c>
      <c r="BX73" s="18" t="str">
        <f t="shared" si="324"/>
        <v/>
      </c>
      <c r="BY73" s="18" t="str">
        <f>IF(ISNUMBER(BW73), BW73*COS(RADIANS(-$C73+Графики!$B$3))+BX73*SIN(RADIANS(-$C73+Графики!$B$3)),"")</f>
        <v/>
      </c>
      <c r="BZ73" s="19" t="str">
        <f>IF(ISNUMBER(BW73), BW73*COS(RADIANS(-$C73+Графики!$B$5))+BX73*SIN(RADIANS(-$C73+Графики!$B$5)),"")</f>
        <v/>
      </c>
      <c r="CA73" s="29"/>
      <c r="CB73" s="25"/>
      <c r="CC73" s="25"/>
      <c r="CD73" s="25"/>
      <c r="CE73" s="18" t="str">
        <f t="shared" si="325"/>
        <v/>
      </c>
      <c r="CF73" s="18" t="str">
        <f t="shared" si="326"/>
        <v/>
      </c>
      <c r="CG73" s="18" t="str">
        <f t="shared" si="327"/>
        <v/>
      </c>
      <c r="CH73" s="18" t="str">
        <f t="shared" si="328"/>
        <v/>
      </c>
      <c r="CI73" s="18" t="str">
        <f>IF(ISNUMBER(CG73), CG73*COS(RADIANS(-$C73+Графики!$B$3))+CH73*SIN(RADIANS(-$C73+Графики!$B$3)),"")</f>
        <v/>
      </c>
      <c r="CJ73" s="19" t="str">
        <f>IF(ISNUMBER(CG73), CG73*COS(RADIANS(-$C73+Графики!$B$5))+CH73*SIN(RADIANS(-$C73+Графики!$B$5)),"")</f>
        <v/>
      </c>
      <c r="CK73" s="24"/>
      <c r="CL73" s="25"/>
      <c r="CM73" s="25"/>
      <c r="CN73" s="25"/>
      <c r="CO73" s="18" t="str">
        <f t="shared" si="329"/>
        <v/>
      </c>
      <c r="CP73" s="18" t="str">
        <f t="shared" si="330"/>
        <v/>
      </c>
      <c r="CQ73" s="18" t="str">
        <f t="shared" si="331"/>
        <v/>
      </c>
      <c r="CR73" s="18" t="str">
        <f t="shared" si="332"/>
        <v/>
      </c>
      <c r="CS73" s="18" t="str">
        <f>IF(ISNUMBER(CQ73), CQ73*COS(RADIANS(-$C73+Графики!$B$3))+CR73*SIN(RADIANS(-$C73+Графики!$B$3)),"")</f>
        <v/>
      </c>
      <c r="CT73" s="19" t="str">
        <f>IF(ISNUMBER(CQ73), CQ73*COS(RADIANS(-$C73+Графики!$B$5))+CR73*SIN(RADIANS(-$C73+Графики!$B$5)),"")</f>
        <v/>
      </c>
      <c r="CU73" s="24"/>
      <c r="CV73" s="25"/>
      <c r="CW73" s="25"/>
      <c r="CX73" s="25"/>
      <c r="CY73" s="18" t="str">
        <f t="shared" si="333"/>
        <v/>
      </c>
      <c r="CZ73" s="18" t="str">
        <f t="shared" si="334"/>
        <v/>
      </c>
      <c r="DA73" s="18" t="str">
        <f t="shared" si="335"/>
        <v/>
      </c>
      <c r="DB73" s="18" t="str">
        <f t="shared" si="336"/>
        <v/>
      </c>
      <c r="DC73" s="18" t="str">
        <f>IF(ISNUMBER(DA73), DA73*COS(RADIANS(-$C73+Графики!$B$3))+DB73*SIN(RADIANS(-$C73+Графики!$B$3)),"")</f>
        <v/>
      </c>
      <c r="DD73" s="19" t="str">
        <f>IF(ISNUMBER(DA73), DA73*COS(RADIANS(-$C73+Графики!$B$5))+DB73*SIN(RADIANS(-$C73+Графики!$B$5)),"")</f>
        <v/>
      </c>
      <c r="DE73" s="24"/>
      <c r="DF73" s="25"/>
      <c r="DG73" s="25"/>
      <c r="DH73" s="25"/>
      <c r="DI73" s="18" t="str">
        <f t="shared" si="337"/>
        <v/>
      </c>
      <c r="DJ73" s="18" t="str">
        <f t="shared" si="338"/>
        <v/>
      </c>
      <c r="DK73" s="18" t="str">
        <f t="shared" si="339"/>
        <v/>
      </c>
      <c r="DL73" s="18" t="str">
        <f t="shared" si="340"/>
        <v/>
      </c>
      <c r="DM73" s="18" t="str">
        <f>IF(ISNUMBER(DK73), DK73*COS(RADIANS(-$C73+Графики!$B$3))+DL73*SIN(RADIANS(-$C73+Графики!$B$3)),"")</f>
        <v/>
      </c>
      <c r="DN73" s="19" t="str">
        <f>IF(ISNUMBER(DK73), DK73*COS(RADIANS(-$C73+Графики!$B$5))+DL73*SIN(RADIANS(-$C73+Графики!$B$5)),"")</f>
        <v/>
      </c>
      <c r="DO73" s="24"/>
      <c r="DP73" s="25"/>
      <c r="DQ73" s="25"/>
      <c r="DR73" s="25"/>
      <c r="DS73" s="18" t="str">
        <f t="shared" si="341"/>
        <v/>
      </c>
      <c r="DT73" s="18" t="str">
        <f t="shared" si="342"/>
        <v/>
      </c>
      <c r="DU73" s="18" t="str">
        <f t="shared" si="343"/>
        <v/>
      </c>
      <c r="DV73" s="18" t="str">
        <f t="shared" si="344"/>
        <v/>
      </c>
      <c r="DW73" s="18" t="str">
        <f>IF(ISNUMBER(DU73), DU73*COS(RADIANS(-$C73+Графики!$B$3))+DV73*SIN(RADIANS(-$C73+Графики!$B$3)),"")</f>
        <v/>
      </c>
      <c r="DX73" s="19" t="str">
        <f>IF(ISNUMBER(DU73), DU73*COS(RADIANS(-$C73+Графики!$B$5))+DV73*SIN(RADIANS(-$C73+Графики!$B$5)),"")</f>
        <v/>
      </c>
      <c r="DY73" s="24"/>
      <c r="DZ73" s="25"/>
      <c r="EA73" s="25"/>
      <c r="EB73" s="25"/>
      <c r="EC73" s="18" t="str">
        <f t="shared" si="345"/>
        <v/>
      </c>
      <c r="ED73" s="18" t="str">
        <f t="shared" si="346"/>
        <v/>
      </c>
      <c r="EE73" s="18" t="str">
        <f t="shared" si="347"/>
        <v/>
      </c>
      <c r="EF73" s="18" t="str">
        <f t="shared" si="348"/>
        <v/>
      </c>
      <c r="EG73" s="18" t="str">
        <f>IF(ISNUMBER(EE73), EE73*COS(RADIANS(-$C73+Графики!$B$3))+EF73*SIN(RADIANS(-$C73+Графики!$B$3)),"")</f>
        <v/>
      </c>
      <c r="EH73" s="19" t="str">
        <f>IF(ISNUMBER(EE73), EE73*COS(RADIANS(-$C73+Графики!$B$5))+EF73*SIN(RADIANS(-$C73+Графики!$B$5)),"")</f>
        <v/>
      </c>
      <c r="EI73" s="24"/>
      <c r="EJ73" s="25"/>
      <c r="EK73" s="25"/>
      <c r="EL73" s="25"/>
      <c r="EM73" s="18" t="str">
        <f t="shared" si="349"/>
        <v/>
      </c>
      <c r="EN73" s="18" t="str">
        <f t="shared" si="350"/>
        <v/>
      </c>
      <c r="EO73" s="18" t="str">
        <f t="shared" si="351"/>
        <v/>
      </c>
      <c r="EP73" s="18" t="str">
        <f t="shared" si="352"/>
        <v/>
      </c>
      <c r="EQ73" s="18" t="str">
        <f>IF(ISNUMBER(EO73), EO73*COS(RADIANS(-$C73+Графики!$B$3))+EP73*SIN(RADIANS(-$C73+Графики!$B$3)),"")</f>
        <v/>
      </c>
      <c r="ER73" s="19" t="str">
        <f>IF(ISNUMBER(EO73), EO73*COS(RADIANS(-$C73+Графики!$B$5))+EP73*SIN(RADIANS(-$C73+Графики!$B$5)),"")</f>
        <v/>
      </c>
      <c r="ES73" s="24"/>
      <c r="ET73" s="25"/>
      <c r="EU73" s="25"/>
      <c r="EV73" s="25"/>
      <c r="EW73" s="18" t="str">
        <f t="shared" si="353"/>
        <v/>
      </c>
      <c r="EX73" s="18" t="str">
        <f t="shared" si="354"/>
        <v/>
      </c>
      <c r="EY73" s="18" t="str">
        <f t="shared" si="355"/>
        <v/>
      </c>
      <c r="EZ73" s="18" t="str">
        <f t="shared" si="356"/>
        <v/>
      </c>
      <c r="FA73" s="18" t="str">
        <f>IF(ISNUMBER(EY73), EY73*COS(RADIANS(-$C73+Графики!$B$3))+EZ73*SIN(RADIANS(-$C73+Графики!$B$3)),"")</f>
        <v/>
      </c>
      <c r="FB73" s="19" t="str">
        <f>IF(ISNUMBER(EY73), EY73*COS(RADIANS(-$C73+Графики!$B$5))+EZ73*SIN(RADIANS(-$C73+Графики!$B$5)),"")</f>
        <v/>
      </c>
      <c r="FC73" s="24"/>
      <c r="FD73" s="25"/>
      <c r="FE73" s="25"/>
      <c r="FF73" s="25"/>
      <c r="FG73" s="18" t="str">
        <f t="shared" si="357"/>
        <v/>
      </c>
      <c r="FH73" s="18" t="str">
        <f t="shared" si="358"/>
        <v/>
      </c>
      <c r="FI73" s="18" t="str">
        <f t="shared" si="359"/>
        <v/>
      </c>
      <c r="FJ73" s="18" t="str">
        <f t="shared" si="360"/>
        <v/>
      </c>
      <c r="FK73" s="18" t="str">
        <f>IF(ISNUMBER(FI73), FI73*COS(RADIANS(-$C73+Графики!$B$3))+FJ73*SIN(RADIANS(-$C73+Графики!$B$3)),"")</f>
        <v/>
      </c>
      <c r="FL73" s="19" t="str">
        <f>IF(ISNUMBER(FI73), FI73*COS(RADIANS(-$C73+Графики!$B$5))+FJ73*SIN(RADIANS(-$C73+Графики!$B$5)),"")</f>
        <v/>
      </c>
      <c r="FM73" s="24"/>
      <c r="FN73" s="25"/>
      <c r="FO73" s="25"/>
      <c r="FP73" s="25"/>
      <c r="FQ73" s="18" t="str">
        <f t="shared" si="361"/>
        <v/>
      </c>
      <c r="FR73" s="18" t="str">
        <f t="shared" si="362"/>
        <v/>
      </c>
      <c r="FS73" s="18" t="str">
        <f t="shared" si="363"/>
        <v/>
      </c>
      <c r="FT73" s="18" t="str">
        <f t="shared" si="364"/>
        <v/>
      </c>
      <c r="FU73" s="18" t="str">
        <f>IF(ISNUMBER(FS73), FS73*COS(RADIANS(-$C73+Графики!$B$3))+FT73*SIN(RADIANS(-$C73+Графики!$B$3)),"")</f>
        <v/>
      </c>
      <c r="FV73" s="19" t="str">
        <f>IF(ISNUMBER(FS73), FS73*COS(RADIANS(-$C73+Графики!$B$5))+FT73*SIN(RADIANS(-$C73+Графики!$B$5)),"")</f>
        <v/>
      </c>
      <c r="FW73" s="24"/>
      <c r="FX73" s="25"/>
      <c r="FY73" s="25"/>
      <c r="FZ73" s="25"/>
      <c r="GA73" s="18" t="str">
        <f t="shared" si="365"/>
        <v/>
      </c>
      <c r="GB73" s="18" t="str">
        <f t="shared" si="366"/>
        <v/>
      </c>
      <c r="GC73" s="18" t="str">
        <f t="shared" si="367"/>
        <v/>
      </c>
      <c r="GD73" s="18" t="str">
        <f t="shared" si="368"/>
        <v/>
      </c>
      <c r="GE73" s="18" t="str">
        <f>IF(ISNUMBER(GC73), GC73*COS(RADIANS(-$C73+Графики!$B$3))+GD73*SIN(RADIANS(-$C73+Графики!$B$3)),"")</f>
        <v/>
      </c>
      <c r="GF73" s="19" t="str">
        <f>IF(ISNUMBER(GC73), GC73*COS(RADIANS(-$C73+Графики!$B$5))+GD73*SIN(RADIANS(-$C73+Графики!$B$5)),"")</f>
        <v/>
      </c>
      <c r="GG73" s="24"/>
      <c r="GH73" s="25"/>
      <c r="GI73" s="25"/>
      <c r="GJ73" s="25"/>
      <c r="GK73" s="18" t="str">
        <f t="shared" si="369"/>
        <v/>
      </c>
      <c r="GL73" s="18" t="str">
        <f t="shared" si="370"/>
        <v/>
      </c>
      <c r="GM73" s="18" t="str">
        <f t="shared" si="371"/>
        <v/>
      </c>
      <c r="GN73" s="18" t="str">
        <f t="shared" si="372"/>
        <v/>
      </c>
      <c r="GO73" s="18" t="str">
        <f>IF(ISNUMBER(GM73), GM73*COS(RADIANS(-$C73+Графики!$B$3))+GN73*SIN(RADIANS(-$C73+Графики!$B$3)),"")</f>
        <v/>
      </c>
      <c r="GP73" s="19" t="str">
        <f>IF(ISNUMBER(GM73), GM73*COS(RADIANS(-$C73+Графики!$B$5))+GN73*SIN(RADIANS(-$C73+Графики!$B$5)),"")</f>
        <v/>
      </c>
      <c r="GQ73" s="24"/>
      <c r="GR73" s="25"/>
      <c r="GS73" s="25"/>
      <c r="GT73" s="25"/>
      <c r="GU73" s="18" t="str">
        <f t="shared" si="373"/>
        <v/>
      </c>
      <c r="GV73" s="18" t="str">
        <f t="shared" si="374"/>
        <v/>
      </c>
      <c r="GW73" s="18" t="str">
        <f t="shared" si="375"/>
        <v/>
      </c>
      <c r="GX73" s="18" t="str">
        <f t="shared" si="376"/>
        <v/>
      </c>
      <c r="GY73" s="18" t="str">
        <f>IF(ISNUMBER(GW73), GW73*COS(RADIANS(-$C73+Графики!$B$3))+GX73*SIN(RADIANS(-$C73+Графики!$B$3)),"")</f>
        <v/>
      </c>
      <c r="GZ73" s="19" t="str">
        <f>IF(ISNUMBER(GW73), GW73*COS(RADIANS(-$C73+Графики!$B$5))+GX73*SIN(RADIANS(-$C73+Графики!$B$5)),"")</f>
        <v/>
      </c>
      <c r="HA73" s="24"/>
      <c r="HB73" s="25"/>
      <c r="HC73" s="25"/>
      <c r="HD73" s="25"/>
      <c r="HE73" s="18" t="str">
        <f t="shared" si="377"/>
        <v/>
      </c>
      <c r="HF73" s="18" t="str">
        <f t="shared" si="378"/>
        <v/>
      </c>
      <c r="HG73" s="18" t="str">
        <f t="shared" si="379"/>
        <v/>
      </c>
      <c r="HH73" s="18" t="str">
        <f t="shared" si="380"/>
        <v/>
      </c>
      <c r="HI73" s="18" t="str">
        <f>IF(ISNUMBER(HG73), HG73*COS(RADIANS(-$C73+Графики!$B$3))+HH73*SIN(RADIANS(-$C73+Графики!$B$3)),"")</f>
        <v/>
      </c>
      <c r="HJ73" s="19" t="str">
        <f>IF(ISNUMBER(HG73), HG73*COS(RADIANS(-$C73+Графики!$B$5))+HH73*SIN(RADIANS(-$C73+Графики!$B$5)),"")</f>
        <v/>
      </c>
      <c r="HK73" s="24"/>
      <c r="HL73" s="25"/>
      <c r="HM73" s="25"/>
      <c r="HN73" s="25"/>
      <c r="HO73" s="18" t="str">
        <f t="shared" si="381"/>
        <v/>
      </c>
      <c r="HP73" s="18" t="str">
        <f t="shared" si="382"/>
        <v/>
      </c>
      <c r="HQ73" s="18" t="str">
        <f t="shared" si="383"/>
        <v/>
      </c>
      <c r="HR73" s="18" t="str">
        <f t="shared" si="384"/>
        <v/>
      </c>
      <c r="HS73" s="18" t="str">
        <f>IF(ISNUMBER(HQ73), HQ73*COS(RADIANS(-$C73+Графики!$B$3))+HR73*SIN(RADIANS(-$C73+Графики!$B$3)),"")</f>
        <v/>
      </c>
      <c r="HT73" s="19" t="str">
        <f>IF(ISNUMBER(HQ73), HQ73*COS(RADIANS(-$C73+Графики!$B$5))+HR73*SIN(RADIANS(-$C73+Графики!$B$5)),"")</f>
        <v/>
      </c>
      <c r="HU73" s="24"/>
      <c r="HV73" s="25"/>
      <c r="HW73" s="25"/>
      <c r="HX73" s="25"/>
      <c r="HY73" s="18" t="str">
        <f t="shared" si="385"/>
        <v/>
      </c>
      <c r="HZ73" s="18" t="str">
        <f t="shared" si="386"/>
        <v/>
      </c>
      <c r="IA73" s="18" t="str">
        <f t="shared" si="387"/>
        <v/>
      </c>
      <c r="IB73" s="18" t="str">
        <f t="shared" si="388"/>
        <v/>
      </c>
      <c r="IC73" s="18" t="str">
        <f>IF(ISNUMBER(IA73), IA73*COS(RADIANS(-$C73+Графики!$B$3))+IB73*SIN(RADIANS(-$C73+Графики!$B$3)),"")</f>
        <v/>
      </c>
      <c r="ID73" s="19" t="str">
        <f>IF(ISNUMBER(IA73), IA73*COS(RADIANS(-$C73+Графики!$B$5))+IB73*SIN(RADIANS(-$C73+Графики!$B$5)),"")</f>
        <v/>
      </c>
      <c r="IE73" s="24"/>
      <c r="IF73" s="25"/>
      <c r="IG73" s="25"/>
      <c r="IH73" s="25"/>
      <c r="II73" s="18" t="str">
        <f t="shared" si="389"/>
        <v/>
      </c>
      <c r="IJ73" s="18" t="str">
        <f t="shared" si="390"/>
        <v/>
      </c>
      <c r="IK73" s="18" t="str">
        <f t="shared" si="391"/>
        <v/>
      </c>
      <c r="IL73" s="18" t="str">
        <f t="shared" si="392"/>
        <v/>
      </c>
      <c r="IM73" s="18" t="str">
        <f>IF(ISNUMBER(IK73), IK73*COS(RADIANS(-$C73+Графики!$B$3))+IL73*SIN(RADIANS(-$C73+Графики!$B$3)),"")</f>
        <v/>
      </c>
      <c r="IN73" s="19" t="str">
        <f>IF(ISNUMBER(IK73), IK73*COS(RADIANS(-$C73+Графики!$B$5))+IL73*SIN(RADIANS(-$C73+Графики!$B$5)),"")</f>
        <v/>
      </c>
      <c r="IO73" s="24"/>
      <c r="IP73" s="25"/>
      <c r="IQ73" s="25"/>
      <c r="IR73" s="25"/>
      <c r="IS73" s="18" t="str">
        <f t="shared" si="393"/>
        <v/>
      </c>
      <c r="IT73" s="18" t="str">
        <f t="shared" si="394"/>
        <v/>
      </c>
      <c r="IU73" s="18" t="str">
        <f t="shared" si="395"/>
        <v/>
      </c>
      <c r="IV73" s="18" t="str">
        <f t="shared" si="396"/>
        <v/>
      </c>
      <c r="IW73" s="18" t="str">
        <f>IF(ISNUMBER(IU73), IU73*COS(RADIANS(-$C73+Графики!$B$3))+IV73*SIN(RADIANS(-$C73+Графики!$B$3)),"")</f>
        <v/>
      </c>
      <c r="IX73" s="19" t="str">
        <f>IF(ISNUMBER(IU73), IU73*COS(RADIANS(-$C73+Графики!$B$5))+IV73*SIN(RADIANS(-$C73+Графики!$B$5)),"")</f>
        <v/>
      </c>
    </row>
    <row r="74" spans="1:258" x14ac:dyDescent="0.25">
      <c r="A74" s="44">
        <v>74</v>
      </c>
      <c r="B74" s="50">
        <v>0</v>
      </c>
      <c r="C74" s="11">
        <f>IF(Графики!$A$7="Расчитывать с учетом закручивания скважины",B74,0)</f>
        <v>0</v>
      </c>
      <c r="D74" s="47">
        <v>35.5</v>
      </c>
      <c r="E74" s="34">
        <f t="shared" si="294"/>
        <v>0</v>
      </c>
      <c r="F74" s="35">
        <f t="shared" si="294"/>
        <v>0</v>
      </c>
      <c r="G74" s="35">
        <f t="shared" si="295"/>
        <v>0</v>
      </c>
      <c r="H74" s="36">
        <f t="shared" si="296"/>
        <v>0</v>
      </c>
      <c r="I74" s="29"/>
      <c r="J74" s="25"/>
      <c r="K74" s="25"/>
      <c r="L74" s="25"/>
      <c r="M74" s="18" t="str">
        <f t="shared" si="297"/>
        <v/>
      </c>
      <c r="N74" s="18" t="str">
        <f t="shared" si="298"/>
        <v/>
      </c>
      <c r="O74" s="18" t="str">
        <f t="shared" si="299"/>
        <v/>
      </c>
      <c r="P74" s="18" t="str">
        <f t="shared" si="300"/>
        <v/>
      </c>
      <c r="Q74" s="18" t="str">
        <f>IF(ISNUMBER(O74), O74*COS(RADIANS(-$C74+Графики!$B$3))+P74*SIN(RADIANS(-$C74+Графики!$B$3)),"")</f>
        <v/>
      </c>
      <c r="R74" s="19" t="str">
        <f>IF(ISNUMBER(O74), O74*COS(RADIANS(-$C74+Графики!$B$5))+P74*SIN(RADIANS(-$C74+Графики!$B$5)),"")</f>
        <v/>
      </c>
      <c r="S74" s="29"/>
      <c r="T74" s="25"/>
      <c r="U74" s="25"/>
      <c r="V74" s="25"/>
      <c r="W74" s="18" t="str">
        <f t="shared" si="301"/>
        <v/>
      </c>
      <c r="X74" s="18" t="str">
        <f t="shared" si="302"/>
        <v/>
      </c>
      <c r="Y74" s="18" t="str">
        <f t="shared" si="303"/>
        <v/>
      </c>
      <c r="Z74" s="18" t="str">
        <f t="shared" si="304"/>
        <v/>
      </c>
      <c r="AA74" s="18" t="str">
        <f>IF(ISNUMBER(Y74), Y74*COS(RADIANS(-$C74+Графики!$B$3))+Z74*SIN(RADIANS(-$C74+Графики!$B$3)),"")</f>
        <v/>
      </c>
      <c r="AB74" s="18" t="str">
        <f>IF(ISNUMBER(Y74), Y74*COS(RADIANS(-$C74+Графики!$B$5))+Z74*SIN(RADIANS(-$C74+Графики!$B$5)),"")</f>
        <v/>
      </c>
      <c r="AC74" s="24"/>
      <c r="AD74" s="25"/>
      <c r="AE74" s="25"/>
      <c r="AF74" s="25"/>
      <c r="AG74" s="18" t="str">
        <f t="shared" si="305"/>
        <v/>
      </c>
      <c r="AH74" s="18" t="str">
        <f t="shared" si="306"/>
        <v/>
      </c>
      <c r="AI74" s="18" t="str">
        <f t="shared" si="307"/>
        <v/>
      </c>
      <c r="AJ74" s="18" t="str">
        <f t="shared" si="308"/>
        <v/>
      </c>
      <c r="AK74" s="18" t="str">
        <f>IF(ISNUMBER(AI74), AI74*COS(RADIANS(-$C74+Графики!$B$3))+AJ74*SIN(RADIANS(-$C74+Графики!$B$3)),"")</f>
        <v/>
      </c>
      <c r="AL74" s="19" t="str">
        <f>IF(ISNUMBER(AI74), AI74*COS(RADIANS(-$C74+Графики!$B$5))+AJ74*SIN(RADIANS(-$C74+Графики!$B$5)),"")</f>
        <v/>
      </c>
      <c r="AM74" s="24"/>
      <c r="AN74" s="25"/>
      <c r="AO74" s="25"/>
      <c r="AP74" s="25"/>
      <c r="AQ74" s="18" t="str">
        <f t="shared" si="309"/>
        <v/>
      </c>
      <c r="AR74" s="18" t="str">
        <f t="shared" si="310"/>
        <v/>
      </c>
      <c r="AS74" s="18" t="str">
        <f t="shared" si="311"/>
        <v/>
      </c>
      <c r="AT74" s="18" t="str">
        <f t="shared" si="312"/>
        <v/>
      </c>
      <c r="AU74" s="18" t="str">
        <f>IF(ISNUMBER(AS74), AS74*COS(RADIANS(-$C74+Графики!$B$3))+AT74*SIN(RADIANS(-$C74+Графики!$B$3)),"")</f>
        <v/>
      </c>
      <c r="AV74" s="19" t="str">
        <f>IF(ISNUMBER(AS74), AS74*COS(RADIANS(-$C74+Графики!$B$5))+AT74*SIN(RADIANS(-$C74+Графики!$B$5)),"")</f>
        <v/>
      </c>
      <c r="AW74" s="24"/>
      <c r="AX74" s="25"/>
      <c r="AY74" s="25"/>
      <c r="AZ74" s="25"/>
      <c r="BA74" s="18" t="str">
        <f t="shared" si="313"/>
        <v/>
      </c>
      <c r="BB74" s="18" t="str">
        <f t="shared" si="314"/>
        <v/>
      </c>
      <c r="BC74" s="18" t="str">
        <f t="shared" si="315"/>
        <v/>
      </c>
      <c r="BD74" s="18" t="str">
        <f t="shared" si="316"/>
        <v/>
      </c>
      <c r="BE74" s="18" t="str">
        <f>IF(ISNUMBER(BC74), BC74*COS(RADIANS(-$C74+Графики!$B$3))+BD74*SIN(RADIANS(-$C74+Графики!$B$3)),"")</f>
        <v/>
      </c>
      <c r="BF74" s="19" t="str">
        <f>IF(ISNUMBER(BC74), BC74*COS(RADIANS(-$C74+Графики!$B$5))+BD74*SIN(RADIANS(-$C74+Графики!$B$5)),"")</f>
        <v/>
      </c>
      <c r="BG74" s="24"/>
      <c r="BH74" s="25"/>
      <c r="BI74" s="25"/>
      <c r="BJ74" s="25"/>
      <c r="BK74" s="18" t="str">
        <f t="shared" si="317"/>
        <v/>
      </c>
      <c r="BL74" s="18" t="str">
        <f t="shared" si="318"/>
        <v/>
      </c>
      <c r="BM74" s="18" t="str">
        <f t="shared" si="319"/>
        <v/>
      </c>
      <c r="BN74" s="18" t="str">
        <f t="shared" si="320"/>
        <v/>
      </c>
      <c r="BO74" s="18" t="str">
        <f>IF(ISNUMBER(BM74), BM74*COS(RADIANS(-$C74+Графики!$B$3))+BN74*SIN(RADIANS(-$C74+Графики!$B$3)),"")</f>
        <v/>
      </c>
      <c r="BP74" s="19" t="str">
        <f>IF(ISNUMBER(BM74), BM74*COS(RADIANS(-$C74+Графики!$B$5))+BN74*SIN(RADIANS(-$C74+Графики!$B$5)),"")</f>
        <v/>
      </c>
      <c r="BQ74" s="24"/>
      <c r="BR74" s="25"/>
      <c r="BS74" s="25"/>
      <c r="BT74" s="25"/>
      <c r="BU74" s="18" t="str">
        <f t="shared" si="321"/>
        <v/>
      </c>
      <c r="BV74" s="18" t="str">
        <f t="shared" si="322"/>
        <v/>
      </c>
      <c r="BW74" s="18" t="str">
        <f t="shared" si="323"/>
        <v/>
      </c>
      <c r="BX74" s="18" t="str">
        <f t="shared" si="324"/>
        <v/>
      </c>
      <c r="BY74" s="18" t="str">
        <f>IF(ISNUMBER(BW74), BW74*COS(RADIANS(-$C74+Графики!$B$3))+BX74*SIN(RADIANS(-$C74+Графики!$B$3)),"")</f>
        <v/>
      </c>
      <c r="BZ74" s="19" t="str">
        <f>IF(ISNUMBER(BW74), BW74*COS(RADIANS(-$C74+Графики!$B$5))+BX74*SIN(RADIANS(-$C74+Графики!$B$5)),"")</f>
        <v/>
      </c>
      <c r="CA74" s="29"/>
      <c r="CB74" s="25"/>
      <c r="CC74" s="25"/>
      <c r="CD74" s="25"/>
      <c r="CE74" s="18" t="str">
        <f t="shared" si="325"/>
        <v/>
      </c>
      <c r="CF74" s="18" t="str">
        <f t="shared" si="326"/>
        <v/>
      </c>
      <c r="CG74" s="18" t="str">
        <f t="shared" si="327"/>
        <v/>
      </c>
      <c r="CH74" s="18" t="str">
        <f t="shared" si="328"/>
        <v/>
      </c>
      <c r="CI74" s="18" t="str">
        <f>IF(ISNUMBER(CG74), CG74*COS(RADIANS(-$C74+Графики!$B$3))+CH74*SIN(RADIANS(-$C74+Графики!$B$3)),"")</f>
        <v/>
      </c>
      <c r="CJ74" s="19" t="str">
        <f>IF(ISNUMBER(CG74), CG74*COS(RADIANS(-$C74+Графики!$B$5))+CH74*SIN(RADIANS(-$C74+Графики!$B$5)),"")</f>
        <v/>
      </c>
      <c r="CK74" s="24"/>
      <c r="CL74" s="25"/>
      <c r="CM74" s="25"/>
      <c r="CN74" s="25"/>
      <c r="CO74" s="18" t="str">
        <f t="shared" si="329"/>
        <v/>
      </c>
      <c r="CP74" s="18" t="str">
        <f t="shared" si="330"/>
        <v/>
      </c>
      <c r="CQ74" s="18" t="str">
        <f t="shared" si="331"/>
        <v/>
      </c>
      <c r="CR74" s="18" t="str">
        <f t="shared" si="332"/>
        <v/>
      </c>
      <c r="CS74" s="18" t="str">
        <f>IF(ISNUMBER(CQ74), CQ74*COS(RADIANS(-$C74+Графики!$B$3))+CR74*SIN(RADIANS(-$C74+Графики!$B$3)),"")</f>
        <v/>
      </c>
      <c r="CT74" s="19" t="str">
        <f>IF(ISNUMBER(CQ74), CQ74*COS(RADIANS(-$C74+Графики!$B$5))+CR74*SIN(RADIANS(-$C74+Графики!$B$5)),"")</f>
        <v/>
      </c>
      <c r="CU74" s="24"/>
      <c r="CV74" s="25"/>
      <c r="CW74" s="25"/>
      <c r="CX74" s="25"/>
      <c r="CY74" s="18" t="str">
        <f t="shared" si="333"/>
        <v/>
      </c>
      <c r="CZ74" s="18" t="str">
        <f t="shared" si="334"/>
        <v/>
      </c>
      <c r="DA74" s="18" t="str">
        <f t="shared" si="335"/>
        <v/>
      </c>
      <c r="DB74" s="18" t="str">
        <f t="shared" si="336"/>
        <v/>
      </c>
      <c r="DC74" s="18" t="str">
        <f>IF(ISNUMBER(DA74), DA74*COS(RADIANS(-$C74+Графики!$B$3))+DB74*SIN(RADIANS(-$C74+Графики!$B$3)),"")</f>
        <v/>
      </c>
      <c r="DD74" s="19" t="str">
        <f>IF(ISNUMBER(DA74), DA74*COS(RADIANS(-$C74+Графики!$B$5))+DB74*SIN(RADIANS(-$C74+Графики!$B$5)),"")</f>
        <v/>
      </c>
      <c r="DE74" s="24"/>
      <c r="DF74" s="25"/>
      <c r="DG74" s="25"/>
      <c r="DH74" s="25"/>
      <c r="DI74" s="18" t="str">
        <f t="shared" si="337"/>
        <v/>
      </c>
      <c r="DJ74" s="18" t="str">
        <f t="shared" si="338"/>
        <v/>
      </c>
      <c r="DK74" s="18" t="str">
        <f t="shared" si="339"/>
        <v/>
      </c>
      <c r="DL74" s="18" t="str">
        <f t="shared" si="340"/>
        <v/>
      </c>
      <c r="DM74" s="18" t="str">
        <f>IF(ISNUMBER(DK74), DK74*COS(RADIANS(-$C74+Графики!$B$3))+DL74*SIN(RADIANS(-$C74+Графики!$B$3)),"")</f>
        <v/>
      </c>
      <c r="DN74" s="19" t="str">
        <f>IF(ISNUMBER(DK74), DK74*COS(RADIANS(-$C74+Графики!$B$5))+DL74*SIN(RADIANS(-$C74+Графики!$B$5)),"")</f>
        <v/>
      </c>
      <c r="DO74" s="24"/>
      <c r="DP74" s="25"/>
      <c r="DQ74" s="25"/>
      <c r="DR74" s="25"/>
      <c r="DS74" s="18" t="str">
        <f t="shared" si="341"/>
        <v/>
      </c>
      <c r="DT74" s="18" t="str">
        <f t="shared" si="342"/>
        <v/>
      </c>
      <c r="DU74" s="18" t="str">
        <f t="shared" si="343"/>
        <v/>
      </c>
      <c r="DV74" s="18" t="str">
        <f t="shared" si="344"/>
        <v/>
      </c>
      <c r="DW74" s="18" t="str">
        <f>IF(ISNUMBER(DU74), DU74*COS(RADIANS(-$C74+Графики!$B$3))+DV74*SIN(RADIANS(-$C74+Графики!$B$3)),"")</f>
        <v/>
      </c>
      <c r="DX74" s="19" t="str">
        <f>IF(ISNUMBER(DU74), DU74*COS(RADIANS(-$C74+Графики!$B$5))+DV74*SIN(RADIANS(-$C74+Графики!$B$5)),"")</f>
        <v/>
      </c>
      <c r="DY74" s="24"/>
      <c r="DZ74" s="25"/>
      <c r="EA74" s="25"/>
      <c r="EB74" s="25"/>
      <c r="EC74" s="18" t="str">
        <f t="shared" si="345"/>
        <v/>
      </c>
      <c r="ED74" s="18" t="str">
        <f t="shared" si="346"/>
        <v/>
      </c>
      <c r="EE74" s="18" t="str">
        <f t="shared" si="347"/>
        <v/>
      </c>
      <c r="EF74" s="18" t="str">
        <f t="shared" si="348"/>
        <v/>
      </c>
      <c r="EG74" s="18" t="str">
        <f>IF(ISNUMBER(EE74), EE74*COS(RADIANS(-$C74+Графики!$B$3))+EF74*SIN(RADIANS(-$C74+Графики!$B$3)),"")</f>
        <v/>
      </c>
      <c r="EH74" s="19" t="str">
        <f>IF(ISNUMBER(EE74), EE74*COS(RADIANS(-$C74+Графики!$B$5))+EF74*SIN(RADIANS(-$C74+Графики!$B$5)),"")</f>
        <v/>
      </c>
      <c r="EI74" s="24"/>
      <c r="EJ74" s="25"/>
      <c r="EK74" s="25"/>
      <c r="EL74" s="25"/>
      <c r="EM74" s="18" t="str">
        <f t="shared" si="349"/>
        <v/>
      </c>
      <c r="EN74" s="18" t="str">
        <f t="shared" si="350"/>
        <v/>
      </c>
      <c r="EO74" s="18" t="str">
        <f t="shared" si="351"/>
        <v/>
      </c>
      <c r="EP74" s="18" t="str">
        <f t="shared" si="352"/>
        <v/>
      </c>
      <c r="EQ74" s="18" t="str">
        <f>IF(ISNUMBER(EO74), EO74*COS(RADIANS(-$C74+Графики!$B$3))+EP74*SIN(RADIANS(-$C74+Графики!$B$3)),"")</f>
        <v/>
      </c>
      <c r="ER74" s="19" t="str">
        <f>IF(ISNUMBER(EO74), EO74*COS(RADIANS(-$C74+Графики!$B$5))+EP74*SIN(RADIANS(-$C74+Графики!$B$5)),"")</f>
        <v/>
      </c>
      <c r="ES74" s="24"/>
      <c r="ET74" s="25"/>
      <c r="EU74" s="25"/>
      <c r="EV74" s="25"/>
      <c r="EW74" s="18" t="str">
        <f t="shared" si="353"/>
        <v/>
      </c>
      <c r="EX74" s="18" t="str">
        <f t="shared" si="354"/>
        <v/>
      </c>
      <c r="EY74" s="18" t="str">
        <f t="shared" si="355"/>
        <v/>
      </c>
      <c r="EZ74" s="18" t="str">
        <f t="shared" si="356"/>
        <v/>
      </c>
      <c r="FA74" s="18" t="str">
        <f>IF(ISNUMBER(EY74), EY74*COS(RADIANS(-$C74+Графики!$B$3))+EZ74*SIN(RADIANS(-$C74+Графики!$B$3)),"")</f>
        <v/>
      </c>
      <c r="FB74" s="19" t="str">
        <f>IF(ISNUMBER(EY74), EY74*COS(RADIANS(-$C74+Графики!$B$5))+EZ74*SIN(RADIANS(-$C74+Графики!$B$5)),"")</f>
        <v/>
      </c>
      <c r="FC74" s="24"/>
      <c r="FD74" s="25"/>
      <c r="FE74" s="25"/>
      <c r="FF74" s="25"/>
      <c r="FG74" s="18" t="str">
        <f t="shared" si="357"/>
        <v/>
      </c>
      <c r="FH74" s="18" t="str">
        <f t="shared" si="358"/>
        <v/>
      </c>
      <c r="FI74" s="18" t="str">
        <f t="shared" si="359"/>
        <v/>
      </c>
      <c r="FJ74" s="18" t="str">
        <f t="shared" si="360"/>
        <v/>
      </c>
      <c r="FK74" s="18" t="str">
        <f>IF(ISNUMBER(FI74), FI74*COS(RADIANS(-$C74+Графики!$B$3))+FJ74*SIN(RADIANS(-$C74+Графики!$B$3)),"")</f>
        <v/>
      </c>
      <c r="FL74" s="19" t="str">
        <f>IF(ISNUMBER(FI74), FI74*COS(RADIANS(-$C74+Графики!$B$5))+FJ74*SIN(RADIANS(-$C74+Графики!$B$5)),"")</f>
        <v/>
      </c>
      <c r="FM74" s="24"/>
      <c r="FN74" s="25"/>
      <c r="FO74" s="25"/>
      <c r="FP74" s="25"/>
      <c r="FQ74" s="18" t="str">
        <f t="shared" si="361"/>
        <v/>
      </c>
      <c r="FR74" s="18" t="str">
        <f t="shared" si="362"/>
        <v/>
      </c>
      <c r="FS74" s="18" t="str">
        <f t="shared" si="363"/>
        <v/>
      </c>
      <c r="FT74" s="18" t="str">
        <f t="shared" si="364"/>
        <v/>
      </c>
      <c r="FU74" s="18" t="str">
        <f>IF(ISNUMBER(FS74), FS74*COS(RADIANS(-$C74+Графики!$B$3))+FT74*SIN(RADIANS(-$C74+Графики!$B$3)),"")</f>
        <v/>
      </c>
      <c r="FV74" s="19" t="str">
        <f>IF(ISNUMBER(FS74), FS74*COS(RADIANS(-$C74+Графики!$B$5))+FT74*SIN(RADIANS(-$C74+Графики!$B$5)),"")</f>
        <v/>
      </c>
      <c r="FW74" s="24"/>
      <c r="FX74" s="25"/>
      <c r="FY74" s="25"/>
      <c r="FZ74" s="25"/>
      <c r="GA74" s="18" t="str">
        <f t="shared" si="365"/>
        <v/>
      </c>
      <c r="GB74" s="18" t="str">
        <f t="shared" si="366"/>
        <v/>
      </c>
      <c r="GC74" s="18" t="str">
        <f t="shared" si="367"/>
        <v/>
      </c>
      <c r="GD74" s="18" t="str">
        <f t="shared" si="368"/>
        <v/>
      </c>
      <c r="GE74" s="18" t="str">
        <f>IF(ISNUMBER(GC74), GC74*COS(RADIANS(-$C74+Графики!$B$3))+GD74*SIN(RADIANS(-$C74+Графики!$B$3)),"")</f>
        <v/>
      </c>
      <c r="GF74" s="19" t="str">
        <f>IF(ISNUMBER(GC74), GC74*COS(RADIANS(-$C74+Графики!$B$5))+GD74*SIN(RADIANS(-$C74+Графики!$B$5)),"")</f>
        <v/>
      </c>
      <c r="GG74" s="24"/>
      <c r="GH74" s="25"/>
      <c r="GI74" s="25"/>
      <c r="GJ74" s="25"/>
      <c r="GK74" s="18" t="str">
        <f t="shared" si="369"/>
        <v/>
      </c>
      <c r="GL74" s="18" t="str">
        <f t="shared" si="370"/>
        <v/>
      </c>
      <c r="GM74" s="18" t="str">
        <f t="shared" si="371"/>
        <v/>
      </c>
      <c r="GN74" s="18" t="str">
        <f t="shared" si="372"/>
        <v/>
      </c>
      <c r="GO74" s="18" t="str">
        <f>IF(ISNUMBER(GM74), GM74*COS(RADIANS(-$C74+Графики!$B$3))+GN74*SIN(RADIANS(-$C74+Графики!$B$3)),"")</f>
        <v/>
      </c>
      <c r="GP74" s="19" t="str">
        <f>IF(ISNUMBER(GM74), GM74*COS(RADIANS(-$C74+Графики!$B$5))+GN74*SIN(RADIANS(-$C74+Графики!$B$5)),"")</f>
        <v/>
      </c>
      <c r="GQ74" s="24"/>
      <c r="GR74" s="25"/>
      <c r="GS74" s="25"/>
      <c r="GT74" s="25"/>
      <c r="GU74" s="18" t="str">
        <f t="shared" si="373"/>
        <v/>
      </c>
      <c r="GV74" s="18" t="str">
        <f t="shared" si="374"/>
        <v/>
      </c>
      <c r="GW74" s="18" t="str">
        <f t="shared" si="375"/>
        <v/>
      </c>
      <c r="GX74" s="18" t="str">
        <f t="shared" si="376"/>
        <v/>
      </c>
      <c r="GY74" s="18" t="str">
        <f>IF(ISNUMBER(GW74), GW74*COS(RADIANS(-$C74+Графики!$B$3))+GX74*SIN(RADIANS(-$C74+Графики!$B$3)),"")</f>
        <v/>
      </c>
      <c r="GZ74" s="19" t="str">
        <f>IF(ISNUMBER(GW74), GW74*COS(RADIANS(-$C74+Графики!$B$5))+GX74*SIN(RADIANS(-$C74+Графики!$B$5)),"")</f>
        <v/>
      </c>
      <c r="HA74" s="24"/>
      <c r="HB74" s="25"/>
      <c r="HC74" s="25"/>
      <c r="HD74" s="25"/>
      <c r="HE74" s="18" t="str">
        <f t="shared" si="377"/>
        <v/>
      </c>
      <c r="HF74" s="18" t="str">
        <f t="shared" si="378"/>
        <v/>
      </c>
      <c r="HG74" s="18" t="str">
        <f t="shared" si="379"/>
        <v/>
      </c>
      <c r="HH74" s="18" t="str">
        <f t="shared" si="380"/>
        <v/>
      </c>
      <c r="HI74" s="18" t="str">
        <f>IF(ISNUMBER(HG74), HG74*COS(RADIANS(-$C74+Графики!$B$3))+HH74*SIN(RADIANS(-$C74+Графики!$B$3)),"")</f>
        <v/>
      </c>
      <c r="HJ74" s="19" t="str">
        <f>IF(ISNUMBER(HG74), HG74*COS(RADIANS(-$C74+Графики!$B$5))+HH74*SIN(RADIANS(-$C74+Графики!$B$5)),"")</f>
        <v/>
      </c>
      <c r="HK74" s="24"/>
      <c r="HL74" s="25"/>
      <c r="HM74" s="25"/>
      <c r="HN74" s="25"/>
      <c r="HO74" s="18" t="str">
        <f t="shared" si="381"/>
        <v/>
      </c>
      <c r="HP74" s="18" t="str">
        <f t="shared" si="382"/>
        <v/>
      </c>
      <c r="HQ74" s="18" t="str">
        <f t="shared" si="383"/>
        <v/>
      </c>
      <c r="HR74" s="18" t="str">
        <f t="shared" si="384"/>
        <v/>
      </c>
      <c r="HS74" s="18" t="str">
        <f>IF(ISNUMBER(HQ74), HQ74*COS(RADIANS(-$C74+Графики!$B$3))+HR74*SIN(RADIANS(-$C74+Графики!$B$3)),"")</f>
        <v/>
      </c>
      <c r="HT74" s="19" t="str">
        <f>IF(ISNUMBER(HQ74), HQ74*COS(RADIANS(-$C74+Графики!$B$5))+HR74*SIN(RADIANS(-$C74+Графики!$B$5)),"")</f>
        <v/>
      </c>
      <c r="HU74" s="24"/>
      <c r="HV74" s="25"/>
      <c r="HW74" s="25"/>
      <c r="HX74" s="25"/>
      <c r="HY74" s="18" t="str">
        <f t="shared" si="385"/>
        <v/>
      </c>
      <c r="HZ74" s="18" t="str">
        <f t="shared" si="386"/>
        <v/>
      </c>
      <c r="IA74" s="18" t="str">
        <f t="shared" si="387"/>
        <v/>
      </c>
      <c r="IB74" s="18" t="str">
        <f t="shared" si="388"/>
        <v/>
      </c>
      <c r="IC74" s="18" t="str">
        <f>IF(ISNUMBER(IA74), IA74*COS(RADIANS(-$C74+Графики!$B$3))+IB74*SIN(RADIANS(-$C74+Графики!$B$3)),"")</f>
        <v/>
      </c>
      <c r="ID74" s="19" t="str">
        <f>IF(ISNUMBER(IA74), IA74*COS(RADIANS(-$C74+Графики!$B$5))+IB74*SIN(RADIANS(-$C74+Графики!$B$5)),"")</f>
        <v/>
      </c>
      <c r="IE74" s="24"/>
      <c r="IF74" s="25"/>
      <c r="IG74" s="25"/>
      <c r="IH74" s="25"/>
      <c r="II74" s="18" t="str">
        <f t="shared" si="389"/>
        <v/>
      </c>
      <c r="IJ74" s="18" t="str">
        <f t="shared" si="390"/>
        <v/>
      </c>
      <c r="IK74" s="18" t="str">
        <f t="shared" si="391"/>
        <v/>
      </c>
      <c r="IL74" s="18" t="str">
        <f t="shared" si="392"/>
        <v/>
      </c>
      <c r="IM74" s="18" t="str">
        <f>IF(ISNUMBER(IK74), IK74*COS(RADIANS(-$C74+Графики!$B$3))+IL74*SIN(RADIANS(-$C74+Графики!$B$3)),"")</f>
        <v/>
      </c>
      <c r="IN74" s="19" t="str">
        <f>IF(ISNUMBER(IK74), IK74*COS(RADIANS(-$C74+Графики!$B$5))+IL74*SIN(RADIANS(-$C74+Графики!$B$5)),"")</f>
        <v/>
      </c>
      <c r="IO74" s="24"/>
      <c r="IP74" s="25"/>
      <c r="IQ74" s="25"/>
      <c r="IR74" s="25"/>
      <c r="IS74" s="18" t="str">
        <f t="shared" si="393"/>
        <v/>
      </c>
      <c r="IT74" s="18" t="str">
        <f t="shared" si="394"/>
        <v/>
      </c>
      <c r="IU74" s="18" t="str">
        <f t="shared" si="395"/>
        <v/>
      </c>
      <c r="IV74" s="18" t="str">
        <f t="shared" si="396"/>
        <v/>
      </c>
      <c r="IW74" s="18" t="str">
        <f>IF(ISNUMBER(IU74), IU74*COS(RADIANS(-$C74+Графики!$B$3))+IV74*SIN(RADIANS(-$C74+Графики!$B$3)),"")</f>
        <v/>
      </c>
      <c r="IX74" s="19" t="str">
        <f>IF(ISNUMBER(IU74), IU74*COS(RADIANS(-$C74+Графики!$B$5))+IV74*SIN(RADIANS(-$C74+Графики!$B$5)),"")</f>
        <v/>
      </c>
    </row>
    <row r="75" spans="1:258" x14ac:dyDescent="0.25">
      <c r="A75" s="44">
        <v>75</v>
      </c>
      <c r="B75" s="50">
        <v>0</v>
      </c>
      <c r="C75" s="11">
        <f>IF(Графики!$A$7="Расчитывать с учетом закручивания скважины",B75,0)</f>
        <v>0</v>
      </c>
      <c r="D75" s="47">
        <v>36</v>
      </c>
      <c r="E75" s="34">
        <f t="shared" si="294"/>
        <v>0</v>
      </c>
      <c r="F75" s="35">
        <f t="shared" si="294"/>
        <v>0</v>
      </c>
      <c r="G75" s="35">
        <f t="shared" si="295"/>
        <v>0</v>
      </c>
      <c r="H75" s="36">
        <f t="shared" si="296"/>
        <v>0</v>
      </c>
      <c r="I75" s="29"/>
      <c r="J75" s="25"/>
      <c r="K75" s="25"/>
      <c r="L75" s="25"/>
      <c r="M75" s="18" t="str">
        <f t="shared" si="297"/>
        <v/>
      </c>
      <c r="N75" s="18" t="str">
        <f t="shared" si="298"/>
        <v/>
      </c>
      <c r="O75" s="18" t="str">
        <f t="shared" si="299"/>
        <v/>
      </c>
      <c r="P75" s="18" t="str">
        <f t="shared" si="300"/>
        <v/>
      </c>
      <c r="Q75" s="18" t="str">
        <f>IF(ISNUMBER(O75), O75*COS(RADIANS(-$C75+Графики!$B$3))+P75*SIN(RADIANS(-$C75+Графики!$B$3)),"")</f>
        <v/>
      </c>
      <c r="R75" s="19" t="str">
        <f>IF(ISNUMBER(O75), O75*COS(RADIANS(-$C75+Графики!$B$5))+P75*SIN(RADIANS(-$C75+Графики!$B$5)),"")</f>
        <v/>
      </c>
      <c r="S75" s="29"/>
      <c r="T75" s="25"/>
      <c r="U75" s="25"/>
      <c r="V75" s="25"/>
      <c r="W75" s="18" t="str">
        <f t="shared" si="301"/>
        <v/>
      </c>
      <c r="X75" s="18" t="str">
        <f t="shared" si="302"/>
        <v/>
      </c>
      <c r="Y75" s="18" t="str">
        <f t="shared" si="303"/>
        <v/>
      </c>
      <c r="Z75" s="18" t="str">
        <f t="shared" si="304"/>
        <v/>
      </c>
      <c r="AA75" s="18" t="str">
        <f>IF(ISNUMBER(Y75), Y75*COS(RADIANS(-$C75+Графики!$B$3))+Z75*SIN(RADIANS(-$C75+Графики!$B$3)),"")</f>
        <v/>
      </c>
      <c r="AB75" s="18" t="str">
        <f>IF(ISNUMBER(Y75), Y75*COS(RADIANS(-$C75+Графики!$B$5))+Z75*SIN(RADIANS(-$C75+Графики!$B$5)),"")</f>
        <v/>
      </c>
      <c r="AC75" s="24"/>
      <c r="AD75" s="25"/>
      <c r="AE75" s="25"/>
      <c r="AF75" s="25"/>
      <c r="AG75" s="18" t="str">
        <f t="shared" si="305"/>
        <v/>
      </c>
      <c r="AH75" s="18" t="str">
        <f t="shared" si="306"/>
        <v/>
      </c>
      <c r="AI75" s="18" t="str">
        <f t="shared" si="307"/>
        <v/>
      </c>
      <c r="AJ75" s="18" t="str">
        <f t="shared" si="308"/>
        <v/>
      </c>
      <c r="AK75" s="18" t="str">
        <f>IF(ISNUMBER(AI75), AI75*COS(RADIANS(-$C75+Графики!$B$3))+AJ75*SIN(RADIANS(-$C75+Графики!$B$3)),"")</f>
        <v/>
      </c>
      <c r="AL75" s="19" t="str">
        <f>IF(ISNUMBER(AI75), AI75*COS(RADIANS(-$C75+Графики!$B$5))+AJ75*SIN(RADIANS(-$C75+Графики!$B$5)),"")</f>
        <v/>
      </c>
      <c r="AM75" s="24"/>
      <c r="AN75" s="25"/>
      <c r="AO75" s="25"/>
      <c r="AP75" s="25"/>
      <c r="AQ75" s="18" t="str">
        <f t="shared" si="309"/>
        <v/>
      </c>
      <c r="AR75" s="18" t="str">
        <f t="shared" si="310"/>
        <v/>
      </c>
      <c r="AS75" s="18" t="str">
        <f t="shared" si="311"/>
        <v/>
      </c>
      <c r="AT75" s="18" t="str">
        <f t="shared" si="312"/>
        <v/>
      </c>
      <c r="AU75" s="18" t="str">
        <f>IF(ISNUMBER(AS75), AS75*COS(RADIANS(-$C75+Графики!$B$3))+AT75*SIN(RADIANS(-$C75+Графики!$B$3)),"")</f>
        <v/>
      </c>
      <c r="AV75" s="19" t="str">
        <f>IF(ISNUMBER(AS75), AS75*COS(RADIANS(-$C75+Графики!$B$5))+AT75*SIN(RADIANS(-$C75+Графики!$B$5)),"")</f>
        <v/>
      </c>
      <c r="AW75" s="24"/>
      <c r="AX75" s="25"/>
      <c r="AY75" s="25"/>
      <c r="AZ75" s="25"/>
      <c r="BA75" s="18" t="str">
        <f t="shared" si="313"/>
        <v/>
      </c>
      <c r="BB75" s="18" t="str">
        <f t="shared" si="314"/>
        <v/>
      </c>
      <c r="BC75" s="18" t="str">
        <f t="shared" si="315"/>
        <v/>
      </c>
      <c r="BD75" s="18" t="str">
        <f t="shared" si="316"/>
        <v/>
      </c>
      <c r="BE75" s="18" t="str">
        <f>IF(ISNUMBER(BC75), BC75*COS(RADIANS(-$C75+Графики!$B$3))+BD75*SIN(RADIANS(-$C75+Графики!$B$3)),"")</f>
        <v/>
      </c>
      <c r="BF75" s="19" t="str">
        <f>IF(ISNUMBER(BC75), BC75*COS(RADIANS(-$C75+Графики!$B$5))+BD75*SIN(RADIANS(-$C75+Графики!$B$5)),"")</f>
        <v/>
      </c>
      <c r="BG75" s="24"/>
      <c r="BH75" s="25"/>
      <c r="BI75" s="25"/>
      <c r="BJ75" s="25"/>
      <c r="BK75" s="18" t="str">
        <f t="shared" si="317"/>
        <v/>
      </c>
      <c r="BL75" s="18" t="str">
        <f t="shared" si="318"/>
        <v/>
      </c>
      <c r="BM75" s="18" t="str">
        <f t="shared" si="319"/>
        <v/>
      </c>
      <c r="BN75" s="18" t="str">
        <f t="shared" si="320"/>
        <v/>
      </c>
      <c r="BO75" s="18" t="str">
        <f>IF(ISNUMBER(BM75), BM75*COS(RADIANS(-$C75+Графики!$B$3))+BN75*SIN(RADIANS(-$C75+Графики!$B$3)),"")</f>
        <v/>
      </c>
      <c r="BP75" s="19" t="str">
        <f>IF(ISNUMBER(BM75), BM75*COS(RADIANS(-$C75+Графики!$B$5))+BN75*SIN(RADIANS(-$C75+Графики!$B$5)),"")</f>
        <v/>
      </c>
      <c r="BQ75" s="24"/>
      <c r="BR75" s="25"/>
      <c r="BS75" s="25"/>
      <c r="BT75" s="25"/>
      <c r="BU75" s="18" t="str">
        <f t="shared" si="321"/>
        <v/>
      </c>
      <c r="BV75" s="18" t="str">
        <f t="shared" si="322"/>
        <v/>
      </c>
      <c r="BW75" s="18" t="str">
        <f t="shared" si="323"/>
        <v/>
      </c>
      <c r="BX75" s="18" t="str">
        <f t="shared" si="324"/>
        <v/>
      </c>
      <c r="BY75" s="18" t="str">
        <f>IF(ISNUMBER(BW75), BW75*COS(RADIANS(-$C75+Графики!$B$3))+BX75*SIN(RADIANS(-$C75+Графики!$B$3)),"")</f>
        <v/>
      </c>
      <c r="BZ75" s="19" t="str">
        <f>IF(ISNUMBER(BW75), BW75*COS(RADIANS(-$C75+Графики!$B$5))+BX75*SIN(RADIANS(-$C75+Графики!$B$5)),"")</f>
        <v/>
      </c>
      <c r="CA75" s="29"/>
      <c r="CB75" s="25"/>
      <c r="CC75" s="25"/>
      <c r="CD75" s="25"/>
      <c r="CE75" s="18" t="str">
        <f t="shared" si="325"/>
        <v/>
      </c>
      <c r="CF75" s="18" t="str">
        <f t="shared" si="326"/>
        <v/>
      </c>
      <c r="CG75" s="18" t="str">
        <f t="shared" si="327"/>
        <v/>
      </c>
      <c r="CH75" s="18" t="str">
        <f t="shared" si="328"/>
        <v/>
      </c>
      <c r="CI75" s="18" t="str">
        <f>IF(ISNUMBER(CG75), CG75*COS(RADIANS(-$C75+Графики!$B$3))+CH75*SIN(RADIANS(-$C75+Графики!$B$3)),"")</f>
        <v/>
      </c>
      <c r="CJ75" s="19" t="str">
        <f>IF(ISNUMBER(CG75), CG75*COS(RADIANS(-$C75+Графики!$B$5))+CH75*SIN(RADIANS(-$C75+Графики!$B$5)),"")</f>
        <v/>
      </c>
      <c r="CK75" s="24"/>
      <c r="CL75" s="25"/>
      <c r="CM75" s="25"/>
      <c r="CN75" s="25"/>
      <c r="CO75" s="18" t="str">
        <f t="shared" si="329"/>
        <v/>
      </c>
      <c r="CP75" s="18" t="str">
        <f t="shared" si="330"/>
        <v/>
      </c>
      <c r="CQ75" s="18" t="str">
        <f t="shared" si="331"/>
        <v/>
      </c>
      <c r="CR75" s="18" t="str">
        <f t="shared" si="332"/>
        <v/>
      </c>
      <c r="CS75" s="18" t="str">
        <f>IF(ISNUMBER(CQ75), CQ75*COS(RADIANS(-$C75+Графики!$B$3))+CR75*SIN(RADIANS(-$C75+Графики!$B$3)),"")</f>
        <v/>
      </c>
      <c r="CT75" s="19" t="str">
        <f>IF(ISNUMBER(CQ75), CQ75*COS(RADIANS(-$C75+Графики!$B$5))+CR75*SIN(RADIANS(-$C75+Графики!$B$5)),"")</f>
        <v/>
      </c>
      <c r="CU75" s="24"/>
      <c r="CV75" s="25"/>
      <c r="CW75" s="25"/>
      <c r="CX75" s="25"/>
      <c r="CY75" s="18" t="str">
        <f t="shared" si="333"/>
        <v/>
      </c>
      <c r="CZ75" s="18" t="str">
        <f t="shared" si="334"/>
        <v/>
      </c>
      <c r="DA75" s="18" t="str">
        <f t="shared" si="335"/>
        <v/>
      </c>
      <c r="DB75" s="18" t="str">
        <f t="shared" si="336"/>
        <v/>
      </c>
      <c r="DC75" s="18" t="str">
        <f>IF(ISNUMBER(DA75), DA75*COS(RADIANS(-$C75+Графики!$B$3))+DB75*SIN(RADIANS(-$C75+Графики!$B$3)),"")</f>
        <v/>
      </c>
      <c r="DD75" s="19" t="str">
        <f>IF(ISNUMBER(DA75), DA75*COS(RADIANS(-$C75+Графики!$B$5))+DB75*SIN(RADIANS(-$C75+Графики!$B$5)),"")</f>
        <v/>
      </c>
      <c r="DE75" s="24"/>
      <c r="DF75" s="25"/>
      <c r="DG75" s="25"/>
      <c r="DH75" s="25"/>
      <c r="DI75" s="18" t="str">
        <f t="shared" si="337"/>
        <v/>
      </c>
      <c r="DJ75" s="18" t="str">
        <f t="shared" si="338"/>
        <v/>
      </c>
      <c r="DK75" s="18" t="str">
        <f t="shared" si="339"/>
        <v/>
      </c>
      <c r="DL75" s="18" t="str">
        <f t="shared" si="340"/>
        <v/>
      </c>
      <c r="DM75" s="18" t="str">
        <f>IF(ISNUMBER(DK75), DK75*COS(RADIANS(-$C75+Графики!$B$3))+DL75*SIN(RADIANS(-$C75+Графики!$B$3)),"")</f>
        <v/>
      </c>
      <c r="DN75" s="19" t="str">
        <f>IF(ISNUMBER(DK75), DK75*COS(RADIANS(-$C75+Графики!$B$5))+DL75*SIN(RADIANS(-$C75+Графики!$B$5)),"")</f>
        <v/>
      </c>
      <c r="DO75" s="24"/>
      <c r="DP75" s="25"/>
      <c r="DQ75" s="25"/>
      <c r="DR75" s="25"/>
      <c r="DS75" s="18" t="str">
        <f t="shared" si="341"/>
        <v/>
      </c>
      <c r="DT75" s="18" t="str">
        <f t="shared" si="342"/>
        <v/>
      </c>
      <c r="DU75" s="18" t="str">
        <f t="shared" si="343"/>
        <v/>
      </c>
      <c r="DV75" s="18" t="str">
        <f t="shared" si="344"/>
        <v/>
      </c>
      <c r="DW75" s="18" t="str">
        <f>IF(ISNUMBER(DU75), DU75*COS(RADIANS(-$C75+Графики!$B$3))+DV75*SIN(RADIANS(-$C75+Графики!$B$3)),"")</f>
        <v/>
      </c>
      <c r="DX75" s="19" t="str">
        <f>IF(ISNUMBER(DU75), DU75*COS(RADIANS(-$C75+Графики!$B$5))+DV75*SIN(RADIANS(-$C75+Графики!$B$5)),"")</f>
        <v/>
      </c>
      <c r="DY75" s="24"/>
      <c r="DZ75" s="25"/>
      <c r="EA75" s="25"/>
      <c r="EB75" s="25"/>
      <c r="EC75" s="18" t="str">
        <f t="shared" si="345"/>
        <v/>
      </c>
      <c r="ED75" s="18" t="str">
        <f t="shared" si="346"/>
        <v/>
      </c>
      <c r="EE75" s="18" t="str">
        <f t="shared" si="347"/>
        <v/>
      </c>
      <c r="EF75" s="18" t="str">
        <f t="shared" si="348"/>
        <v/>
      </c>
      <c r="EG75" s="18" t="str">
        <f>IF(ISNUMBER(EE75), EE75*COS(RADIANS(-$C75+Графики!$B$3))+EF75*SIN(RADIANS(-$C75+Графики!$B$3)),"")</f>
        <v/>
      </c>
      <c r="EH75" s="19" t="str">
        <f>IF(ISNUMBER(EE75), EE75*COS(RADIANS(-$C75+Графики!$B$5))+EF75*SIN(RADIANS(-$C75+Графики!$B$5)),"")</f>
        <v/>
      </c>
      <c r="EI75" s="24"/>
      <c r="EJ75" s="25"/>
      <c r="EK75" s="25"/>
      <c r="EL75" s="25"/>
      <c r="EM75" s="18" t="str">
        <f t="shared" si="349"/>
        <v/>
      </c>
      <c r="EN75" s="18" t="str">
        <f t="shared" si="350"/>
        <v/>
      </c>
      <c r="EO75" s="18" t="str">
        <f t="shared" si="351"/>
        <v/>
      </c>
      <c r="EP75" s="18" t="str">
        <f t="shared" si="352"/>
        <v/>
      </c>
      <c r="EQ75" s="18" t="str">
        <f>IF(ISNUMBER(EO75), EO75*COS(RADIANS(-$C75+Графики!$B$3))+EP75*SIN(RADIANS(-$C75+Графики!$B$3)),"")</f>
        <v/>
      </c>
      <c r="ER75" s="19" t="str">
        <f>IF(ISNUMBER(EO75), EO75*COS(RADIANS(-$C75+Графики!$B$5))+EP75*SIN(RADIANS(-$C75+Графики!$B$5)),"")</f>
        <v/>
      </c>
      <c r="ES75" s="24"/>
      <c r="ET75" s="25"/>
      <c r="EU75" s="25"/>
      <c r="EV75" s="25"/>
      <c r="EW75" s="18" t="str">
        <f t="shared" si="353"/>
        <v/>
      </c>
      <c r="EX75" s="18" t="str">
        <f t="shared" si="354"/>
        <v/>
      </c>
      <c r="EY75" s="18" t="str">
        <f t="shared" si="355"/>
        <v/>
      </c>
      <c r="EZ75" s="18" t="str">
        <f t="shared" si="356"/>
        <v/>
      </c>
      <c r="FA75" s="18" t="str">
        <f>IF(ISNUMBER(EY75), EY75*COS(RADIANS(-$C75+Графики!$B$3))+EZ75*SIN(RADIANS(-$C75+Графики!$B$3)),"")</f>
        <v/>
      </c>
      <c r="FB75" s="19" t="str">
        <f>IF(ISNUMBER(EY75), EY75*COS(RADIANS(-$C75+Графики!$B$5))+EZ75*SIN(RADIANS(-$C75+Графики!$B$5)),"")</f>
        <v/>
      </c>
      <c r="FC75" s="24"/>
      <c r="FD75" s="25"/>
      <c r="FE75" s="25"/>
      <c r="FF75" s="25"/>
      <c r="FG75" s="18" t="str">
        <f t="shared" si="357"/>
        <v/>
      </c>
      <c r="FH75" s="18" t="str">
        <f t="shared" si="358"/>
        <v/>
      </c>
      <c r="FI75" s="18" t="str">
        <f t="shared" si="359"/>
        <v/>
      </c>
      <c r="FJ75" s="18" t="str">
        <f t="shared" si="360"/>
        <v/>
      </c>
      <c r="FK75" s="18" t="str">
        <f>IF(ISNUMBER(FI75), FI75*COS(RADIANS(-$C75+Графики!$B$3))+FJ75*SIN(RADIANS(-$C75+Графики!$B$3)),"")</f>
        <v/>
      </c>
      <c r="FL75" s="19" t="str">
        <f>IF(ISNUMBER(FI75), FI75*COS(RADIANS(-$C75+Графики!$B$5))+FJ75*SIN(RADIANS(-$C75+Графики!$B$5)),"")</f>
        <v/>
      </c>
      <c r="FM75" s="24"/>
      <c r="FN75" s="25"/>
      <c r="FO75" s="25"/>
      <c r="FP75" s="25"/>
      <c r="FQ75" s="18" t="str">
        <f t="shared" si="361"/>
        <v/>
      </c>
      <c r="FR75" s="18" t="str">
        <f t="shared" si="362"/>
        <v/>
      </c>
      <c r="FS75" s="18" t="str">
        <f t="shared" si="363"/>
        <v/>
      </c>
      <c r="FT75" s="18" t="str">
        <f t="shared" si="364"/>
        <v/>
      </c>
      <c r="FU75" s="18" t="str">
        <f>IF(ISNUMBER(FS75), FS75*COS(RADIANS(-$C75+Графики!$B$3))+FT75*SIN(RADIANS(-$C75+Графики!$B$3)),"")</f>
        <v/>
      </c>
      <c r="FV75" s="19" t="str">
        <f>IF(ISNUMBER(FS75), FS75*COS(RADIANS(-$C75+Графики!$B$5))+FT75*SIN(RADIANS(-$C75+Графики!$B$5)),"")</f>
        <v/>
      </c>
      <c r="FW75" s="24"/>
      <c r="FX75" s="25"/>
      <c r="FY75" s="25"/>
      <c r="FZ75" s="25"/>
      <c r="GA75" s="18" t="str">
        <f t="shared" si="365"/>
        <v/>
      </c>
      <c r="GB75" s="18" t="str">
        <f t="shared" si="366"/>
        <v/>
      </c>
      <c r="GC75" s="18" t="str">
        <f t="shared" si="367"/>
        <v/>
      </c>
      <c r="GD75" s="18" t="str">
        <f t="shared" si="368"/>
        <v/>
      </c>
      <c r="GE75" s="18" t="str">
        <f>IF(ISNUMBER(GC75), GC75*COS(RADIANS(-$C75+Графики!$B$3))+GD75*SIN(RADIANS(-$C75+Графики!$B$3)),"")</f>
        <v/>
      </c>
      <c r="GF75" s="19" t="str">
        <f>IF(ISNUMBER(GC75), GC75*COS(RADIANS(-$C75+Графики!$B$5))+GD75*SIN(RADIANS(-$C75+Графики!$B$5)),"")</f>
        <v/>
      </c>
      <c r="GG75" s="24"/>
      <c r="GH75" s="25"/>
      <c r="GI75" s="25"/>
      <c r="GJ75" s="25"/>
      <c r="GK75" s="18" t="str">
        <f t="shared" si="369"/>
        <v/>
      </c>
      <c r="GL75" s="18" t="str">
        <f t="shared" si="370"/>
        <v/>
      </c>
      <c r="GM75" s="18" t="str">
        <f t="shared" si="371"/>
        <v/>
      </c>
      <c r="GN75" s="18" t="str">
        <f t="shared" si="372"/>
        <v/>
      </c>
      <c r="GO75" s="18" t="str">
        <f>IF(ISNUMBER(GM75), GM75*COS(RADIANS(-$C75+Графики!$B$3))+GN75*SIN(RADIANS(-$C75+Графики!$B$3)),"")</f>
        <v/>
      </c>
      <c r="GP75" s="19" t="str">
        <f>IF(ISNUMBER(GM75), GM75*COS(RADIANS(-$C75+Графики!$B$5))+GN75*SIN(RADIANS(-$C75+Графики!$B$5)),"")</f>
        <v/>
      </c>
      <c r="GQ75" s="24"/>
      <c r="GR75" s="25"/>
      <c r="GS75" s="25"/>
      <c r="GT75" s="25"/>
      <c r="GU75" s="18" t="str">
        <f t="shared" si="373"/>
        <v/>
      </c>
      <c r="GV75" s="18" t="str">
        <f t="shared" si="374"/>
        <v/>
      </c>
      <c r="GW75" s="18" t="str">
        <f t="shared" si="375"/>
        <v/>
      </c>
      <c r="GX75" s="18" t="str">
        <f t="shared" si="376"/>
        <v/>
      </c>
      <c r="GY75" s="18" t="str">
        <f>IF(ISNUMBER(GW75), GW75*COS(RADIANS(-$C75+Графики!$B$3))+GX75*SIN(RADIANS(-$C75+Графики!$B$3)),"")</f>
        <v/>
      </c>
      <c r="GZ75" s="19" t="str">
        <f>IF(ISNUMBER(GW75), GW75*COS(RADIANS(-$C75+Графики!$B$5))+GX75*SIN(RADIANS(-$C75+Графики!$B$5)),"")</f>
        <v/>
      </c>
      <c r="HA75" s="24"/>
      <c r="HB75" s="25"/>
      <c r="HC75" s="25"/>
      <c r="HD75" s="25"/>
      <c r="HE75" s="18" t="str">
        <f t="shared" si="377"/>
        <v/>
      </c>
      <c r="HF75" s="18" t="str">
        <f t="shared" si="378"/>
        <v/>
      </c>
      <c r="HG75" s="18" t="str">
        <f t="shared" si="379"/>
        <v/>
      </c>
      <c r="HH75" s="18" t="str">
        <f t="shared" si="380"/>
        <v/>
      </c>
      <c r="HI75" s="18" t="str">
        <f>IF(ISNUMBER(HG75), HG75*COS(RADIANS(-$C75+Графики!$B$3))+HH75*SIN(RADIANS(-$C75+Графики!$B$3)),"")</f>
        <v/>
      </c>
      <c r="HJ75" s="19" t="str">
        <f>IF(ISNUMBER(HG75), HG75*COS(RADIANS(-$C75+Графики!$B$5))+HH75*SIN(RADIANS(-$C75+Графики!$B$5)),"")</f>
        <v/>
      </c>
      <c r="HK75" s="24"/>
      <c r="HL75" s="25"/>
      <c r="HM75" s="25"/>
      <c r="HN75" s="25"/>
      <c r="HO75" s="18" t="str">
        <f t="shared" si="381"/>
        <v/>
      </c>
      <c r="HP75" s="18" t="str">
        <f t="shared" si="382"/>
        <v/>
      </c>
      <c r="HQ75" s="18" t="str">
        <f t="shared" si="383"/>
        <v/>
      </c>
      <c r="HR75" s="18" t="str">
        <f t="shared" si="384"/>
        <v/>
      </c>
      <c r="HS75" s="18" t="str">
        <f>IF(ISNUMBER(HQ75), HQ75*COS(RADIANS(-$C75+Графики!$B$3))+HR75*SIN(RADIANS(-$C75+Графики!$B$3)),"")</f>
        <v/>
      </c>
      <c r="HT75" s="19" t="str">
        <f>IF(ISNUMBER(HQ75), HQ75*COS(RADIANS(-$C75+Графики!$B$5))+HR75*SIN(RADIANS(-$C75+Графики!$B$5)),"")</f>
        <v/>
      </c>
      <c r="HU75" s="24"/>
      <c r="HV75" s="25"/>
      <c r="HW75" s="25"/>
      <c r="HX75" s="25"/>
      <c r="HY75" s="18" t="str">
        <f t="shared" si="385"/>
        <v/>
      </c>
      <c r="HZ75" s="18" t="str">
        <f t="shared" si="386"/>
        <v/>
      </c>
      <c r="IA75" s="18" t="str">
        <f t="shared" si="387"/>
        <v/>
      </c>
      <c r="IB75" s="18" t="str">
        <f t="shared" si="388"/>
        <v/>
      </c>
      <c r="IC75" s="18" t="str">
        <f>IF(ISNUMBER(IA75), IA75*COS(RADIANS(-$C75+Графики!$B$3))+IB75*SIN(RADIANS(-$C75+Графики!$B$3)),"")</f>
        <v/>
      </c>
      <c r="ID75" s="19" t="str">
        <f>IF(ISNUMBER(IA75), IA75*COS(RADIANS(-$C75+Графики!$B$5))+IB75*SIN(RADIANS(-$C75+Графики!$B$5)),"")</f>
        <v/>
      </c>
      <c r="IE75" s="24"/>
      <c r="IF75" s="25"/>
      <c r="IG75" s="25"/>
      <c r="IH75" s="25"/>
      <c r="II75" s="18" t="str">
        <f t="shared" si="389"/>
        <v/>
      </c>
      <c r="IJ75" s="18" t="str">
        <f t="shared" si="390"/>
        <v/>
      </c>
      <c r="IK75" s="18" t="str">
        <f t="shared" si="391"/>
        <v/>
      </c>
      <c r="IL75" s="18" t="str">
        <f t="shared" si="392"/>
        <v/>
      </c>
      <c r="IM75" s="18" t="str">
        <f>IF(ISNUMBER(IK75), IK75*COS(RADIANS(-$C75+Графики!$B$3))+IL75*SIN(RADIANS(-$C75+Графики!$B$3)),"")</f>
        <v/>
      </c>
      <c r="IN75" s="19" t="str">
        <f>IF(ISNUMBER(IK75), IK75*COS(RADIANS(-$C75+Графики!$B$5))+IL75*SIN(RADIANS(-$C75+Графики!$B$5)),"")</f>
        <v/>
      </c>
      <c r="IO75" s="24"/>
      <c r="IP75" s="25"/>
      <c r="IQ75" s="25"/>
      <c r="IR75" s="25"/>
      <c r="IS75" s="18" t="str">
        <f t="shared" si="393"/>
        <v/>
      </c>
      <c r="IT75" s="18" t="str">
        <f t="shared" si="394"/>
        <v/>
      </c>
      <c r="IU75" s="18" t="str">
        <f t="shared" si="395"/>
        <v/>
      </c>
      <c r="IV75" s="18" t="str">
        <f t="shared" si="396"/>
        <v/>
      </c>
      <c r="IW75" s="18" t="str">
        <f>IF(ISNUMBER(IU75), IU75*COS(RADIANS(-$C75+Графики!$B$3))+IV75*SIN(RADIANS(-$C75+Графики!$B$3)),"")</f>
        <v/>
      </c>
      <c r="IX75" s="19" t="str">
        <f>IF(ISNUMBER(IU75), IU75*COS(RADIANS(-$C75+Графики!$B$5))+IV75*SIN(RADIANS(-$C75+Графики!$B$5)),"")</f>
        <v/>
      </c>
    </row>
    <row r="76" spans="1:258" x14ac:dyDescent="0.25">
      <c r="A76" s="44">
        <v>76</v>
      </c>
      <c r="B76" s="50">
        <v>0</v>
      </c>
      <c r="C76" s="11">
        <f>IF(Графики!$A$7="Расчитывать с учетом закручивания скважины",B76,0)</f>
        <v>0</v>
      </c>
      <c r="D76" s="47">
        <v>36.5</v>
      </c>
      <c r="E76" s="34">
        <f t="shared" si="294"/>
        <v>0</v>
      </c>
      <c r="F76" s="35">
        <f t="shared" si="294"/>
        <v>0</v>
      </c>
      <c r="G76" s="35">
        <f t="shared" si="295"/>
        <v>0</v>
      </c>
      <c r="H76" s="36">
        <f t="shared" si="296"/>
        <v>0</v>
      </c>
      <c r="I76" s="29"/>
      <c r="J76" s="25"/>
      <c r="K76" s="25"/>
      <c r="L76" s="25"/>
      <c r="M76" s="18" t="str">
        <f t="shared" si="297"/>
        <v/>
      </c>
      <c r="N76" s="18" t="str">
        <f t="shared" si="298"/>
        <v/>
      </c>
      <c r="O76" s="18" t="str">
        <f t="shared" si="299"/>
        <v/>
      </c>
      <c r="P76" s="18" t="str">
        <f t="shared" si="300"/>
        <v/>
      </c>
      <c r="Q76" s="18" t="str">
        <f>IF(ISNUMBER(O76), O76*COS(RADIANS(-$C76+Графики!$B$3))+P76*SIN(RADIANS(-$C76+Графики!$B$3)),"")</f>
        <v/>
      </c>
      <c r="R76" s="19" t="str">
        <f>IF(ISNUMBER(O76), O76*COS(RADIANS(-$C76+Графики!$B$5))+P76*SIN(RADIANS(-$C76+Графики!$B$5)),"")</f>
        <v/>
      </c>
      <c r="S76" s="29"/>
      <c r="T76" s="25"/>
      <c r="U76" s="25"/>
      <c r="V76" s="25"/>
      <c r="W76" s="18" t="str">
        <f t="shared" si="301"/>
        <v/>
      </c>
      <c r="X76" s="18" t="str">
        <f t="shared" si="302"/>
        <v/>
      </c>
      <c r="Y76" s="18" t="str">
        <f t="shared" si="303"/>
        <v/>
      </c>
      <c r="Z76" s="18" t="str">
        <f t="shared" si="304"/>
        <v/>
      </c>
      <c r="AA76" s="18" t="str">
        <f>IF(ISNUMBER(Y76), Y76*COS(RADIANS(-$C76+Графики!$B$3))+Z76*SIN(RADIANS(-$C76+Графики!$B$3)),"")</f>
        <v/>
      </c>
      <c r="AB76" s="18" t="str">
        <f>IF(ISNUMBER(Y76), Y76*COS(RADIANS(-$C76+Графики!$B$5))+Z76*SIN(RADIANS(-$C76+Графики!$B$5)),"")</f>
        <v/>
      </c>
      <c r="AC76" s="24"/>
      <c r="AD76" s="25"/>
      <c r="AE76" s="25"/>
      <c r="AF76" s="25"/>
      <c r="AG76" s="18" t="str">
        <f t="shared" si="305"/>
        <v/>
      </c>
      <c r="AH76" s="18" t="str">
        <f t="shared" si="306"/>
        <v/>
      </c>
      <c r="AI76" s="18" t="str">
        <f t="shared" si="307"/>
        <v/>
      </c>
      <c r="AJ76" s="18" t="str">
        <f t="shared" si="308"/>
        <v/>
      </c>
      <c r="AK76" s="18" t="str">
        <f>IF(ISNUMBER(AI76), AI76*COS(RADIANS(-$C76+Графики!$B$3))+AJ76*SIN(RADIANS(-$C76+Графики!$B$3)),"")</f>
        <v/>
      </c>
      <c r="AL76" s="19" t="str">
        <f>IF(ISNUMBER(AI76), AI76*COS(RADIANS(-$C76+Графики!$B$5))+AJ76*SIN(RADIANS(-$C76+Графики!$B$5)),"")</f>
        <v/>
      </c>
      <c r="AM76" s="24"/>
      <c r="AN76" s="25"/>
      <c r="AO76" s="25"/>
      <c r="AP76" s="25"/>
      <c r="AQ76" s="18" t="str">
        <f t="shared" si="309"/>
        <v/>
      </c>
      <c r="AR76" s="18" t="str">
        <f t="shared" si="310"/>
        <v/>
      </c>
      <c r="AS76" s="18" t="str">
        <f t="shared" si="311"/>
        <v/>
      </c>
      <c r="AT76" s="18" t="str">
        <f t="shared" si="312"/>
        <v/>
      </c>
      <c r="AU76" s="18" t="str">
        <f>IF(ISNUMBER(AS76), AS76*COS(RADIANS(-$C76+Графики!$B$3))+AT76*SIN(RADIANS(-$C76+Графики!$B$3)),"")</f>
        <v/>
      </c>
      <c r="AV76" s="19" t="str">
        <f>IF(ISNUMBER(AS76), AS76*COS(RADIANS(-$C76+Графики!$B$5))+AT76*SIN(RADIANS(-$C76+Графики!$B$5)),"")</f>
        <v/>
      </c>
      <c r="AW76" s="24"/>
      <c r="AX76" s="25"/>
      <c r="AY76" s="25"/>
      <c r="AZ76" s="25"/>
      <c r="BA76" s="18" t="str">
        <f t="shared" si="313"/>
        <v/>
      </c>
      <c r="BB76" s="18" t="str">
        <f t="shared" si="314"/>
        <v/>
      </c>
      <c r="BC76" s="18" t="str">
        <f t="shared" si="315"/>
        <v/>
      </c>
      <c r="BD76" s="18" t="str">
        <f t="shared" si="316"/>
        <v/>
      </c>
      <c r="BE76" s="18" t="str">
        <f>IF(ISNUMBER(BC76), BC76*COS(RADIANS(-$C76+Графики!$B$3))+BD76*SIN(RADIANS(-$C76+Графики!$B$3)),"")</f>
        <v/>
      </c>
      <c r="BF76" s="19" t="str">
        <f>IF(ISNUMBER(BC76), BC76*COS(RADIANS(-$C76+Графики!$B$5))+BD76*SIN(RADIANS(-$C76+Графики!$B$5)),"")</f>
        <v/>
      </c>
      <c r="BG76" s="24"/>
      <c r="BH76" s="25"/>
      <c r="BI76" s="25"/>
      <c r="BJ76" s="25"/>
      <c r="BK76" s="18" t="str">
        <f t="shared" si="317"/>
        <v/>
      </c>
      <c r="BL76" s="18" t="str">
        <f t="shared" si="318"/>
        <v/>
      </c>
      <c r="BM76" s="18" t="str">
        <f t="shared" si="319"/>
        <v/>
      </c>
      <c r="BN76" s="18" t="str">
        <f t="shared" si="320"/>
        <v/>
      </c>
      <c r="BO76" s="18" t="str">
        <f>IF(ISNUMBER(BM76), BM76*COS(RADIANS(-$C76+Графики!$B$3))+BN76*SIN(RADIANS(-$C76+Графики!$B$3)),"")</f>
        <v/>
      </c>
      <c r="BP76" s="19" t="str">
        <f>IF(ISNUMBER(BM76), BM76*COS(RADIANS(-$C76+Графики!$B$5))+BN76*SIN(RADIANS(-$C76+Графики!$B$5)),"")</f>
        <v/>
      </c>
      <c r="BQ76" s="24"/>
      <c r="BR76" s="25"/>
      <c r="BS76" s="25"/>
      <c r="BT76" s="25"/>
      <c r="BU76" s="18" t="str">
        <f t="shared" si="321"/>
        <v/>
      </c>
      <c r="BV76" s="18" t="str">
        <f t="shared" si="322"/>
        <v/>
      </c>
      <c r="BW76" s="18" t="str">
        <f t="shared" si="323"/>
        <v/>
      </c>
      <c r="BX76" s="18" t="str">
        <f t="shared" si="324"/>
        <v/>
      </c>
      <c r="BY76" s="18" t="str">
        <f>IF(ISNUMBER(BW76), BW76*COS(RADIANS(-$C76+Графики!$B$3))+BX76*SIN(RADIANS(-$C76+Графики!$B$3)),"")</f>
        <v/>
      </c>
      <c r="BZ76" s="19" t="str">
        <f>IF(ISNUMBER(BW76), BW76*COS(RADIANS(-$C76+Графики!$B$5))+BX76*SIN(RADIANS(-$C76+Графики!$B$5)),"")</f>
        <v/>
      </c>
      <c r="CA76" s="29"/>
      <c r="CB76" s="25"/>
      <c r="CC76" s="25"/>
      <c r="CD76" s="25"/>
      <c r="CE76" s="18" t="str">
        <f t="shared" si="325"/>
        <v/>
      </c>
      <c r="CF76" s="18" t="str">
        <f t="shared" si="326"/>
        <v/>
      </c>
      <c r="CG76" s="18" t="str">
        <f t="shared" si="327"/>
        <v/>
      </c>
      <c r="CH76" s="18" t="str">
        <f t="shared" si="328"/>
        <v/>
      </c>
      <c r="CI76" s="18" t="str">
        <f>IF(ISNUMBER(CG76), CG76*COS(RADIANS(-$C76+Графики!$B$3))+CH76*SIN(RADIANS(-$C76+Графики!$B$3)),"")</f>
        <v/>
      </c>
      <c r="CJ76" s="19" t="str">
        <f>IF(ISNUMBER(CG76), CG76*COS(RADIANS(-$C76+Графики!$B$5))+CH76*SIN(RADIANS(-$C76+Графики!$B$5)),"")</f>
        <v/>
      </c>
      <c r="CK76" s="24"/>
      <c r="CL76" s="25"/>
      <c r="CM76" s="25"/>
      <c r="CN76" s="25"/>
      <c r="CO76" s="18" t="str">
        <f t="shared" si="329"/>
        <v/>
      </c>
      <c r="CP76" s="18" t="str">
        <f t="shared" si="330"/>
        <v/>
      </c>
      <c r="CQ76" s="18" t="str">
        <f t="shared" si="331"/>
        <v/>
      </c>
      <c r="CR76" s="18" t="str">
        <f t="shared" si="332"/>
        <v/>
      </c>
      <c r="CS76" s="18" t="str">
        <f>IF(ISNUMBER(CQ76), CQ76*COS(RADIANS(-$C76+Графики!$B$3))+CR76*SIN(RADIANS(-$C76+Графики!$B$3)),"")</f>
        <v/>
      </c>
      <c r="CT76" s="19" t="str">
        <f>IF(ISNUMBER(CQ76), CQ76*COS(RADIANS(-$C76+Графики!$B$5))+CR76*SIN(RADIANS(-$C76+Графики!$B$5)),"")</f>
        <v/>
      </c>
      <c r="CU76" s="24"/>
      <c r="CV76" s="25"/>
      <c r="CW76" s="25"/>
      <c r="CX76" s="25"/>
      <c r="CY76" s="18" t="str">
        <f t="shared" si="333"/>
        <v/>
      </c>
      <c r="CZ76" s="18" t="str">
        <f t="shared" si="334"/>
        <v/>
      </c>
      <c r="DA76" s="18" t="str">
        <f t="shared" si="335"/>
        <v/>
      </c>
      <c r="DB76" s="18" t="str">
        <f t="shared" si="336"/>
        <v/>
      </c>
      <c r="DC76" s="18" t="str">
        <f>IF(ISNUMBER(DA76), DA76*COS(RADIANS(-$C76+Графики!$B$3))+DB76*SIN(RADIANS(-$C76+Графики!$B$3)),"")</f>
        <v/>
      </c>
      <c r="DD76" s="19" t="str">
        <f>IF(ISNUMBER(DA76), DA76*COS(RADIANS(-$C76+Графики!$B$5))+DB76*SIN(RADIANS(-$C76+Графики!$B$5)),"")</f>
        <v/>
      </c>
      <c r="DE76" s="24"/>
      <c r="DF76" s="25"/>
      <c r="DG76" s="25"/>
      <c r="DH76" s="25"/>
      <c r="DI76" s="18" t="str">
        <f t="shared" si="337"/>
        <v/>
      </c>
      <c r="DJ76" s="18" t="str">
        <f t="shared" si="338"/>
        <v/>
      </c>
      <c r="DK76" s="18" t="str">
        <f t="shared" si="339"/>
        <v/>
      </c>
      <c r="DL76" s="18" t="str">
        <f t="shared" si="340"/>
        <v/>
      </c>
      <c r="DM76" s="18" t="str">
        <f>IF(ISNUMBER(DK76), DK76*COS(RADIANS(-$C76+Графики!$B$3))+DL76*SIN(RADIANS(-$C76+Графики!$B$3)),"")</f>
        <v/>
      </c>
      <c r="DN76" s="19" t="str">
        <f>IF(ISNUMBER(DK76), DK76*COS(RADIANS(-$C76+Графики!$B$5))+DL76*SIN(RADIANS(-$C76+Графики!$B$5)),"")</f>
        <v/>
      </c>
      <c r="DO76" s="24"/>
      <c r="DP76" s="25"/>
      <c r="DQ76" s="25"/>
      <c r="DR76" s="25"/>
      <c r="DS76" s="18" t="str">
        <f t="shared" si="341"/>
        <v/>
      </c>
      <c r="DT76" s="18" t="str">
        <f t="shared" si="342"/>
        <v/>
      </c>
      <c r="DU76" s="18" t="str">
        <f t="shared" si="343"/>
        <v/>
      </c>
      <c r="DV76" s="18" t="str">
        <f t="shared" si="344"/>
        <v/>
      </c>
      <c r="DW76" s="18" t="str">
        <f>IF(ISNUMBER(DU76), DU76*COS(RADIANS(-$C76+Графики!$B$3))+DV76*SIN(RADIANS(-$C76+Графики!$B$3)),"")</f>
        <v/>
      </c>
      <c r="DX76" s="19" t="str">
        <f>IF(ISNUMBER(DU76), DU76*COS(RADIANS(-$C76+Графики!$B$5))+DV76*SIN(RADIANS(-$C76+Графики!$B$5)),"")</f>
        <v/>
      </c>
      <c r="DY76" s="24"/>
      <c r="DZ76" s="25"/>
      <c r="EA76" s="25"/>
      <c r="EB76" s="25"/>
      <c r="EC76" s="18" t="str">
        <f t="shared" si="345"/>
        <v/>
      </c>
      <c r="ED76" s="18" t="str">
        <f t="shared" si="346"/>
        <v/>
      </c>
      <c r="EE76" s="18" t="str">
        <f t="shared" si="347"/>
        <v/>
      </c>
      <c r="EF76" s="18" t="str">
        <f t="shared" si="348"/>
        <v/>
      </c>
      <c r="EG76" s="18" t="str">
        <f>IF(ISNUMBER(EE76), EE76*COS(RADIANS(-$C76+Графики!$B$3))+EF76*SIN(RADIANS(-$C76+Графики!$B$3)),"")</f>
        <v/>
      </c>
      <c r="EH76" s="19" t="str">
        <f>IF(ISNUMBER(EE76), EE76*COS(RADIANS(-$C76+Графики!$B$5))+EF76*SIN(RADIANS(-$C76+Графики!$B$5)),"")</f>
        <v/>
      </c>
      <c r="EI76" s="24"/>
      <c r="EJ76" s="25"/>
      <c r="EK76" s="25"/>
      <c r="EL76" s="25"/>
      <c r="EM76" s="18" t="str">
        <f t="shared" si="349"/>
        <v/>
      </c>
      <c r="EN76" s="18" t="str">
        <f t="shared" si="350"/>
        <v/>
      </c>
      <c r="EO76" s="18" t="str">
        <f t="shared" si="351"/>
        <v/>
      </c>
      <c r="EP76" s="18" t="str">
        <f t="shared" si="352"/>
        <v/>
      </c>
      <c r="EQ76" s="18" t="str">
        <f>IF(ISNUMBER(EO76), EO76*COS(RADIANS(-$C76+Графики!$B$3))+EP76*SIN(RADIANS(-$C76+Графики!$B$3)),"")</f>
        <v/>
      </c>
      <c r="ER76" s="19" t="str">
        <f>IF(ISNUMBER(EO76), EO76*COS(RADIANS(-$C76+Графики!$B$5))+EP76*SIN(RADIANS(-$C76+Графики!$B$5)),"")</f>
        <v/>
      </c>
      <c r="ES76" s="24"/>
      <c r="ET76" s="25"/>
      <c r="EU76" s="25"/>
      <c r="EV76" s="25"/>
      <c r="EW76" s="18" t="str">
        <f t="shared" si="353"/>
        <v/>
      </c>
      <c r="EX76" s="18" t="str">
        <f t="shared" si="354"/>
        <v/>
      </c>
      <c r="EY76" s="18" t="str">
        <f t="shared" si="355"/>
        <v/>
      </c>
      <c r="EZ76" s="18" t="str">
        <f t="shared" si="356"/>
        <v/>
      </c>
      <c r="FA76" s="18" t="str">
        <f>IF(ISNUMBER(EY76), EY76*COS(RADIANS(-$C76+Графики!$B$3))+EZ76*SIN(RADIANS(-$C76+Графики!$B$3)),"")</f>
        <v/>
      </c>
      <c r="FB76" s="19" t="str">
        <f>IF(ISNUMBER(EY76), EY76*COS(RADIANS(-$C76+Графики!$B$5))+EZ76*SIN(RADIANS(-$C76+Графики!$B$5)),"")</f>
        <v/>
      </c>
      <c r="FC76" s="24"/>
      <c r="FD76" s="25"/>
      <c r="FE76" s="25"/>
      <c r="FF76" s="25"/>
      <c r="FG76" s="18" t="str">
        <f t="shared" si="357"/>
        <v/>
      </c>
      <c r="FH76" s="18" t="str">
        <f t="shared" si="358"/>
        <v/>
      </c>
      <c r="FI76" s="18" t="str">
        <f t="shared" si="359"/>
        <v/>
      </c>
      <c r="FJ76" s="18" t="str">
        <f t="shared" si="360"/>
        <v/>
      </c>
      <c r="FK76" s="18" t="str">
        <f>IF(ISNUMBER(FI76), FI76*COS(RADIANS(-$C76+Графики!$B$3))+FJ76*SIN(RADIANS(-$C76+Графики!$B$3)),"")</f>
        <v/>
      </c>
      <c r="FL76" s="19" t="str">
        <f>IF(ISNUMBER(FI76), FI76*COS(RADIANS(-$C76+Графики!$B$5))+FJ76*SIN(RADIANS(-$C76+Графики!$B$5)),"")</f>
        <v/>
      </c>
      <c r="FM76" s="24"/>
      <c r="FN76" s="25"/>
      <c r="FO76" s="25"/>
      <c r="FP76" s="25"/>
      <c r="FQ76" s="18" t="str">
        <f t="shared" si="361"/>
        <v/>
      </c>
      <c r="FR76" s="18" t="str">
        <f t="shared" si="362"/>
        <v/>
      </c>
      <c r="FS76" s="18" t="str">
        <f t="shared" si="363"/>
        <v/>
      </c>
      <c r="FT76" s="18" t="str">
        <f t="shared" si="364"/>
        <v/>
      </c>
      <c r="FU76" s="18" t="str">
        <f>IF(ISNUMBER(FS76), FS76*COS(RADIANS(-$C76+Графики!$B$3))+FT76*SIN(RADIANS(-$C76+Графики!$B$3)),"")</f>
        <v/>
      </c>
      <c r="FV76" s="19" t="str">
        <f>IF(ISNUMBER(FS76), FS76*COS(RADIANS(-$C76+Графики!$B$5))+FT76*SIN(RADIANS(-$C76+Графики!$B$5)),"")</f>
        <v/>
      </c>
      <c r="FW76" s="24"/>
      <c r="FX76" s="25"/>
      <c r="FY76" s="25"/>
      <c r="FZ76" s="25"/>
      <c r="GA76" s="18" t="str">
        <f t="shared" si="365"/>
        <v/>
      </c>
      <c r="GB76" s="18" t="str">
        <f t="shared" si="366"/>
        <v/>
      </c>
      <c r="GC76" s="18" t="str">
        <f t="shared" si="367"/>
        <v/>
      </c>
      <c r="GD76" s="18" t="str">
        <f t="shared" si="368"/>
        <v/>
      </c>
      <c r="GE76" s="18" t="str">
        <f>IF(ISNUMBER(GC76), GC76*COS(RADIANS(-$C76+Графики!$B$3))+GD76*SIN(RADIANS(-$C76+Графики!$B$3)),"")</f>
        <v/>
      </c>
      <c r="GF76" s="19" t="str">
        <f>IF(ISNUMBER(GC76), GC76*COS(RADIANS(-$C76+Графики!$B$5))+GD76*SIN(RADIANS(-$C76+Графики!$B$5)),"")</f>
        <v/>
      </c>
      <c r="GG76" s="24"/>
      <c r="GH76" s="25"/>
      <c r="GI76" s="25"/>
      <c r="GJ76" s="25"/>
      <c r="GK76" s="18" t="str">
        <f t="shared" si="369"/>
        <v/>
      </c>
      <c r="GL76" s="18" t="str">
        <f t="shared" si="370"/>
        <v/>
      </c>
      <c r="GM76" s="18" t="str">
        <f t="shared" si="371"/>
        <v/>
      </c>
      <c r="GN76" s="18" t="str">
        <f t="shared" si="372"/>
        <v/>
      </c>
      <c r="GO76" s="18" t="str">
        <f>IF(ISNUMBER(GM76), GM76*COS(RADIANS(-$C76+Графики!$B$3))+GN76*SIN(RADIANS(-$C76+Графики!$B$3)),"")</f>
        <v/>
      </c>
      <c r="GP76" s="19" t="str">
        <f>IF(ISNUMBER(GM76), GM76*COS(RADIANS(-$C76+Графики!$B$5))+GN76*SIN(RADIANS(-$C76+Графики!$B$5)),"")</f>
        <v/>
      </c>
      <c r="GQ76" s="24"/>
      <c r="GR76" s="25"/>
      <c r="GS76" s="25"/>
      <c r="GT76" s="25"/>
      <c r="GU76" s="18" t="str">
        <f t="shared" si="373"/>
        <v/>
      </c>
      <c r="GV76" s="18" t="str">
        <f t="shared" si="374"/>
        <v/>
      </c>
      <c r="GW76" s="18" t="str">
        <f t="shared" si="375"/>
        <v/>
      </c>
      <c r="GX76" s="18" t="str">
        <f t="shared" si="376"/>
        <v/>
      </c>
      <c r="GY76" s="18" t="str">
        <f>IF(ISNUMBER(GW76), GW76*COS(RADIANS(-$C76+Графики!$B$3))+GX76*SIN(RADIANS(-$C76+Графики!$B$3)),"")</f>
        <v/>
      </c>
      <c r="GZ76" s="19" t="str">
        <f>IF(ISNUMBER(GW76), GW76*COS(RADIANS(-$C76+Графики!$B$5))+GX76*SIN(RADIANS(-$C76+Графики!$B$5)),"")</f>
        <v/>
      </c>
      <c r="HA76" s="24"/>
      <c r="HB76" s="25"/>
      <c r="HC76" s="25"/>
      <c r="HD76" s="25"/>
      <c r="HE76" s="18" t="str">
        <f t="shared" si="377"/>
        <v/>
      </c>
      <c r="HF76" s="18" t="str">
        <f t="shared" si="378"/>
        <v/>
      </c>
      <c r="HG76" s="18" t="str">
        <f t="shared" si="379"/>
        <v/>
      </c>
      <c r="HH76" s="18" t="str">
        <f t="shared" si="380"/>
        <v/>
      </c>
      <c r="HI76" s="18" t="str">
        <f>IF(ISNUMBER(HG76), HG76*COS(RADIANS(-$C76+Графики!$B$3))+HH76*SIN(RADIANS(-$C76+Графики!$B$3)),"")</f>
        <v/>
      </c>
      <c r="HJ76" s="19" t="str">
        <f>IF(ISNUMBER(HG76), HG76*COS(RADIANS(-$C76+Графики!$B$5))+HH76*SIN(RADIANS(-$C76+Графики!$B$5)),"")</f>
        <v/>
      </c>
      <c r="HK76" s="24"/>
      <c r="HL76" s="25"/>
      <c r="HM76" s="25"/>
      <c r="HN76" s="25"/>
      <c r="HO76" s="18" t="str">
        <f t="shared" si="381"/>
        <v/>
      </c>
      <c r="HP76" s="18" t="str">
        <f t="shared" si="382"/>
        <v/>
      </c>
      <c r="HQ76" s="18" t="str">
        <f t="shared" si="383"/>
        <v/>
      </c>
      <c r="HR76" s="18" t="str">
        <f t="shared" si="384"/>
        <v/>
      </c>
      <c r="HS76" s="18" t="str">
        <f>IF(ISNUMBER(HQ76), HQ76*COS(RADIANS(-$C76+Графики!$B$3))+HR76*SIN(RADIANS(-$C76+Графики!$B$3)),"")</f>
        <v/>
      </c>
      <c r="HT76" s="19" t="str">
        <f>IF(ISNUMBER(HQ76), HQ76*COS(RADIANS(-$C76+Графики!$B$5))+HR76*SIN(RADIANS(-$C76+Графики!$B$5)),"")</f>
        <v/>
      </c>
      <c r="HU76" s="24"/>
      <c r="HV76" s="25"/>
      <c r="HW76" s="25"/>
      <c r="HX76" s="25"/>
      <c r="HY76" s="18" t="str">
        <f t="shared" si="385"/>
        <v/>
      </c>
      <c r="HZ76" s="18" t="str">
        <f t="shared" si="386"/>
        <v/>
      </c>
      <c r="IA76" s="18" t="str">
        <f t="shared" si="387"/>
        <v/>
      </c>
      <c r="IB76" s="18" t="str">
        <f t="shared" si="388"/>
        <v/>
      </c>
      <c r="IC76" s="18" t="str">
        <f>IF(ISNUMBER(IA76), IA76*COS(RADIANS(-$C76+Графики!$B$3))+IB76*SIN(RADIANS(-$C76+Графики!$B$3)),"")</f>
        <v/>
      </c>
      <c r="ID76" s="19" t="str">
        <f>IF(ISNUMBER(IA76), IA76*COS(RADIANS(-$C76+Графики!$B$5))+IB76*SIN(RADIANS(-$C76+Графики!$B$5)),"")</f>
        <v/>
      </c>
      <c r="IE76" s="24"/>
      <c r="IF76" s="25"/>
      <c r="IG76" s="25"/>
      <c r="IH76" s="25"/>
      <c r="II76" s="18" t="str">
        <f t="shared" si="389"/>
        <v/>
      </c>
      <c r="IJ76" s="18" t="str">
        <f t="shared" si="390"/>
        <v/>
      </c>
      <c r="IK76" s="18" t="str">
        <f t="shared" si="391"/>
        <v/>
      </c>
      <c r="IL76" s="18" t="str">
        <f t="shared" si="392"/>
        <v/>
      </c>
      <c r="IM76" s="18" t="str">
        <f>IF(ISNUMBER(IK76), IK76*COS(RADIANS(-$C76+Графики!$B$3))+IL76*SIN(RADIANS(-$C76+Графики!$B$3)),"")</f>
        <v/>
      </c>
      <c r="IN76" s="19" t="str">
        <f>IF(ISNUMBER(IK76), IK76*COS(RADIANS(-$C76+Графики!$B$5))+IL76*SIN(RADIANS(-$C76+Графики!$B$5)),"")</f>
        <v/>
      </c>
      <c r="IO76" s="24"/>
      <c r="IP76" s="25"/>
      <c r="IQ76" s="25"/>
      <c r="IR76" s="25"/>
      <c r="IS76" s="18" t="str">
        <f t="shared" si="393"/>
        <v/>
      </c>
      <c r="IT76" s="18" t="str">
        <f t="shared" si="394"/>
        <v/>
      </c>
      <c r="IU76" s="18" t="str">
        <f t="shared" si="395"/>
        <v/>
      </c>
      <c r="IV76" s="18" t="str">
        <f t="shared" si="396"/>
        <v/>
      </c>
      <c r="IW76" s="18" t="str">
        <f>IF(ISNUMBER(IU76), IU76*COS(RADIANS(-$C76+Графики!$B$3))+IV76*SIN(RADIANS(-$C76+Графики!$B$3)),"")</f>
        <v/>
      </c>
      <c r="IX76" s="19" t="str">
        <f>IF(ISNUMBER(IU76), IU76*COS(RADIANS(-$C76+Графики!$B$5))+IV76*SIN(RADIANS(-$C76+Графики!$B$5)),"")</f>
        <v/>
      </c>
    </row>
    <row r="77" spans="1:258" x14ac:dyDescent="0.25">
      <c r="A77" s="44">
        <v>77</v>
      </c>
      <c r="B77" s="50">
        <v>0</v>
      </c>
      <c r="C77" s="11">
        <f>IF(Графики!$A$7="Расчитывать с учетом закручивания скважины",B77,0)</f>
        <v>0</v>
      </c>
      <c r="D77" s="47">
        <v>37</v>
      </c>
      <c r="E77" s="34">
        <f t="shared" si="294"/>
        <v>0</v>
      </c>
      <c r="F77" s="35">
        <f t="shared" si="294"/>
        <v>0</v>
      </c>
      <c r="G77" s="35">
        <f t="shared" si="295"/>
        <v>0</v>
      </c>
      <c r="H77" s="36">
        <f t="shared" si="296"/>
        <v>0</v>
      </c>
      <c r="I77" s="29"/>
      <c r="J77" s="25"/>
      <c r="K77" s="25"/>
      <c r="L77" s="25"/>
      <c r="M77" s="18" t="str">
        <f t="shared" si="297"/>
        <v/>
      </c>
      <c r="N77" s="18" t="str">
        <f t="shared" si="298"/>
        <v/>
      </c>
      <c r="O77" s="18" t="str">
        <f t="shared" si="299"/>
        <v/>
      </c>
      <c r="P77" s="18" t="str">
        <f t="shared" si="300"/>
        <v/>
      </c>
      <c r="Q77" s="18" t="str">
        <f>IF(ISNUMBER(O77), O77*COS(RADIANS(-$C77+Графики!$B$3))+P77*SIN(RADIANS(-$C77+Графики!$B$3)),"")</f>
        <v/>
      </c>
      <c r="R77" s="19" t="str">
        <f>IF(ISNUMBER(O77), O77*COS(RADIANS(-$C77+Графики!$B$5))+P77*SIN(RADIANS(-$C77+Графики!$B$5)),"")</f>
        <v/>
      </c>
      <c r="S77" s="29"/>
      <c r="T77" s="25"/>
      <c r="U77" s="25"/>
      <c r="V77" s="25"/>
      <c r="W77" s="18" t="str">
        <f t="shared" si="301"/>
        <v/>
      </c>
      <c r="X77" s="18" t="str">
        <f t="shared" si="302"/>
        <v/>
      </c>
      <c r="Y77" s="18" t="str">
        <f t="shared" si="303"/>
        <v/>
      </c>
      <c r="Z77" s="18" t="str">
        <f t="shared" si="304"/>
        <v/>
      </c>
      <c r="AA77" s="18" t="str">
        <f>IF(ISNUMBER(Y77), Y77*COS(RADIANS(-$C77+Графики!$B$3))+Z77*SIN(RADIANS(-$C77+Графики!$B$3)),"")</f>
        <v/>
      </c>
      <c r="AB77" s="18" t="str">
        <f>IF(ISNUMBER(Y77), Y77*COS(RADIANS(-$C77+Графики!$B$5))+Z77*SIN(RADIANS(-$C77+Графики!$B$5)),"")</f>
        <v/>
      </c>
      <c r="AC77" s="24"/>
      <c r="AD77" s="25"/>
      <c r="AE77" s="25"/>
      <c r="AF77" s="25"/>
      <c r="AG77" s="18" t="str">
        <f t="shared" si="305"/>
        <v/>
      </c>
      <c r="AH77" s="18" t="str">
        <f t="shared" si="306"/>
        <v/>
      </c>
      <c r="AI77" s="18" t="str">
        <f t="shared" si="307"/>
        <v/>
      </c>
      <c r="AJ77" s="18" t="str">
        <f t="shared" si="308"/>
        <v/>
      </c>
      <c r="AK77" s="18" t="str">
        <f>IF(ISNUMBER(AI77), AI77*COS(RADIANS(-$C77+Графики!$B$3))+AJ77*SIN(RADIANS(-$C77+Графики!$B$3)),"")</f>
        <v/>
      </c>
      <c r="AL77" s="19" t="str">
        <f>IF(ISNUMBER(AI77), AI77*COS(RADIANS(-$C77+Графики!$B$5))+AJ77*SIN(RADIANS(-$C77+Графики!$B$5)),"")</f>
        <v/>
      </c>
      <c r="AM77" s="24"/>
      <c r="AN77" s="25"/>
      <c r="AO77" s="25"/>
      <c r="AP77" s="25"/>
      <c r="AQ77" s="18" t="str">
        <f t="shared" si="309"/>
        <v/>
      </c>
      <c r="AR77" s="18" t="str">
        <f t="shared" si="310"/>
        <v/>
      </c>
      <c r="AS77" s="18" t="str">
        <f t="shared" si="311"/>
        <v/>
      </c>
      <c r="AT77" s="18" t="str">
        <f t="shared" si="312"/>
        <v/>
      </c>
      <c r="AU77" s="18" t="str">
        <f>IF(ISNUMBER(AS77), AS77*COS(RADIANS(-$C77+Графики!$B$3))+AT77*SIN(RADIANS(-$C77+Графики!$B$3)),"")</f>
        <v/>
      </c>
      <c r="AV77" s="19" t="str">
        <f>IF(ISNUMBER(AS77), AS77*COS(RADIANS(-$C77+Графики!$B$5))+AT77*SIN(RADIANS(-$C77+Графики!$B$5)),"")</f>
        <v/>
      </c>
      <c r="AW77" s="24"/>
      <c r="AX77" s="25"/>
      <c r="AY77" s="25"/>
      <c r="AZ77" s="25"/>
      <c r="BA77" s="18" t="str">
        <f t="shared" si="313"/>
        <v/>
      </c>
      <c r="BB77" s="18" t="str">
        <f t="shared" si="314"/>
        <v/>
      </c>
      <c r="BC77" s="18" t="str">
        <f t="shared" si="315"/>
        <v/>
      </c>
      <c r="BD77" s="18" t="str">
        <f t="shared" si="316"/>
        <v/>
      </c>
      <c r="BE77" s="18" t="str">
        <f>IF(ISNUMBER(BC77), BC77*COS(RADIANS(-$C77+Графики!$B$3))+BD77*SIN(RADIANS(-$C77+Графики!$B$3)),"")</f>
        <v/>
      </c>
      <c r="BF77" s="19" t="str">
        <f>IF(ISNUMBER(BC77), BC77*COS(RADIANS(-$C77+Графики!$B$5))+BD77*SIN(RADIANS(-$C77+Графики!$B$5)),"")</f>
        <v/>
      </c>
      <c r="BG77" s="24"/>
      <c r="BH77" s="25"/>
      <c r="BI77" s="25"/>
      <c r="BJ77" s="25"/>
      <c r="BK77" s="18" t="str">
        <f t="shared" si="317"/>
        <v/>
      </c>
      <c r="BL77" s="18" t="str">
        <f t="shared" si="318"/>
        <v/>
      </c>
      <c r="BM77" s="18" t="str">
        <f t="shared" si="319"/>
        <v/>
      </c>
      <c r="BN77" s="18" t="str">
        <f t="shared" si="320"/>
        <v/>
      </c>
      <c r="BO77" s="18" t="str">
        <f>IF(ISNUMBER(BM77), BM77*COS(RADIANS(-$C77+Графики!$B$3))+BN77*SIN(RADIANS(-$C77+Графики!$B$3)),"")</f>
        <v/>
      </c>
      <c r="BP77" s="19" t="str">
        <f>IF(ISNUMBER(BM77), BM77*COS(RADIANS(-$C77+Графики!$B$5))+BN77*SIN(RADIANS(-$C77+Графики!$B$5)),"")</f>
        <v/>
      </c>
      <c r="BQ77" s="24"/>
      <c r="BR77" s="25"/>
      <c r="BS77" s="25"/>
      <c r="BT77" s="25"/>
      <c r="BU77" s="18" t="str">
        <f t="shared" si="321"/>
        <v/>
      </c>
      <c r="BV77" s="18" t="str">
        <f t="shared" si="322"/>
        <v/>
      </c>
      <c r="BW77" s="18" t="str">
        <f t="shared" si="323"/>
        <v/>
      </c>
      <c r="BX77" s="18" t="str">
        <f t="shared" si="324"/>
        <v/>
      </c>
      <c r="BY77" s="18" t="str">
        <f>IF(ISNUMBER(BW77), BW77*COS(RADIANS(-$C77+Графики!$B$3))+BX77*SIN(RADIANS(-$C77+Графики!$B$3)),"")</f>
        <v/>
      </c>
      <c r="BZ77" s="19" t="str">
        <f>IF(ISNUMBER(BW77), BW77*COS(RADIANS(-$C77+Графики!$B$5))+BX77*SIN(RADIANS(-$C77+Графики!$B$5)),"")</f>
        <v/>
      </c>
      <c r="CA77" s="29"/>
      <c r="CB77" s="25"/>
      <c r="CC77" s="25"/>
      <c r="CD77" s="25"/>
      <c r="CE77" s="18" t="str">
        <f t="shared" si="325"/>
        <v/>
      </c>
      <c r="CF77" s="18" t="str">
        <f t="shared" si="326"/>
        <v/>
      </c>
      <c r="CG77" s="18" t="str">
        <f t="shared" si="327"/>
        <v/>
      </c>
      <c r="CH77" s="18" t="str">
        <f t="shared" si="328"/>
        <v/>
      </c>
      <c r="CI77" s="18" t="str">
        <f>IF(ISNUMBER(CG77), CG77*COS(RADIANS(-$C77+Графики!$B$3))+CH77*SIN(RADIANS(-$C77+Графики!$B$3)),"")</f>
        <v/>
      </c>
      <c r="CJ77" s="19" t="str">
        <f>IF(ISNUMBER(CG77), CG77*COS(RADIANS(-$C77+Графики!$B$5))+CH77*SIN(RADIANS(-$C77+Графики!$B$5)),"")</f>
        <v/>
      </c>
      <c r="CK77" s="24"/>
      <c r="CL77" s="25"/>
      <c r="CM77" s="25"/>
      <c r="CN77" s="25"/>
      <c r="CO77" s="18" t="str">
        <f t="shared" si="329"/>
        <v/>
      </c>
      <c r="CP77" s="18" t="str">
        <f t="shared" si="330"/>
        <v/>
      </c>
      <c r="CQ77" s="18" t="str">
        <f t="shared" si="331"/>
        <v/>
      </c>
      <c r="CR77" s="18" t="str">
        <f t="shared" si="332"/>
        <v/>
      </c>
      <c r="CS77" s="18" t="str">
        <f>IF(ISNUMBER(CQ77), CQ77*COS(RADIANS(-$C77+Графики!$B$3))+CR77*SIN(RADIANS(-$C77+Графики!$B$3)),"")</f>
        <v/>
      </c>
      <c r="CT77" s="19" t="str">
        <f>IF(ISNUMBER(CQ77), CQ77*COS(RADIANS(-$C77+Графики!$B$5))+CR77*SIN(RADIANS(-$C77+Графики!$B$5)),"")</f>
        <v/>
      </c>
      <c r="CU77" s="24"/>
      <c r="CV77" s="25"/>
      <c r="CW77" s="25"/>
      <c r="CX77" s="25"/>
      <c r="CY77" s="18" t="str">
        <f t="shared" si="333"/>
        <v/>
      </c>
      <c r="CZ77" s="18" t="str">
        <f t="shared" si="334"/>
        <v/>
      </c>
      <c r="DA77" s="18" t="str">
        <f t="shared" si="335"/>
        <v/>
      </c>
      <c r="DB77" s="18" t="str">
        <f t="shared" si="336"/>
        <v/>
      </c>
      <c r="DC77" s="18" t="str">
        <f>IF(ISNUMBER(DA77), DA77*COS(RADIANS(-$C77+Графики!$B$3))+DB77*SIN(RADIANS(-$C77+Графики!$B$3)),"")</f>
        <v/>
      </c>
      <c r="DD77" s="19" t="str">
        <f>IF(ISNUMBER(DA77), DA77*COS(RADIANS(-$C77+Графики!$B$5))+DB77*SIN(RADIANS(-$C77+Графики!$B$5)),"")</f>
        <v/>
      </c>
      <c r="DE77" s="24"/>
      <c r="DF77" s="25"/>
      <c r="DG77" s="25"/>
      <c r="DH77" s="25"/>
      <c r="DI77" s="18" t="str">
        <f t="shared" si="337"/>
        <v/>
      </c>
      <c r="DJ77" s="18" t="str">
        <f t="shared" si="338"/>
        <v/>
      </c>
      <c r="DK77" s="18" t="str">
        <f t="shared" si="339"/>
        <v/>
      </c>
      <c r="DL77" s="18" t="str">
        <f t="shared" si="340"/>
        <v/>
      </c>
      <c r="DM77" s="18" t="str">
        <f>IF(ISNUMBER(DK77), DK77*COS(RADIANS(-$C77+Графики!$B$3))+DL77*SIN(RADIANS(-$C77+Графики!$B$3)),"")</f>
        <v/>
      </c>
      <c r="DN77" s="19" t="str">
        <f>IF(ISNUMBER(DK77), DK77*COS(RADIANS(-$C77+Графики!$B$5))+DL77*SIN(RADIANS(-$C77+Графики!$B$5)),"")</f>
        <v/>
      </c>
      <c r="DO77" s="24"/>
      <c r="DP77" s="25"/>
      <c r="DQ77" s="25"/>
      <c r="DR77" s="25"/>
      <c r="DS77" s="18" t="str">
        <f t="shared" si="341"/>
        <v/>
      </c>
      <c r="DT77" s="18" t="str">
        <f t="shared" si="342"/>
        <v/>
      </c>
      <c r="DU77" s="18" t="str">
        <f t="shared" si="343"/>
        <v/>
      </c>
      <c r="DV77" s="18" t="str">
        <f t="shared" si="344"/>
        <v/>
      </c>
      <c r="DW77" s="18" t="str">
        <f>IF(ISNUMBER(DU77), DU77*COS(RADIANS(-$C77+Графики!$B$3))+DV77*SIN(RADIANS(-$C77+Графики!$B$3)),"")</f>
        <v/>
      </c>
      <c r="DX77" s="19" t="str">
        <f>IF(ISNUMBER(DU77), DU77*COS(RADIANS(-$C77+Графики!$B$5))+DV77*SIN(RADIANS(-$C77+Графики!$B$5)),"")</f>
        <v/>
      </c>
      <c r="DY77" s="24"/>
      <c r="DZ77" s="25"/>
      <c r="EA77" s="25"/>
      <c r="EB77" s="25"/>
      <c r="EC77" s="18" t="str">
        <f t="shared" si="345"/>
        <v/>
      </c>
      <c r="ED77" s="18" t="str">
        <f t="shared" si="346"/>
        <v/>
      </c>
      <c r="EE77" s="18" t="str">
        <f t="shared" si="347"/>
        <v/>
      </c>
      <c r="EF77" s="18" t="str">
        <f t="shared" si="348"/>
        <v/>
      </c>
      <c r="EG77" s="18" t="str">
        <f>IF(ISNUMBER(EE77), EE77*COS(RADIANS(-$C77+Графики!$B$3))+EF77*SIN(RADIANS(-$C77+Графики!$B$3)),"")</f>
        <v/>
      </c>
      <c r="EH77" s="19" t="str">
        <f>IF(ISNUMBER(EE77), EE77*COS(RADIANS(-$C77+Графики!$B$5))+EF77*SIN(RADIANS(-$C77+Графики!$B$5)),"")</f>
        <v/>
      </c>
      <c r="EI77" s="24"/>
      <c r="EJ77" s="25"/>
      <c r="EK77" s="25"/>
      <c r="EL77" s="25"/>
      <c r="EM77" s="18" t="str">
        <f t="shared" si="349"/>
        <v/>
      </c>
      <c r="EN77" s="18" t="str">
        <f t="shared" si="350"/>
        <v/>
      </c>
      <c r="EO77" s="18" t="str">
        <f t="shared" si="351"/>
        <v/>
      </c>
      <c r="EP77" s="18" t="str">
        <f t="shared" si="352"/>
        <v/>
      </c>
      <c r="EQ77" s="18" t="str">
        <f>IF(ISNUMBER(EO77), EO77*COS(RADIANS(-$C77+Графики!$B$3))+EP77*SIN(RADIANS(-$C77+Графики!$B$3)),"")</f>
        <v/>
      </c>
      <c r="ER77" s="19" t="str">
        <f>IF(ISNUMBER(EO77), EO77*COS(RADIANS(-$C77+Графики!$B$5))+EP77*SIN(RADIANS(-$C77+Графики!$B$5)),"")</f>
        <v/>
      </c>
      <c r="ES77" s="24"/>
      <c r="ET77" s="25"/>
      <c r="EU77" s="25"/>
      <c r="EV77" s="25"/>
      <c r="EW77" s="18" t="str">
        <f t="shared" si="353"/>
        <v/>
      </c>
      <c r="EX77" s="18" t="str">
        <f t="shared" si="354"/>
        <v/>
      </c>
      <c r="EY77" s="18" t="str">
        <f t="shared" si="355"/>
        <v/>
      </c>
      <c r="EZ77" s="18" t="str">
        <f t="shared" si="356"/>
        <v/>
      </c>
      <c r="FA77" s="18" t="str">
        <f>IF(ISNUMBER(EY77), EY77*COS(RADIANS(-$C77+Графики!$B$3))+EZ77*SIN(RADIANS(-$C77+Графики!$B$3)),"")</f>
        <v/>
      </c>
      <c r="FB77" s="19" t="str">
        <f>IF(ISNUMBER(EY77), EY77*COS(RADIANS(-$C77+Графики!$B$5))+EZ77*SIN(RADIANS(-$C77+Графики!$B$5)),"")</f>
        <v/>
      </c>
      <c r="FC77" s="24"/>
      <c r="FD77" s="25"/>
      <c r="FE77" s="25"/>
      <c r="FF77" s="25"/>
      <c r="FG77" s="18" t="str">
        <f t="shared" si="357"/>
        <v/>
      </c>
      <c r="FH77" s="18" t="str">
        <f t="shared" si="358"/>
        <v/>
      </c>
      <c r="FI77" s="18" t="str">
        <f t="shared" si="359"/>
        <v/>
      </c>
      <c r="FJ77" s="18" t="str">
        <f t="shared" si="360"/>
        <v/>
      </c>
      <c r="FK77" s="18" t="str">
        <f>IF(ISNUMBER(FI77), FI77*COS(RADIANS(-$C77+Графики!$B$3))+FJ77*SIN(RADIANS(-$C77+Графики!$B$3)),"")</f>
        <v/>
      </c>
      <c r="FL77" s="19" t="str">
        <f>IF(ISNUMBER(FI77), FI77*COS(RADIANS(-$C77+Графики!$B$5))+FJ77*SIN(RADIANS(-$C77+Графики!$B$5)),"")</f>
        <v/>
      </c>
      <c r="FM77" s="24"/>
      <c r="FN77" s="25"/>
      <c r="FO77" s="25"/>
      <c r="FP77" s="25"/>
      <c r="FQ77" s="18" t="str">
        <f t="shared" si="361"/>
        <v/>
      </c>
      <c r="FR77" s="18" t="str">
        <f t="shared" si="362"/>
        <v/>
      </c>
      <c r="FS77" s="18" t="str">
        <f t="shared" si="363"/>
        <v/>
      </c>
      <c r="FT77" s="18" t="str">
        <f t="shared" si="364"/>
        <v/>
      </c>
      <c r="FU77" s="18" t="str">
        <f>IF(ISNUMBER(FS77), FS77*COS(RADIANS(-$C77+Графики!$B$3))+FT77*SIN(RADIANS(-$C77+Графики!$B$3)),"")</f>
        <v/>
      </c>
      <c r="FV77" s="19" t="str">
        <f>IF(ISNUMBER(FS77), FS77*COS(RADIANS(-$C77+Графики!$B$5))+FT77*SIN(RADIANS(-$C77+Графики!$B$5)),"")</f>
        <v/>
      </c>
      <c r="FW77" s="24"/>
      <c r="FX77" s="25"/>
      <c r="FY77" s="25"/>
      <c r="FZ77" s="25"/>
      <c r="GA77" s="18" t="str">
        <f t="shared" si="365"/>
        <v/>
      </c>
      <c r="GB77" s="18" t="str">
        <f t="shared" si="366"/>
        <v/>
      </c>
      <c r="GC77" s="18" t="str">
        <f t="shared" si="367"/>
        <v/>
      </c>
      <c r="GD77" s="18" t="str">
        <f t="shared" si="368"/>
        <v/>
      </c>
      <c r="GE77" s="18" t="str">
        <f>IF(ISNUMBER(GC77), GC77*COS(RADIANS(-$C77+Графики!$B$3))+GD77*SIN(RADIANS(-$C77+Графики!$B$3)),"")</f>
        <v/>
      </c>
      <c r="GF77" s="19" t="str">
        <f>IF(ISNUMBER(GC77), GC77*COS(RADIANS(-$C77+Графики!$B$5))+GD77*SIN(RADIANS(-$C77+Графики!$B$5)),"")</f>
        <v/>
      </c>
      <c r="GG77" s="24"/>
      <c r="GH77" s="25"/>
      <c r="GI77" s="25"/>
      <c r="GJ77" s="25"/>
      <c r="GK77" s="18" t="str">
        <f t="shared" si="369"/>
        <v/>
      </c>
      <c r="GL77" s="18" t="str">
        <f t="shared" si="370"/>
        <v/>
      </c>
      <c r="GM77" s="18" t="str">
        <f t="shared" si="371"/>
        <v/>
      </c>
      <c r="GN77" s="18" t="str">
        <f t="shared" si="372"/>
        <v/>
      </c>
      <c r="GO77" s="18" t="str">
        <f>IF(ISNUMBER(GM77), GM77*COS(RADIANS(-$C77+Графики!$B$3))+GN77*SIN(RADIANS(-$C77+Графики!$B$3)),"")</f>
        <v/>
      </c>
      <c r="GP77" s="19" t="str">
        <f>IF(ISNUMBER(GM77), GM77*COS(RADIANS(-$C77+Графики!$B$5))+GN77*SIN(RADIANS(-$C77+Графики!$B$5)),"")</f>
        <v/>
      </c>
      <c r="GQ77" s="24"/>
      <c r="GR77" s="25"/>
      <c r="GS77" s="25"/>
      <c r="GT77" s="25"/>
      <c r="GU77" s="18" t="str">
        <f t="shared" si="373"/>
        <v/>
      </c>
      <c r="GV77" s="18" t="str">
        <f t="shared" si="374"/>
        <v/>
      </c>
      <c r="GW77" s="18" t="str">
        <f t="shared" si="375"/>
        <v/>
      </c>
      <c r="GX77" s="18" t="str">
        <f t="shared" si="376"/>
        <v/>
      </c>
      <c r="GY77" s="18" t="str">
        <f>IF(ISNUMBER(GW77), GW77*COS(RADIANS(-$C77+Графики!$B$3))+GX77*SIN(RADIANS(-$C77+Графики!$B$3)),"")</f>
        <v/>
      </c>
      <c r="GZ77" s="19" t="str">
        <f>IF(ISNUMBER(GW77), GW77*COS(RADIANS(-$C77+Графики!$B$5))+GX77*SIN(RADIANS(-$C77+Графики!$B$5)),"")</f>
        <v/>
      </c>
      <c r="HA77" s="24"/>
      <c r="HB77" s="25"/>
      <c r="HC77" s="25"/>
      <c r="HD77" s="25"/>
      <c r="HE77" s="18" t="str">
        <f t="shared" si="377"/>
        <v/>
      </c>
      <c r="HF77" s="18" t="str">
        <f t="shared" si="378"/>
        <v/>
      </c>
      <c r="HG77" s="18" t="str">
        <f t="shared" si="379"/>
        <v/>
      </c>
      <c r="HH77" s="18" t="str">
        <f t="shared" si="380"/>
        <v/>
      </c>
      <c r="HI77" s="18" t="str">
        <f>IF(ISNUMBER(HG77), HG77*COS(RADIANS(-$C77+Графики!$B$3))+HH77*SIN(RADIANS(-$C77+Графики!$B$3)),"")</f>
        <v/>
      </c>
      <c r="HJ77" s="19" t="str">
        <f>IF(ISNUMBER(HG77), HG77*COS(RADIANS(-$C77+Графики!$B$5))+HH77*SIN(RADIANS(-$C77+Графики!$B$5)),"")</f>
        <v/>
      </c>
      <c r="HK77" s="24"/>
      <c r="HL77" s="25"/>
      <c r="HM77" s="25"/>
      <c r="HN77" s="25"/>
      <c r="HO77" s="18" t="str">
        <f t="shared" si="381"/>
        <v/>
      </c>
      <c r="HP77" s="18" t="str">
        <f t="shared" si="382"/>
        <v/>
      </c>
      <c r="HQ77" s="18" t="str">
        <f t="shared" si="383"/>
        <v/>
      </c>
      <c r="HR77" s="18" t="str">
        <f t="shared" si="384"/>
        <v/>
      </c>
      <c r="HS77" s="18" t="str">
        <f>IF(ISNUMBER(HQ77), HQ77*COS(RADIANS(-$C77+Графики!$B$3))+HR77*SIN(RADIANS(-$C77+Графики!$B$3)),"")</f>
        <v/>
      </c>
      <c r="HT77" s="19" t="str">
        <f>IF(ISNUMBER(HQ77), HQ77*COS(RADIANS(-$C77+Графики!$B$5))+HR77*SIN(RADIANS(-$C77+Графики!$B$5)),"")</f>
        <v/>
      </c>
      <c r="HU77" s="24"/>
      <c r="HV77" s="25"/>
      <c r="HW77" s="25"/>
      <c r="HX77" s="25"/>
      <c r="HY77" s="18" t="str">
        <f t="shared" si="385"/>
        <v/>
      </c>
      <c r="HZ77" s="18" t="str">
        <f t="shared" si="386"/>
        <v/>
      </c>
      <c r="IA77" s="18" t="str">
        <f t="shared" si="387"/>
        <v/>
      </c>
      <c r="IB77" s="18" t="str">
        <f t="shared" si="388"/>
        <v/>
      </c>
      <c r="IC77" s="18" t="str">
        <f>IF(ISNUMBER(IA77), IA77*COS(RADIANS(-$C77+Графики!$B$3))+IB77*SIN(RADIANS(-$C77+Графики!$B$3)),"")</f>
        <v/>
      </c>
      <c r="ID77" s="19" t="str">
        <f>IF(ISNUMBER(IA77), IA77*COS(RADIANS(-$C77+Графики!$B$5))+IB77*SIN(RADIANS(-$C77+Графики!$B$5)),"")</f>
        <v/>
      </c>
      <c r="IE77" s="24"/>
      <c r="IF77" s="25"/>
      <c r="IG77" s="25"/>
      <c r="IH77" s="25"/>
      <c r="II77" s="18" t="str">
        <f t="shared" si="389"/>
        <v/>
      </c>
      <c r="IJ77" s="18" t="str">
        <f t="shared" si="390"/>
        <v/>
      </c>
      <c r="IK77" s="18" t="str">
        <f t="shared" si="391"/>
        <v/>
      </c>
      <c r="IL77" s="18" t="str">
        <f t="shared" si="392"/>
        <v/>
      </c>
      <c r="IM77" s="18" t="str">
        <f>IF(ISNUMBER(IK77), IK77*COS(RADIANS(-$C77+Графики!$B$3))+IL77*SIN(RADIANS(-$C77+Графики!$B$3)),"")</f>
        <v/>
      </c>
      <c r="IN77" s="19" t="str">
        <f>IF(ISNUMBER(IK77), IK77*COS(RADIANS(-$C77+Графики!$B$5))+IL77*SIN(RADIANS(-$C77+Графики!$B$5)),"")</f>
        <v/>
      </c>
      <c r="IO77" s="24"/>
      <c r="IP77" s="25"/>
      <c r="IQ77" s="25"/>
      <c r="IR77" s="25"/>
      <c r="IS77" s="18" t="str">
        <f t="shared" si="393"/>
        <v/>
      </c>
      <c r="IT77" s="18" t="str">
        <f t="shared" si="394"/>
        <v/>
      </c>
      <c r="IU77" s="18" t="str">
        <f t="shared" si="395"/>
        <v/>
      </c>
      <c r="IV77" s="18" t="str">
        <f t="shared" si="396"/>
        <v/>
      </c>
      <c r="IW77" s="18" t="str">
        <f>IF(ISNUMBER(IU77), IU77*COS(RADIANS(-$C77+Графики!$B$3))+IV77*SIN(RADIANS(-$C77+Графики!$B$3)),"")</f>
        <v/>
      </c>
      <c r="IX77" s="19" t="str">
        <f>IF(ISNUMBER(IU77), IU77*COS(RADIANS(-$C77+Графики!$B$5))+IV77*SIN(RADIANS(-$C77+Графики!$B$5)),"")</f>
        <v/>
      </c>
    </row>
    <row r="78" spans="1:258" x14ac:dyDescent="0.25">
      <c r="A78" s="44">
        <v>78</v>
      </c>
      <c r="B78" s="50">
        <v>0</v>
      </c>
      <c r="C78" s="11">
        <f>IF(Графики!$A$7="Расчитывать с учетом закручивания скважины",B78,0)</f>
        <v>0</v>
      </c>
      <c r="D78" s="47">
        <v>37.5</v>
      </c>
      <c r="E78" s="34">
        <f t="shared" si="294"/>
        <v>0</v>
      </c>
      <c r="F78" s="35">
        <f t="shared" si="294"/>
        <v>0</v>
      </c>
      <c r="G78" s="35">
        <f t="shared" si="295"/>
        <v>0</v>
      </c>
      <c r="H78" s="36">
        <f t="shared" si="296"/>
        <v>0</v>
      </c>
      <c r="I78" s="29"/>
      <c r="J78" s="25"/>
      <c r="K78" s="25"/>
      <c r="L78" s="25"/>
      <c r="M78" s="18" t="str">
        <f t="shared" si="297"/>
        <v/>
      </c>
      <c r="N78" s="18" t="str">
        <f t="shared" si="298"/>
        <v/>
      </c>
      <c r="O78" s="18" t="str">
        <f t="shared" si="299"/>
        <v/>
      </c>
      <c r="P78" s="18" t="str">
        <f t="shared" si="300"/>
        <v/>
      </c>
      <c r="Q78" s="18" t="str">
        <f>IF(ISNUMBER(O78), O78*COS(RADIANS(-$C78+Графики!$B$3))+P78*SIN(RADIANS(-$C78+Графики!$B$3)),"")</f>
        <v/>
      </c>
      <c r="R78" s="19" t="str">
        <f>IF(ISNUMBER(O78), O78*COS(RADIANS(-$C78+Графики!$B$5))+P78*SIN(RADIANS(-$C78+Графики!$B$5)),"")</f>
        <v/>
      </c>
      <c r="S78" s="29"/>
      <c r="T78" s="25"/>
      <c r="U78" s="25"/>
      <c r="V78" s="25"/>
      <c r="W78" s="18" t="str">
        <f t="shared" si="301"/>
        <v/>
      </c>
      <c r="X78" s="18" t="str">
        <f t="shared" si="302"/>
        <v/>
      </c>
      <c r="Y78" s="18" t="str">
        <f t="shared" si="303"/>
        <v/>
      </c>
      <c r="Z78" s="18" t="str">
        <f t="shared" si="304"/>
        <v/>
      </c>
      <c r="AA78" s="18" t="str">
        <f>IF(ISNUMBER(Y78), Y78*COS(RADIANS(-$C78+Графики!$B$3))+Z78*SIN(RADIANS(-$C78+Графики!$B$3)),"")</f>
        <v/>
      </c>
      <c r="AB78" s="18" t="str">
        <f>IF(ISNUMBER(Y78), Y78*COS(RADIANS(-$C78+Графики!$B$5))+Z78*SIN(RADIANS(-$C78+Графики!$B$5)),"")</f>
        <v/>
      </c>
      <c r="AC78" s="24"/>
      <c r="AD78" s="25"/>
      <c r="AE78" s="25"/>
      <c r="AF78" s="25"/>
      <c r="AG78" s="18" t="str">
        <f t="shared" si="305"/>
        <v/>
      </c>
      <c r="AH78" s="18" t="str">
        <f t="shared" si="306"/>
        <v/>
      </c>
      <c r="AI78" s="18" t="str">
        <f t="shared" si="307"/>
        <v/>
      </c>
      <c r="AJ78" s="18" t="str">
        <f t="shared" si="308"/>
        <v/>
      </c>
      <c r="AK78" s="18" t="str">
        <f>IF(ISNUMBER(AI78), AI78*COS(RADIANS(-$C78+Графики!$B$3))+AJ78*SIN(RADIANS(-$C78+Графики!$B$3)),"")</f>
        <v/>
      </c>
      <c r="AL78" s="19" t="str">
        <f>IF(ISNUMBER(AI78), AI78*COS(RADIANS(-$C78+Графики!$B$5))+AJ78*SIN(RADIANS(-$C78+Графики!$B$5)),"")</f>
        <v/>
      </c>
      <c r="AM78" s="24"/>
      <c r="AN78" s="25"/>
      <c r="AO78" s="25"/>
      <c r="AP78" s="25"/>
      <c r="AQ78" s="18" t="str">
        <f t="shared" si="309"/>
        <v/>
      </c>
      <c r="AR78" s="18" t="str">
        <f t="shared" si="310"/>
        <v/>
      </c>
      <c r="AS78" s="18" t="str">
        <f t="shared" si="311"/>
        <v/>
      </c>
      <c r="AT78" s="18" t="str">
        <f t="shared" si="312"/>
        <v/>
      </c>
      <c r="AU78" s="18" t="str">
        <f>IF(ISNUMBER(AS78), AS78*COS(RADIANS(-$C78+Графики!$B$3))+AT78*SIN(RADIANS(-$C78+Графики!$B$3)),"")</f>
        <v/>
      </c>
      <c r="AV78" s="19" t="str">
        <f>IF(ISNUMBER(AS78), AS78*COS(RADIANS(-$C78+Графики!$B$5))+AT78*SIN(RADIANS(-$C78+Графики!$B$5)),"")</f>
        <v/>
      </c>
      <c r="AW78" s="24"/>
      <c r="AX78" s="25"/>
      <c r="AY78" s="25"/>
      <c r="AZ78" s="25"/>
      <c r="BA78" s="18" t="str">
        <f t="shared" si="313"/>
        <v/>
      </c>
      <c r="BB78" s="18" t="str">
        <f t="shared" si="314"/>
        <v/>
      </c>
      <c r="BC78" s="18" t="str">
        <f t="shared" si="315"/>
        <v/>
      </c>
      <c r="BD78" s="18" t="str">
        <f t="shared" si="316"/>
        <v/>
      </c>
      <c r="BE78" s="18" t="str">
        <f>IF(ISNUMBER(BC78), BC78*COS(RADIANS(-$C78+Графики!$B$3))+BD78*SIN(RADIANS(-$C78+Графики!$B$3)),"")</f>
        <v/>
      </c>
      <c r="BF78" s="19" t="str">
        <f>IF(ISNUMBER(BC78), BC78*COS(RADIANS(-$C78+Графики!$B$5))+BD78*SIN(RADIANS(-$C78+Графики!$B$5)),"")</f>
        <v/>
      </c>
      <c r="BG78" s="24"/>
      <c r="BH78" s="25"/>
      <c r="BI78" s="25"/>
      <c r="BJ78" s="25"/>
      <c r="BK78" s="18" t="str">
        <f t="shared" si="317"/>
        <v/>
      </c>
      <c r="BL78" s="18" t="str">
        <f t="shared" si="318"/>
        <v/>
      </c>
      <c r="BM78" s="18" t="str">
        <f t="shared" si="319"/>
        <v/>
      </c>
      <c r="BN78" s="18" t="str">
        <f t="shared" si="320"/>
        <v/>
      </c>
      <c r="BO78" s="18" t="str">
        <f>IF(ISNUMBER(BM78), BM78*COS(RADIANS(-$C78+Графики!$B$3))+BN78*SIN(RADIANS(-$C78+Графики!$B$3)),"")</f>
        <v/>
      </c>
      <c r="BP78" s="19" t="str">
        <f>IF(ISNUMBER(BM78), BM78*COS(RADIANS(-$C78+Графики!$B$5))+BN78*SIN(RADIANS(-$C78+Графики!$B$5)),"")</f>
        <v/>
      </c>
      <c r="BQ78" s="24"/>
      <c r="BR78" s="25"/>
      <c r="BS78" s="25"/>
      <c r="BT78" s="25"/>
      <c r="BU78" s="18" t="str">
        <f t="shared" si="321"/>
        <v/>
      </c>
      <c r="BV78" s="18" t="str">
        <f t="shared" si="322"/>
        <v/>
      </c>
      <c r="BW78" s="18" t="str">
        <f t="shared" si="323"/>
        <v/>
      </c>
      <c r="BX78" s="18" t="str">
        <f t="shared" si="324"/>
        <v/>
      </c>
      <c r="BY78" s="18" t="str">
        <f>IF(ISNUMBER(BW78), BW78*COS(RADIANS(-$C78+Графики!$B$3))+BX78*SIN(RADIANS(-$C78+Графики!$B$3)),"")</f>
        <v/>
      </c>
      <c r="BZ78" s="19" t="str">
        <f>IF(ISNUMBER(BW78), BW78*COS(RADIANS(-$C78+Графики!$B$5))+BX78*SIN(RADIANS(-$C78+Графики!$B$5)),"")</f>
        <v/>
      </c>
      <c r="CA78" s="29"/>
      <c r="CB78" s="25"/>
      <c r="CC78" s="25"/>
      <c r="CD78" s="25"/>
      <c r="CE78" s="18" t="str">
        <f t="shared" si="325"/>
        <v/>
      </c>
      <c r="CF78" s="18" t="str">
        <f t="shared" si="326"/>
        <v/>
      </c>
      <c r="CG78" s="18" t="str">
        <f t="shared" si="327"/>
        <v/>
      </c>
      <c r="CH78" s="18" t="str">
        <f t="shared" si="328"/>
        <v/>
      </c>
      <c r="CI78" s="18" t="str">
        <f>IF(ISNUMBER(CG78), CG78*COS(RADIANS(-$C78+Графики!$B$3))+CH78*SIN(RADIANS(-$C78+Графики!$B$3)),"")</f>
        <v/>
      </c>
      <c r="CJ78" s="19" t="str">
        <f>IF(ISNUMBER(CG78), CG78*COS(RADIANS(-$C78+Графики!$B$5))+CH78*SIN(RADIANS(-$C78+Графики!$B$5)),"")</f>
        <v/>
      </c>
      <c r="CK78" s="24"/>
      <c r="CL78" s="25"/>
      <c r="CM78" s="25"/>
      <c r="CN78" s="25"/>
      <c r="CO78" s="18" t="str">
        <f t="shared" si="329"/>
        <v/>
      </c>
      <c r="CP78" s="18" t="str">
        <f t="shared" si="330"/>
        <v/>
      </c>
      <c r="CQ78" s="18" t="str">
        <f t="shared" si="331"/>
        <v/>
      </c>
      <c r="CR78" s="18" t="str">
        <f t="shared" si="332"/>
        <v/>
      </c>
      <c r="CS78" s="18" t="str">
        <f>IF(ISNUMBER(CQ78), CQ78*COS(RADIANS(-$C78+Графики!$B$3))+CR78*SIN(RADIANS(-$C78+Графики!$B$3)),"")</f>
        <v/>
      </c>
      <c r="CT78" s="19" t="str">
        <f>IF(ISNUMBER(CQ78), CQ78*COS(RADIANS(-$C78+Графики!$B$5))+CR78*SIN(RADIANS(-$C78+Графики!$B$5)),"")</f>
        <v/>
      </c>
      <c r="CU78" s="24"/>
      <c r="CV78" s="25"/>
      <c r="CW78" s="25"/>
      <c r="CX78" s="25"/>
      <c r="CY78" s="18" t="str">
        <f t="shared" si="333"/>
        <v/>
      </c>
      <c r="CZ78" s="18" t="str">
        <f t="shared" si="334"/>
        <v/>
      </c>
      <c r="DA78" s="18" t="str">
        <f t="shared" si="335"/>
        <v/>
      </c>
      <c r="DB78" s="18" t="str">
        <f t="shared" si="336"/>
        <v/>
      </c>
      <c r="DC78" s="18" t="str">
        <f>IF(ISNUMBER(DA78), DA78*COS(RADIANS(-$C78+Графики!$B$3))+DB78*SIN(RADIANS(-$C78+Графики!$B$3)),"")</f>
        <v/>
      </c>
      <c r="DD78" s="19" t="str">
        <f>IF(ISNUMBER(DA78), DA78*COS(RADIANS(-$C78+Графики!$B$5))+DB78*SIN(RADIANS(-$C78+Графики!$B$5)),"")</f>
        <v/>
      </c>
      <c r="DE78" s="24"/>
      <c r="DF78" s="25"/>
      <c r="DG78" s="25"/>
      <c r="DH78" s="25"/>
      <c r="DI78" s="18" t="str">
        <f t="shared" si="337"/>
        <v/>
      </c>
      <c r="DJ78" s="18" t="str">
        <f t="shared" si="338"/>
        <v/>
      </c>
      <c r="DK78" s="18" t="str">
        <f t="shared" si="339"/>
        <v/>
      </c>
      <c r="DL78" s="18" t="str">
        <f t="shared" si="340"/>
        <v/>
      </c>
      <c r="DM78" s="18" t="str">
        <f>IF(ISNUMBER(DK78), DK78*COS(RADIANS(-$C78+Графики!$B$3))+DL78*SIN(RADIANS(-$C78+Графики!$B$3)),"")</f>
        <v/>
      </c>
      <c r="DN78" s="19" t="str">
        <f>IF(ISNUMBER(DK78), DK78*COS(RADIANS(-$C78+Графики!$B$5))+DL78*SIN(RADIANS(-$C78+Графики!$B$5)),"")</f>
        <v/>
      </c>
      <c r="DO78" s="24"/>
      <c r="DP78" s="25"/>
      <c r="DQ78" s="25"/>
      <c r="DR78" s="25"/>
      <c r="DS78" s="18" t="str">
        <f t="shared" si="341"/>
        <v/>
      </c>
      <c r="DT78" s="18" t="str">
        <f t="shared" si="342"/>
        <v/>
      </c>
      <c r="DU78" s="18" t="str">
        <f t="shared" si="343"/>
        <v/>
      </c>
      <c r="DV78" s="18" t="str">
        <f t="shared" si="344"/>
        <v/>
      </c>
      <c r="DW78" s="18" t="str">
        <f>IF(ISNUMBER(DU78), DU78*COS(RADIANS(-$C78+Графики!$B$3))+DV78*SIN(RADIANS(-$C78+Графики!$B$3)),"")</f>
        <v/>
      </c>
      <c r="DX78" s="19" t="str">
        <f>IF(ISNUMBER(DU78), DU78*COS(RADIANS(-$C78+Графики!$B$5))+DV78*SIN(RADIANS(-$C78+Графики!$B$5)),"")</f>
        <v/>
      </c>
      <c r="DY78" s="24"/>
      <c r="DZ78" s="25"/>
      <c r="EA78" s="25"/>
      <c r="EB78" s="25"/>
      <c r="EC78" s="18" t="str">
        <f t="shared" si="345"/>
        <v/>
      </c>
      <c r="ED78" s="18" t="str">
        <f t="shared" si="346"/>
        <v/>
      </c>
      <c r="EE78" s="18" t="str">
        <f t="shared" si="347"/>
        <v/>
      </c>
      <c r="EF78" s="18" t="str">
        <f t="shared" si="348"/>
        <v/>
      </c>
      <c r="EG78" s="18" t="str">
        <f>IF(ISNUMBER(EE78), EE78*COS(RADIANS(-$C78+Графики!$B$3))+EF78*SIN(RADIANS(-$C78+Графики!$B$3)),"")</f>
        <v/>
      </c>
      <c r="EH78" s="19" t="str">
        <f>IF(ISNUMBER(EE78), EE78*COS(RADIANS(-$C78+Графики!$B$5))+EF78*SIN(RADIANS(-$C78+Графики!$B$5)),"")</f>
        <v/>
      </c>
      <c r="EI78" s="24"/>
      <c r="EJ78" s="25"/>
      <c r="EK78" s="25"/>
      <c r="EL78" s="25"/>
      <c r="EM78" s="18" t="str">
        <f t="shared" si="349"/>
        <v/>
      </c>
      <c r="EN78" s="18" t="str">
        <f t="shared" si="350"/>
        <v/>
      </c>
      <c r="EO78" s="18" t="str">
        <f t="shared" si="351"/>
        <v/>
      </c>
      <c r="EP78" s="18" t="str">
        <f t="shared" si="352"/>
        <v/>
      </c>
      <c r="EQ78" s="18" t="str">
        <f>IF(ISNUMBER(EO78), EO78*COS(RADIANS(-$C78+Графики!$B$3))+EP78*SIN(RADIANS(-$C78+Графики!$B$3)),"")</f>
        <v/>
      </c>
      <c r="ER78" s="19" t="str">
        <f>IF(ISNUMBER(EO78), EO78*COS(RADIANS(-$C78+Графики!$B$5))+EP78*SIN(RADIANS(-$C78+Графики!$B$5)),"")</f>
        <v/>
      </c>
      <c r="ES78" s="24"/>
      <c r="ET78" s="25"/>
      <c r="EU78" s="25"/>
      <c r="EV78" s="25"/>
      <c r="EW78" s="18" t="str">
        <f t="shared" si="353"/>
        <v/>
      </c>
      <c r="EX78" s="18" t="str">
        <f t="shared" si="354"/>
        <v/>
      </c>
      <c r="EY78" s="18" t="str">
        <f t="shared" si="355"/>
        <v/>
      </c>
      <c r="EZ78" s="18" t="str">
        <f t="shared" si="356"/>
        <v/>
      </c>
      <c r="FA78" s="18" t="str">
        <f>IF(ISNUMBER(EY78), EY78*COS(RADIANS(-$C78+Графики!$B$3))+EZ78*SIN(RADIANS(-$C78+Графики!$B$3)),"")</f>
        <v/>
      </c>
      <c r="FB78" s="19" t="str">
        <f>IF(ISNUMBER(EY78), EY78*COS(RADIANS(-$C78+Графики!$B$5))+EZ78*SIN(RADIANS(-$C78+Графики!$B$5)),"")</f>
        <v/>
      </c>
      <c r="FC78" s="24"/>
      <c r="FD78" s="25"/>
      <c r="FE78" s="25"/>
      <c r="FF78" s="25"/>
      <c r="FG78" s="18" t="str">
        <f t="shared" si="357"/>
        <v/>
      </c>
      <c r="FH78" s="18" t="str">
        <f t="shared" si="358"/>
        <v/>
      </c>
      <c r="FI78" s="18" t="str">
        <f t="shared" si="359"/>
        <v/>
      </c>
      <c r="FJ78" s="18" t="str">
        <f t="shared" si="360"/>
        <v/>
      </c>
      <c r="FK78" s="18" t="str">
        <f>IF(ISNUMBER(FI78), FI78*COS(RADIANS(-$C78+Графики!$B$3))+FJ78*SIN(RADIANS(-$C78+Графики!$B$3)),"")</f>
        <v/>
      </c>
      <c r="FL78" s="19" t="str">
        <f>IF(ISNUMBER(FI78), FI78*COS(RADIANS(-$C78+Графики!$B$5))+FJ78*SIN(RADIANS(-$C78+Графики!$B$5)),"")</f>
        <v/>
      </c>
      <c r="FM78" s="24"/>
      <c r="FN78" s="25"/>
      <c r="FO78" s="25"/>
      <c r="FP78" s="25"/>
      <c r="FQ78" s="18" t="str">
        <f t="shared" si="361"/>
        <v/>
      </c>
      <c r="FR78" s="18" t="str">
        <f t="shared" si="362"/>
        <v/>
      </c>
      <c r="FS78" s="18" t="str">
        <f t="shared" si="363"/>
        <v/>
      </c>
      <c r="FT78" s="18" t="str">
        <f t="shared" si="364"/>
        <v/>
      </c>
      <c r="FU78" s="18" t="str">
        <f>IF(ISNUMBER(FS78), FS78*COS(RADIANS(-$C78+Графики!$B$3))+FT78*SIN(RADIANS(-$C78+Графики!$B$3)),"")</f>
        <v/>
      </c>
      <c r="FV78" s="19" t="str">
        <f>IF(ISNUMBER(FS78), FS78*COS(RADIANS(-$C78+Графики!$B$5))+FT78*SIN(RADIANS(-$C78+Графики!$B$5)),"")</f>
        <v/>
      </c>
      <c r="FW78" s="24"/>
      <c r="FX78" s="25"/>
      <c r="FY78" s="25"/>
      <c r="FZ78" s="25"/>
      <c r="GA78" s="18" t="str">
        <f t="shared" si="365"/>
        <v/>
      </c>
      <c r="GB78" s="18" t="str">
        <f t="shared" si="366"/>
        <v/>
      </c>
      <c r="GC78" s="18" t="str">
        <f t="shared" si="367"/>
        <v/>
      </c>
      <c r="GD78" s="18" t="str">
        <f t="shared" si="368"/>
        <v/>
      </c>
      <c r="GE78" s="18" t="str">
        <f>IF(ISNUMBER(GC78), GC78*COS(RADIANS(-$C78+Графики!$B$3))+GD78*SIN(RADIANS(-$C78+Графики!$B$3)),"")</f>
        <v/>
      </c>
      <c r="GF78" s="19" t="str">
        <f>IF(ISNUMBER(GC78), GC78*COS(RADIANS(-$C78+Графики!$B$5))+GD78*SIN(RADIANS(-$C78+Графики!$B$5)),"")</f>
        <v/>
      </c>
      <c r="GG78" s="24"/>
      <c r="GH78" s="25"/>
      <c r="GI78" s="25"/>
      <c r="GJ78" s="25"/>
      <c r="GK78" s="18" t="str">
        <f t="shared" si="369"/>
        <v/>
      </c>
      <c r="GL78" s="18" t="str">
        <f t="shared" si="370"/>
        <v/>
      </c>
      <c r="GM78" s="18" t="str">
        <f t="shared" si="371"/>
        <v/>
      </c>
      <c r="GN78" s="18" t="str">
        <f t="shared" si="372"/>
        <v/>
      </c>
      <c r="GO78" s="18" t="str">
        <f>IF(ISNUMBER(GM78), GM78*COS(RADIANS(-$C78+Графики!$B$3))+GN78*SIN(RADIANS(-$C78+Графики!$B$3)),"")</f>
        <v/>
      </c>
      <c r="GP78" s="19" t="str">
        <f>IF(ISNUMBER(GM78), GM78*COS(RADIANS(-$C78+Графики!$B$5))+GN78*SIN(RADIANS(-$C78+Графики!$B$5)),"")</f>
        <v/>
      </c>
      <c r="GQ78" s="24"/>
      <c r="GR78" s="25"/>
      <c r="GS78" s="25"/>
      <c r="GT78" s="25"/>
      <c r="GU78" s="18" t="str">
        <f t="shared" si="373"/>
        <v/>
      </c>
      <c r="GV78" s="18" t="str">
        <f t="shared" si="374"/>
        <v/>
      </c>
      <c r="GW78" s="18" t="str">
        <f t="shared" si="375"/>
        <v/>
      </c>
      <c r="GX78" s="18" t="str">
        <f t="shared" si="376"/>
        <v/>
      </c>
      <c r="GY78" s="18" t="str">
        <f>IF(ISNUMBER(GW78), GW78*COS(RADIANS(-$C78+Графики!$B$3))+GX78*SIN(RADIANS(-$C78+Графики!$B$3)),"")</f>
        <v/>
      </c>
      <c r="GZ78" s="19" t="str">
        <f>IF(ISNUMBER(GW78), GW78*COS(RADIANS(-$C78+Графики!$B$5))+GX78*SIN(RADIANS(-$C78+Графики!$B$5)),"")</f>
        <v/>
      </c>
      <c r="HA78" s="24"/>
      <c r="HB78" s="25"/>
      <c r="HC78" s="25"/>
      <c r="HD78" s="25"/>
      <c r="HE78" s="18" t="str">
        <f t="shared" si="377"/>
        <v/>
      </c>
      <c r="HF78" s="18" t="str">
        <f t="shared" si="378"/>
        <v/>
      </c>
      <c r="HG78" s="18" t="str">
        <f t="shared" si="379"/>
        <v/>
      </c>
      <c r="HH78" s="18" t="str">
        <f t="shared" si="380"/>
        <v/>
      </c>
      <c r="HI78" s="18" t="str">
        <f>IF(ISNUMBER(HG78), HG78*COS(RADIANS(-$C78+Графики!$B$3))+HH78*SIN(RADIANS(-$C78+Графики!$B$3)),"")</f>
        <v/>
      </c>
      <c r="HJ78" s="19" t="str">
        <f>IF(ISNUMBER(HG78), HG78*COS(RADIANS(-$C78+Графики!$B$5))+HH78*SIN(RADIANS(-$C78+Графики!$B$5)),"")</f>
        <v/>
      </c>
      <c r="HK78" s="24"/>
      <c r="HL78" s="25"/>
      <c r="HM78" s="25"/>
      <c r="HN78" s="25"/>
      <c r="HO78" s="18" t="str">
        <f t="shared" si="381"/>
        <v/>
      </c>
      <c r="HP78" s="18" t="str">
        <f t="shared" si="382"/>
        <v/>
      </c>
      <c r="HQ78" s="18" t="str">
        <f t="shared" si="383"/>
        <v/>
      </c>
      <c r="HR78" s="18" t="str">
        <f t="shared" si="384"/>
        <v/>
      </c>
      <c r="HS78" s="18" t="str">
        <f>IF(ISNUMBER(HQ78), HQ78*COS(RADIANS(-$C78+Графики!$B$3))+HR78*SIN(RADIANS(-$C78+Графики!$B$3)),"")</f>
        <v/>
      </c>
      <c r="HT78" s="19" t="str">
        <f>IF(ISNUMBER(HQ78), HQ78*COS(RADIANS(-$C78+Графики!$B$5))+HR78*SIN(RADIANS(-$C78+Графики!$B$5)),"")</f>
        <v/>
      </c>
      <c r="HU78" s="24"/>
      <c r="HV78" s="25"/>
      <c r="HW78" s="25"/>
      <c r="HX78" s="25"/>
      <c r="HY78" s="18" t="str">
        <f t="shared" si="385"/>
        <v/>
      </c>
      <c r="HZ78" s="18" t="str">
        <f t="shared" si="386"/>
        <v/>
      </c>
      <c r="IA78" s="18" t="str">
        <f t="shared" si="387"/>
        <v/>
      </c>
      <c r="IB78" s="18" t="str">
        <f t="shared" si="388"/>
        <v/>
      </c>
      <c r="IC78" s="18" t="str">
        <f>IF(ISNUMBER(IA78), IA78*COS(RADIANS(-$C78+Графики!$B$3))+IB78*SIN(RADIANS(-$C78+Графики!$B$3)),"")</f>
        <v/>
      </c>
      <c r="ID78" s="19" t="str">
        <f>IF(ISNUMBER(IA78), IA78*COS(RADIANS(-$C78+Графики!$B$5))+IB78*SIN(RADIANS(-$C78+Графики!$B$5)),"")</f>
        <v/>
      </c>
      <c r="IE78" s="24"/>
      <c r="IF78" s="25"/>
      <c r="IG78" s="25"/>
      <c r="IH78" s="25"/>
      <c r="II78" s="18" t="str">
        <f t="shared" si="389"/>
        <v/>
      </c>
      <c r="IJ78" s="18" t="str">
        <f t="shared" si="390"/>
        <v/>
      </c>
      <c r="IK78" s="18" t="str">
        <f t="shared" si="391"/>
        <v/>
      </c>
      <c r="IL78" s="18" t="str">
        <f t="shared" si="392"/>
        <v/>
      </c>
      <c r="IM78" s="18" t="str">
        <f>IF(ISNUMBER(IK78), IK78*COS(RADIANS(-$C78+Графики!$B$3))+IL78*SIN(RADIANS(-$C78+Графики!$B$3)),"")</f>
        <v/>
      </c>
      <c r="IN78" s="19" t="str">
        <f>IF(ISNUMBER(IK78), IK78*COS(RADIANS(-$C78+Графики!$B$5))+IL78*SIN(RADIANS(-$C78+Графики!$B$5)),"")</f>
        <v/>
      </c>
      <c r="IO78" s="24"/>
      <c r="IP78" s="25"/>
      <c r="IQ78" s="25"/>
      <c r="IR78" s="25"/>
      <c r="IS78" s="18" t="str">
        <f t="shared" si="393"/>
        <v/>
      </c>
      <c r="IT78" s="18" t="str">
        <f t="shared" si="394"/>
        <v/>
      </c>
      <c r="IU78" s="18" t="str">
        <f t="shared" si="395"/>
        <v/>
      </c>
      <c r="IV78" s="18" t="str">
        <f t="shared" si="396"/>
        <v/>
      </c>
      <c r="IW78" s="18" t="str">
        <f>IF(ISNUMBER(IU78), IU78*COS(RADIANS(-$C78+Графики!$B$3))+IV78*SIN(RADIANS(-$C78+Графики!$B$3)),"")</f>
        <v/>
      </c>
      <c r="IX78" s="19" t="str">
        <f>IF(ISNUMBER(IU78), IU78*COS(RADIANS(-$C78+Графики!$B$5))+IV78*SIN(RADIANS(-$C78+Графики!$B$5)),"")</f>
        <v/>
      </c>
    </row>
    <row r="79" spans="1:258" x14ac:dyDescent="0.25">
      <c r="A79" s="44">
        <v>79</v>
      </c>
      <c r="B79" s="50">
        <v>0</v>
      </c>
      <c r="C79" s="11">
        <f>IF(Графики!$A$7="Расчитывать с учетом закручивания скважины",B79,0)</f>
        <v>0</v>
      </c>
      <c r="D79" s="47">
        <v>38</v>
      </c>
      <c r="E79" s="34">
        <f t="shared" si="294"/>
        <v>0</v>
      </c>
      <c r="F79" s="35">
        <f t="shared" si="294"/>
        <v>0</v>
      </c>
      <c r="G79" s="35">
        <f t="shared" si="295"/>
        <v>0</v>
      </c>
      <c r="H79" s="36">
        <f t="shared" si="296"/>
        <v>0</v>
      </c>
      <c r="I79" s="29"/>
      <c r="J79" s="25"/>
      <c r="K79" s="25"/>
      <c r="L79" s="25"/>
      <c r="M79" s="18" t="str">
        <f t="shared" si="297"/>
        <v/>
      </c>
      <c r="N79" s="18" t="str">
        <f t="shared" si="298"/>
        <v/>
      </c>
      <c r="O79" s="18" t="str">
        <f t="shared" si="299"/>
        <v/>
      </c>
      <c r="P79" s="18" t="str">
        <f t="shared" si="300"/>
        <v/>
      </c>
      <c r="Q79" s="18" t="str">
        <f>IF(ISNUMBER(O79), O79*COS(RADIANS(-$C79+Графики!$B$3))+P79*SIN(RADIANS(-$C79+Графики!$B$3)),"")</f>
        <v/>
      </c>
      <c r="R79" s="19" t="str">
        <f>IF(ISNUMBER(O79), O79*COS(RADIANS(-$C79+Графики!$B$5))+P79*SIN(RADIANS(-$C79+Графики!$B$5)),"")</f>
        <v/>
      </c>
      <c r="S79" s="29"/>
      <c r="T79" s="25"/>
      <c r="U79" s="25"/>
      <c r="V79" s="25"/>
      <c r="W79" s="18" t="str">
        <f t="shared" si="301"/>
        <v/>
      </c>
      <c r="X79" s="18" t="str">
        <f t="shared" si="302"/>
        <v/>
      </c>
      <c r="Y79" s="18" t="str">
        <f t="shared" si="303"/>
        <v/>
      </c>
      <c r="Z79" s="18" t="str">
        <f t="shared" si="304"/>
        <v/>
      </c>
      <c r="AA79" s="18" t="str">
        <f>IF(ISNUMBER(Y79), Y79*COS(RADIANS(-$C79+Графики!$B$3))+Z79*SIN(RADIANS(-$C79+Графики!$B$3)),"")</f>
        <v/>
      </c>
      <c r="AB79" s="18" t="str">
        <f>IF(ISNUMBER(Y79), Y79*COS(RADIANS(-$C79+Графики!$B$5))+Z79*SIN(RADIANS(-$C79+Графики!$B$5)),"")</f>
        <v/>
      </c>
      <c r="AC79" s="24"/>
      <c r="AD79" s="25"/>
      <c r="AE79" s="25"/>
      <c r="AF79" s="25"/>
      <c r="AG79" s="18" t="str">
        <f t="shared" si="305"/>
        <v/>
      </c>
      <c r="AH79" s="18" t="str">
        <f t="shared" si="306"/>
        <v/>
      </c>
      <c r="AI79" s="18" t="str">
        <f t="shared" si="307"/>
        <v/>
      </c>
      <c r="AJ79" s="18" t="str">
        <f t="shared" si="308"/>
        <v/>
      </c>
      <c r="AK79" s="18" t="str">
        <f>IF(ISNUMBER(AI79), AI79*COS(RADIANS(-$C79+Графики!$B$3))+AJ79*SIN(RADIANS(-$C79+Графики!$B$3)),"")</f>
        <v/>
      </c>
      <c r="AL79" s="19" t="str">
        <f>IF(ISNUMBER(AI79), AI79*COS(RADIANS(-$C79+Графики!$B$5))+AJ79*SIN(RADIANS(-$C79+Графики!$B$5)),"")</f>
        <v/>
      </c>
      <c r="AM79" s="24"/>
      <c r="AN79" s="25"/>
      <c r="AO79" s="25"/>
      <c r="AP79" s="25"/>
      <c r="AQ79" s="18" t="str">
        <f t="shared" si="309"/>
        <v/>
      </c>
      <c r="AR79" s="18" t="str">
        <f t="shared" si="310"/>
        <v/>
      </c>
      <c r="AS79" s="18" t="str">
        <f t="shared" si="311"/>
        <v/>
      </c>
      <c r="AT79" s="18" t="str">
        <f t="shared" si="312"/>
        <v/>
      </c>
      <c r="AU79" s="18" t="str">
        <f>IF(ISNUMBER(AS79), AS79*COS(RADIANS(-$C79+Графики!$B$3))+AT79*SIN(RADIANS(-$C79+Графики!$B$3)),"")</f>
        <v/>
      </c>
      <c r="AV79" s="19" t="str">
        <f>IF(ISNUMBER(AS79), AS79*COS(RADIANS(-$C79+Графики!$B$5))+AT79*SIN(RADIANS(-$C79+Графики!$B$5)),"")</f>
        <v/>
      </c>
      <c r="AW79" s="24"/>
      <c r="AX79" s="25"/>
      <c r="AY79" s="25"/>
      <c r="AZ79" s="25"/>
      <c r="BA79" s="18" t="str">
        <f t="shared" si="313"/>
        <v/>
      </c>
      <c r="BB79" s="18" t="str">
        <f t="shared" si="314"/>
        <v/>
      </c>
      <c r="BC79" s="18" t="str">
        <f t="shared" si="315"/>
        <v/>
      </c>
      <c r="BD79" s="18" t="str">
        <f t="shared" si="316"/>
        <v/>
      </c>
      <c r="BE79" s="18" t="str">
        <f>IF(ISNUMBER(BC79), BC79*COS(RADIANS(-$C79+Графики!$B$3))+BD79*SIN(RADIANS(-$C79+Графики!$B$3)),"")</f>
        <v/>
      </c>
      <c r="BF79" s="19" t="str">
        <f>IF(ISNUMBER(BC79), BC79*COS(RADIANS(-$C79+Графики!$B$5))+BD79*SIN(RADIANS(-$C79+Графики!$B$5)),"")</f>
        <v/>
      </c>
      <c r="BG79" s="24"/>
      <c r="BH79" s="25"/>
      <c r="BI79" s="25"/>
      <c r="BJ79" s="25"/>
      <c r="BK79" s="18" t="str">
        <f t="shared" si="317"/>
        <v/>
      </c>
      <c r="BL79" s="18" t="str">
        <f t="shared" si="318"/>
        <v/>
      </c>
      <c r="BM79" s="18" t="str">
        <f t="shared" si="319"/>
        <v/>
      </c>
      <c r="BN79" s="18" t="str">
        <f t="shared" si="320"/>
        <v/>
      </c>
      <c r="BO79" s="18" t="str">
        <f>IF(ISNUMBER(BM79), BM79*COS(RADIANS(-$C79+Графики!$B$3))+BN79*SIN(RADIANS(-$C79+Графики!$B$3)),"")</f>
        <v/>
      </c>
      <c r="BP79" s="19" t="str">
        <f>IF(ISNUMBER(BM79), BM79*COS(RADIANS(-$C79+Графики!$B$5))+BN79*SIN(RADIANS(-$C79+Графики!$B$5)),"")</f>
        <v/>
      </c>
      <c r="BQ79" s="24"/>
      <c r="BR79" s="25"/>
      <c r="BS79" s="25"/>
      <c r="BT79" s="25"/>
      <c r="BU79" s="18" t="str">
        <f t="shared" si="321"/>
        <v/>
      </c>
      <c r="BV79" s="18" t="str">
        <f t="shared" si="322"/>
        <v/>
      </c>
      <c r="BW79" s="18" t="str">
        <f t="shared" si="323"/>
        <v/>
      </c>
      <c r="BX79" s="18" t="str">
        <f t="shared" si="324"/>
        <v/>
      </c>
      <c r="BY79" s="18" t="str">
        <f>IF(ISNUMBER(BW79), BW79*COS(RADIANS(-$C79+Графики!$B$3))+BX79*SIN(RADIANS(-$C79+Графики!$B$3)),"")</f>
        <v/>
      </c>
      <c r="BZ79" s="19" t="str">
        <f>IF(ISNUMBER(BW79), BW79*COS(RADIANS(-$C79+Графики!$B$5))+BX79*SIN(RADIANS(-$C79+Графики!$B$5)),"")</f>
        <v/>
      </c>
      <c r="CA79" s="29"/>
      <c r="CB79" s="25"/>
      <c r="CC79" s="25"/>
      <c r="CD79" s="25"/>
      <c r="CE79" s="18" t="str">
        <f t="shared" si="325"/>
        <v/>
      </c>
      <c r="CF79" s="18" t="str">
        <f t="shared" si="326"/>
        <v/>
      </c>
      <c r="CG79" s="18" t="str">
        <f t="shared" si="327"/>
        <v/>
      </c>
      <c r="CH79" s="18" t="str">
        <f t="shared" si="328"/>
        <v/>
      </c>
      <c r="CI79" s="18" t="str">
        <f>IF(ISNUMBER(CG79), CG79*COS(RADIANS(-$C79+Графики!$B$3))+CH79*SIN(RADIANS(-$C79+Графики!$B$3)),"")</f>
        <v/>
      </c>
      <c r="CJ79" s="19" t="str">
        <f>IF(ISNUMBER(CG79), CG79*COS(RADIANS(-$C79+Графики!$B$5))+CH79*SIN(RADIANS(-$C79+Графики!$B$5)),"")</f>
        <v/>
      </c>
      <c r="CK79" s="24"/>
      <c r="CL79" s="25"/>
      <c r="CM79" s="25"/>
      <c r="CN79" s="25"/>
      <c r="CO79" s="18" t="str">
        <f t="shared" si="329"/>
        <v/>
      </c>
      <c r="CP79" s="18" t="str">
        <f t="shared" si="330"/>
        <v/>
      </c>
      <c r="CQ79" s="18" t="str">
        <f t="shared" si="331"/>
        <v/>
      </c>
      <c r="CR79" s="18" t="str">
        <f t="shared" si="332"/>
        <v/>
      </c>
      <c r="CS79" s="18" t="str">
        <f>IF(ISNUMBER(CQ79), CQ79*COS(RADIANS(-$C79+Графики!$B$3))+CR79*SIN(RADIANS(-$C79+Графики!$B$3)),"")</f>
        <v/>
      </c>
      <c r="CT79" s="19" t="str">
        <f>IF(ISNUMBER(CQ79), CQ79*COS(RADIANS(-$C79+Графики!$B$5))+CR79*SIN(RADIANS(-$C79+Графики!$B$5)),"")</f>
        <v/>
      </c>
      <c r="CU79" s="24"/>
      <c r="CV79" s="25"/>
      <c r="CW79" s="25"/>
      <c r="CX79" s="25"/>
      <c r="CY79" s="18" t="str">
        <f t="shared" si="333"/>
        <v/>
      </c>
      <c r="CZ79" s="18" t="str">
        <f t="shared" si="334"/>
        <v/>
      </c>
      <c r="DA79" s="18" t="str">
        <f t="shared" si="335"/>
        <v/>
      </c>
      <c r="DB79" s="18" t="str">
        <f t="shared" si="336"/>
        <v/>
      </c>
      <c r="DC79" s="18" t="str">
        <f>IF(ISNUMBER(DA79), DA79*COS(RADIANS(-$C79+Графики!$B$3))+DB79*SIN(RADIANS(-$C79+Графики!$B$3)),"")</f>
        <v/>
      </c>
      <c r="DD79" s="19" t="str">
        <f>IF(ISNUMBER(DA79), DA79*COS(RADIANS(-$C79+Графики!$B$5))+DB79*SIN(RADIANS(-$C79+Графики!$B$5)),"")</f>
        <v/>
      </c>
      <c r="DE79" s="24"/>
      <c r="DF79" s="25"/>
      <c r="DG79" s="25"/>
      <c r="DH79" s="25"/>
      <c r="DI79" s="18" t="str">
        <f t="shared" si="337"/>
        <v/>
      </c>
      <c r="DJ79" s="18" t="str">
        <f t="shared" si="338"/>
        <v/>
      </c>
      <c r="DK79" s="18" t="str">
        <f t="shared" si="339"/>
        <v/>
      </c>
      <c r="DL79" s="18" t="str">
        <f t="shared" si="340"/>
        <v/>
      </c>
      <c r="DM79" s="18" t="str">
        <f>IF(ISNUMBER(DK79), DK79*COS(RADIANS(-$C79+Графики!$B$3))+DL79*SIN(RADIANS(-$C79+Графики!$B$3)),"")</f>
        <v/>
      </c>
      <c r="DN79" s="19" t="str">
        <f>IF(ISNUMBER(DK79), DK79*COS(RADIANS(-$C79+Графики!$B$5))+DL79*SIN(RADIANS(-$C79+Графики!$B$5)),"")</f>
        <v/>
      </c>
      <c r="DO79" s="24"/>
      <c r="DP79" s="25"/>
      <c r="DQ79" s="25"/>
      <c r="DR79" s="25"/>
      <c r="DS79" s="18" t="str">
        <f t="shared" si="341"/>
        <v/>
      </c>
      <c r="DT79" s="18" t="str">
        <f t="shared" si="342"/>
        <v/>
      </c>
      <c r="DU79" s="18" t="str">
        <f t="shared" si="343"/>
        <v/>
      </c>
      <c r="DV79" s="18" t="str">
        <f t="shared" si="344"/>
        <v/>
      </c>
      <c r="DW79" s="18" t="str">
        <f>IF(ISNUMBER(DU79), DU79*COS(RADIANS(-$C79+Графики!$B$3))+DV79*SIN(RADIANS(-$C79+Графики!$B$3)),"")</f>
        <v/>
      </c>
      <c r="DX79" s="19" t="str">
        <f>IF(ISNUMBER(DU79), DU79*COS(RADIANS(-$C79+Графики!$B$5))+DV79*SIN(RADIANS(-$C79+Графики!$B$5)),"")</f>
        <v/>
      </c>
      <c r="DY79" s="24"/>
      <c r="DZ79" s="25"/>
      <c r="EA79" s="25"/>
      <c r="EB79" s="25"/>
      <c r="EC79" s="18" t="str">
        <f t="shared" si="345"/>
        <v/>
      </c>
      <c r="ED79" s="18" t="str">
        <f t="shared" si="346"/>
        <v/>
      </c>
      <c r="EE79" s="18" t="str">
        <f t="shared" si="347"/>
        <v/>
      </c>
      <c r="EF79" s="18" t="str">
        <f t="shared" si="348"/>
        <v/>
      </c>
      <c r="EG79" s="18" t="str">
        <f>IF(ISNUMBER(EE79), EE79*COS(RADIANS(-$C79+Графики!$B$3))+EF79*SIN(RADIANS(-$C79+Графики!$B$3)),"")</f>
        <v/>
      </c>
      <c r="EH79" s="19" t="str">
        <f>IF(ISNUMBER(EE79), EE79*COS(RADIANS(-$C79+Графики!$B$5))+EF79*SIN(RADIANS(-$C79+Графики!$B$5)),"")</f>
        <v/>
      </c>
      <c r="EI79" s="24"/>
      <c r="EJ79" s="25"/>
      <c r="EK79" s="25"/>
      <c r="EL79" s="25"/>
      <c r="EM79" s="18" t="str">
        <f t="shared" si="349"/>
        <v/>
      </c>
      <c r="EN79" s="18" t="str">
        <f t="shared" si="350"/>
        <v/>
      </c>
      <c r="EO79" s="18" t="str">
        <f t="shared" si="351"/>
        <v/>
      </c>
      <c r="EP79" s="18" t="str">
        <f t="shared" si="352"/>
        <v/>
      </c>
      <c r="EQ79" s="18" t="str">
        <f>IF(ISNUMBER(EO79), EO79*COS(RADIANS(-$C79+Графики!$B$3))+EP79*SIN(RADIANS(-$C79+Графики!$B$3)),"")</f>
        <v/>
      </c>
      <c r="ER79" s="19" t="str">
        <f>IF(ISNUMBER(EO79), EO79*COS(RADIANS(-$C79+Графики!$B$5))+EP79*SIN(RADIANS(-$C79+Графики!$B$5)),"")</f>
        <v/>
      </c>
      <c r="ES79" s="24"/>
      <c r="ET79" s="25"/>
      <c r="EU79" s="25"/>
      <c r="EV79" s="25"/>
      <c r="EW79" s="18" t="str">
        <f t="shared" si="353"/>
        <v/>
      </c>
      <c r="EX79" s="18" t="str">
        <f t="shared" si="354"/>
        <v/>
      </c>
      <c r="EY79" s="18" t="str">
        <f t="shared" si="355"/>
        <v/>
      </c>
      <c r="EZ79" s="18" t="str">
        <f t="shared" si="356"/>
        <v/>
      </c>
      <c r="FA79" s="18" t="str">
        <f>IF(ISNUMBER(EY79), EY79*COS(RADIANS(-$C79+Графики!$B$3))+EZ79*SIN(RADIANS(-$C79+Графики!$B$3)),"")</f>
        <v/>
      </c>
      <c r="FB79" s="19" t="str">
        <f>IF(ISNUMBER(EY79), EY79*COS(RADIANS(-$C79+Графики!$B$5))+EZ79*SIN(RADIANS(-$C79+Графики!$B$5)),"")</f>
        <v/>
      </c>
      <c r="FC79" s="24"/>
      <c r="FD79" s="25"/>
      <c r="FE79" s="25"/>
      <c r="FF79" s="25"/>
      <c r="FG79" s="18" t="str">
        <f t="shared" si="357"/>
        <v/>
      </c>
      <c r="FH79" s="18" t="str">
        <f t="shared" si="358"/>
        <v/>
      </c>
      <c r="FI79" s="18" t="str">
        <f t="shared" si="359"/>
        <v/>
      </c>
      <c r="FJ79" s="18" t="str">
        <f t="shared" si="360"/>
        <v/>
      </c>
      <c r="FK79" s="18" t="str">
        <f>IF(ISNUMBER(FI79), FI79*COS(RADIANS(-$C79+Графики!$B$3))+FJ79*SIN(RADIANS(-$C79+Графики!$B$3)),"")</f>
        <v/>
      </c>
      <c r="FL79" s="19" t="str">
        <f>IF(ISNUMBER(FI79), FI79*COS(RADIANS(-$C79+Графики!$B$5))+FJ79*SIN(RADIANS(-$C79+Графики!$B$5)),"")</f>
        <v/>
      </c>
      <c r="FM79" s="24"/>
      <c r="FN79" s="25"/>
      <c r="FO79" s="25"/>
      <c r="FP79" s="25"/>
      <c r="FQ79" s="18" t="str">
        <f t="shared" si="361"/>
        <v/>
      </c>
      <c r="FR79" s="18" t="str">
        <f t="shared" si="362"/>
        <v/>
      </c>
      <c r="FS79" s="18" t="str">
        <f t="shared" si="363"/>
        <v/>
      </c>
      <c r="FT79" s="18" t="str">
        <f t="shared" si="364"/>
        <v/>
      </c>
      <c r="FU79" s="18" t="str">
        <f>IF(ISNUMBER(FS79), FS79*COS(RADIANS(-$C79+Графики!$B$3))+FT79*SIN(RADIANS(-$C79+Графики!$B$3)),"")</f>
        <v/>
      </c>
      <c r="FV79" s="19" t="str">
        <f>IF(ISNUMBER(FS79), FS79*COS(RADIANS(-$C79+Графики!$B$5))+FT79*SIN(RADIANS(-$C79+Графики!$B$5)),"")</f>
        <v/>
      </c>
      <c r="FW79" s="24"/>
      <c r="FX79" s="25"/>
      <c r="FY79" s="25"/>
      <c r="FZ79" s="25"/>
      <c r="GA79" s="18" t="str">
        <f t="shared" si="365"/>
        <v/>
      </c>
      <c r="GB79" s="18" t="str">
        <f t="shared" si="366"/>
        <v/>
      </c>
      <c r="GC79" s="18" t="str">
        <f t="shared" si="367"/>
        <v/>
      </c>
      <c r="GD79" s="18" t="str">
        <f t="shared" si="368"/>
        <v/>
      </c>
      <c r="GE79" s="18" t="str">
        <f>IF(ISNUMBER(GC79), GC79*COS(RADIANS(-$C79+Графики!$B$3))+GD79*SIN(RADIANS(-$C79+Графики!$B$3)),"")</f>
        <v/>
      </c>
      <c r="GF79" s="19" t="str">
        <f>IF(ISNUMBER(GC79), GC79*COS(RADIANS(-$C79+Графики!$B$5))+GD79*SIN(RADIANS(-$C79+Графики!$B$5)),"")</f>
        <v/>
      </c>
      <c r="GG79" s="24"/>
      <c r="GH79" s="25"/>
      <c r="GI79" s="25"/>
      <c r="GJ79" s="25"/>
      <c r="GK79" s="18" t="str">
        <f t="shared" si="369"/>
        <v/>
      </c>
      <c r="GL79" s="18" t="str">
        <f t="shared" si="370"/>
        <v/>
      </c>
      <c r="GM79" s="18" t="str">
        <f t="shared" si="371"/>
        <v/>
      </c>
      <c r="GN79" s="18" t="str">
        <f t="shared" si="372"/>
        <v/>
      </c>
      <c r="GO79" s="18" t="str">
        <f>IF(ISNUMBER(GM79), GM79*COS(RADIANS(-$C79+Графики!$B$3))+GN79*SIN(RADIANS(-$C79+Графики!$B$3)),"")</f>
        <v/>
      </c>
      <c r="GP79" s="19" t="str">
        <f>IF(ISNUMBER(GM79), GM79*COS(RADIANS(-$C79+Графики!$B$5))+GN79*SIN(RADIANS(-$C79+Графики!$B$5)),"")</f>
        <v/>
      </c>
      <c r="GQ79" s="24"/>
      <c r="GR79" s="25"/>
      <c r="GS79" s="25"/>
      <c r="GT79" s="25"/>
      <c r="GU79" s="18" t="str">
        <f t="shared" si="373"/>
        <v/>
      </c>
      <c r="GV79" s="18" t="str">
        <f t="shared" si="374"/>
        <v/>
      </c>
      <c r="GW79" s="18" t="str">
        <f t="shared" si="375"/>
        <v/>
      </c>
      <c r="GX79" s="18" t="str">
        <f t="shared" si="376"/>
        <v/>
      </c>
      <c r="GY79" s="18" t="str">
        <f>IF(ISNUMBER(GW79), GW79*COS(RADIANS(-$C79+Графики!$B$3))+GX79*SIN(RADIANS(-$C79+Графики!$B$3)),"")</f>
        <v/>
      </c>
      <c r="GZ79" s="19" t="str">
        <f>IF(ISNUMBER(GW79), GW79*COS(RADIANS(-$C79+Графики!$B$5))+GX79*SIN(RADIANS(-$C79+Графики!$B$5)),"")</f>
        <v/>
      </c>
      <c r="HA79" s="24"/>
      <c r="HB79" s="25"/>
      <c r="HC79" s="25"/>
      <c r="HD79" s="25"/>
      <c r="HE79" s="18" t="str">
        <f t="shared" si="377"/>
        <v/>
      </c>
      <c r="HF79" s="18" t="str">
        <f t="shared" si="378"/>
        <v/>
      </c>
      <c r="HG79" s="18" t="str">
        <f t="shared" si="379"/>
        <v/>
      </c>
      <c r="HH79" s="18" t="str">
        <f t="shared" si="380"/>
        <v/>
      </c>
      <c r="HI79" s="18" t="str">
        <f>IF(ISNUMBER(HG79), HG79*COS(RADIANS(-$C79+Графики!$B$3))+HH79*SIN(RADIANS(-$C79+Графики!$B$3)),"")</f>
        <v/>
      </c>
      <c r="HJ79" s="19" t="str">
        <f>IF(ISNUMBER(HG79), HG79*COS(RADIANS(-$C79+Графики!$B$5))+HH79*SIN(RADIANS(-$C79+Графики!$B$5)),"")</f>
        <v/>
      </c>
      <c r="HK79" s="24"/>
      <c r="HL79" s="25"/>
      <c r="HM79" s="25"/>
      <c r="HN79" s="25"/>
      <c r="HO79" s="18" t="str">
        <f t="shared" si="381"/>
        <v/>
      </c>
      <c r="HP79" s="18" t="str">
        <f t="shared" si="382"/>
        <v/>
      </c>
      <c r="HQ79" s="18" t="str">
        <f t="shared" si="383"/>
        <v/>
      </c>
      <c r="HR79" s="18" t="str">
        <f t="shared" si="384"/>
        <v/>
      </c>
      <c r="HS79" s="18" t="str">
        <f>IF(ISNUMBER(HQ79), HQ79*COS(RADIANS(-$C79+Графики!$B$3))+HR79*SIN(RADIANS(-$C79+Графики!$B$3)),"")</f>
        <v/>
      </c>
      <c r="HT79" s="19" t="str">
        <f>IF(ISNUMBER(HQ79), HQ79*COS(RADIANS(-$C79+Графики!$B$5))+HR79*SIN(RADIANS(-$C79+Графики!$B$5)),"")</f>
        <v/>
      </c>
      <c r="HU79" s="24"/>
      <c r="HV79" s="25"/>
      <c r="HW79" s="25"/>
      <c r="HX79" s="25"/>
      <c r="HY79" s="18" t="str">
        <f t="shared" si="385"/>
        <v/>
      </c>
      <c r="HZ79" s="18" t="str">
        <f t="shared" si="386"/>
        <v/>
      </c>
      <c r="IA79" s="18" t="str">
        <f t="shared" si="387"/>
        <v/>
      </c>
      <c r="IB79" s="18" t="str">
        <f t="shared" si="388"/>
        <v/>
      </c>
      <c r="IC79" s="18" t="str">
        <f>IF(ISNUMBER(IA79), IA79*COS(RADIANS(-$C79+Графики!$B$3))+IB79*SIN(RADIANS(-$C79+Графики!$B$3)),"")</f>
        <v/>
      </c>
      <c r="ID79" s="19" t="str">
        <f>IF(ISNUMBER(IA79), IA79*COS(RADIANS(-$C79+Графики!$B$5))+IB79*SIN(RADIANS(-$C79+Графики!$B$5)),"")</f>
        <v/>
      </c>
      <c r="IE79" s="24"/>
      <c r="IF79" s="25"/>
      <c r="IG79" s="25"/>
      <c r="IH79" s="25"/>
      <c r="II79" s="18" t="str">
        <f t="shared" si="389"/>
        <v/>
      </c>
      <c r="IJ79" s="18" t="str">
        <f t="shared" si="390"/>
        <v/>
      </c>
      <c r="IK79" s="18" t="str">
        <f t="shared" si="391"/>
        <v/>
      </c>
      <c r="IL79" s="18" t="str">
        <f t="shared" si="392"/>
        <v/>
      </c>
      <c r="IM79" s="18" t="str">
        <f>IF(ISNUMBER(IK79), IK79*COS(RADIANS(-$C79+Графики!$B$3))+IL79*SIN(RADIANS(-$C79+Графики!$B$3)),"")</f>
        <v/>
      </c>
      <c r="IN79" s="19" t="str">
        <f>IF(ISNUMBER(IK79), IK79*COS(RADIANS(-$C79+Графики!$B$5))+IL79*SIN(RADIANS(-$C79+Графики!$B$5)),"")</f>
        <v/>
      </c>
      <c r="IO79" s="24"/>
      <c r="IP79" s="25"/>
      <c r="IQ79" s="25"/>
      <c r="IR79" s="25"/>
      <c r="IS79" s="18" t="str">
        <f t="shared" si="393"/>
        <v/>
      </c>
      <c r="IT79" s="18" t="str">
        <f t="shared" si="394"/>
        <v/>
      </c>
      <c r="IU79" s="18" t="str">
        <f t="shared" si="395"/>
        <v/>
      </c>
      <c r="IV79" s="18" t="str">
        <f t="shared" si="396"/>
        <v/>
      </c>
      <c r="IW79" s="18" t="str">
        <f>IF(ISNUMBER(IU79), IU79*COS(RADIANS(-$C79+Графики!$B$3))+IV79*SIN(RADIANS(-$C79+Графики!$B$3)),"")</f>
        <v/>
      </c>
      <c r="IX79" s="19" t="str">
        <f>IF(ISNUMBER(IU79), IU79*COS(RADIANS(-$C79+Графики!$B$5))+IV79*SIN(RADIANS(-$C79+Графики!$B$5)),"")</f>
        <v/>
      </c>
    </row>
    <row r="80" spans="1:258" x14ac:dyDescent="0.25">
      <c r="A80" s="44">
        <v>80</v>
      </c>
      <c r="B80" s="50">
        <v>0</v>
      </c>
      <c r="C80" s="11">
        <f>IF(Графики!$A$7="Расчитывать с учетом закручивания скважины",B80,0)</f>
        <v>0</v>
      </c>
      <c r="D80" s="47">
        <v>38.5</v>
      </c>
      <c r="E80" s="34">
        <f t="shared" si="294"/>
        <v>0</v>
      </c>
      <c r="F80" s="35">
        <f t="shared" si="294"/>
        <v>0</v>
      </c>
      <c r="G80" s="35">
        <f t="shared" si="295"/>
        <v>0</v>
      </c>
      <c r="H80" s="36">
        <f t="shared" si="296"/>
        <v>0</v>
      </c>
      <c r="I80" s="29"/>
      <c r="J80" s="25"/>
      <c r="K80" s="25"/>
      <c r="L80" s="25"/>
      <c r="M80" s="18" t="str">
        <f t="shared" si="297"/>
        <v/>
      </c>
      <c r="N80" s="18" t="str">
        <f t="shared" si="298"/>
        <v/>
      </c>
      <c r="O80" s="18" t="str">
        <f t="shared" si="299"/>
        <v/>
      </c>
      <c r="P80" s="18" t="str">
        <f t="shared" si="300"/>
        <v/>
      </c>
      <c r="Q80" s="18" t="str">
        <f>IF(ISNUMBER(O80), O80*COS(RADIANS(-$C80+Графики!$B$3))+P80*SIN(RADIANS(-$C80+Графики!$B$3)),"")</f>
        <v/>
      </c>
      <c r="R80" s="19" t="str">
        <f>IF(ISNUMBER(O80), O80*COS(RADIANS(-$C80+Графики!$B$5))+P80*SIN(RADIANS(-$C80+Графики!$B$5)),"")</f>
        <v/>
      </c>
      <c r="S80" s="29"/>
      <c r="T80" s="25"/>
      <c r="U80" s="25"/>
      <c r="V80" s="25"/>
      <c r="W80" s="18" t="str">
        <f t="shared" si="301"/>
        <v/>
      </c>
      <c r="X80" s="18" t="str">
        <f t="shared" si="302"/>
        <v/>
      </c>
      <c r="Y80" s="18" t="str">
        <f t="shared" si="303"/>
        <v/>
      </c>
      <c r="Z80" s="18" t="str">
        <f t="shared" si="304"/>
        <v/>
      </c>
      <c r="AA80" s="18" t="str">
        <f>IF(ISNUMBER(Y80), Y80*COS(RADIANS(-$C80+Графики!$B$3))+Z80*SIN(RADIANS(-$C80+Графики!$B$3)),"")</f>
        <v/>
      </c>
      <c r="AB80" s="18" t="str">
        <f>IF(ISNUMBER(Y80), Y80*COS(RADIANS(-$C80+Графики!$B$5))+Z80*SIN(RADIANS(-$C80+Графики!$B$5)),"")</f>
        <v/>
      </c>
      <c r="AC80" s="24"/>
      <c r="AD80" s="25"/>
      <c r="AE80" s="25"/>
      <c r="AF80" s="25"/>
      <c r="AG80" s="18" t="str">
        <f t="shared" si="305"/>
        <v/>
      </c>
      <c r="AH80" s="18" t="str">
        <f t="shared" si="306"/>
        <v/>
      </c>
      <c r="AI80" s="18" t="str">
        <f t="shared" si="307"/>
        <v/>
      </c>
      <c r="AJ80" s="18" t="str">
        <f t="shared" si="308"/>
        <v/>
      </c>
      <c r="AK80" s="18" t="str">
        <f>IF(ISNUMBER(AI80), AI80*COS(RADIANS(-$C80+Графики!$B$3))+AJ80*SIN(RADIANS(-$C80+Графики!$B$3)),"")</f>
        <v/>
      </c>
      <c r="AL80" s="19" t="str">
        <f>IF(ISNUMBER(AI80), AI80*COS(RADIANS(-$C80+Графики!$B$5))+AJ80*SIN(RADIANS(-$C80+Графики!$B$5)),"")</f>
        <v/>
      </c>
      <c r="AM80" s="24"/>
      <c r="AN80" s="25"/>
      <c r="AO80" s="25"/>
      <c r="AP80" s="25"/>
      <c r="AQ80" s="18" t="str">
        <f t="shared" si="309"/>
        <v/>
      </c>
      <c r="AR80" s="18" t="str">
        <f t="shared" si="310"/>
        <v/>
      </c>
      <c r="AS80" s="18" t="str">
        <f t="shared" si="311"/>
        <v/>
      </c>
      <c r="AT80" s="18" t="str">
        <f t="shared" si="312"/>
        <v/>
      </c>
      <c r="AU80" s="18" t="str">
        <f>IF(ISNUMBER(AS80), AS80*COS(RADIANS(-$C80+Графики!$B$3))+AT80*SIN(RADIANS(-$C80+Графики!$B$3)),"")</f>
        <v/>
      </c>
      <c r="AV80" s="19" t="str">
        <f>IF(ISNUMBER(AS80), AS80*COS(RADIANS(-$C80+Графики!$B$5))+AT80*SIN(RADIANS(-$C80+Графики!$B$5)),"")</f>
        <v/>
      </c>
      <c r="AW80" s="24"/>
      <c r="AX80" s="25"/>
      <c r="AY80" s="25"/>
      <c r="AZ80" s="25"/>
      <c r="BA80" s="18" t="str">
        <f t="shared" si="313"/>
        <v/>
      </c>
      <c r="BB80" s="18" t="str">
        <f t="shared" si="314"/>
        <v/>
      </c>
      <c r="BC80" s="18" t="str">
        <f t="shared" si="315"/>
        <v/>
      </c>
      <c r="BD80" s="18" t="str">
        <f t="shared" si="316"/>
        <v/>
      </c>
      <c r="BE80" s="18" t="str">
        <f>IF(ISNUMBER(BC80), BC80*COS(RADIANS(-$C80+Графики!$B$3))+BD80*SIN(RADIANS(-$C80+Графики!$B$3)),"")</f>
        <v/>
      </c>
      <c r="BF80" s="19" t="str">
        <f>IF(ISNUMBER(BC80), BC80*COS(RADIANS(-$C80+Графики!$B$5))+BD80*SIN(RADIANS(-$C80+Графики!$B$5)),"")</f>
        <v/>
      </c>
      <c r="BG80" s="24"/>
      <c r="BH80" s="25"/>
      <c r="BI80" s="25"/>
      <c r="BJ80" s="25"/>
      <c r="BK80" s="18" t="str">
        <f t="shared" si="317"/>
        <v/>
      </c>
      <c r="BL80" s="18" t="str">
        <f t="shared" si="318"/>
        <v/>
      </c>
      <c r="BM80" s="18" t="str">
        <f t="shared" si="319"/>
        <v/>
      </c>
      <c r="BN80" s="18" t="str">
        <f t="shared" si="320"/>
        <v/>
      </c>
      <c r="BO80" s="18" t="str">
        <f>IF(ISNUMBER(BM80), BM80*COS(RADIANS(-$C80+Графики!$B$3))+BN80*SIN(RADIANS(-$C80+Графики!$B$3)),"")</f>
        <v/>
      </c>
      <c r="BP80" s="19" t="str">
        <f>IF(ISNUMBER(BM80), BM80*COS(RADIANS(-$C80+Графики!$B$5))+BN80*SIN(RADIANS(-$C80+Графики!$B$5)),"")</f>
        <v/>
      </c>
      <c r="BQ80" s="24"/>
      <c r="BR80" s="25"/>
      <c r="BS80" s="25"/>
      <c r="BT80" s="25"/>
      <c r="BU80" s="18" t="str">
        <f t="shared" si="321"/>
        <v/>
      </c>
      <c r="BV80" s="18" t="str">
        <f t="shared" si="322"/>
        <v/>
      </c>
      <c r="BW80" s="18" t="str">
        <f t="shared" si="323"/>
        <v/>
      </c>
      <c r="BX80" s="18" t="str">
        <f t="shared" si="324"/>
        <v/>
      </c>
      <c r="BY80" s="18" t="str">
        <f>IF(ISNUMBER(BW80), BW80*COS(RADIANS(-$C80+Графики!$B$3))+BX80*SIN(RADIANS(-$C80+Графики!$B$3)),"")</f>
        <v/>
      </c>
      <c r="BZ80" s="19" t="str">
        <f>IF(ISNUMBER(BW80), BW80*COS(RADIANS(-$C80+Графики!$B$5))+BX80*SIN(RADIANS(-$C80+Графики!$B$5)),"")</f>
        <v/>
      </c>
      <c r="CA80" s="29"/>
      <c r="CB80" s="25"/>
      <c r="CC80" s="25"/>
      <c r="CD80" s="25"/>
      <c r="CE80" s="18" t="str">
        <f t="shared" si="325"/>
        <v/>
      </c>
      <c r="CF80" s="18" t="str">
        <f t="shared" si="326"/>
        <v/>
      </c>
      <c r="CG80" s="18" t="str">
        <f t="shared" si="327"/>
        <v/>
      </c>
      <c r="CH80" s="18" t="str">
        <f t="shared" si="328"/>
        <v/>
      </c>
      <c r="CI80" s="18" t="str">
        <f>IF(ISNUMBER(CG80), CG80*COS(RADIANS(-$C80+Графики!$B$3))+CH80*SIN(RADIANS(-$C80+Графики!$B$3)),"")</f>
        <v/>
      </c>
      <c r="CJ80" s="19" t="str">
        <f>IF(ISNUMBER(CG80), CG80*COS(RADIANS(-$C80+Графики!$B$5))+CH80*SIN(RADIANS(-$C80+Графики!$B$5)),"")</f>
        <v/>
      </c>
      <c r="CK80" s="24"/>
      <c r="CL80" s="25"/>
      <c r="CM80" s="25"/>
      <c r="CN80" s="25"/>
      <c r="CO80" s="18" t="str">
        <f t="shared" si="329"/>
        <v/>
      </c>
      <c r="CP80" s="18" t="str">
        <f t="shared" si="330"/>
        <v/>
      </c>
      <c r="CQ80" s="18" t="str">
        <f t="shared" si="331"/>
        <v/>
      </c>
      <c r="CR80" s="18" t="str">
        <f t="shared" si="332"/>
        <v/>
      </c>
      <c r="CS80" s="18" t="str">
        <f>IF(ISNUMBER(CQ80), CQ80*COS(RADIANS(-$C80+Графики!$B$3))+CR80*SIN(RADIANS(-$C80+Графики!$B$3)),"")</f>
        <v/>
      </c>
      <c r="CT80" s="19" t="str">
        <f>IF(ISNUMBER(CQ80), CQ80*COS(RADIANS(-$C80+Графики!$B$5))+CR80*SIN(RADIANS(-$C80+Графики!$B$5)),"")</f>
        <v/>
      </c>
      <c r="CU80" s="24"/>
      <c r="CV80" s="25"/>
      <c r="CW80" s="25"/>
      <c r="CX80" s="25"/>
      <c r="CY80" s="18" t="str">
        <f t="shared" si="333"/>
        <v/>
      </c>
      <c r="CZ80" s="18" t="str">
        <f t="shared" si="334"/>
        <v/>
      </c>
      <c r="DA80" s="18" t="str">
        <f t="shared" si="335"/>
        <v/>
      </c>
      <c r="DB80" s="18" t="str">
        <f t="shared" si="336"/>
        <v/>
      </c>
      <c r="DC80" s="18" t="str">
        <f>IF(ISNUMBER(DA80), DA80*COS(RADIANS(-$C80+Графики!$B$3))+DB80*SIN(RADIANS(-$C80+Графики!$B$3)),"")</f>
        <v/>
      </c>
      <c r="DD80" s="19" t="str">
        <f>IF(ISNUMBER(DA80), DA80*COS(RADIANS(-$C80+Графики!$B$5))+DB80*SIN(RADIANS(-$C80+Графики!$B$5)),"")</f>
        <v/>
      </c>
      <c r="DE80" s="24"/>
      <c r="DF80" s="25"/>
      <c r="DG80" s="25"/>
      <c r="DH80" s="25"/>
      <c r="DI80" s="18" t="str">
        <f t="shared" si="337"/>
        <v/>
      </c>
      <c r="DJ80" s="18" t="str">
        <f t="shared" si="338"/>
        <v/>
      </c>
      <c r="DK80" s="18" t="str">
        <f t="shared" si="339"/>
        <v/>
      </c>
      <c r="DL80" s="18" t="str">
        <f t="shared" si="340"/>
        <v/>
      </c>
      <c r="DM80" s="18" t="str">
        <f>IF(ISNUMBER(DK80), DK80*COS(RADIANS(-$C80+Графики!$B$3))+DL80*SIN(RADIANS(-$C80+Графики!$B$3)),"")</f>
        <v/>
      </c>
      <c r="DN80" s="19" t="str">
        <f>IF(ISNUMBER(DK80), DK80*COS(RADIANS(-$C80+Графики!$B$5))+DL80*SIN(RADIANS(-$C80+Графики!$B$5)),"")</f>
        <v/>
      </c>
      <c r="DO80" s="24"/>
      <c r="DP80" s="25"/>
      <c r="DQ80" s="25"/>
      <c r="DR80" s="25"/>
      <c r="DS80" s="18" t="str">
        <f t="shared" si="341"/>
        <v/>
      </c>
      <c r="DT80" s="18" t="str">
        <f t="shared" si="342"/>
        <v/>
      </c>
      <c r="DU80" s="18" t="str">
        <f t="shared" si="343"/>
        <v/>
      </c>
      <c r="DV80" s="18" t="str">
        <f t="shared" si="344"/>
        <v/>
      </c>
      <c r="DW80" s="18" t="str">
        <f>IF(ISNUMBER(DU80), DU80*COS(RADIANS(-$C80+Графики!$B$3))+DV80*SIN(RADIANS(-$C80+Графики!$B$3)),"")</f>
        <v/>
      </c>
      <c r="DX80" s="19" t="str">
        <f>IF(ISNUMBER(DU80), DU80*COS(RADIANS(-$C80+Графики!$B$5))+DV80*SIN(RADIANS(-$C80+Графики!$B$5)),"")</f>
        <v/>
      </c>
      <c r="DY80" s="24"/>
      <c r="DZ80" s="25"/>
      <c r="EA80" s="25"/>
      <c r="EB80" s="25"/>
      <c r="EC80" s="18" t="str">
        <f t="shared" si="345"/>
        <v/>
      </c>
      <c r="ED80" s="18" t="str">
        <f t="shared" si="346"/>
        <v/>
      </c>
      <c r="EE80" s="18" t="str">
        <f t="shared" si="347"/>
        <v/>
      </c>
      <c r="EF80" s="18" t="str">
        <f t="shared" si="348"/>
        <v/>
      </c>
      <c r="EG80" s="18" t="str">
        <f>IF(ISNUMBER(EE80), EE80*COS(RADIANS(-$C80+Графики!$B$3))+EF80*SIN(RADIANS(-$C80+Графики!$B$3)),"")</f>
        <v/>
      </c>
      <c r="EH80" s="19" t="str">
        <f>IF(ISNUMBER(EE80), EE80*COS(RADIANS(-$C80+Графики!$B$5))+EF80*SIN(RADIANS(-$C80+Графики!$B$5)),"")</f>
        <v/>
      </c>
      <c r="EI80" s="24"/>
      <c r="EJ80" s="25"/>
      <c r="EK80" s="25"/>
      <c r="EL80" s="25"/>
      <c r="EM80" s="18" t="str">
        <f t="shared" si="349"/>
        <v/>
      </c>
      <c r="EN80" s="18" t="str">
        <f t="shared" si="350"/>
        <v/>
      </c>
      <c r="EO80" s="18" t="str">
        <f t="shared" si="351"/>
        <v/>
      </c>
      <c r="EP80" s="18" t="str">
        <f t="shared" si="352"/>
        <v/>
      </c>
      <c r="EQ80" s="18" t="str">
        <f>IF(ISNUMBER(EO80), EO80*COS(RADIANS(-$C80+Графики!$B$3))+EP80*SIN(RADIANS(-$C80+Графики!$B$3)),"")</f>
        <v/>
      </c>
      <c r="ER80" s="19" t="str">
        <f>IF(ISNUMBER(EO80), EO80*COS(RADIANS(-$C80+Графики!$B$5))+EP80*SIN(RADIANS(-$C80+Графики!$B$5)),"")</f>
        <v/>
      </c>
      <c r="ES80" s="24"/>
      <c r="ET80" s="25"/>
      <c r="EU80" s="25"/>
      <c r="EV80" s="25"/>
      <c r="EW80" s="18" t="str">
        <f t="shared" si="353"/>
        <v/>
      </c>
      <c r="EX80" s="18" t="str">
        <f t="shared" si="354"/>
        <v/>
      </c>
      <c r="EY80" s="18" t="str">
        <f t="shared" si="355"/>
        <v/>
      </c>
      <c r="EZ80" s="18" t="str">
        <f t="shared" si="356"/>
        <v/>
      </c>
      <c r="FA80" s="18" t="str">
        <f>IF(ISNUMBER(EY80), EY80*COS(RADIANS(-$C80+Графики!$B$3))+EZ80*SIN(RADIANS(-$C80+Графики!$B$3)),"")</f>
        <v/>
      </c>
      <c r="FB80" s="19" t="str">
        <f>IF(ISNUMBER(EY80), EY80*COS(RADIANS(-$C80+Графики!$B$5))+EZ80*SIN(RADIANS(-$C80+Графики!$B$5)),"")</f>
        <v/>
      </c>
      <c r="FC80" s="24"/>
      <c r="FD80" s="25"/>
      <c r="FE80" s="25"/>
      <c r="FF80" s="25"/>
      <c r="FG80" s="18" t="str">
        <f t="shared" si="357"/>
        <v/>
      </c>
      <c r="FH80" s="18" t="str">
        <f t="shared" si="358"/>
        <v/>
      </c>
      <c r="FI80" s="18" t="str">
        <f t="shared" si="359"/>
        <v/>
      </c>
      <c r="FJ80" s="18" t="str">
        <f t="shared" si="360"/>
        <v/>
      </c>
      <c r="FK80" s="18" t="str">
        <f>IF(ISNUMBER(FI80), FI80*COS(RADIANS(-$C80+Графики!$B$3))+FJ80*SIN(RADIANS(-$C80+Графики!$B$3)),"")</f>
        <v/>
      </c>
      <c r="FL80" s="19" t="str">
        <f>IF(ISNUMBER(FI80), FI80*COS(RADIANS(-$C80+Графики!$B$5))+FJ80*SIN(RADIANS(-$C80+Графики!$B$5)),"")</f>
        <v/>
      </c>
      <c r="FM80" s="24"/>
      <c r="FN80" s="25"/>
      <c r="FO80" s="25"/>
      <c r="FP80" s="25"/>
      <c r="FQ80" s="18" t="str">
        <f t="shared" si="361"/>
        <v/>
      </c>
      <c r="FR80" s="18" t="str">
        <f t="shared" si="362"/>
        <v/>
      </c>
      <c r="FS80" s="18" t="str">
        <f t="shared" si="363"/>
        <v/>
      </c>
      <c r="FT80" s="18" t="str">
        <f t="shared" si="364"/>
        <v/>
      </c>
      <c r="FU80" s="18" t="str">
        <f>IF(ISNUMBER(FS80), FS80*COS(RADIANS(-$C80+Графики!$B$3))+FT80*SIN(RADIANS(-$C80+Графики!$B$3)),"")</f>
        <v/>
      </c>
      <c r="FV80" s="19" t="str">
        <f>IF(ISNUMBER(FS80), FS80*COS(RADIANS(-$C80+Графики!$B$5))+FT80*SIN(RADIANS(-$C80+Графики!$B$5)),"")</f>
        <v/>
      </c>
      <c r="FW80" s="24"/>
      <c r="FX80" s="25"/>
      <c r="FY80" s="25"/>
      <c r="FZ80" s="25"/>
      <c r="GA80" s="18" t="str">
        <f t="shared" si="365"/>
        <v/>
      </c>
      <c r="GB80" s="18" t="str">
        <f t="shared" si="366"/>
        <v/>
      </c>
      <c r="GC80" s="18" t="str">
        <f t="shared" si="367"/>
        <v/>
      </c>
      <c r="GD80" s="18" t="str">
        <f t="shared" si="368"/>
        <v/>
      </c>
      <c r="GE80" s="18" t="str">
        <f>IF(ISNUMBER(GC80), GC80*COS(RADIANS(-$C80+Графики!$B$3))+GD80*SIN(RADIANS(-$C80+Графики!$B$3)),"")</f>
        <v/>
      </c>
      <c r="GF80" s="19" t="str">
        <f>IF(ISNUMBER(GC80), GC80*COS(RADIANS(-$C80+Графики!$B$5))+GD80*SIN(RADIANS(-$C80+Графики!$B$5)),"")</f>
        <v/>
      </c>
      <c r="GG80" s="24"/>
      <c r="GH80" s="25"/>
      <c r="GI80" s="25"/>
      <c r="GJ80" s="25"/>
      <c r="GK80" s="18" t="str">
        <f t="shared" si="369"/>
        <v/>
      </c>
      <c r="GL80" s="18" t="str">
        <f t="shared" si="370"/>
        <v/>
      </c>
      <c r="GM80" s="18" t="str">
        <f t="shared" si="371"/>
        <v/>
      </c>
      <c r="GN80" s="18" t="str">
        <f t="shared" si="372"/>
        <v/>
      </c>
      <c r="GO80" s="18" t="str">
        <f>IF(ISNUMBER(GM80), GM80*COS(RADIANS(-$C80+Графики!$B$3))+GN80*SIN(RADIANS(-$C80+Графики!$B$3)),"")</f>
        <v/>
      </c>
      <c r="GP80" s="19" t="str">
        <f>IF(ISNUMBER(GM80), GM80*COS(RADIANS(-$C80+Графики!$B$5))+GN80*SIN(RADIANS(-$C80+Графики!$B$5)),"")</f>
        <v/>
      </c>
      <c r="GQ80" s="24"/>
      <c r="GR80" s="25"/>
      <c r="GS80" s="25"/>
      <c r="GT80" s="25"/>
      <c r="GU80" s="18" t="str">
        <f t="shared" si="373"/>
        <v/>
      </c>
      <c r="GV80" s="18" t="str">
        <f t="shared" si="374"/>
        <v/>
      </c>
      <c r="GW80" s="18" t="str">
        <f t="shared" si="375"/>
        <v/>
      </c>
      <c r="GX80" s="18" t="str">
        <f t="shared" si="376"/>
        <v/>
      </c>
      <c r="GY80" s="18" t="str">
        <f>IF(ISNUMBER(GW80), GW80*COS(RADIANS(-$C80+Графики!$B$3))+GX80*SIN(RADIANS(-$C80+Графики!$B$3)),"")</f>
        <v/>
      </c>
      <c r="GZ80" s="19" t="str">
        <f>IF(ISNUMBER(GW80), GW80*COS(RADIANS(-$C80+Графики!$B$5))+GX80*SIN(RADIANS(-$C80+Графики!$B$5)),"")</f>
        <v/>
      </c>
      <c r="HA80" s="24"/>
      <c r="HB80" s="25"/>
      <c r="HC80" s="25"/>
      <c r="HD80" s="25"/>
      <c r="HE80" s="18" t="str">
        <f t="shared" si="377"/>
        <v/>
      </c>
      <c r="HF80" s="18" t="str">
        <f t="shared" si="378"/>
        <v/>
      </c>
      <c r="HG80" s="18" t="str">
        <f t="shared" si="379"/>
        <v/>
      </c>
      <c r="HH80" s="18" t="str">
        <f t="shared" si="380"/>
        <v/>
      </c>
      <c r="HI80" s="18" t="str">
        <f>IF(ISNUMBER(HG80), HG80*COS(RADIANS(-$C80+Графики!$B$3))+HH80*SIN(RADIANS(-$C80+Графики!$B$3)),"")</f>
        <v/>
      </c>
      <c r="HJ80" s="19" t="str">
        <f>IF(ISNUMBER(HG80), HG80*COS(RADIANS(-$C80+Графики!$B$5))+HH80*SIN(RADIANS(-$C80+Графики!$B$5)),"")</f>
        <v/>
      </c>
      <c r="HK80" s="24"/>
      <c r="HL80" s="25"/>
      <c r="HM80" s="25"/>
      <c r="HN80" s="25"/>
      <c r="HO80" s="18" t="str">
        <f t="shared" si="381"/>
        <v/>
      </c>
      <c r="HP80" s="18" t="str">
        <f t="shared" si="382"/>
        <v/>
      </c>
      <c r="HQ80" s="18" t="str">
        <f t="shared" si="383"/>
        <v/>
      </c>
      <c r="HR80" s="18" t="str">
        <f t="shared" si="384"/>
        <v/>
      </c>
      <c r="HS80" s="18" t="str">
        <f>IF(ISNUMBER(HQ80), HQ80*COS(RADIANS(-$C80+Графики!$B$3))+HR80*SIN(RADIANS(-$C80+Графики!$B$3)),"")</f>
        <v/>
      </c>
      <c r="HT80" s="19" t="str">
        <f>IF(ISNUMBER(HQ80), HQ80*COS(RADIANS(-$C80+Графики!$B$5))+HR80*SIN(RADIANS(-$C80+Графики!$B$5)),"")</f>
        <v/>
      </c>
      <c r="HU80" s="24"/>
      <c r="HV80" s="25"/>
      <c r="HW80" s="25"/>
      <c r="HX80" s="25"/>
      <c r="HY80" s="18" t="str">
        <f t="shared" si="385"/>
        <v/>
      </c>
      <c r="HZ80" s="18" t="str">
        <f t="shared" si="386"/>
        <v/>
      </c>
      <c r="IA80" s="18" t="str">
        <f t="shared" si="387"/>
        <v/>
      </c>
      <c r="IB80" s="18" t="str">
        <f t="shared" si="388"/>
        <v/>
      </c>
      <c r="IC80" s="18" t="str">
        <f>IF(ISNUMBER(IA80), IA80*COS(RADIANS(-$C80+Графики!$B$3))+IB80*SIN(RADIANS(-$C80+Графики!$B$3)),"")</f>
        <v/>
      </c>
      <c r="ID80" s="19" t="str">
        <f>IF(ISNUMBER(IA80), IA80*COS(RADIANS(-$C80+Графики!$B$5))+IB80*SIN(RADIANS(-$C80+Графики!$B$5)),"")</f>
        <v/>
      </c>
      <c r="IE80" s="24"/>
      <c r="IF80" s="25"/>
      <c r="IG80" s="25"/>
      <c r="IH80" s="25"/>
      <c r="II80" s="18" t="str">
        <f t="shared" si="389"/>
        <v/>
      </c>
      <c r="IJ80" s="18" t="str">
        <f t="shared" si="390"/>
        <v/>
      </c>
      <c r="IK80" s="18" t="str">
        <f t="shared" si="391"/>
        <v/>
      </c>
      <c r="IL80" s="18" t="str">
        <f t="shared" si="392"/>
        <v/>
      </c>
      <c r="IM80" s="18" t="str">
        <f>IF(ISNUMBER(IK80), IK80*COS(RADIANS(-$C80+Графики!$B$3))+IL80*SIN(RADIANS(-$C80+Графики!$B$3)),"")</f>
        <v/>
      </c>
      <c r="IN80" s="19" t="str">
        <f>IF(ISNUMBER(IK80), IK80*COS(RADIANS(-$C80+Графики!$B$5))+IL80*SIN(RADIANS(-$C80+Графики!$B$5)),"")</f>
        <v/>
      </c>
      <c r="IO80" s="24"/>
      <c r="IP80" s="25"/>
      <c r="IQ80" s="25"/>
      <c r="IR80" s="25"/>
      <c r="IS80" s="18" t="str">
        <f t="shared" si="393"/>
        <v/>
      </c>
      <c r="IT80" s="18" t="str">
        <f t="shared" si="394"/>
        <v/>
      </c>
      <c r="IU80" s="18" t="str">
        <f t="shared" si="395"/>
        <v/>
      </c>
      <c r="IV80" s="18" t="str">
        <f t="shared" si="396"/>
        <v/>
      </c>
      <c r="IW80" s="18" t="str">
        <f>IF(ISNUMBER(IU80), IU80*COS(RADIANS(-$C80+Графики!$B$3))+IV80*SIN(RADIANS(-$C80+Графики!$B$3)),"")</f>
        <v/>
      </c>
      <c r="IX80" s="19" t="str">
        <f>IF(ISNUMBER(IU80), IU80*COS(RADIANS(-$C80+Графики!$B$5))+IV80*SIN(RADIANS(-$C80+Графики!$B$5)),"")</f>
        <v/>
      </c>
    </row>
    <row r="81" spans="1:258" x14ac:dyDescent="0.25">
      <c r="A81" s="44">
        <v>81</v>
      </c>
      <c r="B81" s="50">
        <v>0</v>
      </c>
      <c r="C81" s="11">
        <f>IF(Графики!$A$7="Расчитывать с учетом закручивания скважины",B81,0)</f>
        <v>0</v>
      </c>
      <c r="D81" s="47">
        <v>39</v>
      </c>
      <c r="E81" s="34">
        <f t="shared" si="294"/>
        <v>0</v>
      </c>
      <c r="F81" s="35">
        <f t="shared" si="294"/>
        <v>0</v>
      </c>
      <c r="G81" s="35">
        <f t="shared" si="295"/>
        <v>0</v>
      </c>
      <c r="H81" s="36">
        <f t="shared" si="296"/>
        <v>0</v>
      </c>
      <c r="I81" s="29"/>
      <c r="J81" s="25"/>
      <c r="K81" s="25"/>
      <c r="L81" s="25"/>
      <c r="M81" s="18" t="str">
        <f t="shared" si="297"/>
        <v/>
      </c>
      <c r="N81" s="18" t="str">
        <f t="shared" si="298"/>
        <v/>
      </c>
      <c r="O81" s="18" t="str">
        <f t="shared" si="299"/>
        <v/>
      </c>
      <c r="P81" s="18" t="str">
        <f t="shared" si="300"/>
        <v/>
      </c>
      <c r="Q81" s="18" t="str">
        <f>IF(ISNUMBER(O81), O81*COS(RADIANS(-$C81+Графики!$B$3))+P81*SIN(RADIANS(-$C81+Графики!$B$3)),"")</f>
        <v/>
      </c>
      <c r="R81" s="19" t="str">
        <f>IF(ISNUMBER(O81), O81*COS(RADIANS(-$C81+Графики!$B$5))+P81*SIN(RADIANS(-$C81+Графики!$B$5)),"")</f>
        <v/>
      </c>
      <c r="S81" s="29"/>
      <c r="T81" s="25"/>
      <c r="U81" s="25"/>
      <c r="V81" s="25"/>
      <c r="W81" s="18" t="str">
        <f t="shared" si="301"/>
        <v/>
      </c>
      <c r="X81" s="18" t="str">
        <f t="shared" si="302"/>
        <v/>
      </c>
      <c r="Y81" s="18" t="str">
        <f t="shared" si="303"/>
        <v/>
      </c>
      <c r="Z81" s="18" t="str">
        <f t="shared" si="304"/>
        <v/>
      </c>
      <c r="AA81" s="18" t="str">
        <f>IF(ISNUMBER(Y81), Y81*COS(RADIANS(-$C81+Графики!$B$3))+Z81*SIN(RADIANS(-$C81+Графики!$B$3)),"")</f>
        <v/>
      </c>
      <c r="AB81" s="18" t="str">
        <f>IF(ISNUMBER(Y81), Y81*COS(RADIANS(-$C81+Графики!$B$5))+Z81*SIN(RADIANS(-$C81+Графики!$B$5)),"")</f>
        <v/>
      </c>
      <c r="AC81" s="24"/>
      <c r="AD81" s="25"/>
      <c r="AE81" s="25"/>
      <c r="AF81" s="25"/>
      <c r="AG81" s="18" t="str">
        <f t="shared" si="305"/>
        <v/>
      </c>
      <c r="AH81" s="18" t="str">
        <f t="shared" si="306"/>
        <v/>
      </c>
      <c r="AI81" s="18" t="str">
        <f t="shared" si="307"/>
        <v/>
      </c>
      <c r="AJ81" s="18" t="str">
        <f t="shared" si="308"/>
        <v/>
      </c>
      <c r="AK81" s="18" t="str">
        <f>IF(ISNUMBER(AI81), AI81*COS(RADIANS(-$C81+Графики!$B$3))+AJ81*SIN(RADIANS(-$C81+Графики!$B$3)),"")</f>
        <v/>
      </c>
      <c r="AL81" s="19" t="str">
        <f>IF(ISNUMBER(AI81), AI81*COS(RADIANS(-$C81+Графики!$B$5))+AJ81*SIN(RADIANS(-$C81+Графики!$B$5)),"")</f>
        <v/>
      </c>
      <c r="AM81" s="24"/>
      <c r="AN81" s="25"/>
      <c r="AO81" s="25"/>
      <c r="AP81" s="25"/>
      <c r="AQ81" s="18" t="str">
        <f t="shared" si="309"/>
        <v/>
      </c>
      <c r="AR81" s="18" t="str">
        <f t="shared" si="310"/>
        <v/>
      </c>
      <c r="AS81" s="18" t="str">
        <f t="shared" si="311"/>
        <v/>
      </c>
      <c r="AT81" s="18" t="str">
        <f t="shared" si="312"/>
        <v/>
      </c>
      <c r="AU81" s="18" t="str">
        <f>IF(ISNUMBER(AS81), AS81*COS(RADIANS(-$C81+Графики!$B$3))+AT81*SIN(RADIANS(-$C81+Графики!$B$3)),"")</f>
        <v/>
      </c>
      <c r="AV81" s="19" t="str">
        <f>IF(ISNUMBER(AS81), AS81*COS(RADIANS(-$C81+Графики!$B$5))+AT81*SIN(RADIANS(-$C81+Графики!$B$5)),"")</f>
        <v/>
      </c>
      <c r="AW81" s="24"/>
      <c r="AX81" s="25"/>
      <c r="AY81" s="25"/>
      <c r="AZ81" s="25"/>
      <c r="BA81" s="18" t="str">
        <f t="shared" si="313"/>
        <v/>
      </c>
      <c r="BB81" s="18" t="str">
        <f t="shared" si="314"/>
        <v/>
      </c>
      <c r="BC81" s="18" t="str">
        <f t="shared" si="315"/>
        <v/>
      </c>
      <c r="BD81" s="18" t="str">
        <f t="shared" si="316"/>
        <v/>
      </c>
      <c r="BE81" s="18" t="str">
        <f>IF(ISNUMBER(BC81), BC81*COS(RADIANS(-$C81+Графики!$B$3))+BD81*SIN(RADIANS(-$C81+Графики!$B$3)),"")</f>
        <v/>
      </c>
      <c r="BF81" s="19" t="str">
        <f>IF(ISNUMBER(BC81), BC81*COS(RADIANS(-$C81+Графики!$B$5))+BD81*SIN(RADIANS(-$C81+Графики!$B$5)),"")</f>
        <v/>
      </c>
      <c r="BG81" s="24"/>
      <c r="BH81" s="25"/>
      <c r="BI81" s="25"/>
      <c r="BJ81" s="25"/>
      <c r="BK81" s="18" t="str">
        <f t="shared" si="317"/>
        <v/>
      </c>
      <c r="BL81" s="18" t="str">
        <f t="shared" si="318"/>
        <v/>
      </c>
      <c r="BM81" s="18" t="str">
        <f t="shared" si="319"/>
        <v/>
      </c>
      <c r="BN81" s="18" t="str">
        <f t="shared" si="320"/>
        <v/>
      </c>
      <c r="BO81" s="18" t="str">
        <f>IF(ISNUMBER(BM81), BM81*COS(RADIANS(-$C81+Графики!$B$3))+BN81*SIN(RADIANS(-$C81+Графики!$B$3)),"")</f>
        <v/>
      </c>
      <c r="BP81" s="19" t="str">
        <f>IF(ISNUMBER(BM81), BM81*COS(RADIANS(-$C81+Графики!$B$5))+BN81*SIN(RADIANS(-$C81+Графики!$B$5)),"")</f>
        <v/>
      </c>
      <c r="BQ81" s="24"/>
      <c r="BR81" s="25"/>
      <c r="BS81" s="25"/>
      <c r="BT81" s="25"/>
      <c r="BU81" s="18" t="str">
        <f t="shared" si="321"/>
        <v/>
      </c>
      <c r="BV81" s="18" t="str">
        <f t="shared" si="322"/>
        <v/>
      </c>
      <c r="BW81" s="18" t="str">
        <f t="shared" si="323"/>
        <v/>
      </c>
      <c r="BX81" s="18" t="str">
        <f t="shared" si="324"/>
        <v/>
      </c>
      <c r="BY81" s="18" t="str">
        <f>IF(ISNUMBER(BW81), BW81*COS(RADIANS(-$C81+Графики!$B$3))+BX81*SIN(RADIANS(-$C81+Графики!$B$3)),"")</f>
        <v/>
      </c>
      <c r="BZ81" s="19" t="str">
        <f>IF(ISNUMBER(BW81), BW81*COS(RADIANS(-$C81+Графики!$B$5))+BX81*SIN(RADIANS(-$C81+Графики!$B$5)),"")</f>
        <v/>
      </c>
      <c r="CA81" s="29"/>
      <c r="CB81" s="25"/>
      <c r="CC81" s="25"/>
      <c r="CD81" s="25"/>
      <c r="CE81" s="18" t="str">
        <f t="shared" si="325"/>
        <v/>
      </c>
      <c r="CF81" s="18" t="str">
        <f t="shared" si="326"/>
        <v/>
      </c>
      <c r="CG81" s="18" t="str">
        <f t="shared" si="327"/>
        <v/>
      </c>
      <c r="CH81" s="18" t="str">
        <f t="shared" si="328"/>
        <v/>
      </c>
      <c r="CI81" s="18" t="str">
        <f>IF(ISNUMBER(CG81), CG81*COS(RADIANS(-$C81+Графики!$B$3))+CH81*SIN(RADIANS(-$C81+Графики!$B$3)),"")</f>
        <v/>
      </c>
      <c r="CJ81" s="19" t="str">
        <f>IF(ISNUMBER(CG81), CG81*COS(RADIANS(-$C81+Графики!$B$5))+CH81*SIN(RADIANS(-$C81+Графики!$B$5)),"")</f>
        <v/>
      </c>
      <c r="CK81" s="24"/>
      <c r="CL81" s="25"/>
      <c r="CM81" s="25"/>
      <c r="CN81" s="25"/>
      <c r="CO81" s="18" t="str">
        <f t="shared" si="329"/>
        <v/>
      </c>
      <c r="CP81" s="18" t="str">
        <f t="shared" si="330"/>
        <v/>
      </c>
      <c r="CQ81" s="18" t="str">
        <f t="shared" si="331"/>
        <v/>
      </c>
      <c r="CR81" s="18" t="str">
        <f t="shared" si="332"/>
        <v/>
      </c>
      <c r="CS81" s="18" t="str">
        <f>IF(ISNUMBER(CQ81), CQ81*COS(RADIANS(-$C81+Графики!$B$3))+CR81*SIN(RADIANS(-$C81+Графики!$B$3)),"")</f>
        <v/>
      </c>
      <c r="CT81" s="19" t="str">
        <f>IF(ISNUMBER(CQ81), CQ81*COS(RADIANS(-$C81+Графики!$B$5))+CR81*SIN(RADIANS(-$C81+Графики!$B$5)),"")</f>
        <v/>
      </c>
      <c r="CU81" s="24"/>
      <c r="CV81" s="25"/>
      <c r="CW81" s="25"/>
      <c r="CX81" s="25"/>
      <c r="CY81" s="18" t="str">
        <f t="shared" si="333"/>
        <v/>
      </c>
      <c r="CZ81" s="18" t="str">
        <f t="shared" si="334"/>
        <v/>
      </c>
      <c r="DA81" s="18" t="str">
        <f t="shared" si="335"/>
        <v/>
      </c>
      <c r="DB81" s="18" t="str">
        <f t="shared" si="336"/>
        <v/>
      </c>
      <c r="DC81" s="18" t="str">
        <f>IF(ISNUMBER(DA81), DA81*COS(RADIANS(-$C81+Графики!$B$3))+DB81*SIN(RADIANS(-$C81+Графики!$B$3)),"")</f>
        <v/>
      </c>
      <c r="DD81" s="19" t="str">
        <f>IF(ISNUMBER(DA81), DA81*COS(RADIANS(-$C81+Графики!$B$5))+DB81*SIN(RADIANS(-$C81+Графики!$B$5)),"")</f>
        <v/>
      </c>
      <c r="DE81" s="24"/>
      <c r="DF81" s="25"/>
      <c r="DG81" s="25"/>
      <c r="DH81" s="25"/>
      <c r="DI81" s="18" t="str">
        <f t="shared" si="337"/>
        <v/>
      </c>
      <c r="DJ81" s="18" t="str">
        <f t="shared" si="338"/>
        <v/>
      </c>
      <c r="DK81" s="18" t="str">
        <f t="shared" si="339"/>
        <v/>
      </c>
      <c r="DL81" s="18" t="str">
        <f t="shared" si="340"/>
        <v/>
      </c>
      <c r="DM81" s="18" t="str">
        <f>IF(ISNUMBER(DK81), DK81*COS(RADIANS(-$C81+Графики!$B$3))+DL81*SIN(RADIANS(-$C81+Графики!$B$3)),"")</f>
        <v/>
      </c>
      <c r="DN81" s="19" t="str">
        <f>IF(ISNUMBER(DK81), DK81*COS(RADIANS(-$C81+Графики!$B$5))+DL81*SIN(RADIANS(-$C81+Графики!$B$5)),"")</f>
        <v/>
      </c>
      <c r="DO81" s="24"/>
      <c r="DP81" s="25"/>
      <c r="DQ81" s="25"/>
      <c r="DR81" s="25"/>
      <c r="DS81" s="18" t="str">
        <f t="shared" si="341"/>
        <v/>
      </c>
      <c r="DT81" s="18" t="str">
        <f t="shared" si="342"/>
        <v/>
      </c>
      <c r="DU81" s="18" t="str">
        <f t="shared" si="343"/>
        <v/>
      </c>
      <c r="DV81" s="18" t="str">
        <f t="shared" si="344"/>
        <v/>
      </c>
      <c r="DW81" s="18" t="str">
        <f>IF(ISNUMBER(DU81), DU81*COS(RADIANS(-$C81+Графики!$B$3))+DV81*SIN(RADIANS(-$C81+Графики!$B$3)),"")</f>
        <v/>
      </c>
      <c r="DX81" s="19" t="str">
        <f>IF(ISNUMBER(DU81), DU81*COS(RADIANS(-$C81+Графики!$B$5))+DV81*SIN(RADIANS(-$C81+Графики!$B$5)),"")</f>
        <v/>
      </c>
      <c r="DY81" s="24"/>
      <c r="DZ81" s="25"/>
      <c r="EA81" s="25"/>
      <c r="EB81" s="25"/>
      <c r="EC81" s="18" t="str">
        <f t="shared" si="345"/>
        <v/>
      </c>
      <c r="ED81" s="18" t="str">
        <f t="shared" si="346"/>
        <v/>
      </c>
      <c r="EE81" s="18" t="str">
        <f t="shared" si="347"/>
        <v/>
      </c>
      <c r="EF81" s="18" t="str">
        <f t="shared" si="348"/>
        <v/>
      </c>
      <c r="EG81" s="18" t="str">
        <f>IF(ISNUMBER(EE81), EE81*COS(RADIANS(-$C81+Графики!$B$3))+EF81*SIN(RADIANS(-$C81+Графики!$B$3)),"")</f>
        <v/>
      </c>
      <c r="EH81" s="19" t="str">
        <f>IF(ISNUMBER(EE81), EE81*COS(RADIANS(-$C81+Графики!$B$5))+EF81*SIN(RADIANS(-$C81+Графики!$B$5)),"")</f>
        <v/>
      </c>
      <c r="EI81" s="24"/>
      <c r="EJ81" s="25"/>
      <c r="EK81" s="25"/>
      <c r="EL81" s="25"/>
      <c r="EM81" s="18" t="str">
        <f t="shared" si="349"/>
        <v/>
      </c>
      <c r="EN81" s="18" t="str">
        <f t="shared" si="350"/>
        <v/>
      </c>
      <c r="EO81" s="18" t="str">
        <f t="shared" si="351"/>
        <v/>
      </c>
      <c r="EP81" s="18" t="str">
        <f t="shared" si="352"/>
        <v/>
      </c>
      <c r="EQ81" s="18" t="str">
        <f>IF(ISNUMBER(EO81), EO81*COS(RADIANS(-$C81+Графики!$B$3))+EP81*SIN(RADIANS(-$C81+Графики!$B$3)),"")</f>
        <v/>
      </c>
      <c r="ER81" s="19" t="str">
        <f>IF(ISNUMBER(EO81), EO81*COS(RADIANS(-$C81+Графики!$B$5))+EP81*SIN(RADIANS(-$C81+Графики!$B$5)),"")</f>
        <v/>
      </c>
      <c r="ES81" s="24"/>
      <c r="ET81" s="25"/>
      <c r="EU81" s="25"/>
      <c r="EV81" s="25"/>
      <c r="EW81" s="18" t="str">
        <f t="shared" si="353"/>
        <v/>
      </c>
      <c r="EX81" s="18" t="str">
        <f t="shared" si="354"/>
        <v/>
      </c>
      <c r="EY81" s="18" t="str">
        <f t="shared" si="355"/>
        <v/>
      </c>
      <c r="EZ81" s="18" t="str">
        <f t="shared" si="356"/>
        <v/>
      </c>
      <c r="FA81" s="18" t="str">
        <f>IF(ISNUMBER(EY81), EY81*COS(RADIANS(-$C81+Графики!$B$3))+EZ81*SIN(RADIANS(-$C81+Графики!$B$3)),"")</f>
        <v/>
      </c>
      <c r="FB81" s="19" t="str">
        <f>IF(ISNUMBER(EY81), EY81*COS(RADIANS(-$C81+Графики!$B$5))+EZ81*SIN(RADIANS(-$C81+Графики!$B$5)),"")</f>
        <v/>
      </c>
      <c r="FC81" s="24"/>
      <c r="FD81" s="25"/>
      <c r="FE81" s="25"/>
      <c r="FF81" s="25"/>
      <c r="FG81" s="18" t="str">
        <f t="shared" si="357"/>
        <v/>
      </c>
      <c r="FH81" s="18" t="str">
        <f t="shared" si="358"/>
        <v/>
      </c>
      <c r="FI81" s="18" t="str">
        <f t="shared" si="359"/>
        <v/>
      </c>
      <c r="FJ81" s="18" t="str">
        <f t="shared" si="360"/>
        <v/>
      </c>
      <c r="FK81" s="18" t="str">
        <f>IF(ISNUMBER(FI81), FI81*COS(RADIANS(-$C81+Графики!$B$3))+FJ81*SIN(RADIANS(-$C81+Графики!$B$3)),"")</f>
        <v/>
      </c>
      <c r="FL81" s="19" t="str">
        <f>IF(ISNUMBER(FI81), FI81*COS(RADIANS(-$C81+Графики!$B$5))+FJ81*SIN(RADIANS(-$C81+Графики!$B$5)),"")</f>
        <v/>
      </c>
      <c r="FM81" s="24"/>
      <c r="FN81" s="25"/>
      <c r="FO81" s="25"/>
      <c r="FP81" s="25"/>
      <c r="FQ81" s="18" t="str">
        <f t="shared" si="361"/>
        <v/>
      </c>
      <c r="FR81" s="18" t="str">
        <f t="shared" si="362"/>
        <v/>
      </c>
      <c r="FS81" s="18" t="str">
        <f t="shared" si="363"/>
        <v/>
      </c>
      <c r="FT81" s="18" t="str">
        <f t="shared" si="364"/>
        <v/>
      </c>
      <c r="FU81" s="18" t="str">
        <f>IF(ISNUMBER(FS81), FS81*COS(RADIANS(-$C81+Графики!$B$3))+FT81*SIN(RADIANS(-$C81+Графики!$B$3)),"")</f>
        <v/>
      </c>
      <c r="FV81" s="19" t="str">
        <f>IF(ISNUMBER(FS81), FS81*COS(RADIANS(-$C81+Графики!$B$5))+FT81*SIN(RADIANS(-$C81+Графики!$B$5)),"")</f>
        <v/>
      </c>
      <c r="FW81" s="24"/>
      <c r="FX81" s="25"/>
      <c r="FY81" s="25"/>
      <c r="FZ81" s="25"/>
      <c r="GA81" s="18" t="str">
        <f t="shared" si="365"/>
        <v/>
      </c>
      <c r="GB81" s="18" t="str">
        <f t="shared" si="366"/>
        <v/>
      </c>
      <c r="GC81" s="18" t="str">
        <f t="shared" si="367"/>
        <v/>
      </c>
      <c r="GD81" s="18" t="str">
        <f t="shared" si="368"/>
        <v/>
      </c>
      <c r="GE81" s="18" t="str">
        <f>IF(ISNUMBER(GC81), GC81*COS(RADIANS(-$C81+Графики!$B$3))+GD81*SIN(RADIANS(-$C81+Графики!$B$3)),"")</f>
        <v/>
      </c>
      <c r="GF81" s="19" t="str">
        <f>IF(ISNUMBER(GC81), GC81*COS(RADIANS(-$C81+Графики!$B$5))+GD81*SIN(RADIANS(-$C81+Графики!$B$5)),"")</f>
        <v/>
      </c>
      <c r="GG81" s="24"/>
      <c r="GH81" s="25"/>
      <c r="GI81" s="25"/>
      <c r="GJ81" s="25"/>
      <c r="GK81" s="18" t="str">
        <f t="shared" si="369"/>
        <v/>
      </c>
      <c r="GL81" s="18" t="str">
        <f t="shared" si="370"/>
        <v/>
      </c>
      <c r="GM81" s="18" t="str">
        <f t="shared" si="371"/>
        <v/>
      </c>
      <c r="GN81" s="18" t="str">
        <f t="shared" si="372"/>
        <v/>
      </c>
      <c r="GO81" s="18" t="str">
        <f>IF(ISNUMBER(GM81), GM81*COS(RADIANS(-$C81+Графики!$B$3))+GN81*SIN(RADIANS(-$C81+Графики!$B$3)),"")</f>
        <v/>
      </c>
      <c r="GP81" s="19" t="str">
        <f>IF(ISNUMBER(GM81), GM81*COS(RADIANS(-$C81+Графики!$B$5))+GN81*SIN(RADIANS(-$C81+Графики!$B$5)),"")</f>
        <v/>
      </c>
      <c r="GQ81" s="24"/>
      <c r="GR81" s="25"/>
      <c r="GS81" s="25"/>
      <c r="GT81" s="25"/>
      <c r="GU81" s="18" t="str">
        <f t="shared" si="373"/>
        <v/>
      </c>
      <c r="GV81" s="18" t="str">
        <f t="shared" si="374"/>
        <v/>
      </c>
      <c r="GW81" s="18" t="str">
        <f t="shared" si="375"/>
        <v/>
      </c>
      <c r="GX81" s="18" t="str">
        <f t="shared" si="376"/>
        <v/>
      </c>
      <c r="GY81" s="18" t="str">
        <f>IF(ISNUMBER(GW81), GW81*COS(RADIANS(-$C81+Графики!$B$3))+GX81*SIN(RADIANS(-$C81+Графики!$B$3)),"")</f>
        <v/>
      </c>
      <c r="GZ81" s="19" t="str">
        <f>IF(ISNUMBER(GW81), GW81*COS(RADIANS(-$C81+Графики!$B$5))+GX81*SIN(RADIANS(-$C81+Графики!$B$5)),"")</f>
        <v/>
      </c>
      <c r="HA81" s="24"/>
      <c r="HB81" s="25"/>
      <c r="HC81" s="25"/>
      <c r="HD81" s="25"/>
      <c r="HE81" s="18" t="str">
        <f t="shared" si="377"/>
        <v/>
      </c>
      <c r="HF81" s="18" t="str">
        <f t="shared" si="378"/>
        <v/>
      </c>
      <c r="HG81" s="18" t="str">
        <f t="shared" si="379"/>
        <v/>
      </c>
      <c r="HH81" s="18" t="str">
        <f t="shared" si="380"/>
        <v/>
      </c>
      <c r="HI81" s="18" t="str">
        <f>IF(ISNUMBER(HG81), HG81*COS(RADIANS(-$C81+Графики!$B$3))+HH81*SIN(RADIANS(-$C81+Графики!$B$3)),"")</f>
        <v/>
      </c>
      <c r="HJ81" s="19" t="str">
        <f>IF(ISNUMBER(HG81), HG81*COS(RADIANS(-$C81+Графики!$B$5))+HH81*SIN(RADIANS(-$C81+Графики!$B$5)),"")</f>
        <v/>
      </c>
      <c r="HK81" s="24"/>
      <c r="HL81" s="25"/>
      <c r="HM81" s="25"/>
      <c r="HN81" s="25"/>
      <c r="HO81" s="18" t="str">
        <f t="shared" si="381"/>
        <v/>
      </c>
      <c r="HP81" s="18" t="str">
        <f t="shared" si="382"/>
        <v/>
      </c>
      <c r="HQ81" s="18" t="str">
        <f t="shared" si="383"/>
        <v/>
      </c>
      <c r="HR81" s="18" t="str">
        <f t="shared" si="384"/>
        <v/>
      </c>
      <c r="HS81" s="18" t="str">
        <f>IF(ISNUMBER(HQ81), HQ81*COS(RADIANS(-$C81+Графики!$B$3))+HR81*SIN(RADIANS(-$C81+Графики!$B$3)),"")</f>
        <v/>
      </c>
      <c r="HT81" s="19" t="str">
        <f>IF(ISNUMBER(HQ81), HQ81*COS(RADIANS(-$C81+Графики!$B$5))+HR81*SIN(RADIANS(-$C81+Графики!$B$5)),"")</f>
        <v/>
      </c>
      <c r="HU81" s="24"/>
      <c r="HV81" s="25"/>
      <c r="HW81" s="25"/>
      <c r="HX81" s="25"/>
      <c r="HY81" s="18" t="str">
        <f t="shared" si="385"/>
        <v/>
      </c>
      <c r="HZ81" s="18" t="str">
        <f t="shared" si="386"/>
        <v/>
      </c>
      <c r="IA81" s="18" t="str">
        <f t="shared" si="387"/>
        <v/>
      </c>
      <c r="IB81" s="18" t="str">
        <f t="shared" si="388"/>
        <v/>
      </c>
      <c r="IC81" s="18" t="str">
        <f>IF(ISNUMBER(IA81), IA81*COS(RADIANS(-$C81+Графики!$B$3))+IB81*SIN(RADIANS(-$C81+Графики!$B$3)),"")</f>
        <v/>
      </c>
      <c r="ID81" s="19" t="str">
        <f>IF(ISNUMBER(IA81), IA81*COS(RADIANS(-$C81+Графики!$B$5))+IB81*SIN(RADIANS(-$C81+Графики!$B$5)),"")</f>
        <v/>
      </c>
      <c r="IE81" s="24"/>
      <c r="IF81" s="25"/>
      <c r="IG81" s="25"/>
      <c r="IH81" s="25"/>
      <c r="II81" s="18" t="str">
        <f t="shared" si="389"/>
        <v/>
      </c>
      <c r="IJ81" s="18" t="str">
        <f t="shared" si="390"/>
        <v/>
      </c>
      <c r="IK81" s="18" t="str">
        <f t="shared" si="391"/>
        <v/>
      </c>
      <c r="IL81" s="18" t="str">
        <f t="shared" si="392"/>
        <v/>
      </c>
      <c r="IM81" s="18" t="str">
        <f>IF(ISNUMBER(IK81), IK81*COS(RADIANS(-$C81+Графики!$B$3))+IL81*SIN(RADIANS(-$C81+Графики!$B$3)),"")</f>
        <v/>
      </c>
      <c r="IN81" s="19" t="str">
        <f>IF(ISNUMBER(IK81), IK81*COS(RADIANS(-$C81+Графики!$B$5))+IL81*SIN(RADIANS(-$C81+Графики!$B$5)),"")</f>
        <v/>
      </c>
      <c r="IO81" s="24"/>
      <c r="IP81" s="25"/>
      <c r="IQ81" s="25"/>
      <c r="IR81" s="25"/>
      <c r="IS81" s="18" t="str">
        <f t="shared" si="393"/>
        <v/>
      </c>
      <c r="IT81" s="18" t="str">
        <f t="shared" si="394"/>
        <v/>
      </c>
      <c r="IU81" s="18" t="str">
        <f t="shared" si="395"/>
        <v/>
      </c>
      <c r="IV81" s="18" t="str">
        <f t="shared" si="396"/>
        <v/>
      </c>
      <c r="IW81" s="18" t="str">
        <f>IF(ISNUMBER(IU81), IU81*COS(RADIANS(-$C81+Графики!$B$3))+IV81*SIN(RADIANS(-$C81+Графики!$B$3)),"")</f>
        <v/>
      </c>
      <c r="IX81" s="19" t="str">
        <f>IF(ISNUMBER(IU81), IU81*COS(RADIANS(-$C81+Графики!$B$5))+IV81*SIN(RADIANS(-$C81+Графики!$B$5)),"")</f>
        <v/>
      </c>
    </row>
    <row r="82" spans="1:258" x14ac:dyDescent="0.25">
      <c r="A82" s="44">
        <v>82</v>
      </c>
      <c r="B82" s="50">
        <v>0</v>
      </c>
      <c r="C82" s="11">
        <f>IF(Графики!$A$7="Расчитывать с учетом закручивания скважины",B82,0)</f>
        <v>0</v>
      </c>
      <c r="D82" s="47">
        <v>39.5</v>
      </c>
      <c r="E82" s="34">
        <f t="shared" si="294"/>
        <v>0</v>
      </c>
      <c r="F82" s="35">
        <f t="shared" si="294"/>
        <v>0</v>
      </c>
      <c r="G82" s="35">
        <f t="shared" si="295"/>
        <v>0</v>
      </c>
      <c r="H82" s="36">
        <f t="shared" si="296"/>
        <v>0</v>
      </c>
      <c r="I82" s="29"/>
      <c r="J82" s="25"/>
      <c r="K82" s="25"/>
      <c r="L82" s="25"/>
      <c r="M82" s="18" t="str">
        <f t="shared" si="297"/>
        <v/>
      </c>
      <c r="N82" s="18" t="str">
        <f t="shared" si="298"/>
        <v/>
      </c>
      <c r="O82" s="18" t="str">
        <f t="shared" si="299"/>
        <v/>
      </c>
      <c r="P82" s="18" t="str">
        <f t="shared" si="300"/>
        <v/>
      </c>
      <c r="Q82" s="18" t="str">
        <f>IF(ISNUMBER(O82), O82*COS(RADIANS(-$C82+Графики!$B$3))+P82*SIN(RADIANS(-$C82+Графики!$B$3)),"")</f>
        <v/>
      </c>
      <c r="R82" s="19" t="str">
        <f>IF(ISNUMBER(O82), O82*COS(RADIANS(-$C82+Графики!$B$5))+P82*SIN(RADIANS(-$C82+Графики!$B$5)),"")</f>
        <v/>
      </c>
      <c r="S82" s="29"/>
      <c r="T82" s="25"/>
      <c r="U82" s="25"/>
      <c r="V82" s="25"/>
      <c r="W82" s="18" t="str">
        <f t="shared" si="301"/>
        <v/>
      </c>
      <c r="X82" s="18" t="str">
        <f t="shared" si="302"/>
        <v/>
      </c>
      <c r="Y82" s="18" t="str">
        <f t="shared" si="303"/>
        <v/>
      </c>
      <c r="Z82" s="18" t="str">
        <f t="shared" si="304"/>
        <v/>
      </c>
      <c r="AA82" s="18" t="str">
        <f>IF(ISNUMBER(Y82), Y82*COS(RADIANS(-$C82+Графики!$B$3))+Z82*SIN(RADIANS(-$C82+Графики!$B$3)),"")</f>
        <v/>
      </c>
      <c r="AB82" s="18" t="str">
        <f>IF(ISNUMBER(Y82), Y82*COS(RADIANS(-$C82+Графики!$B$5))+Z82*SIN(RADIANS(-$C82+Графики!$B$5)),"")</f>
        <v/>
      </c>
      <c r="AC82" s="24"/>
      <c r="AD82" s="25"/>
      <c r="AE82" s="25"/>
      <c r="AF82" s="25"/>
      <c r="AG82" s="18" t="str">
        <f t="shared" si="305"/>
        <v/>
      </c>
      <c r="AH82" s="18" t="str">
        <f t="shared" si="306"/>
        <v/>
      </c>
      <c r="AI82" s="18" t="str">
        <f t="shared" si="307"/>
        <v/>
      </c>
      <c r="AJ82" s="18" t="str">
        <f t="shared" si="308"/>
        <v/>
      </c>
      <c r="AK82" s="18" t="str">
        <f>IF(ISNUMBER(AI82), AI82*COS(RADIANS(-$C82+Графики!$B$3))+AJ82*SIN(RADIANS(-$C82+Графики!$B$3)),"")</f>
        <v/>
      </c>
      <c r="AL82" s="19" t="str">
        <f>IF(ISNUMBER(AI82), AI82*COS(RADIANS(-$C82+Графики!$B$5))+AJ82*SIN(RADIANS(-$C82+Графики!$B$5)),"")</f>
        <v/>
      </c>
      <c r="AM82" s="24"/>
      <c r="AN82" s="25"/>
      <c r="AO82" s="25"/>
      <c r="AP82" s="25"/>
      <c r="AQ82" s="18" t="str">
        <f t="shared" si="309"/>
        <v/>
      </c>
      <c r="AR82" s="18" t="str">
        <f t="shared" si="310"/>
        <v/>
      </c>
      <c r="AS82" s="18" t="str">
        <f t="shared" si="311"/>
        <v/>
      </c>
      <c r="AT82" s="18" t="str">
        <f t="shared" si="312"/>
        <v/>
      </c>
      <c r="AU82" s="18" t="str">
        <f>IF(ISNUMBER(AS82), AS82*COS(RADIANS(-$C82+Графики!$B$3))+AT82*SIN(RADIANS(-$C82+Графики!$B$3)),"")</f>
        <v/>
      </c>
      <c r="AV82" s="19" t="str">
        <f>IF(ISNUMBER(AS82), AS82*COS(RADIANS(-$C82+Графики!$B$5))+AT82*SIN(RADIANS(-$C82+Графики!$B$5)),"")</f>
        <v/>
      </c>
      <c r="AW82" s="24"/>
      <c r="AX82" s="25"/>
      <c r="AY82" s="25"/>
      <c r="AZ82" s="25"/>
      <c r="BA82" s="18" t="str">
        <f t="shared" si="313"/>
        <v/>
      </c>
      <c r="BB82" s="18" t="str">
        <f t="shared" si="314"/>
        <v/>
      </c>
      <c r="BC82" s="18" t="str">
        <f t="shared" si="315"/>
        <v/>
      </c>
      <c r="BD82" s="18" t="str">
        <f t="shared" si="316"/>
        <v/>
      </c>
      <c r="BE82" s="18" t="str">
        <f>IF(ISNUMBER(BC82), BC82*COS(RADIANS(-$C82+Графики!$B$3))+BD82*SIN(RADIANS(-$C82+Графики!$B$3)),"")</f>
        <v/>
      </c>
      <c r="BF82" s="19" t="str">
        <f>IF(ISNUMBER(BC82), BC82*COS(RADIANS(-$C82+Графики!$B$5))+BD82*SIN(RADIANS(-$C82+Графики!$B$5)),"")</f>
        <v/>
      </c>
      <c r="BG82" s="24"/>
      <c r="BH82" s="25"/>
      <c r="BI82" s="25"/>
      <c r="BJ82" s="25"/>
      <c r="BK82" s="18" t="str">
        <f t="shared" si="317"/>
        <v/>
      </c>
      <c r="BL82" s="18" t="str">
        <f t="shared" si="318"/>
        <v/>
      </c>
      <c r="BM82" s="18" t="str">
        <f t="shared" si="319"/>
        <v/>
      </c>
      <c r="BN82" s="18" t="str">
        <f t="shared" si="320"/>
        <v/>
      </c>
      <c r="BO82" s="18" t="str">
        <f>IF(ISNUMBER(BM82), BM82*COS(RADIANS(-$C82+Графики!$B$3))+BN82*SIN(RADIANS(-$C82+Графики!$B$3)),"")</f>
        <v/>
      </c>
      <c r="BP82" s="19" t="str">
        <f>IF(ISNUMBER(BM82), BM82*COS(RADIANS(-$C82+Графики!$B$5))+BN82*SIN(RADIANS(-$C82+Графики!$B$5)),"")</f>
        <v/>
      </c>
      <c r="BQ82" s="24"/>
      <c r="BR82" s="25"/>
      <c r="BS82" s="25"/>
      <c r="BT82" s="25"/>
      <c r="BU82" s="18" t="str">
        <f t="shared" si="321"/>
        <v/>
      </c>
      <c r="BV82" s="18" t="str">
        <f t="shared" si="322"/>
        <v/>
      </c>
      <c r="BW82" s="18" t="str">
        <f t="shared" si="323"/>
        <v/>
      </c>
      <c r="BX82" s="18" t="str">
        <f t="shared" si="324"/>
        <v/>
      </c>
      <c r="BY82" s="18" t="str">
        <f>IF(ISNUMBER(BW82), BW82*COS(RADIANS(-$C82+Графики!$B$3))+BX82*SIN(RADIANS(-$C82+Графики!$B$3)),"")</f>
        <v/>
      </c>
      <c r="BZ82" s="19" t="str">
        <f>IF(ISNUMBER(BW82), BW82*COS(RADIANS(-$C82+Графики!$B$5))+BX82*SIN(RADIANS(-$C82+Графики!$B$5)),"")</f>
        <v/>
      </c>
      <c r="CA82" s="29"/>
      <c r="CB82" s="25"/>
      <c r="CC82" s="25"/>
      <c r="CD82" s="25"/>
      <c r="CE82" s="18" t="str">
        <f t="shared" si="325"/>
        <v/>
      </c>
      <c r="CF82" s="18" t="str">
        <f t="shared" si="326"/>
        <v/>
      </c>
      <c r="CG82" s="18" t="str">
        <f t="shared" si="327"/>
        <v/>
      </c>
      <c r="CH82" s="18" t="str">
        <f t="shared" si="328"/>
        <v/>
      </c>
      <c r="CI82" s="18" t="str">
        <f>IF(ISNUMBER(CG82), CG82*COS(RADIANS(-$C82+Графики!$B$3))+CH82*SIN(RADIANS(-$C82+Графики!$B$3)),"")</f>
        <v/>
      </c>
      <c r="CJ82" s="19" t="str">
        <f>IF(ISNUMBER(CG82), CG82*COS(RADIANS(-$C82+Графики!$B$5))+CH82*SIN(RADIANS(-$C82+Графики!$B$5)),"")</f>
        <v/>
      </c>
      <c r="CK82" s="24"/>
      <c r="CL82" s="25"/>
      <c r="CM82" s="25"/>
      <c r="CN82" s="25"/>
      <c r="CO82" s="18" t="str">
        <f t="shared" si="329"/>
        <v/>
      </c>
      <c r="CP82" s="18" t="str">
        <f t="shared" si="330"/>
        <v/>
      </c>
      <c r="CQ82" s="18" t="str">
        <f t="shared" si="331"/>
        <v/>
      </c>
      <c r="CR82" s="18" t="str">
        <f t="shared" si="332"/>
        <v/>
      </c>
      <c r="CS82" s="18" t="str">
        <f>IF(ISNUMBER(CQ82), CQ82*COS(RADIANS(-$C82+Графики!$B$3))+CR82*SIN(RADIANS(-$C82+Графики!$B$3)),"")</f>
        <v/>
      </c>
      <c r="CT82" s="19" t="str">
        <f>IF(ISNUMBER(CQ82), CQ82*COS(RADIANS(-$C82+Графики!$B$5))+CR82*SIN(RADIANS(-$C82+Графики!$B$5)),"")</f>
        <v/>
      </c>
      <c r="CU82" s="24"/>
      <c r="CV82" s="25"/>
      <c r="CW82" s="25"/>
      <c r="CX82" s="25"/>
      <c r="CY82" s="18" t="str">
        <f t="shared" si="333"/>
        <v/>
      </c>
      <c r="CZ82" s="18" t="str">
        <f t="shared" si="334"/>
        <v/>
      </c>
      <c r="DA82" s="18" t="str">
        <f t="shared" si="335"/>
        <v/>
      </c>
      <c r="DB82" s="18" t="str">
        <f t="shared" si="336"/>
        <v/>
      </c>
      <c r="DC82" s="18" t="str">
        <f>IF(ISNUMBER(DA82), DA82*COS(RADIANS(-$C82+Графики!$B$3))+DB82*SIN(RADIANS(-$C82+Графики!$B$3)),"")</f>
        <v/>
      </c>
      <c r="DD82" s="19" t="str">
        <f>IF(ISNUMBER(DA82), DA82*COS(RADIANS(-$C82+Графики!$B$5))+DB82*SIN(RADIANS(-$C82+Графики!$B$5)),"")</f>
        <v/>
      </c>
      <c r="DE82" s="24"/>
      <c r="DF82" s="25"/>
      <c r="DG82" s="25"/>
      <c r="DH82" s="25"/>
      <c r="DI82" s="18" t="str">
        <f t="shared" si="337"/>
        <v/>
      </c>
      <c r="DJ82" s="18" t="str">
        <f t="shared" si="338"/>
        <v/>
      </c>
      <c r="DK82" s="18" t="str">
        <f t="shared" si="339"/>
        <v/>
      </c>
      <c r="DL82" s="18" t="str">
        <f t="shared" si="340"/>
        <v/>
      </c>
      <c r="DM82" s="18" t="str">
        <f>IF(ISNUMBER(DK82), DK82*COS(RADIANS(-$C82+Графики!$B$3))+DL82*SIN(RADIANS(-$C82+Графики!$B$3)),"")</f>
        <v/>
      </c>
      <c r="DN82" s="19" t="str">
        <f>IF(ISNUMBER(DK82), DK82*COS(RADIANS(-$C82+Графики!$B$5))+DL82*SIN(RADIANS(-$C82+Графики!$B$5)),"")</f>
        <v/>
      </c>
      <c r="DO82" s="24"/>
      <c r="DP82" s="25"/>
      <c r="DQ82" s="25"/>
      <c r="DR82" s="25"/>
      <c r="DS82" s="18" t="str">
        <f t="shared" si="341"/>
        <v/>
      </c>
      <c r="DT82" s="18" t="str">
        <f t="shared" si="342"/>
        <v/>
      </c>
      <c r="DU82" s="18" t="str">
        <f t="shared" si="343"/>
        <v/>
      </c>
      <c r="DV82" s="18" t="str">
        <f t="shared" si="344"/>
        <v/>
      </c>
      <c r="DW82" s="18" t="str">
        <f>IF(ISNUMBER(DU82), DU82*COS(RADIANS(-$C82+Графики!$B$3))+DV82*SIN(RADIANS(-$C82+Графики!$B$3)),"")</f>
        <v/>
      </c>
      <c r="DX82" s="19" t="str">
        <f>IF(ISNUMBER(DU82), DU82*COS(RADIANS(-$C82+Графики!$B$5))+DV82*SIN(RADIANS(-$C82+Графики!$B$5)),"")</f>
        <v/>
      </c>
      <c r="DY82" s="24"/>
      <c r="DZ82" s="25"/>
      <c r="EA82" s="25"/>
      <c r="EB82" s="25"/>
      <c r="EC82" s="18" t="str">
        <f t="shared" si="345"/>
        <v/>
      </c>
      <c r="ED82" s="18" t="str">
        <f t="shared" si="346"/>
        <v/>
      </c>
      <c r="EE82" s="18" t="str">
        <f t="shared" si="347"/>
        <v/>
      </c>
      <c r="EF82" s="18" t="str">
        <f t="shared" si="348"/>
        <v/>
      </c>
      <c r="EG82" s="18" t="str">
        <f>IF(ISNUMBER(EE82), EE82*COS(RADIANS(-$C82+Графики!$B$3))+EF82*SIN(RADIANS(-$C82+Графики!$B$3)),"")</f>
        <v/>
      </c>
      <c r="EH82" s="19" t="str">
        <f>IF(ISNUMBER(EE82), EE82*COS(RADIANS(-$C82+Графики!$B$5))+EF82*SIN(RADIANS(-$C82+Графики!$B$5)),"")</f>
        <v/>
      </c>
      <c r="EI82" s="24"/>
      <c r="EJ82" s="25"/>
      <c r="EK82" s="25"/>
      <c r="EL82" s="25"/>
      <c r="EM82" s="18" t="str">
        <f t="shared" si="349"/>
        <v/>
      </c>
      <c r="EN82" s="18" t="str">
        <f t="shared" si="350"/>
        <v/>
      </c>
      <c r="EO82" s="18" t="str">
        <f t="shared" si="351"/>
        <v/>
      </c>
      <c r="EP82" s="18" t="str">
        <f t="shared" si="352"/>
        <v/>
      </c>
      <c r="EQ82" s="18" t="str">
        <f>IF(ISNUMBER(EO82), EO82*COS(RADIANS(-$C82+Графики!$B$3))+EP82*SIN(RADIANS(-$C82+Графики!$B$3)),"")</f>
        <v/>
      </c>
      <c r="ER82" s="19" t="str">
        <f>IF(ISNUMBER(EO82), EO82*COS(RADIANS(-$C82+Графики!$B$5))+EP82*SIN(RADIANS(-$C82+Графики!$B$5)),"")</f>
        <v/>
      </c>
      <c r="ES82" s="24"/>
      <c r="ET82" s="25"/>
      <c r="EU82" s="25"/>
      <c r="EV82" s="25"/>
      <c r="EW82" s="18" t="str">
        <f t="shared" si="353"/>
        <v/>
      </c>
      <c r="EX82" s="18" t="str">
        <f t="shared" si="354"/>
        <v/>
      </c>
      <c r="EY82" s="18" t="str">
        <f t="shared" si="355"/>
        <v/>
      </c>
      <c r="EZ82" s="18" t="str">
        <f t="shared" si="356"/>
        <v/>
      </c>
      <c r="FA82" s="18" t="str">
        <f>IF(ISNUMBER(EY82), EY82*COS(RADIANS(-$C82+Графики!$B$3))+EZ82*SIN(RADIANS(-$C82+Графики!$B$3)),"")</f>
        <v/>
      </c>
      <c r="FB82" s="19" t="str">
        <f>IF(ISNUMBER(EY82), EY82*COS(RADIANS(-$C82+Графики!$B$5))+EZ82*SIN(RADIANS(-$C82+Графики!$B$5)),"")</f>
        <v/>
      </c>
      <c r="FC82" s="24"/>
      <c r="FD82" s="25"/>
      <c r="FE82" s="25"/>
      <c r="FF82" s="25"/>
      <c r="FG82" s="18" t="str">
        <f t="shared" si="357"/>
        <v/>
      </c>
      <c r="FH82" s="18" t="str">
        <f t="shared" si="358"/>
        <v/>
      </c>
      <c r="FI82" s="18" t="str">
        <f t="shared" si="359"/>
        <v/>
      </c>
      <c r="FJ82" s="18" t="str">
        <f t="shared" si="360"/>
        <v/>
      </c>
      <c r="FK82" s="18" t="str">
        <f>IF(ISNUMBER(FI82), FI82*COS(RADIANS(-$C82+Графики!$B$3))+FJ82*SIN(RADIANS(-$C82+Графики!$B$3)),"")</f>
        <v/>
      </c>
      <c r="FL82" s="19" t="str">
        <f>IF(ISNUMBER(FI82), FI82*COS(RADIANS(-$C82+Графики!$B$5))+FJ82*SIN(RADIANS(-$C82+Графики!$B$5)),"")</f>
        <v/>
      </c>
      <c r="FM82" s="24"/>
      <c r="FN82" s="25"/>
      <c r="FO82" s="25"/>
      <c r="FP82" s="25"/>
      <c r="FQ82" s="18" t="str">
        <f t="shared" si="361"/>
        <v/>
      </c>
      <c r="FR82" s="18" t="str">
        <f t="shared" si="362"/>
        <v/>
      </c>
      <c r="FS82" s="18" t="str">
        <f t="shared" si="363"/>
        <v/>
      </c>
      <c r="FT82" s="18" t="str">
        <f t="shared" si="364"/>
        <v/>
      </c>
      <c r="FU82" s="18" t="str">
        <f>IF(ISNUMBER(FS82), FS82*COS(RADIANS(-$C82+Графики!$B$3))+FT82*SIN(RADIANS(-$C82+Графики!$B$3)),"")</f>
        <v/>
      </c>
      <c r="FV82" s="19" t="str">
        <f>IF(ISNUMBER(FS82), FS82*COS(RADIANS(-$C82+Графики!$B$5))+FT82*SIN(RADIANS(-$C82+Графики!$B$5)),"")</f>
        <v/>
      </c>
      <c r="FW82" s="24"/>
      <c r="FX82" s="25"/>
      <c r="FY82" s="25"/>
      <c r="FZ82" s="25"/>
      <c r="GA82" s="18" t="str">
        <f t="shared" si="365"/>
        <v/>
      </c>
      <c r="GB82" s="18" t="str">
        <f t="shared" si="366"/>
        <v/>
      </c>
      <c r="GC82" s="18" t="str">
        <f t="shared" si="367"/>
        <v/>
      </c>
      <c r="GD82" s="18" t="str">
        <f t="shared" si="368"/>
        <v/>
      </c>
      <c r="GE82" s="18" t="str">
        <f>IF(ISNUMBER(GC82), GC82*COS(RADIANS(-$C82+Графики!$B$3))+GD82*SIN(RADIANS(-$C82+Графики!$B$3)),"")</f>
        <v/>
      </c>
      <c r="GF82" s="19" t="str">
        <f>IF(ISNUMBER(GC82), GC82*COS(RADIANS(-$C82+Графики!$B$5))+GD82*SIN(RADIANS(-$C82+Графики!$B$5)),"")</f>
        <v/>
      </c>
      <c r="GG82" s="24"/>
      <c r="GH82" s="25"/>
      <c r="GI82" s="25"/>
      <c r="GJ82" s="25"/>
      <c r="GK82" s="18" t="str">
        <f t="shared" si="369"/>
        <v/>
      </c>
      <c r="GL82" s="18" t="str">
        <f t="shared" si="370"/>
        <v/>
      </c>
      <c r="GM82" s="18" t="str">
        <f t="shared" si="371"/>
        <v/>
      </c>
      <c r="GN82" s="18" t="str">
        <f t="shared" si="372"/>
        <v/>
      </c>
      <c r="GO82" s="18" t="str">
        <f>IF(ISNUMBER(GM82), GM82*COS(RADIANS(-$C82+Графики!$B$3))+GN82*SIN(RADIANS(-$C82+Графики!$B$3)),"")</f>
        <v/>
      </c>
      <c r="GP82" s="19" t="str">
        <f>IF(ISNUMBER(GM82), GM82*COS(RADIANS(-$C82+Графики!$B$5))+GN82*SIN(RADIANS(-$C82+Графики!$B$5)),"")</f>
        <v/>
      </c>
      <c r="GQ82" s="24"/>
      <c r="GR82" s="25"/>
      <c r="GS82" s="25"/>
      <c r="GT82" s="25"/>
      <c r="GU82" s="18" t="str">
        <f t="shared" si="373"/>
        <v/>
      </c>
      <c r="GV82" s="18" t="str">
        <f t="shared" si="374"/>
        <v/>
      </c>
      <c r="GW82" s="18" t="str">
        <f t="shared" si="375"/>
        <v/>
      </c>
      <c r="GX82" s="18" t="str">
        <f t="shared" si="376"/>
        <v/>
      </c>
      <c r="GY82" s="18" t="str">
        <f>IF(ISNUMBER(GW82), GW82*COS(RADIANS(-$C82+Графики!$B$3))+GX82*SIN(RADIANS(-$C82+Графики!$B$3)),"")</f>
        <v/>
      </c>
      <c r="GZ82" s="19" t="str">
        <f>IF(ISNUMBER(GW82), GW82*COS(RADIANS(-$C82+Графики!$B$5))+GX82*SIN(RADIANS(-$C82+Графики!$B$5)),"")</f>
        <v/>
      </c>
      <c r="HA82" s="24"/>
      <c r="HB82" s="25"/>
      <c r="HC82" s="25"/>
      <c r="HD82" s="25"/>
      <c r="HE82" s="18" t="str">
        <f t="shared" si="377"/>
        <v/>
      </c>
      <c r="HF82" s="18" t="str">
        <f t="shared" si="378"/>
        <v/>
      </c>
      <c r="HG82" s="18" t="str">
        <f t="shared" si="379"/>
        <v/>
      </c>
      <c r="HH82" s="18" t="str">
        <f t="shared" si="380"/>
        <v/>
      </c>
      <c r="HI82" s="18" t="str">
        <f>IF(ISNUMBER(HG82), HG82*COS(RADIANS(-$C82+Графики!$B$3))+HH82*SIN(RADIANS(-$C82+Графики!$B$3)),"")</f>
        <v/>
      </c>
      <c r="HJ82" s="19" t="str">
        <f>IF(ISNUMBER(HG82), HG82*COS(RADIANS(-$C82+Графики!$B$5))+HH82*SIN(RADIANS(-$C82+Графики!$B$5)),"")</f>
        <v/>
      </c>
      <c r="HK82" s="24"/>
      <c r="HL82" s="25"/>
      <c r="HM82" s="25"/>
      <c r="HN82" s="25"/>
      <c r="HO82" s="18" t="str">
        <f t="shared" si="381"/>
        <v/>
      </c>
      <c r="HP82" s="18" t="str">
        <f t="shared" si="382"/>
        <v/>
      </c>
      <c r="HQ82" s="18" t="str">
        <f t="shared" si="383"/>
        <v/>
      </c>
      <c r="HR82" s="18" t="str">
        <f t="shared" si="384"/>
        <v/>
      </c>
      <c r="HS82" s="18" t="str">
        <f>IF(ISNUMBER(HQ82), HQ82*COS(RADIANS(-$C82+Графики!$B$3))+HR82*SIN(RADIANS(-$C82+Графики!$B$3)),"")</f>
        <v/>
      </c>
      <c r="HT82" s="19" t="str">
        <f>IF(ISNUMBER(HQ82), HQ82*COS(RADIANS(-$C82+Графики!$B$5))+HR82*SIN(RADIANS(-$C82+Графики!$B$5)),"")</f>
        <v/>
      </c>
      <c r="HU82" s="24"/>
      <c r="HV82" s="25"/>
      <c r="HW82" s="25"/>
      <c r="HX82" s="25"/>
      <c r="HY82" s="18" t="str">
        <f t="shared" si="385"/>
        <v/>
      </c>
      <c r="HZ82" s="18" t="str">
        <f t="shared" si="386"/>
        <v/>
      </c>
      <c r="IA82" s="18" t="str">
        <f t="shared" si="387"/>
        <v/>
      </c>
      <c r="IB82" s="18" t="str">
        <f t="shared" si="388"/>
        <v/>
      </c>
      <c r="IC82" s="18" t="str">
        <f>IF(ISNUMBER(IA82), IA82*COS(RADIANS(-$C82+Графики!$B$3))+IB82*SIN(RADIANS(-$C82+Графики!$B$3)),"")</f>
        <v/>
      </c>
      <c r="ID82" s="19" t="str">
        <f>IF(ISNUMBER(IA82), IA82*COS(RADIANS(-$C82+Графики!$B$5))+IB82*SIN(RADIANS(-$C82+Графики!$B$5)),"")</f>
        <v/>
      </c>
      <c r="IE82" s="24"/>
      <c r="IF82" s="25"/>
      <c r="IG82" s="25"/>
      <c r="IH82" s="25"/>
      <c r="II82" s="18" t="str">
        <f t="shared" si="389"/>
        <v/>
      </c>
      <c r="IJ82" s="18" t="str">
        <f t="shared" si="390"/>
        <v/>
      </c>
      <c r="IK82" s="18" t="str">
        <f t="shared" si="391"/>
        <v/>
      </c>
      <c r="IL82" s="18" t="str">
        <f t="shared" si="392"/>
        <v/>
      </c>
      <c r="IM82" s="18" t="str">
        <f>IF(ISNUMBER(IK82), IK82*COS(RADIANS(-$C82+Графики!$B$3))+IL82*SIN(RADIANS(-$C82+Графики!$B$3)),"")</f>
        <v/>
      </c>
      <c r="IN82" s="19" t="str">
        <f>IF(ISNUMBER(IK82), IK82*COS(RADIANS(-$C82+Графики!$B$5))+IL82*SIN(RADIANS(-$C82+Графики!$B$5)),"")</f>
        <v/>
      </c>
      <c r="IO82" s="24"/>
      <c r="IP82" s="25"/>
      <c r="IQ82" s="25"/>
      <c r="IR82" s="25"/>
      <c r="IS82" s="18" t="str">
        <f t="shared" si="393"/>
        <v/>
      </c>
      <c r="IT82" s="18" t="str">
        <f t="shared" si="394"/>
        <v/>
      </c>
      <c r="IU82" s="18" t="str">
        <f t="shared" si="395"/>
        <v/>
      </c>
      <c r="IV82" s="18" t="str">
        <f t="shared" si="396"/>
        <v/>
      </c>
      <c r="IW82" s="18" t="str">
        <f>IF(ISNUMBER(IU82), IU82*COS(RADIANS(-$C82+Графики!$B$3))+IV82*SIN(RADIANS(-$C82+Графики!$B$3)),"")</f>
        <v/>
      </c>
      <c r="IX82" s="19" t="str">
        <f>IF(ISNUMBER(IU82), IU82*COS(RADIANS(-$C82+Графики!$B$5))+IV82*SIN(RADIANS(-$C82+Графики!$B$5)),"")</f>
        <v/>
      </c>
    </row>
    <row r="83" spans="1:258" x14ac:dyDescent="0.25">
      <c r="A83" s="44">
        <v>83</v>
      </c>
      <c r="B83" s="50">
        <v>0</v>
      </c>
      <c r="C83" s="11">
        <f>IF(Графики!$A$7="Расчитывать с учетом закручивания скважины",B83,0)</f>
        <v>0</v>
      </c>
      <c r="D83" s="47">
        <v>40</v>
      </c>
      <c r="E83" s="34">
        <f t="shared" ref="E83:F102" si="397">IF(ISNUMBER(INDEX($I$1:$IX$303,$A83,E$1) ),INDEX($I$1:$IX$303,$A83,E$1),0)</f>
        <v>0</v>
      </c>
      <c r="F83" s="35">
        <f t="shared" si="397"/>
        <v>0</v>
      </c>
      <c r="G83" s="35">
        <f t="shared" si="295"/>
        <v>0</v>
      </c>
      <c r="H83" s="36">
        <f t="shared" si="296"/>
        <v>0</v>
      </c>
      <c r="I83" s="29"/>
      <c r="J83" s="25"/>
      <c r="K83" s="25"/>
      <c r="L83" s="25"/>
      <c r="M83" s="18" t="str">
        <f t="shared" si="297"/>
        <v/>
      </c>
      <c r="N83" s="18" t="str">
        <f t="shared" si="298"/>
        <v/>
      </c>
      <c r="O83" s="18" t="str">
        <f t="shared" si="299"/>
        <v/>
      </c>
      <c r="P83" s="18" t="str">
        <f t="shared" si="300"/>
        <v/>
      </c>
      <c r="Q83" s="18" t="str">
        <f>IF(ISNUMBER(O83), O83*COS(RADIANS(-$C83+Графики!$B$3))+P83*SIN(RADIANS(-$C83+Графики!$B$3)),"")</f>
        <v/>
      </c>
      <c r="R83" s="19" t="str">
        <f>IF(ISNUMBER(O83), O83*COS(RADIANS(-$C83+Графики!$B$5))+P83*SIN(RADIANS(-$C83+Графики!$B$5)),"")</f>
        <v/>
      </c>
      <c r="S83" s="29"/>
      <c r="T83" s="25"/>
      <c r="U83" s="25"/>
      <c r="V83" s="25"/>
      <c r="W83" s="18" t="str">
        <f t="shared" si="301"/>
        <v/>
      </c>
      <c r="X83" s="18" t="str">
        <f t="shared" si="302"/>
        <v/>
      </c>
      <c r="Y83" s="18" t="str">
        <f t="shared" si="303"/>
        <v/>
      </c>
      <c r="Z83" s="18" t="str">
        <f t="shared" si="304"/>
        <v/>
      </c>
      <c r="AA83" s="18" t="str">
        <f>IF(ISNUMBER(Y83), Y83*COS(RADIANS(-$C83+Графики!$B$3))+Z83*SIN(RADIANS(-$C83+Графики!$B$3)),"")</f>
        <v/>
      </c>
      <c r="AB83" s="18" t="str">
        <f>IF(ISNUMBER(Y83), Y83*COS(RADIANS(-$C83+Графики!$B$5))+Z83*SIN(RADIANS(-$C83+Графики!$B$5)),"")</f>
        <v/>
      </c>
      <c r="AC83" s="24"/>
      <c r="AD83" s="25"/>
      <c r="AE83" s="25"/>
      <c r="AF83" s="25"/>
      <c r="AG83" s="18" t="str">
        <f t="shared" si="305"/>
        <v/>
      </c>
      <c r="AH83" s="18" t="str">
        <f t="shared" si="306"/>
        <v/>
      </c>
      <c r="AI83" s="18" t="str">
        <f t="shared" si="307"/>
        <v/>
      </c>
      <c r="AJ83" s="18" t="str">
        <f t="shared" si="308"/>
        <v/>
      </c>
      <c r="AK83" s="18" t="str">
        <f>IF(ISNUMBER(AI83), AI83*COS(RADIANS(-$C83+Графики!$B$3))+AJ83*SIN(RADIANS(-$C83+Графики!$B$3)),"")</f>
        <v/>
      </c>
      <c r="AL83" s="19" t="str">
        <f>IF(ISNUMBER(AI83), AI83*COS(RADIANS(-$C83+Графики!$B$5))+AJ83*SIN(RADIANS(-$C83+Графики!$B$5)),"")</f>
        <v/>
      </c>
      <c r="AM83" s="24"/>
      <c r="AN83" s="25"/>
      <c r="AO83" s="25"/>
      <c r="AP83" s="25"/>
      <c r="AQ83" s="18" t="str">
        <f t="shared" si="309"/>
        <v/>
      </c>
      <c r="AR83" s="18" t="str">
        <f t="shared" si="310"/>
        <v/>
      </c>
      <c r="AS83" s="18" t="str">
        <f t="shared" si="311"/>
        <v/>
      </c>
      <c r="AT83" s="18" t="str">
        <f t="shared" si="312"/>
        <v/>
      </c>
      <c r="AU83" s="18" t="str">
        <f>IF(ISNUMBER(AS83), AS83*COS(RADIANS(-$C83+Графики!$B$3))+AT83*SIN(RADIANS(-$C83+Графики!$B$3)),"")</f>
        <v/>
      </c>
      <c r="AV83" s="19" t="str">
        <f>IF(ISNUMBER(AS83), AS83*COS(RADIANS(-$C83+Графики!$B$5))+AT83*SIN(RADIANS(-$C83+Графики!$B$5)),"")</f>
        <v/>
      </c>
      <c r="AW83" s="24"/>
      <c r="AX83" s="25"/>
      <c r="AY83" s="25"/>
      <c r="AZ83" s="25"/>
      <c r="BA83" s="18" t="str">
        <f t="shared" si="313"/>
        <v/>
      </c>
      <c r="BB83" s="18" t="str">
        <f t="shared" si="314"/>
        <v/>
      </c>
      <c r="BC83" s="18" t="str">
        <f t="shared" si="315"/>
        <v/>
      </c>
      <c r="BD83" s="18" t="str">
        <f t="shared" si="316"/>
        <v/>
      </c>
      <c r="BE83" s="18" t="str">
        <f>IF(ISNUMBER(BC83), BC83*COS(RADIANS(-$C83+Графики!$B$3))+BD83*SIN(RADIANS(-$C83+Графики!$B$3)),"")</f>
        <v/>
      </c>
      <c r="BF83" s="19" t="str">
        <f>IF(ISNUMBER(BC83), BC83*COS(RADIANS(-$C83+Графики!$B$5))+BD83*SIN(RADIANS(-$C83+Графики!$B$5)),"")</f>
        <v/>
      </c>
      <c r="BG83" s="24"/>
      <c r="BH83" s="25"/>
      <c r="BI83" s="25"/>
      <c r="BJ83" s="25"/>
      <c r="BK83" s="18" t="str">
        <f t="shared" si="317"/>
        <v/>
      </c>
      <c r="BL83" s="18" t="str">
        <f t="shared" si="318"/>
        <v/>
      </c>
      <c r="BM83" s="18" t="str">
        <f t="shared" si="319"/>
        <v/>
      </c>
      <c r="BN83" s="18" t="str">
        <f t="shared" si="320"/>
        <v/>
      </c>
      <c r="BO83" s="18" t="str">
        <f>IF(ISNUMBER(BM83), BM83*COS(RADIANS(-$C83+Графики!$B$3))+BN83*SIN(RADIANS(-$C83+Графики!$B$3)),"")</f>
        <v/>
      </c>
      <c r="BP83" s="19" t="str">
        <f>IF(ISNUMBER(BM83), BM83*COS(RADIANS(-$C83+Графики!$B$5))+BN83*SIN(RADIANS(-$C83+Графики!$B$5)),"")</f>
        <v/>
      </c>
      <c r="BQ83" s="24"/>
      <c r="BR83" s="25"/>
      <c r="BS83" s="25"/>
      <c r="BT83" s="25"/>
      <c r="BU83" s="18" t="str">
        <f t="shared" si="321"/>
        <v/>
      </c>
      <c r="BV83" s="18" t="str">
        <f t="shared" si="322"/>
        <v/>
      </c>
      <c r="BW83" s="18" t="str">
        <f t="shared" si="323"/>
        <v/>
      </c>
      <c r="BX83" s="18" t="str">
        <f t="shared" si="324"/>
        <v/>
      </c>
      <c r="BY83" s="18" t="str">
        <f>IF(ISNUMBER(BW83), BW83*COS(RADIANS(-$C83+Графики!$B$3))+BX83*SIN(RADIANS(-$C83+Графики!$B$3)),"")</f>
        <v/>
      </c>
      <c r="BZ83" s="19" t="str">
        <f>IF(ISNUMBER(BW83), BW83*COS(RADIANS(-$C83+Графики!$B$5))+BX83*SIN(RADIANS(-$C83+Графики!$B$5)),"")</f>
        <v/>
      </c>
      <c r="CA83" s="29"/>
      <c r="CB83" s="25"/>
      <c r="CC83" s="25"/>
      <c r="CD83" s="25"/>
      <c r="CE83" s="18" t="str">
        <f t="shared" si="325"/>
        <v/>
      </c>
      <c r="CF83" s="18" t="str">
        <f t="shared" si="326"/>
        <v/>
      </c>
      <c r="CG83" s="18" t="str">
        <f t="shared" si="327"/>
        <v/>
      </c>
      <c r="CH83" s="18" t="str">
        <f t="shared" si="328"/>
        <v/>
      </c>
      <c r="CI83" s="18" t="str">
        <f>IF(ISNUMBER(CG83), CG83*COS(RADIANS(-$C83+Графики!$B$3))+CH83*SIN(RADIANS(-$C83+Графики!$B$3)),"")</f>
        <v/>
      </c>
      <c r="CJ83" s="19" t="str">
        <f>IF(ISNUMBER(CG83), CG83*COS(RADIANS(-$C83+Графики!$B$5))+CH83*SIN(RADIANS(-$C83+Графики!$B$5)),"")</f>
        <v/>
      </c>
      <c r="CK83" s="24"/>
      <c r="CL83" s="25"/>
      <c r="CM83" s="25"/>
      <c r="CN83" s="25"/>
      <c r="CO83" s="18" t="str">
        <f t="shared" si="329"/>
        <v/>
      </c>
      <c r="CP83" s="18" t="str">
        <f t="shared" si="330"/>
        <v/>
      </c>
      <c r="CQ83" s="18" t="str">
        <f t="shared" si="331"/>
        <v/>
      </c>
      <c r="CR83" s="18" t="str">
        <f t="shared" si="332"/>
        <v/>
      </c>
      <c r="CS83" s="18" t="str">
        <f>IF(ISNUMBER(CQ83), CQ83*COS(RADIANS(-$C83+Графики!$B$3))+CR83*SIN(RADIANS(-$C83+Графики!$B$3)),"")</f>
        <v/>
      </c>
      <c r="CT83" s="19" t="str">
        <f>IF(ISNUMBER(CQ83), CQ83*COS(RADIANS(-$C83+Графики!$B$5))+CR83*SIN(RADIANS(-$C83+Графики!$B$5)),"")</f>
        <v/>
      </c>
      <c r="CU83" s="24"/>
      <c r="CV83" s="25"/>
      <c r="CW83" s="25"/>
      <c r="CX83" s="25"/>
      <c r="CY83" s="18" t="str">
        <f t="shared" si="333"/>
        <v/>
      </c>
      <c r="CZ83" s="18" t="str">
        <f t="shared" si="334"/>
        <v/>
      </c>
      <c r="DA83" s="18" t="str">
        <f t="shared" si="335"/>
        <v/>
      </c>
      <c r="DB83" s="18" t="str">
        <f t="shared" si="336"/>
        <v/>
      </c>
      <c r="DC83" s="18" t="str">
        <f>IF(ISNUMBER(DA83), DA83*COS(RADIANS(-$C83+Графики!$B$3))+DB83*SIN(RADIANS(-$C83+Графики!$B$3)),"")</f>
        <v/>
      </c>
      <c r="DD83" s="19" t="str">
        <f>IF(ISNUMBER(DA83), DA83*COS(RADIANS(-$C83+Графики!$B$5))+DB83*SIN(RADIANS(-$C83+Графики!$B$5)),"")</f>
        <v/>
      </c>
      <c r="DE83" s="24"/>
      <c r="DF83" s="25"/>
      <c r="DG83" s="25"/>
      <c r="DH83" s="25"/>
      <c r="DI83" s="18" t="str">
        <f t="shared" si="337"/>
        <v/>
      </c>
      <c r="DJ83" s="18" t="str">
        <f t="shared" si="338"/>
        <v/>
      </c>
      <c r="DK83" s="18" t="str">
        <f t="shared" si="339"/>
        <v/>
      </c>
      <c r="DL83" s="18" t="str">
        <f t="shared" si="340"/>
        <v/>
      </c>
      <c r="DM83" s="18" t="str">
        <f>IF(ISNUMBER(DK83), DK83*COS(RADIANS(-$C83+Графики!$B$3))+DL83*SIN(RADIANS(-$C83+Графики!$B$3)),"")</f>
        <v/>
      </c>
      <c r="DN83" s="19" t="str">
        <f>IF(ISNUMBER(DK83), DK83*COS(RADIANS(-$C83+Графики!$B$5))+DL83*SIN(RADIANS(-$C83+Графики!$B$5)),"")</f>
        <v/>
      </c>
      <c r="DO83" s="24"/>
      <c r="DP83" s="25"/>
      <c r="DQ83" s="25"/>
      <c r="DR83" s="25"/>
      <c r="DS83" s="18" t="str">
        <f t="shared" si="341"/>
        <v/>
      </c>
      <c r="DT83" s="18" t="str">
        <f t="shared" si="342"/>
        <v/>
      </c>
      <c r="DU83" s="18" t="str">
        <f t="shared" si="343"/>
        <v/>
      </c>
      <c r="DV83" s="18" t="str">
        <f t="shared" si="344"/>
        <v/>
      </c>
      <c r="DW83" s="18" t="str">
        <f>IF(ISNUMBER(DU83), DU83*COS(RADIANS(-$C83+Графики!$B$3))+DV83*SIN(RADIANS(-$C83+Графики!$B$3)),"")</f>
        <v/>
      </c>
      <c r="DX83" s="19" t="str">
        <f>IF(ISNUMBER(DU83), DU83*COS(RADIANS(-$C83+Графики!$B$5))+DV83*SIN(RADIANS(-$C83+Графики!$B$5)),"")</f>
        <v/>
      </c>
      <c r="DY83" s="24"/>
      <c r="DZ83" s="25"/>
      <c r="EA83" s="25"/>
      <c r="EB83" s="25"/>
      <c r="EC83" s="18" t="str">
        <f t="shared" si="345"/>
        <v/>
      </c>
      <c r="ED83" s="18" t="str">
        <f t="shared" si="346"/>
        <v/>
      </c>
      <c r="EE83" s="18" t="str">
        <f t="shared" si="347"/>
        <v/>
      </c>
      <c r="EF83" s="18" t="str">
        <f t="shared" si="348"/>
        <v/>
      </c>
      <c r="EG83" s="18" t="str">
        <f>IF(ISNUMBER(EE83), EE83*COS(RADIANS(-$C83+Графики!$B$3))+EF83*SIN(RADIANS(-$C83+Графики!$B$3)),"")</f>
        <v/>
      </c>
      <c r="EH83" s="19" t="str">
        <f>IF(ISNUMBER(EE83), EE83*COS(RADIANS(-$C83+Графики!$B$5))+EF83*SIN(RADIANS(-$C83+Графики!$B$5)),"")</f>
        <v/>
      </c>
      <c r="EI83" s="24"/>
      <c r="EJ83" s="25"/>
      <c r="EK83" s="25"/>
      <c r="EL83" s="25"/>
      <c r="EM83" s="18" t="str">
        <f t="shared" si="349"/>
        <v/>
      </c>
      <c r="EN83" s="18" t="str">
        <f t="shared" si="350"/>
        <v/>
      </c>
      <c r="EO83" s="18" t="str">
        <f t="shared" si="351"/>
        <v/>
      </c>
      <c r="EP83" s="18" t="str">
        <f t="shared" si="352"/>
        <v/>
      </c>
      <c r="EQ83" s="18" t="str">
        <f>IF(ISNUMBER(EO83), EO83*COS(RADIANS(-$C83+Графики!$B$3))+EP83*SIN(RADIANS(-$C83+Графики!$B$3)),"")</f>
        <v/>
      </c>
      <c r="ER83" s="19" t="str">
        <f>IF(ISNUMBER(EO83), EO83*COS(RADIANS(-$C83+Графики!$B$5))+EP83*SIN(RADIANS(-$C83+Графики!$B$5)),"")</f>
        <v/>
      </c>
      <c r="ES83" s="24"/>
      <c r="ET83" s="25"/>
      <c r="EU83" s="25"/>
      <c r="EV83" s="25"/>
      <c r="EW83" s="18" t="str">
        <f t="shared" si="353"/>
        <v/>
      </c>
      <c r="EX83" s="18" t="str">
        <f t="shared" si="354"/>
        <v/>
      </c>
      <c r="EY83" s="18" t="str">
        <f t="shared" si="355"/>
        <v/>
      </c>
      <c r="EZ83" s="18" t="str">
        <f t="shared" si="356"/>
        <v/>
      </c>
      <c r="FA83" s="18" t="str">
        <f>IF(ISNUMBER(EY83), EY83*COS(RADIANS(-$C83+Графики!$B$3))+EZ83*SIN(RADIANS(-$C83+Графики!$B$3)),"")</f>
        <v/>
      </c>
      <c r="FB83" s="19" t="str">
        <f>IF(ISNUMBER(EY83), EY83*COS(RADIANS(-$C83+Графики!$B$5))+EZ83*SIN(RADIANS(-$C83+Графики!$B$5)),"")</f>
        <v/>
      </c>
      <c r="FC83" s="24"/>
      <c r="FD83" s="25"/>
      <c r="FE83" s="25"/>
      <c r="FF83" s="25"/>
      <c r="FG83" s="18" t="str">
        <f t="shared" si="357"/>
        <v/>
      </c>
      <c r="FH83" s="18" t="str">
        <f t="shared" si="358"/>
        <v/>
      </c>
      <c r="FI83" s="18" t="str">
        <f t="shared" si="359"/>
        <v/>
      </c>
      <c r="FJ83" s="18" t="str">
        <f t="shared" si="360"/>
        <v/>
      </c>
      <c r="FK83" s="18" t="str">
        <f>IF(ISNUMBER(FI83), FI83*COS(RADIANS(-$C83+Графики!$B$3))+FJ83*SIN(RADIANS(-$C83+Графики!$B$3)),"")</f>
        <v/>
      </c>
      <c r="FL83" s="19" t="str">
        <f>IF(ISNUMBER(FI83), FI83*COS(RADIANS(-$C83+Графики!$B$5))+FJ83*SIN(RADIANS(-$C83+Графики!$B$5)),"")</f>
        <v/>
      </c>
      <c r="FM83" s="24"/>
      <c r="FN83" s="25"/>
      <c r="FO83" s="25"/>
      <c r="FP83" s="25"/>
      <c r="FQ83" s="18" t="str">
        <f t="shared" si="361"/>
        <v/>
      </c>
      <c r="FR83" s="18" t="str">
        <f t="shared" si="362"/>
        <v/>
      </c>
      <c r="FS83" s="18" t="str">
        <f t="shared" si="363"/>
        <v/>
      </c>
      <c r="FT83" s="18" t="str">
        <f t="shared" si="364"/>
        <v/>
      </c>
      <c r="FU83" s="18" t="str">
        <f>IF(ISNUMBER(FS83), FS83*COS(RADIANS(-$C83+Графики!$B$3))+FT83*SIN(RADIANS(-$C83+Графики!$B$3)),"")</f>
        <v/>
      </c>
      <c r="FV83" s="19" t="str">
        <f>IF(ISNUMBER(FS83), FS83*COS(RADIANS(-$C83+Графики!$B$5))+FT83*SIN(RADIANS(-$C83+Графики!$B$5)),"")</f>
        <v/>
      </c>
      <c r="FW83" s="24"/>
      <c r="FX83" s="25"/>
      <c r="FY83" s="25"/>
      <c r="FZ83" s="25"/>
      <c r="GA83" s="18" t="str">
        <f t="shared" si="365"/>
        <v/>
      </c>
      <c r="GB83" s="18" t="str">
        <f t="shared" si="366"/>
        <v/>
      </c>
      <c r="GC83" s="18" t="str">
        <f t="shared" si="367"/>
        <v/>
      </c>
      <c r="GD83" s="18" t="str">
        <f t="shared" si="368"/>
        <v/>
      </c>
      <c r="GE83" s="18" t="str">
        <f>IF(ISNUMBER(GC83), GC83*COS(RADIANS(-$C83+Графики!$B$3))+GD83*SIN(RADIANS(-$C83+Графики!$B$3)),"")</f>
        <v/>
      </c>
      <c r="GF83" s="19" t="str">
        <f>IF(ISNUMBER(GC83), GC83*COS(RADIANS(-$C83+Графики!$B$5))+GD83*SIN(RADIANS(-$C83+Графики!$B$5)),"")</f>
        <v/>
      </c>
      <c r="GG83" s="24"/>
      <c r="GH83" s="25"/>
      <c r="GI83" s="25"/>
      <c r="GJ83" s="25"/>
      <c r="GK83" s="18" t="str">
        <f t="shared" si="369"/>
        <v/>
      </c>
      <c r="GL83" s="18" t="str">
        <f t="shared" si="370"/>
        <v/>
      </c>
      <c r="GM83" s="18" t="str">
        <f t="shared" si="371"/>
        <v/>
      </c>
      <c r="GN83" s="18" t="str">
        <f t="shared" si="372"/>
        <v/>
      </c>
      <c r="GO83" s="18" t="str">
        <f>IF(ISNUMBER(GM83), GM83*COS(RADIANS(-$C83+Графики!$B$3))+GN83*SIN(RADIANS(-$C83+Графики!$B$3)),"")</f>
        <v/>
      </c>
      <c r="GP83" s="19" t="str">
        <f>IF(ISNUMBER(GM83), GM83*COS(RADIANS(-$C83+Графики!$B$5))+GN83*SIN(RADIANS(-$C83+Графики!$B$5)),"")</f>
        <v/>
      </c>
      <c r="GQ83" s="24"/>
      <c r="GR83" s="25"/>
      <c r="GS83" s="25"/>
      <c r="GT83" s="25"/>
      <c r="GU83" s="18" t="str">
        <f t="shared" si="373"/>
        <v/>
      </c>
      <c r="GV83" s="18" t="str">
        <f t="shared" si="374"/>
        <v/>
      </c>
      <c r="GW83" s="18" t="str">
        <f t="shared" si="375"/>
        <v/>
      </c>
      <c r="GX83" s="18" t="str">
        <f t="shared" si="376"/>
        <v/>
      </c>
      <c r="GY83" s="18" t="str">
        <f>IF(ISNUMBER(GW83), GW83*COS(RADIANS(-$C83+Графики!$B$3))+GX83*SIN(RADIANS(-$C83+Графики!$B$3)),"")</f>
        <v/>
      </c>
      <c r="GZ83" s="19" t="str">
        <f>IF(ISNUMBER(GW83), GW83*COS(RADIANS(-$C83+Графики!$B$5))+GX83*SIN(RADIANS(-$C83+Графики!$B$5)),"")</f>
        <v/>
      </c>
      <c r="HA83" s="24"/>
      <c r="HB83" s="25"/>
      <c r="HC83" s="25"/>
      <c r="HD83" s="25"/>
      <c r="HE83" s="18" t="str">
        <f t="shared" si="377"/>
        <v/>
      </c>
      <c r="HF83" s="18" t="str">
        <f t="shared" si="378"/>
        <v/>
      </c>
      <c r="HG83" s="18" t="str">
        <f t="shared" si="379"/>
        <v/>
      </c>
      <c r="HH83" s="18" t="str">
        <f t="shared" si="380"/>
        <v/>
      </c>
      <c r="HI83" s="18" t="str">
        <f>IF(ISNUMBER(HG83), HG83*COS(RADIANS(-$C83+Графики!$B$3))+HH83*SIN(RADIANS(-$C83+Графики!$B$3)),"")</f>
        <v/>
      </c>
      <c r="HJ83" s="19" t="str">
        <f>IF(ISNUMBER(HG83), HG83*COS(RADIANS(-$C83+Графики!$B$5))+HH83*SIN(RADIANS(-$C83+Графики!$B$5)),"")</f>
        <v/>
      </c>
      <c r="HK83" s="24"/>
      <c r="HL83" s="25"/>
      <c r="HM83" s="25"/>
      <c r="HN83" s="25"/>
      <c r="HO83" s="18" t="str">
        <f t="shared" si="381"/>
        <v/>
      </c>
      <c r="HP83" s="18" t="str">
        <f t="shared" si="382"/>
        <v/>
      </c>
      <c r="HQ83" s="18" t="str">
        <f t="shared" si="383"/>
        <v/>
      </c>
      <c r="HR83" s="18" t="str">
        <f t="shared" si="384"/>
        <v/>
      </c>
      <c r="HS83" s="18" t="str">
        <f>IF(ISNUMBER(HQ83), HQ83*COS(RADIANS(-$C83+Графики!$B$3))+HR83*SIN(RADIANS(-$C83+Графики!$B$3)),"")</f>
        <v/>
      </c>
      <c r="HT83" s="19" t="str">
        <f>IF(ISNUMBER(HQ83), HQ83*COS(RADIANS(-$C83+Графики!$B$5))+HR83*SIN(RADIANS(-$C83+Графики!$B$5)),"")</f>
        <v/>
      </c>
      <c r="HU83" s="24"/>
      <c r="HV83" s="25"/>
      <c r="HW83" s="25"/>
      <c r="HX83" s="25"/>
      <c r="HY83" s="18" t="str">
        <f t="shared" si="385"/>
        <v/>
      </c>
      <c r="HZ83" s="18" t="str">
        <f t="shared" si="386"/>
        <v/>
      </c>
      <c r="IA83" s="18" t="str">
        <f t="shared" si="387"/>
        <v/>
      </c>
      <c r="IB83" s="18" t="str">
        <f t="shared" si="388"/>
        <v/>
      </c>
      <c r="IC83" s="18" t="str">
        <f>IF(ISNUMBER(IA83), IA83*COS(RADIANS(-$C83+Графики!$B$3))+IB83*SIN(RADIANS(-$C83+Графики!$B$3)),"")</f>
        <v/>
      </c>
      <c r="ID83" s="19" t="str">
        <f>IF(ISNUMBER(IA83), IA83*COS(RADIANS(-$C83+Графики!$B$5))+IB83*SIN(RADIANS(-$C83+Графики!$B$5)),"")</f>
        <v/>
      </c>
      <c r="IE83" s="24"/>
      <c r="IF83" s="25"/>
      <c r="IG83" s="25"/>
      <c r="IH83" s="25"/>
      <c r="II83" s="18" t="str">
        <f t="shared" si="389"/>
        <v/>
      </c>
      <c r="IJ83" s="18" t="str">
        <f t="shared" si="390"/>
        <v/>
      </c>
      <c r="IK83" s="18" t="str">
        <f t="shared" si="391"/>
        <v/>
      </c>
      <c r="IL83" s="18" t="str">
        <f t="shared" si="392"/>
        <v/>
      </c>
      <c r="IM83" s="18" t="str">
        <f>IF(ISNUMBER(IK83), IK83*COS(RADIANS(-$C83+Графики!$B$3))+IL83*SIN(RADIANS(-$C83+Графики!$B$3)),"")</f>
        <v/>
      </c>
      <c r="IN83" s="19" t="str">
        <f>IF(ISNUMBER(IK83), IK83*COS(RADIANS(-$C83+Графики!$B$5))+IL83*SIN(RADIANS(-$C83+Графики!$B$5)),"")</f>
        <v/>
      </c>
      <c r="IO83" s="24"/>
      <c r="IP83" s="25"/>
      <c r="IQ83" s="25"/>
      <c r="IR83" s="25"/>
      <c r="IS83" s="18" t="str">
        <f t="shared" si="393"/>
        <v/>
      </c>
      <c r="IT83" s="18" t="str">
        <f t="shared" si="394"/>
        <v/>
      </c>
      <c r="IU83" s="18" t="str">
        <f t="shared" si="395"/>
        <v/>
      </c>
      <c r="IV83" s="18" t="str">
        <f t="shared" si="396"/>
        <v/>
      </c>
      <c r="IW83" s="18" t="str">
        <f>IF(ISNUMBER(IU83), IU83*COS(RADIANS(-$C83+Графики!$B$3))+IV83*SIN(RADIANS(-$C83+Графики!$B$3)),"")</f>
        <v/>
      </c>
      <c r="IX83" s="19" t="str">
        <f>IF(ISNUMBER(IU83), IU83*COS(RADIANS(-$C83+Графики!$B$5))+IV83*SIN(RADIANS(-$C83+Графики!$B$5)),"")</f>
        <v/>
      </c>
    </row>
    <row r="84" spans="1:258" x14ac:dyDescent="0.25">
      <c r="A84" s="44">
        <v>84</v>
      </c>
      <c r="B84" s="50">
        <v>0</v>
      </c>
      <c r="C84" s="11">
        <f>IF(Графики!$A$7="Расчитывать с учетом закручивания скважины",B84,0)</f>
        <v>0</v>
      </c>
      <c r="D84" s="47">
        <v>40.5</v>
      </c>
      <c r="E84" s="34">
        <f t="shared" si="397"/>
        <v>0</v>
      </c>
      <c r="F84" s="35">
        <f t="shared" si="397"/>
        <v>0</v>
      </c>
      <c r="G84" s="35">
        <f t="shared" si="295"/>
        <v>0</v>
      </c>
      <c r="H84" s="36">
        <f t="shared" si="296"/>
        <v>0</v>
      </c>
      <c r="I84" s="29"/>
      <c r="J84" s="25"/>
      <c r="K84" s="25"/>
      <c r="L84" s="25"/>
      <c r="M84" s="18" t="str">
        <f t="shared" si="297"/>
        <v/>
      </c>
      <c r="N84" s="18" t="str">
        <f t="shared" si="298"/>
        <v/>
      </c>
      <c r="O84" s="18" t="str">
        <f t="shared" si="299"/>
        <v/>
      </c>
      <c r="P84" s="18" t="str">
        <f t="shared" si="300"/>
        <v/>
      </c>
      <c r="Q84" s="18" t="str">
        <f>IF(ISNUMBER(O84), O84*COS(RADIANS(-$C84+Графики!$B$3))+P84*SIN(RADIANS(-$C84+Графики!$B$3)),"")</f>
        <v/>
      </c>
      <c r="R84" s="19" t="str">
        <f>IF(ISNUMBER(O84), O84*COS(RADIANS(-$C84+Графики!$B$5))+P84*SIN(RADIANS(-$C84+Графики!$B$5)),"")</f>
        <v/>
      </c>
      <c r="S84" s="29"/>
      <c r="T84" s="25"/>
      <c r="U84" s="25"/>
      <c r="V84" s="25"/>
      <c r="W84" s="18" t="str">
        <f t="shared" si="301"/>
        <v/>
      </c>
      <c r="X84" s="18" t="str">
        <f t="shared" si="302"/>
        <v/>
      </c>
      <c r="Y84" s="18" t="str">
        <f t="shared" si="303"/>
        <v/>
      </c>
      <c r="Z84" s="18" t="str">
        <f t="shared" si="304"/>
        <v/>
      </c>
      <c r="AA84" s="18" t="str">
        <f>IF(ISNUMBER(Y84), Y84*COS(RADIANS(-$C84+Графики!$B$3))+Z84*SIN(RADIANS(-$C84+Графики!$B$3)),"")</f>
        <v/>
      </c>
      <c r="AB84" s="18" t="str">
        <f>IF(ISNUMBER(Y84), Y84*COS(RADIANS(-$C84+Графики!$B$5))+Z84*SIN(RADIANS(-$C84+Графики!$B$5)),"")</f>
        <v/>
      </c>
      <c r="AC84" s="24"/>
      <c r="AD84" s="25"/>
      <c r="AE84" s="25"/>
      <c r="AF84" s="25"/>
      <c r="AG84" s="18" t="str">
        <f t="shared" si="305"/>
        <v/>
      </c>
      <c r="AH84" s="18" t="str">
        <f t="shared" si="306"/>
        <v/>
      </c>
      <c r="AI84" s="18" t="str">
        <f t="shared" si="307"/>
        <v/>
      </c>
      <c r="AJ84" s="18" t="str">
        <f t="shared" si="308"/>
        <v/>
      </c>
      <c r="AK84" s="18" t="str">
        <f>IF(ISNUMBER(AI84), AI84*COS(RADIANS(-$C84+Графики!$B$3))+AJ84*SIN(RADIANS(-$C84+Графики!$B$3)),"")</f>
        <v/>
      </c>
      <c r="AL84" s="19" t="str">
        <f>IF(ISNUMBER(AI84), AI84*COS(RADIANS(-$C84+Графики!$B$5))+AJ84*SIN(RADIANS(-$C84+Графики!$B$5)),"")</f>
        <v/>
      </c>
      <c r="AM84" s="24"/>
      <c r="AN84" s="25"/>
      <c r="AO84" s="25"/>
      <c r="AP84" s="25"/>
      <c r="AQ84" s="18" t="str">
        <f t="shared" si="309"/>
        <v/>
      </c>
      <c r="AR84" s="18" t="str">
        <f t="shared" si="310"/>
        <v/>
      </c>
      <c r="AS84" s="18" t="str">
        <f t="shared" si="311"/>
        <v/>
      </c>
      <c r="AT84" s="18" t="str">
        <f t="shared" si="312"/>
        <v/>
      </c>
      <c r="AU84" s="18" t="str">
        <f>IF(ISNUMBER(AS84), AS84*COS(RADIANS(-$C84+Графики!$B$3))+AT84*SIN(RADIANS(-$C84+Графики!$B$3)),"")</f>
        <v/>
      </c>
      <c r="AV84" s="19" t="str">
        <f>IF(ISNUMBER(AS84), AS84*COS(RADIANS(-$C84+Графики!$B$5))+AT84*SIN(RADIANS(-$C84+Графики!$B$5)),"")</f>
        <v/>
      </c>
      <c r="AW84" s="24"/>
      <c r="AX84" s="25"/>
      <c r="AY84" s="25"/>
      <c r="AZ84" s="25"/>
      <c r="BA84" s="18" t="str">
        <f t="shared" si="313"/>
        <v/>
      </c>
      <c r="BB84" s="18" t="str">
        <f t="shared" si="314"/>
        <v/>
      </c>
      <c r="BC84" s="18" t="str">
        <f t="shared" si="315"/>
        <v/>
      </c>
      <c r="BD84" s="18" t="str">
        <f t="shared" si="316"/>
        <v/>
      </c>
      <c r="BE84" s="18" t="str">
        <f>IF(ISNUMBER(BC84), BC84*COS(RADIANS(-$C84+Графики!$B$3))+BD84*SIN(RADIANS(-$C84+Графики!$B$3)),"")</f>
        <v/>
      </c>
      <c r="BF84" s="19" t="str">
        <f>IF(ISNUMBER(BC84), BC84*COS(RADIANS(-$C84+Графики!$B$5))+BD84*SIN(RADIANS(-$C84+Графики!$B$5)),"")</f>
        <v/>
      </c>
      <c r="BG84" s="24"/>
      <c r="BH84" s="25"/>
      <c r="BI84" s="25"/>
      <c r="BJ84" s="25"/>
      <c r="BK84" s="18" t="str">
        <f t="shared" si="317"/>
        <v/>
      </c>
      <c r="BL84" s="18" t="str">
        <f t="shared" si="318"/>
        <v/>
      </c>
      <c r="BM84" s="18" t="str">
        <f t="shared" si="319"/>
        <v/>
      </c>
      <c r="BN84" s="18" t="str">
        <f t="shared" si="320"/>
        <v/>
      </c>
      <c r="BO84" s="18" t="str">
        <f>IF(ISNUMBER(BM84), BM84*COS(RADIANS(-$C84+Графики!$B$3))+BN84*SIN(RADIANS(-$C84+Графики!$B$3)),"")</f>
        <v/>
      </c>
      <c r="BP84" s="19" t="str">
        <f>IF(ISNUMBER(BM84), BM84*COS(RADIANS(-$C84+Графики!$B$5))+BN84*SIN(RADIANS(-$C84+Графики!$B$5)),"")</f>
        <v/>
      </c>
      <c r="BQ84" s="24"/>
      <c r="BR84" s="25"/>
      <c r="BS84" s="25"/>
      <c r="BT84" s="25"/>
      <c r="BU84" s="18" t="str">
        <f t="shared" si="321"/>
        <v/>
      </c>
      <c r="BV84" s="18" t="str">
        <f t="shared" si="322"/>
        <v/>
      </c>
      <c r="BW84" s="18" t="str">
        <f t="shared" si="323"/>
        <v/>
      </c>
      <c r="BX84" s="18" t="str">
        <f t="shared" si="324"/>
        <v/>
      </c>
      <c r="BY84" s="18" t="str">
        <f>IF(ISNUMBER(BW84), BW84*COS(RADIANS(-$C84+Графики!$B$3))+BX84*SIN(RADIANS(-$C84+Графики!$B$3)),"")</f>
        <v/>
      </c>
      <c r="BZ84" s="19" t="str">
        <f>IF(ISNUMBER(BW84), BW84*COS(RADIANS(-$C84+Графики!$B$5))+BX84*SIN(RADIANS(-$C84+Графики!$B$5)),"")</f>
        <v/>
      </c>
      <c r="CA84" s="29"/>
      <c r="CB84" s="25"/>
      <c r="CC84" s="25"/>
      <c r="CD84" s="25"/>
      <c r="CE84" s="18" t="str">
        <f t="shared" si="325"/>
        <v/>
      </c>
      <c r="CF84" s="18" t="str">
        <f t="shared" si="326"/>
        <v/>
      </c>
      <c r="CG84" s="18" t="str">
        <f t="shared" si="327"/>
        <v/>
      </c>
      <c r="CH84" s="18" t="str">
        <f t="shared" si="328"/>
        <v/>
      </c>
      <c r="CI84" s="18" t="str">
        <f>IF(ISNUMBER(CG84), CG84*COS(RADIANS(-$C84+Графики!$B$3))+CH84*SIN(RADIANS(-$C84+Графики!$B$3)),"")</f>
        <v/>
      </c>
      <c r="CJ84" s="19" t="str">
        <f>IF(ISNUMBER(CG84), CG84*COS(RADIANS(-$C84+Графики!$B$5))+CH84*SIN(RADIANS(-$C84+Графики!$B$5)),"")</f>
        <v/>
      </c>
      <c r="CK84" s="24"/>
      <c r="CL84" s="25"/>
      <c r="CM84" s="25"/>
      <c r="CN84" s="25"/>
      <c r="CO84" s="18" t="str">
        <f t="shared" si="329"/>
        <v/>
      </c>
      <c r="CP84" s="18" t="str">
        <f t="shared" si="330"/>
        <v/>
      </c>
      <c r="CQ84" s="18" t="str">
        <f t="shared" si="331"/>
        <v/>
      </c>
      <c r="CR84" s="18" t="str">
        <f t="shared" si="332"/>
        <v/>
      </c>
      <c r="CS84" s="18" t="str">
        <f>IF(ISNUMBER(CQ84), CQ84*COS(RADIANS(-$C84+Графики!$B$3))+CR84*SIN(RADIANS(-$C84+Графики!$B$3)),"")</f>
        <v/>
      </c>
      <c r="CT84" s="19" t="str">
        <f>IF(ISNUMBER(CQ84), CQ84*COS(RADIANS(-$C84+Графики!$B$5))+CR84*SIN(RADIANS(-$C84+Графики!$B$5)),"")</f>
        <v/>
      </c>
      <c r="CU84" s="24"/>
      <c r="CV84" s="25"/>
      <c r="CW84" s="25"/>
      <c r="CX84" s="25"/>
      <c r="CY84" s="18" t="str">
        <f t="shared" si="333"/>
        <v/>
      </c>
      <c r="CZ84" s="18" t="str">
        <f t="shared" si="334"/>
        <v/>
      </c>
      <c r="DA84" s="18" t="str">
        <f t="shared" si="335"/>
        <v/>
      </c>
      <c r="DB84" s="18" t="str">
        <f t="shared" si="336"/>
        <v/>
      </c>
      <c r="DC84" s="18" t="str">
        <f>IF(ISNUMBER(DA84), DA84*COS(RADIANS(-$C84+Графики!$B$3))+DB84*SIN(RADIANS(-$C84+Графики!$B$3)),"")</f>
        <v/>
      </c>
      <c r="DD84" s="19" t="str">
        <f>IF(ISNUMBER(DA84), DA84*COS(RADIANS(-$C84+Графики!$B$5))+DB84*SIN(RADIANS(-$C84+Графики!$B$5)),"")</f>
        <v/>
      </c>
      <c r="DE84" s="24"/>
      <c r="DF84" s="25"/>
      <c r="DG84" s="25"/>
      <c r="DH84" s="25"/>
      <c r="DI84" s="18" t="str">
        <f t="shared" si="337"/>
        <v/>
      </c>
      <c r="DJ84" s="18" t="str">
        <f t="shared" si="338"/>
        <v/>
      </c>
      <c r="DK84" s="18" t="str">
        <f t="shared" si="339"/>
        <v/>
      </c>
      <c r="DL84" s="18" t="str">
        <f t="shared" si="340"/>
        <v/>
      </c>
      <c r="DM84" s="18" t="str">
        <f>IF(ISNUMBER(DK84), DK84*COS(RADIANS(-$C84+Графики!$B$3))+DL84*SIN(RADIANS(-$C84+Графики!$B$3)),"")</f>
        <v/>
      </c>
      <c r="DN84" s="19" t="str">
        <f>IF(ISNUMBER(DK84), DK84*COS(RADIANS(-$C84+Графики!$B$5))+DL84*SIN(RADIANS(-$C84+Графики!$B$5)),"")</f>
        <v/>
      </c>
      <c r="DO84" s="24"/>
      <c r="DP84" s="25"/>
      <c r="DQ84" s="25"/>
      <c r="DR84" s="25"/>
      <c r="DS84" s="18" t="str">
        <f t="shared" si="341"/>
        <v/>
      </c>
      <c r="DT84" s="18" t="str">
        <f t="shared" si="342"/>
        <v/>
      </c>
      <c r="DU84" s="18" t="str">
        <f t="shared" si="343"/>
        <v/>
      </c>
      <c r="DV84" s="18" t="str">
        <f t="shared" si="344"/>
        <v/>
      </c>
      <c r="DW84" s="18" t="str">
        <f>IF(ISNUMBER(DU84), DU84*COS(RADIANS(-$C84+Графики!$B$3))+DV84*SIN(RADIANS(-$C84+Графики!$B$3)),"")</f>
        <v/>
      </c>
      <c r="DX84" s="19" t="str">
        <f>IF(ISNUMBER(DU84), DU84*COS(RADIANS(-$C84+Графики!$B$5))+DV84*SIN(RADIANS(-$C84+Графики!$B$5)),"")</f>
        <v/>
      </c>
      <c r="DY84" s="24"/>
      <c r="DZ84" s="25"/>
      <c r="EA84" s="25"/>
      <c r="EB84" s="25"/>
      <c r="EC84" s="18" t="str">
        <f t="shared" si="345"/>
        <v/>
      </c>
      <c r="ED84" s="18" t="str">
        <f t="shared" si="346"/>
        <v/>
      </c>
      <c r="EE84" s="18" t="str">
        <f t="shared" si="347"/>
        <v/>
      </c>
      <c r="EF84" s="18" t="str">
        <f t="shared" si="348"/>
        <v/>
      </c>
      <c r="EG84" s="18" t="str">
        <f>IF(ISNUMBER(EE84), EE84*COS(RADIANS(-$C84+Графики!$B$3))+EF84*SIN(RADIANS(-$C84+Графики!$B$3)),"")</f>
        <v/>
      </c>
      <c r="EH84" s="19" t="str">
        <f>IF(ISNUMBER(EE84), EE84*COS(RADIANS(-$C84+Графики!$B$5))+EF84*SIN(RADIANS(-$C84+Графики!$B$5)),"")</f>
        <v/>
      </c>
      <c r="EI84" s="24"/>
      <c r="EJ84" s="25"/>
      <c r="EK84" s="25"/>
      <c r="EL84" s="25"/>
      <c r="EM84" s="18" t="str">
        <f t="shared" si="349"/>
        <v/>
      </c>
      <c r="EN84" s="18" t="str">
        <f t="shared" si="350"/>
        <v/>
      </c>
      <c r="EO84" s="18" t="str">
        <f t="shared" si="351"/>
        <v/>
      </c>
      <c r="EP84" s="18" t="str">
        <f t="shared" si="352"/>
        <v/>
      </c>
      <c r="EQ84" s="18" t="str">
        <f>IF(ISNUMBER(EO84), EO84*COS(RADIANS(-$C84+Графики!$B$3))+EP84*SIN(RADIANS(-$C84+Графики!$B$3)),"")</f>
        <v/>
      </c>
      <c r="ER84" s="19" t="str">
        <f>IF(ISNUMBER(EO84), EO84*COS(RADIANS(-$C84+Графики!$B$5))+EP84*SIN(RADIANS(-$C84+Графики!$B$5)),"")</f>
        <v/>
      </c>
      <c r="ES84" s="24"/>
      <c r="ET84" s="25"/>
      <c r="EU84" s="25"/>
      <c r="EV84" s="25"/>
      <c r="EW84" s="18" t="str">
        <f t="shared" si="353"/>
        <v/>
      </c>
      <c r="EX84" s="18" t="str">
        <f t="shared" si="354"/>
        <v/>
      </c>
      <c r="EY84" s="18" t="str">
        <f t="shared" si="355"/>
        <v/>
      </c>
      <c r="EZ84" s="18" t="str">
        <f t="shared" si="356"/>
        <v/>
      </c>
      <c r="FA84" s="18" t="str">
        <f>IF(ISNUMBER(EY84), EY84*COS(RADIANS(-$C84+Графики!$B$3))+EZ84*SIN(RADIANS(-$C84+Графики!$B$3)),"")</f>
        <v/>
      </c>
      <c r="FB84" s="19" t="str">
        <f>IF(ISNUMBER(EY84), EY84*COS(RADIANS(-$C84+Графики!$B$5))+EZ84*SIN(RADIANS(-$C84+Графики!$B$5)),"")</f>
        <v/>
      </c>
      <c r="FC84" s="24"/>
      <c r="FD84" s="25"/>
      <c r="FE84" s="25"/>
      <c r="FF84" s="25"/>
      <c r="FG84" s="18" t="str">
        <f t="shared" si="357"/>
        <v/>
      </c>
      <c r="FH84" s="18" t="str">
        <f t="shared" si="358"/>
        <v/>
      </c>
      <c r="FI84" s="18" t="str">
        <f t="shared" si="359"/>
        <v/>
      </c>
      <c r="FJ84" s="18" t="str">
        <f t="shared" si="360"/>
        <v/>
      </c>
      <c r="FK84" s="18" t="str">
        <f>IF(ISNUMBER(FI84), FI84*COS(RADIANS(-$C84+Графики!$B$3))+FJ84*SIN(RADIANS(-$C84+Графики!$B$3)),"")</f>
        <v/>
      </c>
      <c r="FL84" s="19" t="str">
        <f>IF(ISNUMBER(FI84), FI84*COS(RADIANS(-$C84+Графики!$B$5))+FJ84*SIN(RADIANS(-$C84+Графики!$B$5)),"")</f>
        <v/>
      </c>
      <c r="FM84" s="24"/>
      <c r="FN84" s="25"/>
      <c r="FO84" s="25"/>
      <c r="FP84" s="25"/>
      <c r="FQ84" s="18" t="str">
        <f t="shared" si="361"/>
        <v/>
      </c>
      <c r="FR84" s="18" t="str">
        <f t="shared" si="362"/>
        <v/>
      </c>
      <c r="FS84" s="18" t="str">
        <f t="shared" si="363"/>
        <v/>
      </c>
      <c r="FT84" s="18" t="str">
        <f t="shared" si="364"/>
        <v/>
      </c>
      <c r="FU84" s="18" t="str">
        <f>IF(ISNUMBER(FS84), FS84*COS(RADIANS(-$C84+Графики!$B$3))+FT84*SIN(RADIANS(-$C84+Графики!$B$3)),"")</f>
        <v/>
      </c>
      <c r="FV84" s="19" t="str">
        <f>IF(ISNUMBER(FS84), FS84*COS(RADIANS(-$C84+Графики!$B$5))+FT84*SIN(RADIANS(-$C84+Графики!$B$5)),"")</f>
        <v/>
      </c>
      <c r="FW84" s="24"/>
      <c r="FX84" s="25"/>
      <c r="FY84" s="25"/>
      <c r="FZ84" s="25"/>
      <c r="GA84" s="18" t="str">
        <f t="shared" si="365"/>
        <v/>
      </c>
      <c r="GB84" s="18" t="str">
        <f t="shared" si="366"/>
        <v/>
      </c>
      <c r="GC84" s="18" t="str">
        <f t="shared" si="367"/>
        <v/>
      </c>
      <c r="GD84" s="18" t="str">
        <f t="shared" si="368"/>
        <v/>
      </c>
      <c r="GE84" s="18" t="str">
        <f>IF(ISNUMBER(GC84), GC84*COS(RADIANS(-$C84+Графики!$B$3))+GD84*SIN(RADIANS(-$C84+Графики!$B$3)),"")</f>
        <v/>
      </c>
      <c r="GF84" s="19" t="str">
        <f>IF(ISNUMBER(GC84), GC84*COS(RADIANS(-$C84+Графики!$B$5))+GD84*SIN(RADIANS(-$C84+Графики!$B$5)),"")</f>
        <v/>
      </c>
      <c r="GG84" s="24"/>
      <c r="GH84" s="25"/>
      <c r="GI84" s="25"/>
      <c r="GJ84" s="25"/>
      <c r="GK84" s="18" t="str">
        <f t="shared" si="369"/>
        <v/>
      </c>
      <c r="GL84" s="18" t="str">
        <f t="shared" si="370"/>
        <v/>
      </c>
      <c r="GM84" s="18" t="str">
        <f t="shared" si="371"/>
        <v/>
      </c>
      <c r="GN84" s="18" t="str">
        <f t="shared" si="372"/>
        <v/>
      </c>
      <c r="GO84" s="18" t="str">
        <f>IF(ISNUMBER(GM84), GM84*COS(RADIANS(-$C84+Графики!$B$3))+GN84*SIN(RADIANS(-$C84+Графики!$B$3)),"")</f>
        <v/>
      </c>
      <c r="GP84" s="19" t="str">
        <f>IF(ISNUMBER(GM84), GM84*COS(RADIANS(-$C84+Графики!$B$5))+GN84*SIN(RADIANS(-$C84+Графики!$B$5)),"")</f>
        <v/>
      </c>
      <c r="GQ84" s="24"/>
      <c r="GR84" s="25"/>
      <c r="GS84" s="25"/>
      <c r="GT84" s="25"/>
      <c r="GU84" s="18" t="str">
        <f t="shared" si="373"/>
        <v/>
      </c>
      <c r="GV84" s="18" t="str">
        <f t="shared" si="374"/>
        <v/>
      </c>
      <c r="GW84" s="18" t="str">
        <f t="shared" si="375"/>
        <v/>
      </c>
      <c r="GX84" s="18" t="str">
        <f t="shared" si="376"/>
        <v/>
      </c>
      <c r="GY84" s="18" t="str">
        <f>IF(ISNUMBER(GW84), GW84*COS(RADIANS(-$C84+Графики!$B$3))+GX84*SIN(RADIANS(-$C84+Графики!$B$3)),"")</f>
        <v/>
      </c>
      <c r="GZ84" s="19" t="str">
        <f>IF(ISNUMBER(GW84), GW84*COS(RADIANS(-$C84+Графики!$B$5))+GX84*SIN(RADIANS(-$C84+Графики!$B$5)),"")</f>
        <v/>
      </c>
      <c r="HA84" s="24"/>
      <c r="HB84" s="25"/>
      <c r="HC84" s="25"/>
      <c r="HD84" s="25"/>
      <c r="HE84" s="18" t="str">
        <f t="shared" si="377"/>
        <v/>
      </c>
      <c r="HF84" s="18" t="str">
        <f t="shared" si="378"/>
        <v/>
      </c>
      <c r="HG84" s="18" t="str">
        <f t="shared" si="379"/>
        <v/>
      </c>
      <c r="HH84" s="18" t="str">
        <f t="shared" si="380"/>
        <v/>
      </c>
      <c r="HI84" s="18" t="str">
        <f>IF(ISNUMBER(HG84), HG84*COS(RADIANS(-$C84+Графики!$B$3))+HH84*SIN(RADIANS(-$C84+Графики!$B$3)),"")</f>
        <v/>
      </c>
      <c r="HJ84" s="19" t="str">
        <f>IF(ISNUMBER(HG84), HG84*COS(RADIANS(-$C84+Графики!$B$5))+HH84*SIN(RADIANS(-$C84+Графики!$B$5)),"")</f>
        <v/>
      </c>
      <c r="HK84" s="24"/>
      <c r="HL84" s="25"/>
      <c r="HM84" s="25"/>
      <c r="HN84" s="25"/>
      <c r="HO84" s="18" t="str">
        <f t="shared" si="381"/>
        <v/>
      </c>
      <c r="HP84" s="18" t="str">
        <f t="shared" si="382"/>
        <v/>
      </c>
      <c r="HQ84" s="18" t="str">
        <f t="shared" si="383"/>
        <v/>
      </c>
      <c r="HR84" s="18" t="str">
        <f t="shared" si="384"/>
        <v/>
      </c>
      <c r="HS84" s="18" t="str">
        <f>IF(ISNUMBER(HQ84), HQ84*COS(RADIANS(-$C84+Графики!$B$3))+HR84*SIN(RADIANS(-$C84+Графики!$B$3)),"")</f>
        <v/>
      </c>
      <c r="HT84" s="19" t="str">
        <f>IF(ISNUMBER(HQ84), HQ84*COS(RADIANS(-$C84+Графики!$B$5))+HR84*SIN(RADIANS(-$C84+Графики!$B$5)),"")</f>
        <v/>
      </c>
      <c r="HU84" s="24"/>
      <c r="HV84" s="25"/>
      <c r="HW84" s="25"/>
      <c r="HX84" s="25"/>
      <c r="HY84" s="18" t="str">
        <f t="shared" si="385"/>
        <v/>
      </c>
      <c r="HZ84" s="18" t="str">
        <f t="shared" si="386"/>
        <v/>
      </c>
      <c r="IA84" s="18" t="str">
        <f t="shared" si="387"/>
        <v/>
      </c>
      <c r="IB84" s="18" t="str">
        <f t="shared" si="388"/>
        <v/>
      </c>
      <c r="IC84" s="18" t="str">
        <f>IF(ISNUMBER(IA84), IA84*COS(RADIANS(-$C84+Графики!$B$3))+IB84*SIN(RADIANS(-$C84+Графики!$B$3)),"")</f>
        <v/>
      </c>
      <c r="ID84" s="19" t="str">
        <f>IF(ISNUMBER(IA84), IA84*COS(RADIANS(-$C84+Графики!$B$5))+IB84*SIN(RADIANS(-$C84+Графики!$B$5)),"")</f>
        <v/>
      </c>
      <c r="IE84" s="24"/>
      <c r="IF84" s="25"/>
      <c r="IG84" s="25"/>
      <c r="IH84" s="25"/>
      <c r="II84" s="18" t="str">
        <f t="shared" si="389"/>
        <v/>
      </c>
      <c r="IJ84" s="18" t="str">
        <f t="shared" si="390"/>
        <v/>
      </c>
      <c r="IK84" s="18" t="str">
        <f t="shared" si="391"/>
        <v/>
      </c>
      <c r="IL84" s="18" t="str">
        <f t="shared" si="392"/>
        <v/>
      </c>
      <c r="IM84" s="18" t="str">
        <f>IF(ISNUMBER(IK84), IK84*COS(RADIANS(-$C84+Графики!$B$3))+IL84*SIN(RADIANS(-$C84+Графики!$B$3)),"")</f>
        <v/>
      </c>
      <c r="IN84" s="19" t="str">
        <f>IF(ISNUMBER(IK84), IK84*COS(RADIANS(-$C84+Графики!$B$5))+IL84*SIN(RADIANS(-$C84+Графики!$B$5)),"")</f>
        <v/>
      </c>
      <c r="IO84" s="24"/>
      <c r="IP84" s="25"/>
      <c r="IQ84" s="25"/>
      <c r="IR84" s="25"/>
      <c r="IS84" s="18" t="str">
        <f t="shared" si="393"/>
        <v/>
      </c>
      <c r="IT84" s="18" t="str">
        <f t="shared" si="394"/>
        <v/>
      </c>
      <c r="IU84" s="18" t="str">
        <f t="shared" si="395"/>
        <v/>
      </c>
      <c r="IV84" s="18" t="str">
        <f t="shared" si="396"/>
        <v/>
      </c>
      <c r="IW84" s="18" t="str">
        <f>IF(ISNUMBER(IU84), IU84*COS(RADIANS(-$C84+Графики!$B$3))+IV84*SIN(RADIANS(-$C84+Графики!$B$3)),"")</f>
        <v/>
      </c>
      <c r="IX84" s="19" t="str">
        <f>IF(ISNUMBER(IU84), IU84*COS(RADIANS(-$C84+Графики!$B$5))+IV84*SIN(RADIANS(-$C84+Графики!$B$5)),"")</f>
        <v/>
      </c>
    </row>
    <row r="85" spans="1:258" x14ac:dyDescent="0.25">
      <c r="A85" s="44">
        <v>85</v>
      </c>
      <c r="B85" s="50">
        <v>0</v>
      </c>
      <c r="C85" s="11">
        <f>IF(Графики!$A$7="Расчитывать с учетом закручивания скважины",B85,0)</f>
        <v>0</v>
      </c>
      <c r="D85" s="47">
        <v>41</v>
      </c>
      <c r="E85" s="34">
        <f t="shared" si="397"/>
        <v>0</v>
      </c>
      <c r="F85" s="35">
        <f t="shared" si="397"/>
        <v>0</v>
      </c>
      <c r="G85" s="35">
        <f t="shared" si="295"/>
        <v>0</v>
      </c>
      <c r="H85" s="36">
        <f t="shared" si="296"/>
        <v>0</v>
      </c>
      <c r="I85" s="29"/>
      <c r="J85" s="25"/>
      <c r="K85" s="25"/>
      <c r="L85" s="25"/>
      <c r="M85" s="18" t="str">
        <f t="shared" si="297"/>
        <v/>
      </c>
      <c r="N85" s="18" t="str">
        <f t="shared" si="298"/>
        <v/>
      </c>
      <c r="O85" s="18" t="str">
        <f t="shared" si="299"/>
        <v/>
      </c>
      <c r="P85" s="18" t="str">
        <f t="shared" si="300"/>
        <v/>
      </c>
      <c r="Q85" s="18" t="str">
        <f>IF(ISNUMBER(O85), O85*COS(RADIANS(-$C85+Графики!$B$3))+P85*SIN(RADIANS(-$C85+Графики!$B$3)),"")</f>
        <v/>
      </c>
      <c r="R85" s="19" t="str">
        <f>IF(ISNUMBER(O85), O85*COS(RADIANS(-$C85+Графики!$B$5))+P85*SIN(RADIANS(-$C85+Графики!$B$5)),"")</f>
        <v/>
      </c>
      <c r="S85" s="29"/>
      <c r="T85" s="25"/>
      <c r="U85" s="25"/>
      <c r="V85" s="25"/>
      <c r="W85" s="18" t="str">
        <f t="shared" si="301"/>
        <v/>
      </c>
      <c r="X85" s="18" t="str">
        <f t="shared" si="302"/>
        <v/>
      </c>
      <c r="Y85" s="18" t="str">
        <f t="shared" si="303"/>
        <v/>
      </c>
      <c r="Z85" s="18" t="str">
        <f t="shared" si="304"/>
        <v/>
      </c>
      <c r="AA85" s="18" t="str">
        <f>IF(ISNUMBER(Y85), Y85*COS(RADIANS(-$C85+Графики!$B$3))+Z85*SIN(RADIANS(-$C85+Графики!$B$3)),"")</f>
        <v/>
      </c>
      <c r="AB85" s="18" t="str">
        <f>IF(ISNUMBER(Y85), Y85*COS(RADIANS(-$C85+Графики!$B$5))+Z85*SIN(RADIANS(-$C85+Графики!$B$5)),"")</f>
        <v/>
      </c>
      <c r="AC85" s="24"/>
      <c r="AD85" s="25"/>
      <c r="AE85" s="25"/>
      <c r="AF85" s="25"/>
      <c r="AG85" s="18" t="str">
        <f t="shared" si="305"/>
        <v/>
      </c>
      <c r="AH85" s="18" t="str">
        <f t="shared" si="306"/>
        <v/>
      </c>
      <c r="AI85" s="18" t="str">
        <f t="shared" si="307"/>
        <v/>
      </c>
      <c r="AJ85" s="18" t="str">
        <f t="shared" si="308"/>
        <v/>
      </c>
      <c r="AK85" s="18" t="str">
        <f>IF(ISNUMBER(AI85), AI85*COS(RADIANS(-$C85+Графики!$B$3))+AJ85*SIN(RADIANS(-$C85+Графики!$B$3)),"")</f>
        <v/>
      </c>
      <c r="AL85" s="19" t="str">
        <f>IF(ISNUMBER(AI85), AI85*COS(RADIANS(-$C85+Графики!$B$5))+AJ85*SIN(RADIANS(-$C85+Графики!$B$5)),"")</f>
        <v/>
      </c>
      <c r="AM85" s="24"/>
      <c r="AN85" s="25"/>
      <c r="AO85" s="25"/>
      <c r="AP85" s="25"/>
      <c r="AQ85" s="18" t="str">
        <f t="shared" si="309"/>
        <v/>
      </c>
      <c r="AR85" s="18" t="str">
        <f t="shared" si="310"/>
        <v/>
      </c>
      <c r="AS85" s="18" t="str">
        <f t="shared" si="311"/>
        <v/>
      </c>
      <c r="AT85" s="18" t="str">
        <f t="shared" si="312"/>
        <v/>
      </c>
      <c r="AU85" s="18" t="str">
        <f>IF(ISNUMBER(AS85), AS85*COS(RADIANS(-$C85+Графики!$B$3))+AT85*SIN(RADIANS(-$C85+Графики!$B$3)),"")</f>
        <v/>
      </c>
      <c r="AV85" s="19" t="str">
        <f>IF(ISNUMBER(AS85), AS85*COS(RADIANS(-$C85+Графики!$B$5))+AT85*SIN(RADIANS(-$C85+Графики!$B$5)),"")</f>
        <v/>
      </c>
      <c r="AW85" s="24"/>
      <c r="AX85" s="25"/>
      <c r="AY85" s="25"/>
      <c r="AZ85" s="25"/>
      <c r="BA85" s="18" t="str">
        <f t="shared" si="313"/>
        <v/>
      </c>
      <c r="BB85" s="18" t="str">
        <f t="shared" si="314"/>
        <v/>
      </c>
      <c r="BC85" s="18" t="str">
        <f t="shared" si="315"/>
        <v/>
      </c>
      <c r="BD85" s="18" t="str">
        <f t="shared" si="316"/>
        <v/>
      </c>
      <c r="BE85" s="18" t="str">
        <f>IF(ISNUMBER(BC85), BC85*COS(RADIANS(-$C85+Графики!$B$3))+BD85*SIN(RADIANS(-$C85+Графики!$B$3)),"")</f>
        <v/>
      </c>
      <c r="BF85" s="19" t="str">
        <f>IF(ISNUMBER(BC85), BC85*COS(RADIANS(-$C85+Графики!$B$5))+BD85*SIN(RADIANS(-$C85+Графики!$B$5)),"")</f>
        <v/>
      </c>
      <c r="BG85" s="24"/>
      <c r="BH85" s="25"/>
      <c r="BI85" s="25"/>
      <c r="BJ85" s="25"/>
      <c r="BK85" s="18" t="str">
        <f t="shared" si="317"/>
        <v/>
      </c>
      <c r="BL85" s="18" t="str">
        <f t="shared" si="318"/>
        <v/>
      </c>
      <c r="BM85" s="18" t="str">
        <f t="shared" si="319"/>
        <v/>
      </c>
      <c r="BN85" s="18" t="str">
        <f t="shared" si="320"/>
        <v/>
      </c>
      <c r="BO85" s="18" t="str">
        <f>IF(ISNUMBER(BM85), BM85*COS(RADIANS(-$C85+Графики!$B$3))+BN85*SIN(RADIANS(-$C85+Графики!$B$3)),"")</f>
        <v/>
      </c>
      <c r="BP85" s="19" t="str">
        <f>IF(ISNUMBER(BM85), BM85*COS(RADIANS(-$C85+Графики!$B$5))+BN85*SIN(RADIANS(-$C85+Графики!$B$5)),"")</f>
        <v/>
      </c>
      <c r="BQ85" s="24"/>
      <c r="BR85" s="25"/>
      <c r="BS85" s="25"/>
      <c r="BT85" s="25"/>
      <c r="BU85" s="18" t="str">
        <f t="shared" si="321"/>
        <v/>
      </c>
      <c r="BV85" s="18" t="str">
        <f t="shared" si="322"/>
        <v/>
      </c>
      <c r="BW85" s="18" t="str">
        <f t="shared" si="323"/>
        <v/>
      </c>
      <c r="BX85" s="18" t="str">
        <f t="shared" si="324"/>
        <v/>
      </c>
      <c r="BY85" s="18" t="str">
        <f>IF(ISNUMBER(BW85), BW85*COS(RADIANS(-$C85+Графики!$B$3))+BX85*SIN(RADIANS(-$C85+Графики!$B$3)),"")</f>
        <v/>
      </c>
      <c r="BZ85" s="19" t="str">
        <f>IF(ISNUMBER(BW85), BW85*COS(RADIANS(-$C85+Графики!$B$5))+BX85*SIN(RADIANS(-$C85+Графики!$B$5)),"")</f>
        <v/>
      </c>
      <c r="CA85" s="29"/>
      <c r="CB85" s="25"/>
      <c r="CC85" s="25"/>
      <c r="CD85" s="25"/>
      <c r="CE85" s="18" t="str">
        <f t="shared" si="325"/>
        <v/>
      </c>
      <c r="CF85" s="18" t="str">
        <f t="shared" si="326"/>
        <v/>
      </c>
      <c r="CG85" s="18" t="str">
        <f t="shared" si="327"/>
        <v/>
      </c>
      <c r="CH85" s="18" t="str">
        <f t="shared" si="328"/>
        <v/>
      </c>
      <c r="CI85" s="18" t="str">
        <f>IF(ISNUMBER(CG85), CG85*COS(RADIANS(-$C85+Графики!$B$3))+CH85*SIN(RADIANS(-$C85+Графики!$B$3)),"")</f>
        <v/>
      </c>
      <c r="CJ85" s="19" t="str">
        <f>IF(ISNUMBER(CG85), CG85*COS(RADIANS(-$C85+Графики!$B$5))+CH85*SIN(RADIANS(-$C85+Графики!$B$5)),"")</f>
        <v/>
      </c>
      <c r="CK85" s="24"/>
      <c r="CL85" s="25"/>
      <c r="CM85" s="25"/>
      <c r="CN85" s="25"/>
      <c r="CO85" s="18" t="str">
        <f t="shared" si="329"/>
        <v/>
      </c>
      <c r="CP85" s="18" t="str">
        <f t="shared" si="330"/>
        <v/>
      </c>
      <c r="CQ85" s="18" t="str">
        <f t="shared" si="331"/>
        <v/>
      </c>
      <c r="CR85" s="18" t="str">
        <f t="shared" si="332"/>
        <v/>
      </c>
      <c r="CS85" s="18" t="str">
        <f>IF(ISNUMBER(CQ85), CQ85*COS(RADIANS(-$C85+Графики!$B$3))+CR85*SIN(RADIANS(-$C85+Графики!$B$3)),"")</f>
        <v/>
      </c>
      <c r="CT85" s="19" t="str">
        <f>IF(ISNUMBER(CQ85), CQ85*COS(RADIANS(-$C85+Графики!$B$5))+CR85*SIN(RADIANS(-$C85+Графики!$B$5)),"")</f>
        <v/>
      </c>
      <c r="CU85" s="24"/>
      <c r="CV85" s="25"/>
      <c r="CW85" s="25"/>
      <c r="CX85" s="25"/>
      <c r="CY85" s="18" t="str">
        <f t="shared" si="333"/>
        <v/>
      </c>
      <c r="CZ85" s="18" t="str">
        <f t="shared" si="334"/>
        <v/>
      </c>
      <c r="DA85" s="18" t="str">
        <f t="shared" si="335"/>
        <v/>
      </c>
      <c r="DB85" s="18" t="str">
        <f t="shared" si="336"/>
        <v/>
      </c>
      <c r="DC85" s="18" t="str">
        <f>IF(ISNUMBER(DA85), DA85*COS(RADIANS(-$C85+Графики!$B$3))+DB85*SIN(RADIANS(-$C85+Графики!$B$3)),"")</f>
        <v/>
      </c>
      <c r="DD85" s="19" t="str">
        <f>IF(ISNUMBER(DA85), DA85*COS(RADIANS(-$C85+Графики!$B$5))+DB85*SIN(RADIANS(-$C85+Графики!$B$5)),"")</f>
        <v/>
      </c>
      <c r="DE85" s="24"/>
      <c r="DF85" s="25"/>
      <c r="DG85" s="25"/>
      <c r="DH85" s="25"/>
      <c r="DI85" s="18" t="str">
        <f t="shared" si="337"/>
        <v/>
      </c>
      <c r="DJ85" s="18" t="str">
        <f t="shared" si="338"/>
        <v/>
      </c>
      <c r="DK85" s="18" t="str">
        <f t="shared" si="339"/>
        <v/>
      </c>
      <c r="DL85" s="18" t="str">
        <f t="shared" si="340"/>
        <v/>
      </c>
      <c r="DM85" s="18" t="str">
        <f>IF(ISNUMBER(DK85), DK85*COS(RADIANS(-$C85+Графики!$B$3))+DL85*SIN(RADIANS(-$C85+Графики!$B$3)),"")</f>
        <v/>
      </c>
      <c r="DN85" s="19" t="str">
        <f>IF(ISNUMBER(DK85), DK85*COS(RADIANS(-$C85+Графики!$B$5))+DL85*SIN(RADIANS(-$C85+Графики!$B$5)),"")</f>
        <v/>
      </c>
      <c r="DO85" s="24"/>
      <c r="DP85" s="25"/>
      <c r="DQ85" s="25"/>
      <c r="DR85" s="25"/>
      <c r="DS85" s="18" t="str">
        <f t="shared" si="341"/>
        <v/>
      </c>
      <c r="DT85" s="18" t="str">
        <f t="shared" si="342"/>
        <v/>
      </c>
      <c r="DU85" s="18" t="str">
        <f t="shared" si="343"/>
        <v/>
      </c>
      <c r="DV85" s="18" t="str">
        <f t="shared" si="344"/>
        <v/>
      </c>
      <c r="DW85" s="18" t="str">
        <f>IF(ISNUMBER(DU85), DU85*COS(RADIANS(-$C85+Графики!$B$3))+DV85*SIN(RADIANS(-$C85+Графики!$B$3)),"")</f>
        <v/>
      </c>
      <c r="DX85" s="19" t="str">
        <f>IF(ISNUMBER(DU85), DU85*COS(RADIANS(-$C85+Графики!$B$5))+DV85*SIN(RADIANS(-$C85+Графики!$B$5)),"")</f>
        <v/>
      </c>
      <c r="DY85" s="24"/>
      <c r="DZ85" s="25"/>
      <c r="EA85" s="25"/>
      <c r="EB85" s="25"/>
      <c r="EC85" s="18" t="str">
        <f t="shared" si="345"/>
        <v/>
      </c>
      <c r="ED85" s="18" t="str">
        <f t="shared" si="346"/>
        <v/>
      </c>
      <c r="EE85" s="18" t="str">
        <f t="shared" si="347"/>
        <v/>
      </c>
      <c r="EF85" s="18" t="str">
        <f t="shared" si="348"/>
        <v/>
      </c>
      <c r="EG85" s="18" t="str">
        <f>IF(ISNUMBER(EE85), EE85*COS(RADIANS(-$C85+Графики!$B$3))+EF85*SIN(RADIANS(-$C85+Графики!$B$3)),"")</f>
        <v/>
      </c>
      <c r="EH85" s="19" t="str">
        <f>IF(ISNUMBER(EE85), EE85*COS(RADIANS(-$C85+Графики!$B$5))+EF85*SIN(RADIANS(-$C85+Графики!$B$5)),"")</f>
        <v/>
      </c>
      <c r="EI85" s="24"/>
      <c r="EJ85" s="25"/>
      <c r="EK85" s="25"/>
      <c r="EL85" s="25"/>
      <c r="EM85" s="18" t="str">
        <f t="shared" si="349"/>
        <v/>
      </c>
      <c r="EN85" s="18" t="str">
        <f t="shared" si="350"/>
        <v/>
      </c>
      <c r="EO85" s="18" t="str">
        <f t="shared" si="351"/>
        <v/>
      </c>
      <c r="EP85" s="18" t="str">
        <f t="shared" si="352"/>
        <v/>
      </c>
      <c r="EQ85" s="18" t="str">
        <f>IF(ISNUMBER(EO85), EO85*COS(RADIANS(-$C85+Графики!$B$3))+EP85*SIN(RADIANS(-$C85+Графики!$B$3)),"")</f>
        <v/>
      </c>
      <c r="ER85" s="19" t="str">
        <f>IF(ISNUMBER(EO85), EO85*COS(RADIANS(-$C85+Графики!$B$5))+EP85*SIN(RADIANS(-$C85+Графики!$B$5)),"")</f>
        <v/>
      </c>
      <c r="ES85" s="24"/>
      <c r="ET85" s="25"/>
      <c r="EU85" s="25"/>
      <c r="EV85" s="25"/>
      <c r="EW85" s="18" t="str">
        <f t="shared" si="353"/>
        <v/>
      </c>
      <c r="EX85" s="18" t="str">
        <f t="shared" si="354"/>
        <v/>
      </c>
      <c r="EY85" s="18" t="str">
        <f t="shared" si="355"/>
        <v/>
      </c>
      <c r="EZ85" s="18" t="str">
        <f t="shared" si="356"/>
        <v/>
      </c>
      <c r="FA85" s="18" t="str">
        <f>IF(ISNUMBER(EY85), EY85*COS(RADIANS(-$C85+Графики!$B$3))+EZ85*SIN(RADIANS(-$C85+Графики!$B$3)),"")</f>
        <v/>
      </c>
      <c r="FB85" s="19" t="str">
        <f>IF(ISNUMBER(EY85), EY85*COS(RADIANS(-$C85+Графики!$B$5))+EZ85*SIN(RADIANS(-$C85+Графики!$B$5)),"")</f>
        <v/>
      </c>
      <c r="FC85" s="24"/>
      <c r="FD85" s="25"/>
      <c r="FE85" s="25"/>
      <c r="FF85" s="25"/>
      <c r="FG85" s="18" t="str">
        <f t="shared" si="357"/>
        <v/>
      </c>
      <c r="FH85" s="18" t="str">
        <f t="shared" si="358"/>
        <v/>
      </c>
      <c r="FI85" s="18" t="str">
        <f t="shared" si="359"/>
        <v/>
      </c>
      <c r="FJ85" s="18" t="str">
        <f t="shared" si="360"/>
        <v/>
      </c>
      <c r="FK85" s="18" t="str">
        <f>IF(ISNUMBER(FI85), FI85*COS(RADIANS(-$C85+Графики!$B$3))+FJ85*SIN(RADIANS(-$C85+Графики!$B$3)),"")</f>
        <v/>
      </c>
      <c r="FL85" s="19" t="str">
        <f>IF(ISNUMBER(FI85), FI85*COS(RADIANS(-$C85+Графики!$B$5))+FJ85*SIN(RADIANS(-$C85+Графики!$B$5)),"")</f>
        <v/>
      </c>
      <c r="FM85" s="24"/>
      <c r="FN85" s="25"/>
      <c r="FO85" s="25"/>
      <c r="FP85" s="25"/>
      <c r="FQ85" s="18" t="str">
        <f t="shared" si="361"/>
        <v/>
      </c>
      <c r="FR85" s="18" t="str">
        <f t="shared" si="362"/>
        <v/>
      </c>
      <c r="FS85" s="18" t="str">
        <f t="shared" si="363"/>
        <v/>
      </c>
      <c r="FT85" s="18" t="str">
        <f t="shared" si="364"/>
        <v/>
      </c>
      <c r="FU85" s="18" t="str">
        <f>IF(ISNUMBER(FS85), FS85*COS(RADIANS(-$C85+Графики!$B$3))+FT85*SIN(RADIANS(-$C85+Графики!$B$3)),"")</f>
        <v/>
      </c>
      <c r="FV85" s="19" t="str">
        <f>IF(ISNUMBER(FS85), FS85*COS(RADIANS(-$C85+Графики!$B$5))+FT85*SIN(RADIANS(-$C85+Графики!$B$5)),"")</f>
        <v/>
      </c>
      <c r="FW85" s="24"/>
      <c r="FX85" s="25"/>
      <c r="FY85" s="25"/>
      <c r="FZ85" s="25"/>
      <c r="GA85" s="18" t="str">
        <f t="shared" si="365"/>
        <v/>
      </c>
      <c r="GB85" s="18" t="str">
        <f t="shared" si="366"/>
        <v/>
      </c>
      <c r="GC85" s="18" t="str">
        <f t="shared" si="367"/>
        <v/>
      </c>
      <c r="GD85" s="18" t="str">
        <f t="shared" si="368"/>
        <v/>
      </c>
      <c r="GE85" s="18" t="str">
        <f>IF(ISNUMBER(GC85), GC85*COS(RADIANS(-$C85+Графики!$B$3))+GD85*SIN(RADIANS(-$C85+Графики!$B$3)),"")</f>
        <v/>
      </c>
      <c r="GF85" s="19" t="str">
        <f>IF(ISNUMBER(GC85), GC85*COS(RADIANS(-$C85+Графики!$B$5))+GD85*SIN(RADIANS(-$C85+Графики!$B$5)),"")</f>
        <v/>
      </c>
      <c r="GG85" s="24"/>
      <c r="GH85" s="25"/>
      <c r="GI85" s="25"/>
      <c r="GJ85" s="25"/>
      <c r="GK85" s="18" t="str">
        <f t="shared" si="369"/>
        <v/>
      </c>
      <c r="GL85" s="18" t="str">
        <f t="shared" si="370"/>
        <v/>
      </c>
      <c r="GM85" s="18" t="str">
        <f t="shared" si="371"/>
        <v/>
      </c>
      <c r="GN85" s="18" t="str">
        <f t="shared" si="372"/>
        <v/>
      </c>
      <c r="GO85" s="18" t="str">
        <f>IF(ISNUMBER(GM85), GM85*COS(RADIANS(-$C85+Графики!$B$3))+GN85*SIN(RADIANS(-$C85+Графики!$B$3)),"")</f>
        <v/>
      </c>
      <c r="GP85" s="19" t="str">
        <f>IF(ISNUMBER(GM85), GM85*COS(RADIANS(-$C85+Графики!$B$5))+GN85*SIN(RADIANS(-$C85+Графики!$B$5)),"")</f>
        <v/>
      </c>
      <c r="GQ85" s="24"/>
      <c r="GR85" s="25"/>
      <c r="GS85" s="25"/>
      <c r="GT85" s="25"/>
      <c r="GU85" s="18" t="str">
        <f t="shared" si="373"/>
        <v/>
      </c>
      <c r="GV85" s="18" t="str">
        <f t="shared" si="374"/>
        <v/>
      </c>
      <c r="GW85" s="18" t="str">
        <f t="shared" si="375"/>
        <v/>
      </c>
      <c r="GX85" s="18" t="str">
        <f t="shared" si="376"/>
        <v/>
      </c>
      <c r="GY85" s="18" t="str">
        <f>IF(ISNUMBER(GW85), GW85*COS(RADIANS(-$C85+Графики!$B$3))+GX85*SIN(RADIANS(-$C85+Графики!$B$3)),"")</f>
        <v/>
      </c>
      <c r="GZ85" s="19" t="str">
        <f>IF(ISNUMBER(GW85), GW85*COS(RADIANS(-$C85+Графики!$B$5))+GX85*SIN(RADIANS(-$C85+Графики!$B$5)),"")</f>
        <v/>
      </c>
      <c r="HA85" s="24"/>
      <c r="HB85" s="25"/>
      <c r="HC85" s="25"/>
      <c r="HD85" s="25"/>
      <c r="HE85" s="18" t="str">
        <f t="shared" si="377"/>
        <v/>
      </c>
      <c r="HF85" s="18" t="str">
        <f t="shared" si="378"/>
        <v/>
      </c>
      <c r="HG85" s="18" t="str">
        <f t="shared" si="379"/>
        <v/>
      </c>
      <c r="HH85" s="18" t="str">
        <f t="shared" si="380"/>
        <v/>
      </c>
      <c r="HI85" s="18" t="str">
        <f>IF(ISNUMBER(HG85), HG85*COS(RADIANS(-$C85+Графики!$B$3))+HH85*SIN(RADIANS(-$C85+Графики!$B$3)),"")</f>
        <v/>
      </c>
      <c r="HJ85" s="19" t="str">
        <f>IF(ISNUMBER(HG85), HG85*COS(RADIANS(-$C85+Графики!$B$5))+HH85*SIN(RADIANS(-$C85+Графики!$B$5)),"")</f>
        <v/>
      </c>
      <c r="HK85" s="24"/>
      <c r="HL85" s="25"/>
      <c r="HM85" s="25"/>
      <c r="HN85" s="25"/>
      <c r="HO85" s="18" t="str">
        <f t="shared" si="381"/>
        <v/>
      </c>
      <c r="HP85" s="18" t="str">
        <f t="shared" si="382"/>
        <v/>
      </c>
      <c r="HQ85" s="18" t="str">
        <f t="shared" si="383"/>
        <v/>
      </c>
      <c r="HR85" s="18" t="str">
        <f t="shared" si="384"/>
        <v/>
      </c>
      <c r="HS85" s="18" t="str">
        <f>IF(ISNUMBER(HQ85), HQ85*COS(RADIANS(-$C85+Графики!$B$3))+HR85*SIN(RADIANS(-$C85+Графики!$B$3)),"")</f>
        <v/>
      </c>
      <c r="HT85" s="19" t="str">
        <f>IF(ISNUMBER(HQ85), HQ85*COS(RADIANS(-$C85+Графики!$B$5))+HR85*SIN(RADIANS(-$C85+Графики!$B$5)),"")</f>
        <v/>
      </c>
      <c r="HU85" s="24"/>
      <c r="HV85" s="25"/>
      <c r="HW85" s="25"/>
      <c r="HX85" s="25"/>
      <c r="HY85" s="18" t="str">
        <f t="shared" si="385"/>
        <v/>
      </c>
      <c r="HZ85" s="18" t="str">
        <f t="shared" si="386"/>
        <v/>
      </c>
      <c r="IA85" s="18" t="str">
        <f t="shared" si="387"/>
        <v/>
      </c>
      <c r="IB85" s="18" t="str">
        <f t="shared" si="388"/>
        <v/>
      </c>
      <c r="IC85" s="18" t="str">
        <f>IF(ISNUMBER(IA85), IA85*COS(RADIANS(-$C85+Графики!$B$3))+IB85*SIN(RADIANS(-$C85+Графики!$B$3)),"")</f>
        <v/>
      </c>
      <c r="ID85" s="19" t="str">
        <f>IF(ISNUMBER(IA85), IA85*COS(RADIANS(-$C85+Графики!$B$5))+IB85*SIN(RADIANS(-$C85+Графики!$B$5)),"")</f>
        <v/>
      </c>
      <c r="IE85" s="24"/>
      <c r="IF85" s="25"/>
      <c r="IG85" s="25"/>
      <c r="IH85" s="25"/>
      <c r="II85" s="18" t="str">
        <f t="shared" si="389"/>
        <v/>
      </c>
      <c r="IJ85" s="18" t="str">
        <f t="shared" si="390"/>
        <v/>
      </c>
      <c r="IK85" s="18" t="str">
        <f t="shared" si="391"/>
        <v/>
      </c>
      <c r="IL85" s="18" t="str">
        <f t="shared" si="392"/>
        <v/>
      </c>
      <c r="IM85" s="18" t="str">
        <f>IF(ISNUMBER(IK85), IK85*COS(RADIANS(-$C85+Графики!$B$3))+IL85*SIN(RADIANS(-$C85+Графики!$B$3)),"")</f>
        <v/>
      </c>
      <c r="IN85" s="19" t="str">
        <f>IF(ISNUMBER(IK85), IK85*COS(RADIANS(-$C85+Графики!$B$5))+IL85*SIN(RADIANS(-$C85+Графики!$B$5)),"")</f>
        <v/>
      </c>
      <c r="IO85" s="24"/>
      <c r="IP85" s="25"/>
      <c r="IQ85" s="25"/>
      <c r="IR85" s="25"/>
      <c r="IS85" s="18" t="str">
        <f t="shared" si="393"/>
        <v/>
      </c>
      <c r="IT85" s="18" t="str">
        <f t="shared" si="394"/>
        <v/>
      </c>
      <c r="IU85" s="18" t="str">
        <f t="shared" si="395"/>
        <v/>
      </c>
      <c r="IV85" s="18" t="str">
        <f t="shared" si="396"/>
        <v/>
      </c>
      <c r="IW85" s="18" t="str">
        <f>IF(ISNUMBER(IU85), IU85*COS(RADIANS(-$C85+Графики!$B$3))+IV85*SIN(RADIANS(-$C85+Графики!$B$3)),"")</f>
        <v/>
      </c>
      <c r="IX85" s="19" t="str">
        <f>IF(ISNUMBER(IU85), IU85*COS(RADIANS(-$C85+Графики!$B$5))+IV85*SIN(RADIANS(-$C85+Графики!$B$5)),"")</f>
        <v/>
      </c>
    </row>
    <row r="86" spans="1:258" x14ac:dyDescent="0.25">
      <c r="A86" s="44">
        <v>86</v>
      </c>
      <c r="B86" s="50">
        <v>0</v>
      </c>
      <c r="C86" s="11">
        <f>IF(Графики!$A$7="Расчитывать с учетом закручивания скважины",B86,0)</f>
        <v>0</v>
      </c>
      <c r="D86" s="47">
        <v>41.5</v>
      </c>
      <c r="E86" s="34">
        <f t="shared" si="397"/>
        <v>0</v>
      </c>
      <c r="F86" s="35">
        <f t="shared" si="397"/>
        <v>0</v>
      </c>
      <c r="G86" s="35">
        <f t="shared" si="295"/>
        <v>0</v>
      </c>
      <c r="H86" s="36">
        <f t="shared" si="296"/>
        <v>0</v>
      </c>
      <c r="I86" s="29"/>
      <c r="J86" s="25"/>
      <c r="K86" s="25"/>
      <c r="L86" s="25"/>
      <c r="M86" s="18" t="str">
        <f t="shared" si="297"/>
        <v/>
      </c>
      <c r="N86" s="18" t="str">
        <f t="shared" si="298"/>
        <v/>
      </c>
      <c r="O86" s="18" t="str">
        <f t="shared" si="299"/>
        <v/>
      </c>
      <c r="P86" s="18" t="str">
        <f t="shared" si="300"/>
        <v/>
      </c>
      <c r="Q86" s="18" t="str">
        <f>IF(ISNUMBER(O86), O86*COS(RADIANS(-$C86+Графики!$B$3))+P86*SIN(RADIANS(-$C86+Графики!$B$3)),"")</f>
        <v/>
      </c>
      <c r="R86" s="19" t="str">
        <f>IF(ISNUMBER(O86), O86*COS(RADIANS(-$C86+Графики!$B$5))+P86*SIN(RADIANS(-$C86+Графики!$B$5)),"")</f>
        <v/>
      </c>
      <c r="S86" s="29"/>
      <c r="T86" s="25"/>
      <c r="U86" s="25"/>
      <c r="V86" s="25"/>
      <c r="W86" s="18" t="str">
        <f t="shared" si="301"/>
        <v/>
      </c>
      <c r="X86" s="18" t="str">
        <f t="shared" si="302"/>
        <v/>
      </c>
      <c r="Y86" s="18" t="str">
        <f t="shared" si="303"/>
        <v/>
      </c>
      <c r="Z86" s="18" t="str">
        <f t="shared" si="304"/>
        <v/>
      </c>
      <c r="AA86" s="18" t="str">
        <f>IF(ISNUMBER(Y86), Y86*COS(RADIANS(-$C86+Графики!$B$3))+Z86*SIN(RADIANS(-$C86+Графики!$B$3)),"")</f>
        <v/>
      </c>
      <c r="AB86" s="18" t="str">
        <f>IF(ISNUMBER(Y86), Y86*COS(RADIANS(-$C86+Графики!$B$5))+Z86*SIN(RADIANS(-$C86+Графики!$B$5)),"")</f>
        <v/>
      </c>
      <c r="AC86" s="24"/>
      <c r="AD86" s="25"/>
      <c r="AE86" s="25"/>
      <c r="AF86" s="25"/>
      <c r="AG86" s="18" t="str">
        <f t="shared" si="305"/>
        <v/>
      </c>
      <c r="AH86" s="18" t="str">
        <f t="shared" si="306"/>
        <v/>
      </c>
      <c r="AI86" s="18" t="str">
        <f t="shared" si="307"/>
        <v/>
      </c>
      <c r="AJ86" s="18" t="str">
        <f t="shared" si="308"/>
        <v/>
      </c>
      <c r="AK86" s="18" t="str">
        <f>IF(ISNUMBER(AI86), AI86*COS(RADIANS(-$C86+Графики!$B$3))+AJ86*SIN(RADIANS(-$C86+Графики!$B$3)),"")</f>
        <v/>
      </c>
      <c r="AL86" s="19" t="str">
        <f>IF(ISNUMBER(AI86), AI86*COS(RADIANS(-$C86+Графики!$B$5))+AJ86*SIN(RADIANS(-$C86+Графики!$B$5)),"")</f>
        <v/>
      </c>
      <c r="AM86" s="24"/>
      <c r="AN86" s="25"/>
      <c r="AO86" s="25"/>
      <c r="AP86" s="25"/>
      <c r="AQ86" s="18" t="str">
        <f t="shared" si="309"/>
        <v/>
      </c>
      <c r="AR86" s="18" t="str">
        <f t="shared" si="310"/>
        <v/>
      </c>
      <c r="AS86" s="18" t="str">
        <f t="shared" si="311"/>
        <v/>
      </c>
      <c r="AT86" s="18" t="str">
        <f t="shared" si="312"/>
        <v/>
      </c>
      <c r="AU86" s="18" t="str">
        <f>IF(ISNUMBER(AS86), AS86*COS(RADIANS(-$C86+Графики!$B$3))+AT86*SIN(RADIANS(-$C86+Графики!$B$3)),"")</f>
        <v/>
      </c>
      <c r="AV86" s="19" t="str">
        <f>IF(ISNUMBER(AS86), AS86*COS(RADIANS(-$C86+Графики!$B$5))+AT86*SIN(RADIANS(-$C86+Графики!$B$5)),"")</f>
        <v/>
      </c>
      <c r="AW86" s="24"/>
      <c r="AX86" s="25"/>
      <c r="AY86" s="25"/>
      <c r="AZ86" s="25"/>
      <c r="BA86" s="18" t="str">
        <f t="shared" si="313"/>
        <v/>
      </c>
      <c r="BB86" s="18" t="str">
        <f t="shared" si="314"/>
        <v/>
      </c>
      <c r="BC86" s="18" t="str">
        <f t="shared" si="315"/>
        <v/>
      </c>
      <c r="BD86" s="18" t="str">
        <f t="shared" si="316"/>
        <v/>
      </c>
      <c r="BE86" s="18" t="str">
        <f>IF(ISNUMBER(BC86), BC86*COS(RADIANS(-$C86+Графики!$B$3))+BD86*SIN(RADIANS(-$C86+Графики!$B$3)),"")</f>
        <v/>
      </c>
      <c r="BF86" s="19" t="str">
        <f>IF(ISNUMBER(BC86), BC86*COS(RADIANS(-$C86+Графики!$B$5))+BD86*SIN(RADIANS(-$C86+Графики!$B$5)),"")</f>
        <v/>
      </c>
      <c r="BG86" s="24"/>
      <c r="BH86" s="25"/>
      <c r="BI86" s="25"/>
      <c r="BJ86" s="25"/>
      <c r="BK86" s="18" t="str">
        <f t="shared" si="317"/>
        <v/>
      </c>
      <c r="BL86" s="18" t="str">
        <f t="shared" si="318"/>
        <v/>
      </c>
      <c r="BM86" s="18" t="str">
        <f t="shared" si="319"/>
        <v/>
      </c>
      <c r="BN86" s="18" t="str">
        <f t="shared" si="320"/>
        <v/>
      </c>
      <c r="BO86" s="18" t="str">
        <f>IF(ISNUMBER(BM86), BM86*COS(RADIANS(-$C86+Графики!$B$3))+BN86*SIN(RADIANS(-$C86+Графики!$B$3)),"")</f>
        <v/>
      </c>
      <c r="BP86" s="19" t="str">
        <f>IF(ISNUMBER(BM86), BM86*COS(RADIANS(-$C86+Графики!$B$5))+BN86*SIN(RADIANS(-$C86+Графики!$B$5)),"")</f>
        <v/>
      </c>
      <c r="BQ86" s="24"/>
      <c r="BR86" s="25"/>
      <c r="BS86" s="25"/>
      <c r="BT86" s="25"/>
      <c r="BU86" s="18" t="str">
        <f t="shared" si="321"/>
        <v/>
      </c>
      <c r="BV86" s="18" t="str">
        <f t="shared" si="322"/>
        <v/>
      </c>
      <c r="BW86" s="18" t="str">
        <f t="shared" si="323"/>
        <v/>
      </c>
      <c r="BX86" s="18" t="str">
        <f t="shared" si="324"/>
        <v/>
      </c>
      <c r="BY86" s="18" t="str">
        <f>IF(ISNUMBER(BW86), BW86*COS(RADIANS(-$C86+Графики!$B$3))+BX86*SIN(RADIANS(-$C86+Графики!$B$3)),"")</f>
        <v/>
      </c>
      <c r="BZ86" s="19" t="str">
        <f>IF(ISNUMBER(BW86), BW86*COS(RADIANS(-$C86+Графики!$B$5))+BX86*SIN(RADIANS(-$C86+Графики!$B$5)),"")</f>
        <v/>
      </c>
      <c r="CA86" s="29"/>
      <c r="CB86" s="25"/>
      <c r="CC86" s="25"/>
      <c r="CD86" s="25"/>
      <c r="CE86" s="18" t="str">
        <f t="shared" si="325"/>
        <v/>
      </c>
      <c r="CF86" s="18" t="str">
        <f t="shared" si="326"/>
        <v/>
      </c>
      <c r="CG86" s="18" t="str">
        <f t="shared" si="327"/>
        <v/>
      </c>
      <c r="CH86" s="18" t="str">
        <f t="shared" si="328"/>
        <v/>
      </c>
      <c r="CI86" s="18" t="str">
        <f>IF(ISNUMBER(CG86), CG86*COS(RADIANS(-$C86+Графики!$B$3))+CH86*SIN(RADIANS(-$C86+Графики!$B$3)),"")</f>
        <v/>
      </c>
      <c r="CJ86" s="19" t="str">
        <f>IF(ISNUMBER(CG86), CG86*COS(RADIANS(-$C86+Графики!$B$5))+CH86*SIN(RADIANS(-$C86+Графики!$B$5)),"")</f>
        <v/>
      </c>
      <c r="CK86" s="24"/>
      <c r="CL86" s="25"/>
      <c r="CM86" s="25"/>
      <c r="CN86" s="25"/>
      <c r="CO86" s="18" t="str">
        <f t="shared" si="329"/>
        <v/>
      </c>
      <c r="CP86" s="18" t="str">
        <f t="shared" si="330"/>
        <v/>
      </c>
      <c r="CQ86" s="18" t="str">
        <f t="shared" si="331"/>
        <v/>
      </c>
      <c r="CR86" s="18" t="str">
        <f t="shared" si="332"/>
        <v/>
      </c>
      <c r="CS86" s="18" t="str">
        <f>IF(ISNUMBER(CQ86), CQ86*COS(RADIANS(-$C86+Графики!$B$3))+CR86*SIN(RADIANS(-$C86+Графики!$B$3)),"")</f>
        <v/>
      </c>
      <c r="CT86" s="19" t="str">
        <f>IF(ISNUMBER(CQ86), CQ86*COS(RADIANS(-$C86+Графики!$B$5))+CR86*SIN(RADIANS(-$C86+Графики!$B$5)),"")</f>
        <v/>
      </c>
      <c r="CU86" s="24"/>
      <c r="CV86" s="25"/>
      <c r="CW86" s="25"/>
      <c r="CX86" s="25"/>
      <c r="CY86" s="18" t="str">
        <f t="shared" si="333"/>
        <v/>
      </c>
      <c r="CZ86" s="18" t="str">
        <f t="shared" si="334"/>
        <v/>
      </c>
      <c r="DA86" s="18" t="str">
        <f t="shared" si="335"/>
        <v/>
      </c>
      <c r="DB86" s="18" t="str">
        <f t="shared" si="336"/>
        <v/>
      </c>
      <c r="DC86" s="18" t="str">
        <f>IF(ISNUMBER(DA86), DA86*COS(RADIANS(-$C86+Графики!$B$3))+DB86*SIN(RADIANS(-$C86+Графики!$B$3)),"")</f>
        <v/>
      </c>
      <c r="DD86" s="19" t="str">
        <f>IF(ISNUMBER(DA86), DA86*COS(RADIANS(-$C86+Графики!$B$5))+DB86*SIN(RADIANS(-$C86+Графики!$B$5)),"")</f>
        <v/>
      </c>
      <c r="DE86" s="24"/>
      <c r="DF86" s="25"/>
      <c r="DG86" s="25"/>
      <c r="DH86" s="25"/>
      <c r="DI86" s="18" t="str">
        <f t="shared" si="337"/>
        <v/>
      </c>
      <c r="DJ86" s="18" t="str">
        <f t="shared" si="338"/>
        <v/>
      </c>
      <c r="DK86" s="18" t="str">
        <f t="shared" si="339"/>
        <v/>
      </c>
      <c r="DL86" s="18" t="str">
        <f t="shared" si="340"/>
        <v/>
      </c>
      <c r="DM86" s="18" t="str">
        <f>IF(ISNUMBER(DK86), DK86*COS(RADIANS(-$C86+Графики!$B$3))+DL86*SIN(RADIANS(-$C86+Графики!$B$3)),"")</f>
        <v/>
      </c>
      <c r="DN86" s="19" t="str">
        <f>IF(ISNUMBER(DK86), DK86*COS(RADIANS(-$C86+Графики!$B$5))+DL86*SIN(RADIANS(-$C86+Графики!$B$5)),"")</f>
        <v/>
      </c>
      <c r="DO86" s="24"/>
      <c r="DP86" s="25"/>
      <c r="DQ86" s="25"/>
      <c r="DR86" s="25"/>
      <c r="DS86" s="18" t="str">
        <f t="shared" si="341"/>
        <v/>
      </c>
      <c r="DT86" s="18" t="str">
        <f t="shared" si="342"/>
        <v/>
      </c>
      <c r="DU86" s="18" t="str">
        <f t="shared" si="343"/>
        <v/>
      </c>
      <c r="DV86" s="18" t="str">
        <f t="shared" si="344"/>
        <v/>
      </c>
      <c r="DW86" s="18" t="str">
        <f>IF(ISNUMBER(DU86), DU86*COS(RADIANS(-$C86+Графики!$B$3))+DV86*SIN(RADIANS(-$C86+Графики!$B$3)),"")</f>
        <v/>
      </c>
      <c r="DX86" s="19" t="str">
        <f>IF(ISNUMBER(DU86), DU86*COS(RADIANS(-$C86+Графики!$B$5))+DV86*SIN(RADIANS(-$C86+Графики!$B$5)),"")</f>
        <v/>
      </c>
      <c r="DY86" s="24"/>
      <c r="DZ86" s="25"/>
      <c r="EA86" s="25"/>
      <c r="EB86" s="25"/>
      <c r="EC86" s="18" t="str">
        <f t="shared" si="345"/>
        <v/>
      </c>
      <c r="ED86" s="18" t="str">
        <f t="shared" si="346"/>
        <v/>
      </c>
      <c r="EE86" s="18" t="str">
        <f t="shared" si="347"/>
        <v/>
      </c>
      <c r="EF86" s="18" t="str">
        <f t="shared" si="348"/>
        <v/>
      </c>
      <c r="EG86" s="18" t="str">
        <f>IF(ISNUMBER(EE86), EE86*COS(RADIANS(-$C86+Графики!$B$3))+EF86*SIN(RADIANS(-$C86+Графики!$B$3)),"")</f>
        <v/>
      </c>
      <c r="EH86" s="19" t="str">
        <f>IF(ISNUMBER(EE86), EE86*COS(RADIANS(-$C86+Графики!$B$5))+EF86*SIN(RADIANS(-$C86+Графики!$B$5)),"")</f>
        <v/>
      </c>
      <c r="EI86" s="24"/>
      <c r="EJ86" s="25"/>
      <c r="EK86" s="25"/>
      <c r="EL86" s="25"/>
      <c r="EM86" s="18" t="str">
        <f t="shared" si="349"/>
        <v/>
      </c>
      <c r="EN86" s="18" t="str">
        <f t="shared" si="350"/>
        <v/>
      </c>
      <c r="EO86" s="18" t="str">
        <f t="shared" si="351"/>
        <v/>
      </c>
      <c r="EP86" s="18" t="str">
        <f t="shared" si="352"/>
        <v/>
      </c>
      <c r="EQ86" s="18" t="str">
        <f>IF(ISNUMBER(EO86), EO86*COS(RADIANS(-$C86+Графики!$B$3))+EP86*SIN(RADIANS(-$C86+Графики!$B$3)),"")</f>
        <v/>
      </c>
      <c r="ER86" s="19" t="str">
        <f>IF(ISNUMBER(EO86), EO86*COS(RADIANS(-$C86+Графики!$B$5))+EP86*SIN(RADIANS(-$C86+Графики!$B$5)),"")</f>
        <v/>
      </c>
      <c r="ES86" s="24"/>
      <c r="ET86" s="25"/>
      <c r="EU86" s="25"/>
      <c r="EV86" s="25"/>
      <c r="EW86" s="18" t="str">
        <f t="shared" si="353"/>
        <v/>
      </c>
      <c r="EX86" s="18" t="str">
        <f t="shared" si="354"/>
        <v/>
      </c>
      <c r="EY86" s="18" t="str">
        <f t="shared" si="355"/>
        <v/>
      </c>
      <c r="EZ86" s="18" t="str">
        <f t="shared" si="356"/>
        <v/>
      </c>
      <c r="FA86" s="18" t="str">
        <f>IF(ISNUMBER(EY86), EY86*COS(RADIANS(-$C86+Графики!$B$3))+EZ86*SIN(RADIANS(-$C86+Графики!$B$3)),"")</f>
        <v/>
      </c>
      <c r="FB86" s="19" t="str">
        <f>IF(ISNUMBER(EY86), EY86*COS(RADIANS(-$C86+Графики!$B$5))+EZ86*SIN(RADIANS(-$C86+Графики!$B$5)),"")</f>
        <v/>
      </c>
      <c r="FC86" s="24"/>
      <c r="FD86" s="25"/>
      <c r="FE86" s="25"/>
      <c r="FF86" s="25"/>
      <c r="FG86" s="18" t="str">
        <f t="shared" si="357"/>
        <v/>
      </c>
      <c r="FH86" s="18" t="str">
        <f t="shared" si="358"/>
        <v/>
      </c>
      <c r="FI86" s="18" t="str">
        <f t="shared" si="359"/>
        <v/>
      </c>
      <c r="FJ86" s="18" t="str">
        <f t="shared" si="360"/>
        <v/>
      </c>
      <c r="FK86" s="18" t="str">
        <f>IF(ISNUMBER(FI86), FI86*COS(RADIANS(-$C86+Графики!$B$3))+FJ86*SIN(RADIANS(-$C86+Графики!$B$3)),"")</f>
        <v/>
      </c>
      <c r="FL86" s="19" t="str">
        <f>IF(ISNUMBER(FI86), FI86*COS(RADIANS(-$C86+Графики!$B$5))+FJ86*SIN(RADIANS(-$C86+Графики!$B$5)),"")</f>
        <v/>
      </c>
      <c r="FM86" s="24"/>
      <c r="FN86" s="25"/>
      <c r="FO86" s="25"/>
      <c r="FP86" s="25"/>
      <c r="FQ86" s="18" t="str">
        <f t="shared" si="361"/>
        <v/>
      </c>
      <c r="FR86" s="18" t="str">
        <f t="shared" si="362"/>
        <v/>
      </c>
      <c r="FS86" s="18" t="str">
        <f t="shared" si="363"/>
        <v/>
      </c>
      <c r="FT86" s="18" t="str">
        <f t="shared" si="364"/>
        <v/>
      </c>
      <c r="FU86" s="18" t="str">
        <f>IF(ISNUMBER(FS86), FS86*COS(RADIANS(-$C86+Графики!$B$3))+FT86*SIN(RADIANS(-$C86+Графики!$B$3)),"")</f>
        <v/>
      </c>
      <c r="FV86" s="19" t="str">
        <f>IF(ISNUMBER(FS86), FS86*COS(RADIANS(-$C86+Графики!$B$5))+FT86*SIN(RADIANS(-$C86+Графики!$B$5)),"")</f>
        <v/>
      </c>
      <c r="FW86" s="24"/>
      <c r="FX86" s="25"/>
      <c r="FY86" s="25"/>
      <c r="FZ86" s="25"/>
      <c r="GA86" s="18" t="str">
        <f t="shared" si="365"/>
        <v/>
      </c>
      <c r="GB86" s="18" t="str">
        <f t="shared" si="366"/>
        <v/>
      </c>
      <c r="GC86" s="18" t="str">
        <f t="shared" si="367"/>
        <v/>
      </c>
      <c r="GD86" s="18" t="str">
        <f t="shared" si="368"/>
        <v/>
      </c>
      <c r="GE86" s="18" t="str">
        <f>IF(ISNUMBER(GC86), GC86*COS(RADIANS(-$C86+Графики!$B$3))+GD86*SIN(RADIANS(-$C86+Графики!$B$3)),"")</f>
        <v/>
      </c>
      <c r="GF86" s="19" t="str">
        <f>IF(ISNUMBER(GC86), GC86*COS(RADIANS(-$C86+Графики!$B$5))+GD86*SIN(RADIANS(-$C86+Графики!$B$5)),"")</f>
        <v/>
      </c>
      <c r="GG86" s="24"/>
      <c r="GH86" s="25"/>
      <c r="GI86" s="25"/>
      <c r="GJ86" s="25"/>
      <c r="GK86" s="18" t="str">
        <f t="shared" si="369"/>
        <v/>
      </c>
      <c r="GL86" s="18" t="str">
        <f t="shared" si="370"/>
        <v/>
      </c>
      <c r="GM86" s="18" t="str">
        <f t="shared" si="371"/>
        <v/>
      </c>
      <c r="GN86" s="18" t="str">
        <f t="shared" si="372"/>
        <v/>
      </c>
      <c r="GO86" s="18" t="str">
        <f>IF(ISNUMBER(GM86), GM86*COS(RADIANS(-$C86+Графики!$B$3))+GN86*SIN(RADIANS(-$C86+Графики!$B$3)),"")</f>
        <v/>
      </c>
      <c r="GP86" s="19" t="str">
        <f>IF(ISNUMBER(GM86), GM86*COS(RADIANS(-$C86+Графики!$B$5))+GN86*SIN(RADIANS(-$C86+Графики!$B$5)),"")</f>
        <v/>
      </c>
      <c r="GQ86" s="24"/>
      <c r="GR86" s="25"/>
      <c r="GS86" s="25"/>
      <c r="GT86" s="25"/>
      <c r="GU86" s="18" t="str">
        <f t="shared" si="373"/>
        <v/>
      </c>
      <c r="GV86" s="18" t="str">
        <f t="shared" si="374"/>
        <v/>
      </c>
      <c r="GW86" s="18" t="str">
        <f t="shared" si="375"/>
        <v/>
      </c>
      <c r="GX86" s="18" t="str">
        <f t="shared" si="376"/>
        <v/>
      </c>
      <c r="GY86" s="18" t="str">
        <f>IF(ISNUMBER(GW86), GW86*COS(RADIANS(-$C86+Графики!$B$3))+GX86*SIN(RADIANS(-$C86+Графики!$B$3)),"")</f>
        <v/>
      </c>
      <c r="GZ86" s="19" t="str">
        <f>IF(ISNUMBER(GW86), GW86*COS(RADIANS(-$C86+Графики!$B$5))+GX86*SIN(RADIANS(-$C86+Графики!$B$5)),"")</f>
        <v/>
      </c>
      <c r="HA86" s="24"/>
      <c r="HB86" s="25"/>
      <c r="HC86" s="25"/>
      <c r="HD86" s="25"/>
      <c r="HE86" s="18" t="str">
        <f t="shared" si="377"/>
        <v/>
      </c>
      <c r="HF86" s="18" t="str">
        <f t="shared" si="378"/>
        <v/>
      </c>
      <c r="HG86" s="18" t="str">
        <f t="shared" si="379"/>
        <v/>
      </c>
      <c r="HH86" s="18" t="str">
        <f t="shared" si="380"/>
        <v/>
      </c>
      <c r="HI86" s="18" t="str">
        <f>IF(ISNUMBER(HG86), HG86*COS(RADIANS(-$C86+Графики!$B$3))+HH86*SIN(RADIANS(-$C86+Графики!$B$3)),"")</f>
        <v/>
      </c>
      <c r="HJ86" s="19" t="str">
        <f>IF(ISNUMBER(HG86), HG86*COS(RADIANS(-$C86+Графики!$B$5))+HH86*SIN(RADIANS(-$C86+Графики!$B$5)),"")</f>
        <v/>
      </c>
      <c r="HK86" s="24"/>
      <c r="HL86" s="25"/>
      <c r="HM86" s="25"/>
      <c r="HN86" s="25"/>
      <c r="HO86" s="18" t="str">
        <f t="shared" si="381"/>
        <v/>
      </c>
      <c r="HP86" s="18" t="str">
        <f t="shared" si="382"/>
        <v/>
      </c>
      <c r="HQ86" s="18" t="str">
        <f t="shared" si="383"/>
        <v/>
      </c>
      <c r="HR86" s="18" t="str">
        <f t="shared" si="384"/>
        <v/>
      </c>
      <c r="HS86" s="18" t="str">
        <f>IF(ISNUMBER(HQ86), HQ86*COS(RADIANS(-$C86+Графики!$B$3))+HR86*SIN(RADIANS(-$C86+Графики!$B$3)),"")</f>
        <v/>
      </c>
      <c r="HT86" s="19" t="str">
        <f>IF(ISNUMBER(HQ86), HQ86*COS(RADIANS(-$C86+Графики!$B$5))+HR86*SIN(RADIANS(-$C86+Графики!$B$5)),"")</f>
        <v/>
      </c>
      <c r="HU86" s="24"/>
      <c r="HV86" s="25"/>
      <c r="HW86" s="25"/>
      <c r="HX86" s="25"/>
      <c r="HY86" s="18" t="str">
        <f t="shared" si="385"/>
        <v/>
      </c>
      <c r="HZ86" s="18" t="str">
        <f t="shared" si="386"/>
        <v/>
      </c>
      <c r="IA86" s="18" t="str">
        <f t="shared" si="387"/>
        <v/>
      </c>
      <c r="IB86" s="18" t="str">
        <f t="shared" si="388"/>
        <v/>
      </c>
      <c r="IC86" s="18" t="str">
        <f>IF(ISNUMBER(IA86), IA86*COS(RADIANS(-$C86+Графики!$B$3))+IB86*SIN(RADIANS(-$C86+Графики!$B$3)),"")</f>
        <v/>
      </c>
      <c r="ID86" s="19" t="str">
        <f>IF(ISNUMBER(IA86), IA86*COS(RADIANS(-$C86+Графики!$B$5))+IB86*SIN(RADIANS(-$C86+Графики!$B$5)),"")</f>
        <v/>
      </c>
      <c r="IE86" s="24"/>
      <c r="IF86" s="25"/>
      <c r="IG86" s="25"/>
      <c r="IH86" s="25"/>
      <c r="II86" s="18" t="str">
        <f t="shared" si="389"/>
        <v/>
      </c>
      <c r="IJ86" s="18" t="str">
        <f t="shared" si="390"/>
        <v/>
      </c>
      <c r="IK86" s="18" t="str">
        <f t="shared" si="391"/>
        <v/>
      </c>
      <c r="IL86" s="18" t="str">
        <f t="shared" si="392"/>
        <v/>
      </c>
      <c r="IM86" s="18" t="str">
        <f>IF(ISNUMBER(IK86), IK86*COS(RADIANS(-$C86+Графики!$B$3))+IL86*SIN(RADIANS(-$C86+Графики!$B$3)),"")</f>
        <v/>
      </c>
      <c r="IN86" s="19" t="str">
        <f>IF(ISNUMBER(IK86), IK86*COS(RADIANS(-$C86+Графики!$B$5))+IL86*SIN(RADIANS(-$C86+Графики!$B$5)),"")</f>
        <v/>
      </c>
      <c r="IO86" s="24"/>
      <c r="IP86" s="25"/>
      <c r="IQ86" s="25"/>
      <c r="IR86" s="25"/>
      <c r="IS86" s="18" t="str">
        <f t="shared" si="393"/>
        <v/>
      </c>
      <c r="IT86" s="18" t="str">
        <f t="shared" si="394"/>
        <v/>
      </c>
      <c r="IU86" s="18" t="str">
        <f t="shared" si="395"/>
        <v/>
      </c>
      <c r="IV86" s="18" t="str">
        <f t="shared" si="396"/>
        <v/>
      </c>
      <c r="IW86" s="18" t="str">
        <f>IF(ISNUMBER(IU86), IU86*COS(RADIANS(-$C86+Графики!$B$3))+IV86*SIN(RADIANS(-$C86+Графики!$B$3)),"")</f>
        <v/>
      </c>
      <c r="IX86" s="19" t="str">
        <f>IF(ISNUMBER(IU86), IU86*COS(RADIANS(-$C86+Графики!$B$5))+IV86*SIN(RADIANS(-$C86+Графики!$B$5)),"")</f>
        <v/>
      </c>
    </row>
    <row r="87" spans="1:258" x14ac:dyDescent="0.25">
      <c r="A87" s="44">
        <v>87</v>
      </c>
      <c r="B87" s="50">
        <v>0</v>
      </c>
      <c r="C87" s="11">
        <f>IF(Графики!$A$7="Расчитывать с учетом закручивания скважины",B87,0)</f>
        <v>0</v>
      </c>
      <c r="D87" s="47">
        <v>42</v>
      </c>
      <c r="E87" s="34">
        <f t="shared" si="397"/>
        <v>0</v>
      </c>
      <c r="F87" s="35">
        <f t="shared" si="397"/>
        <v>0</v>
      </c>
      <c r="G87" s="35">
        <f t="shared" si="295"/>
        <v>0</v>
      </c>
      <c r="H87" s="36">
        <f t="shared" si="296"/>
        <v>0</v>
      </c>
      <c r="I87" s="29"/>
      <c r="J87" s="25"/>
      <c r="K87" s="25"/>
      <c r="L87" s="25"/>
      <c r="M87" s="18" t="str">
        <f t="shared" si="297"/>
        <v/>
      </c>
      <c r="N87" s="18" t="str">
        <f t="shared" si="298"/>
        <v/>
      </c>
      <c r="O87" s="18" t="str">
        <f t="shared" si="299"/>
        <v/>
      </c>
      <c r="P87" s="18" t="str">
        <f t="shared" si="300"/>
        <v/>
      </c>
      <c r="Q87" s="18" t="str">
        <f>IF(ISNUMBER(O87), O87*COS(RADIANS(-$C87+Графики!$B$3))+P87*SIN(RADIANS(-$C87+Графики!$B$3)),"")</f>
        <v/>
      </c>
      <c r="R87" s="19" t="str">
        <f>IF(ISNUMBER(O87), O87*COS(RADIANS(-$C87+Графики!$B$5))+P87*SIN(RADIANS(-$C87+Графики!$B$5)),"")</f>
        <v/>
      </c>
      <c r="S87" s="29"/>
      <c r="T87" s="25"/>
      <c r="U87" s="25"/>
      <c r="V87" s="25"/>
      <c r="W87" s="18" t="str">
        <f t="shared" si="301"/>
        <v/>
      </c>
      <c r="X87" s="18" t="str">
        <f t="shared" si="302"/>
        <v/>
      </c>
      <c r="Y87" s="18" t="str">
        <f t="shared" si="303"/>
        <v/>
      </c>
      <c r="Z87" s="18" t="str">
        <f t="shared" si="304"/>
        <v/>
      </c>
      <c r="AA87" s="18" t="str">
        <f>IF(ISNUMBER(Y87), Y87*COS(RADIANS(-$C87+Графики!$B$3))+Z87*SIN(RADIANS(-$C87+Графики!$B$3)),"")</f>
        <v/>
      </c>
      <c r="AB87" s="18" t="str">
        <f>IF(ISNUMBER(Y87), Y87*COS(RADIANS(-$C87+Графики!$B$5))+Z87*SIN(RADIANS(-$C87+Графики!$B$5)),"")</f>
        <v/>
      </c>
      <c r="AC87" s="24"/>
      <c r="AD87" s="25"/>
      <c r="AE87" s="25"/>
      <c r="AF87" s="25"/>
      <c r="AG87" s="18" t="str">
        <f t="shared" si="305"/>
        <v/>
      </c>
      <c r="AH87" s="18" t="str">
        <f t="shared" si="306"/>
        <v/>
      </c>
      <c r="AI87" s="18" t="str">
        <f t="shared" si="307"/>
        <v/>
      </c>
      <c r="AJ87" s="18" t="str">
        <f t="shared" si="308"/>
        <v/>
      </c>
      <c r="AK87" s="18" t="str">
        <f>IF(ISNUMBER(AI87), AI87*COS(RADIANS(-$C87+Графики!$B$3))+AJ87*SIN(RADIANS(-$C87+Графики!$B$3)),"")</f>
        <v/>
      </c>
      <c r="AL87" s="19" t="str">
        <f>IF(ISNUMBER(AI87), AI87*COS(RADIANS(-$C87+Графики!$B$5))+AJ87*SIN(RADIANS(-$C87+Графики!$B$5)),"")</f>
        <v/>
      </c>
      <c r="AM87" s="24"/>
      <c r="AN87" s="25"/>
      <c r="AO87" s="25"/>
      <c r="AP87" s="25"/>
      <c r="AQ87" s="18" t="str">
        <f t="shared" si="309"/>
        <v/>
      </c>
      <c r="AR87" s="18" t="str">
        <f t="shared" si="310"/>
        <v/>
      </c>
      <c r="AS87" s="18" t="str">
        <f t="shared" si="311"/>
        <v/>
      </c>
      <c r="AT87" s="18" t="str">
        <f t="shared" si="312"/>
        <v/>
      </c>
      <c r="AU87" s="18" t="str">
        <f>IF(ISNUMBER(AS87), AS87*COS(RADIANS(-$C87+Графики!$B$3))+AT87*SIN(RADIANS(-$C87+Графики!$B$3)),"")</f>
        <v/>
      </c>
      <c r="AV87" s="19" t="str">
        <f>IF(ISNUMBER(AS87), AS87*COS(RADIANS(-$C87+Графики!$B$5))+AT87*SIN(RADIANS(-$C87+Графики!$B$5)),"")</f>
        <v/>
      </c>
      <c r="AW87" s="24"/>
      <c r="AX87" s="25"/>
      <c r="AY87" s="25"/>
      <c r="AZ87" s="25"/>
      <c r="BA87" s="18" t="str">
        <f t="shared" si="313"/>
        <v/>
      </c>
      <c r="BB87" s="18" t="str">
        <f t="shared" si="314"/>
        <v/>
      </c>
      <c r="BC87" s="18" t="str">
        <f t="shared" si="315"/>
        <v/>
      </c>
      <c r="BD87" s="18" t="str">
        <f t="shared" si="316"/>
        <v/>
      </c>
      <c r="BE87" s="18" t="str">
        <f>IF(ISNUMBER(BC87), BC87*COS(RADIANS(-$C87+Графики!$B$3))+BD87*SIN(RADIANS(-$C87+Графики!$B$3)),"")</f>
        <v/>
      </c>
      <c r="BF87" s="19" t="str">
        <f>IF(ISNUMBER(BC87), BC87*COS(RADIANS(-$C87+Графики!$B$5))+BD87*SIN(RADIANS(-$C87+Графики!$B$5)),"")</f>
        <v/>
      </c>
      <c r="BG87" s="24"/>
      <c r="BH87" s="25"/>
      <c r="BI87" s="25"/>
      <c r="BJ87" s="25"/>
      <c r="BK87" s="18" t="str">
        <f t="shared" si="317"/>
        <v/>
      </c>
      <c r="BL87" s="18" t="str">
        <f t="shared" si="318"/>
        <v/>
      </c>
      <c r="BM87" s="18" t="str">
        <f t="shared" si="319"/>
        <v/>
      </c>
      <c r="BN87" s="18" t="str">
        <f t="shared" si="320"/>
        <v/>
      </c>
      <c r="BO87" s="18" t="str">
        <f>IF(ISNUMBER(BM87), BM87*COS(RADIANS(-$C87+Графики!$B$3))+BN87*SIN(RADIANS(-$C87+Графики!$B$3)),"")</f>
        <v/>
      </c>
      <c r="BP87" s="19" t="str">
        <f>IF(ISNUMBER(BM87), BM87*COS(RADIANS(-$C87+Графики!$B$5))+BN87*SIN(RADIANS(-$C87+Графики!$B$5)),"")</f>
        <v/>
      </c>
      <c r="BQ87" s="24"/>
      <c r="BR87" s="25"/>
      <c r="BS87" s="25"/>
      <c r="BT87" s="25"/>
      <c r="BU87" s="18" t="str">
        <f t="shared" si="321"/>
        <v/>
      </c>
      <c r="BV87" s="18" t="str">
        <f t="shared" si="322"/>
        <v/>
      </c>
      <c r="BW87" s="18" t="str">
        <f t="shared" si="323"/>
        <v/>
      </c>
      <c r="BX87" s="18" t="str">
        <f t="shared" si="324"/>
        <v/>
      </c>
      <c r="BY87" s="18" t="str">
        <f>IF(ISNUMBER(BW87), BW87*COS(RADIANS(-$C87+Графики!$B$3))+BX87*SIN(RADIANS(-$C87+Графики!$B$3)),"")</f>
        <v/>
      </c>
      <c r="BZ87" s="19" t="str">
        <f>IF(ISNUMBER(BW87), BW87*COS(RADIANS(-$C87+Графики!$B$5))+BX87*SIN(RADIANS(-$C87+Графики!$B$5)),"")</f>
        <v/>
      </c>
      <c r="CA87" s="29"/>
      <c r="CB87" s="25"/>
      <c r="CC87" s="25"/>
      <c r="CD87" s="25"/>
      <c r="CE87" s="18" t="str">
        <f t="shared" si="325"/>
        <v/>
      </c>
      <c r="CF87" s="18" t="str">
        <f t="shared" si="326"/>
        <v/>
      </c>
      <c r="CG87" s="18" t="str">
        <f t="shared" si="327"/>
        <v/>
      </c>
      <c r="CH87" s="18" t="str">
        <f t="shared" si="328"/>
        <v/>
      </c>
      <c r="CI87" s="18" t="str">
        <f>IF(ISNUMBER(CG87), CG87*COS(RADIANS(-$C87+Графики!$B$3))+CH87*SIN(RADIANS(-$C87+Графики!$B$3)),"")</f>
        <v/>
      </c>
      <c r="CJ87" s="19" t="str">
        <f>IF(ISNUMBER(CG87), CG87*COS(RADIANS(-$C87+Графики!$B$5))+CH87*SIN(RADIANS(-$C87+Графики!$B$5)),"")</f>
        <v/>
      </c>
      <c r="CK87" s="24"/>
      <c r="CL87" s="25"/>
      <c r="CM87" s="25"/>
      <c r="CN87" s="25"/>
      <c r="CO87" s="18" t="str">
        <f t="shared" si="329"/>
        <v/>
      </c>
      <c r="CP87" s="18" t="str">
        <f t="shared" si="330"/>
        <v/>
      </c>
      <c r="CQ87" s="18" t="str">
        <f t="shared" si="331"/>
        <v/>
      </c>
      <c r="CR87" s="18" t="str">
        <f t="shared" si="332"/>
        <v/>
      </c>
      <c r="CS87" s="18" t="str">
        <f>IF(ISNUMBER(CQ87), CQ87*COS(RADIANS(-$C87+Графики!$B$3))+CR87*SIN(RADIANS(-$C87+Графики!$B$3)),"")</f>
        <v/>
      </c>
      <c r="CT87" s="19" t="str">
        <f>IF(ISNUMBER(CQ87), CQ87*COS(RADIANS(-$C87+Графики!$B$5))+CR87*SIN(RADIANS(-$C87+Графики!$B$5)),"")</f>
        <v/>
      </c>
      <c r="CU87" s="24"/>
      <c r="CV87" s="25"/>
      <c r="CW87" s="25"/>
      <c r="CX87" s="25"/>
      <c r="CY87" s="18" t="str">
        <f t="shared" si="333"/>
        <v/>
      </c>
      <c r="CZ87" s="18" t="str">
        <f t="shared" si="334"/>
        <v/>
      </c>
      <c r="DA87" s="18" t="str">
        <f t="shared" si="335"/>
        <v/>
      </c>
      <c r="DB87" s="18" t="str">
        <f t="shared" si="336"/>
        <v/>
      </c>
      <c r="DC87" s="18" t="str">
        <f>IF(ISNUMBER(DA87), DA87*COS(RADIANS(-$C87+Графики!$B$3))+DB87*SIN(RADIANS(-$C87+Графики!$B$3)),"")</f>
        <v/>
      </c>
      <c r="DD87" s="19" t="str">
        <f>IF(ISNUMBER(DA87), DA87*COS(RADIANS(-$C87+Графики!$B$5))+DB87*SIN(RADIANS(-$C87+Графики!$B$5)),"")</f>
        <v/>
      </c>
      <c r="DE87" s="24"/>
      <c r="DF87" s="25"/>
      <c r="DG87" s="25"/>
      <c r="DH87" s="25"/>
      <c r="DI87" s="18" t="str">
        <f t="shared" si="337"/>
        <v/>
      </c>
      <c r="DJ87" s="18" t="str">
        <f t="shared" si="338"/>
        <v/>
      </c>
      <c r="DK87" s="18" t="str">
        <f t="shared" si="339"/>
        <v/>
      </c>
      <c r="DL87" s="18" t="str">
        <f t="shared" si="340"/>
        <v/>
      </c>
      <c r="DM87" s="18" t="str">
        <f>IF(ISNUMBER(DK87), DK87*COS(RADIANS(-$C87+Графики!$B$3))+DL87*SIN(RADIANS(-$C87+Графики!$B$3)),"")</f>
        <v/>
      </c>
      <c r="DN87" s="19" t="str">
        <f>IF(ISNUMBER(DK87), DK87*COS(RADIANS(-$C87+Графики!$B$5))+DL87*SIN(RADIANS(-$C87+Графики!$B$5)),"")</f>
        <v/>
      </c>
      <c r="DO87" s="24"/>
      <c r="DP87" s="25"/>
      <c r="DQ87" s="25"/>
      <c r="DR87" s="25"/>
      <c r="DS87" s="18" t="str">
        <f t="shared" si="341"/>
        <v/>
      </c>
      <c r="DT87" s="18" t="str">
        <f t="shared" si="342"/>
        <v/>
      </c>
      <c r="DU87" s="18" t="str">
        <f t="shared" si="343"/>
        <v/>
      </c>
      <c r="DV87" s="18" t="str">
        <f t="shared" si="344"/>
        <v/>
      </c>
      <c r="DW87" s="18" t="str">
        <f>IF(ISNUMBER(DU87), DU87*COS(RADIANS(-$C87+Графики!$B$3))+DV87*SIN(RADIANS(-$C87+Графики!$B$3)),"")</f>
        <v/>
      </c>
      <c r="DX87" s="19" t="str">
        <f>IF(ISNUMBER(DU87), DU87*COS(RADIANS(-$C87+Графики!$B$5))+DV87*SIN(RADIANS(-$C87+Графики!$B$5)),"")</f>
        <v/>
      </c>
      <c r="DY87" s="24"/>
      <c r="DZ87" s="25"/>
      <c r="EA87" s="25"/>
      <c r="EB87" s="25"/>
      <c r="EC87" s="18" t="str">
        <f t="shared" si="345"/>
        <v/>
      </c>
      <c r="ED87" s="18" t="str">
        <f t="shared" si="346"/>
        <v/>
      </c>
      <c r="EE87" s="18" t="str">
        <f t="shared" si="347"/>
        <v/>
      </c>
      <c r="EF87" s="18" t="str">
        <f t="shared" si="348"/>
        <v/>
      </c>
      <c r="EG87" s="18" t="str">
        <f>IF(ISNUMBER(EE87), EE87*COS(RADIANS(-$C87+Графики!$B$3))+EF87*SIN(RADIANS(-$C87+Графики!$B$3)),"")</f>
        <v/>
      </c>
      <c r="EH87" s="19" t="str">
        <f>IF(ISNUMBER(EE87), EE87*COS(RADIANS(-$C87+Графики!$B$5))+EF87*SIN(RADIANS(-$C87+Графики!$B$5)),"")</f>
        <v/>
      </c>
      <c r="EI87" s="24"/>
      <c r="EJ87" s="25"/>
      <c r="EK87" s="25"/>
      <c r="EL87" s="25"/>
      <c r="EM87" s="18" t="str">
        <f t="shared" si="349"/>
        <v/>
      </c>
      <c r="EN87" s="18" t="str">
        <f t="shared" si="350"/>
        <v/>
      </c>
      <c r="EO87" s="18" t="str">
        <f t="shared" si="351"/>
        <v/>
      </c>
      <c r="EP87" s="18" t="str">
        <f t="shared" si="352"/>
        <v/>
      </c>
      <c r="EQ87" s="18" t="str">
        <f>IF(ISNUMBER(EO87), EO87*COS(RADIANS(-$C87+Графики!$B$3))+EP87*SIN(RADIANS(-$C87+Графики!$B$3)),"")</f>
        <v/>
      </c>
      <c r="ER87" s="19" t="str">
        <f>IF(ISNUMBER(EO87), EO87*COS(RADIANS(-$C87+Графики!$B$5))+EP87*SIN(RADIANS(-$C87+Графики!$B$5)),"")</f>
        <v/>
      </c>
      <c r="ES87" s="24"/>
      <c r="ET87" s="25"/>
      <c r="EU87" s="25"/>
      <c r="EV87" s="25"/>
      <c r="EW87" s="18" t="str">
        <f t="shared" si="353"/>
        <v/>
      </c>
      <c r="EX87" s="18" t="str">
        <f t="shared" si="354"/>
        <v/>
      </c>
      <c r="EY87" s="18" t="str">
        <f t="shared" si="355"/>
        <v/>
      </c>
      <c r="EZ87" s="18" t="str">
        <f t="shared" si="356"/>
        <v/>
      </c>
      <c r="FA87" s="18" t="str">
        <f>IF(ISNUMBER(EY87), EY87*COS(RADIANS(-$C87+Графики!$B$3))+EZ87*SIN(RADIANS(-$C87+Графики!$B$3)),"")</f>
        <v/>
      </c>
      <c r="FB87" s="19" t="str">
        <f>IF(ISNUMBER(EY87), EY87*COS(RADIANS(-$C87+Графики!$B$5))+EZ87*SIN(RADIANS(-$C87+Графики!$B$5)),"")</f>
        <v/>
      </c>
      <c r="FC87" s="24"/>
      <c r="FD87" s="25"/>
      <c r="FE87" s="25"/>
      <c r="FF87" s="25"/>
      <c r="FG87" s="18" t="str">
        <f t="shared" si="357"/>
        <v/>
      </c>
      <c r="FH87" s="18" t="str">
        <f t="shared" si="358"/>
        <v/>
      </c>
      <c r="FI87" s="18" t="str">
        <f t="shared" si="359"/>
        <v/>
      </c>
      <c r="FJ87" s="18" t="str">
        <f t="shared" si="360"/>
        <v/>
      </c>
      <c r="FK87" s="18" t="str">
        <f>IF(ISNUMBER(FI87), FI87*COS(RADIANS(-$C87+Графики!$B$3))+FJ87*SIN(RADIANS(-$C87+Графики!$B$3)),"")</f>
        <v/>
      </c>
      <c r="FL87" s="19" t="str">
        <f>IF(ISNUMBER(FI87), FI87*COS(RADIANS(-$C87+Графики!$B$5))+FJ87*SIN(RADIANS(-$C87+Графики!$B$5)),"")</f>
        <v/>
      </c>
      <c r="FM87" s="24"/>
      <c r="FN87" s="25"/>
      <c r="FO87" s="25"/>
      <c r="FP87" s="25"/>
      <c r="FQ87" s="18" t="str">
        <f t="shared" si="361"/>
        <v/>
      </c>
      <c r="FR87" s="18" t="str">
        <f t="shared" si="362"/>
        <v/>
      </c>
      <c r="FS87" s="18" t="str">
        <f t="shared" si="363"/>
        <v/>
      </c>
      <c r="FT87" s="18" t="str">
        <f t="shared" si="364"/>
        <v/>
      </c>
      <c r="FU87" s="18" t="str">
        <f>IF(ISNUMBER(FS87), FS87*COS(RADIANS(-$C87+Графики!$B$3))+FT87*SIN(RADIANS(-$C87+Графики!$B$3)),"")</f>
        <v/>
      </c>
      <c r="FV87" s="19" t="str">
        <f>IF(ISNUMBER(FS87), FS87*COS(RADIANS(-$C87+Графики!$B$5))+FT87*SIN(RADIANS(-$C87+Графики!$B$5)),"")</f>
        <v/>
      </c>
      <c r="FW87" s="24"/>
      <c r="FX87" s="25"/>
      <c r="FY87" s="25"/>
      <c r="FZ87" s="25"/>
      <c r="GA87" s="18" t="str">
        <f t="shared" si="365"/>
        <v/>
      </c>
      <c r="GB87" s="18" t="str">
        <f t="shared" si="366"/>
        <v/>
      </c>
      <c r="GC87" s="18" t="str">
        <f t="shared" si="367"/>
        <v/>
      </c>
      <c r="GD87" s="18" t="str">
        <f t="shared" si="368"/>
        <v/>
      </c>
      <c r="GE87" s="18" t="str">
        <f>IF(ISNUMBER(GC87), GC87*COS(RADIANS(-$C87+Графики!$B$3))+GD87*SIN(RADIANS(-$C87+Графики!$B$3)),"")</f>
        <v/>
      </c>
      <c r="GF87" s="19" t="str">
        <f>IF(ISNUMBER(GC87), GC87*COS(RADIANS(-$C87+Графики!$B$5))+GD87*SIN(RADIANS(-$C87+Графики!$B$5)),"")</f>
        <v/>
      </c>
      <c r="GG87" s="24"/>
      <c r="GH87" s="25"/>
      <c r="GI87" s="25"/>
      <c r="GJ87" s="25"/>
      <c r="GK87" s="18" t="str">
        <f t="shared" si="369"/>
        <v/>
      </c>
      <c r="GL87" s="18" t="str">
        <f t="shared" si="370"/>
        <v/>
      </c>
      <c r="GM87" s="18" t="str">
        <f t="shared" si="371"/>
        <v/>
      </c>
      <c r="GN87" s="18" t="str">
        <f t="shared" si="372"/>
        <v/>
      </c>
      <c r="GO87" s="18" t="str">
        <f>IF(ISNUMBER(GM87), GM87*COS(RADIANS(-$C87+Графики!$B$3))+GN87*SIN(RADIANS(-$C87+Графики!$B$3)),"")</f>
        <v/>
      </c>
      <c r="GP87" s="19" t="str">
        <f>IF(ISNUMBER(GM87), GM87*COS(RADIANS(-$C87+Графики!$B$5))+GN87*SIN(RADIANS(-$C87+Графики!$B$5)),"")</f>
        <v/>
      </c>
      <c r="GQ87" s="24"/>
      <c r="GR87" s="25"/>
      <c r="GS87" s="25"/>
      <c r="GT87" s="25"/>
      <c r="GU87" s="18" t="str">
        <f t="shared" si="373"/>
        <v/>
      </c>
      <c r="GV87" s="18" t="str">
        <f t="shared" si="374"/>
        <v/>
      </c>
      <c r="GW87" s="18" t="str">
        <f t="shared" si="375"/>
        <v/>
      </c>
      <c r="GX87" s="18" t="str">
        <f t="shared" si="376"/>
        <v/>
      </c>
      <c r="GY87" s="18" t="str">
        <f>IF(ISNUMBER(GW87), GW87*COS(RADIANS(-$C87+Графики!$B$3))+GX87*SIN(RADIANS(-$C87+Графики!$B$3)),"")</f>
        <v/>
      </c>
      <c r="GZ87" s="19" t="str">
        <f>IF(ISNUMBER(GW87), GW87*COS(RADIANS(-$C87+Графики!$B$5))+GX87*SIN(RADIANS(-$C87+Графики!$B$5)),"")</f>
        <v/>
      </c>
      <c r="HA87" s="24"/>
      <c r="HB87" s="25"/>
      <c r="HC87" s="25"/>
      <c r="HD87" s="25"/>
      <c r="HE87" s="18" t="str">
        <f t="shared" si="377"/>
        <v/>
      </c>
      <c r="HF87" s="18" t="str">
        <f t="shared" si="378"/>
        <v/>
      </c>
      <c r="HG87" s="18" t="str">
        <f t="shared" si="379"/>
        <v/>
      </c>
      <c r="HH87" s="18" t="str">
        <f t="shared" si="380"/>
        <v/>
      </c>
      <c r="HI87" s="18" t="str">
        <f>IF(ISNUMBER(HG87), HG87*COS(RADIANS(-$C87+Графики!$B$3))+HH87*SIN(RADIANS(-$C87+Графики!$B$3)),"")</f>
        <v/>
      </c>
      <c r="HJ87" s="19" t="str">
        <f>IF(ISNUMBER(HG87), HG87*COS(RADIANS(-$C87+Графики!$B$5))+HH87*SIN(RADIANS(-$C87+Графики!$B$5)),"")</f>
        <v/>
      </c>
      <c r="HK87" s="24"/>
      <c r="HL87" s="25"/>
      <c r="HM87" s="25"/>
      <c r="HN87" s="25"/>
      <c r="HO87" s="18" t="str">
        <f t="shared" si="381"/>
        <v/>
      </c>
      <c r="HP87" s="18" t="str">
        <f t="shared" si="382"/>
        <v/>
      </c>
      <c r="HQ87" s="18" t="str">
        <f t="shared" si="383"/>
        <v/>
      </c>
      <c r="HR87" s="18" t="str">
        <f t="shared" si="384"/>
        <v/>
      </c>
      <c r="HS87" s="18" t="str">
        <f>IF(ISNUMBER(HQ87), HQ87*COS(RADIANS(-$C87+Графики!$B$3))+HR87*SIN(RADIANS(-$C87+Графики!$B$3)),"")</f>
        <v/>
      </c>
      <c r="HT87" s="19" t="str">
        <f>IF(ISNUMBER(HQ87), HQ87*COS(RADIANS(-$C87+Графики!$B$5))+HR87*SIN(RADIANS(-$C87+Графики!$B$5)),"")</f>
        <v/>
      </c>
      <c r="HU87" s="24"/>
      <c r="HV87" s="25"/>
      <c r="HW87" s="25"/>
      <c r="HX87" s="25"/>
      <c r="HY87" s="18" t="str">
        <f t="shared" si="385"/>
        <v/>
      </c>
      <c r="HZ87" s="18" t="str">
        <f t="shared" si="386"/>
        <v/>
      </c>
      <c r="IA87" s="18" t="str">
        <f t="shared" si="387"/>
        <v/>
      </c>
      <c r="IB87" s="18" t="str">
        <f t="shared" si="388"/>
        <v/>
      </c>
      <c r="IC87" s="18" t="str">
        <f>IF(ISNUMBER(IA87), IA87*COS(RADIANS(-$C87+Графики!$B$3))+IB87*SIN(RADIANS(-$C87+Графики!$B$3)),"")</f>
        <v/>
      </c>
      <c r="ID87" s="19" t="str">
        <f>IF(ISNUMBER(IA87), IA87*COS(RADIANS(-$C87+Графики!$B$5))+IB87*SIN(RADIANS(-$C87+Графики!$B$5)),"")</f>
        <v/>
      </c>
      <c r="IE87" s="24"/>
      <c r="IF87" s="25"/>
      <c r="IG87" s="25"/>
      <c r="IH87" s="25"/>
      <c r="II87" s="18" t="str">
        <f t="shared" si="389"/>
        <v/>
      </c>
      <c r="IJ87" s="18" t="str">
        <f t="shared" si="390"/>
        <v/>
      </c>
      <c r="IK87" s="18" t="str">
        <f t="shared" si="391"/>
        <v/>
      </c>
      <c r="IL87" s="18" t="str">
        <f t="shared" si="392"/>
        <v/>
      </c>
      <c r="IM87" s="18" t="str">
        <f>IF(ISNUMBER(IK87), IK87*COS(RADIANS(-$C87+Графики!$B$3))+IL87*SIN(RADIANS(-$C87+Графики!$B$3)),"")</f>
        <v/>
      </c>
      <c r="IN87" s="19" t="str">
        <f>IF(ISNUMBER(IK87), IK87*COS(RADIANS(-$C87+Графики!$B$5))+IL87*SIN(RADIANS(-$C87+Графики!$B$5)),"")</f>
        <v/>
      </c>
      <c r="IO87" s="24"/>
      <c r="IP87" s="25"/>
      <c r="IQ87" s="25"/>
      <c r="IR87" s="25"/>
      <c r="IS87" s="18" t="str">
        <f t="shared" si="393"/>
        <v/>
      </c>
      <c r="IT87" s="18" t="str">
        <f t="shared" si="394"/>
        <v/>
      </c>
      <c r="IU87" s="18" t="str">
        <f t="shared" si="395"/>
        <v/>
      </c>
      <c r="IV87" s="18" t="str">
        <f t="shared" si="396"/>
        <v/>
      </c>
      <c r="IW87" s="18" t="str">
        <f>IF(ISNUMBER(IU87), IU87*COS(RADIANS(-$C87+Графики!$B$3))+IV87*SIN(RADIANS(-$C87+Графики!$B$3)),"")</f>
        <v/>
      </c>
      <c r="IX87" s="19" t="str">
        <f>IF(ISNUMBER(IU87), IU87*COS(RADIANS(-$C87+Графики!$B$5))+IV87*SIN(RADIANS(-$C87+Графики!$B$5)),"")</f>
        <v/>
      </c>
    </row>
    <row r="88" spans="1:258" x14ac:dyDescent="0.25">
      <c r="A88" s="44">
        <v>88</v>
      </c>
      <c r="B88" s="50">
        <v>0</v>
      </c>
      <c r="C88" s="11">
        <f>IF(Графики!$A$7="Расчитывать с учетом закручивания скважины",B88,0)</f>
        <v>0</v>
      </c>
      <c r="D88" s="47">
        <v>42.5</v>
      </c>
      <c r="E88" s="34">
        <f t="shared" si="397"/>
        <v>0</v>
      </c>
      <c r="F88" s="35">
        <f t="shared" si="397"/>
        <v>0</v>
      </c>
      <c r="G88" s="35">
        <f t="shared" si="295"/>
        <v>0</v>
      </c>
      <c r="H88" s="36">
        <f t="shared" si="296"/>
        <v>0</v>
      </c>
      <c r="I88" s="29"/>
      <c r="J88" s="25"/>
      <c r="K88" s="25"/>
      <c r="L88" s="25"/>
      <c r="M88" s="18" t="str">
        <f t="shared" si="297"/>
        <v/>
      </c>
      <c r="N88" s="18" t="str">
        <f t="shared" si="298"/>
        <v/>
      </c>
      <c r="O88" s="18" t="str">
        <f t="shared" si="299"/>
        <v/>
      </c>
      <c r="P88" s="18" t="str">
        <f t="shared" si="300"/>
        <v/>
      </c>
      <c r="Q88" s="18" t="str">
        <f>IF(ISNUMBER(O88), O88*COS(RADIANS(-$C88+Графики!$B$3))+P88*SIN(RADIANS(-$C88+Графики!$B$3)),"")</f>
        <v/>
      </c>
      <c r="R88" s="19" t="str">
        <f>IF(ISNUMBER(O88), O88*COS(RADIANS(-$C88+Графики!$B$5))+P88*SIN(RADIANS(-$C88+Графики!$B$5)),"")</f>
        <v/>
      </c>
      <c r="S88" s="29"/>
      <c r="T88" s="25"/>
      <c r="U88" s="25"/>
      <c r="V88" s="25"/>
      <c r="W88" s="18" t="str">
        <f t="shared" si="301"/>
        <v/>
      </c>
      <c r="X88" s="18" t="str">
        <f t="shared" si="302"/>
        <v/>
      </c>
      <c r="Y88" s="18" t="str">
        <f t="shared" si="303"/>
        <v/>
      </c>
      <c r="Z88" s="18" t="str">
        <f t="shared" si="304"/>
        <v/>
      </c>
      <c r="AA88" s="18" t="str">
        <f>IF(ISNUMBER(Y88), Y88*COS(RADIANS(-$C88+Графики!$B$3))+Z88*SIN(RADIANS(-$C88+Графики!$B$3)),"")</f>
        <v/>
      </c>
      <c r="AB88" s="18" t="str">
        <f>IF(ISNUMBER(Y88), Y88*COS(RADIANS(-$C88+Графики!$B$5))+Z88*SIN(RADIANS(-$C88+Графики!$B$5)),"")</f>
        <v/>
      </c>
      <c r="AC88" s="24"/>
      <c r="AD88" s="25"/>
      <c r="AE88" s="25"/>
      <c r="AF88" s="25"/>
      <c r="AG88" s="18" t="str">
        <f t="shared" si="305"/>
        <v/>
      </c>
      <c r="AH88" s="18" t="str">
        <f t="shared" si="306"/>
        <v/>
      </c>
      <c r="AI88" s="18" t="str">
        <f t="shared" si="307"/>
        <v/>
      </c>
      <c r="AJ88" s="18" t="str">
        <f t="shared" si="308"/>
        <v/>
      </c>
      <c r="AK88" s="18" t="str">
        <f>IF(ISNUMBER(AI88), AI88*COS(RADIANS(-$C88+Графики!$B$3))+AJ88*SIN(RADIANS(-$C88+Графики!$B$3)),"")</f>
        <v/>
      </c>
      <c r="AL88" s="19" t="str">
        <f>IF(ISNUMBER(AI88), AI88*COS(RADIANS(-$C88+Графики!$B$5))+AJ88*SIN(RADIANS(-$C88+Графики!$B$5)),"")</f>
        <v/>
      </c>
      <c r="AM88" s="24"/>
      <c r="AN88" s="25"/>
      <c r="AO88" s="25"/>
      <c r="AP88" s="25"/>
      <c r="AQ88" s="18" t="str">
        <f t="shared" si="309"/>
        <v/>
      </c>
      <c r="AR88" s="18" t="str">
        <f t="shared" si="310"/>
        <v/>
      </c>
      <c r="AS88" s="18" t="str">
        <f t="shared" si="311"/>
        <v/>
      </c>
      <c r="AT88" s="18" t="str">
        <f t="shared" si="312"/>
        <v/>
      </c>
      <c r="AU88" s="18" t="str">
        <f>IF(ISNUMBER(AS88), AS88*COS(RADIANS(-$C88+Графики!$B$3))+AT88*SIN(RADIANS(-$C88+Графики!$B$3)),"")</f>
        <v/>
      </c>
      <c r="AV88" s="19" t="str">
        <f>IF(ISNUMBER(AS88), AS88*COS(RADIANS(-$C88+Графики!$B$5))+AT88*SIN(RADIANS(-$C88+Графики!$B$5)),"")</f>
        <v/>
      </c>
      <c r="AW88" s="24"/>
      <c r="AX88" s="25"/>
      <c r="AY88" s="25"/>
      <c r="AZ88" s="25"/>
      <c r="BA88" s="18" t="str">
        <f t="shared" si="313"/>
        <v/>
      </c>
      <c r="BB88" s="18" t="str">
        <f t="shared" si="314"/>
        <v/>
      </c>
      <c r="BC88" s="18" t="str">
        <f t="shared" si="315"/>
        <v/>
      </c>
      <c r="BD88" s="18" t="str">
        <f t="shared" si="316"/>
        <v/>
      </c>
      <c r="BE88" s="18" t="str">
        <f>IF(ISNUMBER(BC88), BC88*COS(RADIANS(-$C88+Графики!$B$3))+BD88*SIN(RADIANS(-$C88+Графики!$B$3)),"")</f>
        <v/>
      </c>
      <c r="BF88" s="19" t="str">
        <f>IF(ISNUMBER(BC88), BC88*COS(RADIANS(-$C88+Графики!$B$5))+BD88*SIN(RADIANS(-$C88+Графики!$B$5)),"")</f>
        <v/>
      </c>
      <c r="BG88" s="24"/>
      <c r="BH88" s="25"/>
      <c r="BI88" s="25"/>
      <c r="BJ88" s="25"/>
      <c r="BK88" s="18" t="str">
        <f t="shared" si="317"/>
        <v/>
      </c>
      <c r="BL88" s="18" t="str">
        <f t="shared" si="318"/>
        <v/>
      </c>
      <c r="BM88" s="18" t="str">
        <f t="shared" si="319"/>
        <v/>
      </c>
      <c r="BN88" s="18" t="str">
        <f t="shared" si="320"/>
        <v/>
      </c>
      <c r="BO88" s="18" t="str">
        <f>IF(ISNUMBER(BM88), BM88*COS(RADIANS(-$C88+Графики!$B$3))+BN88*SIN(RADIANS(-$C88+Графики!$B$3)),"")</f>
        <v/>
      </c>
      <c r="BP88" s="19" t="str">
        <f>IF(ISNUMBER(BM88), BM88*COS(RADIANS(-$C88+Графики!$B$5))+BN88*SIN(RADIANS(-$C88+Графики!$B$5)),"")</f>
        <v/>
      </c>
      <c r="BQ88" s="24"/>
      <c r="BR88" s="25"/>
      <c r="BS88" s="25"/>
      <c r="BT88" s="25"/>
      <c r="BU88" s="18" t="str">
        <f t="shared" si="321"/>
        <v/>
      </c>
      <c r="BV88" s="18" t="str">
        <f t="shared" si="322"/>
        <v/>
      </c>
      <c r="BW88" s="18" t="str">
        <f t="shared" si="323"/>
        <v/>
      </c>
      <c r="BX88" s="18" t="str">
        <f t="shared" si="324"/>
        <v/>
      </c>
      <c r="BY88" s="18" t="str">
        <f>IF(ISNUMBER(BW88), BW88*COS(RADIANS(-$C88+Графики!$B$3))+BX88*SIN(RADIANS(-$C88+Графики!$B$3)),"")</f>
        <v/>
      </c>
      <c r="BZ88" s="19" t="str">
        <f>IF(ISNUMBER(BW88), BW88*COS(RADIANS(-$C88+Графики!$B$5))+BX88*SIN(RADIANS(-$C88+Графики!$B$5)),"")</f>
        <v/>
      </c>
      <c r="CA88" s="29"/>
      <c r="CB88" s="25"/>
      <c r="CC88" s="25"/>
      <c r="CD88" s="25"/>
      <c r="CE88" s="18" t="str">
        <f t="shared" si="325"/>
        <v/>
      </c>
      <c r="CF88" s="18" t="str">
        <f t="shared" si="326"/>
        <v/>
      </c>
      <c r="CG88" s="18" t="str">
        <f t="shared" si="327"/>
        <v/>
      </c>
      <c r="CH88" s="18" t="str">
        <f t="shared" si="328"/>
        <v/>
      </c>
      <c r="CI88" s="18" t="str">
        <f>IF(ISNUMBER(CG88), CG88*COS(RADIANS(-$C88+Графики!$B$3))+CH88*SIN(RADIANS(-$C88+Графики!$B$3)),"")</f>
        <v/>
      </c>
      <c r="CJ88" s="19" t="str">
        <f>IF(ISNUMBER(CG88), CG88*COS(RADIANS(-$C88+Графики!$B$5))+CH88*SIN(RADIANS(-$C88+Графики!$B$5)),"")</f>
        <v/>
      </c>
      <c r="CK88" s="24"/>
      <c r="CL88" s="25"/>
      <c r="CM88" s="25"/>
      <c r="CN88" s="25"/>
      <c r="CO88" s="18" t="str">
        <f t="shared" si="329"/>
        <v/>
      </c>
      <c r="CP88" s="18" t="str">
        <f t="shared" si="330"/>
        <v/>
      </c>
      <c r="CQ88" s="18" t="str">
        <f t="shared" si="331"/>
        <v/>
      </c>
      <c r="CR88" s="18" t="str">
        <f t="shared" si="332"/>
        <v/>
      </c>
      <c r="CS88" s="18" t="str">
        <f>IF(ISNUMBER(CQ88), CQ88*COS(RADIANS(-$C88+Графики!$B$3))+CR88*SIN(RADIANS(-$C88+Графики!$B$3)),"")</f>
        <v/>
      </c>
      <c r="CT88" s="19" t="str">
        <f>IF(ISNUMBER(CQ88), CQ88*COS(RADIANS(-$C88+Графики!$B$5))+CR88*SIN(RADIANS(-$C88+Графики!$B$5)),"")</f>
        <v/>
      </c>
      <c r="CU88" s="24"/>
      <c r="CV88" s="25"/>
      <c r="CW88" s="25"/>
      <c r="CX88" s="25"/>
      <c r="CY88" s="18" t="str">
        <f t="shared" si="333"/>
        <v/>
      </c>
      <c r="CZ88" s="18" t="str">
        <f t="shared" si="334"/>
        <v/>
      </c>
      <c r="DA88" s="18" t="str">
        <f t="shared" si="335"/>
        <v/>
      </c>
      <c r="DB88" s="18" t="str">
        <f t="shared" si="336"/>
        <v/>
      </c>
      <c r="DC88" s="18" t="str">
        <f>IF(ISNUMBER(DA88), DA88*COS(RADIANS(-$C88+Графики!$B$3))+DB88*SIN(RADIANS(-$C88+Графики!$B$3)),"")</f>
        <v/>
      </c>
      <c r="DD88" s="19" t="str">
        <f>IF(ISNUMBER(DA88), DA88*COS(RADIANS(-$C88+Графики!$B$5))+DB88*SIN(RADIANS(-$C88+Графики!$B$5)),"")</f>
        <v/>
      </c>
      <c r="DE88" s="24"/>
      <c r="DF88" s="25"/>
      <c r="DG88" s="25"/>
      <c r="DH88" s="25"/>
      <c r="DI88" s="18" t="str">
        <f t="shared" si="337"/>
        <v/>
      </c>
      <c r="DJ88" s="18" t="str">
        <f t="shared" si="338"/>
        <v/>
      </c>
      <c r="DK88" s="18" t="str">
        <f t="shared" si="339"/>
        <v/>
      </c>
      <c r="DL88" s="18" t="str">
        <f t="shared" si="340"/>
        <v/>
      </c>
      <c r="DM88" s="18" t="str">
        <f>IF(ISNUMBER(DK88), DK88*COS(RADIANS(-$C88+Графики!$B$3))+DL88*SIN(RADIANS(-$C88+Графики!$B$3)),"")</f>
        <v/>
      </c>
      <c r="DN88" s="19" t="str">
        <f>IF(ISNUMBER(DK88), DK88*COS(RADIANS(-$C88+Графики!$B$5))+DL88*SIN(RADIANS(-$C88+Графики!$B$5)),"")</f>
        <v/>
      </c>
      <c r="DO88" s="24"/>
      <c r="DP88" s="25"/>
      <c r="DQ88" s="25"/>
      <c r="DR88" s="25"/>
      <c r="DS88" s="18" t="str">
        <f t="shared" si="341"/>
        <v/>
      </c>
      <c r="DT88" s="18" t="str">
        <f t="shared" si="342"/>
        <v/>
      </c>
      <c r="DU88" s="18" t="str">
        <f t="shared" si="343"/>
        <v/>
      </c>
      <c r="DV88" s="18" t="str">
        <f t="shared" si="344"/>
        <v/>
      </c>
      <c r="DW88" s="18" t="str">
        <f>IF(ISNUMBER(DU88), DU88*COS(RADIANS(-$C88+Графики!$B$3))+DV88*SIN(RADIANS(-$C88+Графики!$B$3)),"")</f>
        <v/>
      </c>
      <c r="DX88" s="19" t="str">
        <f>IF(ISNUMBER(DU88), DU88*COS(RADIANS(-$C88+Графики!$B$5))+DV88*SIN(RADIANS(-$C88+Графики!$B$5)),"")</f>
        <v/>
      </c>
      <c r="DY88" s="24"/>
      <c r="DZ88" s="25"/>
      <c r="EA88" s="25"/>
      <c r="EB88" s="25"/>
      <c r="EC88" s="18" t="str">
        <f t="shared" si="345"/>
        <v/>
      </c>
      <c r="ED88" s="18" t="str">
        <f t="shared" si="346"/>
        <v/>
      </c>
      <c r="EE88" s="18" t="str">
        <f t="shared" si="347"/>
        <v/>
      </c>
      <c r="EF88" s="18" t="str">
        <f t="shared" si="348"/>
        <v/>
      </c>
      <c r="EG88" s="18" t="str">
        <f>IF(ISNUMBER(EE88), EE88*COS(RADIANS(-$C88+Графики!$B$3))+EF88*SIN(RADIANS(-$C88+Графики!$B$3)),"")</f>
        <v/>
      </c>
      <c r="EH88" s="19" t="str">
        <f>IF(ISNUMBER(EE88), EE88*COS(RADIANS(-$C88+Графики!$B$5))+EF88*SIN(RADIANS(-$C88+Графики!$B$5)),"")</f>
        <v/>
      </c>
      <c r="EI88" s="24"/>
      <c r="EJ88" s="25"/>
      <c r="EK88" s="25"/>
      <c r="EL88" s="25"/>
      <c r="EM88" s="18" t="str">
        <f t="shared" si="349"/>
        <v/>
      </c>
      <c r="EN88" s="18" t="str">
        <f t="shared" si="350"/>
        <v/>
      </c>
      <c r="EO88" s="18" t="str">
        <f t="shared" si="351"/>
        <v/>
      </c>
      <c r="EP88" s="18" t="str">
        <f t="shared" si="352"/>
        <v/>
      </c>
      <c r="EQ88" s="18" t="str">
        <f>IF(ISNUMBER(EO88), EO88*COS(RADIANS(-$C88+Графики!$B$3))+EP88*SIN(RADIANS(-$C88+Графики!$B$3)),"")</f>
        <v/>
      </c>
      <c r="ER88" s="19" t="str">
        <f>IF(ISNUMBER(EO88), EO88*COS(RADIANS(-$C88+Графики!$B$5))+EP88*SIN(RADIANS(-$C88+Графики!$B$5)),"")</f>
        <v/>
      </c>
      <c r="ES88" s="24"/>
      <c r="ET88" s="25"/>
      <c r="EU88" s="25"/>
      <c r="EV88" s="25"/>
      <c r="EW88" s="18" t="str">
        <f t="shared" si="353"/>
        <v/>
      </c>
      <c r="EX88" s="18" t="str">
        <f t="shared" si="354"/>
        <v/>
      </c>
      <c r="EY88" s="18" t="str">
        <f t="shared" si="355"/>
        <v/>
      </c>
      <c r="EZ88" s="18" t="str">
        <f t="shared" si="356"/>
        <v/>
      </c>
      <c r="FA88" s="18" t="str">
        <f>IF(ISNUMBER(EY88), EY88*COS(RADIANS(-$C88+Графики!$B$3))+EZ88*SIN(RADIANS(-$C88+Графики!$B$3)),"")</f>
        <v/>
      </c>
      <c r="FB88" s="19" t="str">
        <f>IF(ISNUMBER(EY88), EY88*COS(RADIANS(-$C88+Графики!$B$5))+EZ88*SIN(RADIANS(-$C88+Графики!$B$5)),"")</f>
        <v/>
      </c>
      <c r="FC88" s="24"/>
      <c r="FD88" s="25"/>
      <c r="FE88" s="25"/>
      <c r="FF88" s="25"/>
      <c r="FG88" s="18" t="str">
        <f t="shared" si="357"/>
        <v/>
      </c>
      <c r="FH88" s="18" t="str">
        <f t="shared" si="358"/>
        <v/>
      </c>
      <c r="FI88" s="18" t="str">
        <f t="shared" si="359"/>
        <v/>
      </c>
      <c r="FJ88" s="18" t="str">
        <f t="shared" si="360"/>
        <v/>
      </c>
      <c r="FK88" s="18" t="str">
        <f>IF(ISNUMBER(FI88), FI88*COS(RADIANS(-$C88+Графики!$B$3))+FJ88*SIN(RADIANS(-$C88+Графики!$B$3)),"")</f>
        <v/>
      </c>
      <c r="FL88" s="19" t="str">
        <f>IF(ISNUMBER(FI88), FI88*COS(RADIANS(-$C88+Графики!$B$5))+FJ88*SIN(RADIANS(-$C88+Графики!$B$5)),"")</f>
        <v/>
      </c>
      <c r="FM88" s="24"/>
      <c r="FN88" s="25"/>
      <c r="FO88" s="25"/>
      <c r="FP88" s="25"/>
      <c r="FQ88" s="18" t="str">
        <f t="shared" si="361"/>
        <v/>
      </c>
      <c r="FR88" s="18" t="str">
        <f t="shared" si="362"/>
        <v/>
      </c>
      <c r="FS88" s="18" t="str">
        <f t="shared" si="363"/>
        <v/>
      </c>
      <c r="FT88" s="18" t="str">
        <f t="shared" si="364"/>
        <v/>
      </c>
      <c r="FU88" s="18" t="str">
        <f>IF(ISNUMBER(FS88), FS88*COS(RADIANS(-$C88+Графики!$B$3))+FT88*SIN(RADIANS(-$C88+Графики!$B$3)),"")</f>
        <v/>
      </c>
      <c r="FV88" s="19" t="str">
        <f>IF(ISNUMBER(FS88), FS88*COS(RADIANS(-$C88+Графики!$B$5))+FT88*SIN(RADIANS(-$C88+Графики!$B$5)),"")</f>
        <v/>
      </c>
      <c r="FW88" s="24"/>
      <c r="FX88" s="25"/>
      <c r="FY88" s="25"/>
      <c r="FZ88" s="25"/>
      <c r="GA88" s="18" t="str">
        <f t="shared" si="365"/>
        <v/>
      </c>
      <c r="GB88" s="18" t="str">
        <f t="shared" si="366"/>
        <v/>
      </c>
      <c r="GC88" s="18" t="str">
        <f t="shared" si="367"/>
        <v/>
      </c>
      <c r="GD88" s="18" t="str">
        <f t="shared" si="368"/>
        <v/>
      </c>
      <c r="GE88" s="18" t="str">
        <f>IF(ISNUMBER(GC88), GC88*COS(RADIANS(-$C88+Графики!$B$3))+GD88*SIN(RADIANS(-$C88+Графики!$B$3)),"")</f>
        <v/>
      </c>
      <c r="GF88" s="19" t="str">
        <f>IF(ISNUMBER(GC88), GC88*COS(RADIANS(-$C88+Графики!$B$5))+GD88*SIN(RADIANS(-$C88+Графики!$B$5)),"")</f>
        <v/>
      </c>
      <c r="GG88" s="24"/>
      <c r="GH88" s="25"/>
      <c r="GI88" s="25"/>
      <c r="GJ88" s="25"/>
      <c r="GK88" s="18" t="str">
        <f t="shared" si="369"/>
        <v/>
      </c>
      <c r="GL88" s="18" t="str">
        <f t="shared" si="370"/>
        <v/>
      </c>
      <c r="GM88" s="18" t="str">
        <f t="shared" si="371"/>
        <v/>
      </c>
      <c r="GN88" s="18" t="str">
        <f t="shared" si="372"/>
        <v/>
      </c>
      <c r="GO88" s="18" t="str">
        <f>IF(ISNUMBER(GM88), GM88*COS(RADIANS(-$C88+Графики!$B$3))+GN88*SIN(RADIANS(-$C88+Графики!$B$3)),"")</f>
        <v/>
      </c>
      <c r="GP88" s="19" t="str">
        <f>IF(ISNUMBER(GM88), GM88*COS(RADIANS(-$C88+Графики!$B$5))+GN88*SIN(RADIANS(-$C88+Графики!$B$5)),"")</f>
        <v/>
      </c>
      <c r="GQ88" s="24"/>
      <c r="GR88" s="25"/>
      <c r="GS88" s="25"/>
      <c r="GT88" s="25"/>
      <c r="GU88" s="18" t="str">
        <f t="shared" si="373"/>
        <v/>
      </c>
      <c r="GV88" s="18" t="str">
        <f t="shared" si="374"/>
        <v/>
      </c>
      <c r="GW88" s="18" t="str">
        <f t="shared" si="375"/>
        <v/>
      </c>
      <c r="GX88" s="18" t="str">
        <f t="shared" si="376"/>
        <v/>
      </c>
      <c r="GY88" s="18" t="str">
        <f>IF(ISNUMBER(GW88), GW88*COS(RADIANS(-$C88+Графики!$B$3))+GX88*SIN(RADIANS(-$C88+Графики!$B$3)),"")</f>
        <v/>
      </c>
      <c r="GZ88" s="19" t="str">
        <f>IF(ISNUMBER(GW88), GW88*COS(RADIANS(-$C88+Графики!$B$5))+GX88*SIN(RADIANS(-$C88+Графики!$B$5)),"")</f>
        <v/>
      </c>
      <c r="HA88" s="24"/>
      <c r="HB88" s="25"/>
      <c r="HC88" s="25"/>
      <c r="HD88" s="25"/>
      <c r="HE88" s="18" t="str">
        <f t="shared" si="377"/>
        <v/>
      </c>
      <c r="HF88" s="18" t="str">
        <f t="shared" si="378"/>
        <v/>
      </c>
      <c r="HG88" s="18" t="str">
        <f t="shared" si="379"/>
        <v/>
      </c>
      <c r="HH88" s="18" t="str">
        <f t="shared" si="380"/>
        <v/>
      </c>
      <c r="HI88" s="18" t="str">
        <f>IF(ISNUMBER(HG88), HG88*COS(RADIANS(-$C88+Графики!$B$3))+HH88*SIN(RADIANS(-$C88+Графики!$B$3)),"")</f>
        <v/>
      </c>
      <c r="HJ88" s="19" t="str">
        <f>IF(ISNUMBER(HG88), HG88*COS(RADIANS(-$C88+Графики!$B$5))+HH88*SIN(RADIANS(-$C88+Графики!$B$5)),"")</f>
        <v/>
      </c>
      <c r="HK88" s="24"/>
      <c r="HL88" s="25"/>
      <c r="HM88" s="25"/>
      <c r="HN88" s="25"/>
      <c r="HO88" s="18" t="str">
        <f t="shared" si="381"/>
        <v/>
      </c>
      <c r="HP88" s="18" t="str">
        <f t="shared" si="382"/>
        <v/>
      </c>
      <c r="HQ88" s="18" t="str">
        <f t="shared" si="383"/>
        <v/>
      </c>
      <c r="HR88" s="18" t="str">
        <f t="shared" si="384"/>
        <v/>
      </c>
      <c r="HS88" s="18" t="str">
        <f>IF(ISNUMBER(HQ88), HQ88*COS(RADIANS(-$C88+Графики!$B$3))+HR88*SIN(RADIANS(-$C88+Графики!$B$3)),"")</f>
        <v/>
      </c>
      <c r="HT88" s="19" t="str">
        <f>IF(ISNUMBER(HQ88), HQ88*COS(RADIANS(-$C88+Графики!$B$5))+HR88*SIN(RADIANS(-$C88+Графики!$B$5)),"")</f>
        <v/>
      </c>
      <c r="HU88" s="24"/>
      <c r="HV88" s="25"/>
      <c r="HW88" s="25"/>
      <c r="HX88" s="25"/>
      <c r="HY88" s="18" t="str">
        <f t="shared" si="385"/>
        <v/>
      </c>
      <c r="HZ88" s="18" t="str">
        <f t="shared" si="386"/>
        <v/>
      </c>
      <c r="IA88" s="18" t="str">
        <f t="shared" si="387"/>
        <v/>
      </c>
      <c r="IB88" s="18" t="str">
        <f t="shared" si="388"/>
        <v/>
      </c>
      <c r="IC88" s="18" t="str">
        <f>IF(ISNUMBER(IA88), IA88*COS(RADIANS(-$C88+Графики!$B$3))+IB88*SIN(RADIANS(-$C88+Графики!$B$3)),"")</f>
        <v/>
      </c>
      <c r="ID88" s="19" t="str">
        <f>IF(ISNUMBER(IA88), IA88*COS(RADIANS(-$C88+Графики!$B$5))+IB88*SIN(RADIANS(-$C88+Графики!$B$5)),"")</f>
        <v/>
      </c>
      <c r="IE88" s="24"/>
      <c r="IF88" s="25"/>
      <c r="IG88" s="25"/>
      <c r="IH88" s="25"/>
      <c r="II88" s="18" t="str">
        <f t="shared" si="389"/>
        <v/>
      </c>
      <c r="IJ88" s="18" t="str">
        <f t="shared" si="390"/>
        <v/>
      </c>
      <c r="IK88" s="18" t="str">
        <f t="shared" si="391"/>
        <v/>
      </c>
      <c r="IL88" s="18" t="str">
        <f t="shared" si="392"/>
        <v/>
      </c>
      <c r="IM88" s="18" t="str">
        <f>IF(ISNUMBER(IK88), IK88*COS(RADIANS(-$C88+Графики!$B$3))+IL88*SIN(RADIANS(-$C88+Графики!$B$3)),"")</f>
        <v/>
      </c>
      <c r="IN88" s="19" t="str">
        <f>IF(ISNUMBER(IK88), IK88*COS(RADIANS(-$C88+Графики!$B$5))+IL88*SIN(RADIANS(-$C88+Графики!$B$5)),"")</f>
        <v/>
      </c>
      <c r="IO88" s="24"/>
      <c r="IP88" s="25"/>
      <c r="IQ88" s="25"/>
      <c r="IR88" s="25"/>
      <c r="IS88" s="18" t="str">
        <f t="shared" si="393"/>
        <v/>
      </c>
      <c r="IT88" s="18" t="str">
        <f t="shared" si="394"/>
        <v/>
      </c>
      <c r="IU88" s="18" t="str">
        <f t="shared" si="395"/>
        <v/>
      </c>
      <c r="IV88" s="18" t="str">
        <f t="shared" si="396"/>
        <v/>
      </c>
      <c r="IW88" s="18" t="str">
        <f>IF(ISNUMBER(IU88), IU88*COS(RADIANS(-$C88+Графики!$B$3))+IV88*SIN(RADIANS(-$C88+Графики!$B$3)),"")</f>
        <v/>
      </c>
      <c r="IX88" s="19" t="str">
        <f>IF(ISNUMBER(IU88), IU88*COS(RADIANS(-$C88+Графики!$B$5))+IV88*SIN(RADIANS(-$C88+Графики!$B$5)),"")</f>
        <v/>
      </c>
    </row>
    <row r="89" spans="1:258" x14ac:dyDescent="0.25">
      <c r="A89" s="44">
        <v>89</v>
      </c>
      <c r="B89" s="50">
        <v>0</v>
      </c>
      <c r="C89" s="11">
        <f>IF(Графики!$A$7="Расчитывать с учетом закручивания скважины",B89,0)</f>
        <v>0</v>
      </c>
      <c r="D89" s="47">
        <v>43</v>
      </c>
      <c r="E89" s="34">
        <f t="shared" si="397"/>
        <v>0</v>
      </c>
      <c r="F89" s="35">
        <f t="shared" si="397"/>
        <v>0</v>
      </c>
      <c r="G89" s="35">
        <f t="shared" si="295"/>
        <v>0</v>
      </c>
      <c r="H89" s="36">
        <f t="shared" si="296"/>
        <v>0</v>
      </c>
      <c r="I89" s="29"/>
      <c r="J89" s="25"/>
      <c r="K89" s="25"/>
      <c r="L89" s="25"/>
      <c r="M89" s="18" t="str">
        <f t="shared" si="297"/>
        <v/>
      </c>
      <c r="N89" s="18" t="str">
        <f t="shared" si="298"/>
        <v/>
      </c>
      <c r="O89" s="18" t="str">
        <f t="shared" si="299"/>
        <v/>
      </c>
      <c r="P89" s="18" t="str">
        <f t="shared" si="300"/>
        <v/>
      </c>
      <c r="Q89" s="18" t="str">
        <f>IF(ISNUMBER(O89), O89*COS(RADIANS(-$C89+Графики!$B$3))+P89*SIN(RADIANS(-$C89+Графики!$B$3)),"")</f>
        <v/>
      </c>
      <c r="R89" s="19" t="str">
        <f>IF(ISNUMBER(O89), O89*COS(RADIANS(-$C89+Графики!$B$5))+P89*SIN(RADIANS(-$C89+Графики!$B$5)),"")</f>
        <v/>
      </c>
      <c r="S89" s="29"/>
      <c r="T89" s="25"/>
      <c r="U89" s="25"/>
      <c r="V89" s="25"/>
      <c r="W89" s="18" t="str">
        <f t="shared" si="301"/>
        <v/>
      </c>
      <c r="X89" s="18" t="str">
        <f t="shared" si="302"/>
        <v/>
      </c>
      <c r="Y89" s="18" t="str">
        <f t="shared" si="303"/>
        <v/>
      </c>
      <c r="Z89" s="18" t="str">
        <f t="shared" si="304"/>
        <v/>
      </c>
      <c r="AA89" s="18" t="str">
        <f>IF(ISNUMBER(Y89), Y89*COS(RADIANS(-$C89+Графики!$B$3))+Z89*SIN(RADIANS(-$C89+Графики!$B$3)),"")</f>
        <v/>
      </c>
      <c r="AB89" s="18" t="str">
        <f>IF(ISNUMBER(Y89), Y89*COS(RADIANS(-$C89+Графики!$B$5))+Z89*SIN(RADIANS(-$C89+Графики!$B$5)),"")</f>
        <v/>
      </c>
      <c r="AC89" s="24"/>
      <c r="AD89" s="25"/>
      <c r="AE89" s="25"/>
      <c r="AF89" s="25"/>
      <c r="AG89" s="18" t="str">
        <f t="shared" si="305"/>
        <v/>
      </c>
      <c r="AH89" s="18" t="str">
        <f t="shared" si="306"/>
        <v/>
      </c>
      <c r="AI89" s="18" t="str">
        <f t="shared" si="307"/>
        <v/>
      </c>
      <c r="AJ89" s="18" t="str">
        <f t="shared" si="308"/>
        <v/>
      </c>
      <c r="AK89" s="18" t="str">
        <f>IF(ISNUMBER(AI89), AI89*COS(RADIANS(-$C89+Графики!$B$3))+AJ89*SIN(RADIANS(-$C89+Графики!$B$3)),"")</f>
        <v/>
      </c>
      <c r="AL89" s="19" t="str">
        <f>IF(ISNUMBER(AI89), AI89*COS(RADIANS(-$C89+Графики!$B$5))+AJ89*SIN(RADIANS(-$C89+Графики!$B$5)),"")</f>
        <v/>
      </c>
      <c r="AM89" s="24"/>
      <c r="AN89" s="25"/>
      <c r="AO89" s="25"/>
      <c r="AP89" s="25"/>
      <c r="AQ89" s="18" t="str">
        <f t="shared" si="309"/>
        <v/>
      </c>
      <c r="AR89" s="18" t="str">
        <f t="shared" si="310"/>
        <v/>
      </c>
      <c r="AS89" s="18" t="str">
        <f t="shared" si="311"/>
        <v/>
      </c>
      <c r="AT89" s="18" t="str">
        <f t="shared" si="312"/>
        <v/>
      </c>
      <c r="AU89" s="18" t="str">
        <f>IF(ISNUMBER(AS89), AS89*COS(RADIANS(-$C89+Графики!$B$3))+AT89*SIN(RADIANS(-$C89+Графики!$B$3)),"")</f>
        <v/>
      </c>
      <c r="AV89" s="19" t="str">
        <f>IF(ISNUMBER(AS89), AS89*COS(RADIANS(-$C89+Графики!$B$5))+AT89*SIN(RADIANS(-$C89+Графики!$B$5)),"")</f>
        <v/>
      </c>
      <c r="AW89" s="24"/>
      <c r="AX89" s="25"/>
      <c r="AY89" s="25"/>
      <c r="AZ89" s="25"/>
      <c r="BA89" s="18" t="str">
        <f t="shared" si="313"/>
        <v/>
      </c>
      <c r="BB89" s="18" t="str">
        <f t="shared" si="314"/>
        <v/>
      </c>
      <c r="BC89" s="18" t="str">
        <f t="shared" si="315"/>
        <v/>
      </c>
      <c r="BD89" s="18" t="str">
        <f t="shared" si="316"/>
        <v/>
      </c>
      <c r="BE89" s="18" t="str">
        <f>IF(ISNUMBER(BC89), BC89*COS(RADIANS(-$C89+Графики!$B$3))+BD89*SIN(RADIANS(-$C89+Графики!$B$3)),"")</f>
        <v/>
      </c>
      <c r="BF89" s="19" t="str">
        <f>IF(ISNUMBER(BC89), BC89*COS(RADIANS(-$C89+Графики!$B$5))+BD89*SIN(RADIANS(-$C89+Графики!$B$5)),"")</f>
        <v/>
      </c>
      <c r="BG89" s="24"/>
      <c r="BH89" s="25"/>
      <c r="BI89" s="25"/>
      <c r="BJ89" s="25"/>
      <c r="BK89" s="18" t="str">
        <f t="shared" si="317"/>
        <v/>
      </c>
      <c r="BL89" s="18" t="str">
        <f t="shared" si="318"/>
        <v/>
      </c>
      <c r="BM89" s="18" t="str">
        <f t="shared" si="319"/>
        <v/>
      </c>
      <c r="BN89" s="18" t="str">
        <f t="shared" si="320"/>
        <v/>
      </c>
      <c r="BO89" s="18" t="str">
        <f>IF(ISNUMBER(BM89), BM89*COS(RADIANS(-$C89+Графики!$B$3))+BN89*SIN(RADIANS(-$C89+Графики!$B$3)),"")</f>
        <v/>
      </c>
      <c r="BP89" s="19" t="str">
        <f>IF(ISNUMBER(BM89), BM89*COS(RADIANS(-$C89+Графики!$B$5))+BN89*SIN(RADIANS(-$C89+Графики!$B$5)),"")</f>
        <v/>
      </c>
      <c r="BQ89" s="24"/>
      <c r="BR89" s="25"/>
      <c r="BS89" s="25"/>
      <c r="BT89" s="25"/>
      <c r="BU89" s="18" t="str">
        <f t="shared" si="321"/>
        <v/>
      </c>
      <c r="BV89" s="18" t="str">
        <f t="shared" si="322"/>
        <v/>
      </c>
      <c r="BW89" s="18" t="str">
        <f t="shared" si="323"/>
        <v/>
      </c>
      <c r="BX89" s="18" t="str">
        <f t="shared" si="324"/>
        <v/>
      </c>
      <c r="BY89" s="18" t="str">
        <f>IF(ISNUMBER(BW89), BW89*COS(RADIANS(-$C89+Графики!$B$3))+BX89*SIN(RADIANS(-$C89+Графики!$B$3)),"")</f>
        <v/>
      </c>
      <c r="BZ89" s="19" t="str">
        <f>IF(ISNUMBER(BW89), BW89*COS(RADIANS(-$C89+Графики!$B$5))+BX89*SIN(RADIANS(-$C89+Графики!$B$5)),"")</f>
        <v/>
      </c>
      <c r="CA89" s="29"/>
      <c r="CB89" s="25"/>
      <c r="CC89" s="25"/>
      <c r="CD89" s="25"/>
      <c r="CE89" s="18" t="str">
        <f t="shared" si="325"/>
        <v/>
      </c>
      <c r="CF89" s="18" t="str">
        <f t="shared" si="326"/>
        <v/>
      </c>
      <c r="CG89" s="18" t="str">
        <f t="shared" si="327"/>
        <v/>
      </c>
      <c r="CH89" s="18" t="str">
        <f t="shared" si="328"/>
        <v/>
      </c>
      <c r="CI89" s="18" t="str">
        <f>IF(ISNUMBER(CG89), CG89*COS(RADIANS(-$C89+Графики!$B$3))+CH89*SIN(RADIANS(-$C89+Графики!$B$3)),"")</f>
        <v/>
      </c>
      <c r="CJ89" s="19" t="str">
        <f>IF(ISNUMBER(CG89), CG89*COS(RADIANS(-$C89+Графики!$B$5))+CH89*SIN(RADIANS(-$C89+Графики!$B$5)),"")</f>
        <v/>
      </c>
      <c r="CK89" s="24"/>
      <c r="CL89" s="25"/>
      <c r="CM89" s="25"/>
      <c r="CN89" s="25"/>
      <c r="CO89" s="18" t="str">
        <f t="shared" si="329"/>
        <v/>
      </c>
      <c r="CP89" s="18" t="str">
        <f t="shared" si="330"/>
        <v/>
      </c>
      <c r="CQ89" s="18" t="str">
        <f t="shared" si="331"/>
        <v/>
      </c>
      <c r="CR89" s="18" t="str">
        <f t="shared" si="332"/>
        <v/>
      </c>
      <c r="CS89" s="18" t="str">
        <f>IF(ISNUMBER(CQ89), CQ89*COS(RADIANS(-$C89+Графики!$B$3))+CR89*SIN(RADIANS(-$C89+Графики!$B$3)),"")</f>
        <v/>
      </c>
      <c r="CT89" s="19" t="str">
        <f>IF(ISNUMBER(CQ89), CQ89*COS(RADIANS(-$C89+Графики!$B$5))+CR89*SIN(RADIANS(-$C89+Графики!$B$5)),"")</f>
        <v/>
      </c>
      <c r="CU89" s="24"/>
      <c r="CV89" s="25"/>
      <c r="CW89" s="25"/>
      <c r="CX89" s="25"/>
      <c r="CY89" s="18" t="str">
        <f t="shared" si="333"/>
        <v/>
      </c>
      <c r="CZ89" s="18" t="str">
        <f t="shared" si="334"/>
        <v/>
      </c>
      <c r="DA89" s="18" t="str">
        <f t="shared" si="335"/>
        <v/>
      </c>
      <c r="DB89" s="18" t="str">
        <f t="shared" si="336"/>
        <v/>
      </c>
      <c r="DC89" s="18" t="str">
        <f>IF(ISNUMBER(DA89), DA89*COS(RADIANS(-$C89+Графики!$B$3))+DB89*SIN(RADIANS(-$C89+Графики!$B$3)),"")</f>
        <v/>
      </c>
      <c r="DD89" s="19" t="str">
        <f>IF(ISNUMBER(DA89), DA89*COS(RADIANS(-$C89+Графики!$B$5))+DB89*SIN(RADIANS(-$C89+Графики!$B$5)),"")</f>
        <v/>
      </c>
      <c r="DE89" s="24"/>
      <c r="DF89" s="25"/>
      <c r="DG89" s="25"/>
      <c r="DH89" s="25"/>
      <c r="DI89" s="18" t="str">
        <f t="shared" si="337"/>
        <v/>
      </c>
      <c r="DJ89" s="18" t="str">
        <f t="shared" si="338"/>
        <v/>
      </c>
      <c r="DK89" s="18" t="str">
        <f t="shared" si="339"/>
        <v/>
      </c>
      <c r="DL89" s="18" t="str">
        <f t="shared" si="340"/>
        <v/>
      </c>
      <c r="DM89" s="18" t="str">
        <f>IF(ISNUMBER(DK89), DK89*COS(RADIANS(-$C89+Графики!$B$3))+DL89*SIN(RADIANS(-$C89+Графики!$B$3)),"")</f>
        <v/>
      </c>
      <c r="DN89" s="19" t="str">
        <f>IF(ISNUMBER(DK89), DK89*COS(RADIANS(-$C89+Графики!$B$5))+DL89*SIN(RADIANS(-$C89+Графики!$B$5)),"")</f>
        <v/>
      </c>
      <c r="DO89" s="24"/>
      <c r="DP89" s="25"/>
      <c r="DQ89" s="25"/>
      <c r="DR89" s="25"/>
      <c r="DS89" s="18" t="str">
        <f t="shared" si="341"/>
        <v/>
      </c>
      <c r="DT89" s="18" t="str">
        <f t="shared" si="342"/>
        <v/>
      </c>
      <c r="DU89" s="18" t="str">
        <f t="shared" si="343"/>
        <v/>
      </c>
      <c r="DV89" s="18" t="str">
        <f t="shared" si="344"/>
        <v/>
      </c>
      <c r="DW89" s="18" t="str">
        <f>IF(ISNUMBER(DU89), DU89*COS(RADIANS(-$C89+Графики!$B$3))+DV89*SIN(RADIANS(-$C89+Графики!$B$3)),"")</f>
        <v/>
      </c>
      <c r="DX89" s="19" t="str">
        <f>IF(ISNUMBER(DU89), DU89*COS(RADIANS(-$C89+Графики!$B$5))+DV89*SIN(RADIANS(-$C89+Графики!$B$5)),"")</f>
        <v/>
      </c>
      <c r="DY89" s="24"/>
      <c r="DZ89" s="25"/>
      <c r="EA89" s="25"/>
      <c r="EB89" s="25"/>
      <c r="EC89" s="18" t="str">
        <f t="shared" si="345"/>
        <v/>
      </c>
      <c r="ED89" s="18" t="str">
        <f t="shared" si="346"/>
        <v/>
      </c>
      <c r="EE89" s="18" t="str">
        <f t="shared" si="347"/>
        <v/>
      </c>
      <c r="EF89" s="18" t="str">
        <f t="shared" si="348"/>
        <v/>
      </c>
      <c r="EG89" s="18" t="str">
        <f>IF(ISNUMBER(EE89), EE89*COS(RADIANS(-$C89+Графики!$B$3))+EF89*SIN(RADIANS(-$C89+Графики!$B$3)),"")</f>
        <v/>
      </c>
      <c r="EH89" s="19" t="str">
        <f>IF(ISNUMBER(EE89), EE89*COS(RADIANS(-$C89+Графики!$B$5))+EF89*SIN(RADIANS(-$C89+Графики!$B$5)),"")</f>
        <v/>
      </c>
      <c r="EI89" s="24"/>
      <c r="EJ89" s="25"/>
      <c r="EK89" s="25"/>
      <c r="EL89" s="25"/>
      <c r="EM89" s="18" t="str">
        <f t="shared" si="349"/>
        <v/>
      </c>
      <c r="EN89" s="18" t="str">
        <f t="shared" si="350"/>
        <v/>
      </c>
      <c r="EO89" s="18" t="str">
        <f t="shared" si="351"/>
        <v/>
      </c>
      <c r="EP89" s="18" t="str">
        <f t="shared" si="352"/>
        <v/>
      </c>
      <c r="EQ89" s="18" t="str">
        <f>IF(ISNUMBER(EO89), EO89*COS(RADIANS(-$C89+Графики!$B$3))+EP89*SIN(RADIANS(-$C89+Графики!$B$3)),"")</f>
        <v/>
      </c>
      <c r="ER89" s="19" t="str">
        <f>IF(ISNUMBER(EO89), EO89*COS(RADIANS(-$C89+Графики!$B$5))+EP89*SIN(RADIANS(-$C89+Графики!$B$5)),"")</f>
        <v/>
      </c>
      <c r="ES89" s="24"/>
      <c r="ET89" s="25"/>
      <c r="EU89" s="25"/>
      <c r="EV89" s="25"/>
      <c r="EW89" s="18" t="str">
        <f t="shared" si="353"/>
        <v/>
      </c>
      <c r="EX89" s="18" t="str">
        <f t="shared" si="354"/>
        <v/>
      </c>
      <c r="EY89" s="18" t="str">
        <f t="shared" si="355"/>
        <v/>
      </c>
      <c r="EZ89" s="18" t="str">
        <f t="shared" si="356"/>
        <v/>
      </c>
      <c r="FA89" s="18" t="str">
        <f>IF(ISNUMBER(EY89), EY89*COS(RADIANS(-$C89+Графики!$B$3))+EZ89*SIN(RADIANS(-$C89+Графики!$B$3)),"")</f>
        <v/>
      </c>
      <c r="FB89" s="19" t="str">
        <f>IF(ISNUMBER(EY89), EY89*COS(RADIANS(-$C89+Графики!$B$5))+EZ89*SIN(RADIANS(-$C89+Графики!$B$5)),"")</f>
        <v/>
      </c>
      <c r="FC89" s="24"/>
      <c r="FD89" s="25"/>
      <c r="FE89" s="25"/>
      <c r="FF89" s="25"/>
      <c r="FG89" s="18" t="str">
        <f t="shared" si="357"/>
        <v/>
      </c>
      <c r="FH89" s="18" t="str">
        <f t="shared" si="358"/>
        <v/>
      </c>
      <c r="FI89" s="18" t="str">
        <f t="shared" si="359"/>
        <v/>
      </c>
      <c r="FJ89" s="18" t="str">
        <f t="shared" si="360"/>
        <v/>
      </c>
      <c r="FK89" s="18" t="str">
        <f>IF(ISNUMBER(FI89), FI89*COS(RADIANS(-$C89+Графики!$B$3))+FJ89*SIN(RADIANS(-$C89+Графики!$B$3)),"")</f>
        <v/>
      </c>
      <c r="FL89" s="19" t="str">
        <f>IF(ISNUMBER(FI89), FI89*COS(RADIANS(-$C89+Графики!$B$5))+FJ89*SIN(RADIANS(-$C89+Графики!$B$5)),"")</f>
        <v/>
      </c>
      <c r="FM89" s="24"/>
      <c r="FN89" s="25"/>
      <c r="FO89" s="25"/>
      <c r="FP89" s="25"/>
      <c r="FQ89" s="18" t="str">
        <f t="shared" si="361"/>
        <v/>
      </c>
      <c r="FR89" s="18" t="str">
        <f t="shared" si="362"/>
        <v/>
      </c>
      <c r="FS89" s="18" t="str">
        <f t="shared" si="363"/>
        <v/>
      </c>
      <c r="FT89" s="18" t="str">
        <f t="shared" si="364"/>
        <v/>
      </c>
      <c r="FU89" s="18" t="str">
        <f>IF(ISNUMBER(FS89), FS89*COS(RADIANS(-$C89+Графики!$B$3))+FT89*SIN(RADIANS(-$C89+Графики!$B$3)),"")</f>
        <v/>
      </c>
      <c r="FV89" s="19" t="str">
        <f>IF(ISNUMBER(FS89), FS89*COS(RADIANS(-$C89+Графики!$B$5))+FT89*SIN(RADIANS(-$C89+Графики!$B$5)),"")</f>
        <v/>
      </c>
      <c r="FW89" s="24"/>
      <c r="FX89" s="25"/>
      <c r="FY89" s="25"/>
      <c r="FZ89" s="25"/>
      <c r="GA89" s="18" t="str">
        <f t="shared" si="365"/>
        <v/>
      </c>
      <c r="GB89" s="18" t="str">
        <f t="shared" si="366"/>
        <v/>
      </c>
      <c r="GC89" s="18" t="str">
        <f t="shared" si="367"/>
        <v/>
      </c>
      <c r="GD89" s="18" t="str">
        <f t="shared" si="368"/>
        <v/>
      </c>
      <c r="GE89" s="18" t="str">
        <f>IF(ISNUMBER(GC89), GC89*COS(RADIANS(-$C89+Графики!$B$3))+GD89*SIN(RADIANS(-$C89+Графики!$B$3)),"")</f>
        <v/>
      </c>
      <c r="GF89" s="19" t="str">
        <f>IF(ISNUMBER(GC89), GC89*COS(RADIANS(-$C89+Графики!$B$5))+GD89*SIN(RADIANS(-$C89+Графики!$B$5)),"")</f>
        <v/>
      </c>
      <c r="GG89" s="24"/>
      <c r="GH89" s="25"/>
      <c r="GI89" s="25"/>
      <c r="GJ89" s="25"/>
      <c r="GK89" s="18" t="str">
        <f t="shared" si="369"/>
        <v/>
      </c>
      <c r="GL89" s="18" t="str">
        <f t="shared" si="370"/>
        <v/>
      </c>
      <c r="GM89" s="18" t="str">
        <f t="shared" si="371"/>
        <v/>
      </c>
      <c r="GN89" s="18" t="str">
        <f t="shared" si="372"/>
        <v/>
      </c>
      <c r="GO89" s="18" t="str">
        <f>IF(ISNUMBER(GM89), GM89*COS(RADIANS(-$C89+Графики!$B$3))+GN89*SIN(RADIANS(-$C89+Графики!$B$3)),"")</f>
        <v/>
      </c>
      <c r="GP89" s="19" t="str">
        <f>IF(ISNUMBER(GM89), GM89*COS(RADIANS(-$C89+Графики!$B$5))+GN89*SIN(RADIANS(-$C89+Графики!$B$5)),"")</f>
        <v/>
      </c>
      <c r="GQ89" s="24"/>
      <c r="GR89" s="25"/>
      <c r="GS89" s="25"/>
      <c r="GT89" s="25"/>
      <c r="GU89" s="18" t="str">
        <f t="shared" si="373"/>
        <v/>
      </c>
      <c r="GV89" s="18" t="str">
        <f t="shared" si="374"/>
        <v/>
      </c>
      <c r="GW89" s="18" t="str">
        <f t="shared" si="375"/>
        <v/>
      </c>
      <c r="GX89" s="18" t="str">
        <f t="shared" si="376"/>
        <v/>
      </c>
      <c r="GY89" s="18" t="str">
        <f>IF(ISNUMBER(GW89), GW89*COS(RADIANS(-$C89+Графики!$B$3))+GX89*SIN(RADIANS(-$C89+Графики!$B$3)),"")</f>
        <v/>
      </c>
      <c r="GZ89" s="19" t="str">
        <f>IF(ISNUMBER(GW89), GW89*COS(RADIANS(-$C89+Графики!$B$5))+GX89*SIN(RADIANS(-$C89+Графики!$B$5)),"")</f>
        <v/>
      </c>
      <c r="HA89" s="24"/>
      <c r="HB89" s="25"/>
      <c r="HC89" s="25"/>
      <c r="HD89" s="25"/>
      <c r="HE89" s="18" t="str">
        <f t="shared" si="377"/>
        <v/>
      </c>
      <c r="HF89" s="18" t="str">
        <f t="shared" si="378"/>
        <v/>
      </c>
      <c r="HG89" s="18" t="str">
        <f t="shared" si="379"/>
        <v/>
      </c>
      <c r="HH89" s="18" t="str">
        <f t="shared" si="380"/>
        <v/>
      </c>
      <c r="HI89" s="18" t="str">
        <f>IF(ISNUMBER(HG89), HG89*COS(RADIANS(-$C89+Графики!$B$3))+HH89*SIN(RADIANS(-$C89+Графики!$B$3)),"")</f>
        <v/>
      </c>
      <c r="HJ89" s="19" t="str">
        <f>IF(ISNUMBER(HG89), HG89*COS(RADIANS(-$C89+Графики!$B$5))+HH89*SIN(RADIANS(-$C89+Графики!$B$5)),"")</f>
        <v/>
      </c>
      <c r="HK89" s="24"/>
      <c r="HL89" s="25"/>
      <c r="HM89" s="25"/>
      <c r="HN89" s="25"/>
      <c r="HO89" s="18" t="str">
        <f t="shared" si="381"/>
        <v/>
      </c>
      <c r="HP89" s="18" t="str">
        <f t="shared" si="382"/>
        <v/>
      </c>
      <c r="HQ89" s="18" t="str">
        <f t="shared" si="383"/>
        <v/>
      </c>
      <c r="HR89" s="18" t="str">
        <f t="shared" si="384"/>
        <v/>
      </c>
      <c r="HS89" s="18" t="str">
        <f>IF(ISNUMBER(HQ89), HQ89*COS(RADIANS(-$C89+Графики!$B$3))+HR89*SIN(RADIANS(-$C89+Графики!$B$3)),"")</f>
        <v/>
      </c>
      <c r="HT89" s="19" t="str">
        <f>IF(ISNUMBER(HQ89), HQ89*COS(RADIANS(-$C89+Графики!$B$5))+HR89*SIN(RADIANS(-$C89+Графики!$B$5)),"")</f>
        <v/>
      </c>
      <c r="HU89" s="24"/>
      <c r="HV89" s="25"/>
      <c r="HW89" s="25"/>
      <c r="HX89" s="25"/>
      <c r="HY89" s="18" t="str">
        <f t="shared" si="385"/>
        <v/>
      </c>
      <c r="HZ89" s="18" t="str">
        <f t="shared" si="386"/>
        <v/>
      </c>
      <c r="IA89" s="18" t="str">
        <f t="shared" si="387"/>
        <v/>
      </c>
      <c r="IB89" s="18" t="str">
        <f t="shared" si="388"/>
        <v/>
      </c>
      <c r="IC89" s="18" t="str">
        <f>IF(ISNUMBER(IA89), IA89*COS(RADIANS(-$C89+Графики!$B$3))+IB89*SIN(RADIANS(-$C89+Графики!$B$3)),"")</f>
        <v/>
      </c>
      <c r="ID89" s="19" t="str">
        <f>IF(ISNUMBER(IA89), IA89*COS(RADIANS(-$C89+Графики!$B$5))+IB89*SIN(RADIANS(-$C89+Графики!$B$5)),"")</f>
        <v/>
      </c>
      <c r="IE89" s="24"/>
      <c r="IF89" s="25"/>
      <c r="IG89" s="25"/>
      <c r="IH89" s="25"/>
      <c r="II89" s="18" t="str">
        <f t="shared" si="389"/>
        <v/>
      </c>
      <c r="IJ89" s="18" t="str">
        <f t="shared" si="390"/>
        <v/>
      </c>
      <c r="IK89" s="18" t="str">
        <f t="shared" si="391"/>
        <v/>
      </c>
      <c r="IL89" s="18" t="str">
        <f t="shared" si="392"/>
        <v/>
      </c>
      <c r="IM89" s="18" t="str">
        <f>IF(ISNUMBER(IK89), IK89*COS(RADIANS(-$C89+Графики!$B$3))+IL89*SIN(RADIANS(-$C89+Графики!$B$3)),"")</f>
        <v/>
      </c>
      <c r="IN89" s="19" t="str">
        <f>IF(ISNUMBER(IK89), IK89*COS(RADIANS(-$C89+Графики!$B$5))+IL89*SIN(RADIANS(-$C89+Графики!$B$5)),"")</f>
        <v/>
      </c>
      <c r="IO89" s="24"/>
      <c r="IP89" s="25"/>
      <c r="IQ89" s="25"/>
      <c r="IR89" s="25"/>
      <c r="IS89" s="18" t="str">
        <f t="shared" si="393"/>
        <v/>
      </c>
      <c r="IT89" s="18" t="str">
        <f t="shared" si="394"/>
        <v/>
      </c>
      <c r="IU89" s="18" t="str">
        <f t="shared" si="395"/>
        <v/>
      </c>
      <c r="IV89" s="18" t="str">
        <f t="shared" si="396"/>
        <v/>
      </c>
      <c r="IW89" s="18" t="str">
        <f>IF(ISNUMBER(IU89), IU89*COS(RADIANS(-$C89+Графики!$B$3))+IV89*SIN(RADIANS(-$C89+Графики!$B$3)),"")</f>
        <v/>
      </c>
      <c r="IX89" s="19" t="str">
        <f>IF(ISNUMBER(IU89), IU89*COS(RADIANS(-$C89+Графики!$B$5))+IV89*SIN(RADIANS(-$C89+Графики!$B$5)),"")</f>
        <v/>
      </c>
    </row>
    <row r="90" spans="1:258" x14ac:dyDescent="0.25">
      <c r="A90" s="44">
        <v>90</v>
      </c>
      <c r="B90" s="50">
        <v>0</v>
      </c>
      <c r="C90" s="11">
        <f>IF(Графики!$A$7="Расчитывать с учетом закручивания скважины",B90,0)</f>
        <v>0</v>
      </c>
      <c r="D90" s="47">
        <v>43.5</v>
      </c>
      <c r="E90" s="34">
        <f t="shared" si="397"/>
        <v>0</v>
      </c>
      <c r="F90" s="35">
        <f t="shared" si="397"/>
        <v>0</v>
      </c>
      <c r="G90" s="35">
        <f t="shared" si="295"/>
        <v>0</v>
      </c>
      <c r="H90" s="36">
        <f t="shared" si="296"/>
        <v>0</v>
      </c>
      <c r="I90" s="29"/>
      <c r="J90" s="25"/>
      <c r="K90" s="25"/>
      <c r="L90" s="25"/>
      <c r="M90" s="18" t="str">
        <f t="shared" si="297"/>
        <v/>
      </c>
      <c r="N90" s="18" t="str">
        <f t="shared" si="298"/>
        <v/>
      </c>
      <c r="O90" s="18" t="str">
        <f t="shared" si="299"/>
        <v/>
      </c>
      <c r="P90" s="18" t="str">
        <f t="shared" si="300"/>
        <v/>
      </c>
      <c r="Q90" s="18" t="str">
        <f>IF(ISNUMBER(O90), O90*COS(RADIANS(-$C90+Графики!$B$3))+P90*SIN(RADIANS(-$C90+Графики!$B$3)),"")</f>
        <v/>
      </c>
      <c r="R90" s="19" t="str">
        <f>IF(ISNUMBER(O90), O90*COS(RADIANS(-$C90+Графики!$B$5))+P90*SIN(RADIANS(-$C90+Графики!$B$5)),"")</f>
        <v/>
      </c>
      <c r="S90" s="29"/>
      <c r="T90" s="25"/>
      <c r="U90" s="25"/>
      <c r="V90" s="25"/>
      <c r="W90" s="18" t="str">
        <f t="shared" si="301"/>
        <v/>
      </c>
      <c r="X90" s="18" t="str">
        <f t="shared" si="302"/>
        <v/>
      </c>
      <c r="Y90" s="18" t="str">
        <f t="shared" si="303"/>
        <v/>
      </c>
      <c r="Z90" s="18" t="str">
        <f t="shared" si="304"/>
        <v/>
      </c>
      <c r="AA90" s="18" t="str">
        <f>IF(ISNUMBER(Y90), Y90*COS(RADIANS(-$C90+Графики!$B$3))+Z90*SIN(RADIANS(-$C90+Графики!$B$3)),"")</f>
        <v/>
      </c>
      <c r="AB90" s="18" t="str">
        <f>IF(ISNUMBER(Y90), Y90*COS(RADIANS(-$C90+Графики!$B$5))+Z90*SIN(RADIANS(-$C90+Графики!$B$5)),"")</f>
        <v/>
      </c>
      <c r="AC90" s="24"/>
      <c r="AD90" s="25"/>
      <c r="AE90" s="25"/>
      <c r="AF90" s="25"/>
      <c r="AG90" s="18" t="str">
        <f t="shared" si="305"/>
        <v/>
      </c>
      <c r="AH90" s="18" t="str">
        <f t="shared" si="306"/>
        <v/>
      </c>
      <c r="AI90" s="18" t="str">
        <f t="shared" si="307"/>
        <v/>
      </c>
      <c r="AJ90" s="18" t="str">
        <f t="shared" si="308"/>
        <v/>
      </c>
      <c r="AK90" s="18" t="str">
        <f>IF(ISNUMBER(AI90), AI90*COS(RADIANS(-$C90+Графики!$B$3))+AJ90*SIN(RADIANS(-$C90+Графики!$B$3)),"")</f>
        <v/>
      </c>
      <c r="AL90" s="19" t="str">
        <f>IF(ISNUMBER(AI90), AI90*COS(RADIANS(-$C90+Графики!$B$5))+AJ90*SIN(RADIANS(-$C90+Графики!$B$5)),"")</f>
        <v/>
      </c>
      <c r="AM90" s="24"/>
      <c r="AN90" s="25"/>
      <c r="AO90" s="25"/>
      <c r="AP90" s="25"/>
      <c r="AQ90" s="18" t="str">
        <f t="shared" si="309"/>
        <v/>
      </c>
      <c r="AR90" s="18" t="str">
        <f t="shared" si="310"/>
        <v/>
      </c>
      <c r="AS90" s="18" t="str">
        <f t="shared" si="311"/>
        <v/>
      </c>
      <c r="AT90" s="18" t="str">
        <f t="shared" si="312"/>
        <v/>
      </c>
      <c r="AU90" s="18" t="str">
        <f>IF(ISNUMBER(AS90), AS90*COS(RADIANS(-$C90+Графики!$B$3))+AT90*SIN(RADIANS(-$C90+Графики!$B$3)),"")</f>
        <v/>
      </c>
      <c r="AV90" s="19" t="str">
        <f>IF(ISNUMBER(AS90), AS90*COS(RADIANS(-$C90+Графики!$B$5))+AT90*SIN(RADIANS(-$C90+Графики!$B$5)),"")</f>
        <v/>
      </c>
      <c r="AW90" s="24"/>
      <c r="AX90" s="25"/>
      <c r="AY90" s="25"/>
      <c r="AZ90" s="25"/>
      <c r="BA90" s="18" t="str">
        <f t="shared" si="313"/>
        <v/>
      </c>
      <c r="BB90" s="18" t="str">
        <f t="shared" si="314"/>
        <v/>
      </c>
      <c r="BC90" s="18" t="str">
        <f t="shared" si="315"/>
        <v/>
      </c>
      <c r="BD90" s="18" t="str">
        <f t="shared" si="316"/>
        <v/>
      </c>
      <c r="BE90" s="18" t="str">
        <f>IF(ISNUMBER(BC90), BC90*COS(RADIANS(-$C90+Графики!$B$3))+BD90*SIN(RADIANS(-$C90+Графики!$B$3)),"")</f>
        <v/>
      </c>
      <c r="BF90" s="19" t="str">
        <f>IF(ISNUMBER(BC90), BC90*COS(RADIANS(-$C90+Графики!$B$5))+BD90*SIN(RADIANS(-$C90+Графики!$B$5)),"")</f>
        <v/>
      </c>
      <c r="BG90" s="24"/>
      <c r="BH90" s="25"/>
      <c r="BI90" s="25"/>
      <c r="BJ90" s="25"/>
      <c r="BK90" s="18" t="str">
        <f t="shared" si="317"/>
        <v/>
      </c>
      <c r="BL90" s="18" t="str">
        <f t="shared" si="318"/>
        <v/>
      </c>
      <c r="BM90" s="18" t="str">
        <f t="shared" si="319"/>
        <v/>
      </c>
      <c r="BN90" s="18" t="str">
        <f t="shared" si="320"/>
        <v/>
      </c>
      <c r="BO90" s="18" t="str">
        <f>IF(ISNUMBER(BM90), BM90*COS(RADIANS(-$C90+Графики!$B$3))+BN90*SIN(RADIANS(-$C90+Графики!$B$3)),"")</f>
        <v/>
      </c>
      <c r="BP90" s="19" t="str">
        <f>IF(ISNUMBER(BM90), BM90*COS(RADIANS(-$C90+Графики!$B$5))+BN90*SIN(RADIANS(-$C90+Графики!$B$5)),"")</f>
        <v/>
      </c>
      <c r="BQ90" s="24"/>
      <c r="BR90" s="25"/>
      <c r="BS90" s="25"/>
      <c r="BT90" s="25"/>
      <c r="BU90" s="18" t="str">
        <f t="shared" si="321"/>
        <v/>
      </c>
      <c r="BV90" s="18" t="str">
        <f t="shared" si="322"/>
        <v/>
      </c>
      <c r="BW90" s="18" t="str">
        <f t="shared" si="323"/>
        <v/>
      </c>
      <c r="BX90" s="18" t="str">
        <f t="shared" si="324"/>
        <v/>
      </c>
      <c r="BY90" s="18" t="str">
        <f>IF(ISNUMBER(BW90), BW90*COS(RADIANS(-$C90+Графики!$B$3))+BX90*SIN(RADIANS(-$C90+Графики!$B$3)),"")</f>
        <v/>
      </c>
      <c r="BZ90" s="19" t="str">
        <f>IF(ISNUMBER(BW90), BW90*COS(RADIANS(-$C90+Графики!$B$5))+BX90*SIN(RADIANS(-$C90+Графики!$B$5)),"")</f>
        <v/>
      </c>
      <c r="CA90" s="29"/>
      <c r="CB90" s="25"/>
      <c r="CC90" s="25"/>
      <c r="CD90" s="25"/>
      <c r="CE90" s="18" t="str">
        <f t="shared" si="325"/>
        <v/>
      </c>
      <c r="CF90" s="18" t="str">
        <f t="shared" si="326"/>
        <v/>
      </c>
      <c r="CG90" s="18" t="str">
        <f t="shared" si="327"/>
        <v/>
      </c>
      <c r="CH90" s="18" t="str">
        <f t="shared" si="328"/>
        <v/>
      </c>
      <c r="CI90" s="18" t="str">
        <f>IF(ISNUMBER(CG90), CG90*COS(RADIANS(-$C90+Графики!$B$3))+CH90*SIN(RADIANS(-$C90+Графики!$B$3)),"")</f>
        <v/>
      </c>
      <c r="CJ90" s="19" t="str">
        <f>IF(ISNUMBER(CG90), CG90*COS(RADIANS(-$C90+Графики!$B$5))+CH90*SIN(RADIANS(-$C90+Графики!$B$5)),"")</f>
        <v/>
      </c>
      <c r="CK90" s="24"/>
      <c r="CL90" s="25"/>
      <c r="CM90" s="25"/>
      <c r="CN90" s="25"/>
      <c r="CO90" s="18" t="str">
        <f t="shared" si="329"/>
        <v/>
      </c>
      <c r="CP90" s="18" t="str">
        <f t="shared" si="330"/>
        <v/>
      </c>
      <c r="CQ90" s="18" t="str">
        <f t="shared" si="331"/>
        <v/>
      </c>
      <c r="CR90" s="18" t="str">
        <f t="shared" si="332"/>
        <v/>
      </c>
      <c r="CS90" s="18" t="str">
        <f>IF(ISNUMBER(CQ90), CQ90*COS(RADIANS(-$C90+Графики!$B$3))+CR90*SIN(RADIANS(-$C90+Графики!$B$3)),"")</f>
        <v/>
      </c>
      <c r="CT90" s="19" t="str">
        <f>IF(ISNUMBER(CQ90), CQ90*COS(RADIANS(-$C90+Графики!$B$5))+CR90*SIN(RADIANS(-$C90+Графики!$B$5)),"")</f>
        <v/>
      </c>
      <c r="CU90" s="24"/>
      <c r="CV90" s="25"/>
      <c r="CW90" s="25"/>
      <c r="CX90" s="25"/>
      <c r="CY90" s="18" t="str">
        <f t="shared" si="333"/>
        <v/>
      </c>
      <c r="CZ90" s="18" t="str">
        <f t="shared" si="334"/>
        <v/>
      </c>
      <c r="DA90" s="18" t="str">
        <f t="shared" si="335"/>
        <v/>
      </c>
      <c r="DB90" s="18" t="str">
        <f t="shared" si="336"/>
        <v/>
      </c>
      <c r="DC90" s="18" t="str">
        <f>IF(ISNUMBER(DA90), DA90*COS(RADIANS(-$C90+Графики!$B$3))+DB90*SIN(RADIANS(-$C90+Графики!$B$3)),"")</f>
        <v/>
      </c>
      <c r="DD90" s="19" t="str">
        <f>IF(ISNUMBER(DA90), DA90*COS(RADIANS(-$C90+Графики!$B$5))+DB90*SIN(RADIANS(-$C90+Графики!$B$5)),"")</f>
        <v/>
      </c>
      <c r="DE90" s="24"/>
      <c r="DF90" s="25"/>
      <c r="DG90" s="25"/>
      <c r="DH90" s="25"/>
      <c r="DI90" s="18" t="str">
        <f t="shared" si="337"/>
        <v/>
      </c>
      <c r="DJ90" s="18" t="str">
        <f t="shared" si="338"/>
        <v/>
      </c>
      <c r="DK90" s="18" t="str">
        <f t="shared" si="339"/>
        <v/>
      </c>
      <c r="DL90" s="18" t="str">
        <f t="shared" si="340"/>
        <v/>
      </c>
      <c r="DM90" s="18" t="str">
        <f>IF(ISNUMBER(DK90), DK90*COS(RADIANS(-$C90+Графики!$B$3))+DL90*SIN(RADIANS(-$C90+Графики!$B$3)),"")</f>
        <v/>
      </c>
      <c r="DN90" s="19" t="str">
        <f>IF(ISNUMBER(DK90), DK90*COS(RADIANS(-$C90+Графики!$B$5))+DL90*SIN(RADIANS(-$C90+Графики!$B$5)),"")</f>
        <v/>
      </c>
      <c r="DO90" s="24"/>
      <c r="DP90" s="25"/>
      <c r="DQ90" s="25"/>
      <c r="DR90" s="25"/>
      <c r="DS90" s="18" t="str">
        <f t="shared" si="341"/>
        <v/>
      </c>
      <c r="DT90" s="18" t="str">
        <f t="shared" si="342"/>
        <v/>
      </c>
      <c r="DU90" s="18" t="str">
        <f t="shared" si="343"/>
        <v/>
      </c>
      <c r="DV90" s="18" t="str">
        <f t="shared" si="344"/>
        <v/>
      </c>
      <c r="DW90" s="18" t="str">
        <f>IF(ISNUMBER(DU90), DU90*COS(RADIANS(-$C90+Графики!$B$3))+DV90*SIN(RADIANS(-$C90+Графики!$B$3)),"")</f>
        <v/>
      </c>
      <c r="DX90" s="19" t="str">
        <f>IF(ISNUMBER(DU90), DU90*COS(RADIANS(-$C90+Графики!$B$5))+DV90*SIN(RADIANS(-$C90+Графики!$B$5)),"")</f>
        <v/>
      </c>
      <c r="DY90" s="24"/>
      <c r="DZ90" s="25"/>
      <c r="EA90" s="25"/>
      <c r="EB90" s="25"/>
      <c r="EC90" s="18" t="str">
        <f t="shared" si="345"/>
        <v/>
      </c>
      <c r="ED90" s="18" t="str">
        <f t="shared" si="346"/>
        <v/>
      </c>
      <c r="EE90" s="18" t="str">
        <f t="shared" si="347"/>
        <v/>
      </c>
      <c r="EF90" s="18" t="str">
        <f t="shared" si="348"/>
        <v/>
      </c>
      <c r="EG90" s="18" t="str">
        <f>IF(ISNUMBER(EE90), EE90*COS(RADIANS(-$C90+Графики!$B$3))+EF90*SIN(RADIANS(-$C90+Графики!$B$3)),"")</f>
        <v/>
      </c>
      <c r="EH90" s="19" t="str">
        <f>IF(ISNUMBER(EE90), EE90*COS(RADIANS(-$C90+Графики!$B$5))+EF90*SIN(RADIANS(-$C90+Графики!$B$5)),"")</f>
        <v/>
      </c>
      <c r="EI90" s="24"/>
      <c r="EJ90" s="25"/>
      <c r="EK90" s="25"/>
      <c r="EL90" s="25"/>
      <c r="EM90" s="18" t="str">
        <f t="shared" si="349"/>
        <v/>
      </c>
      <c r="EN90" s="18" t="str">
        <f t="shared" si="350"/>
        <v/>
      </c>
      <c r="EO90" s="18" t="str">
        <f t="shared" si="351"/>
        <v/>
      </c>
      <c r="EP90" s="18" t="str">
        <f t="shared" si="352"/>
        <v/>
      </c>
      <c r="EQ90" s="18" t="str">
        <f>IF(ISNUMBER(EO90), EO90*COS(RADIANS(-$C90+Графики!$B$3))+EP90*SIN(RADIANS(-$C90+Графики!$B$3)),"")</f>
        <v/>
      </c>
      <c r="ER90" s="19" t="str">
        <f>IF(ISNUMBER(EO90), EO90*COS(RADIANS(-$C90+Графики!$B$5))+EP90*SIN(RADIANS(-$C90+Графики!$B$5)),"")</f>
        <v/>
      </c>
      <c r="ES90" s="24"/>
      <c r="ET90" s="25"/>
      <c r="EU90" s="25"/>
      <c r="EV90" s="25"/>
      <c r="EW90" s="18" t="str">
        <f t="shared" si="353"/>
        <v/>
      </c>
      <c r="EX90" s="18" t="str">
        <f t="shared" si="354"/>
        <v/>
      </c>
      <c r="EY90" s="18" t="str">
        <f t="shared" si="355"/>
        <v/>
      </c>
      <c r="EZ90" s="18" t="str">
        <f t="shared" si="356"/>
        <v/>
      </c>
      <c r="FA90" s="18" t="str">
        <f>IF(ISNUMBER(EY90), EY90*COS(RADIANS(-$C90+Графики!$B$3))+EZ90*SIN(RADIANS(-$C90+Графики!$B$3)),"")</f>
        <v/>
      </c>
      <c r="FB90" s="19" t="str">
        <f>IF(ISNUMBER(EY90), EY90*COS(RADIANS(-$C90+Графики!$B$5))+EZ90*SIN(RADIANS(-$C90+Графики!$B$5)),"")</f>
        <v/>
      </c>
      <c r="FC90" s="24"/>
      <c r="FD90" s="25"/>
      <c r="FE90" s="25"/>
      <c r="FF90" s="25"/>
      <c r="FG90" s="18" t="str">
        <f t="shared" si="357"/>
        <v/>
      </c>
      <c r="FH90" s="18" t="str">
        <f t="shared" si="358"/>
        <v/>
      </c>
      <c r="FI90" s="18" t="str">
        <f t="shared" si="359"/>
        <v/>
      </c>
      <c r="FJ90" s="18" t="str">
        <f t="shared" si="360"/>
        <v/>
      </c>
      <c r="FK90" s="18" t="str">
        <f>IF(ISNUMBER(FI90), FI90*COS(RADIANS(-$C90+Графики!$B$3))+FJ90*SIN(RADIANS(-$C90+Графики!$B$3)),"")</f>
        <v/>
      </c>
      <c r="FL90" s="19" t="str">
        <f>IF(ISNUMBER(FI90), FI90*COS(RADIANS(-$C90+Графики!$B$5))+FJ90*SIN(RADIANS(-$C90+Графики!$B$5)),"")</f>
        <v/>
      </c>
      <c r="FM90" s="24"/>
      <c r="FN90" s="25"/>
      <c r="FO90" s="25"/>
      <c r="FP90" s="25"/>
      <c r="FQ90" s="18" t="str">
        <f t="shared" si="361"/>
        <v/>
      </c>
      <c r="FR90" s="18" t="str">
        <f t="shared" si="362"/>
        <v/>
      </c>
      <c r="FS90" s="18" t="str">
        <f t="shared" si="363"/>
        <v/>
      </c>
      <c r="FT90" s="18" t="str">
        <f t="shared" si="364"/>
        <v/>
      </c>
      <c r="FU90" s="18" t="str">
        <f>IF(ISNUMBER(FS90), FS90*COS(RADIANS(-$C90+Графики!$B$3))+FT90*SIN(RADIANS(-$C90+Графики!$B$3)),"")</f>
        <v/>
      </c>
      <c r="FV90" s="19" t="str">
        <f>IF(ISNUMBER(FS90), FS90*COS(RADIANS(-$C90+Графики!$B$5))+FT90*SIN(RADIANS(-$C90+Графики!$B$5)),"")</f>
        <v/>
      </c>
      <c r="FW90" s="24"/>
      <c r="FX90" s="25"/>
      <c r="FY90" s="25"/>
      <c r="FZ90" s="25"/>
      <c r="GA90" s="18" t="str">
        <f t="shared" si="365"/>
        <v/>
      </c>
      <c r="GB90" s="18" t="str">
        <f t="shared" si="366"/>
        <v/>
      </c>
      <c r="GC90" s="18" t="str">
        <f t="shared" si="367"/>
        <v/>
      </c>
      <c r="GD90" s="18" t="str">
        <f t="shared" si="368"/>
        <v/>
      </c>
      <c r="GE90" s="18" t="str">
        <f>IF(ISNUMBER(GC90), GC90*COS(RADIANS(-$C90+Графики!$B$3))+GD90*SIN(RADIANS(-$C90+Графики!$B$3)),"")</f>
        <v/>
      </c>
      <c r="GF90" s="19" t="str">
        <f>IF(ISNUMBER(GC90), GC90*COS(RADIANS(-$C90+Графики!$B$5))+GD90*SIN(RADIANS(-$C90+Графики!$B$5)),"")</f>
        <v/>
      </c>
      <c r="GG90" s="24"/>
      <c r="GH90" s="25"/>
      <c r="GI90" s="25"/>
      <c r="GJ90" s="25"/>
      <c r="GK90" s="18" t="str">
        <f t="shared" si="369"/>
        <v/>
      </c>
      <c r="GL90" s="18" t="str">
        <f t="shared" si="370"/>
        <v/>
      </c>
      <c r="GM90" s="18" t="str">
        <f t="shared" si="371"/>
        <v/>
      </c>
      <c r="GN90" s="18" t="str">
        <f t="shared" si="372"/>
        <v/>
      </c>
      <c r="GO90" s="18" t="str">
        <f>IF(ISNUMBER(GM90), GM90*COS(RADIANS(-$C90+Графики!$B$3))+GN90*SIN(RADIANS(-$C90+Графики!$B$3)),"")</f>
        <v/>
      </c>
      <c r="GP90" s="19" t="str">
        <f>IF(ISNUMBER(GM90), GM90*COS(RADIANS(-$C90+Графики!$B$5))+GN90*SIN(RADIANS(-$C90+Графики!$B$5)),"")</f>
        <v/>
      </c>
      <c r="GQ90" s="24"/>
      <c r="GR90" s="25"/>
      <c r="GS90" s="25"/>
      <c r="GT90" s="25"/>
      <c r="GU90" s="18" t="str">
        <f t="shared" si="373"/>
        <v/>
      </c>
      <c r="GV90" s="18" t="str">
        <f t="shared" si="374"/>
        <v/>
      </c>
      <c r="GW90" s="18" t="str">
        <f t="shared" si="375"/>
        <v/>
      </c>
      <c r="GX90" s="18" t="str">
        <f t="shared" si="376"/>
        <v/>
      </c>
      <c r="GY90" s="18" t="str">
        <f>IF(ISNUMBER(GW90), GW90*COS(RADIANS(-$C90+Графики!$B$3))+GX90*SIN(RADIANS(-$C90+Графики!$B$3)),"")</f>
        <v/>
      </c>
      <c r="GZ90" s="19" t="str">
        <f>IF(ISNUMBER(GW90), GW90*COS(RADIANS(-$C90+Графики!$B$5))+GX90*SIN(RADIANS(-$C90+Графики!$B$5)),"")</f>
        <v/>
      </c>
      <c r="HA90" s="24"/>
      <c r="HB90" s="25"/>
      <c r="HC90" s="25"/>
      <c r="HD90" s="25"/>
      <c r="HE90" s="18" t="str">
        <f t="shared" si="377"/>
        <v/>
      </c>
      <c r="HF90" s="18" t="str">
        <f t="shared" si="378"/>
        <v/>
      </c>
      <c r="HG90" s="18" t="str">
        <f t="shared" si="379"/>
        <v/>
      </c>
      <c r="HH90" s="18" t="str">
        <f t="shared" si="380"/>
        <v/>
      </c>
      <c r="HI90" s="18" t="str">
        <f>IF(ISNUMBER(HG90), HG90*COS(RADIANS(-$C90+Графики!$B$3))+HH90*SIN(RADIANS(-$C90+Графики!$B$3)),"")</f>
        <v/>
      </c>
      <c r="HJ90" s="19" t="str">
        <f>IF(ISNUMBER(HG90), HG90*COS(RADIANS(-$C90+Графики!$B$5))+HH90*SIN(RADIANS(-$C90+Графики!$B$5)),"")</f>
        <v/>
      </c>
      <c r="HK90" s="24"/>
      <c r="HL90" s="25"/>
      <c r="HM90" s="25"/>
      <c r="HN90" s="25"/>
      <c r="HO90" s="18" t="str">
        <f t="shared" si="381"/>
        <v/>
      </c>
      <c r="HP90" s="18" t="str">
        <f t="shared" si="382"/>
        <v/>
      </c>
      <c r="HQ90" s="18" t="str">
        <f t="shared" si="383"/>
        <v/>
      </c>
      <c r="HR90" s="18" t="str">
        <f t="shared" si="384"/>
        <v/>
      </c>
      <c r="HS90" s="18" t="str">
        <f>IF(ISNUMBER(HQ90), HQ90*COS(RADIANS(-$C90+Графики!$B$3))+HR90*SIN(RADIANS(-$C90+Графики!$B$3)),"")</f>
        <v/>
      </c>
      <c r="HT90" s="19" t="str">
        <f>IF(ISNUMBER(HQ90), HQ90*COS(RADIANS(-$C90+Графики!$B$5))+HR90*SIN(RADIANS(-$C90+Графики!$B$5)),"")</f>
        <v/>
      </c>
      <c r="HU90" s="24"/>
      <c r="HV90" s="25"/>
      <c r="HW90" s="25"/>
      <c r="HX90" s="25"/>
      <c r="HY90" s="18" t="str">
        <f t="shared" si="385"/>
        <v/>
      </c>
      <c r="HZ90" s="18" t="str">
        <f t="shared" si="386"/>
        <v/>
      </c>
      <c r="IA90" s="18" t="str">
        <f t="shared" si="387"/>
        <v/>
      </c>
      <c r="IB90" s="18" t="str">
        <f t="shared" si="388"/>
        <v/>
      </c>
      <c r="IC90" s="18" t="str">
        <f>IF(ISNUMBER(IA90), IA90*COS(RADIANS(-$C90+Графики!$B$3))+IB90*SIN(RADIANS(-$C90+Графики!$B$3)),"")</f>
        <v/>
      </c>
      <c r="ID90" s="19" t="str">
        <f>IF(ISNUMBER(IA90), IA90*COS(RADIANS(-$C90+Графики!$B$5))+IB90*SIN(RADIANS(-$C90+Графики!$B$5)),"")</f>
        <v/>
      </c>
      <c r="IE90" s="24"/>
      <c r="IF90" s="25"/>
      <c r="IG90" s="25"/>
      <c r="IH90" s="25"/>
      <c r="II90" s="18" t="str">
        <f t="shared" si="389"/>
        <v/>
      </c>
      <c r="IJ90" s="18" t="str">
        <f t="shared" si="390"/>
        <v/>
      </c>
      <c r="IK90" s="18" t="str">
        <f t="shared" si="391"/>
        <v/>
      </c>
      <c r="IL90" s="18" t="str">
        <f t="shared" si="392"/>
        <v/>
      </c>
      <c r="IM90" s="18" t="str">
        <f>IF(ISNUMBER(IK90), IK90*COS(RADIANS(-$C90+Графики!$B$3))+IL90*SIN(RADIANS(-$C90+Графики!$B$3)),"")</f>
        <v/>
      </c>
      <c r="IN90" s="19" t="str">
        <f>IF(ISNUMBER(IK90), IK90*COS(RADIANS(-$C90+Графики!$B$5))+IL90*SIN(RADIANS(-$C90+Графики!$B$5)),"")</f>
        <v/>
      </c>
      <c r="IO90" s="24"/>
      <c r="IP90" s="25"/>
      <c r="IQ90" s="25"/>
      <c r="IR90" s="25"/>
      <c r="IS90" s="18" t="str">
        <f t="shared" si="393"/>
        <v/>
      </c>
      <c r="IT90" s="18" t="str">
        <f t="shared" si="394"/>
        <v/>
      </c>
      <c r="IU90" s="18" t="str">
        <f t="shared" si="395"/>
        <v/>
      </c>
      <c r="IV90" s="18" t="str">
        <f t="shared" si="396"/>
        <v/>
      </c>
      <c r="IW90" s="18" t="str">
        <f>IF(ISNUMBER(IU90), IU90*COS(RADIANS(-$C90+Графики!$B$3))+IV90*SIN(RADIANS(-$C90+Графики!$B$3)),"")</f>
        <v/>
      </c>
      <c r="IX90" s="19" t="str">
        <f>IF(ISNUMBER(IU90), IU90*COS(RADIANS(-$C90+Графики!$B$5))+IV90*SIN(RADIANS(-$C90+Графики!$B$5)),"")</f>
        <v/>
      </c>
    </row>
    <row r="91" spans="1:258" x14ac:dyDescent="0.25">
      <c r="A91" s="44">
        <v>91</v>
      </c>
      <c r="B91" s="50">
        <v>0</v>
      </c>
      <c r="C91" s="11">
        <f>IF(Графики!$A$7="Расчитывать с учетом закручивания скважины",B91,0)</f>
        <v>0</v>
      </c>
      <c r="D91" s="47">
        <v>44</v>
      </c>
      <c r="E91" s="34">
        <f t="shared" si="397"/>
        <v>0</v>
      </c>
      <c r="F91" s="35">
        <f t="shared" si="397"/>
        <v>0</v>
      </c>
      <c r="G91" s="35">
        <f t="shared" si="295"/>
        <v>0</v>
      </c>
      <c r="H91" s="36">
        <f t="shared" si="296"/>
        <v>0</v>
      </c>
      <c r="I91" s="29"/>
      <c r="J91" s="25"/>
      <c r="K91" s="25"/>
      <c r="L91" s="25"/>
      <c r="M91" s="18" t="str">
        <f t="shared" si="297"/>
        <v/>
      </c>
      <c r="N91" s="18" t="str">
        <f t="shared" si="298"/>
        <v/>
      </c>
      <c r="O91" s="18" t="str">
        <f t="shared" si="299"/>
        <v/>
      </c>
      <c r="P91" s="18" t="str">
        <f t="shared" si="300"/>
        <v/>
      </c>
      <c r="Q91" s="18" t="str">
        <f>IF(ISNUMBER(O91), O91*COS(RADIANS(-$C91+Графики!$B$3))+P91*SIN(RADIANS(-$C91+Графики!$B$3)),"")</f>
        <v/>
      </c>
      <c r="R91" s="19" t="str">
        <f>IF(ISNUMBER(O91), O91*COS(RADIANS(-$C91+Графики!$B$5))+P91*SIN(RADIANS(-$C91+Графики!$B$5)),"")</f>
        <v/>
      </c>
      <c r="S91" s="29"/>
      <c r="T91" s="25"/>
      <c r="U91" s="25"/>
      <c r="V91" s="25"/>
      <c r="W91" s="18" t="str">
        <f t="shared" si="301"/>
        <v/>
      </c>
      <c r="X91" s="18" t="str">
        <f t="shared" si="302"/>
        <v/>
      </c>
      <c r="Y91" s="18" t="str">
        <f t="shared" si="303"/>
        <v/>
      </c>
      <c r="Z91" s="18" t="str">
        <f t="shared" si="304"/>
        <v/>
      </c>
      <c r="AA91" s="18" t="str">
        <f>IF(ISNUMBER(Y91), Y91*COS(RADIANS(-$C91+Графики!$B$3))+Z91*SIN(RADIANS(-$C91+Графики!$B$3)),"")</f>
        <v/>
      </c>
      <c r="AB91" s="18" t="str">
        <f>IF(ISNUMBER(Y91), Y91*COS(RADIANS(-$C91+Графики!$B$5))+Z91*SIN(RADIANS(-$C91+Графики!$B$5)),"")</f>
        <v/>
      </c>
      <c r="AC91" s="24"/>
      <c r="AD91" s="25"/>
      <c r="AE91" s="25"/>
      <c r="AF91" s="25"/>
      <c r="AG91" s="18" t="str">
        <f t="shared" si="305"/>
        <v/>
      </c>
      <c r="AH91" s="18" t="str">
        <f t="shared" si="306"/>
        <v/>
      </c>
      <c r="AI91" s="18" t="str">
        <f t="shared" si="307"/>
        <v/>
      </c>
      <c r="AJ91" s="18" t="str">
        <f t="shared" si="308"/>
        <v/>
      </c>
      <c r="AK91" s="18" t="str">
        <f>IF(ISNUMBER(AI91), AI91*COS(RADIANS(-$C91+Графики!$B$3))+AJ91*SIN(RADIANS(-$C91+Графики!$B$3)),"")</f>
        <v/>
      </c>
      <c r="AL91" s="19" t="str">
        <f>IF(ISNUMBER(AI91), AI91*COS(RADIANS(-$C91+Графики!$B$5))+AJ91*SIN(RADIANS(-$C91+Графики!$B$5)),"")</f>
        <v/>
      </c>
      <c r="AM91" s="24"/>
      <c r="AN91" s="25"/>
      <c r="AO91" s="25"/>
      <c r="AP91" s="25"/>
      <c r="AQ91" s="18" t="str">
        <f t="shared" si="309"/>
        <v/>
      </c>
      <c r="AR91" s="18" t="str">
        <f t="shared" si="310"/>
        <v/>
      </c>
      <c r="AS91" s="18" t="str">
        <f t="shared" si="311"/>
        <v/>
      </c>
      <c r="AT91" s="18" t="str">
        <f t="shared" si="312"/>
        <v/>
      </c>
      <c r="AU91" s="18" t="str">
        <f>IF(ISNUMBER(AS91), AS91*COS(RADIANS(-$C91+Графики!$B$3))+AT91*SIN(RADIANS(-$C91+Графики!$B$3)),"")</f>
        <v/>
      </c>
      <c r="AV91" s="19" t="str">
        <f>IF(ISNUMBER(AS91), AS91*COS(RADIANS(-$C91+Графики!$B$5))+AT91*SIN(RADIANS(-$C91+Графики!$B$5)),"")</f>
        <v/>
      </c>
      <c r="AW91" s="24"/>
      <c r="AX91" s="25"/>
      <c r="AY91" s="25"/>
      <c r="AZ91" s="25"/>
      <c r="BA91" s="18" t="str">
        <f t="shared" si="313"/>
        <v/>
      </c>
      <c r="BB91" s="18" t="str">
        <f t="shared" si="314"/>
        <v/>
      </c>
      <c r="BC91" s="18" t="str">
        <f t="shared" si="315"/>
        <v/>
      </c>
      <c r="BD91" s="18" t="str">
        <f t="shared" si="316"/>
        <v/>
      </c>
      <c r="BE91" s="18" t="str">
        <f>IF(ISNUMBER(BC91), BC91*COS(RADIANS(-$C91+Графики!$B$3))+BD91*SIN(RADIANS(-$C91+Графики!$B$3)),"")</f>
        <v/>
      </c>
      <c r="BF91" s="19" t="str">
        <f>IF(ISNUMBER(BC91), BC91*COS(RADIANS(-$C91+Графики!$B$5))+BD91*SIN(RADIANS(-$C91+Графики!$B$5)),"")</f>
        <v/>
      </c>
      <c r="BG91" s="24"/>
      <c r="BH91" s="25"/>
      <c r="BI91" s="25"/>
      <c r="BJ91" s="25"/>
      <c r="BK91" s="18" t="str">
        <f t="shared" si="317"/>
        <v/>
      </c>
      <c r="BL91" s="18" t="str">
        <f t="shared" si="318"/>
        <v/>
      </c>
      <c r="BM91" s="18" t="str">
        <f t="shared" si="319"/>
        <v/>
      </c>
      <c r="BN91" s="18" t="str">
        <f t="shared" si="320"/>
        <v/>
      </c>
      <c r="BO91" s="18" t="str">
        <f>IF(ISNUMBER(BM91), BM91*COS(RADIANS(-$C91+Графики!$B$3))+BN91*SIN(RADIANS(-$C91+Графики!$B$3)),"")</f>
        <v/>
      </c>
      <c r="BP91" s="19" t="str">
        <f>IF(ISNUMBER(BM91), BM91*COS(RADIANS(-$C91+Графики!$B$5))+BN91*SIN(RADIANS(-$C91+Графики!$B$5)),"")</f>
        <v/>
      </c>
      <c r="BQ91" s="24"/>
      <c r="BR91" s="25"/>
      <c r="BS91" s="25"/>
      <c r="BT91" s="25"/>
      <c r="BU91" s="18" t="str">
        <f t="shared" si="321"/>
        <v/>
      </c>
      <c r="BV91" s="18" t="str">
        <f t="shared" si="322"/>
        <v/>
      </c>
      <c r="BW91" s="18" t="str">
        <f t="shared" si="323"/>
        <v/>
      </c>
      <c r="BX91" s="18" t="str">
        <f t="shared" si="324"/>
        <v/>
      </c>
      <c r="BY91" s="18" t="str">
        <f>IF(ISNUMBER(BW91), BW91*COS(RADIANS(-$C91+Графики!$B$3))+BX91*SIN(RADIANS(-$C91+Графики!$B$3)),"")</f>
        <v/>
      </c>
      <c r="BZ91" s="19" t="str">
        <f>IF(ISNUMBER(BW91), BW91*COS(RADIANS(-$C91+Графики!$B$5))+BX91*SIN(RADIANS(-$C91+Графики!$B$5)),"")</f>
        <v/>
      </c>
      <c r="CA91" s="29"/>
      <c r="CB91" s="25"/>
      <c r="CC91" s="25"/>
      <c r="CD91" s="25"/>
      <c r="CE91" s="18" t="str">
        <f t="shared" si="325"/>
        <v/>
      </c>
      <c r="CF91" s="18" t="str">
        <f t="shared" si="326"/>
        <v/>
      </c>
      <c r="CG91" s="18" t="str">
        <f t="shared" si="327"/>
        <v/>
      </c>
      <c r="CH91" s="18" t="str">
        <f t="shared" si="328"/>
        <v/>
      </c>
      <c r="CI91" s="18" t="str">
        <f>IF(ISNUMBER(CG91), CG91*COS(RADIANS(-$C91+Графики!$B$3))+CH91*SIN(RADIANS(-$C91+Графики!$B$3)),"")</f>
        <v/>
      </c>
      <c r="CJ91" s="19" t="str">
        <f>IF(ISNUMBER(CG91), CG91*COS(RADIANS(-$C91+Графики!$B$5))+CH91*SIN(RADIANS(-$C91+Графики!$B$5)),"")</f>
        <v/>
      </c>
      <c r="CK91" s="24"/>
      <c r="CL91" s="25"/>
      <c r="CM91" s="25"/>
      <c r="CN91" s="25"/>
      <c r="CO91" s="18" t="str">
        <f t="shared" si="329"/>
        <v/>
      </c>
      <c r="CP91" s="18" t="str">
        <f t="shared" si="330"/>
        <v/>
      </c>
      <c r="CQ91" s="18" t="str">
        <f t="shared" si="331"/>
        <v/>
      </c>
      <c r="CR91" s="18" t="str">
        <f t="shared" si="332"/>
        <v/>
      </c>
      <c r="CS91" s="18" t="str">
        <f>IF(ISNUMBER(CQ91), CQ91*COS(RADIANS(-$C91+Графики!$B$3))+CR91*SIN(RADIANS(-$C91+Графики!$B$3)),"")</f>
        <v/>
      </c>
      <c r="CT91" s="19" t="str">
        <f>IF(ISNUMBER(CQ91), CQ91*COS(RADIANS(-$C91+Графики!$B$5))+CR91*SIN(RADIANS(-$C91+Графики!$B$5)),"")</f>
        <v/>
      </c>
      <c r="CU91" s="24"/>
      <c r="CV91" s="25"/>
      <c r="CW91" s="25"/>
      <c r="CX91" s="25"/>
      <c r="CY91" s="18" t="str">
        <f t="shared" si="333"/>
        <v/>
      </c>
      <c r="CZ91" s="18" t="str">
        <f t="shared" si="334"/>
        <v/>
      </c>
      <c r="DA91" s="18" t="str">
        <f t="shared" si="335"/>
        <v/>
      </c>
      <c r="DB91" s="18" t="str">
        <f t="shared" si="336"/>
        <v/>
      </c>
      <c r="DC91" s="18" t="str">
        <f>IF(ISNUMBER(DA91), DA91*COS(RADIANS(-$C91+Графики!$B$3))+DB91*SIN(RADIANS(-$C91+Графики!$B$3)),"")</f>
        <v/>
      </c>
      <c r="DD91" s="19" t="str">
        <f>IF(ISNUMBER(DA91), DA91*COS(RADIANS(-$C91+Графики!$B$5))+DB91*SIN(RADIANS(-$C91+Графики!$B$5)),"")</f>
        <v/>
      </c>
      <c r="DE91" s="24"/>
      <c r="DF91" s="25"/>
      <c r="DG91" s="25"/>
      <c r="DH91" s="25"/>
      <c r="DI91" s="18" t="str">
        <f t="shared" si="337"/>
        <v/>
      </c>
      <c r="DJ91" s="18" t="str">
        <f t="shared" si="338"/>
        <v/>
      </c>
      <c r="DK91" s="18" t="str">
        <f t="shared" si="339"/>
        <v/>
      </c>
      <c r="DL91" s="18" t="str">
        <f t="shared" si="340"/>
        <v/>
      </c>
      <c r="DM91" s="18" t="str">
        <f>IF(ISNUMBER(DK91), DK91*COS(RADIANS(-$C91+Графики!$B$3))+DL91*SIN(RADIANS(-$C91+Графики!$B$3)),"")</f>
        <v/>
      </c>
      <c r="DN91" s="19" t="str">
        <f>IF(ISNUMBER(DK91), DK91*COS(RADIANS(-$C91+Графики!$B$5))+DL91*SIN(RADIANS(-$C91+Графики!$B$5)),"")</f>
        <v/>
      </c>
      <c r="DO91" s="24"/>
      <c r="DP91" s="25"/>
      <c r="DQ91" s="25"/>
      <c r="DR91" s="25"/>
      <c r="DS91" s="18" t="str">
        <f t="shared" si="341"/>
        <v/>
      </c>
      <c r="DT91" s="18" t="str">
        <f t="shared" si="342"/>
        <v/>
      </c>
      <c r="DU91" s="18" t="str">
        <f t="shared" si="343"/>
        <v/>
      </c>
      <c r="DV91" s="18" t="str">
        <f t="shared" si="344"/>
        <v/>
      </c>
      <c r="DW91" s="18" t="str">
        <f>IF(ISNUMBER(DU91), DU91*COS(RADIANS(-$C91+Графики!$B$3))+DV91*SIN(RADIANS(-$C91+Графики!$B$3)),"")</f>
        <v/>
      </c>
      <c r="DX91" s="19" t="str">
        <f>IF(ISNUMBER(DU91), DU91*COS(RADIANS(-$C91+Графики!$B$5))+DV91*SIN(RADIANS(-$C91+Графики!$B$5)),"")</f>
        <v/>
      </c>
      <c r="DY91" s="24"/>
      <c r="DZ91" s="25"/>
      <c r="EA91" s="25"/>
      <c r="EB91" s="25"/>
      <c r="EC91" s="18" t="str">
        <f t="shared" si="345"/>
        <v/>
      </c>
      <c r="ED91" s="18" t="str">
        <f t="shared" si="346"/>
        <v/>
      </c>
      <c r="EE91" s="18" t="str">
        <f t="shared" si="347"/>
        <v/>
      </c>
      <c r="EF91" s="18" t="str">
        <f t="shared" si="348"/>
        <v/>
      </c>
      <c r="EG91" s="18" t="str">
        <f>IF(ISNUMBER(EE91), EE91*COS(RADIANS(-$C91+Графики!$B$3))+EF91*SIN(RADIANS(-$C91+Графики!$B$3)),"")</f>
        <v/>
      </c>
      <c r="EH91" s="19" t="str">
        <f>IF(ISNUMBER(EE91), EE91*COS(RADIANS(-$C91+Графики!$B$5))+EF91*SIN(RADIANS(-$C91+Графики!$B$5)),"")</f>
        <v/>
      </c>
      <c r="EI91" s="24"/>
      <c r="EJ91" s="25"/>
      <c r="EK91" s="25"/>
      <c r="EL91" s="25"/>
      <c r="EM91" s="18" t="str">
        <f t="shared" si="349"/>
        <v/>
      </c>
      <c r="EN91" s="18" t="str">
        <f t="shared" si="350"/>
        <v/>
      </c>
      <c r="EO91" s="18" t="str">
        <f t="shared" si="351"/>
        <v/>
      </c>
      <c r="EP91" s="18" t="str">
        <f t="shared" si="352"/>
        <v/>
      </c>
      <c r="EQ91" s="18" t="str">
        <f>IF(ISNUMBER(EO91), EO91*COS(RADIANS(-$C91+Графики!$B$3))+EP91*SIN(RADIANS(-$C91+Графики!$B$3)),"")</f>
        <v/>
      </c>
      <c r="ER91" s="19" t="str">
        <f>IF(ISNUMBER(EO91), EO91*COS(RADIANS(-$C91+Графики!$B$5))+EP91*SIN(RADIANS(-$C91+Графики!$B$5)),"")</f>
        <v/>
      </c>
      <c r="ES91" s="24"/>
      <c r="ET91" s="25"/>
      <c r="EU91" s="25"/>
      <c r="EV91" s="25"/>
      <c r="EW91" s="18" t="str">
        <f t="shared" si="353"/>
        <v/>
      </c>
      <c r="EX91" s="18" t="str">
        <f t="shared" si="354"/>
        <v/>
      </c>
      <c r="EY91" s="18" t="str">
        <f t="shared" si="355"/>
        <v/>
      </c>
      <c r="EZ91" s="18" t="str">
        <f t="shared" si="356"/>
        <v/>
      </c>
      <c r="FA91" s="18" t="str">
        <f>IF(ISNUMBER(EY91), EY91*COS(RADIANS(-$C91+Графики!$B$3))+EZ91*SIN(RADIANS(-$C91+Графики!$B$3)),"")</f>
        <v/>
      </c>
      <c r="FB91" s="19" t="str">
        <f>IF(ISNUMBER(EY91), EY91*COS(RADIANS(-$C91+Графики!$B$5))+EZ91*SIN(RADIANS(-$C91+Графики!$B$5)),"")</f>
        <v/>
      </c>
      <c r="FC91" s="24"/>
      <c r="FD91" s="25"/>
      <c r="FE91" s="25"/>
      <c r="FF91" s="25"/>
      <c r="FG91" s="18" t="str">
        <f t="shared" si="357"/>
        <v/>
      </c>
      <c r="FH91" s="18" t="str">
        <f t="shared" si="358"/>
        <v/>
      </c>
      <c r="FI91" s="18" t="str">
        <f t="shared" si="359"/>
        <v/>
      </c>
      <c r="FJ91" s="18" t="str">
        <f t="shared" si="360"/>
        <v/>
      </c>
      <c r="FK91" s="18" t="str">
        <f>IF(ISNUMBER(FI91), FI91*COS(RADIANS(-$C91+Графики!$B$3))+FJ91*SIN(RADIANS(-$C91+Графики!$B$3)),"")</f>
        <v/>
      </c>
      <c r="FL91" s="19" t="str">
        <f>IF(ISNUMBER(FI91), FI91*COS(RADIANS(-$C91+Графики!$B$5))+FJ91*SIN(RADIANS(-$C91+Графики!$B$5)),"")</f>
        <v/>
      </c>
      <c r="FM91" s="24"/>
      <c r="FN91" s="25"/>
      <c r="FO91" s="25"/>
      <c r="FP91" s="25"/>
      <c r="FQ91" s="18" t="str">
        <f t="shared" si="361"/>
        <v/>
      </c>
      <c r="FR91" s="18" t="str">
        <f t="shared" si="362"/>
        <v/>
      </c>
      <c r="FS91" s="18" t="str">
        <f t="shared" si="363"/>
        <v/>
      </c>
      <c r="FT91" s="18" t="str">
        <f t="shared" si="364"/>
        <v/>
      </c>
      <c r="FU91" s="18" t="str">
        <f>IF(ISNUMBER(FS91), FS91*COS(RADIANS(-$C91+Графики!$B$3))+FT91*SIN(RADIANS(-$C91+Графики!$B$3)),"")</f>
        <v/>
      </c>
      <c r="FV91" s="19" t="str">
        <f>IF(ISNUMBER(FS91), FS91*COS(RADIANS(-$C91+Графики!$B$5))+FT91*SIN(RADIANS(-$C91+Графики!$B$5)),"")</f>
        <v/>
      </c>
      <c r="FW91" s="24"/>
      <c r="FX91" s="25"/>
      <c r="FY91" s="25"/>
      <c r="FZ91" s="25"/>
      <c r="GA91" s="18" t="str">
        <f t="shared" si="365"/>
        <v/>
      </c>
      <c r="GB91" s="18" t="str">
        <f t="shared" si="366"/>
        <v/>
      </c>
      <c r="GC91" s="18" t="str">
        <f t="shared" si="367"/>
        <v/>
      </c>
      <c r="GD91" s="18" t="str">
        <f t="shared" si="368"/>
        <v/>
      </c>
      <c r="GE91" s="18" t="str">
        <f>IF(ISNUMBER(GC91), GC91*COS(RADIANS(-$C91+Графики!$B$3))+GD91*SIN(RADIANS(-$C91+Графики!$B$3)),"")</f>
        <v/>
      </c>
      <c r="GF91" s="19" t="str">
        <f>IF(ISNUMBER(GC91), GC91*COS(RADIANS(-$C91+Графики!$B$5))+GD91*SIN(RADIANS(-$C91+Графики!$B$5)),"")</f>
        <v/>
      </c>
      <c r="GG91" s="24"/>
      <c r="GH91" s="25"/>
      <c r="GI91" s="25"/>
      <c r="GJ91" s="25"/>
      <c r="GK91" s="18" t="str">
        <f t="shared" si="369"/>
        <v/>
      </c>
      <c r="GL91" s="18" t="str">
        <f t="shared" si="370"/>
        <v/>
      </c>
      <c r="GM91" s="18" t="str">
        <f t="shared" si="371"/>
        <v/>
      </c>
      <c r="GN91" s="18" t="str">
        <f t="shared" si="372"/>
        <v/>
      </c>
      <c r="GO91" s="18" t="str">
        <f>IF(ISNUMBER(GM91), GM91*COS(RADIANS(-$C91+Графики!$B$3))+GN91*SIN(RADIANS(-$C91+Графики!$B$3)),"")</f>
        <v/>
      </c>
      <c r="GP91" s="19" t="str">
        <f>IF(ISNUMBER(GM91), GM91*COS(RADIANS(-$C91+Графики!$B$5))+GN91*SIN(RADIANS(-$C91+Графики!$B$5)),"")</f>
        <v/>
      </c>
      <c r="GQ91" s="24"/>
      <c r="GR91" s="25"/>
      <c r="GS91" s="25"/>
      <c r="GT91" s="25"/>
      <c r="GU91" s="18" t="str">
        <f t="shared" si="373"/>
        <v/>
      </c>
      <c r="GV91" s="18" t="str">
        <f t="shared" si="374"/>
        <v/>
      </c>
      <c r="GW91" s="18" t="str">
        <f t="shared" si="375"/>
        <v/>
      </c>
      <c r="GX91" s="18" t="str">
        <f t="shared" si="376"/>
        <v/>
      </c>
      <c r="GY91" s="18" t="str">
        <f>IF(ISNUMBER(GW91), GW91*COS(RADIANS(-$C91+Графики!$B$3))+GX91*SIN(RADIANS(-$C91+Графики!$B$3)),"")</f>
        <v/>
      </c>
      <c r="GZ91" s="19" t="str">
        <f>IF(ISNUMBER(GW91), GW91*COS(RADIANS(-$C91+Графики!$B$5))+GX91*SIN(RADIANS(-$C91+Графики!$B$5)),"")</f>
        <v/>
      </c>
      <c r="HA91" s="24"/>
      <c r="HB91" s="25"/>
      <c r="HC91" s="25"/>
      <c r="HD91" s="25"/>
      <c r="HE91" s="18" t="str">
        <f t="shared" si="377"/>
        <v/>
      </c>
      <c r="HF91" s="18" t="str">
        <f t="shared" si="378"/>
        <v/>
      </c>
      <c r="HG91" s="18" t="str">
        <f t="shared" si="379"/>
        <v/>
      </c>
      <c r="HH91" s="18" t="str">
        <f t="shared" si="380"/>
        <v/>
      </c>
      <c r="HI91" s="18" t="str">
        <f>IF(ISNUMBER(HG91), HG91*COS(RADIANS(-$C91+Графики!$B$3))+HH91*SIN(RADIANS(-$C91+Графики!$B$3)),"")</f>
        <v/>
      </c>
      <c r="HJ91" s="19" t="str">
        <f>IF(ISNUMBER(HG91), HG91*COS(RADIANS(-$C91+Графики!$B$5))+HH91*SIN(RADIANS(-$C91+Графики!$B$5)),"")</f>
        <v/>
      </c>
      <c r="HK91" s="24"/>
      <c r="HL91" s="25"/>
      <c r="HM91" s="25"/>
      <c r="HN91" s="25"/>
      <c r="HO91" s="18" t="str">
        <f t="shared" si="381"/>
        <v/>
      </c>
      <c r="HP91" s="18" t="str">
        <f t="shared" si="382"/>
        <v/>
      </c>
      <c r="HQ91" s="18" t="str">
        <f t="shared" si="383"/>
        <v/>
      </c>
      <c r="HR91" s="18" t="str">
        <f t="shared" si="384"/>
        <v/>
      </c>
      <c r="HS91" s="18" t="str">
        <f>IF(ISNUMBER(HQ91), HQ91*COS(RADIANS(-$C91+Графики!$B$3))+HR91*SIN(RADIANS(-$C91+Графики!$B$3)),"")</f>
        <v/>
      </c>
      <c r="HT91" s="19" t="str">
        <f>IF(ISNUMBER(HQ91), HQ91*COS(RADIANS(-$C91+Графики!$B$5))+HR91*SIN(RADIANS(-$C91+Графики!$B$5)),"")</f>
        <v/>
      </c>
      <c r="HU91" s="24"/>
      <c r="HV91" s="25"/>
      <c r="HW91" s="25"/>
      <c r="HX91" s="25"/>
      <c r="HY91" s="18" t="str">
        <f t="shared" si="385"/>
        <v/>
      </c>
      <c r="HZ91" s="18" t="str">
        <f t="shared" si="386"/>
        <v/>
      </c>
      <c r="IA91" s="18" t="str">
        <f t="shared" si="387"/>
        <v/>
      </c>
      <c r="IB91" s="18" t="str">
        <f t="shared" si="388"/>
        <v/>
      </c>
      <c r="IC91" s="18" t="str">
        <f>IF(ISNUMBER(IA91), IA91*COS(RADIANS(-$C91+Графики!$B$3))+IB91*SIN(RADIANS(-$C91+Графики!$B$3)),"")</f>
        <v/>
      </c>
      <c r="ID91" s="19" t="str">
        <f>IF(ISNUMBER(IA91), IA91*COS(RADIANS(-$C91+Графики!$B$5))+IB91*SIN(RADIANS(-$C91+Графики!$B$5)),"")</f>
        <v/>
      </c>
      <c r="IE91" s="24"/>
      <c r="IF91" s="25"/>
      <c r="IG91" s="25"/>
      <c r="IH91" s="25"/>
      <c r="II91" s="18" t="str">
        <f t="shared" si="389"/>
        <v/>
      </c>
      <c r="IJ91" s="18" t="str">
        <f t="shared" si="390"/>
        <v/>
      </c>
      <c r="IK91" s="18" t="str">
        <f t="shared" si="391"/>
        <v/>
      </c>
      <c r="IL91" s="18" t="str">
        <f t="shared" si="392"/>
        <v/>
      </c>
      <c r="IM91" s="18" t="str">
        <f>IF(ISNUMBER(IK91), IK91*COS(RADIANS(-$C91+Графики!$B$3))+IL91*SIN(RADIANS(-$C91+Графики!$B$3)),"")</f>
        <v/>
      </c>
      <c r="IN91" s="19" t="str">
        <f>IF(ISNUMBER(IK91), IK91*COS(RADIANS(-$C91+Графики!$B$5))+IL91*SIN(RADIANS(-$C91+Графики!$B$5)),"")</f>
        <v/>
      </c>
      <c r="IO91" s="24"/>
      <c r="IP91" s="25"/>
      <c r="IQ91" s="25"/>
      <c r="IR91" s="25"/>
      <c r="IS91" s="18" t="str">
        <f t="shared" si="393"/>
        <v/>
      </c>
      <c r="IT91" s="18" t="str">
        <f t="shared" si="394"/>
        <v/>
      </c>
      <c r="IU91" s="18" t="str">
        <f t="shared" si="395"/>
        <v/>
      </c>
      <c r="IV91" s="18" t="str">
        <f t="shared" si="396"/>
        <v/>
      </c>
      <c r="IW91" s="18" t="str">
        <f>IF(ISNUMBER(IU91), IU91*COS(RADIANS(-$C91+Графики!$B$3))+IV91*SIN(RADIANS(-$C91+Графики!$B$3)),"")</f>
        <v/>
      </c>
      <c r="IX91" s="19" t="str">
        <f>IF(ISNUMBER(IU91), IU91*COS(RADIANS(-$C91+Графики!$B$5))+IV91*SIN(RADIANS(-$C91+Графики!$B$5)),"")</f>
        <v/>
      </c>
    </row>
    <row r="92" spans="1:258" x14ac:dyDescent="0.25">
      <c r="A92" s="44">
        <v>92</v>
      </c>
      <c r="B92" s="50">
        <v>0</v>
      </c>
      <c r="C92" s="11">
        <f>IF(Графики!$A$7="Расчитывать с учетом закручивания скважины",B92,0)</f>
        <v>0</v>
      </c>
      <c r="D92" s="47">
        <v>44.5</v>
      </c>
      <c r="E92" s="34">
        <f t="shared" si="397"/>
        <v>0</v>
      </c>
      <c r="F92" s="35">
        <f t="shared" si="397"/>
        <v>0</v>
      </c>
      <c r="G92" s="35">
        <f t="shared" si="295"/>
        <v>0</v>
      </c>
      <c r="H92" s="36">
        <f t="shared" si="296"/>
        <v>0</v>
      </c>
      <c r="I92" s="29"/>
      <c r="J92" s="25"/>
      <c r="K92" s="25"/>
      <c r="L92" s="25"/>
      <c r="M92" s="18" t="str">
        <f t="shared" si="297"/>
        <v/>
      </c>
      <c r="N92" s="18" t="str">
        <f t="shared" si="298"/>
        <v/>
      </c>
      <c r="O92" s="18" t="str">
        <f t="shared" si="299"/>
        <v/>
      </c>
      <c r="P92" s="18" t="str">
        <f t="shared" si="300"/>
        <v/>
      </c>
      <c r="Q92" s="18" t="str">
        <f>IF(ISNUMBER(O92), O92*COS(RADIANS(-$C92+Графики!$B$3))+P92*SIN(RADIANS(-$C92+Графики!$B$3)),"")</f>
        <v/>
      </c>
      <c r="R92" s="19" t="str">
        <f>IF(ISNUMBER(O92), O92*COS(RADIANS(-$C92+Графики!$B$5))+P92*SIN(RADIANS(-$C92+Графики!$B$5)),"")</f>
        <v/>
      </c>
      <c r="S92" s="29"/>
      <c r="T92" s="25"/>
      <c r="U92" s="25"/>
      <c r="V92" s="25"/>
      <c r="W92" s="18" t="str">
        <f t="shared" si="301"/>
        <v/>
      </c>
      <c r="X92" s="18" t="str">
        <f t="shared" si="302"/>
        <v/>
      </c>
      <c r="Y92" s="18" t="str">
        <f t="shared" si="303"/>
        <v/>
      </c>
      <c r="Z92" s="18" t="str">
        <f t="shared" si="304"/>
        <v/>
      </c>
      <c r="AA92" s="18" t="str">
        <f>IF(ISNUMBER(Y92), Y92*COS(RADIANS(-$C92+Графики!$B$3))+Z92*SIN(RADIANS(-$C92+Графики!$B$3)),"")</f>
        <v/>
      </c>
      <c r="AB92" s="18" t="str">
        <f>IF(ISNUMBER(Y92), Y92*COS(RADIANS(-$C92+Графики!$B$5))+Z92*SIN(RADIANS(-$C92+Графики!$B$5)),"")</f>
        <v/>
      </c>
      <c r="AC92" s="24"/>
      <c r="AD92" s="25"/>
      <c r="AE92" s="25"/>
      <c r="AF92" s="25"/>
      <c r="AG92" s="18" t="str">
        <f t="shared" si="305"/>
        <v/>
      </c>
      <c r="AH92" s="18" t="str">
        <f t="shared" si="306"/>
        <v/>
      </c>
      <c r="AI92" s="18" t="str">
        <f t="shared" si="307"/>
        <v/>
      </c>
      <c r="AJ92" s="18" t="str">
        <f t="shared" si="308"/>
        <v/>
      </c>
      <c r="AK92" s="18" t="str">
        <f>IF(ISNUMBER(AI92), AI92*COS(RADIANS(-$C92+Графики!$B$3))+AJ92*SIN(RADIANS(-$C92+Графики!$B$3)),"")</f>
        <v/>
      </c>
      <c r="AL92" s="19" t="str">
        <f>IF(ISNUMBER(AI92), AI92*COS(RADIANS(-$C92+Графики!$B$5))+AJ92*SIN(RADIANS(-$C92+Графики!$B$5)),"")</f>
        <v/>
      </c>
      <c r="AM92" s="24"/>
      <c r="AN92" s="25"/>
      <c r="AO92" s="25"/>
      <c r="AP92" s="25"/>
      <c r="AQ92" s="18" t="str">
        <f t="shared" si="309"/>
        <v/>
      </c>
      <c r="AR92" s="18" t="str">
        <f t="shared" si="310"/>
        <v/>
      </c>
      <c r="AS92" s="18" t="str">
        <f t="shared" si="311"/>
        <v/>
      </c>
      <c r="AT92" s="18" t="str">
        <f t="shared" si="312"/>
        <v/>
      </c>
      <c r="AU92" s="18" t="str">
        <f>IF(ISNUMBER(AS92), AS92*COS(RADIANS(-$C92+Графики!$B$3))+AT92*SIN(RADIANS(-$C92+Графики!$B$3)),"")</f>
        <v/>
      </c>
      <c r="AV92" s="19" t="str">
        <f>IF(ISNUMBER(AS92), AS92*COS(RADIANS(-$C92+Графики!$B$5))+AT92*SIN(RADIANS(-$C92+Графики!$B$5)),"")</f>
        <v/>
      </c>
      <c r="AW92" s="24"/>
      <c r="AX92" s="25"/>
      <c r="AY92" s="25"/>
      <c r="AZ92" s="25"/>
      <c r="BA92" s="18" t="str">
        <f t="shared" si="313"/>
        <v/>
      </c>
      <c r="BB92" s="18" t="str">
        <f t="shared" si="314"/>
        <v/>
      </c>
      <c r="BC92" s="18" t="str">
        <f t="shared" si="315"/>
        <v/>
      </c>
      <c r="BD92" s="18" t="str">
        <f t="shared" si="316"/>
        <v/>
      </c>
      <c r="BE92" s="18" t="str">
        <f>IF(ISNUMBER(BC92), BC92*COS(RADIANS(-$C92+Графики!$B$3))+BD92*SIN(RADIANS(-$C92+Графики!$B$3)),"")</f>
        <v/>
      </c>
      <c r="BF92" s="19" t="str">
        <f>IF(ISNUMBER(BC92), BC92*COS(RADIANS(-$C92+Графики!$B$5))+BD92*SIN(RADIANS(-$C92+Графики!$B$5)),"")</f>
        <v/>
      </c>
      <c r="BG92" s="24"/>
      <c r="BH92" s="25"/>
      <c r="BI92" s="25"/>
      <c r="BJ92" s="25"/>
      <c r="BK92" s="18" t="str">
        <f t="shared" si="317"/>
        <v/>
      </c>
      <c r="BL92" s="18" t="str">
        <f t="shared" si="318"/>
        <v/>
      </c>
      <c r="BM92" s="18" t="str">
        <f t="shared" si="319"/>
        <v/>
      </c>
      <c r="BN92" s="18" t="str">
        <f t="shared" si="320"/>
        <v/>
      </c>
      <c r="BO92" s="18" t="str">
        <f>IF(ISNUMBER(BM92), BM92*COS(RADIANS(-$C92+Графики!$B$3))+BN92*SIN(RADIANS(-$C92+Графики!$B$3)),"")</f>
        <v/>
      </c>
      <c r="BP92" s="19" t="str">
        <f>IF(ISNUMBER(BM92), BM92*COS(RADIANS(-$C92+Графики!$B$5))+BN92*SIN(RADIANS(-$C92+Графики!$B$5)),"")</f>
        <v/>
      </c>
      <c r="BQ92" s="24"/>
      <c r="BR92" s="25"/>
      <c r="BS92" s="25"/>
      <c r="BT92" s="25"/>
      <c r="BU92" s="18" t="str">
        <f t="shared" si="321"/>
        <v/>
      </c>
      <c r="BV92" s="18" t="str">
        <f t="shared" si="322"/>
        <v/>
      </c>
      <c r="BW92" s="18" t="str">
        <f t="shared" si="323"/>
        <v/>
      </c>
      <c r="BX92" s="18" t="str">
        <f t="shared" si="324"/>
        <v/>
      </c>
      <c r="BY92" s="18" t="str">
        <f>IF(ISNUMBER(BW92), BW92*COS(RADIANS(-$C92+Графики!$B$3))+BX92*SIN(RADIANS(-$C92+Графики!$B$3)),"")</f>
        <v/>
      </c>
      <c r="BZ92" s="19" t="str">
        <f>IF(ISNUMBER(BW92), BW92*COS(RADIANS(-$C92+Графики!$B$5))+BX92*SIN(RADIANS(-$C92+Графики!$B$5)),"")</f>
        <v/>
      </c>
      <c r="CA92" s="29"/>
      <c r="CB92" s="25"/>
      <c r="CC92" s="25"/>
      <c r="CD92" s="25"/>
      <c r="CE92" s="18" t="str">
        <f t="shared" si="325"/>
        <v/>
      </c>
      <c r="CF92" s="18" t="str">
        <f t="shared" si="326"/>
        <v/>
      </c>
      <c r="CG92" s="18" t="str">
        <f t="shared" si="327"/>
        <v/>
      </c>
      <c r="CH92" s="18" t="str">
        <f t="shared" si="328"/>
        <v/>
      </c>
      <c r="CI92" s="18" t="str">
        <f>IF(ISNUMBER(CG92), CG92*COS(RADIANS(-$C92+Графики!$B$3))+CH92*SIN(RADIANS(-$C92+Графики!$B$3)),"")</f>
        <v/>
      </c>
      <c r="CJ92" s="19" t="str">
        <f>IF(ISNUMBER(CG92), CG92*COS(RADIANS(-$C92+Графики!$B$5))+CH92*SIN(RADIANS(-$C92+Графики!$B$5)),"")</f>
        <v/>
      </c>
      <c r="CK92" s="24"/>
      <c r="CL92" s="25"/>
      <c r="CM92" s="25"/>
      <c r="CN92" s="25"/>
      <c r="CO92" s="18" t="str">
        <f t="shared" si="329"/>
        <v/>
      </c>
      <c r="CP92" s="18" t="str">
        <f t="shared" si="330"/>
        <v/>
      </c>
      <c r="CQ92" s="18" t="str">
        <f t="shared" si="331"/>
        <v/>
      </c>
      <c r="CR92" s="18" t="str">
        <f t="shared" si="332"/>
        <v/>
      </c>
      <c r="CS92" s="18" t="str">
        <f>IF(ISNUMBER(CQ92), CQ92*COS(RADIANS(-$C92+Графики!$B$3))+CR92*SIN(RADIANS(-$C92+Графики!$B$3)),"")</f>
        <v/>
      </c>
      <c r="CT92" s="19" t="str">
        <f>IF(ISNUMBER(CQ92), CQ92*COS(RADIANS(-$C92+Графики!$B$5))+CR92*SIN(RADIANS(-$C92+Графики!$B$5)),"")</f>
        <v/>
      </c>
      <c r="CU92" s="24"/>
      <c r="CV92" s="25"/>
      <c r="CW92" s="25"/>
      <c r="CX92" s="25"/>
      <c r="CY92" s="18" t="str">
        <f t="shared" si="333"/>
        <v/>
      </c>
      <c r="CZ92" s="18" t="str">
        <f t="shared" si="334"/>
        <v/>
      </c>
      <c r="DA92" s="18" t="str">
        <f t="shared" si="335"/>
        <v/>
      </c>
      <c r="DB92" s="18" t="str">
        <f t="shared" si="336"/>
        <v/>
      </c>
      <c r="DC92" s="18" t="str">
        <f>IF(ISNUMBER(DA92), DA92*COS(RADIANS(-$C92+Графики!$B$3))+DB92*SIN(RADIANS(-$C92+Графики!$B$3)),"")</f>
        <v/>
      </c>
      <c r="DD92" s="19" t="str">
        <f>IF(ISNUMBER(DA92), DA92*COS(RADIANS(-$C92+Графики!$B$5))+DB92*SIN(RADIANS(-$C92+Графики!$B$5)),"")</f>
        <v/>
      </c>
      <c r="DE92" s="24"/>
      <c r="DF92" s="25"/>
      <c r="DG92" s="25"/>
      <c r="DH92" s="25"/>
      <c r="DI92" s="18" t="str">
        <f t="shared" si="337"/>
        <v/>
      </c>
      <c r="DJ92" s="18" t="str">
        <f t="shared" si="338"/>
        <v/>
      </c>
      <c r="DK92" s="18" t="str">
        <f t="shared" si="339"/>
        <v/>
      </c>
      <c r="DL92" s="18" t="str">
        <f t="shared" si="340"/>
        <v/>
      </c>
      <c r="DM92" s="18" t="str">
        <f>IF(ISNUMBER(DK92), DK92*COS(RADIANS(-$C92+Графики!$B$3))+DL92*SIN(RADIANS(-$C92+Графики!$B$3)),"")</f>
        <v/>
      </c>
      <c r="DN92" s="19" t="str">
        <f>IF(ISNUMBER(DK92), DK92*COS(RADIANS(-$C92+Графики!$B$5))+DL92*SIN(RADIANS(-$C92+Графики!$B$5)),"")</f>
        <v/>
      </c>
      <c r="DO92" s="24"/>
      <c r="DP92" s="25"/>
      <c r="DQ92" s="25"/>
      <c r="DR92" s="25"/>
      <c r="DS92" s="18" t="str">
        <f t="shared" si="341"/>
        <v/>
      </c>
      <c r="DT92" s="18" t="str">
        <f t="shared" si="342"/>
        <v/>
      </c>
      <c r="DU92" s="18" t="str">
        <f t="shared" si="343"/>
        <v/>
      </c>
      <c r="DV92" s="18" t="str">
        <f t="shared" si="344"/>
        <v/>
      </c>
      <c r="DW92" s="18" t="str">
        <f>IF(ISNUMBER(DU92), DU92*COS(RADIANS(-$C92+Графики!$B$3))+DV92*SIN(RADIANS(-$C92+Графики!$B$3)),"")</f>
        <v/>
      </c>
      <c r="DX92" s="19" t="str">
        <f>IF(ISNUMBER(DU92), DU92*COS(RADIANS(-$C92+Графики!$B$5))+DV92*SIN(RADIANS(-$C92+Графики!$B$5)),"")</f>
        <v/>
      </c>
      <c r="DY92" s="24"/>
      <c r="DZ92" s="25"/>
      <c r="EA92" s="25"/>
      <c r="EB92" s="25"/>
      <c r="EC92" s="18" t="str">
        <f t="shared" si="345"/>
        <v/>
      </c>
      <c r="ED92" s="18" t="str">
        <f t="shared" si="346"/>
        <v/>
      </c>
      <c r="EE92" s="18" t="str">
        <f t="shared" si="347"/>
        <v/>
      </c>
      <c r="EF92" s="18" t="str">
        <f t="shared" si="348"/>
        <v/>
      </c>
      <c r="EG92" s="18" t="str">
        <f>IF(ISNUMBER(EE92), EE92*COS(RADIANS(-$C92+Графики!$B$3))+EF92*SIN(RADIANS(-$C92+Графики!$B$3)),"")</f>
        <v/>
      </c>
      <c r="EH92" s="19" t="str">
        <f>IF(ISNUMBER(EE92), EE92*COS(RADIANS(-$C92+Графики!$B$5))+EF92*SIN(RADIANS(-$C92+Графики!$B$5)),"")</f>
        <v/>
      </c>
      <c r="EI92" s="24"/>
      <c r="EJ92" s="25"/>
      <c r="EK92" s="25"/>
      <c r="EL92" s="25"/>
      <c r="EM92" s="18" t="str">
        <f t="shared" si="349"/>
        <v/>
      </c>
      <c r="EN92" s="18" t="str">
        <f t="shared" si="350"/>
        <v/>
      </c>
      <c r="EO92" s="18" t="str">
        <f t="shared" si="351"/>
        <v/>
      </c>
      <c r="EP92" s="18" t="str">
        <f t="shared" si="352"/>
        <v/>
      </c>
      <c r="EQ92" s="18" t="str">
        <f>IF(ISNUMBER(EO92), EO92*COS(RADIANS(-$C92+Графики!$B$3))+EP92*SIN(RADIANS(-$C92+Графики!$B$3)),"")</f>
        <v/>
      </c>
      <c r="ER92" s="19" t="str">
        <f>IF(ISNUMBER(EO92), EO92*COS(RADIANS(-$C92+Графики!$B$5))+EP92*SIN(RADIANS(-$C92+Графики!$B$5)),"")</f>
        <v/>
      </c>
      <c r="ES92" s="24"/>
      <c r="ET92" s="25"/>
      <c r="EU92" s="25"/>
      <c r="EV92" s="25"/>
      <c r="EW92" s="18" t="str">
        <f t="shared" si="353"/>
        <v/>
      </c>
      <c r="EX92" s="18" t="str">
        <f t="shared" si="354"/>
        <v/>
      </c>
      <c r="EY92" s="18" t="str">
        <f t="shared" si="355"/>
        <v/>
      </c>
      <c r="EZ92" s="18" t="str">
        <f t="shared" si="356"/>
        <v/>
      </c>
      <c r="FA92" s="18" t="str">
        <f>IF(ISNUMBER(EY92), EY92*COS(RADIANS(-$C92+Графики!$B$3))+EZ92*SIN(RADIANS(-$C92+Графики!$B$3)),"")</f>
        <v/>
      </c>
      <c r="FB92" s="19" t="str">
        <f>IF(ISNUMBER(EY92), EY92*COS(RADIANS(-$C92+Графики!$B$5))+EZ92*SIN(RADIANS(-$C92+Графики!$B$5)),"")</f>
        <v/>
      </c>
      <c r="FC92" s="24"/>
      <c r="FD92" s="25"/>
      <c r="FE92" s="25"/>
      <c r="FF92" s="25"/>
      <c r="FG92" s="18" t="str">
        <f t="shared" si="357"/>
        <v/>
      </c>
      <c r="FH92" s="18" t="str">
        <f t="shared" si="358"/>
        <v/>
      </c>
      <c r="FI92" s="18" t="str">
        <f t="shared" si="359"/>
        <v/>
      </c>
      <c r="FJ92" s="18" t="str">
        <f t="shared" si="360"/>
        <v/>
      </c>
      <c r="FK92" s="18" t="str">
        <f>IF(ISNUMBER(FI92), FI92*COS(RADIANS(-$C92+Графики!$B$3))+FJ92*SIN(RADIANS(-$C92+Графики!$B$3)),"")</f>
        <v/>
      </c>
      <c r="FL92" s="19" t="str">
        <f>IF(ISNUMBER(FI92), FI92*COS(RADIANS(-$C92+Графики!$B$5))+FJ92*SIN(RADIANS(-$C92+Графики!$B$5)),"")</f>
        <v/>
      </c>
      <c r="FM92" s="24"/>
      <c r="FN92" s="25"/>
      <c r="FO92" s="25"/>
      <c r="FP92" s="25"/>
      <c r="FQ92" s="18" t="str">
        <f t="shared" si="361"/>
        <v/>
      </c>
      <c r="FR92" s="18" t="str">
        <f t="shared" si="362"/>
        <v/>
      </c>
      <c r="FS92" s="18" t="str">
        <f t="shared" si="363"/>
        <v/>
      </c>
      <c r="FT92" s="18" t="str">
        <f t="shared" si="364"/>
        <v/>
      </c>
      <c r="FU92" s="18" t="str">
        <f>IF(ISNUMBER(FS92), FS92*COS(RADIANS(-$C92+Графики!$B$3))+FT92*SIN(RADIANS(-$C92+Графики!$B$3)),"")</f>
        <v/>
      </c>
      <c r="FV92" s="19" t="str">
        <f>IF(ISNUMBER(FS92), FS92*COS(RADIANS(-$C92+Графики!$B$5))+FT92*SIN(RADIANS(-$C92+Графики!$B$5)),"")</f>
        <v/>
      </c>
      <c r="FW92" s="24"/>
      <c r="FX92" s="25"/>
      <c r="FY92" s="25"/>
      <c r="FZ92" s="25"/>
      <c r="GA92" s="18" t="str">
        <f t="shared" si="365"/>
        <v/>
      </c>
      <c r="GB92" s="18" t="str">
        <f t="shared" si="366"/>
        <v/>
      </c>
      <c r="GC92" s="18" t="str">
        <f t="shared" si="367"/>
        <v/>
      </c>
      <c r="GD92" s="18" t="str">
        <f t="shared" si="368"/>
        <v/>
      </c>
      <c r="GE92" s="18" t="str">
        <f>IF(ISNUMBER(GC92), GC92*COS(RADIANS(-$C92+Графики!$B$3))+GD92*SIN(RADIANS(-$C92+Графики!$B$3)),"")</f>
        <v/>
      </c>
      <c r="GF92" s="19" t="str">
        <f>IF(ISNUMBER(GC92), GC92*COS(RADIANS(-$C92+Графики!$B$5))+GD92*SIN(RADIANS(-$C92+Графики!$B$5)),"")</f>
        <v/>
      </c>
      <c r="GG92" s="24"/>
      <c r="GH92" s="25"/>
      <c r="GI92" s="25"/>
      <c r="GJ92" s="25"/>
      <c r="GK92" s="18" t="str">
        <f t="shared" si="369"/>
        <v/>
      </c>
      <c r="GL92" s="18" t="str">
        <f t="shared" si="370"/>
        <v/>
      </c>
      <c r="GM92" s="18" t="str">
        <f t="shared" si="371"/>
        <v/>
      </c>
      <c r="GN92" s="18" t="str">
        <f t="shared" si="372"/>
        <v/>
      </c>
      <c r="GO92" s="18" t="str">
        <f>IF(ISNUMBER(GM92), GM92*COS(RADIANS(-$C92+Графики!$B$3))+GN92*SIN(RADIANS(-$C92+Графики!$B$3)),"")</f>
        <v/>
      </c>
      <c r="GP92" s="19" t="str">
        <f>IF(ISNUMBER(GM92), GM92*COS(RADIANS(-$C92+Графики!$B$5))+GN92*SIN(RADIANS(-$C92+Графики!$B$5)),"")</f>
        <v/>
      </c>
      <c r="GQ92" s="24"/>
      <c r="GR92" s="25"/>
      <c r="GS92" s="25"/>
      <c r="GT92" s="25"/>
      <c r="GU92" s="18" t="str">
        <f t="shared" si="373"/>
        <v/>
      </c>
      <c r="GV92" s="18" t="str">
        <f t="shared" si="374"/>
        <v/>
      </c>
      <c r="GW92" s="18" t="str">
        <f t="shared" si="375"/>
        <v/>
      </c>
      <c r="GX92" s="18" t="str">
        <f t="shared" si="376"/>
        <v/>
      </c>
      <c r="GY92" s="18" t="str">
        <f>IF(ISNUMBER(GW92), GW92*COS(RADIANS(-$C92+Графики!$B$3))+GX92*SIN(RADIANS(-$C92+Графики!$B$3)),"")</f>
        <v/>
      </c>
      <c r="GZ92" s="19" t="str">
        <f>IF(ISNUMBER(GW92), GW92*COS(RADIANS(-$C92+Графики!$B$5))+GX92*SIN(RADIANS(-$C92+Графики!$B$5)),"")</f>
        <v/>
      </c>
      <c r="HA92" s="24"/>
      <c r="HB92" s="25"/>
      <c r="HC92" s="25"/>
      <c r="HD92" s="25"/>
      <c r="HE92" s="18" t="str">
        <f t="shared" si="377"/>
        <v/>
      </c>
      <c r="HF92" s="18" t="str">
        <f t="shared" si="378"/>
        <v/>
      </c>
      <c r="HG92" s="18" t="str">
        <f t="shared" si="379"/>
        <v/>
      </c>
      <c r="HH92" s="18" t="str">
        <f t="shared" si="380"/>
        <v/>
      </c>
      <c r="HI92" s="18" t="str">
        <f>IF(ISNUMBER(HG92), HG92*COS(RADIANS(-$C92+Графики!$B$3))+HH92*SIN(RADIANS(-$C92+Графики!$B$3)),"")</f>
        <v/>
      </c>
      <c r="HJ92" s="19" t="str">
        <f>IF(ISNUMBER(HG92), HG92*COS(RADIANS(-$C92+Графики!$B$5))+HH92*SIN(RADIANS(-$C92+Графики!$B$5)),"")</f>
        <v/>
      </c>
      <c r="HK92" s="24"/>
      <c r="HL92" s="25"/>
      <c r="HM92" s="25"/>
      <c r="HN92" s="25"/>
      <c r="HO92" s="18" t="str">
        <f t="shared" si="381"/>
        <v/>
      </c>
      <c r="HP92" s="18" t="str">
        <f t="shared" si="382"/>
        <v/>
      </c>
      <c r="HQ92" s="18" t="str">
        <f t="shared" si="383"/>
        <v/>
      </c>
      <c r="HR92" s="18" t="str">
        <f t="shared" si="384"/>
        <v/>
      </c>
      <c r="HS92" s="18" t="str">
        <f>IF(ISNUMBER(HQ92), HQ92*COS(RADIANS(-$C92+Графики!$B$3))+HR92*SIN(RADIANS(-$C92+Графики!$B$3)),"")</f>
        <v/>
      </c>
      <c r="HT92" s="19" t="str">
        <f>IF(ISNUMBER(HQ92), HQ92*COS(RADIANS(-$C92+Графики!$B$5))+HR92*SIN(RADIANS(-$C92+Графики!$B$5)),"")</f>
        <v/>
      </c>
      <c r="HU92" s="24"/>
      <c r="HV92" s="25"/>
      <c r="HW92" s="25"/>
      <c r="HX92" s="25"/>
      <c r="HY92" s="18" t="str">
        <f t="shared" si="385"/>
        <v/>
      </c>
      <c r="HZ92" s="18" t="str">
        <f t="shared" si="386"/>
        <v/>
      </c>
      <c r="IA92" s="18" t="str">
        <f t="shared" si="387"/>
        <v/>
      </c>
      <c r="IB92" s="18" t="str">
        <f t="shared" si="388"/>
        <v/>
      </c>
      <c r="IC92" s="18" t="str">
        <f>IF(ISNUMBER(IA92), IA92*COS(RADIANS(-$C92+Графики!$B$3))+IB92*SIN(RADIANS(-$C92+Графики!$B$3)),"")</f>
        <v/>
      </c>
      <c r="ID92" s="19" t="str">
        <f>IF(ISNUMBER(IA92), IA92*COS(RADIANS(-$C92+Графики!$B$5))+IB92*SIN(RADIANS(-$C92+Графики!$B$5)),"")</f>
        <v/>
      </c>
      <c r="IE92" s="24"/>
      <c r="IF92" s="25"/>
      <c r="IG92" s="25"/>
      <c r="IH92" s="25"/>
      <c r="II92" s="18" t="str">
        <f t="shared" si="389"/>
        <v/>
      </c>
      <c r="IJ92" s="18" t="str">
        <f t="shared" si="390"/>
        <v/>
      </c>
      <c r="IK92" s="18" t="str">
        <f t="shared" si="391"/>
        <v/>
      </c>
      <c r="IL92" s="18" t="str">
        <f t="shared" si="392"/>
        <v/>
      </c>
      <c r="IM92" s="18" t="str">
        <f>IF(ISNUMBER(IK92), IK92*COS(RADIANS(-$C92+Графики!$B$3))+IL92*SIN(RADIANS(-$C92+Графики!$B$3)),"")</f>
        <v/>
      </c>
      <c r="IN92" s="19" t="str">
        <f>IF(ISNUMBER(IK92), IK92*COS(RADIANS(-$C92+Графики!$B$5))+IL92*SIN(RADIANS(-$C92+Графики!$B$5)),"")</f>
        <v/>
      </c>
      <c r="IO92" s="24"/>
      <c r="IP92" s="25"/>
      <c r="IQ92" s="25"/>
      <c r="IR92" s="25"/>
      <c r="IS92" s="18" t="str">
        <f t="shared" si="393"/>
        <v/>
      </c>
      <c r="IT92" s="18" t="str">
        <f t="shared" si="394"/>
        <v/>
      </c>
      <c r="IU92" s="18" t="str">
        <f t="shared" si="395"/>
        <v/>
      </c>
      <c r="IV92" s="18" t="str">
        <f t="shared" si="396"/>
        <v/>
      </c>
      <c r="IW92" s="18" t="str">
        <f>IF(ISNUMBER(IU92), IU92*COS(RADIANS(-$C92+Графики!$B$3))+IV92*SIN(RADIANS(-$C92+Графики!$B$3)),"")</f>
        <v/>
      </c>
      <c r="IX92" s="19" t="str">
        <f>IF(ISNUMBER(IU92), IU92*COS(RADIANS(-$C92+Графики!$B$5))+IV92*SIN(RADIANS(-$C92+Графики!$B$5)),"")</f>
        <v/>
      </c>
    </row>
    <row r="93" spans="1:258" x14ac:dyDescent="0.25">
      <c r="A93" s="44">
        <v>93</v>
      </c>
      <c r="B93" s="50">
        <v>0</v>
      </c>
      <c r="C93" s="11">
        <f>IF(Графики!$A$7="Расчитывать с учетом закручивания скважины",B93,0)</f>
        <v>0</v>
      </c>
      <c r="D93" s="47">
        <v>45</v>
      </c>
      <c r="E93" s="34">
        <f t="shared" si="397"/>
        <v>0</v>
      </c>
      <c r="F93" s="35">
        <f t="shared" si="397"/>
        <v>0</v>
      </c>
      <c r="G93" s="35">
        <f t="shared" si="295"/>
        <v>0</v>
      </c>
      <c r="H93" s="36">
        <f t="shared" si="296"/>
        <v>0</v>
      </c>
      <c r="I93" s="29"/>
      <c r="J93" s="25"/>
      <c r="K93" s="25"/>
      <c r="L93" s="25"/>
      <c r="M93" s="18" t="str">
        <f t="shared" si="297"/>
        <v/>
      </c>
      <c r="N93" s="18" t="str">
        <f t="shared" si="298"/>
        <v/>
      </c>
      <c r="O93" s="18" t="str">
        <f t="shared" si="299"/>
        <v/>
      </c>
      <c r="P93" s="18" t="str">
        <f t="shared" si="300"/>
        <v/>
      </c>
      <c r="Q93" s="18" t="str">
        <f>IF(ISNUMBER(O93), O93*COS(RADIANS(-$C93+Графики!$B$3))+P93*SIN(RADIANS(-$C93+Графики!$B$3)),"")</f>
        <v/>
      </c>
      <c r="R93" s="19" t="str">
        <f>IF(ISNUMBER(O93), O93*COS(RADIANS(-$C93+Графики!$B$5))+P93*SIN(RADIANS(-$C93+Графики!$B$5)),"")</f>
        <v/>
      </c>
      <c r="S93" s="29"/>
      <c r="T93" s="25"/>
      <c r="U93" s="25"/>
      <c r="V93" s="25"/>
      <c r="W93" s="18" t="str">
        <f t="shared" si="301"/>
        <v/>
      </c>
      <c r="X93" s="18" t="str">
        <f t="shared" si="302"/>
        <v/>
      </c>
      <c r="Y93" s="18" t="str">
        <f t="shared" si="303"/>
        <v/>
      </c>
      <c r="Z93" s="18" t="str">
        <f t="shared" si="304"/>
        <v/>
      </c>
      <c r="AA93" s="18" t="str">
        <f>IF(ISNUMBER(Y93), Y93*COS(RADIANS(-$C93+Графики!$B$3))+Z93*SIN(RADIANS(-$C93+Графики!$B$3)),"")</f>
        <v/>
      </c>
      <c r="AB93" s="18" t="str">
        <f>IF(ISNUMBER(Y93), Y93*COS(RADIANS(-$C93+Графики!$B$5))+Z93*SIN(RADIANS(-$C93+Графики!$B$5)),"")</f>
        <v/>
      </c>
      <c r="AC93" s="24"/>
      <c r="AD93" s="25"/>
      <c r="AE93" s="25"/>
      <c r="AF93" s="25"/>
      <c r="AG93" s="18" t="str">
        <f t="shared" si="305"/>
        <v/>
      </c>
      <c r="AH93" s="18" t="str">
        <f t="shared" si="306"/>
        <v/>
      </c>
      <c r="AI93" s="18" t="str">
        <f t="shared" si="307"/>
        <v/>
      </c>
      <c r="AJ93" s="18" t="str">
        <f t="shared" si="308"/>
        <v/>
      </c>
      <c r="AK93" s="18" t="str">
        <f>IF(ISNUMBER(AI93), AI93*COS(RADIANS(-$C93+Графики!$B$3))+AJ93*SIN(RADIANS(-$C93+Графики!$B$3)),"")</f>
        <v/>
      </c>
      <c r="AL93" s="19" t="str">
        <f>IF(ISNUMBER(AI93), AI93*COS(RADIANS(-$C93+Графики!$B$5))+AJ93*SIN(RADIANS(-$C93+Графики!$B$5)),"")</f>
        <v/>
      </c>
      <c r="AM93" s="24"/>
      <c r="AN93" s="25"/>
      <c r="AO93" s="25"/>
      <c r="AP93" s="25"/>
      <c r="AQ93" s="18" t="str">
        <f t="shared" si="309"/>
        <v/>
      </c>
      <c r="AR93" s="18" t="str">
        <f t="shared" si="310"/>
        <v/>
      </c>
      <c r="AS93" s="18" t="str">
        <f t="shared" si="311"/>
        <v/>
      </c>
      <c r="AT93" s="18" t="str">
        <f t="shared" si="312"/>
        <v/>
      </c>
      <c r="AU93" s="18" t="str">
        <f>IF(ISNUMBER(AS93), AS93*COS(RADIANS(-$C93+Графики!$B$3))+AT93*SIN(RADIANS(-$C93+Графики!$B$3)),"")</f>
        <v/>
      </c>
      <c r="AV93" s="19" t="str">
        <f>IF(ISNUMBER(AS93), AS93*COS(RADIANS(-$C93+Графики!$B$5))+AT93*SIN(RADIANS(-$C93+Графики!$B$5)),"")</f>
        <v/>
      </c>
      <c r="AW93" s="24"/>
      <c r="AX93" s="25"/>
      <c r="AY93" s="25"/>
      <c r="AZ93" s="25"/>
      <c r="BA93" s="18" t="str">
        <f t="shared" si="313"/>
        <v/>
      </c>
      <c r="BB93" s="18" t="str">
        <f t="shared" si="314"/>
        <v/>
      </c>
      <c r="BC93" s="18" t="str">
        <f t="shared" si="315"/>
        <v/>
      </c>
      <c r="BD93" s="18" t="str">
        <f t="shared" si="316"/>
        <v/>
      </c>
      <c r="BE93" s="18" t="str">
        <f>IF(ISNUMBER(BC93), BC93*COS(RADIANS(-$C93+Графики!$B$3))+BD93*SIN(RADIANS(-$C93+Графики!$B$3)),"")</f>
        <v/>
      </c>
      <c r="BF93" s="19" t="str">
        <f>IF(ISNUMBER(BC93), BC93*COS(RADIANS(-$C93+Графики!$B$5))+BD93*SIN(RADIANS(-$C93+Графики!$B$5)),"")</f>
        <v/>
      </c>
      <c r="BG93" s="24"/>
      <c r="BH93" s="25"/>
      <c r="BI93" s="25"/>
      <c r="BJ93" s="25"/>
      <c r="BK93" s="18" t="str">
        <f t="shared" si="317"/>
        <v/>
      </c>
      <c r="BL93" s="18" t="str">
        <f t="shared" si="318"/>
        <v/>
      </c>
      <c r="BM93" s="18" t="str">
        <f t="shared" si="319"/>
        <v/>
      </c>
      <c r="BN93" s="18" t="str">
        <f t="shared" si="320"/>
        <v/>
      </c>
      <c r="BO93" s="18" t="str">
        <f>IF(ISNUMBER(BM93), BM93*COS(RADIANS(-$C93+Графики!$B$3))+BN93*SIN(RADIANS(-$C93+Графики!$B$3)),"")</f>
        <v/>
      </c>
      <c r="BP93" s="19" t="str">
        <f>IF(ISNUMBER(BM93), BM93*COS(RADIANS(-$C93+Графики!$B$5))+BN93*SIN(RADIANS(-$C93+Графики!$B$5)),"")</f>
        <v/>
      </c>
      <c r="BQ93" s="24"/>
      <c r="BR93" s="25"/>
      <c r="BS93" s="25"/>
      <c r="BT93" s="25"/>
      <c r="BU93" s="18" t="str">
        <f t="shared" si="321"/>
        <v/>
      </c>
      <c r="BV93" s="18" t="str">
        <f t="shared" si="322"/>
        <v/>
      </c>
      <c r="BW93" s="18" t="str">
        <f t="shared" si="323"/>
        <v/>
      </c>
      <c r="BX93" s="18" t="str">
        <f t="shared" si="324"/>
        <v/>
      </c>
      <c r="BY93" s="18" t="str">
        <f>IF(ISNUMBER(BW93), BW93*COS(RADIANS(-$C93+Графики!$B$3))+BX93*SIN(RADIANS(-$C93+Графики!$B$3)),"")</f>
        <v/>
      </c>
      <c r="BZ93" s="19" t="str">
        <f>IF(ISNUMBER(BW93), BW93*COS(RADIANS(-$C93+Графики!$B$5))+BX93*SIN(RADIANS(-$C93+Графики!$B$5)),"")</f>
        <v/>
      </c>
      <c r="CA93" s="29"/>
      <c r="CB93" s="25"/>
      <c r="CC93" s="25"/>
      <c r="CD93" s="25"/>
      <c r="CE93" s="18" t="str">
        <f t="shared" si="325"/>
        <v/>
      </c>
      <c r="CF93" s="18" t="str">
        <f t="shared" si="326"/>
        <v/>
      </c>
      <c r="CG93" s="18" t="str">
        <f t="shared" si="327"/>
        <v/>
      </c>
      <c r="CH93" s="18" t="str">
        <f t="shared" si="328"/>
        <v/>
      </c>
      <c r="CI93" s="18" t="str">
        <f>IF(ISNUMBER(CG93), CG93*COS(RADIANS(-$C93+Графики!$B$3))+CH93*SIN(RADIANS(-$C93+Графики!$B$3)),"")</f>
        <v/>
      </c>
      <c r="CJ93" s="19" t="str">
        <f>IF(ISNUMBER(CG93), CG93*COS(RADIANS(-$C93+Графики!$B$5))+CH93*SIN(RADIANS(-$C93+Графики!$B$5)),"")</f>
        <v/>
      </c>
      <c r="CK93" s="24"/>
      <c r="CL93" s="25"/>
      <c r="CM93" s="25"/>
      <c r="CN93" s="25"/>
      <c r="CO93" s="18" t="str">
        <f t="shared" si="329"/>
        <v/>
      </c>
      <c r="CP93" s="18" t="str">
        <f t="shared" si="330"/>
        <v/>
      </c>
      <c r="CQ93" s="18" t="str">
        <f t="shared" si="331"/>
        <v/>
      </c>
      <c r="CR93" s="18" t="str">
        <f t="shared" si="332"/>
        <v/>
      </c>
      <c r="CS93" s="18" t="str">
        <f>IF(ISNUMBER(CQ93), CQ93*COS(RADIANS(-$C93+Графики!$B$3))+CR93*SIN(RADIANS(-$C93+Графики!$B$3)),"")</f>
        <v/>
      </c>
      <c r="CT93" s="19" t="str">
        <f>IF(ISNUMBER(CQ93), CQ93*COS(RADIANS(-$C93+Графики!$B$5))+CR93*SIN(RADIANS(-$C93+Графики!$B$5)),"")</f>
        <v/>
      </c>
      <c r="CU93" s="24"/>
      <c r="CV93" s="25"/>
      <c r="CW93" s="25"/>
      <c r="CX93" s="25"/>
      <c r="CY93" s="18" t="str">
        <f t="shared" si="333"/>
        <v/>
      </c>
      <c r="CZ93" s="18" t="str">
        <f t="shared" si="334"/>
        <v/>
      </c>
      <c r="DA93" s="18" t="str">
        <f t="shared" si="335"/>
        <v/>
      </c>
      <c r="DB93" s="18" t="str">
        <f t="shared" si="336"/>
        <v/>
      </c>
      <c r="DC93" s="18" t="str">
        <f>IF(ISNUMBER(DA93), DA93*COS(RADIANS(-$C93+Графики!$B$3))+DB93*SIN(RADIANS(-$C93+Графики!$B$3)),"")</f>
        <v/>
      </c>
      <c r="DD93" s="19" t="str">
        <f>IF(ISNUMBER(DA93), DA93*COS(RADIANS(-$C93+Графики!$B$5))+DB93*SIN(RADIANS(-$C93+Графики!$B$5)),"")</f>
        <v/>
      </c>
      <c r="DE93" s="24"/>
      <c r="DF93" s="25"/>
      <c r="DG93" s="25"/>
      <c r="DH93" s="25"/>
      <c r="DI93" s="18" t="str">
        <f t="shared" si="337"/>
        <v/>
      </c>
      <c r="DJ93" s="18" t="str">
        <f t="shared" si="338"/>
        <v/>
      </c>
      <c r="DK93" s="18" t="str">
        <f t="shared" si="339"/>
        <v/>
      </c>
      <c r="DL93" s="18" t="str">
        <f t="shared" si="340"/>
        <v/>
      </c>
      <c r="DM93" s="18" t="str">
        <f>IF(ISNUMBER(DK93), DK93*COS(RADIANS(-$C93+Графики!$B$3))+DL93*SIN(RADIANS(-$C93+Графики!$B$3)),"")</f>
        <v/>
      </c>
      <c r="DN93" s="19" t="str">
        <f>IF(ISNUMBER(DK93), DK93*COS(RADIANS(-$C93+Графики!$B$5))+DL93*SIN(RADIANS(-$C93+Графики!$B$5)),"")</f>
        <v/>
      </c>
      <c r="DO93" s="24"/>
      <c r="DP93" s="25"/>
      <c r="DQ93" s="25"/>
      <c r="DR93" s="25"/>
      <c r="DS93" s="18" t="str">
        <f t="shared" si="341"/>
        <v/>
      </c>
      <c r="DT93" s="18" t="str">
        <f t="shared" si="342"/>
        <v/>
      </c>
      <c r="DU93" s="18" t="str">
        <f t="shared" si="343"/>
        <v/>
      </c>
      <c r="DV93" s="18" t="str">
        <f t="shared" si="344"/>
        <v/>
      </c>
      <c r="DW93" s="18" t="str">
        <f>IF(ISNUMBER(DU93), DU93*COS(RADIANS(-$C93+Графики!$B$3))+DV93*SIN(RADIANS(-$C93+Графики!$B$3)),"")</f>
        <v/>
      </c>
      <c r="DX93" s="19" t="str">
        <f>IF(ISNUMBER(DU93), DU93*COS(RADIANS(-$C93+Графики!$B$5))+DV93*SIN(RADIANS(-$C93+Графики!$B$5)),"")</f>
        <v/>
      </c>
      <c r="DY93" s="24"/>
      <c r="DZ93" s="25"/>
      <c r="EA93" s="25"/>
      <c r="EB93" s="25"/>
      <c r="EC93" s="18" t="str">
        <f t="shared" si="345"/>
        <v/>
      </c>
      <c r="ED93" s="18" t="str">
        <f t="shared" si="346"/>
        <v/>
      </c>
      <c r="EE93" s="18" t="str">
        <f t="shared" si="347"/>
        <v/>
      </c>
      <c r="EF93" s="18" t="str">
        <f t="shared" si="348"/>
        <v/>
      </c>
      <c r="EG93" s="18" t="str">
        <f>IF(ISNUMBER(EE93), EE93*COS(RADIANS(-$C93+Графики!$B$3))+EF93*SIN(RADIANS(-$C93+Графики!$B$3)),"")</f>
        <v/>
      </c>
      <c r="EH93" s="19" t="str">
        <f>IF(ISNUMBER(EE93), EE93*COS(RADIANS(-$C93+Графики!$B$5))+EF93*SIN(RADIANS(-$C93+Графики!$B$5)),"")</f>
        <v/>
      </c>
      <c r="EI93" s="24"/>
      <c r="EJ93" s="25"/>
      <c r="EK93" s="25"/>
      <c r="EL93" s="25"/>
      <c r="EM93" s="18" t="str">
        <f t="shared" si="349"/>
        <v/>
      </c>
      <c r="EN93" s="18" t="str">
        <f t="shared" si="350"/>
        <v/>
      </c>
      <c r="EO93" s="18" t="str">
        <f t="shared" si="351"/>
        <v/>
      </c>
      <c r="EP93" s="18" t="str">
        <f t="shared" si="352"/>
        <v/>
      </c>
      <c r="EQ93" s="18" t="str">
        <f>IF(ISNUMBER(EO93), EO93*COS(RADIANS(-$C93+Графики!$B$3))+EP93*SIN(RADIANS(-$C93+Графики!$B$3)),"")</f>
        <v/>
      </c>
      <c r="ER93" s="19" t="str">
        <f>IF(ISNUMBER(EO93), EO93*COS(RADIANS(-$C93+Графики!$B$5))+EP93*SIN(RADIANS(-$C93+Графики!$B$5)),"")</f>
        <v/>
      </c>
      <c r="ES93" s="24"/>
      <c r="ET93" s="25"/>
      <c r="EU93" s="25"/>
      <c r="EV93" s="25"/>
      <c r="EW93" s="18" t="str">
        <f t="shared" si="353"/>
        <v/>
      </c>
      <c r="EX93" s="18" t="str">
        <f t="shared" si="354"/>
        <v/>
      </c>
      <c r="EY93" s="18" t="str">
        <f t="shared" si="355"/>
        <v/>
      </c>
      <c r="EZ93" s="18" t="str">
        <f t="shared" si="356"/>
        <v/>
      </c>
      <c r="FA93" s="18" t="str">
        <f>IF(ISNUMBER(EY93), EY93*COS(RADIANS(-$C93+Графики!$B$3))+EZ93*SIN(RADIANS(-$C93+Графики!$B$3)),"")</f>
        <v/>
      </c>
      <c r="FB93" s="19" t="str">
        <f>IF(ISNUMBER(EY93), EY93*COS(RADIANS(-$C93+Графики!$B$5))+EZ93*SIN(RADIANS(-$C93+Графики!$B$5)),"")</f>
        <v/>
      </c>
      <c r="FC93" s="24"/>
      <c r="FD93" s="25"/>
      <c r="FE93" s="25"/>
      <c r="FF93" s="25"/>
      <c r="FG93" s="18" t="str">
        <f t="shared" si="357"/>
        <v/>
      </c>
      <c r="FH93" s="18" t="str">
        <f t="shared" si="358"/>
        <v/>
      </c>
      <c r="FI93" s="18" t="str">
        <f t="shared" si="359"/>
        <v/>
      </c>
      <c r="FJ93" s="18" t="str">
        <f t="shared" si="360"/>
        <v/>
      </c>
      <c r="FK93" s="18" t="str">
        <f>IF(ISNUMBER(FI93), FI93*COS(RADIANS(-$C93+Графики!$B$3))+FJ93*SIN(RADIANS(-$C93+Графики!$B$3)),"")</f>
        <v/>
      </c>
      <c r="FL93" s="19" t="str">
        <f>IF(ISNUMBER(FI93), FI93*COS(RADIANS(-$C93+Графики!$B$5))+FJ93*SIN(RADIANS(-$C93+Графики!$B$5)),"")</f>
        <v/>
      </c>
      <c r="FM93" s="24"/>
      <c r="FN93" s="25"/>
      <c r="FO93" s="25"/>
      <c r="FP93" s="25"/>
      <c r="FQ93" s="18" t="str">
        <f t="shared" si="361"/>
        <v/>
      </c>
      <c r="FR93" s="18" t="str">
        <f t="shared" si="362"/>
        <v/>
      </c>
      <c r="FS93" s="18" t="str">
        <f t="shared" si="363"/>
        <v/>
      </c>
      <c r="FT93" s="18" t="str">
        <f t="shared" si="364"/>
        <v/>
      </c>
      <c r="FU93" s="18" t="str">
        <f>IF(ISNUMBER(FS93), FS93*COS(RADIANS(-$C93+Графики!$B$3))+FT93*SIN(RADIANS(-$C93+Графики!$B$3)),"")</f>
        <v/>
      </c>
      <c r="FV93" s="19" t="str">
        <f>IF(ISNUMBER(FS93), FS93*COS(RADIANS(-$C93+Графики!$B$5))+FT93*SIN(RADIANS(-$C93+Графики!$B$5)),"")</f>
        <v/>
      </c>
      <c r="FW93" s="24"/>
      <c r="FX93" s="25"/>
      <c r="FY93" s="25"/>
      <c r="FZ93" s="25"/>
      <c r="GA93" s="18" t="str">
        <f t="shared" si="365"/>
        <v/>
      </c>
      <c r="GB93" s="18" t="str">
        <f t="shared" si="366"/>
        <v/>
      </c>
      <c r="GC93" s="18" t="str">
        <f t="shared" si="367"/>
        <v/>
      </c>
      <c r="GD93" s="18" t="str">
        <f t="shared" si="368"/>
        <v/>
      </c>
      <c r="GE93" s="18" t="str">
        <f>IF(ISNUMBER(GC93), GC93*COS(RADIANS(-$C93+Графики!$B$3))+GD93*SIN(RADIANS(-$C93+Графики!$B$3)),"")</f>
        <v/>
      </c>
      <c r="GF93" s="19" t="str">
        <f>IF(ISNUMBER(GC93), GC93*COS(RADIANS(-$C93+Графики!$B$5))+GD93*SIN(RADIANS(-$C93+Графики!$B$5)),"")</f>
        <v/>
      </c>
      <c r="GG93" s="24"/>
      <c r="GH93" s="25"/>
      <c r="GI93" s="25"/>
      <c r="GJ93" s="25"/>
      <c r="GK93" s="18" t="str">
        <f t="shared" si="369"/>
        <v/>
      </c>
      <c r="GL93" s="18" t="str">
        <f t="shared" si="370"/>
        <v/>
      </c>
      <c r="GM93" s="18" t="str">
        <f t="shared" si="371"/>
        <v/>
      </c>
      <c r="GN93" s="18" t="str">
        <f t="shared" si="372"/>
        <v/>
      </c>
      <c r="GO93" s="18" t="str">
        <f>IF(ISNUMBER(GM93), GM93*COS(RADIANS(-$C93+Графики!$B$3))+GN93*SIN(RADIANS(-$C93+Графики!$B$3)),"")</f>
        <v/>
      </c>
      <c r="GP93" s="19" t="str">
        <f>IF(ISNUMBER(GM93), GM93*COS(RADIANS(-$C93+Графики!$B$5))+GN93*SIN(RADIANS(-$C93+Графики!$B$5)),"")</f>
        <v/>
      </c>
      <c r="GQ93" s="24"/>
      <c r="GR93" s="25"/>
      <c r="GS93" s="25"/>
      <c r="GT93" s="25"/>
      <c r="GU93" s="18" t="str">
        <f t="shared" si="373"/>
        <v/>
      </c>
      <c r="GV93" s="18" t="str">
        <f t="shared" si="374"/>
        <v/>
      </c>
      <c r="GW93" s="18" t="str">
        <f t="shared" si="375"/>
        <v/>
      </c>
      <c r="GX93" s="18" t="str">
        <f t="shared" si="376"/>
        <v/>
      </c>
      <c r="GY93" s="18" t="str">
        <f>IF(ISNUMBER(GW93), GW93*COS(RADIANS(-$C93+Графики!$B$3))+GX93*SIN(RADIANS(-$C93+Графики!$B$3)),"")</f>
        <v/>
      </c>
      <c r="GZ93" s="19" t="str">
        <f>IF(ISNUMBER(GW93), GW93*COS(RADIANS(-$C93+Графики!$B$5))+GX93*SIN(RADIANS(-$C93+Графики!$B$5)),"")</f>
        <v/>
      </c>
      <c r="HA93" s="24"/>
      <c r="HB93" s="25"/>
      <c r="HC93" s="25"/>
      <c r="HD93" s="25"/>
      <c r="HE93" s="18" t="str">
        <f t="shared" si="377"/>
        <v/>
      </c>
      <c r="HF93" s="18" t="str">
        <f t="shared" si="378"/>
        <v/>
      </c>
      <c r="HG93" s="18" t="str">
        <f t="shared" si="379"/>
        <v/>
      </c>
      <c r="HH93" s="18" t="str">
        <f t="shared" si="380"/>
        <v/>
      </c>
      <c r="HI93" s="18" t="str">
        <f>IF(ISNUMBER(HG93), HG93*COS(RADIANS(-$C93+Графики!$B$3))+HH93*SIN(RADIANS(-$C93+Графики!$B$3)),"")</f>
        <v/>
      </c>
      <c r="HJ93" s="19" t="str">
        <f>IF(ISNUMBER(HG93), HG93*COS(RADIANS(-$C93+Графики!$B$5))+HH93*SIN(RADIANS(-$C93+Графики!$B$5)),"")</f>
        <v/>
      </c>
      <c r="HK93" s="24"/>
      <c r="HL93" s="25"/>
      <c r="HM93" s="25"/>
      <c r="HN93" s="25"/>
      <c r="HO93" s="18" t="str">
        <f t="shared" si="381"/>
        <v/>
      </c>
      <c r="HP93" s="18" t="str">
        <f t="shared" si="382"/>
        <v/>
      </c>
      <c r="HQ93" s="18" t="str">
        <f t="shared" si="383"/>
        <v/>
      </c>
      <c r="HR93" s="18" t="str">
        <f t="shared" si="384"/>
        <v/>
      </c>
      <c r="HS93" s="18" t="str">
        <f>IF(ISNUMBER(HQ93), HQ93*COS(RADIANS(-$C93+Графики!$B$3))+HR93*SIN(RADIANS(-$C93+Графики!$B$3)),"")</f>
        <v/>
      </c>
      <c r="HT93" s="19" t="str">
        <f>IF(ISNUMBER(HQ93), HQ93*COS(RADIANS(-$C93+Графики!$B$5))+HR93*SIN(RADIANS(-$C93+Графики!$B$5)),"")</f>
        <v/>
      </c>
      <c r="HU93" s="24"/>
      <c r="HV93" s="25"/>
      <c r="HW93" s="25"/>
      <c r="HX93" s="25"/>
      <c r="HY93" s="18" t="str">
        <f t="shared" si="385"/>
        <v/>
      </c>
      <c r="HZ93" s="18" t="str">
        <f t="shared" si="386"/>
        <v/>
      </c>
      <c r="IA93" s="18" t="str">
        <f t="shared" si="387"/>
        <v/>
      </c>
      <c r="IB93" s="18" t="str">
        <f t="shared" si="388"/>
        <v/>
      </c>
      <c r="IC93" s="18" t="str">
        <f>IF(ISNUMBER(IA93), IA93*COS(RADIANS(-$C93+Графики!$B$3))+IB93*SIN(RADIANS(-$C93+Графики!$B$3)),"")</f>
        <v/>
      </c>
      <c r="ID93" s="19" t="str">
        <f>IF(ISNUMBER(IA93), IA93*COS(RADIANS(-$C93+Графики!$B$5))+IB93*SIN(RADIANS(-$C93+Графики!$B$5)),"")</f>
        <v/>
      </c>
      <c r="IE93" s="24"/>
      <c r="IF93" s="25"/>
      <c r="IG93" s="25"/>
      <c r="IH93" s="25"/>
      <c r="II93" s="18" t="str">
        <f t="shared" si="389"/>
        <v/>
      </c>
      <c r="IJ93" s="18" t="str">
        <f t="shared" si="390"/>
        <v/>
      </c>
      <c r="IK93" s="18" t="str">
        <f t="shared" si="391"/>
        <v/>
      </c>
      <c r="IL93" s="18" t="str">
        <f t="shared" si="392"/>
        <v/>
      </c>
      <c r="IM93" s="18" t="str">
        <f>IF(ISNUMBER(IK93), IK93*COS(RADIANS(-$C93+Графики!$B$3))+IL93*SIN(RADIANS(-$C93+Графики!$B$3)),"")</f>
        <v/>
      </c>
      <c r="IN93" s="19" t="str">
        <f>IF(ISNUMBER(IK93), IK93*COS(RADIANS(-$C93+Графики!$B$5))+IL93*SIN(RADIANS(-$C93+Графики!$B$5)),"")</f>
        <v/>
      </c>
      <c r="IO93" s="24"/>
      <c r="IP93" s="25"/>
      <c r="IQ93" s="25"/>
      <c r="IR93" s="25"/>
      <c r="IS93" s="18" t="str">
        <f t="shared" si="393"/>
        <v/>
      </c>
      <c r="IT93" s="18" t="str">
        <f t="shared" si="394"/>
        <v/>
      </c>
      <c r="IU93" s="18" t="str">
        <f t="shared" si="395"/>
        <v/>
      </c>
      <c r="IV93" s="18" t="str">
        <f t="shared" si="396"/>
        <v/>
      </c>
      <c r="IW93" s="18" t="str">
        <f>IF(ISNUMBER(IU93), IU93*COS(RADIANS(-$C93+Графики!$B$3))+IV93*SIN(RADIANS(-$C93+Графики!$B$3)),"")</f>
        <v/>
      </c>
      <c r="IX93" s="19" t="str">
        <f>IF(ISNUMBER(IU93), IU93*COS(RADIANS(-$C93+Графики!$B$5))+IV93*SIN(RADIANS(-$C93+Графики!$B$5)),"")</f>
        <v/>
      </c>
    </row>
    <row r="94" spans="1:258" x14ac:dyDescent="0.25">
      <c r="A94" s="44">
        <v>94</v>
      </c>
      <c r="B94" s="50">
        <v>0</v>
      </c>
      <c r="C94" s="11">
        <f>IF(Графики!$A$7="Расчитывать с учетом закручивания скважины",B94,0)</f>
        <v>0</v>
      </c>
      <c r="D94" s="47">
        <v>45.5</v>
      </c>
      <c r="E94" s="34">
        <f t="shared" si="397"/>
        <v>0</v>
      </c>
      <c r="F94" s="35">
        <f t="shared" si="397"/>
        <v>0</v>
      </c>
      <c r="G94" s="35">
        <f t="shared" si="295"/>
        <v>0</v>
      </c>
      <c r="H94" s="36">
        <f t="shared" si="296"/>
        <v>0</v>
      </c>
      <c r="I94" s="29"/>
      <c r="J94" s="25"/>
      <c r="K94" s="25"/>
      <c r="L94" s="25"/>
      <c r="M94" s="18" t="str">
        <f t="shared" si="297"/>
        <v/>
      </c>
      <c r="N94" s="18" t="str">
        <f t="shared" si="298"/>
        <v/>
      </c>
      <c r="O94" s="18" t="str">
        <f t="shared" si="299"/>
        <v/>
      </c>
      <c r="P94" s="18" t="str">
        <f t="shared" si="300"/>
        <v/>
      </c>
      <c r="Q94" s="18" t="str">
        <f>IF(ISNUMBER(O94), O94*COS(RADIANS(-$C94+Графики!$B$3))+P94*SIN(RADIANS(-$C94+Графики!$B$3)),"")</f>
        <v/>
      </c>
      <c r="R94" s="19" t="str">
        <f>IF(ISNUMBER(O94), O94*COS(RADIANS(-$C94+Графики!$B$5))+P94*SIN(RADIANS(-$C94+Графики!$B$5)),"")</f>
        <v/>
      </c>
      <c r="S94" s="29"/>
      <c r="T94" s="25"/>
      <c r="U94" s="25"/>
      <c r="V94" s="25"/>
      <c r="W94" s="18" t="str">
        <f t="shared" si="301"/>
        <v/>
      </c>
      <c r="X94" s="18" t="str">
        <f t="shared" si="302"/>
        <v/>
      </c>
      <c r="Y94" s="18" t="str">
        <f t="shared" si="303"/>
        <v/>
      </c>
      <c r="Z94" s="18" t="str">
        <f t="shared" si="304"/>
        <v/>
      </c>
      <c r="AA94" s="18" t="str">
        <f>IF(ISNUMBER(Y94), Y94*COS(RADIANS(-$C94+Графики!$B$3))+Z94*SIN(RADIANS(-$C94+Графики!$B$3)),"")</f>
        <v/>
      </c>
      <c r="AB94" s="18" t="str">
        <f>IF(ISNUMBER(Y94), Y94*COS(RADIANS(-$C94+Графики!$B$5))+Z94*SIN(RADIANS(-$C94+Графики!$B$5)),"")</f>
        <v/>
      </c>
      <c r="AC94" s="24"/>
      <c r="AD94" s="25"/>
      <c r="AE94" s="25"/>
      <c r="AF94" s="25"/>
      <c r="AG94" s="18" t="str">
        <f t="shared" si="305"/>
        <v/>
      </c>
      <c r="AH94" s="18" t="str">
        <f t="shared" si="306"/>
        <v/>
      </c>
      <c r="AI94" s="18" t="str">
        <f t="shared" si="307"/>
        <v/>
      </c>
      <c r="AJ94" s="18" t="str">
        <f t="shared" si="308"/>
        <v/>
      </c>
      <c r="AK94" s="18" t="str">
        <f>IF(ISNUMBER(AI94), AI94*COS(RADIANS(-$C94+Графики!$B$3))+AJ94*SIN(RADIANS(-$C94+Графики!$B$3)),"")</f>
        <v/>
      </c>
      <c r="AL94" s="19" t="str">
        <f>IF(ISNUMBER(AI94), AI94*COS(RADIANS(-$C94+Графики!$B$5))+AJ94*SIN(RADIANS(-$C94+Графики!$B$5)),"")</f>
        <v/>
      </c>
      <c r="AM94" s="24"/>
      <c r="AN94" s="25"/>
      <c r="AO94" s="25"/>
      <c r="AP94" s="25"/>
      <c r="AQ94" s="18" t="str">
        <f t="shared" si="309"/>
        <v/>
      </c>
      <c r="AR94" s="18" t="str">
        <f t="shared" si="310"/>
        <v/>
      </c>
      <c r="AS94" s="18" t="str">
        <f t="shared" si="311"/>
        <v/>
      </c>
      <c r="AT94" s="18" t="str">
        <f t="shared" si="312"/>
        <v/>
      </c>
      <c r="AU94" s="18" t="str">
        <f>IF(ISNUMBER(AS94), AS94*COS(RADIANS(-$C94+Графики!$B$3))+AT94*SIN(RADIANS(-$C94+Графики!$B$3)),"")</f>
        <v/>
      </c>
      <c r="AV94" s="19" t="str">
        <f>IF(ISNUMBER(AS94), AS94*COS(RADIANS(-$C94+Графики!$B$5))+AT94*SIN(RADIANS(-$C94+Графики!$B$5)),"")</f>
        <v/>
      </c>
      <c r="AW94" s="24"/>
      <c r="AX94" s="25"/>
      <c r="AY94" s="25"/>
      <c r="AZ94" s="25"/>
      <c r="BA94" s="18" t="str">
        <f t="shared" si="313"/>
        <v/>
      </c>
      <c r="BB94" s="18" t="str">
        <f t="shared" si="314"/>
        <v/>
      </c>
      <c r="BC94" s="18" t="str">
        <f t="shared" si="315"/>
        <v/>
      </c>
      <c r="BD94" s="18" t="str">
        <f t="shared" si="316"/>
        <v/>
      </c>
      <c r="BE94" s="18" t="str">
        <f>IF(ISNUMBER(BC94), BC94*COS(RADIANS(-$C94+Графики!$B$3))+BD94*SIN(RADIANS(-$C94+Графики!$B$3)),"")</f>
        <v/>
      </c>
      <c r="BF94" s="19" t="str">
        <f>IF(ISNUMBER(BC94), BC94*COS(RADIANS(-$C94+Графики!$B$5))+BD94*SIN(RADIANS(-$C94+Графики!$B$5)),"")</f>
        <v/>
      </c>
      <c r="BG94" s="24"/>
      <c r="BH94" s="25"/>
      <c r="BI94" s="25"/>
      <c r="BJ94" s="25"/>
      <c r="BK94" s="18" t="str">
        <f t="shared" si="317"/>
        <v/>
      </c>
      <c r="BL94" s="18" t="str">
        <f t="shared" si="318"/>
        <v/>
      </c>
      <c r="BM94" s="18" t="str">
        <f t="shared" si="319"/>
        <v/>
      </c>
      <c r="BN94" s="18" t="str">
        <f t="shared" si="320"/>
        <v/>
      </c>
      <c r="BO94" s="18" t="str">
        <f>IF(ISNUMBER(BM94), BM94*COS(RADIANS(-$C94+Графики!$B$3))+BN94*SIN(RADIANS(-$C94+Графики!$B$3)),"")</f>
        <v/>
      </c>
      <c r="BP94" s="19" t="str">
        <f>IF(ISNUMBER(BM94), BM94*COS(RADIANS(-$C94+Графики!$B$5))+BN94*SIN(RADIANS(-$C94+Графики!$B$5)),"")</f>
        <v/>
      </c>
      <c r="BQ94" s="24"/>
      <c r="BR94" s="25"/>
      <c r="BS94" s="25"/>
      <c r="BT94" s="25"/>
      <c r="BU94" s="18" t="str">
        <f t="shared" si="321"/>
        <v/>
      </c>
      <c r="BV94" s="18" t="str">
        <f t="shared" si="322"/>
        <v/>
      </c>
      <c r="BW94" s="18" t="str">
        <f t="shared" si="323"/>
        <v/>
      </c>
      <c r="BX94" s="18" t="str">
        <f t="shared" si="324"/>
        <v/>
      </c>
      <c r="BY94" s="18" t="str">
        <f>IF(ISNUMBER(BW94), BW94*COS(RADIANS(-$C94+Графики!$B$3))+BX94*SIN(RADIANS(-$C94+Графики!$B$3)),"")</f>
        <v/>
      </c>
      <c r="BZ94" s="19" t="str">
        <f>IF(ISNUMBER(BW94), BW94*COS(RADIANS(-$C94+Графики!$B$5))+BX94*SIN(RADIANS(-$C94+Графики!$B$5)),"")</f>
        <v/>
      </c>
      <c r="CA94" s="29"/>
      <c r="CB94" s="25"/>
      <c r="CC94" s="25"/>
      <c r="CD94" s="25"/>
      <c r="CE94" s="18" t="str">
        <f t="shared" si="325"/>
        <v/>
      </c>
      <c r="CF94" s="18" t="str">
        <f t="shared" si="326"/>
        <v/>
      </c>
      <c r="CG94" s="18" t="str">
        <f t="shared" si="327"/>
        <v/>
      </c>
      <c r="CH94" s="18" t="str">
        <f t="shared" si="328"/>
        <v/>
      </c>
      <c r="CI94" s="18" t="str">
        <f>IF(ISNUMBER(CG94), CG94*COS(RADIANS(-$C94+Графики!$B$3))+CH94*SIN(RADIANS(-$C94+Графики!$B$3)),"")</f>
        <v/>
      </c>
      <c r="CJ94" s="19" t="str">
        <f>IF(ISNUMBER(CG94), CG94*COS(RADIANS(-$C94+Графики!$B$5))+CH94*SIN(RADIANS(-$C94+Графики!$B$5)),"")</f>
        <v/>
      </c>
      <c r="CK94" s="24"/>
      <c r="CL94" s="25"/>
      <c r="CM94" s="25"/>
      <c r="CN94" s="25"/>
      <c r="CO94" s="18" t="str">
        <f t="shared" si="329"/>
        <v/>
      </c>
      <c r="CP94" s="18" t="str">
        <f t="shared" si="330"/>
        <v/>
      </c>
      <c r="CQ94" s="18" t="str">
        <f t="shared" si="331"/>
        <v/>
      </c>
      <c r="CR94" s="18" t="str">
        <f t="shared" si="332"/>
        <v/>
      </c>
      <c r="CS94" s="18" t="str">
        <f>IF(ISNUMBER(CQ94), CQ94*COS(RADIANS(-$C94+Графики!$B$3))+CR94*SIN(RADIANS(-$C94+Графики!$B$3)),"")</f>
        <v/>
      </c>
      <c r="CT94" s="19" t="str">
        <f>IF(ISNUMBER(CQ94), CQ94*COS(RADIANS(-$C94+Графики!$B$5))+CR94*SIN(RADIANS(-$C94+Графики!$B$5)),"")</f>
        <v/>
      </c>
      <c r="CU94" s="24"/>
      <c r="CV94" s="25"/>
      <c r="CW94" s="25"/>
      <c r="CX94" s="25"/>
      <c r="CY94" s="18" t="str">
        <f t="shared" si="333"/>
        <v/>
      </c>
      <c r="CZ94" s="18" t="str">
        <f t="shared" si="334"/>
        <v/>
      </c>
      <c r="DA94" s="18" t="str">
        <f t="shared" si="335"/>
        <v/>
      </c>
      <c r="DB94" s="18" t="str">
        <f t="shared" si="336"/>
        <v/>
      </c>
      <c r="DC94" s="18" t="str">
        <f>IF(ISNUMBER(DA94), DA94*COS(RADIANS(-$C94+Графики!$B$3))+DB94*SIN(RADIANS(-$C94+Графики!$B$3)),"")</f>
        <v/>
      </c>
      <c r="DD94" s="19" t="str">
        <f>IF(ISNUMBER(DA94), DA94*COS(RADIANS(-$C94+Графики!$B$5))+DB94*SIN(RADIANS(-$C94+Графики!$B$5)),"")</f>
        <v/>
      </c>
      <c r="DE94" s="24"/>
      <c r="DF94" s="25"/>
      <c r="DG94" s="25"/>
      <c r="DH94" s="25"/>
      <c r="DI94" s="18" t="str">
        <f t="shared" si="337"/>
        <v/>
      </c>
      <c r="DJ94" s="18" t="str">
        <f t="shared" si="338"/>
        <v/>
      </c>
      <c r="DK94" s="18" t="str">
        <f t="shared" si="339"/>
        <v/>
      </c>
      <c r="DL94" s="18" t="str">
        <f t="shared" si="340"/>
        <v/>
      </c>
      <c r="DM94" s="18" t="str">
        <f>IF(ISNUMBER(DK94), DK94*COS(RADIANS(-$C94+Графики!$B$3))+DL94*SIN(RADIANS(-$C94+Графики!$B$3)),"")</f>
        <v/>
      </c>
      <c r="DN94" s="19" t="str">
        <f>IF(ISNUMBER(DK94), DK94*COS(RADIANS(-$C94+Графики!$B$5))+DL94*SIN(RADIANS(-$C94+Графики!$B$5)),"")</f>
        <v/>
      </c>
      <c r="DO94" s="24"/>
      <c r="DP94" s="25"/>
      <c r="DQ94" s="25"/>
      <c r="DR94" s="25"/>
      <c r="DS94" s="18" t="str">
        <f t="shared" si="341"/>
        <v/>
      </c>
      <c r="DT94" s="18" t="str">
        <f t="shared" si="342"/>
        <v/>
      </c>
      <c r="DU94" s="18" t="str">
        <f t="shared" si="343"/>
        <v/>
      </c>
      <c r="DV94" s="18" t="str">
        <f t="shared" si="344"/>
        <v/>
      </c>
      <c r="DW94" s="18" t="str">
        <f>IF(ISNUMBER(DU94), DU94*COS(RADIANS(-$C94+Графики!$B$3))+DV94*SIN(RADIANS(-$C94+Графики!$B$3)),"")</f>
        <v/>
      </c>
      <c r="DX94" s="19" t="str">
        <f>IF(ISNUMBER(DU94), DU94*COS(RADIANS(-$C94+Графики!$B$5))+DV94*SIN(RADIANS(-$C94+Графики!$B$5)),"")</f>
        <v/>
      </c>
      <c r="DY94" s="24"/>
      <c r="DZ94" s="25"/>
      <c r="EA94" s="25"/>
      <c r="EB94" s="25"/>
      <c r="EC94" s="18" t="str">
        <f t="shared" si="345"/>
        <v/>
      </c>
      <c r="ED94" s="18" t="str">
        <f t="shared" si="346"/>
        <v/>
      </c>
      <c r="EE94" s="18" t="str">
        <f t="shared" si="347"/>
        <v/>
      </c>
      <c r="EF94" s="18" t="str">
        <f t="shared" si="348"/>
        <v/>
      </c>
      <c r="EG94" s="18" t="str">
        <f>IF(ISNUMBER(EE94), EE94*COS(RADIANS(-$C94+Графики!$B$3))+EF94*SIN(RADIANS(-$C94+Графики!$B$3)),"")</f>
        <v/>
      </c>
      <c r="EH94" s="19" t="str">
        <f>IF(ISNUMBER(EE94), EE94*COS(RADIANS(-$C94+Графики!$B$5))+EF94*SIN(RADIANS(-$C94+Графики!$B$5)),"")</f>
        <v/>
      </c>
      <c r="EI94" s="24"/>
      <c r="EJ94" s="25"/>
      <c r="EK94" s="25"/>
      <c r="EL94" s="25"/>
      <c r="EM94" s="18" t="str">
        <f t="shared" si="349"/>
        <v/>
      </c>
      <c r="EN94" s="18" t="str">
        <f t="shared" si="350"/>
        <v/>
      </c>
      <c r="EO94" s="18" t="str">
        <f t="shared" si="351"/>
        <v/>
      </c>
      <c r="EP94" s="18" t="str">
        <f t="shared" si="352"/>
        <v/>
      </c>
      <c r="EQ94" s="18" t="str">
        <f>IF(ISNUMBER(EO94), EO94*COS(RADIANS(-$C94+Графики!$B$3))+EP94*SIN(RADIANS(-$C94+Графики!$B$3)),"")</f>
        <v/>
      </c>
      <c r="ER94" s="19" t="str">
        <f>IF(ISNUMBER(EO94), EO94*COS(RADIANS(-$C94+Графики!$B$5))+EP94*SIN(RADIANS(-$C94+Графики!$B$5)),"")</f>
        <v/>
      </c>
      <c r="ES94" s="24"/>
      <c r="ET94" s="25"/>
      <c r="EU94" s="25"/>
      <c r="EV94" s="25"/>
      <c r="EW94" s="18" t="str">
        <f t="shared" si="353"/>
        <v/>
      </c>
      <c r="EX94" s="18" t="str">
        <f t="shared" si="354"/>
        <v/>
      </c>
      <c r="EY94" s="18" t="str">
        <f t="shared" si="355"/>
        <v/>
      </c>
      <c r="EZ94" s="18" t="str">
        <f t="shared" si="356"/>
        <v/>
      </c>
      <c r="FA94" s="18" t="str">
        <f>IF(ISNUMBER(EY94), EY94*COS(RADIANS(-$C94+Графики!$B$3))+EZ94*SIN(RADIANS(-$C94+Графики!$B$3)),"")</f>
        <v/>
      </c>
      <c r="FB94" s="19" t="str">
        <f>IF(ISNUMBER(EY94), EY94*COS(RADIANS(-$C94+Графики!$B$5))+EZ94*SIN(RADIANS(-$C94+Графики!$B$5)),"")</f>
        <v/>
      </c>
      <c r="FC94" s="24"/>
      <c r="FD94" s="25"/>
      <c r="FE94" s="25"/>
      <c r="FF94" s="25"/>
      <c r="FG94" s="18" t="str">
        <f t="shared" si="357"/>
        <v/>
      </c>
      <c r="FH94" s="18" t="str">
        <f t="shared" si="358"/>
        <v/>
      </c>
      <c r="FI94" s="18" t="str">
        <f t="shared" si="359"/>
        <v/>
      </c>
      <c r="FJ94" s="18" t="str">
        <f t="shared" si="360"/>
        <v/>
      </c>
      <c r="FK94" s="18" t="str">
        <f>IF(ISNUMBER(FI94), FI94*COS(RADIANS(-$C94+Графики!$B$3))+FJ94*SIN(RADIANS(-$C94+Графики!$B$3)),"")</f>
        <v/>
      </c>
      <c r="FL94" s="19" t="str">
        <f>IF(ISNUMBER(FI94), FI94*COS(RADIANS(-$C94+Графики!$B$5))+FJ94*SIN(RADIANS(-$C94+Графики!$B$5)),"")</f>
        <v/>
      </c>
      <c r="FM94" s="24"/>
      <c r="FN94" s="25"/>
      <c r="FO94" s="25"/>
      <c r="FP94" s="25"/>
      <c r="FQ94" s="18" t="str">
        <f t="shared" si="361"/>
        <v/>
      </c>
      <c r="FR94" s="18" t="str">
        <f t="shared" si="362"/>
        <v/>
      </c>
      <c r="FS94" s="18" t="str">
        <f t="shared" si="363"/>
        <v/>
      </c>
      <c r="FT94" s="18" t="str">
        <f t="shared" si="364"/>
        <v/>
      </c>
      <c r="FU94" s="18" t="str">
        <f>IF(ISNUMBER(FS94), FS94*COS(RADIANS(-$C94+Графики!$B$3))+FT94*SIN(RADIANS(-$C94+Графики!$B$3)),"")</f>
        <v/>
      </c>
      <c r="FV94" s="19" t="str">
        <f>IF(ISNUMBER(FS94), FS94*COS(RADIANS(-$C94+Графики!$B$5))+FT94*SIN(RADIANS(-$C94+Графики!$B$5)),"")</f>
        <v/>
      </c>
      <c r="FW94" s="24"/>
      <c r="FX94" s="25"/>
      <c r="FY94" s="25"/>
      <c r="FZ94" s="25"/>
      <c r="GA94" s="18" t="str">
        <f t="shared" si="365"/>
        <v/>
      </c>
      <c r="GB94" s="18" t="str">
        <f t="shared" si="366"/>
        <v/>
      </c>
      <c r="GC94" s="18" t="str">
        <f t="shared" si="367"/>
        <v/>
      </c>
      <c r="GD94" s="18" t="str">
        <f t="shared" si="368"/>
        <v/>
      </c>
      <c r="GE94" s="18" t="str">
        <f>IF(ISNUMBER(GC94), GC94*COS(RADIANS(-$C94+Графики!$B$3))+GD94*SIN(RADIANS(-$C94+Графики!$B$3)),"")</f>
        <v/>
      </c>
      <c r="GF94" s="19" t="str">
        <f>IF(ISNUMBER(GC94), GC94*COS(RADIANS(-$C94+Графики!$B$5))+GD94*SIN(RADIANS(-$C94+Графики!$B$5)),"")</f>
        <v/>
      </c>
      <c r="GG94" s="24"/>
      <c r="GH94" s="25"/>
      <c r="GI94" s="25"/>
      <c r="GJ94" s="25"/>
      <c r="GK94" s="18" t="str">
        <f t="shared" si="369"/>
        <v/>
      </c>
      <c r="GL94" s="18" t="str">
        <f t="shared" si="370"/>
        <v/>
      </c>
      <c r="GM94" s="18" t="str">
        <f t="shared" si="371"/>
        <v/>
      </c>
      <c r="GN94" s="18" t="str">
        <f t="shared" si="372"/>
        <v/>
      </c>
      <c r="GO94" s="18" t="str">
        <f>IF(ISNUMBER(GM94), GM94*COS(RADIANS(-$C94+Графики!$B$3))+GN94*SIN(RADIANS(-$C94+Графики!$B$3)),"")</f>
        <v/>
      </c>
      <c r="GP94" s="19" t="str">
        <f>IF(ISNUMBER(GM94), GM94*COS(RADIANS(-$C94+Графики!$B$5))+GN94*SIN(RADIANS(-$C94+Графики!$B$5)),"")</f>
        <v/>
      </c>
      <c r="GQ94" s="24"/>
      <c r="GR94" s="25"/>
      <c r="GS94" s="25"/>
      <c r="GT94" s="25"/>
      <c r="GU94" s="18" t="str">
        <f t="shared" si="373"/>
        <v/>
      </c>
      <c r="GV94" s="18" t="str">
        <f t="shared" si="374"/>
        <v/>
      </c>
      <c r="GW94" s="18" t="str">
        <f t="shared" si="375"/>
        <v/>
      </c>
      <c r="GX94" s="18" t="str">
        <f t="shared" si="376"/>
        <v/>
      </c>
      <c r="GY94" s="18" t="str">
        <f>IF(ISNUMBER(GW94), GW94*COS(RADIANS(-$C94+Графики!$B$3))+GX94*SIN(RADIANS(-$C94+Графики!$B$3)),"")</f>
        <v/>
      </c>
      <c r="GZ94" s="19" t="str">
        <f>IF(ISNUMBER(GW94), GW94*COS(RADIANS(-$C94+Графики!$B$5))+GX94*SIN(RADIANS(-$C94+Графики!$B$5)),"")</f>
        <v/>
      </c>
      <c r="HA94" s="24"/>
      <c r="HB94" s="25"/>
      <c r="HC94" s="25"/>
      <c r="HD94" s="25"/>
      <c r="HE94" s="18" t="str">
        <f t="shared" si="377"/>
        <v/>
      </c>
      <c r="HF94" s="18" t="str">
        <f t="shared" si="378"/>
        <v/>
      </c>
      <c r="HG94" s="18" t="str">
        <f t="shared" si="379"/>
        <v/>
      </c>
      <c r="HH94" s="18" t="str">
        <f t="shared" si="380"/>
        <v/>
      </c>
      <c r="HI94" s="18" t="str">
        <f>IF(ISNUMBER(HG94), HG94*COS(RADIANS(-$C94+Графики!$B$3))+HH94*SIN(RADIANS(-$C94+Графики!$B$3)),"")</f>
        <v/>
      </c>
      <c r="HJ94" s="19" t="str">
        <f>IF(ISNUMBER(HG94), HG94*COS(RADIANS(-$C94+Графики!$B$5))+HH94*SIN(RADIANS(-$C94+Графики!$B$5)),"")</f>
        <v/>
      </c>
      <c r="HK94" s="24"/>
      <c r="HL94" s="25"/>
      <c r="HM94" s="25"/>
      <c r="HN94" s="25"/>
      <c r="HO94" s="18" t="str">
        <f t="shared" si="381"/>
        <v/>
      </c>
      <c r="HP94" s="18" t="str">
        <f t="shared" si="382"/>
        <v/>
      </c>
      <c r="HQ94" s="18" t="str">
        <f t="shared" si="383"/>
        <v/>
      </c>
      <c r="HR94" s="18" t="str">
        <f t="shared" si="384"/>
        <v/>
      </c>
      <c r="HS94" s="18" t="str">
        <f>IF(ISNUMBER(HQ94), HQ94*COS(RADIANS(-$C94+Графики!$B$3))+HR94*SIN(RADIANS(-$C94+Графики!$B$3)),"")</f>
        <v/>
      </c>
      <c r="HT94" s="19" t="str">
        <f>IF(ISNUMBER(HQ94), HQ94*COS(RADIANS(-$C94+Графики!$B$5))+HR94*SIN(RADIANS(-$C94+Графики!$B$5)),"")</f>
        <v/>
      </c>
      <c r="HU94" s="24"/>
      <c r="HV94" s="25"/>
      <c r="HW94" s="25"/>
      <c r="HX94" s="25"/>
      <c r="HY94" s="18" t="str">
        <f t="shared" si="385"/>
        <v/>
      </c>
      <c r="HZ94" s="18" t="str">
        <f t="shared" si="386"/>
        <v/>
      </c>
      <c r="IA94" s="18" t="str">
        <f t="shared" si="387"/>
        <v/>
      </c>
      <c r="IB94" s="18" t="str">
        <f t="shared" si="388"/>
        <v/>
      </c>
      <c r="IC94" s="18" t="str">
        <f>IF(ISNUMBER(IA94), IA94*COS(RADIANS(-$C94+Графики!$B$3))+IB94*SIN(RADIANS(-$C94+Графики!$B$3)),"")</f>
        <v/>
      </c>
      <c r="ID94" s="19" t="str">
        <f>IF(ISNUMBER(IA94), IA94*COS(RADIANS(-$C94+Графики!$B$5))+IB94*SIN(RADIANS(-$C94+Графики!$B$5)),"")</f>
        <v/>
      </c>
      <c r="IE94" s="24"/>
      <c r="IF94" s="25"/>
      <c r="IG94" s="25"/>
      <c r="IH94" s="25"/>
      <c r="II94" s="18" t="str">
        <f t="shared" si="389"/>
        <v/>
      </c>
      <c r="IJ94" s="18" t="str">
        <f t="shared" si="390"/>
        <v/>
      </c>
      <c r="IK94" s="18" t="str">
        <f t="shared" si="391"/>
        <v/>
      </c>
      <c r="IL94" s="18" t="str">
        <f t="shared" si="392"/>
        <v/>
      </c>
      <c r="IM94" s="18" t="str">
        <f>IF(ISNUMBER(IK94), IK94*COS(RADIANS(-$C94+Графики!$B$3))+IL94*SIN(RADIANS(-$C94+Графики!$B$3)),"")</f>
        <v/>
      </c>
      <c r="IN94" s="19" t="str">
        <f>IF(ISNUMBER(IK94), IK94*COS(RADIANS(-$C94+Графики!$B$5))+IL94*SIN(RADIANS(-$C94+Графики!$B$5)),"")</f>
        <v/>
      </c>
      <c r="IO94" s="24"/>
      <c r="IP94" s="25"/>
      <c r="IQ94" s="25"/>
      <c r="IR94" s="25"/>
      <c r="IS94" s="18" t="str">
        <f t="shared" si="393"/>
        <v/>
      </c>
      <c r="IT94" s="18" t="str">
        <f t="shared" si="394"/>
        <v/>
      </c>
      <c r="IU94" s="18" t="str">
        <f t="shared" si="395"/>
        <v/>
      </c>
      <c r="IV94" s="18" t="str">
        <f t="shared" si="396"/>
        <v/>
      </c>
      <c r="IW94" s="18" t="str">
        <f>IF(ISNUMBER(IU94), IU94*COS(RADIANS(-$C94+Графики!$B$3))+IV94*SIN(RADIANS(-$C94+Графики!$B$3)),"")</f>
        <v/>
      </c>
      <c r="IX94" s="19" t="str">
        <f>IF(ISNUMBER(IU94), IU94*COS(RADIANS(-$C94+Графики!$B$5))+IV94*SIN(RADIANS(-$C94+Графики!$B$5)),"")</f>
        <v/>
      </c>
    </row>
    <row r="95" spans="1:258" x14ac:dyDescent="0.25">
      <c r="A95" s="44">
        <v>95</v>
      </c>
      <c r="B95" s="50">
        <v>0</v>
      </c>
      <c r="C95" s="11">
        <f>IF(Графики!$A$7="Расчитывать с учетом закручивания скважины",B95,0)</f>
        <v>0</v>
      </c>
      <c r="D95" s="47">
        <v>46</v>
      </c>
      <c r="E95" s="34">
        <f t="shared" si="397"/>
        <v>0</v>
      </c>
      <c r="F95" s="35">
        <f t="shared" si="397"/>
        <v>0</v>
      </c>
      <c r="G95" s="35">
        <f t="shared" si="295"/>
        <v>0</v>
      </c>
      <c r="H95" s="36">
        <f t="shared" si="296"/>
        <v>0</v>
      </c>
      <c r="I95" s="29"/>
      <c r="J95" s="25"/>
      <c r="K95" s="25"/>
      <c r="L95" s="25"/>
      <c r="M95" s="18" t="str">
        <f t="shared" si="297"/>
        <v/>
      </c>
      <c r="N95" s="18" t="str">
        <f t="shared" si="298"/>
        <v/>
      </c>
      <c r="O95" s="18" t="str">
        <f t="shared" si="299"/>
        <v/>
      </c>
      <c r="P95" s="18" t="str">
        <f t="shared" si="300"/>
        <v/>
      </c>
      <c r="Q95" s="18" t="str">
        <f>IF(ISNUMBER(O95), O95*COS(RADIANS(-$C95+Графики!$B$3))+P95*SIN(RADIANS(-$C95+Графики!$B$3)),"")</f>
        <v/>
      </c>
      <c r="R95" s="19" t="str">
        <f>IF(ISNUMBER(O95), O95*COS(RADIANS(-$C95+Графики!$B$5))+P95*SIN(RADIANS(-$C95+Графики!$B$5)),"")</f>
        <v/>
      </c>
      <c r="S95" s="29"/>
      <c r="T95" s="25"/>
      <c r="U95" s="25"/>
      <c r="V95" s="25"/>
      <c r="W95" s="18" t="str">
        <f t="shared" si="301"/>
        <v/>
      </c>
      <c r="X95" s="18" t="str">
        <f t="shared" si="302"/>
        <v/>
      </c>
      <c r="Y95" s="18" t="str">
        <f t="shared" si="303"/>
        <v/>
      </c>
      <c r="Z95" s="18" t="str">
        <f t="shared" si="304"/>
        <v/>
      </c>
      <c r="AA95" s="18" t="str">
        <f>IF(ISNUMBER(Y95), Y95*COS(RADIANS(-$C95+Графики!$B$3))+Z95*SIN(RADIANS(-$C95+Графики!$B$3)),"")</f>
        <v/>
      </c>
      <c r="AB95" s="18" t="str">
        <f>IF(ISNUMBER(Y95), Y95*COS(RADIANS(-$C95+Графики!$B$5))+Z95*SIN(RADIANS(-$C95+Графики!$B$5)),"")</f>
        <v/>
      </c>
      <c r="AC95" s="24"/>
      <c r="AD95" s="25"/>
      <c r="AE95" s="25"/>
      <c r="AF95" s="25"/>
      <c r="AG95" s="18" t="str">
        <f t="shared" si="305"/>
        <v/>
      </c>
      <c r="AH95" s="18" t="str">
        <f t="shared" si="306"/>
        <v/>
      </c>
      <c r="AI95" s="18" t="str">
        <f t="shared" si="307"/>
        <v/>
      </c>
      <c r="AJ95" s="18" t="str">
        <f t="shared" si="308"/>
        <v/>
      </c>
      <c r="AK95" s="18" t="str">
        <f>IF(ISNUMBER(AI95), AI95*COS(RADIANS(-$C95+Графики!$B$3))+AJ95*SIN(RADIANS(-$C95+Графики!$B$3)),"")</f>
        <v/>
      </c>
      <c r="AL95" s="19" t="str">
        <f>IF(ISNUMBER(AI95), AI95*COS(RADIANS(-$C95+Графики!$B$5))+AJ95*SIN(RADIANS(-$C95+Графики!$B$5)),"")</f>
        <v/>
      </c>
      <c r="AM95" s="24"/>
      <c r="AN95" s="25"/>
      <c r="AO95" s="25"/>
      <c r="AP95" s="25"/>
      <c r="AQ95" s="18" t="str">
        <f t="shared" si="309"/>
        <v/>
      </c>
      <c r="AR95" s="18" t="str">
        <f t="shared" si="310"/>
        <v/>
      </c>
      <c r="AS95" s="18" t="str">
        <f t="shared" si="311"/>
        <v/>
      </c>
      <c r="AT95" s="18" t="str">
        <f t="shared" si="312"/>
        <v/>
      </c>
      <c r="AU95" s="18" t="str">
        <f>IF(ISNUMBER(AS95), AS95*COS(RADIANS(-$C95+Графики!$B$3))+AT95*SIN(RADIANS(-$C95+Графики!$B$3)),"")</f>
        <v/>
      </c>
      <c r="AV95" s="19" t="str">
        <f>IF(ISNUMBER(AS95), AS95*COS(RADIANS(-$C95+Графики!$B$5))+AT95*SIN(RADIANS(-$C95+Графики!$B$5)),"")</f>
        <v/>
      </c>
      <c r="AW95" s="24"/>
      <c r="AX95" s="25"/>
      <c r="AY95" s="25"/>
      <c r="AZ95" s="25"/>
      <c r="BA95" s="18" t="str">
        <f t="shared" si="313"/>
        <v/>
      </c>
      <c r="BB95" s="18" t="str">
        <f t="shared" si="314"/>
        <v/>
      </c>
      <c r="BC95" s="18" t="str">
        <f t="shared" si="315"/>
        <v/>
      </c>
      <c r="BD95" s="18" t="str">
        <f t="shared" si="316"/>
        <v/>
      </c>
      <c r="BE95" s="18" t="str">
        <f>IF(ISNUMBER(BC95), BC95*COS(RADIANS(-$C95+Графики!$B$3))+BD95*SIN(RADIANS(-$C95+Графики!$B$3)),"")</f>
        <v/>
      </c>
      <c r="BF95" s="19" t="str">
        <f>IF(ISNUMBER(BC95), BC95*COS(RADIANS(-$C95+Графики!$B$5))+BD95*SIN(RADIANS(-$C95+Графики!$B$5)),"")</f>
        <v/>
      </c>
      <c r="BG95" s="24"/>
      <c r="BH95" s="25"/>
      <c r="BI95" s="25"/>
      <c r="BJ95" s="25"/>
      <c r="BK95" s="18" t="str">
        <f t="shared" si="317"/>
        <v/>
      </c>
      <c r="BL95" s="18" t="str">
        <f t="shared" si="318"/>
        <v/>
      </c>
      <c r="BM95" s="18" t="str">
        <f t="shared" si="319"/>
        <v/>
      </c>
      <c r="BN95" s="18" t="str">
        <f t="shared" si="320"/>
        <v/>
      </c>
      <c r="BO95" s="18" t="str">
        <f>IF(ISNUMBER(BM95), BM95*COS(RADIANS(-$C95+Графики!$B$3))+BN95*SIN(RADIANS(-$C95+Графики!$B$3)),"")</f>
        <v/>
      </c>
      <c r="BP95" s="19" t="str">
        <f>IF(ISNUMBER(BM95), BM95*COS(RADIANS(-$C95+Графики!$B$5))+BN95*SIN(RADIANS(-$C95+Графики!$B$5)),"")</f>
        <v/>
      </c>
      <c r="BQ95" s="24"/>
      <c r="BR95" s="25"/>
      <c r="BS95" s="25"/>
      <c r="BT95" s="25"/>
      <c r="BU95" s="18" t="str">
        <f t="shared" si="321"/>
        <v/>
      </c>
      <c r="BV95" s="18" t="str">
        <f t="shared" si="322"/>
        <v/>
      </c>
      <c r="BW95" s="18" t="str">
        <f t="shared" si="323"/>
        <v/>
      </c>
      <c r="BX95" s="18" t="str">
        <f t="shared" si="324"/>
        <v/>
      </c>
      <c r="BY95" s="18" t="str">
        <f>IF(ISNUMBER(BW95), BW95*COS(RADIANS(-$C95+Графики!$B$3))+BX95*SIN(RADIANS(-$C95+Графики!$B$3)),"")</f>
        <v/>
      </c>
      <c r="BZ95" s="19" t="str">
        <f>IF(ISNUMBER(BW95), BW95*COS(RADIANS(-$C95+Графики!$B$5))+BX95*SIN(RADIANS(-$C95+Графики!$B$5)),"")</f>
        <v/>
      </c>
      <c r="CA95" s="29"/>
      <c r="CB95" s="25"/>
      <c r="CC95" s="25"/>
      <c r="CD95" s="25"/>
      <c r="CE95" s="18" t="str">
        <f t="shared" si="325"/>
        <v/>
      </c>
      <c r="CF95" s="18" t="str">
        <f t="shared" si="326"/>
        <v/>
      </c>
      <c r="CG95" s="18" t="str">
        <f t="shared" si="327"/>
        <v/>
      </c>
      <c r="CH95" s="18" t="str">
        <f t="shared" si="328"/>
        <v/>
      </c>
      <c r="CI95" s="18" t="str">
        <f>IF(ISNUMBER(CG95), CG95*COS(RADIANS(-$C95+Графики!$B$3))+CH95*SIN(RADIANS(-$C95+Графики!$B$3)),"")</f>
        <v/>
      </c>
      <c r="CJ95" s="19" t="str">
        <f>IF(ISNUMBER(CG95), CG95*COS(RADIANS(-$C95+Графики!$B$5))+CH95*SIN(RADIANS(-$C95+Графики!$B$5)),"")</f>
        <v/>
      </c>
      <c r="CK95" s="24"/>
      <c r="CL95" s="25"/>
      <c r="CM95" s="25"/>
      <c r="CN95" s="25"/>
      <c r="CO95" s="18" t="str">
        <f t="shared" si="329"/>
        <v/>
      </c>
      <c r="CP95" s="18" t="str">
        <f t="shared" si="330"/>
        <v/>
      </c>
      <c r="CQ95" s="18" t="str">
        <f t="shared" si="331"/>
        <v/>
      </c>
      <c r="CR95" s="18" t="str">
        <f t="shared" si="332"/>
        <v/>
      </c>
      <c r="CS95" s="18" t="str">
        <f>IF(ISNUMBER(CQ95), CQ95*COS(RADIANS(-$C95+Графики!$B$3))+CR95*SIN(RADIANS(-$C95+Графики!$B$3)),"")</f>
        <v/>
      </c>
      <c r="CT95" s="19" t="str">
        <f>IF(ISNUMBER(CQ95), CQ95*COS(RADIANS(-$C95+Графики!$B$5))+CR95*SIN(RADIANS(-$C95+Графики!$B$5)),"")</f>
        <v/>
      </c>
      <c r="CU95" s="24"/>
      <c r="CV95" s="25"/>
      <c r="CW95" s="25"/>
      <c r="CX95" s="25"/>
      <c r="CY95" s="18" t="str">
        <f t="shared" si="333"/>
        <v/>
      </c>
      <c r="CZ95" s="18" t="str">
        <f t="shared" si="334"/>
        <v/>
      </c>
      <c r="DA95" s="18" t="str">
        <f t="shared" si="335"/>
        <v/>
      </c>
      <c r="DB95" s="18" t="str">
        <f t="shared" si="336"/>
        <v/>
      </c>
      <c r="DC95" s="18" t="str">
        <f>IF(ISNUMBER(DA95), DA95*COS(RADIANS(-$C95+Графики!$B$3))+DB95*SIN(RADIANS(-$C95+Графики!$B$3)),"")</f>
        <v/>
      </c>
      <c r="DD95" s="19" t="str">
        <f>IF(ISNUMBER(DA95), DA95*COS(RADIANS(-$C95+Графики!$B$5))+DB95*SIN(RADIANS(-$C95+Графики!$B$5)),"")</f>
        <v/>
      </c>
      <c r="DE95" s="24"/>
      <c r="DF95" s="25"/>
      <c r="DG95" s="25"/>
      <c r="DH95" s="25"/>
      <c r="DI95" s="18" t="str">
        <f t="shared" si="337"/>
        <v/>
      </c>
      <c r="DJ95" s="18" t="str">
        <f t="shared" si="338"/>
        <v/>
      </c>
      <c r="DK95" s="18" t="str">
        <f t="shared" si="339"/>
        <v/>
      </c>
      <c r="DL95" s="18" t="str">
        <f t="shared" si="340"/>
        <v/>
      </c>
      <c r="DM95" s="18" t="str">
        <f>IF(ISNUMBER(DK95), DK95*COS(RADIANS(-$C95+Графики!$B$3))+DL95*SIN(RADIANS(-$C95+Графики!$B$3)),"")</f>
        <v/>
      </c>
      <c r="DN95" s="19" t="str">
        <f>IF(ISNUMBER(DK95), DK95*COS(RADIANS(-$C95+Графики!$B$5))+DL95*SIN(RADIANS(-$C95+Графики!$B$5)),"")</f>
        <v/>
      </c>
      <c r="DO95" s="24"/>
      <c r="DP95" s="25"/>
      <c r="DQ95" s="25"/>
      <c r="DR95" s="25"/>
      <c r="DS95" s="18" t="str">
        <f t="shared" si="341"/>
        <v/>
      </c>
      <c r="DT95" s="18" t="str">
        <f t="shared" si="342"/>
        <v/>
      </c>
      <c r="DU95" s="18" t="str">
        <f t="shared" si="343"/>
        <v/>
      </c>
      <c r="DV95" s="18" t="str">
        <f t="shared" si="344"/>
        <v/>
      </c>
      <c r="DW95" s="18" t="str">
        <f>IF(ISNUMBER(DU95), DU95*COS(RADIANS(-$C95+Графики!$B$3))+DV95*SIN(RADIANS(-$C95+Графики!$B$3)),"")</f>
        <v/>
      </c>
      <c r="DX95" s="19" t="str">
        <f>IF(ISNUMBER(DU95), DU95*COS(RADIANS(-$C95+Графики!$B$5))+DV95*SIN(RADIANS(-$C95+Графики!$B$5)),"")</f>
        <v/>
      </c>
      <c r="DY95" s="24"/>
      <c r="DZ95" s="25"/>
      <c r="EA95" s="25"/>
      <c r="EB95" s="25"/>
      <c r="EC95" s="18" t="str">
        <f t="shared" si="345"/>
        <v/>
      </c>
      <c r="ED95" s="18" t="str">
        <f t="shared" si="346"/>
        <v/>
      </c>
      <c r="EE95" s="18" t="str">
        <f t="shared" si="347"/>
        <v/>
      </c>
      <c r="EF95" s="18" t="str">
        <f t="shared" si="348"/>
        <v/>
      </c>
      <c r="EG95" s="18" t="str">
        <f>IF(ISNUMBER(EE95), EE95*COS(RADIANS(-$C95+Графики!$B$3))+EF95*SIN(RADIANS(-$C95+Графики!$B$3)),"")</f>
        <v/>
      </c>
      <c r="EH95" s="19" t="str">
        <f>IF(ISNUMBER(EE95), EE95*COS(RADIANS(-$C95+Графики!$B$5))+EF95*SIN(RADIANS(-$C95+Графики!$B$5)),"")</f>
        <v/>
      </c>
      <c r="EI95" s="24"/>
      <c r="EJ95" s="25"/>
      <c r="EK95" s="25"/>
      <c r="EL95" s="25"/>
      <c r="EM95" s="18" t="str">
        <f t="shared" si="349"/>
        <v/>
      </c>
      <c r="EN95" s="18" t="str">
        <f t="shared" si="350"/>
        <v/>
      </c>
      <c r="EO95" s="18" t="str">
        <f t="shared" si="351"/>
        <v/>
      </c>
      <c r="EP95" s="18" t="str">
        <f t="shared" si="352"/>
        <v/>
      </c>
      <c r="EQ95" s="18" t="str">
        <f>IF(ISNUMBER(EO95), EO95*COS(RADIANS(-$C95+Графики!$B$3))+EP95*SIN(RADIANS(-$C95+Графики!$B$3)),"")</f>
        <v/>
      </c>
      <c r="ER95" s="19" t="str">
        <f>IF(ISNUMBER(EO95), EO95*COS(RADIANS(-$C95+Графики!$B$5))+EP95*SIN(RADIANS(-$C95+Графики!$B$5)),"")</f>
        <v/>
      </c>
      <c r="ES95" s="24"/>
      <c r="ET95" s="25"/>
      <c r="EU95" s="25"/>
      <c r="EV95" s="25"/>
      <c r="EW95" s="18" t="str">
        <f t="shared" si="353"/>
        <v/>
      </c>
      <c r="EX95" s="18" t="str">
        <f t="shared" si="354"/>
        <v/>
      </c>
      <c r="EY95" s="18" t="str">
        <f t="shared" si="355"/>
        <v/>
      </c>
      <c r="EZ95" s="18" t="str">
        <f t="shared" si="356"/>
        <v/>
      </c>
      <c r="FA95" s="18" t="str">
        <f>IF(ISNUMBER(EY95), EY95*COS(RADIANS(-$C95+Графики!$B$3))+EZ95*SIN(RADIANS(-$C95+Графики!$B$3)),"")</f>
        <v/>
      </c>
      <c r="FB95" s="19" t="str">
        <f>IF(ISNUMBER(EY95), EY95*COS(RADIANS(-$C95+Графики!$B$5))+EZ95*SIN(RADIANS(-$C95+Графики!$B$5)),"")</f>
        <v/>
      </c>
      <c r="FC95" s="24"/>
      <c r="FD95" s="25"/>
      <c r="FE95" s="25"/>
      <c r="FF95" s="25"/>
      <c r="FG95" s="18" t="str">
        <f t="shared" si="357"/>
        <v/>
      </c>
      <c r="FH95" s="18" t="str">
        <f t="shared" si="358"/>
        <v/>
      </c>
      <c r="FI95" s="18" t="str">
        <f t="shared" si="359"/>
        <v/>
      </c>
      <c r="FJ95" s="18" t="str">
        <f t="shared" si="360"/>
        <v/>
      </c>
      <c r="FK95" s="18" t="str">
        <f>IF(ISNUMBER(FI95), FI95*COS(RADIANS(-$C95+Графики!$B$3))+FJ95*SIN(RADIANS(-$C95+Графики!$B$3)),"")</f>
        <v/>
      </c>
      <c r="FL95" s="19" t="str">
        <f>IF(ISNUMBER(FI95), FI95*COS(RADIANS(-$C95+Графики!$B$5))+FJ95*SIN(RADIANS(-$C95+Графики!$B$5)),"")</f>
        <v/>
      </c>
      <c r="FM95" s="24"/>
      <c r="FN95" s="25"/>
      <c r="FO95" s="25"/>
      <c r="FP95" s="25"/>
      <c r="FQ95" s="18" t="str">
        <f t="shared" si="361"/>
        <v/>
      </c>
      <c r="FR95" s="18" t="str">
        <f t="shared" si="362"/>
        <v/>
      </c>
      <c r="FS95" s="18" t="str">
        <f t="shared" si="363"/>
        <v/>
      </c>
      <c r="FT95" s="18" t="str">
        <f t="shared" si="364"/>
        <v/>
      </c>
      <c r="FU95" s="18" t="str">
        <f>IF(ISNUMBER(FS95), FS95*COS(RADIANS(-$C95+Графики!$B$3))+FT95*SIN(RADIANS(-$C95+Графики!$B$3)),"")</f>
        <v/>
      </c>
      <c r="FV95" s="19" t="str">
        <f>IF(ISNUMBER(FS95), FS95*COS(RADIANS(-$C95+Графики!$B$5))+FT95*SIN(RADIANS(-$C95+Графики!$B$5)),"")</f>
        <v/>
      </c>
      <c r="FW95" s="24"/>
      <c r="FX95" s="25"/>
      <c r="FY95" s="25"/>
      <c r="FZ95" s="25"/>
      <c r="GA95" s="18" t="str">
        <f t="shared" si="365"/>
        <v/>
      </c>
      <c r="GB95" s="18" t="str">
        <f t="shared" si="366"/>
        <v/>
      </c>
      <c r="GC95" s="18" t="str">
        <f t="shared" si="367"/>
        <v/>
      </c>
      <c r="GD95" s="18" t="str">
        <f t="shared" si="368"/>
        <v/>
      </c>
      <c r="GE95" s="18" t="str">
        <f>IF(ISNUMBER(GC95), GC95*COS(RADIANS(-$C95+Графики!$B$3))+GD95*SIN(RADIANS(-$C95+Графики!$B$3)),"")</f>
        <v/>
      </c>
      <c r="GF95" s="19" t="str">
        <f>IF(ISNUMBER(GC95), GC95*COS(RADIANS(-$C95+Графики!$B$5))+GD95*SIN(RADIANS(-$C95+Графики!$B$5)),"")</f>
        <v/>
      </c>
      <c r="GG95" s="24"/>
      <c r="GH95" s="25"/>
      <c r="GI95" s="25"/>
      <c r="GJ95" s="25"/>
      <c r="GK95" s="18" t="str">
        <f t="shared" si="369"/>
        <v/>
      </c>
      <c r="GL95" s="18" t="str">
        <f t="shared" si="370"/>
        <v/>
      </c>
      <c r="GM95" s="18" t="str">
        <f t="shared" si="371"/>
        <v/>
      </c>
      <c r="GN95" s="18" t="str">
        <f t="shared" si="372"/>
        <v/>
      </c>
      <c r="GO95" s="18" t="str">
        <f>IF(ISNUMBER(GM95), GM95*COS(RADIANS(-$C95+Графики!$B$3))+GN95*SIN(RADIANS(-$C95+Графики!$B$3)),"")</f>
        <v/>
      </c>
      <c r="GP95" s="19" t="str">
        <f>IF(ISNUMBER(GM95), GM95*COS(RADIANS(-$C95+Графики!$B$5))+GN95*SIN(RADIANS(-$C95+Графики!$B$5)),"")</f>
        <v/>
      </c>
      <c r="GQ95" s="24"/>
      <c r="GR95" s="25"/>
      <c r="GS95" s="25"/>
      <c r="GT95" s="25"/>
      <c r="GU95" s="18" t="str">
        <f t="shared" si="373"/>
        <v/>
      </c>
      <c r="GV95" s="18" t="str">
        <f t="shared" si="374"/>
        <v/>
      </c>
      <c r="GW95" s="18" t="str">
        <f t="shared" si="375"/>
        <v/>
      </c>
      <c r="GX95" s="18" t="str">
        <f t="shared" si="376"/>
        <v/>
      </c>
      <c r="GY95" s="18" t="str">
        <f>IF(ISNUMBER(GW95), GW95*COS(RADIANS(-$C95+Графики!$B$3))+GX95*SIN(RADIANS(-$C95+Графики!$B$3)),"")</f>
        <v/>
      </c>
      <c r="GZ95" s="19" t="str">
        <f>IF(ISNUMBER(GW95), GW95*COS(RADIANS(-$C95+Графики!$B$5))+GX95*SIN(RADIANS(-$C95+Графики!$B$5)),"")</f>
        <v/>
      </c>
      <c r="HA95" s="24"/>
      <c r="HB95" s="25"/>
      <c r="HC95" s="25"/>
      <c r="HD95" s="25"/>
      <c r="HE95" s="18" t="str">
        <f t="shared" si="377"/>
        <v/>
      </c>
      <c r="HF95" s="18" t="str">
        <f t="shared" si="378"/>
        <v/>
      </c>
      <c r="HG95" s="18" t="str">
        <f t="shared" si="379"/>
        <v/>
      </c>
      <c r="HH95" s="18" t="str">
        <f t="shared" si="380"/>
        <v/>
      </c>
      <c r="HI95" s="18" t="str">
        <f>IF(ISNUMBER(HG95), HG95*COS(RADIANS(-$C95+Графики!$B$3))+HH95*SIN(RADIANS(-$C95+Графики!$B$3)),"")</f>
        <v/>
      </c>
      <c r="HJ95" s="19" t="str">
        <f>IF(ISNUMBER(HG95), HG95*COS(RADIANS(-$C95+Графики!$B$5))+HH95*SIN(RADIANS(-$C95+Графики!$B$5)),"")</f>
        <v/>
      </c>
      <c r="HK95" s="24"/>
      <c r="HL95" s="25"/>
      <c r="HM95" s="25"/>
      <c r="HN95" s="25"/>
      <c r="HO95" s="18" t="str">
        <f t="shared" si="381"/>
        <v/>
      </c>
      <c r="HP95" s="18" t="str">
        <f t="shared" si="382"/>
        <v/>
      </c>
      <c r="HQ95" s="18" t="str">
        <f t="shared" si="383"/>
        <v/>
      </c>
      <c r="HR95" s="18" t="str">
        <f t="shared" si="384"/>
        <v/>
      </c>
      <c r="HS95" s="18" t="str">
        <f>IF(ISNUMBER(HQ95), HQ95*COS(RADIANS(-$C95+Графики!$B$3))+HR95*SIN(RADIANS(-$C95+Графики!$B$3)),"")</f>
        <v/>
      </c>
      <c r="HT95" s="19" t="str">
        <f>IF(ISNUMBER(HQ95), HQ95*COS(RADIANS(-$C95+Графики!$B$5))+HR95*SIN(RADIANS(-$C95+Графики!$B$5)),"")</f>
        <v/>
      </c>
      <c r="HU95" s="24"/>
      <c r="HV95" s="25"/>
      <c r="HW95" s="25"/>
      <c r="HX95" s="25"/>
      <c r="HY95" s="18" t="str">
        <f t="shared" si="385"/>
        <v/>
      </c>
      <c r="HZ95" s="18" t="str">
        <f t="shared" si="386"/>
        <v/>
      </c>
      <c r="IA95" s="18" t="str">
        <f t="shared" si="387"/>
        <v/>
      </c>
      <c r="IB95" s="18" t="str">
        <f t="shared" si="388"/>
        <v/>
      </c>
      <c r="IC95" s="18" t="str">
        <f>IF(ISNUMBER(IA95), IA95*COS(RADIANS(-$C95+Графики!$B$3))+IB95*SIN(RADIANS(-$C95+Графики!$B$3)),"")</f>
        <v/>
      </c>
      <c r="ID95" s="19" t="str">
        <f>IF(ISNUMBER(IA95), IA95*COS(RADIANS(-$C95+Графики!$B$5))+IB95*SIN(RADIANS(-$C95+Графики!$B$5)),"")</f>
        <v/>
      </c>
      <c r="IE95" s="24"/>
      <c r="IF95" s="25"/>
      <c r="IG95" s="25"/>
      <c r="IH95" s="25"/>
      <c r="II95" s="18" t="str">
        <f t="shared" si="389"/>
        <v/>
      </c>
      <c r="IJ95" s="18" t="str">
        <f t="shared" si="390"/>
        <v/>
      </c>
      <c r="IK95" s="18" t="str">
        <f t="shared" si="391"/>
        <v/>
      </c>
      <c r="IL95" s="18" t="str">
        <f t="shared" si="392"/>
        <v/>
      </c>
      <c r="IM95" s="18" t="str">
        <f>IF(ISNUMBER(IK95), IK95*COS(RADIANS(-$C95+Графики!$B$3))+IL95*SIN(RADIANS(-$C95+Графики!$B$3)),"")</f>
        <v/>
      </c>
      <c r="IN95" s="19" t="str">
        <f>IF(ISNUMBER(IK95), IK95*COS(RADIANS(-$C95+Графики!$B$5))+IL95*SIN(RADIANS(-$C95+Графики!$B$5)),"")</f>
        <v/>
      </c>
      <c r="IO95" s="24"/>
      <c r="IP95" s="25"/>
      <c r="IQ95" s="25"/>
      <c r="IR95" s="25"/>
      <c r="IS95" s="18" t="str">
        <f t="shared" si="393"/>
        <v/>
      </c>
      <c r="IT95" s="18" t="str">
        <f t="shared" si="394"/>
        <v/>
      </c>
      <c r="IU95" s="18" t="str">
        <f t="shared" si="395"/>
        <v/>
      </c>
      <c r="IV95" s="18" t="str">
        <f t="shared" si="396"/>
        <v/>
      </c>
      <c r="IW95" s="18" t="str">
        <f>IF(ISNUMBER(IU95), IU95*COS(RADIANS(-$C95+Графики!$B$3))+IV95*SIN(RADIANS(-$C95+Графики!$B$3)),"")</f>
        <v/>
      </c>
      <c r="IX95" s="19" t="str">
        <f>IF(ISNUMBER(IU95), IU95*COS(RADIANS(-$C95+Графики!$B$5))+IV95*SIN(RADIANS(-$C95+Графики!$B$5)),"")</f>
        <v/>
      </c>
    </row>
    <row r="96" spans="1:258" x14ac:dyDescent="0.25">
      <c r="A96" s="44">
        <v>96</v>
      </c>
      <c r="B96" s="50">
        <v>0</v>
      </c>
      <c r="C96" s="11">
        <f>IF(Графики!$A$7="Расчитывать с учетом закручивания скважины",B96,0)</f>
        <v>0</v>
      </c>
      <c r="D96" s="47">
        <v>46.5</v>
      </c>
      <c r="E96" s="34">
        <f t="shared" si="397"/>
        <v>0</v>
      </c>
      <c r="F96" s="35">
        <f t="shared" si="397"/>
        <v>0</v>
      </c>
      <c r="G96" s="35">
        <f t="shared" si="295"/>
        <v>0</v>
      </c>
      <c r="H96" s="36">
        <f t="shared" si="296"/>
        <v>0</v>
      </c>
      <c r="I96" s="29"/>
      <c r="J96" s="25"/>
      <c r="K96" s="25"/>
      <c r="L96" s="25"/>
      <c r="M96" s="18" t="str">
        <f t="shared" si="297"/>
        <v/>
      </c>
      <c r="N96" s="18" t="str">
        <f t="shared" si="298"/>
        <v/>
      </c>
      <c r="O96" s="18" t="str">
        <f t="shared" si="299"/>
        <v/>
      </c>
      <c r="P96" s="18" t="str">
        <f t="shared" si="300"/>
        <v/>
      </c>
      <c r="Q96" s="18" t="str">
        <f>IF(ISNUMBER(O96), O96*COS(RADIANS(-$C96+Графики!$B$3))+P96*SIN(RADIANS(-$C96+Графики!$B$3)),"")</f>
        <v/>
      </c>
      <c r="R96" s="19" t="str">
        <f>IF(ISNUMBER(O96), O96*COS(RADIANS(-$C96+Графики!$B$5))+P96*SIN(RADIANS(-$C96+Графики!$B$5)),"")</f>
        <v/>
      </c>
      <c r="S96" s="29"/>
      <c r="T96" s="25"/>
      <c r="U96" s="25"/>
      <c r="V96" s="25"/>
      <c r="W96" s="18" t="str">
        <f t="shared" si="301"/>
        <v/>
      </c>
      <c r="X96" s="18" t="str">
        <f t="shared" si="302"/>
        <v/>
      </c>
      <c r="Y96" s="18" t="str">
        <f t="shared" si="303"/>
        <v/>
      </c>
      <c r="Z96" s="18" t="str">
        <f t="shared" si="304"/>
        <v/>
      </c>
      <c r="AA96" s="18" t="str">
        <f>IF(ISNUMBER(Y96), Y96*COS(RADIANS(-$C96+Графики!$B$3))+Z96*SIN(RADIANS(-$C96+Графики!$B$3)),"")</f>
        <v/>
      </c>
      <c r="AB96" s="18" t="str">
        <f>IF(ISNUMBER(Y96), Y96*COS(RADIANS(-$C96+Графики!$B$5))+Z96*SIN(RADIANS(-$C96+Графики!$B$5)),"")</f>
        <v/>
      </c>
      <c r="AC96" s="24"/>
      <c r="AD96" s="25"/>
      <c r="AE96" s="25"/>
      <c r="AF96" s="25"/>
      <c r="AG96" s="18" t="str">
        <f t="shared" si="305"/>
        <v/>
      </c>
      <c r="AH96" s="18" t="str">
        <f t="shared" si="306"/>
        <v/>
      </c>
      <c r="AI96" s="18" t="str">
        <f t="shared" si="307"/>
        <v/>
      </c>
      <c r="AJ96" s="18" t="str">
        <f t="shared" si="308"/>
        <v/>
      </c>
      <c r="AK96" s="18" t="str">
        <f>IF(ISNUMBER(AI96), AI96*COS(RADIANS(-$C96+Графики!$B$3))+AJ96*SIN(RADIANS(-$C96+Графики!$B$3)),"")</f>
        <v/>
      </c>
      <c r="AL96" s="19" t="str">
        <f>IF(ISNUMBER(AI96), AI96*COS(RADIANS(-$C96+Графики!$B$5))+AJ96*SIN(RADIANS(-$C96+Графики!$B$5)),"")</f>
        <v/>
      </c>
      <c r="AM96" s="24"/>
      <c r="AN96" s="25"/>
      <c r="AO96" s="25"/>
      <c r="AP96" s="25"/>
      <c r="AQ96" s="18" t="str">
        <f t="shared" si="309"/>
        <v/>
      </c>
      <c r="AR96" s="18" t="str">
        <f t="shared" si="310"/>
        <v/>
      </c>
      <c r="AS96" s="18" t="str">
        <f t="shared" si="311"/>
        <v/>
      </c>
      <c r="AT96" s="18" t="str">
        <f t="shared" si="312"/>
        <v/>
      </c>
      <c r="AU96" s="18" t="str">
        <f>IF(ISNUMBER(AS96), AS96*COS(RADIANS(-$C96+Графики!$B$3))+AT96*SIN(RADIANS(-$C96+Графики!$B$3)),"")</f>
        <v/>
      </c>
      <c r="AV96" s="19" t="str">
        <f>IF(ISNUMBER(AS96), AS96*COS(RADIANS(-$C96+Графики!$B$5))+AT96*SIN(RADIANS(-$C96+Графики!$B$5)),"")</f>
        <v/>
      </c>
      <c r="AW96" s="24"/>
      <c r="AX96" s="25"/>
      <c r="AY96" s="25"/>
      <c r="AZ96" s="25"/>
      <c r="BA96" s="18" t="str">
        <f t="shared" si="313"/>
        <v/>
      </c>
      <c r="BB96" s="18" t="str">
        <f t="shared" si="314"/>
        <v/>
      </c>
      <c r="BC96" s="18" t="str">
        <f t="shared" si="315"/>
        <v/>
      </c>
      <c r="BD96" s="18" t="str">
        <f t="shared" si="316"/>
        <v/>
      </c>
      <c r="BE96" s="18" t="str">
        <f>IF(ISNUMBER(BC96), BC96*COS(RADIANS(-$C96+Графики!$B$3))+BD96*SIN(RADIANS(-$C96+Графики!$B$3)),"")</f>
        <v/>
      </c>
      <c r="BF96" s="19" t="str">
        <f>IF(ISNUMBER(BC96), BC96*COS(RADIANS(-$C96+Графики!$B$5))+BD96*SIN(RADIANS(-$C96+Графики!$B$5)),"")</f>
        <v/>
      </c>
      <c r="BG96" s="24"/>
      <c r="BH96" s="25"/>
      <c r="BI96" s="25"/>
      <c r="BJ96" s="25"/>
      <c r="BK96" s="18" t="str">
        <f t="shared" si="317"/>
        <v/>
      </c>
      <c r="BL96" s="18" t="str">
        <f t="shared" si="318"/>
        <v/>
      </c>
      <c r="BM96" s="18" t="str">
        <f t="shared" si="319"/>
        <v/>
      </c>
      <c r="BN96" s="18" t="str">
        <f t="shared" si="320"/>
        <v/>
      </c>
      <c r="BO96" s="18" t="str">
        <f>IF(ISNUMBER(BM96), BM96*COS(RADIANS(-$C96+Графики!$B$3))+BN96*SIN(RADIANS(-$C96+Графики!$B$3)),"")</f>
        <v/>
      </c>
      <c r="BP96" s="19" t="str">
        <f>IF(ISNUMBER(BM96), BM96*COS(RADIANS(-$C96+Графики!$B$5))+BN96*SIN(RADIANS(-$C96+Графики!$B$5)),"")</f>
        <v/>
      </c>
      <c r="BQ96" s="24"/>
      <c r="BR96" s="25"/>
      <c r="BS96" s="25"/>
      <c r="BT96" s="25"/>
      <c r="BU96" s="18" t="str">
        <f t="shared" si="321"/>
        <v/>
      </c>
      <c r="BV96" s="18" t="str">
        <f t="shared" si="322"/>
        <v/>
      </c>
      <c r="BW96" s="18" t="str">
        <f t="shared" si="323"/>
        <v/>
      </c>
      <c r="BX96" s="18" t="str">
        <f t="shared" si="324"/>
        <v/>
      </c>
      <c r="BY96" s="18" t="str">
        <f>IF(ISNUMBER(BW96), BW96*COS(RADIANS(-$C96+Графики!$B$3))+BX96*SIN(RADIANS(-$C96+Графики!$B$3)),"")</f>
        <v/>
      </c>
      <c r="BZ96" s="19" t="str">
        <f>IF(ISNUMBER(BW96), BW96*COS(RADIANS(-$C96+Графики!$B$5))+BX96*SIN(RADIANS(-$C96+Графики!$B$5)),"")</f>
        <v/>
      </c>
      <c r="CA96" s="29"/>
      <c r="CB96" s="25"/>
      <c r="CC96" s="25"/>
      <c r="CD96" s="25"/>
      <c r="CE96" s="18" t="str">
        <f t="shared" si="325"/>
        <v/>
      </c>
      <c r="CF96" s="18" t="str">
        <f t="shared" si="326"/>
        <v/>
      </c>
      <c r="CG96" s="18" t="str">
        <f t="shared" si="327"/>
        <v/>
      </c>
      <c r="CH96" s="18" t="str">
        <f t="shared" si="328"/>
        <v/>
      </c>
      <c r="CI96" s="18" t="str">
        <f>IF(ISNUMBER(CG96), CG96*COS(RADIANS(-$C96+Графики!$B$3))+CH96*SIN(RADIANS(-$C96+Графики!$B$3)),"")</f>
        <v/>
      </c>
      <c r="CJ96" s="19" t="str">
        <f>IF(ISNUMBER(CG96), CG96*COS(RADIANS(-$C96+Графики!$B$5))+CH96*SIN(RADIANS(-$C96+Графики!$B$5)),"")</f>
        <v/>
      </c>
      <c r="CK96" s="24"/>
      <c r="CL96" s="25"/>
      <c r="CM96" s="25"/>
      <c r="CN96" s="25"/>
      <c r="CO96" s="18" t="str">
        <f t="shared" si="329"/>
        <v/>
      </c>
      <c r="CP96" s="18" t="str">
        <f t="shared" si="330"/>
        <v/>
      </c>
      <c r="CQ96" s="18" t="str">
        <f t="shared" si="331"/>
        <v/>
      </c>
      <c r="CR96" s="18" t="str">
        <f t="shared" si="332"/>
        <v/>
      </c>
      <c r="CS96" s="18" t="str">
        <f>IF(ISNUMBER(CQ96), CQ96*COS(RADIANS(-$C96+Графики!$B$3))+CR96*SIN(RADIANS(-$C96+Графики!$B$3)),"")</f>
        <v/>
      </c>
      <c r="CT96" s="19" t="str">
        <f>IF(ISNUMBER(CQ96), CQ96*COS(RADIANS(-$C96+Графики!$B$5))+CR96*SIN(RADIANS(-$C96+Графики!$B$5)),"")</f>
        <v/>
      </c>
      <c r="CU96" s="24"/>
      <c r="CV96" s="25"/>
      <c r="CW96" s="25"/>
      <c r="CX96" s="25"/>
      <c r="CY96" s="18" t="str">
        <f t="shared" si="333"/>
        <v/>
      </c>
      <c r="CZ96" s="18" t="str">
        <f t="shared" si="334"/>
        <v/>
      </c>
      <c r="DA96" s="18" t="str">
        <f t="shared" si="335"/>
        <v/>
      </c>
      <c r="DB96" s="18" t="str">
        <f t="shared" si="336"/>
        <v/>
      </c>
      <c r="DC96" s="18" t="str">
        <f>IF(ISNUMBER(DA96), DA96*COS(RADIANS(-$C96+Графики!$B$3))+DB96*SIN(RADIANS(-$C96+Графики!$B$3)),"")</f>
        <v/>
      </c>
      <c r="DD96" s="19" t="str">
        <f>IF(ISNUMBER(DA96), DA96*COS(RADIANS(-$C96+Графики!$B$5))+DB96*SIN(RADIANS(-$C96+Графики!$B$5)),"")</f>
        <v/>
      </c>
      <c r="DE96" s="24"/>
      <c r="DF96" s="25"/>
      <c r="DG96" s="25"/>
      <c r="DH96" s="25"/>
      <c r="DI96" s="18" t="str">
        <f t="shared" si="337"/>
        <v/>
      </c>
      <c r="DJ96" s="18" t="str">
        <f t="shared" si="338"/>
        <v/>
      </c>
      <c r="DK96" s="18" t="str">
        <f t="shared" si="339"/>
        <v/>
      </c>
      <c r="DL96" s="18" t="str">
        <f t="shared" si="340"/>
        <v/>
      </c>
      <c r="DM96" s="18" t="str">
        <f>IF(ISNUMBER(DK96), DK96*COS(RADIANS(-$C96+Графики!$B$3))+DL96*SIN(RADIANS(-$C96+Графики!$B$3)),"")</f>
        <v/>
      </c>
      <c r="DN96" s="19" t="str">
        <f>IF(ISNUMBER(DK96), DK96*COS(RADIANS(-$C96+Графики!$B$5))+DL96*SIN(RADIANS(-$C96+Графики!$B$5)),"")</f>
        <v/>
      </c>
      <c r="DO96" s="24"/>
      <c r="DP96" s="25"/>
      <c r="DQ96" s="25"/>
      <c r="DR96" s="25"/>
      <c r="DS96" s="18" t="str">
        <f t="shared" si="341"/>
        <v/>
      </c>
      <c r="DT96" s="18" t="str">
        <f t="shared" si="342"/>
        <v/>
      </c>
      <c r="DU96" s="18" t="str">
        <f t="shared" si="343"/>
        <v/>
      </c>
      <c r="DV96" s="18" t="str">
        <f t="shared" si="344"/>
        <v/>
      </c>
      <c r="DW96" s="18" t="str">
        <f>IF(ISNUMBER(DU96), DU96*COS(RADIANS(-$C96+Графики!$B$3))+DV96*SIN(RADIANS(-$C96+Графики!$B$3)),"")</f>
        <v/>
      </c>
      <c r="DX96" s="19" t="str">
        <f>IF(ISNUMBER(DU96), DU96*COS(RADIANS(-$C96+Графики!$B$5))+DV96*SIN(RADIANS(-$C96+Графики!$B$5)),"")</f>
        <v/>
      </c>
      <c r="DY96" s="24"/>
      <c r="DZ96" s="25"/>
      <c r="EA96" s="25"/>
      <c r="EB96" s="25"/>
      <c r="EC96" s="18" t="str">
        <f t="shared" si="345"/>
        <v/>
      </c>
      <c r="ED96" s="18" t="str">
        <f t="shared" si="346"/>
        <v/>
      </c>
      <c r="EE96" s="18" t="str">
        <f t="shared" si="347"/>
        <v/>
      </c>
      <c r="EF96" s="18" t="str">
        <f t="shared" si="348"/>
        <v/>
      </c>
      <c r="EG96" s="18" t="str">
        <f>IF(ISNUMBER(EE96), EE96*COS(RADIANS(-$C96+Графики!$B$3))+EF96*SIN(RADIANS(-$C96+Графики!$B$3)),"")</f>
        <v/>
      </c>
      <c r="EH96" s="19" t="str">
        <f>IF(ISNUMBER(EE96), EE96*COS(RADIANS(-$C96+Графики!$B$5))+EF96*SIN(RADIANS(-$C96+Графики!$B$5)),"")</f>
        <v/>
      </c>
      <c r="EI96" s="24"/>
      <c r="EJ96" s="25"/>
      <c r="EK96" s="25"/>
      <c r="EL96" s="25"/>
      <c r="EM96" s="18" t="str">
        <f t="shared" si="349"/>
        <v/>
      </c>
      <c r="EN96" s="18" t="str">
        <f t="shared" si="350"/>
        <v/>
      </c>
      <c r="EO96" s="18" t="str">
        <f t="shared" si="351"/>
        <v/>
      </c>
      <c r="EP96" s="18" t="str">
        <f t="shared" si="352"/>
        <v/>
      </c>
      <c r="EQ96" s="18" t="str">
        <f>IF(ISNUMBER(EO96), EO96*COS(RADIANS(-$C96+Графики!$B$3))+EP96*SIN(RADIANS(-$C96+Графики!$B$3)),"")</f>
        <v/>
      </c>
      <c r="ER96" s="19" t="str">
        <f>IF(ISNUMBER(EO96), EO96*COS(RADIANS(-$C96+Графики!$B$5))+EP96*SIN(RADIANS(-$C96+Графики!$B$5)),"")</f>
        <v/>
      </c>
      <c r="ES96" s="24"/>
      <c r="ET96" s="25"/>
      <c r="EU96" s="25"/>
      <c r="EV96" s="25"/>
      <c r="EW96" s="18" t="str">
        <f t="shared" si="353"/>
        <v/>
      </c>
      <c r="EX96" s="18" t="str">
        <f t="shared" si="354"/>
        <v/>
      </c>
      <c r="EY96" s="18" t="str">
        <f t="shared" si="355"/>
        <v/>
      </c>
      <c r="EZ96" s="18" t="str">
        <f t="shared" si="356"/>
        <v/>
      </c>
      <c r="FA96" s="18" t="str">
        <f>IF(ISNUMBER(EY96), EY96*COS(RADIANS(-$C96+Графики!$B$3))+EZ96*SIN(RADIANS(-$C96+Графики!$B$3)),"")</f>
        <v/>
      </c>
      <c r="FB96" s="19" t="str">
        <f>IF(ISNUMBER(EY96), EY96*COS(RADIANS(-$C96+Графики!$B$5))+EZ96*SIN(RADIANS(-$C96+Графики!$B$5)),"")</f>
        <v/>
      </c>
      <c r="FC96" s="24"/>
      <c r="FD96" s="25"/>
      <c r="FE96" s="25"/>
      <c r="FF96" s="25"/>
      <c r="FG96" s="18" t="str">
        <f t="shared" si="357"/>
        <v/>
      </c>
      <c r="FH96" s="18" t="str">
        <f t="shared" si="358"/>
        <v/>
      </c>
      <c r="FI96" s="18" t="str">
        <f t="shared" si="359"/>
        <v/>
      </c>
      <c r="FJ96" s="18" t="str">
        <f t="shared" si="360"/>
        <v/>
      </c>
      <c r="FK96" s="18" t="str">
        <f>IF(ISNUMBER(FI96), FI96*COS(RADIANS(-$C96+Графики!$B$3))+FJ96*SIN(RADIANS(-$C96+Графики!$B$3)),"")</f>
        <v/>
      </c>
      <c r="FL96" s="19" t="str">
        <f>IF(ISNUMBER(FI96), FI96*COS(RADIANS(-$C96+Графики!$B$5))+FJ96*SIN(RADIANS(-$C96+Графики!$B$5)),"")</f>
        <v/>
      </c>
      <c r="FM96" s="24"/>
      <c r="FN96" s="25"/>
      <c r="FO96" s="25"/>
      <c r="FP96" s="25"/>
      <c r="FQ96" s="18" t="str">
        <f t="shared" si="361"/>
        <v/>
      </c>
      <c r="FR96" s="18" t="str">
        <f t="shared" si="362"/>
        <v/>
      </c>
      <c r="FS96" s="18" t="str">
        <f t="shared" si="363"/>
        <v/>
      </c>
      <c r="FT96" s="18" t="str">
        <f t="shared" si="364"/>
        <v/>
      </c>
      <c r="FU96" s="18" t="str">
        <f>IF(ISNUMBER(FS96), FS96*COS(RADIANS(-$C96+Графики!$B$3))+FT96*SIN(RADIANS(-$C96+Графики!$B$3)),"")</f>
        <v/>
      </c>
      <c r="FV96" s="19" t="str">
        <f>IF(ISNUMBER(FS96), FS96*COS(RADIANS(-$C96+Графики!$B$5))+FT96*SIN(RADIANS(-$C96+Графики!$B$5)),"")</f>
        <v/>
      </c>
      <c r="FW96" s="24"/>
      <c r="FX96" s="25"/>
      <c r="FY96" s="25"/>
      <c r="FZ96" s="25"/>
      <c r="GA96" s="18" t="str">
        <f t="shared" si="365"/>
        <v/>
      </c>
      <c r="GB96" s="18" t="str">
        <f t="shared" si="366"/>
        <v/>
      </c>
      <c r="GC96" s="18" t="str">
        <f t="shared" si="367"/>
        <v/>
      </c>
      <c r="GD96" s="18" t="str">
        <f t="shared" si="368"/>
        <v/>
      </c>
      <c r="GE96" s="18" t="str">
        <f>IF(ISNUMBER(GC96), GC96*COS(RADIANS(-$C96+Графики!$B$3))+GD96*SIN(RADIANS(-$C96+Графики!$B$3)),"")</f>
        <v/>
      </c>
      <c r="GF96" s="19" t="str">
        <f>IF(ISNUMBER(GC96), GC96*COS(RADIANS(-$C96+Графики!$B$5))+GD96*SIN(RADIANS(-$C96+Графики!$B$5)),"")</f>
        <v/>
      </c>
      <c r="GG96" s="24"/>
      <c r="GH96" s="25"/>
      <c r="GI96" s="25"/>
      <c r="GJ96" s="25"/>
      <c r="GK96" s="18" t="str">
        <f t="shared" si="369"/>
        <v/>
      </c>
      <c r="GL96" s="18" t="str">
        <f t="shared" si="370"/>
        <v/>
      </c>
      <c r="GM96" s="18" t="str">
        <f t="shared" si="371"/>
        <v/>
      </c>
      <c r="GN96" s="18" t="str">
        <f t="shared" si="372"/>
        <v/>
      </c>
      <c r="GO96" s="18" t="str">
        <f>IF(ISNUMBER(GM96), GM96*COS(RADIANS(-$C96+Графики!$B$3))+GN96*SIN(RADIANS(-$C96+Графики!$B$3)),"")</f>
        <v/>
      </c>
      <c r="GP96" s="19" t="str">
        <f>IF(ISNUMBER(GM96), GM96*COS(RADIANS(-$C96+Графики!$B$5))+GN96*SIN(RADIANS(-$C96+Графики!$B$5)),"")</f>
        <v/>
      </c>
      <c r="GQ96" s="24"/>
      <c r="GR96" s="25"/>
      <c r="GS96" s="25"/>
      <c r="GT96" s="25"/>
      <c r="GU96" s="18" t="str">
        <f t="shared" si="373"/>
        <v/>
      </c>
      <c r="GV96" s="18" t="str">
        <f t="shared" si="374"/>
        <v/>
      </c>
      <c r="GW96" s="18" t="str">
        <f t="shared" si="375"/>
        <v/>
      </c>
      <c r="GX96" s="18" t="str">
        <f t="shared" si="376"/>
        <v/>
      </c>
      <c r="GY96" s="18" t="str">
        <f>IF(ISNUMBER(GW96), GW96*COS(RADIANS(-$C96+Графики!$B$3))+GX96*SIN(RADIANS(-$C96+Графики!$B$3)),"")</f>
        <v/>
      </c>
      <c r="GZ96" s="19" t="str">
        <f>IF(ISNUMBER(GW96), GW96*COS(RADIANS(-$C96+Графики!$B$5))+GX96*SIN(RADIANS(-$C96+Графики!$B$5)),"")</f>
        <v/>
      </c>
      <c r="HA96" s="24"/>
      <c r="HB96" s="25"/>
      <c r="HC96" s="25"/>
      <c r="HD96" s="25"/>
      <c r="HE96" s="18" t="str">
        <f t="shared" si="377"/>
        <v/>
      </c>
      <c r="HF96" s="18" t="str">
        <f t="shared" si="378"/>
        <v/>
      </c>
      <c r="HG96" s="18" t="str">
        <f t="shared" si="379"/>
        <v/>
      </c>
      <c r="HH96" s="18" t="str">
        <f t="shared" si="380"/>
        <v/>
      </c>
      <c r="HI96" s="18" t="str">
        <f>IF(ISNUMBER(HG96), HG96*COS(RADIANS(-$C96+Графики!$B$3))+HH96*SIN(RADIANS(-$C96+Графики!$B$3)),"")</f>
        <v/>
      </c>
      <c r="HJ96" s="19" t="str">
        <f>IF(ISNUMBER(HG96), HG96*COS(RADIANS(-$C96+Графики!$B$5))+HH96*SIN(RADIANS(-$C96+Графики!$B$5)),"")</f>
        <v/>
      </c>
      <c r="HK96" s="24"/>
      <c r="HL96" s="25"/>
      <c r="HM96" s="25"/>
      <c r="HN96" s="25"/>
      <c r="HO96" s="18" t="str">
        <f t="shared" si="381"/>
        <v/>
      </c>
      <c r="HP96" s="18" t="str">
        <f t="shared" si="382"/>
        <v/>
      </c>
      <c r="HQ96" s="18" t="str">
        <f t="shared" si="383"/>
        <v/>
      </c>
      <c r="HR96" s="18" t="str">
        <f t="shared" si="384"/>
        <v/>
      </c>
      <c r="HS96" s="18" t="str">
        <f>IF(ISNUMBER(HQ96), HQ96*COS(RADIANS(-$C96+Графики!$B$3))+HR96*SIN(RADIANS(-$C96+Графики!$B$3)),"")</f>
        <v/>
      </c>
      <c r="HT96" s="19" t="str">
        <f>IF(ISNUMBER(HQ96), HQ96*COS(RADIANS(-$C96+Графики!$B$5))+HR96*SIN(RADIANS(-$C96+Графики!$B$5)),"")</f>
        <v/>
      </c>
      <c r="HU96" s="24"/>
      <c r="HV96" s="25"/>
      <c r="HW96" s="25"/>
      <c r="HX96" s="25"/>
      <c r="HY96" s="18" t="str">
        <f t="shared" si="385"/>
        <v/>
      </c>
      <c r="HZ96" s="18" t="str">
        <f t="shared" si="386"/>
        <v/>
      </c>
      <c r="IA96" s="18" t="str">
        <f t="shared" si="387"/>
        <v/>
      </c>
      <c r="IB96" s="18" t="str">
        <f t="shared" si="388"/>
        <v/>
      </c>
      <c r="IC96" s="18" t="str">
        <f>IF(ISNUMBER(IA96), IA96*COS(RADIANS(-$C96+Графики!$B$3))+IB96*SIN(RADIANS(-$C96+Графики!$B$3)),"")</f>
        <v/>
      </c>
      <c r="ID96" s="19" t="str">
        <f>IF(ISNUMBER(IA96), IA96*COS(RADIANS(-$C96+Графики!$B$5))+IB96*SIN(RADIANS(-$C96+Графики!$B$5)),"")</f>
        <v/>
      </c>
      <c r="IE96" s="24"/>
      <c r="IF96" s="25"/>
      <c r="IG96" s="25"/>
      <c r="IH96" s="25"/>
      <c r="II96" s="18" t="str">
        <f t="shared" si="389"/>
        <v/>
      </c>
      <c r="IJ96" s="18" t="str">
        <f t="shared" si="390"/>
        <v/>
      </c>
      <c r="IK96" s="18" t="str">
        <f t="shared" si="391"/>
        <v/>
      </c>
      <c r="IL96" s="18" t="str">
        <f t="shared" si="392"/>
        <v/>
      </c>
      <c r="IM96" s="18" t="str">
        <f>IF(ISNUMBER(IK96), IK96*COS(RADIANS(-$C96+Графики!$B$3))+IL96*SIN(RADIANS(-$C96+Графики!$B$3)),"")</f>
        <v/>
      </c>
      <c r="IN96" s="19" t="str">
        <f>IF(ISNUMBER(IK96), IK96*COS(RADIANS(-$C96+Графики!$B$5))+IL96*SIN(RADIANS(-$C96+Графики!$B$5)),"")</f>
        <v/>
      </c>
      <c r="IO96" s="24"/>
      <c r="IP96" s="25"/>
      <c r="IQ96" s="25"/>
      <c r="IR96" s="25"/>
      <c r="IS96" s="18" t="str">
        <f t="shared" si="393"/>
        <v/>
      </c>
      <c r="IT96" s="18" t="str">
        <f t="shared" si="394"/>
        <v/>
      </c>
      <c r="IU96" s="18" t="str">
        <f t="shared" si="395"/>
        <v/>
      </c>
      <c r="IV96" s="18" t="str">
        <f t="shared" si="396"/>
        <v/>
      </c>
      <c r="IW96" s="18" t="str">
        <f>IF(ISNUMBER(IU96), IU96*COS(RADIANS(-$C96+Графики!$B$3))+IV96*SIN(RADIANS(-$C96+Графики!$B$3)),"")</f>
        <v/>
      </c>
      <c r="IX96" s="19" t="str">
        <f>IF(ISNUMBER(IU96), IU96*COS(RADIANS(-$C96+Графики!$B$5))+IV96*SIN(RADIANS(-$C96+Графики!$B$5)),"")</f>
        <v/>
      </c>
    </row>
    <row r="97" spans="1:258" x14ac:dyDescent="0.25">
      <c r="A97" s="44">
        <v>97</v>
      </c>
      <c r="B97" s="50">
        <v>0</v>
      </c>
      <c r="C97" s="11">
        <f>IF(Графики!$A$7="Расчитывать с учетом закручивания скважины",B97,0)</f>
        <v>0</v>
      </c>
      <c r="D97" s="47">
        <v>47</v>
      </c>
      <c r="E97" s="34">
        <f t="shared" si="397"/>
        <v>0</v>
      </c>
      <c r="F97" s="35">
        <f t="shared" si="397"/>
        <v>0</v>
      </c>
      <c r="G97" s="35">
        <f t="shared" si="295"/>
        <v>0</v>
      </c>
      <c r="H97" s="36">
        <f t="shared" si="296"/>
        <v>0</v>
      </c>
      <c r="I97" s="29"/>
      <c r="J97" s="25"/>
      <c r="K97" s="25"/>
      <c r="L97" s="25"/>
      <c r="M97" s="18" t="str">
        <f t="shared" si="297"/>
        <v/>
      </c>
      <c r="N97" s="18" t="str">
        <f t="shared" si="298"/>
        <v/>
      </c>
      <c r="O97" s="18" t="str">
        <f>IF(ISNUMBER(M97),O96+M97*0.5,IF(ISNUMBER(#REF!),0,""))</f>
        <v/>
      </c>
      <c r="P97" s="18" t="str">
        <f>IF(ISNUMBER(N97),P96+N97*0.5,IF(ISNUMBER(#REF!),0,""))</f>
        <v/>
      </c>
      <c r="Q97" s="18" t="str">
        <f>IF(ISNUMBER(O97), O97*COS(RADIANS(-$C97+Графики!$B$3))+P97*SIN(RADIANS(-$C97+Графики!$B$3)),"")</f>
        <v/>
      </c>
      <c r="R97" s="19" t="str">
        <f>IF(ISNUMBER(O97), O97*COS(RADIANS(-$C97+Графики!$B$5))+P97*SIN(RADIANS(-$C97+Графики!$B$5)),"")</f>
        <v/>
      </c>
      <c r="S97" s="29"/>
      <c r="T97" s="25"/>
      <c r="U97" s="25"/>
      <c r="V97" s="25"/>
      <c r="W97" s="18" t="str">
        <f t="shared" si="301"/>
        <v/>
      </c>
      <c r="X97" s="18" t="str">
        <f t="shared" si="302"/>
        <v/>
      </c>
      <c r="Y97" s="18" t="str">
        <f>IF(ISNUMBER(W97),Y96+W97*0.5,IF(ISNUMBER(#REF!),0,""))</f>
        <v/>
      </c>
      <c r="Z97" s="18" t="str">
        <f>IF(ISNUMBER(X97),Z96+X97*0.5,IF(ISNUMBER(#REF!),0,""))</f>
        <v/>
      </c>
      <c r="AA97" s="18" t="str">
        <f>IF(ISNUMBER(Y97), Y97*COS(RADIANS(-$C97+Графики!$B$3))+Z97*SIN(RADIANS(-$C97+Графики!$B$3)),"")</f>
        <v/>
      </c>
      <c r="AB97" s="18" t="str">
        <f>IF(ISNUMBER(Y97), Y97*COS(RADIANS(-$C97+Графики!$B$5))+Z97*SIN(RADIANS(-$C97+Графики!$B$5)),"")</f>
        <v/>
      </c>
      <c r="AC97" s="24"/>
      <c r="AD97" s="25"/>
      <c r="AE97" s="25"/>
      <c r="AF97" s="25"/>
      <c r="AG97" s="18" t="str">
        <f t="shared" si="305"/>
        <v/>
      </c>
      <c r="AH97" s="18" t="str">
        <f t="shared" si="306"/>
        <v/>
      </c>
      <c r="AI97" s="18" t="str">
        <f>IF(ISNUMBER(AG97),AI96+AG97*0.5,IF(ISNUMBER(#REF!),0,""))</f>
        <v/>
      </c>
      <c r="AJ97" s="18" t="str">
        <f>IF(ISNUMBER(AH97),AJ96+AH97*0.5,IF(ISNUMBER(#REF!),0,""))</f>
        <v/>
      </c>
      <c r="AK97" s="18" t="str">
        <f>IF(ISNUMBER(AI97), AI97*COS(RADIANS(-$C97+Графики!$B$3))+AJ97*SIN(RADIANS(-$C97+Графики!$B$3)),"")</f>
        <v/>
      </c>
      <c r="AL97" s="19" t="str">
        <f>IF(ISNUMBER(AI97), AI97*COS(RADIANS(-$C97+Графики!$B$5))+AJ97*SIN(RADIANS(-$C97+Графики!$B$5)),"")</f>
        <v/>
      </c>
      <c r="AM97" s="24"/>
      <c r="AN97" s="25"/>
      <c r="AO97" s="25"/>
      <c r="AP97" s="25"/>
      <c r="AQ97" s="18" t="str">
        <f t="shared" si="309"/>
        <v/>
      </c>
      <c r="AR97" s="18" t="str">
        <f t="shared" si="310"/>
        <v/>
      </c>
      <c r="AS97" s="18" t="str">
        <f>IF(ISNUMBER(AQ97),AS96+AQ97*0.5,IF(ISNUMBER(#REF!),0,""))</f>
        <v/>
      </c>
      <c r="AT97" s="18" t="str">
        <f>IF(ISNUMBER(AR97),AT96+AR97*0.5,IF(ISNUMBER(#REF!),0,""))</f>
        <v/>
      </c>
      <c r="AU97" s="18" t="str">
        <f>IF(ISNUMBER(AS97), AS97*COS(RADIANS(-$C97+Графики!$B$3))+AT97*SIN(RADIANS(-$C97+Графики!$B$3)),"")</f>
        <v/>
      </c>
      <c r="AV97" s="19" t="str">
        <f>IF(ISNUMBER(AS97), AS97*COS(RADIANS(-$C97+Графики!$B$5))+AT97*SIN(RADIANS(-$C97+Графики!$B$5)),"")</f>
        <v/>
      </c>
      <c r="AW97" s="24"/>
      <c r="AX97" s="25"/>
      <c r="AY97" s="25"/>
      <c r="AZ97" s="25"/>
      <c r="BA97" s="18" t="str">
        <f t="shared" si="313"/>
        <v/>
      </c>
      <c r="BB97" s="18" t="str">
        <f t="shared" si="314"/>
        <v/>
      </c>
      <c r="BC97" s="18" t="str">
        <f>IF(ISNUMBER(BA97),BC96+BA97*0.5,IF(ISNUMBER(#REF!),0,""))</f>
        <v/>
      </c>
      <c r="BD97" s="18" t="str">
        <f>IF(ISNUMBER(BB97),BD96+BB97*0.5,IF(ISNUMBER(#REF!),0,""))</f>
        <v/>
      </c>
      <c r="BE97" s="18" t="str">
        <f>IF(ISNUMBER(BC97), BC97*COS(RADIANS(-$C97+Графики!$B$3))+BD97*SIN(RADIANS(-$C97+Графики!$B$3)),"")</f>
        <v/>
      </c>
      <c r="BF97" s="19" t="str">
        <f>IF(ISNUMBER(BC97), BC97*COS(RADIANS(-$C97+Графики!$B$5))+BD97*SIN(RADIANS(-$C97+Графики!$B$5)),"")</f>
        <v/>
      </c>
      <c r="BG97" s="24"/>
      <c r="BH97" s="25"/>
      <c r="BI97" s="25"/>
      <c r="BJ97" s="25"/>
      <c r="BK97" s="18" t="str">
        <f t="shared" si="317"/>
        <v/>
      </c>
      <c r="BL97" s="18" t="str">
        <f t="shared" si="318"/>
        <v/>
      </c>
      <c r="BM97" s="18" t="str">
        <f>IF(ISNUMBER(BK97),BM96+BK97*0.5,IF(ISNUMBER(#REF!),0,""))</f>
        <v/>
      </c>
      <c r="BN97" s="18" t="str">
        <f>IF(ISNUMBER(BL97),BN96+BL97*0.5,IF(ISNUMBER(#REF!),0,""))</f>
        <v/>
      </c>
      <c r="BO97" s="18" t="str">
        <f>IF(ISNUMBER(BM97), BM97*COS(RADIANS(-$C97+Графики!$B$3))+BN97*SIN(RADIANS(-$C97+Графики!$B$3)),"")</f>
        <v/>
      </c>
      <c r="BP97" s="19" t="str">
        <f>IF(ISNUMBER(BM97), BM97*COS(RADIANS(-$C97+Графики!$B$5))+BN97*SIN(RADIANS(-$C97+Графики!$B$5)),"")</f>
        <v/>
      </c>
      <c r="BQ97" s="24"/>
      <c r="BR97" s="25"/>
      <c r="BS97" s="25"/>
      <c r="BT97" s="25"/>
      <c r="BU97" s="18" t="str">
        <f t="shared" si="321"/>
        <v/>
      </c>
      <c r="BV97" s="18" t="str">
        <f t="shared" si="322"/>
        <v/>
      </c>
      <c r="BW97" s="18" t="str">
        <f>IF(ISNUMBER(BU97),BW96+BU97*0.5,IF(ISNUMBER(#REF!),0,""))</f>
        <v/>
      </c>
      <c r="BX97" s="18" t="str">
        <f>IF(ISNUMBER(BV97),BX96+BV97*0.5,IF(ISNUMBER(#REF!),0,""))</f>
        <v/>
      </c>
      <c r="BY97" s="18" t="str">
        <f>IF(ISNUMBER(BW97), BW97*COS(RADIANS(-$C97+Графики!$B$3))+BX97*SIN(RADIANS(-$C97+Графики!$B$3)),"")</f>
        <v/>
      </c>
      <c r="BZ97" s="19" t="str">
        <f>IF(ISNUMBER(BW97), BW97*COS(RADIANS(-$C97+Графики!$B$5))+BX97*SIN(RADIANS(-$C97+Графики!$B$5)),"")</f>
        <v/>
      </c>
      <c r="CA97" s="29"/>
      <c r="CB97" s="25"/>
      <c r="CC97" s="25"/>
      <c r="CD97" s="25"/>
      <c r="CE97" s="18" t="str">
        <f t="shared" si="325"/>
        <v/>
      </c>
      <c r="CF97" s="18" t="str">
        <f t="shared" si="326"/>
        <v/>
      </c>
      <c r="CG97" s="18" t="str">
        <f>IF(ISNUMBER(CE97),CG96+CE97*0.5,IF(ISNUMBER(#REF!),0,""))</f>
        <v/>
      </c>
      <c r="CH97" s="18" t="str">
        <f>IF(ISNUMBER(CF97),CH96+CF97*0.5,IF(ISNUMBER(#REF!),0,""))</f>
        <v/>
      </c>
      <c r="CI97" s="18" t="str">
        <f>IF(ISNUMBER(CG97), CG97*COS(RADIANS(-$C97+Графики!$B$3))+CH97*SIN(RADIANS(-$C97+Графики!$B$3)),"")</f>
        <v/>
      </c>
      <c r="CJ97" s="19" t="str">
        <f>IF(ISNUMBER(CG97), CG97*COS(RADIANS(-$C97+Графики!$B$5))+CH97*SIN(RADIANS(-$C97+Графики!$B$5)),"")</f>
        <v/>
      </c>
      <c r="CK97" s="24"/>
      <c r="CL97" s="25"/>
      <c r="CM97" s="25"/>
      <c r="CN97" s="25"/>
      <c r="CO97" s="18" t="str">
        <f t="shared" si="329"/>
        <v/>
      </c>
      <c r="CP97" s="18" t="str">
        <f t="shared" si="330"/>
        <v/>
      </c>
      <c r="CQ97" s="18" t="str">
        <f>IF(ISNUMBER(CO97),CQ96+CO97*0.5,IF(ISNUMBER(#REF!),0,""))</f>
        <v/>
      </c>
      <c r="CR97" s="18" t="str">
        <f>IF(ISNUMBER(CP97),CR96+CP97*0.5,IF(ISNUMBER(#REF!),0,""))</f>
        <v/>
      </c>
      <c r="CS97" s="18" t="str">
        <f>IF(ISNUMBER(CQ97), CQ97*COS(RADIANS(-$C97+Графики!$B$3))+CR97*SIN(RADIANS(-$C97+Графики!$B$3)),"")</f>
        <v/>
      </c>
      <c r="CT97" s="19" t="str">
        <f>IF(ISNUMBER(CQ97), CQ97*COS(RADIANS(-$C97+Графики!$B$5))+CR97*SIN(RADIANS(-$C97+Графики!$B$5)),"")</f>
        <v/>
      </c>
      <c r="CU97" s="24"/>
      <c r="CV97" s="25"/>
      <c r="CW97" s="25"/>
      <c r="CX97" s="25"/>
      <c r="CY97" s="18" t="str">
        <f t="shared" si="333"/>
        <v/>
      </c>
      <c r="CZ97" s="18" t="str">
        <f t="shared" si="334"/>
        <v/>
      </c>
      <c r="DA97" s="18" t="str">
        <f>IF(ISNUMBER(CY97),DA96+CY97*0.5,IF(ISNUMBER(#REF!),0,""))</f>
        <v/>
      </c>
      <c r="DB97" s="18" t="str">
        <f>IF(ISNUMBER(CZ97),DB96+CZ97*0.5,IF(ISNUMBER(#REF!),0,""))</f>
        <v/>
      </c>
      <c r="DC97" s="18" t="str">
        <f>IF(ISNUMBER(DA97), DA97*COS(RADIANS(-$C97+Графики!$B$3))+DB97*SIN(RADIANS(-$C97+Графики!$B$3)),"")</f>
        <v/>
      </c>
      <c r="DD97" s="19" t="str">
        <f>IF(ISNUMBER(DA97), DA97*COS(RADIANS(-$C97+Графики!$B$5))+DB97*SIN(RADIANS(-$C97+Графики!$B$5)),"")</f>
        <v/>
      </c>
      <c r="DE97" s="24"/>
      <c r="DF97" s="25"/>
      <c r="DG97" s="25"/>
      <c r="DH97" s="25"/>
      <c r="DI97" s="18" t="str">
        <f t="shared" si="337"/>
        <v/>
      </c>
      <c r="DJ97" s="18" t="str">
        <f t="shared" si="338"/>
        <v/>
      </c>
      <c r="DK97" s="18" t="str">
        <f>IF(ISNUMBER(DI97),DK96+DI97*0.5,IF(ISNUMBER(#REF!),0,""))</f>
        <v/>
      </c>
      <c r="DL97" s="18" t="str">
        <f>IF(ISNUMBER(DJ97),DL96+DJ97*0.5,IF(ISNUMBER(#REF!),0,""))</f>
        <v/>
      </c>
      <c r="DM97" s="18" t="str">
        <f>IF(ISNUMBER(DK97), DK97*COS(RADIANS(-$C97+Графики!$B$3))+DL97*SIN(RADIANS(-$C97+Графики!$B$3)),"")</f>
        <v/>
      </c>
      <c r="DN97" s="19" t="str">
        <f>IF(ISNUMBER(DK97), DK97*COS(RADIANS(-$C97+Графики!$B$5))+DL97*SIN(RADIANS(-$C97+Графики!$B$5)),"")</f>
        <v/>
      </c>
      <c r="DO97" s="24"/>
      <c r="DP97" s="25"/>
      <c r="DQ97" s="25"/>
      <c r="DR97" s="25"/>
      <c r="DS97" s="18" t="str">
        <f t="shared" si="341"/>
        <v/>
      </c>
      <c r="DT97" s="18" t="str">
        <f t="shared" si="342"/>
        <v/>
      </c>
      <c r="DU97" s="18" t="str">
        <f>IF(ISNUMBER(DS97),DU96+DS97*0.5,IF(ISNUMBER(#REF!),0,""))</f>
        <v/>
      </c>
      <c r="DV97" s="18" t="str">
        <f>IF(ISNUMBER(DT97),DV96+DT97*0.5,IF(ISNUMBER(#REF!),0,""))</f>
        <v/>
      </c>
      <c r="DW97" s="18" t="str">
        <f>IF(ISNUMBER(DU97), DU97*COS(RADIANS(-$C97+Графики!$B$3))+DV97*SIN(RADIANS(-$C97+Графики!$B$3)),"")</f>
        <v/>
      </c>
      <c r="DX97" s="19" t="str">
        <f>IF(ISNUMBER(DU97), DU97*COS(RADIANS(-$C97+Графики!$B$5))+DV97*SIN(RADIANS(-$C97+Графики!$B$5)),"")</f>
        <v/>
      </c>
      <c r="DY97" s="24"/>
      <c r="DZ97" s="25"/>
      <c r="EA97" s="25"/>
      <c r="EB97" s="25"/>
      <c r="EC97" s="18" t="str">
        <f t="shared" si="345"/>
        <v/>
      </c>
      <c r="ED97" s="18" t="str">
        <f t="shared" si="346"/>
        <v/>
      </c>
      <c r="EE97" s="18" t="str">
        <f>IF(ISNUMBER(EC97),EE96+EC97*0.5,IF(ISNUMBER(#REF!),0,""))</f>
        <v/>
      </c>
      <c r="EF97" s="18" t="str">
        <f>IF(ISNUMBER(ED97),EF96+ED97*0.5,IF(ISNUMBER(#REF!),0,""))</f>
        <v/>
      </c>
      <c r="EG97" s="18" t="str">
        <f>IF(ISNUMBER(EE97), EE97*COS(RADIANS(-$C97+Графики!$B$3))+EF97*SIN(RADIANS(-$C97+Графики!$B$3)),"")</f>
        <v/>
      </c>
      <c r="EH97" s="19" t="str">
        <f>IF(ISNUMBER(EE97), EE97*COS(RADIANS(-$C97+Графики!$B$5))+EF97*SIN(RADIANS(-$C97+Графики!$B$5)),"")</f>
        <v/>
      </c>
      <c r="EI97" s="24"/>
      <c r="EJ97" s="25"/>
      <c r="EK97" s="25"/>
      <c r="EL97" s="25"/>
      <c r="EM97" s="18" t="str">
        <f t="shared" si="349"/>
        <v/>
      </c>
      <c r="EN97" s="18" t="str">
        <f t="shared" si="350"/>
        <v/>
      </c>
      <c r="EO97" s="18" t="str">
        <f>IF(ISNUMBER(EM97),EO96+EM97*0.5,IF(ISNUMBER(#REF!),0,""))</f>
        <v/>
      </c>
      <c r="EP97" s="18" t="str">
        <f>IF(ISNUMBER(EN97),EP96+EN97*0.5,IF(ISNUMBER(#REF!),0,""))</f>
        <v/>
      </c>
      <c r="EQ97" s="18" t="str">
        <f>IF(ISNUMBER(EO97), EO97*COS(RADIANS(-$C97+Графики!$B$3))+EP97*SIN(RADIANS(-$C97+Графики!$B$3)),"")</f>
        <v/>
      </c>
      <c r="ER97" s="19" t="str">
        <f>IF(ISNUMBER(EO97), EO97*COS(RADIANS(-$C97+Графики!$B$5))+EP97*SIN(RADIANS(-$C97+Графики!$B$5)),"")</f>
        <v/>
      </c>
      <c r="ES97" s="24"/>
      <c r="ET97" s="25"/>
      <c r="EU97" s="25"/>
      <c r="EV97" s="25"/>
      <c r="EW97" s="18" t="str">
        <f t="shared" si="353"/>
        <v/>
      </c>
      <c r="EX97" s="18" t="str">
        <f t="shared" si="354"/>
        <v/>
      </c>
      <c r="EY97" s="18" t="str">
        <f>IF(ISNUMBER(EW97),EY96+EW97*0.5,IF(ISNUMBER(#REF!),0,""))</f>
        <v/>
      </c>
      <c r="EZ97" s="18" t="str">
        <f>IF(ISNUMBER(EX97),EZ96+EX97*0.5,IF(ISNUMBER(#REF!),0,""))</f>
        <v/>
      </c>
      <c r="FA97" s="18" t="str">
        <f>IF(ISNUMBER(EY97), EY97*COS(RADIANS(-$C97+Графики!$B$3))+EZ97*SIN(RADIANS(-$C97+Графики!$B$3)),"")</f>
        <v/>
      </c>
      <c r="FB97" s="19" t="str">
        <f>IF(ISNUMBER(EY97), EY97*COS(RADIANS(-$C97+Графики!$B$5))+EZ97*SIN(RADIANS(-$C97+Графики!$B$5)),"")</f>
        <v/>
      </c>
      <c r="FC97" s="24"/>
      <c r="FD97" s="25"/>
      <c r="FE97" s="25"/>
      <c r="FF97" s="25"/>
      <c r="FG97" s="18" t="str">
        <f t="shared" si="357"/>
        <v/>
      </c>
      <c r="FH97" s="18" t="str">
        <f t="shared" si="358"/>
        <v/>
      </c>
      <c r="FI97" s="18" t="str">
        <f>IF(ISNUMBER(FG97),FI96+FG97*0.5,IF(ISNUMBER(#REF!),0,""))</f>
        <v/>
      </c>
      <c r="FJ97" s="18" t="str">
        <f>IF(ISNUMBER(FH97),FJ96+FH97*0.5,IF(ISNUMBER(#REF!),0,""))</f>
        <v/>
      </c>
      <c r="FK97" s="18" t="str">
        <f>IF(ISNUMBER(FI97), FI97*COS(RADIANS(-$C97+Графики!$B$3))+FJ97*SIN(RADIANS(-$C97+Графики!$B$3)),"")</f>
        <v/>
      </c>
      <c r="FL97" s="19" t="str">
        <f>IF(ISNUMBER(FI97), FI97*COS(RADIANS(-$C97+Графики!$B$5))+FJ97*SIN(RADIANS(-$C97+Графики!$B$5)),"")</f>
        <v/>
      </c>
      <c r="FM97" s="24"/>
      <c r="FN97" s="25"/>
      <c r="FO97" s="25"/>
      <c r="FP97" s="25"/>
      <c r="FQ97" s="18" t="str">
        <f t="shared" si="361"/>
        <v/>
      </c>
      <c r="FR97" s="18" t="str">
        <f t="shared" si="362"/>
        <v/>
      </c>
      <c r="FS97" s="18" t="str">
        <f>IF(ISNUMBER(FQ97),FS96+FQ97*0.5,IF(ISNUMBER(#REF!),0,""))</f>
        <v/>
      </c>
      <c r="FT97" s="18" t="str">
        <f>IF(ISNUMBER(FR97),FT96+FR97*0.5,IF(ISNUMBER(#REF!),0,""))</f>
        <v/>
      </c>
      <c r="FU97" s="18" t="str">
        <f>IF(ISNUMBER(FS97), FS97*COS(RADIANS(-$C97+Графики!$B$3))+FT97*SIN(RADIANS(-$C97+Графики!$B$3)),"")</f>
        <v/>
      </c>
      <c r="FV97" s="19" t="str">
        <f>IF(ISNUMBER(FS97), FS97*COS(RADIANS(-$C97+Графики!$B$5))+FT97*SIN(RADIANS(-$C97+Графики!$B$5)),"")</f>
        <v/>
      </c>
      <c r="FW97" s="24"/>
      <c r="FX97" s="25"/>
      <c r="FY97" s="25"/>
      <c r="FZ97" s="25"/>
      <c r="GA97" s="18" t="str">
        <f t="shared" si="365"/>
        <v/>
      </c>
      <c r="GB97" s="18" t="str">
        <f t="shared" si="366"/>
        <v/>
      </c>
      <c r="GC97" s="18" t="str">
        <f>IF(ISNUMBER(GA97),GC96+GA97*0.5,IF(ISNUMBER(#REF!),0,""))</f>
        <v/>
      </c>
      <c r="GD97" s="18" t="str">
        <f>IF(ISNUMBER(GB97),GD96+GB97*0.5,IF(ISNUMBER(#REF!),0,""))</f>
        <v/>
      </c>
      <c r="GE97" s="18" t="str">
        <f>IF(ISNUMBER(GC97), GC97*COS(RADIANS(-$C97+Графики!$B$3))+GD97*SIN(RADIANS(-$C97+Графики!$B$3)),"")</f>
        <v/>
      </c>
      <c r="GF97" s="19" t="str">
        <f>IF(ISNUMBER(GC97), GC97*COS(RADIANS(-$C97+Графики!$B$5))+GD97*SIN(RADIANS(-$C97+Графики!$B$5)),"")</f>
        <v/>
      </c>
      <c r="GG97" s="24"/>
      <c r="GH97" s="25"/>
      <c r="GI97" s="25"/>
      <c r="GJ97" s="25"/>
      <c r="GK97" s="18" t="str">
        <f t="shared" si="369"/>
        <v/>
      </c>
      <c r="GL97" s="18" t="str">
        <f t="shared" si="370"/>
        <v/>
      </c>
      <c r="GM97" s="18" t="str">
        <f>IF(ISNUMBER(GK97),GM96+GK97*0.5,IF(ISNUMBER(#REF!),0,""))</f>
        <v/>
      </c>
      <c r="GN97" s="18" t="str">
        <f>IF(ISNUMBER(GL97),GN96+GL97*0.5,IF(ISNUMBER(#REF!),0,""))</f>
        <v/>
      </c>
      <c r="GO97" s="18" t="str">
        <f>IF(ISNUMBER(GM97), GM97*COS(RADIANS(-$C97+Графики!$B$3))+GN97*SIN(RADIANS(-$C97+Графики!$B$3)),"")</f>
        <v/>
      </c>
      <c r="GP97" s="19" t="str">
        <f>IF(ISNUMBER(GM97), GM97*COS(RADIANS(-$C97+Графики!$B$5))+GN97*SIN(RADIANS(-$C97+Графики!$B$5)),"")</f>
        <v/>
      </c>
      <c r="GQ97" s="24"/>
      <c r="GR97" s="25"/>
      <c r="GS97" s="25"/>
      <c r="GT97" s="25"/>
      <c r="GU97" s="18" t="str">
        <f t="shared" si="373"/>
        <v/>
      </c>
      <c r="GV97" s="18" t="str">
        <f t="shared" si="374"/>
        <v/>
      </c>
      <c r="GW97" s="18" t="str">
        <f>IF(ISNUMBER(GU97),GW96+GU97*0.5,IF(ISNUMBER(#REF!),0,""))</f>
        <v/>
      </c>
      <c r="GX97" s="18" t="str">
        <f>IF(ISNUMBER(GV97),GX96+GV97*0.5,IF(ISNUMBER(#REF!),0,""))</f>
        <v/>
      </c>
      <c r="GY97" s="18" t="str">
        <f>IF(ISNUMBER(GW97), GW97*COS(RADIANS(-$C97+Графики!$B$3))+GX97*SIN(RADIANS(-$C97+Графики!$B$3)),"")</f>
        <v/>
      </c>
      <c r="GZ97" s="19" t="str">
        <f>IF(ISNUMBER(GW97), GW97*COS(RADIANS(-$C97+Графики!$B$5))+GX97*SIN(RADIANS(-$C97+Графики!$B$5)),"")</f>
        <v/>
      </c>
      <c r="HA97" s="24"/>
      <c r="HB97" s="25"/>
      <c r="HC97" s="25"/>
      <c r="HD97" s="25"/>
      <c r="HE97" s="18" t="str">
        <f t="shared" si="377"/>
        <v/>
      </c>
      <c r="HF97" s="18" t="str">
        <f t="shared" si="378"/>
        <v/>
      </c>
      <c r="HG97" s="18" t="str">
        <f>IF(ISNUMBER(HE97),HG96+HE97*0.5,IF(ISNUMBER(#REF!),0,""))</f>
        <v/>
      </c>
      <c r="HH97" s="18" t="str">
        <f>IF(ISNUMBER(HF97),HH96+HF97*0.5,IF(ISNUMBER(#REF!),0,""))</f>
        <v/>
      </c>
      <c r="HI97" s="18" t="str">
        <f>IF(ISNUMBER(HG97), HG97*COS(RADIANS(-$C97+Графики!$B$3))+HH97*SIN(RADIANS(-$C97+Графики!$B$3)),"")</f>
        <v/>
      </c>
      <c r="HJ97" s="19" t="str">
        <f>IF(ISNUMBER(HG97), HG97*COS(RADIANS(-$C97+Графики!$B$5))+HH97*SIN(RADIANS(-$C97+Графики!$B$5)),"")</f>
        <v/>
      </c>
      <c r="HK97" s="24"/>
      <c r="HL97" s="25"/>
      <c r="HM97" s="25"/>
      <c r="HN97" s="25"/>
      <c r="HO97" s="18" t="str">
        <f t="shared" si="381"/>
        <v/>
      </c>
      <c r="HP97" s="18" t="str">
        <f t="shared" si="382"/>
        <v/>
      </c>
      <c r="HQ97" s="18" t="str">
        <f>IF(ISNUMBER(HO97),HQ96+HO97*0.5,IF(ISNUMBER(#REF!),0,""))</f>
        <v/>
      </c>
      <c r="HR97" s="18" t="str">
        <f>IF(ISNUMBER(HP97),HR96+HP97*0.5,IF(ISNUMBER(#REF!),0,""))</f>
        <v/>
      </c>
      <c r="HS97" s="18" t="str">
        <f>IF(ISNUMBER(HQ97), HQ97*COS(RADIANS(-$C97+Графики!$B$3))+HR97*SIN(RADIANS(-$C97+Графики!$B$3)),"")</f>
        <v/>
      </c>
      <c r="HT97" s="19" t="str">
        <f>IF(ISNUMBER(HQ97), HQ97*COS(RADIANS(-$C97+Графики!$B$5))+HR97*SIN(RADIANS(-$C97+Графики!$B$5)),"")</f>
        <v/>
      </c>
      <c r="HU97" s="24"/>
      <c r="HV97" s="25"/>
      <c r="HW97" s="25"/>
      <c r="HX97" s="25"/>
      <c r="HY97" s="18" t="str">
        <f t="shared" si="385"/>
        <v/>
      </c>
      <c r="HZ97" s="18" t="str">
        <f t="shared" si="386"/>
        <v/>
      </c>
      <c r="IA97" s="18" t="str">
        <f>IF(ISNUMBER(HY97),IA96+HY97*0.5,IF(ISNUMBER(#REF!),0,""))</f>
        <v/>
      </c>
      <c r="IB97" s="18" t="str">
        <f>IF(ISNUMBER(HZ97),IB96+HZ97*0.5,IF(ISNUMBER(#REF!),0,""))</f>
        <v/>
      </c>
      <c r="IC97" s="18" t="str">
        <f>IF(ISNUMBER(IA97), IA97*COS(RADIANS(-$C97+Графики!$B$3))+IB97*SIN(RADIANS(-$C97+Графики!$B$3)),"")</f>
        <v/>
      </c>
      <c r="ID97" s="19" t="str">
        <f>IF(ISNUMBER(IA97), IA97*COS(RADIANS(-$C97+Графики!$B$5))+IB97*SIN(RADIANS(-$C97+Графики!$B$5)),"")</f>
        <v/>
      </c>
      <c r="IE97" s="24"/>
      <c r="IF97" s="25"/>
      <c r="IG97" s="25"/>
      <c r="IH97" s="25"/>
      <c r="II97" s="18" t="str">
        <f t="shared" si="389"/>
        <v/>
      </c>
      <c r="IJ97" s="18" t="str">
        <f t="shared" si="390"/>
        <v/>
      </c>
      <c r="IK97" s="18" t="str">
        <f>IF(ISNUMBER(II97),IK96+II97*0.5,IF(ISNUMBER(#REF!),0,""))</f>
        <v/>
      </c>
      <c r="IL97" s="18" t="str">
        <f>IF(ISNUMBER(IJ97),IL96+IJ97*0.5,IF(ISNUMBER(#REF!),0,""))</f>
        <v/>
      </c>
      <c r="IM97" s="18" t="str">
        <f>IF(ISNUMBER(IK97), IK97*COS(RADIANS(-$C97+Графики!$B$3))+IL97*SIN(RADIANS(-$C97+Графики!$B$3)),"")</f>
        <v/>
      </c>
      <c r="IN97" s="19" t="str">
        <f>IF(ISNUMBER(IK97), IK97*COS(RADIANS(-$C97+Графики!$B$5))+IL97*SIN(RADIANS(-$C97+Графики!$B$5)),"")</f>
        <v/>
      </c>
      <c r="IO97" s="24"/>
      <c r="IP97" s="25"/>
      <c r="IQ97" s="25"/>
      <c r="IR97" s="25"/>
      <c r="IS97" s="18" t="str">
        <f t="shared" si="393"/>
        <v/>
      </c>
      <c r="IT97" s="18" t="str">
        <f t="shared" si="394"/>
        <v/>
      </c>
      <c r="IU97" s="18" t="str">
        <f>IF(ISNUMBER(IS97),IU96+IS97*0.5,IF(ISNUMBER(#REF!),0,""))</f>
        <v/>
      </c>
      <c r="IV97" s="18" t="str">
        <f>IF(ISNUMBER(IT97),IV96+IT97*0.5,IF(ISNUMBER(#REF!),0,""))</f>
        <v/>
      </c>
      <c r="IW97" s="18" t="str">
        <f>IF(ISNUMBER(IU97), IU97*COS(RADIANS(-$C97+Графики!$B$3))+IV97*SIN(RADIANS(-$C97+Графики!$B$3)),"")</f>
        <v/>
      </c>
      <c r="IX97" s="19" t="str">
        <f>IF(ISNUMBER(IU97), IU97*COS(RADIANS(-$C97+Графики!$B$5))+IV97*SIN(RADIANS(-$C97+Графики!$B$5)),"")</f>
        <v/>
      </c>
    </row>
    <row r="98" spans="1:258" s="88" customFormat="1" x14ac:dyDescent="0.25">
      <c r="A98" s="44">
        <v>98</v>
      </c>
      <c r="B98" s="50">
        <v>0</v>
      </c>
      <c r="C98" s="11">
        <f>IF(Графики!$A$7="Расчитывать с учетом закручивания скважины",B98,0)</f>
        <v>0</v>
      </c>
      <c r="D98" s="47">
        <v>47.5</v>
      </c>
      <c r="E98" s="34">
        <f t="shared" si="397"/>
        <v>0</v>
      </c>
      <c r="F98" s="35">
        <f t="shared" si="397"/>
        <v>0</v>
      </c>
      <c r="G98" s="35">
        <f t="shared" si="295"/>
        <v>0</v>
      </c>
      <c r="H98" s="36">
        <f t="shared" si="296"/>
        <v>0</v>
      </c>
      <c r="I98" s="29"/>
      <c r="J98" s="25"/>
      <c r="K98" s="25"/>
      <c r="L98" s="25"/>
      <c r="M98" s="18" t="str">
        <f t="shared" ref="M98:M161" si="398">IF(ISNUMBER(I98),-SIN(RADIANS((I98-J98)/2))*1000,"")</f>
        <v/>
      </c>
      <c r="N98" s="18" t="str">
        <f t="shared" ref="N98:N161" si="399">IF(ISNUMBER(J98),-SIN(RADIANS((K98-L98)/2))*1000,"")</f>
        <v/>
      </c>
      <c r="O98" s="18" t="str">
        <f>IF(ISNUMBER(M98),O97+M98*0.5,IF(ISNUMBER(#REF!),0,""))</f>
        <v/>
      </c>
      <c r="P98" s="18" t="str">
        <f>IF(ISNUMBER(N98),P97+N98*0.5,IF(ISNUMBER(#REF!),0,""))</f>
        <v/>
      </c>
      <c r="Q98" s="18" t="str">
        <f>IF(ISNUMBER(O98), O98*COS(RADIANS(-$C98+Графики!$B$3))+P98*SIN(RADIANS(-$C98+Графики!$B$3)),"")</f>
        <v/>
      </c>
      <c r="R98" s="19" t="str">
        <f>IF(ISNUMBER(O98), O98*COS(RADIANS(-$C98+Графики!$B$5))+P98*SIN(RADIANS(-$C98+Графики!$B$5)),"")</f>
        <v/>
      </c>
      <c r="S98" s="29"/>
      <c r="T98" s="25"/>
      <c r="U98" s="25"/>
      <c r="V98" s="25"/>
      <c r="W98" s="18" t="str">
        <f t="shared" ref="W98:W161" si="400">IF(ISNUMBER(S98),-SIN(RADIANS((S98-T98)/2))*1000,"")</f>
        <v/>
      </c>
      <c r="X98" s="18" t="str">
        <f t="shared" ref="X98:X161" si="401">IF(ISNUMBER(T98),-SIN(RADIANS((U98-V98)/2))*1000,"")</f>
        <v/>
      </c>
      <c r="Y98" s="18" t="str">
        <f>IF(ISNUMBER(W98),Y97+W98*0.5,IF(ISNUMBER(#REF!),0,""))</f>
        <v/>
      </c>
      <c r="Z98" s="18" t="str">
        <f>IF(ISNUMBER(X98),Z97+X98*0.5,IF(ISNUMBER(#REF!),0,""))</f>
        <v/>
      </c>
      <c r="AA98" s="18" t="str">
        <f>IF(ISNUMBER(Y98), Y98*COS(RADIANS(-$C98+Графики!$B$3))+Z98*SIN(RADIANS(-$C98+Графики!$B$3)),"")</f>
        <v/>
      </c>
      <c r="AB98" s="18" t="str">
        <f>IF(ISNUMBER(Y98), Y98*COS(RADIANS(-$C98+Графики!$B$5))+Z98*SIN(RADIANS(-$C98+Графики!$B$5)),"")</f>
        <v/>
      </c>
      <c r="AC98" s="24"/>
      <c r="AD98" s="25"/>
      <c r="AE98" s="25"/>
      <c r="AF98" s="25"/>
      <c r="AG98" s="18" t="str">
        <f t="shared" ref="AG98:AG161" si="402">IF(ISNUMBER(AC98),-SIN(RADIANS((AC98-AD98)/2))*1000,"")</f>
        <v/>
      </c>
      <c r="AH98" s="18" t="str">
        <f t="shared" ref="AH98:AH161" si="403">IF(ISNUMBER(AD98),-SIN(RADIANS((AE98-AF98)/2))*1000,"")</f>
        <v/>
      </c>
      <c r="AI98" s="18" t="str">
        <f>IF(ISNUMBER(AG98),AI97+AG98*0.5,IF(ISNUMBER(#REF!),0,""))</f>
        <v/>
      </c>
      <c r="AJ98" s="18" t="str">
        <f>IF(ISNUMBER(AH98),AJ97+AH98*0.5,IF(ISNUMBER(#REF!),0,""))</f>
        <v/>
      </c>
      <c r="AK98" s="18" t="str">
        <f>IF(ISNUMBER(AI98), AI98*COS(RADIANS(-$C98+Графики!$B$3))+AJ98*SIN(RADIANS(-$C98+Графики!$B$3)),"")</f>
        <v/>
      </c>
      <c r="AL98" s="19" t="str">
        <f>IF(ISNUMBER(AI98), AI98*COS(RADIANS(-$C98+Графики!$B$5))+AJ98*SIN(RADIANS(-$C98+Графики!$B$5)),"")</f>
        <v/>
      </c>
      <c r="AM98" s="24"/>
      <c r="AN98" s="25"/>
      <c r="AO98" s="25"/>
      <c r="AP98" s="25"/>
      <c r="AQ98" s="18" t="str">
        <f t="shared" ref="AQ98:AQ161" si="404">IF(ISNUMBER(AM98),-SIN(RADIANS((AM98-AN98)/2))*1000,"")</f>
        <v/>
      </c>
      <c r="AR98" s="18" t="str">
        <f t="shared" ref="AR98:AR161" si="405">IF(ISNUMBER(AN98),-SIN(RADIANS((AO98-AP98)/2))*1000,"")</f>
        <v/>
      </c>
      <c r="AS98" s="18" t="str">
        <f>IF(ISNUMBER(AQ98),AS97+AQ98*0.5,IF(ISNUMBER(#REF!),0,""))</f>
        <v/>
      </c>
      <c r="AT98" s="18" t="str">
        <f>IF(ISNUMBER(AR98),AT97+AR98*0.5,IF(ISNUMBER(#REF!),0,""))</f>
        <v/>
      </c>
      <c r="AU98" s="18" t="str">
        <f>IF(ISNUMBER(AS98), AS98*COS(RADIANS(-$C98+Графики!$B$3))+AT98*SIN(RADIANS(-$C98+Графики!$B$3)),"")</f>
        <v/>
      </c>
      <c r="AV98" s="19" t="str">
        <f>IF(ISNUMBER(AS98), AS98*COS(RADIANS(-$C98+Графики!$B$5))+AT98*SIN(RADIANS(-$C98+Графики!$B$5)),"")</f>
        <v/>
      </c>
      <c r="AW98" s="24"/>
      <c r="AX98" s="25"/>
      <c r="AY98" s="25"/>
      <c r="AZ98" s="25"/>
      <c r="BA98" s="18" t="str">
        <f t="shared" ref="BA98:BA161" si="406">IF(ISNUMBER(AW98),-SIN(RADIANS((AW98-AX98)/2))*1000,"")</f>
        <v/>
      </c>
      <c r="BB98" s="18" t="str">
        <f t="shared" ref="BB98:BB161" si="407">IF(ISNUMBER(AX98),-SIN(RADIANS((AY98-AZ98)/2))*1000,"")</f>
        <v/>
      </c>
      <c r="BC98" s="18" t="str">
        <f>IF(ISNUMBER(BA98),BC97+BA98*0.5,IF(ISNUMBER(#REF!),0,""))</f>
        <v/>
      </c>
      <c r="BD98" s="18" t="str">
        <f>IF(ISNUMBER(BB98),BD97+BB98*0.5,IF(ISNUMBER(#REF!),0,""))</f>
        <v/>
      </c>
      <c r="BE98" s="18" t="str">
        <f>IF(ISNUMBER(BC98), BC98*COS(RADIANS(-$C98+Графики!$B$3))+BD98*SIN(RADIANS(-$C98+Графики!$B$3)),"")</f>
        <v/>
      </c>
      <c r="BF98" s="19" t="str">
        <f>IF(ISNUMBER(BC98), BC98*COS(RADIANS(-$C98+Графики!$B$5))+BD98*SIN(RADIANS(-$C98+Графики!$B$5)),"")</f>
        <v/>
      </c>
      <c r="BG98" s="24"/>
      <c r="BH98" s="25"/>
      <c r="BI98" s="25"/>
      <c r="BJ98" s="25"/>
      <c r="BK98" s="18" t="str">
        <f t="shared" ref="BK98:BK161" si="408">IF(ISNUMBER(BG98),-SIN(RADIANS((BG98-BH98)/2))*1000,"")</f>
        <v/>
      </c>
      <c r="BL98" s="18" t="str">
        <f t="shared" ref="BL98:BL161" si="409">IF(ISNUMBER(BH98),-SIN(RADIANS((BI98-BJ98)/2))*1000,"")</f>
        <v/>
      </c>
      <c r="BM98" s="18" t="str">
        <f>IF(ISNUMBER(BK98),BM97+BK98*0.5,IF(ISNUMBER(#REF!),0,""))</f>
        <v/>
      </c>
      <c r="BN98" s="18" t="str">
        <f>IF(ISNUMBER(BL98),BN97+BL98*0.5,IF(ISNUMBER(#REF!),0,""))</f>
        <v/>
      </c>
      <c r="BO98" s="18" t="str">
        <f>IF(ISNUMBER(BM98), BM98*COS(RADIANS(-$C98+Графики!$B$3))+BN98*SIN(RADIANS(-$C98+Графики!$B$3)),"")</f>
        <v/>
      </c>
      <c r="BP98" s="19" t="str">
        <f>IF(ISNUMBER(BM98), BM98*COS(RADIANS(-$C98+Графики!$B$5))+BN98*SIN(RADIANS(-$C98+Графики!$B$5)),"")</f>
        <v/>
      </c>
      <c r="BQ98" s="24"/>
      <c r="BR98" s="25"/>
      <c r="BS98" s="25"/>
      <c r="BT98" s="25"/>
      <c r="BU98" s="18" t="str">
        <f t="shared" ref="BU98:BU161" si="410">IF(ISNUMBER(BQ98),-SIN(RADIANS((BQ98-BR98)/2))*1000,"")</f>
        <v/>
      </c>
      <c r="BV98" s="18" t="str">
        <f t="shared" ref="BV98:BV161" si="411">IF(ISNUMBER(BR98),-SIN(RADIANS((BS98-BT98)/2))*1000,"")</f>
        <v/>
      </c>
      <c r="BW98" s="18" t="str">
        <f>IF(ISNUMBER(BU98),BW97+BU98*0.5,IF(ISNUMBER(#REF!),0,""))</f>
        <v/>
      </c>
      <c r="BX98" s="18" t="str">
        <f>IF(ISNUMBER(BV98),BX97+BV98*0.5,IF(ISNUMBER(#REF!),0,""))</f>
        <v/>
      </c>
      <c r="BY98" s="18" t="str">
        <f>IF(ISNUMBER(BW98), BW98*COS(RADIANS(-$C98+Графики!$B$3))+BX98*SIN(RADIANS(-$C98+Графики!$B$3)),"")</f>
        <v/>
      </c>
      <c r="BZ98" s="19" t="str">
        <f>IF(ISNUMBER(BW98), BW98*COS(RADIANS(-$C98+Графики!$B$5))+BX98*SIN(RADIANS(-$C98+Графики!$B$5)),"")</f>
        <v/>
      </c>
      <c r="CA98" s="29"/>
      <c r="CB98" s="25"/>
      <c r="CC98" s="25"/>
      <c r="CD98" s="25"/>
      <c r="CE98" s="18" t="str">
        <f t="shared" ref="CE98:CE161" si="412">IF(ISNUMBER(CA98),-SIN(RADIANS((CA98-CB98)/2))*1000,"")</f>
        <v/>
      </c>
      <c r="CF98" s="18" t="str">
        <f t="shared" ref="CF98:CF161" si="413">IF(ISNUMBER(CB98),-SIN(RADIANS((CC98-CD98)/2))*1000,"")</f>
        <v/>
      </c>
      <c r="CG98" s="18" t="str">
        <f>IF(ISNUMBER(CE98),CG97+CE98*0.5,IF(ISNUMBER(#REF!),0,""))</f>
        <v/>
      </c>
      <c r="CH98" s="18" t="str">
        <f>IF(ISNUMBER(CF98),CH97+CF98*0.5,IF(ISNUMBER(#REF!),0,""))</f>
        <v/>
      </c>
      <c r="CI98" s="18" t="str">
        <f>IF(ISNUMBER(CG98), CG98*COS(RADIANS(-$C98+Графики!$B$3))+CH98*SIN(RADIANS(-$C98+Графики!$B$3)),"")</f>
        <v/>
      </c>
      <c r="CJ98" s="19" t="str">
        <f>IF(ISNUMBER(CG98), CG98*COS(RADIANS(-$C98+Графики!$B$5))+CH98*SIN(RADIANS(-$C98+Графики!$B$5)),"")</f>
        <v/>
      </c>
      <c r="CK98" s="24"/>
      <c r="CL98" s="25"/>
      <c r="CM98" s="25"/>
      <c r="CN98" s="25"/>
      <c r="CO98" s="18" t="str">
        <f t="shared" ref="CO98:CO161" si="414">IF(ISNUMBER(CK98),-SIN(RADIANS((CK98-CL98)/2))*1000,"")</f>
        <v/>
      </c>
      <c r="CP98" s="18" t="str">
        <f t="shared" ref="CP98:CP161" si="415">IF(ISNUMBER(CL98),-SIN(RADIANS((CM98-CN98)/2))*1000,"")</f>
        <v/>
      </c>
      <c r="CQ98" s="18" t="str">
        <f>IF(ISNUMBER(CO98),CQ97+CO98*0.5,IF(ISNUMBER(#REF!),0,""))</f>
        <v/>
      </c>
      <c r="CR98" s="18" t="str">
        <f>IF(ISNUMBER(CP98),CR97+CP98*0.5,IF(ISNUMBER(#REF!),0,""))</f>
        <v/>
      </c>
      <c r="CS98" s="18" t="str">
        <f>IF(ISNUMBER(CQ98), CQ98*COS(RADIANS(-$C98+Графики!$B$3))+CR98*SIN(RADIANS(-$C98+Графики!$B$3)),"")</f>
        <v/>
      </c>
      <c r="CT98" s="19" t="str">
        <f>IF(ISNUMBER(CQ98), CQ98*COS(RADIANS(-$C98+Графики!$B$5))+CR98*SIN(RADIANS(-$C98+Графики!$B$5)),"")</f>
        <v/>
      </c>
      <c r="CU98" s="24"/>
      <c r="CV98" s="25"/>
      <c r="CW98" s="25"/>
      <c r="CX98" s="25"/>
      <c r="CY98" s="18" t="str">
        <f t="shared" ref="CY98:CY161" si="416">IF(ISNUMBER(CU98),-SIN(RADIANS((CU98-CV98)/2))*1000,"")</f>
        <v/>
      </c>
      <c r="CZ98" s="18" t="str">
        <f t="shared" ref="CZ98:CZ161" si="417">IF(ISNUMBER(CV98),-SIN(RADIANS((CW98-CX98)/2))*1000,"")</f>
        <v/>
      </c>
      <c r="DA98" s="18" t="str">
        <f>IF(ISNUMBER(CY98),DA97+CY98*0.5,IF(ISNUMBER(#REF!),0,""))</f>
        <v/>
      </c>
      <c r="DB98" s="18" t="str">
        <f>IF(ISNUMBER(CZ98),DB97+CZ98*0.5,IF(ISNUMBER(#REF!),0,""))</f>
        <v/>
      </c>
      <c r="DC98" s="18" t="str">
        <f>IF(ISNUMBER(DA98), DA98*COS(RADIANS(-$C98+Графики!$B$3))+DB98*SIN(RADIANS(-$C98+Графики!$B$3)),"")</f>
        <v/>
      </c>
      <c r="DD98" s="19" t="str">
        <f>IF(ISNUMBER(DA98), DA98*COS(RADIANS(-$C98+Графики!$B$5))+DB98*SIN(RADIANS(-$C98+Графики!$B$5)),"")</f>
        <v/>
      </c>
      <c r="DE98" s="24"/>
      <c r="DF98" s="25"/>
      <c r="DG98" s="25"/>
      <c r="DH98" s="25"/>
      <c r="DI98" s="18" t="str">
        <f t="shared" ref="DI98:DI161" si="418">IF(ISNUMBER(DE98),-SIN(RADIANS((DE98-DF98)/2))*1000,"")</f>
        <v/>
      </c>
      <c r="DJ98" s="18" t="str">
        <f t="shared" ref="DJ98:DJ161" si="419">IF(ISNUMBER(DF98),-SIN(RADIANS((DG98-DH98)/2))*1000,"")</f>
        <v/>
      </c>
      <c r="DK98" s="18" t="str">
        <f>IF(ISNUMBER(DI98),DK97+DI98*0.5,IF(ISNUMBER(#REF!),0,""))</f>
        <v/>
      </c>
      <c r="DL98" s="18" t="str">
        <f>IF(ISNUMBER(DJ98),DL97+DJ98*0.5,IF(ISNUMBER(#REF!),0,""))</f>
        <v/>
      </c>
      <c r="DM98" s="18" t="str">
        <f>IF(ISNUMBER(DK98), DK98*COS(RADIANS(-$C98+Графики!$B$3))+DL98*SIN(RADIANS(-$C98+Графики!$B$3)),"")</f>
        <v/>
      </c>
      <c r="DN98" s="19" t="str">
        <f>IF(ISNUMBER(DK98), DK98*COS(RADIANS(-$C98+Графики!$B$5))+DL98*SIN(RADIANS(-$C98+Графики!$B$5)),"")</f>
        <v/>
      </c>
      <c r="DO98" s="24"/>
      <c r="DP98" s="25"/>
      <c r="DQ98" s="25"/>
      <c r="DR98" s="25"/>
      <c r="DS98" s="18" t="str">
        <f t="shared" ref="DS98:DS161" si="420">IF(ISNUMBER(DO98),-SIN(RADIANS((DO98-DP98)/2))*1000,"")</f>
        <v/>
      </c>
      <c r="DT98" s="18" t="str">
        <f t="shared" ref="DT98:DT161" si="421">IF(ISNUMBER(DP98),-SIN(RADIANS((DQ98-DR98)/2))*1000,"")</f>
        <v/>
      </c>
      <c r="DU98" s="18" t="str">
        <f>IF(ISNUMBER(DS98),DU97+DS98*0.5,IF(ISNUMBER(#REF!),0,""))</f>
        <v/>
      </c>
      <c r="DV98" s="18" t="str">
        <f>IF(ISNUMBER(DT98),DV97+DT98*0.5,IF(ISNUMBER(#REF!),0,""))</f>
        <v/>
      </c>
      <c r="DW98" s="18" t="str">
        <f>IF(ISNUMBER(DU98), DU98*COS(RADIANS(-$C98+Графики!$B$3))+DV98*SIN(RADIANS(-$C98+Графики!$B$3)),"")</f>
        <v/>
      </c>
      <c r="DX98" s="19" t="str">
        <f>IF(ISNUMBER(DU98), DU98*COS(RADIANS(-$C98+Графики!$B$5))+DV98*SIN(RADIANS(-$C98+Графики!$B$5)),"")</f>
        <v/>
      </c>
      <c r="DY98" s="24"/>
      <c r="DZ98" s="25"/>
      <c r="EA98" s="25"/>
      <c r="EB98" s="25"/>
      <c r="EC98" s="18" t="str">
        <f t="shared" ref="EC98:EC161" si="422">IF(ISNUMBER(DY98),-SIN(RADIANS((DY98-DZ98)/2))*1000,"")</f>
        <v/>
      </c>
      <c r="ED98" s="18" t="str">
        <f t="shared" ref="ED98:ED161" si="423">IF(ISNUMBER(DZ98),-SIN(RADIANS((EA98-EB98)/2))*1000,"")</f>
        <v/>
      </c>
      <c r="EE98" s="18" t="str">
        <f>IF(ISNUMBER(EC98),EE97+EC98*0.5,IF(ISNUMBER(#REF!),0,""))</f>
        <v/>
      </c>
      <c r="EF98" s="18" t="str">
        <f>IF(ISNUMBER(ED98),EF97+ED98*0.5,IF(ISNUMBER(#REF!),0,""))</f>
        <v/>
      </c>
      <c r="EG98" s="18" t="str">
        <f>IF(ISNUMBER(EE98), EE98*COS(RADIANS(-$C98+Графики!$B$3))+EF98*SIN(RADIANS(-$C98+Графики!$B$3)),"")</f>
        <v/>
      </c>
      <c r="EH98" s="19" t="str">
        <f>IF(ISNUMBER(EE98), EE98*COS(RADIANS(-$C98+Графики!$B$5))+EF98*SIN(RADIANS(-$C98+Графики!$B$5)),"")</f>
        <v/>
      </c>
      <c r="EI98" s="24"/>
      <c r="EJ98" s="25"/>
      <c r="EK98" s="25"/>
      <c r="EL98" s="25"/>
      <c r="EM98" s="18" t="str">
        <f t="shared" ref="EM98:EM161" si="424">IF(ISNUMBER(EI98),-SIN(RADIANS((EI98-EJ98)/2))*1000,"")</f>
        <v/>
      </c>
      <c r="EN98" s="18" t="str">
        <f t="shared" ref="EN98:EN161" si="425">IF(ISNUMBER(EJ98),-SIN(RADIANS((EK98-EL98)/2))*1000,"")</f>
        <v/>
      </c>
      <c r="EO98" s="18" t="str">
        <f>IF(ISNUMBER(EM98),EO97+EM98*0.5,IF(ISNUMBER(#REF!),0,""))</f>
        <v/>
      </c>
      <c r="EP98" s="18" t="str">
        <f>IF(ISNUMBER(EN98),EP97+EN98*0.5,IF(ISNUMBER(#REF!),0,""))</f>
        <v/>
      </c>
      <c r="EQ98" s="18" t="str">
        <f>IF(ISNUMBER(EO98), EO98*COS(RADIANS(-$C98+Графики!$B$3))+EP98*SIN(RADIANS(-$C98+Графики!$B$3)),"")</f>
        <v/>
      </c>
      <c r="ER98" s="19" t="str">
        <f>IF(ISNUMBER(EO98), EO98*COS(RADIANS(-$C98+Графики!$B$5))+EP98*SIN(RADIANS(-$C98+Графики!$B$5)),"")</f>
        <v/>
      </c>
      <c r="ES98" s="24"/>
      <c r="ET98" s="25"/>
      <c r="EU98" s="25"/>
      <c r="EV98" s="25"/>
      <c r="EW98" s="18" t="str">
        <f t="shared" ref="EW98:EW161" si="426">IF(ISNUMBER(ES98),-SIN(RADIANS((ES98-ET98)/2))*1000,"")</f>
        <v/>
      </c>
      <c r="EX98" s="18" t="str">
        <f t="shared" ref="EX98:EX161" si="427">IF(ISNUMBER(ET98),-SIN(RADIANS((EU98-EV98)/2))*1000,"")</f>
        <v/>
      </c>
      <c r="EY98" s="18" t="str">
        <f>IF(ISNUMBER(EW98),EY97+EW98*0.5,IF(ISNUMBER(#REF!),0,""))</f>
        <v/>
      </c>
      <c r="EZ98" s="18" t="str">
        <f>IF(ISNUMBER(EX98),EZ97+EX98*0.5,IF(ISNUMBER(#REF!),0,""))</f>
        <v/>
      </c>
      <c r="FA98" s="18" t="str">
        <f>IF(ISNUMBER(EY98), EY98*COS(RADIANS(-$C98+Графики!$B$3))+EZ98*SIN(RADIANS(-$C98+Графики!$B$3)),"")</f>
        <v/>
      </c>
      <c r="FB98" s="19" t="str">
        <f>IF(ISNUMBER(EY98), EY98*COS(RADIANS(-$C98+Графики!$B$5))+EZ98*SIN(RADIANS(-$C98+Графики!$B$5)),"")</f>
        <v/>
      </c>
      <c r="FC98" s="24"/>
      <c r="FD98" s="25"/>
      <c r="FE98" s="25"/>
      <c r="FF98" s="25"/>
      <c r="FG98" s="18" t="str">
        <f t="shared" ref="FG98:FG161" si="428">IF(ISNUMBER(FC98),-SIN(RADIANS((FC98-FD98)/2))*1000,"")</f>
        <v/>
      </c>
      <c r="FH98" s="18" t="str">
        <f t="shared" ref="FH98:FH161" si="429">IF(ISNUMBER(FD98),-SIN(RADIANS((FE98-FF98)/2))*1000,"")</f>
        <v/>
      </c>
      <c r="FI98" s="18" t="str">
        <f>IF(ISNUMBER(FG98),FI97+FG98*0.5,IF(ISNUMBER(#REF!),0,""))</f>
        <v/>
      </c>
      <c r="FJ98" s="18" t="str">
        <f>IF(ISNUMBER(FH98),FJ97+FH98*0.5,IF(ISNUMBER(#REF!),0,""))</f>
        <v/>
      </c>
      <c r="FK98" s="18" t="str">
        <f>IF(ISNUMBER(FI98), FI98*COS(RADIANS(-$C98+Графики!$B$3))+FJ98*SIN(RADIANS(-$C98+Графики!$B$3)),"")</f>
        <v/>
      </c>
      <c r="FL98" s="19" t="str">
        <f>IF(ISNUMBER(FI98), FI98*COS(RADIANS(-$C98+Графики!$B$5))+FJ98*SIN(RADIANS(-$C98+Графики!$B$5)),"")</f>
        <v/>
      </c>
      <c r="FM98" s="24"/>
      <c r="FN98" s="25"/>
      <c r="FO98" s="25"/>
      <c r="FP98" s="25"/>
      <c r="FQ98" s="18" t="str">
        <f t="shared" ref="FQ98:FQ161" si="430">IF(ISNUMBER(FM98),-SIN(RADIANS((FM98-FN98)/2))*1000,"")</f>
        <v/>
      </c>
      <c r="FR98" s="18" t="str">
        <f t="shared" ref="FR98:FR161" si="431">IF(ISNUMBER(FN98),-SIN(RADIANS((FO98-FP98)/2))*1000,"")</f>
        <v/>
      </c>
      <c r="FS98" s="18" t="str">
        <f>IF(ISNUMBER(FQ98),FS97+FQ98*0.5,IF(ISNUMBER(#REF!),0,""))</f>
        <v/>
      </c>
      <c r="FT98" s="18" t="str">
        <f>IF(ISNUMBER(FR98),FT97+FR98*0.5,IF(ISNUMBER(#REF!),0,""))</f>
        <v/>
      </c>
      <c r="FU98" s="18" t="str">
        <f>IF(ISNUMBER(FS98), FS98*COS(RADIANS(-$C98+Графики!$B$3))+FT98*SIN(RADIANS(-$C98+Графики!$B$3)),"")</f>
        <v/>
      </c>
      <c r="FV98" s="19" t="str">
        <f>IF(ISNUMBER(FS98), FS98*COS(RADIANS(-$C98+Графики!$B$5))+FT98*SIN(RADIANS(-$C98+Графики!$B$5)),"")</f>
        <v/>
      </c>
      <c r="FW98" s="24"/>
      <c r="FX98" s="25"/>
      <c r="FY98" s="25"/>
      <c r="FZ98" s="25"/>
      <c r="GA98" s="18" t="str">
        <f t="shared" ref="GA98:GA161" si="432">IF(ISNUMBER(FW98),-SIN(RADIANS((FW98-FX98)/2))*1000,"")</f>
        <v/>
      </c>
      <c r="GB98" s="18" t="str">
        <f t="shared" ref="GB98:GB161" si="433">IF(ISNUMBER(FX98),-SIN(RADIANS((FY98-FZ98)/2))*1000,"")</f>
        <v/>
      </c>
      <c r="GC98" s="18" t="str">
        <f>IF(ISNUMBER(GA98),GC97+GA98*0.5,IF(ISNUMBER(#REF!),0,""))</f>
        <v/>
      </c>
      <c r="GD98" s="18" t="str">
        <f>IF(ISNUMBER(GB98),GD97+GB98*0.5,IF(ISNUMBER(#REF!),0,""))</f>
        <v/>
      </c>
      <c r="GE98" s="18" t="str">
        <f>IF(ISNUMBER(GC98), GC98*COS(RADIANS(-$C98+Графики!$B$3))+GD98*SIN(RADIANS(-$C98+Графики!$B$3)),"")</f>
        <v/>
      </c>
      <c r="GF98" s="19" t="str">
        <f>IF(ISNUMBER(GC98), GC98*COS(RADIANS(-$C98+Графики!$B$5))+GD98*SIN(RADIANS(-$C98+Графики!$B$5)),"")</f>
        <v/>
      </c>
      <c r="GG98" s="24"/>
      <c r="GH98" s="25"/>
      <c r="GI98" s="25"/>
      <c r="GJ98" s="25"/>
      <c r="GK98" s="18" t="str">
        <f t="shared" ref="GK98:GK161" si="434">IF(ISNUMBER(GG98),-SIN(RADIANS((GG98-GH98)/2))*1000,"")</f>
        <v/>
      </c>
      <c r="GL98" s="18" t="str">
        <f t="shared" ref="GL98:GL161" si="435">IF(ISNUMBER(GH98),-SIN(RADIANS((GI98-GJ98)/2))*1000,"")</f>
        <v/>
      </c>
      <c r="GM98" s="18" t="str">
        <f>IF(ISNUMBER(GK98),GM97+GK98*0.5,IF(ISNUMBER(#REF!),0,""))</f>
        <v/>
      </c>
      <c r="GN98" s="18" t="str">
        <f>IF(ISNUMBER(GL98),GN97+GL98*0.5,IF(ISNUMBER(#REF!),0,""))</f>
        <v/>
      </c>
      <c r="GO98" s="18" t="str">
        <f>IF(ISNUMBER(GM98), GM98*COS(RADIANS(-$C98+Графики!$B$3))+GN98*SIN(RADIANS(-$C98+Графики!$B$3)),"")</f>
        <v/>
      </c>
      <c r="GP98" s="19" t="str">
        <f>IF(ISNUMBER(GM98), GM98*COS(RADIANS(-$C98+Графики!$B$5))+GN98*SIN(RADIANS(-$C98+Графики!$B$5)),"")</f>
        <v/>
      </c>
      <c r="GQ98" s="24"/>
      <c r="GR98" s="25"/>
      <c r="GS98" s="25"/>
      <c r="GT98" s="25"/>
      <c r="GU98" s="18" t="str">
        <f t="shared" ref="GU98:GU161" si="436">IF(ISNUMBER(GQ98),-SIN(RADIANS((GQ98-GR98)/2))*1000,"")</f>
        <v/>
      </c>
      <c r="GV98" s="18" t="str">
        <f t="shared" ref="GV98:GV161" si="437">IF(ISNUMBER(GR98),-SIN(RADIANS((GS98-GT98)/2))*1000,"")</f>
        <v/>
      </c>
      <c r="GW98" s="18" t="str">
        <f>IF(ISNUMBER(GU98),GW97+GU98*0.5,IF(ISNUMBER(#REF!),0,""))</f>
        <v/>
      </c>
      <c r="GX98" s="18" t="str">
        <f>IF(ISNUMBER(GV98),GX97+GV98*0.5,IF(ISNUMBER(#REF!),0,""))</f>
        <v/>
      </c>
      <c r="GY98" s="18" t="str">
        <f>IF(ISNUMBER(GW98), GW98*COS(RADIANS(-$C98+Графики!$B$3))+GX98*SIN(RADIANS(-$C98+Графики!$B$3)),"")</f>
        <v/>
      </c>
      <c r="GZ98" s="19" t="str">
        <f>IF(ISNUMBER(GW98), GW98*COS(RADIANS(-$C98+Графики!$B$5))+GX98*SIN(RADIANS(-$C98+Графики!$B$5)),"")</f>
        <v/>
      </c>
      <c r="HA98" s="24"/>
      <c r="HB98" s="25"/>
      <c r="HC98" s="25"/>
      <c r="HD98" s="25"/>
      <c r="HE98" s="18" t="str">
        <f t="shared" ref="HE98:HE161" si="438">IF(ISNUMBER(HA98),-SIN(RADIANS((HA98-HB98)/2))*1000,"")</f>
        <v/>
      </c>
      <c r="HF98" s="18" t="str">
        <f t="shared" ref="HF98:HF161" si="439">IF(ISNUMBER(HB98),-SIN(RADIANS((HC98-HD98)/2))*1000,"")</f>
        <v/>
      </c>
      <c r="HG98" s="18" t="str">
        <f>IF(ISNUMBER(HE98),HG97+HE98*0.5,IF(ISNUMBER(#REF!),0,""))</f>
        <v/>
      </c>
      <c r="HH98" s="18" t="str">
        <f>IF(ISNUMBER(HF98),HH97+HF98*0.5,IF(ISNUMBER(#REF!),0,""))</f>
        <v/>
      </c>
      <c r="HI98" s="18" t="str">
        <f>IF(ISNUMBER(HG98), HG98*COS(RADIANS(-$C98+Графики!$B$3))+HH98*SIN(RADIANS(-$C98+Графики!$B$3)),"")</f>
        <v/>
      </c>
      <c r="HJ98" s="19" t="str">
        <f>IF(ISNUMBER(HG98), HG98*COS(RADIANS(-$C98+Графики!$B$5))+HH98*SIN(RADIANS(-$C98+Графики!$B$5)),"")</f>
        <v/>
      </c>
      <c r="HK98" s="24"/>
      <c r="HL98" s="25"/>
      <c r="HM98" s="25"/>
      <c r="HN98" s="25"/>
      <c r="HO98" s="18" t="str">
        <f t="shared" ref="HO98:HO161" si="440">IF(ISNUMBER(HK98),-SIN(RADIANS((HK98-HL98)/2))*1000,"")</f>
        <v/>
      </c>
      <c r="HP98" s="18" t="str">
        <f t="shared" ref="HP98:HP161" si="441">IF(ISNUMBER(HL98),-SIN(RADIANS((HM98-HN98)/2))*1000,"")</f>
        <v/>
      </c>
      <c r="HQ98" s="18" t="str">
        <f>IF(ISNUMBER(HO98),HQ97+HO98*0.5,IF(ISNUMBER(#REF!),0,""))</f>
        <v/>
      </c>
      <c r="HR98" s="18" t="str">
        <f>IF(ISNUMBER(HP98),HR97+HP98*0.5,IF(ISNUMBER(#REF!),0,""))</f>
        <v/>
      </c>
      <c r="HS98" s="18" t="str">
        <f>IF(ISNUMBER(HQ98), HQ98*COS(RADIANS(-$C98+Графики!$B$3))+HR98*SIN(RADIANS(-$C98+Графики!$B$3)),"")</f>
        <v/>
      </c>
      <c r="HT98" s="19" t="str">
        <f>IF(ISNUMBER(HQ98), HQ98*COS(RADIANS(-$C98+Графики!$B$5))+HR98*SIN(RADIANS(-$C98+Графики!$B$5)),"")</f>
        <v/>
      </c>
      <c r="HU98" s="24"/>
      <c r="HV98" s="25"/>
      <c r="HW98" s="25"/>
      <c r="HX98" s="25"/>
      <c r="HY98" s="18" t="str">
        <f t="shared" ref="HY98:HY161" si="442">IF(ISNUMBER(HU98),-SIN(RADIANS((HU98-HV98)/2))*1000,"")</f>
        <v/>
      </c>
      <c r="HZ98" s="18" t="str">
        <f t="shared" ref="HZ98:HZ161" si="443">IF(ISNUMBER(HV98),-SIN(RADIANS((HW98-HX98)/2))*1000,"")</f>
        <v/>
      </c>
      <c r="IA98" s="18" t="str">
        <f>IF(ISNUMBER(HY98),IA97+HY98*0.5,IF(ISNUMBER(#REF!),0,""))</f>
        <v/>
      </c>
      <c r="IB98" s="18" t="str">
        <f>IF(ISNUMBER(HZ98),IB97+HZ98*0.5,IF(ISNUMBER(#REF!),0,""))</f>
        <v/>
      </c>
      <c r="IC98" s="18" t="str">
        <f>IF(ISNUMBER(IA98), IA98*COS(RADIANS(-$C98+Графики!$B$3))+IB98*SIN(RADIANS(-$C98+Графики!$B$3)),"")</f>
        <v/>
      </c>
      <c r="ID98" s="19" t="str">
        <f>IF(ISNUMBER(IA98), IA98*COS(RADIANS(-$C98+Графики!$B$5))+IB98*SIN(RADIANS(-$C98+Графики!$B$5)),"")</f>
        <v/>
      </c>
      <c r="IE98" s="24"/>
      <c r="IF98" s="25"/>
      <c r="IG98" s="25"/>
      <c r="IH98" s="25"/>
      <c r="II98" s="18" t="str">
        <f t="shared" ref="II98:II161" si="444">IF(ISNUMBER(IE98),-SIN(RADIANS((IE98-IF98)/2))*1000,"")</f>
        <v/>
      </c>
      <c r="IJ98" s="18" t="str">
        <f t="shared" ref="IJ98:IJ161" si="445">IF(ISNUMBER(IF98),-SIN(RADIANS((IG98-IH98)/2))*1000,"")</f>
        <v/>
      </c>
      <c r="IK98" s="18" t="str">
        <f>IF(ISNUMBER(II98),IK97+II98*0.5,IF(ISNUMBER(#REF!),0,""))</f>
        <v/>
      </c>
      <c r="IL98" s="18" t="str">
        <f>IF(ISNUMBER(IJ98),IL97+IJ98*0.5,IF(ISNUMBER(#REF!),0,""))</f>
        <v/>
      </c>
      <c r="IM98" s="18" t="str">
        <f>IF(ISNUMBER(IK98), IK98*COS(RADIANS(-$C98+Графики!$B$3))+IL98*SIN(RADIANS(-$C98+Графики!$B$3)),"")</f>
        <v/>
      </c>
      <c r="IN98" s="19" t="str">
        <f>IF(ISNUMBER(IK98), IK98*COS(RADIANS(-$C98+Графики!$B$5))+IL98*SIN(RADIANS(-$C98+Графики!$B$5)),"")</f>
        <v/>
      </c>
      <c r="IO98" s="24"/>
      <c r="IP98" s="25"/>
      <c r="IQ98" s="25"/>
      <c r="IR98" s="25"/>
      <c r="IS98" s="18" t="str">
        <f t="shared" ref="IS98:IS161" si="446">IF(ISNUMBER(IO98),-SIN(RADIANS((IO98-IP98)/2))*1000,"")</f>
        <v/>
      </c>
      <c r="IT98" s="18" t="str">
        <f t="shared" ref="IT98:IT161" si="447">IF(ISNUMBER(IP98),-SIN(RADIANS((IQ98-IR98)/2))*1000,"")</f>
        <v/>
      </c>
      <c r="IU98" s="18" t="str">
        <f>IF(ISNUMBER(IS98),IU97+IS98*0.5,IF(ISNUMBER(#REF!),0,""))</f>
        <v/>
      </c>
      <c r="IV98" s="18" t="str">
        <f>IF(ISNUMBER(IT98),IV97+IT98*0.5,IF(ISNUMBER(#REF!),0,""))</f>
        <v/>
      </c>
      <c r="IW98" s="18" t="str">
        <f>IF(ISNUMBER(IU98), IU98*COS(RADIANS(-$C98+Графики!$B$3))+IV98*SIN(RADIANS(-$C98+Графики!$B$3)),"")</f>
        <v/>
      </c>
      <c r="IX98" s="19" t="str">
        <f>IF(ISNUMBER(IU98), IU98*COS(RADIANS(-$C98+Графики!$B$5))+IV98*SIN(RADIANS(-$C98+Графики!$B$5)),"")</f>
        <v/>
      </c>
    </row>
    <row r="99" spans="1:258" s="88" customFormat="1" x14ac:dyDescent="0.25">
      <c r="A99" s="44">
        <v>99</v>
      </c>
      <c r="B99" s="50">
        <v>0</v>
      </c>
      <c r="C99" s="11">
        <f>IF(Графики!$A$7="Расчитывать с учетом закручивания скважины",B99,0)</f>
        <v>0</v>
      </c>
      <c r="D99" s="47">
        <v>48</v>
      </c>
      <c r="E99" s="34">
        <f t="shared" si="397"/>
        <v>0</v>
      </c>
      <c r="F99" s="35">
        <f t="shared" si="397"/>
        <v>0</v>
      </c>
      <c r="G99" s="35">
        <f t="shared" si="295"/>
        <v>0</v>
      </c>
      <c r="H99" s="36">
        <f t="shared" si="296"/>
        <v>0</v>
      </c>
      <c r="I99" s="29"/>
      <c r="J99" s="25"/>
      <c r="K99" s="25"/>
      <c r="L99" s="25"/>
      <c r="M99" s="18" t="str">
        <f t="shared" si="398"/>
        <v/>
      </c>
      <c r="N99" s="18" t="str">
        <f t="shared" si="399"/>
        <v/>
      </c>
      <c r="O99" s="18" t="str">
        <f>IF(ISNUMBER(M99),O98+M99*0.5,IF(ISNUMBER(#REF!),0,""))</f>
        <v/>
      </c>
      <c r="P99" s="18" t="str">
        <f>IF(ISNUMBER(N99),P98+N99*0.5,IF(ISNUMBER(#REF!),0,""))</f>
        <v/>
      </c>
      <c r="Q99" s="18" t="str">
        <f>IF(ISNUMBER(O99), O99*COS(RADIANS(-$C99+Графики!$B$3))+P99*SIN(RADIANS(-$C99+Графики!$B$3)),"")</f>
        <v/>
      </c>
      <c r="R99" s="19" t="str">
        <f>IF(ISNUMBER(O99), O99*COS(RADIANS(-$C99+Графики!$B$5))+P99*SIN(RADIANS(-$C99+Графики!$B$5)),"")</f>
        <v/>
      </c>
      <c r="S99" s="29"/>
      <c r="T99" s="25"/>
      <c r="U99" s="25"/>
      <c r="V99" s="25"/>
      <c r="W99" s="18" t="str">
        <f t="shared" si="400"/>
        <v/>
      </c>
      <c r="X99" s="18" t="str">
        <f t="shared" si="401"/>
        <v/>
      </c>
      <c r="Y99" s="18" t="str">
        <f>IF(ISNUMBER(W99),Y98+W99*0.5,IF(ISNUMBER(#REF!),0,""))</f>
        <v/>
      </c>
      <c r="Z99" s="18" t="str">
        <f>IF(ISNUMBER(X99),Z98+X99*0.5,IF(ISNUMBER(#REF!),0,""))</f>
        <v/>
      </c>
      <c r="AA99" s="18" t="str">
        <f>IF(ISNUMBER(Y99), Y99*COS(RADIANS(-$C99+Графики!$B$3))+Z99*SIN(RADIANS(-$C99+Графики!$B$3)),"")</f>
        <v/>
      </c>
      <c r="AB99" s="18" t="str">
        <f>IF(ISNUMBER(Y99), Y99*COS(RADIANS(-$C99+Графики!$B$5))+Z99*SIN(RADIANS(-$C99+Графики!$B$5)),"")</f>
        <v/>
      </c>
      <c r="AC99" s="24"/>
      <c r="AD99" s="25"/>
      <c r="AE99" s="25"/>
      <c r="AF99" s="25"/>
      <c r="AG99" s="18" t="str">
        <f t="shared" si="402"/>
        <v/>
      </c>
      <c r="AH99" s="18" t="str">
        <f t="shared" si="403"/>
        <v/>
      </c>
      <c r="AI99" s="18" t="str">
        <f>IF(ISNUMBER(AG99),AI98+AG99*0.5,IF(ISNUMBER(#REF!),0,""))</f>
        <v/>
      </c>
      <c r="AJ99" s="18" t="str">
        <f>IF(ISNUMBER(AH99),AJ98+AH99*0.5,IF(ISNUMBER(#REF!),0,""))</f>
        <v/>
      </c>
      <c r="AK99" s="18" t="str">
        <f>IF(ISNUMBER(AI99), AI99*COS(RADIANS(-$C99+Графики!$B$3))+AJ99*SIN(RADIANS(-$C99+Графики!$B$3)),"")</f>
        <v/>
      </c>
      <c r="AL99" s="19" t="str">
        <f>IF(ISNUMBER(AI99), AI99*COS(RADIANS(-$C99+Графики!$B$5))+AJ99*SIN(RADIANS(-$C99+Графики!$B$5)),"")</f>
        <v/>
      </c>
      <c r="AM99" s="24"/>
      <c r="AN99" s="25"/>
      <c r="AO99" s="25"/>
      <c r="AP99" s="25"/>
      <c r="AQ99" s="18" t="str">
        <f t="shared" si="404"/>
        <v/>
      </c>
      <c r="AR99" s="18" t="str">
        <f t="shared" si="405"/>
        <v/>
      </c>
      <c r="AS99" s="18" t="str">
        <f>IF(ISNUMBER(AQ99),AS98+AQ99*0.5,IF(ISNUMBER(#REF!),0,""))</f>
        <v/>
      </c>
      <c r="AT99" s="18" t="str">
        <f>IF(ISNUMBER(AR99),AT98+AR99*0.5,IF(ISNUMBER(#REF!),0,""))</f>
        <v/>
      </c>
      <c r="AU99" s="18" t="str">
        <f>IF(ISNUMBER(AS99), AS99*COS(RADIANS(-$C99+Графики!$B$3))+AT99*SIN(RADIANS(-$C99+Графики!$B$3)),"")</f>
        <v/>
      </c>
      <c r="AV99" s="19" t="str">
        <f>IF(ISNUMBER(AS99), AS99*COS(RADIANS(-$C99+Графики!$B$5))+AT99*SIN(RADIANS(-$C99+Графики!$B$5)),"")</f>
        <v/>
      </c>
      <c r="AW99" s="24"/>
      <c r="AX99" s="25"/>
      <c r="AY99" s="25"/>
      <c r="AZ99" s="25"/>
      <c r="BA99" s="18" t="str">
        <f t="shared" si="406"/>
        <v/>
      </c>
      <c r="BB99" s="18" t="str">
        <f t="shared" si="407"/>
        <v/>
      </c>
      <c r="BC99" s="18" t="str">
        <f>IF(ISNUMBER(BA99),BC98+BA99*0.5,IF(ISNUMBER(#REF!),0,""))</f>
        <v/>
      </c>
      <c r="BD99" s="18" t="str">
        <f>IF(ISNUMBER(BB99),BD98+BB99*0.5,IF(ISNUMBER(#REF!),0,""))</f>
        <v/>
      </c>
      <c r="BE99" s="18" t="str">
        <f>IF(ISNUMBER(BC99), BC99*COS(RADIANS(-$C99+Графики!$B$3))+BD99*SIN(RADIANS(-$C99+Графики!$B$3)),"")</f>
        <v/>
      </c>
      <c r="BF99" s="19" t="str">
        <f>IF(ISNUMBER(BC99), BC99*COS(RADIANS(-$C99+Графики!$B$5))+BD99*SIN(RADIANS(-$C99+Графики!$B$5)),"")</f>
        <v/>
      </c>
      <c r="BG99" s="24"/>
      <c r="BH99" s="25"/>
      <c r="BI99" s="25"/>
      <c r="BJ99" s="25"/>
      <c r="BK99" s="18" t="str">
        <f t="shared" si="408"/>
        <v/>
      </c>
      <c r="BL99" s="18" t="str">
        <f t="shared" si="409"/>
        <v/>
      </c>
      <c r="BM99" s="18" t="str">
        <f>IF(ISNUMBER(BK99),BM98+BK99*0.5,IF(ISNUMBER(#REF!),0,""))</f>
        <v/>
      </c>
      <c r="BN99" s="18" t="str">
        <f>IF(ISNUMBER(BL99),BN98+BL99*0.5,IF(ISNUMBER(#REF!),0,""))</f>
        <v/>
      </c>
      <c r="BO99" s="18" t="str">
        <f>IF(ISNUMBER(BM99), BM99*COS(RADIANS(-$C99+Графики!$B$3))+BN99*SIN(RADIANS(-$C99+Графики!$B$3)),"")</f>
        <v/>
      </c>
      <c r="BP99" s="19" t="str">
        <f>IF(ISNUMBER(BM99), BM99*COS(RADIANS(-$C99+Графики!$B$5))+BN99*SIN(RADIANS(-$C99+Графики!$B$5)),"")</f>
        <v/>
      </c>
      <c r="BQ99" s="24"/>
      <c r="BR99" s="25"/>
      <c r="BS99" s="25"/>
      <c r="BT99" s="25"/>
      <c r="BU99" s="18" t="str">
        <f t="shared" si="410"/>
        <v/>
      </c>
      <c r="BV99" s="18" t="str">
        <f t="shared" si="411"/>
        <v/>
      </c>
      <c r="BW99" s="18" t="str">
        <f>IF(ISNUMBER(BU99),BW98+BU99*0.5,IF(ISNUMBER(#REF!),0,""))</f>
        <v/>
      </c>
      <c r="BX99" s="18" t="str">
        <f>IF(ISNUMBER(BV99),BX98+BV99*0.5,IF(ISNUMBER(#REF!),0,""))</f>
        <v/>
      </c>
      <c r="BY99" s="18" t="str">
        <f>IF(ISNUMBER(BW99), BW99*COS(RADIANS(-$C99+Графики!$B$3))+BX99*SIN(RADIANS(-$C99+Графики!$B$3)),"")</f>
        <v/>
      </c>
      <c r="BZ99" s="19" t="str">
        <f>IF(ISNUMBER(BW99), BW99*COS(RADIANS(-$C99+Графики!$B$5))+BX99*SIN(RADIANS(-$C99+Графики!$B$5)),"")</f>
        <v/>
      </c>
      <c r="CA99" s="29"/>
      <c r="CB99" s="25"/>
      <c r="CC99" s="25"/>
      <c r="CD99" s="25"/>
      <c r="CE99" s="18" t="str">
        <f t="shared" si="412"/>
        <v/>
      </c>
      <c r="CF99" s="18" t="str">
        <f t="shared" si="413"/>
        <v/>
      </c>
      <c r="CG99" s="18" t="str">
        <f>IF(ISNUMBER(CE99),CG98+CE99*0.5,IF(ISNUMBER(#REF!),0,""))</f>
        <v/>
      </c>
      <c r="CH99" s="18" t="str">
        <f>IF(ISNUMBER(CF99),CH98+CF99*0.5,IF(ISNUMBER(#REF!),0,""))</f>
        <v/>
      </c>
      <c r="CI99" s="18" t="str">
        <f>IF(ISNUMBER(CG99), CG99*COS(RADIANS(-$C99+Графики!$B$3))+CH99*SIN(RADIANS(-$C99+Графики!$B$3)),"")</f>
        <v/>
      </c>
      <c r="CJ99" s="19" t="str">
        <f>IF(ISNUMBER(CG99), CG99*COS(RADIANS(-$C99+Графики!$B$5))+CH99*SIN(RADIANS(-$C99+Графики!$B$5)),"")</f>
        <v/>
      </c>
      <c r="CK99" s="24"/>
      <c r="CL99" s="25"/>
      <c r="CM99" s="25"/>
      <c r="CN99" s="25"/>
      <c r="CO99" s="18" t="str">
        <f t="shared" si="414"/>
        <v/>
      </c>
      <c r="CP99" s="18" t="str">
        <f t="shared" si="415"/>
        <v/>
      </c>
      <c r="CQ99" s="18" t="str">
        <f>IF(ISNUMBER(CO99),CQ98+CO99*0.5,IF(ISNUMBER(#REF!),0,""))</f>
        <v/>
      </c>
      <c r="CR99" s="18" t="str">
        <f>IF(ISNUMBER(CP99),CR98+CP99*0.5,IF(ISNUMBER(#REF!),0,""))</f>
        <v/>
      </c>
      <c r="CS99" s="18" t="str">
        <f>IF(ISNUMBER(CQ99), CQ99*COS(RADIANS(-$C99+Графики!$B$3))+CR99*SIN(RADIANS(-$C99+Графики!$B$3)),"")</f>
        <v/>
      </c>
      <c r="CT99" s="19" t="str">
        <f>IF(ISNUMBER(CQ99), CQ99*COS(RADIANS(-$C99+Графики!$B$5))+CR99*SIN(RADIANS(-$C99+Графики!$B$5)),"")</f>
        <v/>
      </c>
      <c r="CU99" s="24"/>
      <c r="CV99" s="25"/>
      <c r="CW99" s="25"/>
      <c r="CX99" s="25"/>
      <c r="CY99" s="18" t="str">
        <f t="shared" si="416"/>
        <v/>
      </c>
      <c r="CZ99" s="18" t="str">
        <f t="shared" si="417"/>
        <v/>
      </c>
      <c r="DA99" s="18" t="str">
        <f>IF(ISNUMBER(CY99),DA98+CY99*0.5,IF(ISNUMBER(#REF!),0,""))</f>
        <v/>
      </c>
      <c r="DB99" s="18" t="str">
        <f>IF(ISNUMBER(CZ99),DB98+CZ99*0.5,IF(ISNUMBER(#REF!),0,""))</f>
        <v/>
      </c>
      <c r="DC99" s="18" t="str">
        <f>IF(ISNUMBER(DA99), DA99*COS(RADIANS(-$C99+Графики!$B$3))+DB99*SIN(RADIANS(-$C99+Графики!$B$3)),"")</f>
        <v/>
      </c>
      <c r="DD99" s="19" t="str">
        <f>IF(ISNUMBER(DA99), DA99*COS(RADIANS(-$C99+Графики!$B$5))+DB99*SIN(RADIANS(-$C99+Графики!$B$5)),"")</f>
        <v/>
      </c>
      <c r="DE99" s="24"/>
      <c r="DF99" s="25"/>
      <c r="DG99" s="25"/>
      <c r="DH99" s="25"/>
      <c r="DI99" s="18" t="str">
        <f t="shared" si="418"/>
        <v/>
      </c>
      <c r="DJ99" s="18" t="str">
        <f t="shared" si="419"/>
        <v/>
      </c>
      <c r="DK99" s="18" t="str">
        <f>IF(ISNUMBER(DI99),DK98+DI99*0.5,IF(ISNUMBER(#REF!),0,""))</f>
        <v/>
      </c>
      <c r="DL99" s="18" t="str">
        <f>IF(ISNUMBER(DJ99),DL98+DJ99*0.5,IF(ISNUMBER(#REF!),0,""))</f>
        <v/>
      </c>
      <c r="DM99" s="18" t="str">
        <f>IF(ISNUMBER(DK99), DK99*COS(RADIANS(-$C99+Графики!$B$3))+DL99*SIN(RADIANS(-$C99+Графики!$B$3)),"")</f>
        <v/>
      </c>
      <c r="DN99" s="19" t="str">
        <f>IF(ISNUMBER(DK99), DK99*COS(RADIANS(-$C99+Графики!$B$5))+DL99*SIN(RADIANS(-$C99+Графики!$B$5)),"")</f>
        <v/>
      </c>
      <c r="DO99" s="24"/>
      <c r="DP99" s="25"/>
      <c r="DQ99" s="25"/>
      <c r="DR99" s="25"/>
      <c r="DS99" s="18" t="str">
        <f t="shared" si="420"/>
        <v/>
      </c>
      <c r="DT99" s="18" t="str">
        <f t="shared" si="421"/>
        <v/>
      </c>
      <c r="DU99" s="18" t="str">
        <f>IF(ISNUMBER(DS99),DU98+DS99*0.5,IF(ISNUMBER(#REF!),0,""))</f>
        <v/>
      </c>
      <c r="DV99" s="18" t="str">
        <f>IF(ISNUMBER(DT99),DV98+DT99*0.5,IF(ISNUMBER(#REF!),0,""))</f>
        <v/>
      </c>
      <c r="DW99" s="18" t="str">
        <f>IF(ISNUMBER(DU99), DU99*COS(RADIANS(-$C99+Графики!$B$3))+DV99*SIN(RADIANS(-$C99+Графики!$B$3)),"")</f>
        <v/>
      </c>
      <c r="DX99" s="19" t="str">
        <f>IF(ISNUMBER(DU99), DU99*COS(RADIANS(-$C99+Графики!$B$5))+DV99*SIN(RADIANS(-$C99+Графики!$B$5)),"")</f>
        <v/>
      </c>
      <c r="DY99" s="24"/>
      <c r="DZ99" s="25"/>
      <c r="EA99" s="25"/>
      <c r="EB99" s="25"/>
      <c r="EC99" s="18" t="str">
        <f t="shared" si="422"/>
        <v/>
      </c>
      <c r="ED99" s="18" t="str">
        <f t="shared" si="423"/>
        <v/>
      </c>
      <c r="EE99" s="18" t="str">
        <f>IF(ISNUMBER(EC99),EE98+EC99*0.5,IF(ISNUMBER(#REF!),0,""))</f>
        <v/>
      </c>
      <c r="EF99" s="18" t="str">
        <f>IF(ISNUMBER(ED99),EF98+ED99*0.5,IF(ISNUMBER(#REF!),0,""))</f>
        <v/>
      </c>
      <c r="EG99" s="18" t="str">
        <f>IF(ISNUMBER(EE99), EE99*COS(RADIANS(-$C99+Графики!$B$3))+EF99*SIN(RADIANS(-$C99+Графики!$B$3)),"")</f>
        <v/>
      </c>
      <c r="EH99" s="19" t="str">
        <f>IF(ISNUMBER(EE99), EE99*COS(RADIANS(-$C99+Графики!$B$5))+EF99*SIN(RADIANS(-$C99+Графики!$B$5)),"")</f>
        <v/>
      </c>
      <c r="EI99" s="24"/>
      <c r="EJ99" s="25"/>
      <c r="EK99" s="25"/>
      <c r="EL99" s="25"/>
      <c r="EM99" s="18" t="str">
        <f t="shared" si="424"/>
        <v/>
      </c>
      <c r="EN99" s="18" t="str">
        <f t="shared" si="425"/>
        <v/>
      </c>
      <c r="EO99" s="18" t="str">
        <f>IF(ISNUMBER(EM99),EO98+EM99*0.5,IF(ISNUMBER(#REF!),0,""))</f>
        <v/>
      </c>
      <c r="EP99" s="18" t="str">
        <f>IF(ISNUMBER(EN99),EP98+EN99*0.5,IF(ISNUMBER(#REF!),0,""))</f>
        <v/>
      </c>
      <c r="EQ99" s="18" t="str">
        <f>IF(ISNUMBER(EO99), EO99*COS(RADIANS(-$C99+Графики!$B$3))+EP99*SIN(RADIANS(-$C99+Графики!$B$3)),"")</f>
        <v/>
      </c>
      <c r="ER99" s="19" t="str">
        <f>IF(ISNUMBER(EO99), EO99*COS(RADIANS(-$C99+Графики!$B$5))+EP99*SIN(RADIANS(-$C99+Графики!$B$5)),"")</f>
        <v/>
      </c>
      <c r="ES99" s="24"/>
      <c r="ET99" s="25"/>
      <c r="EU99" s="25"/>
      <c r="EV99" s="25"/>
      <c r="EW99" s="18" t="str">
        <f t="shared" si="426"/>
        <v/>
      </c>
      <c r="EX99" s="18" t="str">
        <f t="shared" si="427"/>
        <v/>
      </c>
      <c r="EY99" s="18" t="str">
        <f>IF(ISNUMBER(EW99),EY98+EW99*0.5,IF(ISNUMBER(#REF!),0,""))</f>
        <v/>
      </c>
      <c r="EZ99" s="18" t="str">
        <f>IF(ISNUMBER(EX99),EZ98+EX99*0.5,IF(ISNUMBER(#REF!),0,""))</f>
        <v/>
      </c>
      <c r="FA99" s="18" t="str">
        <f>IF(ISNUMBER(EY99), EY99*COS(RADIANS(-$C99+Графики!$B$3))+EZ99*SIN(RADIANS(-$C99+Графики!$B$3)),"")</f>
        <v/>
      </c>
      <c r="FB99" s="19" t="str">
        <f>IF(ISNUMBER(EY99), EY99*COS(RADIANS(-$C99+Графики!$B$5))+EZ99*SIN(RADIANS(-$C99+Графики!$B$5)),"")</f>
        <v/>
      </c>
      <c r="FC99" s="24"/>
      <c r="FD99" s="25"/>
      <c r="FE99" s="25"/>
      <c r="FF99" s="25"/>
      <c r="FG99" s="18" t="str">
        <f t="shared" si="428"/>
        <v/>
      </c>
      <c r="FH99" s="18" t="str">
        <f t="shared" si="429"/>
        <v/>
      </c>
      <c r="FI99" s="18" t="str">
        <f>IF(ISNUMBER(FG99),FI98+FG99*0.5,IF(ISNUMBER(#REF!),0,""))</f>
        <v/>
      </c>
      <c r="FJ99" s="18" t="str">
        <f>IF(ISNUMBER(FH99),FJ98+FH99*0.5,IF(ISNUMBER(#REF!),0,""))</f>
        <v/>
      </c>
      <c r="FK99" s="18" t="str">
        <f>IF(ISNUMBER(FI99), FI99*COS(RADIANS(-$C99+Графики!$B$3))+FJ99*SIN(RADIANS(-$C99+Графики!$B$3)),"")</f>
        <v/>
      </c>
      <c r="FL99" s="19" t="str">
        <f>IF(ISNUMBER(FI99), FI99*COS(RADIANS(-$C99+Графики!$B$5))+FJ99*SIN(RADIANS(-$C99+Графики!$B$5)),"")</f>
        <v/>
      </c>
      <c r="FM99" s="24"/>
      <c r="FN99" s="25"/>
      <c r="FO99" s="25"/>
      <c r="FP99" s="25"/>
      <c r="FQ99" s="18" t="str">
        <f t="shared" si="430"/>
        <v/>
      </c>
      <c r="FR99" s="18" t="str">
        <f t="shared" si="431"/>
        <v/>
      </c>
      <c r="FS99" s="18" t="str">
        <f>IF(ISNUMBER(FQ99),FS98+FQ99*0.5,IF(ISNUMBER(#REF!),0,""))</f>
        <v/>
      </c>
      <c r="FT99" s="18" t="str">
        <f>IF(ISNUMBER(FR99),FT98+FR99*0.5,IF(ISNUMBER(#REF!),0,""))</f>
        <v/>
      </c>
      <c r="FU99" s="18" t="str">
        <f>IF(ISNUMBER(FS99), FS99*COS(RADIANS(-$C99+Графики!$B$3))+FT99*SIN(RADIANS(-$C99+Графики!$B$3)),"")</f>
        <v/>
      </c>
      <c r="FV99" s="19" t="str">
        <f>IF(ISNUMBER(FS99), FS99*COS(RADIANS(-$C99+Графики!$B$5))+FT99*SIN(RADIANS(-$C99+Графики!$B$5)),"")</f>
        <v/>
      </c>
      <c r="FW99" s="24"/>
      <c r="FX99" s="25"/>
      <c r="FY99" s="25"/>
      <c r="FZ99" s="25"/>
      <c r="GA99" s="18" t="str">
        <f t="shared" si="432"/>
        <v/>
      </c>
      <c r="GB99" s="18" t="str">
        <f t="shared" si="433"/>
        <v/>
      </c>
      <c r="GC99" s="18" t="str">
        <f>IF(ISNUMBER(GA99),GC98+GA99*0.5,IF(ISNUMBER(#REF!),0,""))</f>
        <v/>
      </c>
      <c r="GD99" s="18" t="str">
        <f>IF(ISNUMBER(GB99),GD98+GB99*0.5,IF(ISNUMBER(#REF!),0,""))</f>
        <v/>
      </c>
      <c r="GE99" s="18" t="str">
        <f>IF(ISNUMBER(GC99), GC99*COS(RADIANS(-$C99+Графики!$B$3))+GD99*SIN(RADIANS(-$C99+Графики!$B$3)),"")</f>
        <v/>
      </c>
      <c r="GF99" s="19" t="str">
        <f>IF(ISNUMBER(GC99), GC99*COS(RADIANS(-$C99+Графики!$B$5))+GD99*SIN(RADIANS(-$C99+Графики!$B$5)),"")</f>
        <v/>
      </c>
      <c r="GG99" s="24"/>
      <c r="GH99" s="25"/>
      <c r="GI99" s="25"/>
      <c r="GJ99" s="25"/>
      <c r="GK99" s="18" t="str">
        <f t="shared" si="434"/>
        <v/>
      </c>
      <c r="GL99" s="18" t="str">
        <f t="shared" si="435"/>
        <v/>
      </c>
      <c r="GM99" s="18" t="str">
        <f>IF(ISNUMBER(GK99),GM98+GK99*0.5,IF(ISNUMBER(#REF!),0,""))</f>
        <v/>
      </c>
      <c r="GN99" s="18" t="str">
        <f>IF(ISNUMBER(GL99),GN98+GL99*0.5,IF(ISNUMBER(#REF!),0,""))</f>
        <v/>
      </c>
      <c r="GO99" s="18" t="str">
        <f>IF(ISNUMBER(GM99), GM99*COS(RADIANS(-$C99+Графики!$B$3))+GN99*SIN(RADIANS(-$C99+Графики!$B$3)),"")</f>
        <v/>
      </c>
      <c r="GP99" s="19" t="str">
        <f>IF(ISNUMBER(GM99), GM99*COS(RADIANS(-$C99+Графики!$B$5))+GN99*SIN(RADIANS(-$C99+Графики!$B$5)),"")</f>
        <v/>
      </c>
      <c r="GQ99" s="24"/>
      <c r="GR99" s="25"/>
      <c r="GS99" s="25"/>
      <c r="GT99" s="25"/>
      <c r="GU99" s="18" t="str">
        <f t="shared" si="436"/>
        <v/>
      </c>
      <c r="GV99" s="18" t="str">
        <f t="shared" si="437"/>
        <v/>
      </c>
      <c r="GW99" s="18" t="str">
        <f>IF(ISNUMBER(GU99),GW98+GU99*0.5,IF(ISNUMBER(#REF!),0,""))</f>
        <v/>
      </c>
      <c r="GX99" s="18" t="str">
        <f>IF(ISNUMBER(GV99),GX98+GV99*0.5,IF(ISNUMBER(#REF!),0,""))</f>
        <v/>
      </c>
      <c r="GY99" s="18" t="str">
        <f>IF(ISNUMBER(GW99), GW99*COS(RADIANS(-$C99+Графики!$B$3))+GX99*SIN(RADIANS(-$C99+Графики!$B$3)),"")</f>
        <v/>
      </c>
      <c r="GZ99" s="19" t="str">
        <f>IF(ISNUMBER(GW99), GW99*COS(RADIANS(-$C99+Графики!$B$5))+GX99*SIN(RADIANS(-$C99+Графики!$B$5)),"")</f>
        <v/>
      </c>
      <c r="HA99" s="24"/>
      <c r="HB99" s="25"/>
      <c r="HC99" s="25"/>
      <c r="HD99" s="25"/>
      <c r="HE99" s="18" t="str">
        <f t="shared" si="438"/>
        <v/>
      </c>
      <c r="HF99" s="18" t="str">
        <f t="shared" si="439"/>
        <v/>
      </c>
      <c r="HG99" s="18" t="str">
        <f>IF(ISNUMBER(HE99),HG98+HE99*0.5,IF(ISNUMBER(#REF!),0,""))</f>
        <v/>
      </c>
      <c r="HH99" s="18" t="str">
        <f>IF(ISNUMBER(HF99),HH98+HF99*0.5,IF(ISNUMBER(#REF!),0,""))</f>
        <v/>
      </c>
      <c r="HI99" s="18" t="str">
        <f>IF(ISNUMBER(HG99), HG99*COS(RADIANS(-$C99+Графики!$B$3))+HH99*SIN(RADIANS(-$C99+Графики!$B$3)),"")</f>
        <v/>
      </c>
      <c r="HJ99" s="19" t="str">
        <f>IF(ISNUMBER(HG99), HG99*COS(RADIANS(-$C99+Графики!$B$5))+HH99*SIN(RADIANS(-$C99+Графики!$B$5)),"")</f>
        <v/>
      </c>
      <c r="HK99" s="24"/>
      <c r="HL99" s="25"/>
      <c r="HM99" s="25"/>
      <c r="HN99" s="25"/>
      <c r="HO99" s="18" t="str">
        <f t="shared" si="440"/>
        <v/>
      </c>
      <c r="HP99" s="18" t="str">
        <f t="shared" si="441"/>
        <v/>
      </c>
      <c r="HQ99" s="18" t="str">
        <f>IF(ISNUMBER(HO99),HQ98+HO99*0.5,IF(ISNUMBER(#REF!),0,""))</f>
        <v/>
      </c>
      <c r="HR99" s="18" t="str">
        <f>IF(ISNUMBER(HP99),HR98+HP99*0.5,IF(ISNUMBER(#REF!),0,""))</f>
        <v/>
      </c>
      <c r="HS99" s="18" t="str">
        <f>IF(ISNUMBER(HQ99), HQ99*COS(RADIANS(-$C99+Графики!$B$3))+HR99*SIN(RADIANS(-$C99+Графики!$B$3)),"")</f>
        <v/>
      </c>
      <c r="HT99" s="19" t="str">
        <f>IF(ISNUMBER(HQ99), HQ99*COS(RADIANS(-$C99+Графики!$B$5))+HR99*SIN(RADIANS(-$C99+Графики!$B$5)),"")</f>
        <v/>
      </c>
      <c r="HU99" s="24"/>
      <c r="HV99" s="25"/>
      <c r="HW99" s="25"/>
      <c r="HX99" s="25"/>
      <c r="HY99" s="18" t="str">
        <f t="shared" si="442"/>
        <v/>
      </c>
      <c r="HZ99" s="18" t="str">
        <f t="shared" si="443"/>
        <v/>
      </c>
      <c r="IA99" s="18" t="str">
        <f>IF(ISNUMBER(HY99),IA98+HY99*0.5,IF(ISNUMBER(#REF!),0,""))</f>
        <v/>
      </c>
      <c r="IB99" s="18" t="str">
        <f>IF(ISNUMBER(HZ99),IB98+HZ99*0.5,IF(ISNUMBER(#REF!),0,""))</f>
        <v/>
      </c>
      <c r="IC99" s="18" t="str">
        <f>IF(ISNUMBER(IA99), IA99*COS(RADIANS(-$C99+Графики!$B$3))+IB99*SIN(RADIANS(-$C99+Графики!$B$3)),"")</f>
        <v/>
      </c>
      <c r="ID99" s="19" t="str">
        <f>IF(ISNUMBER(IA99), IA99*COS(RADIANS(-$C99+Графики!$B$5))+IB99*SIN(RADIANS(-$C99+Графики!$B$5)),"")</f>
        <v/>
      </c>
      <c r="IE99" s="24"/>
      <c r="IF99" s="25"/>
      <c r="IG99" s="25"/>
      <c r="IH99" s="25"/>
      <c r="II99" s="18" t="str">
        <f t="shared" si="444"/>
        <v/>
      </c>
      <c r="IJ99" s="18" t="str">
        <f t="shared" si="445"/>
        <v/>
      </c>
      <c r="IK99" s="18" t="str">
        <f>IF(ISNUMBER(II99),IK98+II99*0.5,IF(ISNUMBER(#REF!),0,""))</f>
        <v/>
      </c>
      <c r="IL99" s="18" t="str">
        <f>IF(ISNUMBER(IJ99),IL98+IJ99*0.5,IF(ISNUMBER(#REF!),0,""))</f>
        <v/>
      </c>
      <c r="IM99" s="18" t="str">
        <f>IF(ISNUMBER(IK99), IK99*COS(RADIANS(-$C99+Графики!$B$3))+IL99*SIN(RADIANS(-$C99+Графики!$B$3)),"")</f>
        <v/>
      </c>
      <c r="IN99" s="19" t="str">
        <f>IF(ISNUMBER(IK99), IK99*COS(RADIANS(-$C99+Графики!$B$5))+IL99*SIN(RADIANS(-$C99+Графики!$B$5)),"")</f>
        <v/>
      </c>
      <c r="IO99" s="24"/>
      <c r="IP99" s="25"/>
      <c r="IQ99" s="25"/>
      <c r="IR99" s="25"/>
      <c r="IS99" s="18" t="str">
        <f t="shared" si="446"/>
        <v/>
      </c>
      <c r="IT99" s="18" t="str">
        <f t="shared" si="447"/>
        <v/>
      </c>
      <c r="IU99" s="18" t="str">
        <f>IF(ISNUMBER(IS99),IU98+IS99*0.5,IF(ISNUMBER(#REF!),0,""))</f>
        <v/>
      </c>
      <c r="IV99" s="18" t="str">
        <f>IF(ISNUMBER(IT99),IV98+IT99*0.5,IF(ISNUMBER(#REF!),0,""))</f>
        <v/>
      </c>
      <c r="IW99" s="18" t="str">
        <f>IF(ISNUMBER(IU99), IU99*COS(RADIANS(-$C99+Графики!$B$3))+IV99*SIN(RADIANS(-$C99+Графики!$B$3)),"")</f>
        <v/>
      </c>
      <c r="IX99" s="19" t="str">
        <f>IF(ISNUMBER(IU99), IU99*COS(RADIANS(-$C99+Графики!$B$5))+IV99*SIN(RADIANS(-$C99+Графики!$B$5)),"")</f>
        <v/>
      </c>
    </row>
    <row r="100" spans="1:258" s="88" customFormat="1" x14ac:dyDescent="0.25">
      <c r="A100" s="44">
        <v>100</v>
      </c>
      <c r="B100" s="50">
        <v>0</v>
      </c>
      <c r="C100" s="11">
        <f>IF(Графики!$A$7="Расчитывать с учетом закручивания скважины",B100,0)</f>
        <v>0</v>
      </c>
      <c r="D100" s="47">
        <v>48.5</v>
      </c>
      <c r="E100" s="34">
        <f t="shared" si="397"/>
        <v>0</v>
      </c>
      <c r="F100" s="35">
        <f t="shared" si="397"/>
        <v>0</v>
      </c>
      <c r="G100" s="35">
        <f t="shared" si="295"/>
        <v>0</v>
      </c>
      <c r="H100" s="36">
        <f t="shared" si="296"/>
        <v>0</v>
      </c>
      <c r="I100" s="29"/>
      <c r="J100" s="25"/>
      <c r="K100" s="25"/>
      <c r="L100" s="25"/>
      <c r="M100" s="18" t="str">
        <f t="shared" si="398"/>
        <v/>
      </c>
      <c r="N100" s="18" t="str">
        <f t="shared" si="399"/>
        <v/>
      </c>
      <c r="O100" s="18" t="str">
        <f>IF(ISNUMBER(M100),O99+M100*0.5,IF(ISNUMBER(#REF!),0,""))</f>
        <v/>
      </c>
      <c r="P100" s="18" t="str">
        <f>IF(ISNUMBER(N100),P99+N100*0.5,IF(ISNUMBER(#REF!),0,""))</f>
        <v/>
      </c>
      <c r="Q100" s="18" t="str">
        <f>IF(ISNUMBER(O100), O100*COS(RADIANS(-$C100+Графики!$B$3))+P100*SIN(RADIANS(-$C100+Графики!$B$3)),"")</f>
        <v/>
      </c>
      <c r="R100" s="19" t="str">
        <f>IF(ISNUMBER(O100), O100*COS(RADIANS(-$C100+Графики!$B$5))+P100*SIN(RADIANS(-$C100+Графики!$B$5)),"")</f>
        <v/>
      </c>
      <c r="S100" s="29"/>
      <c r="T100" s="25"/>
      <c r="U100" s="25"/>
      <c r="V100" s="25"/>
      <c r="W100" s="18" t="str">
        <f t="shared" si="400"/>
        <v/>
      </c>
      <c r="X100" s="18" t="str">
        <f t="shared" si="401"/>
        <v/>
      </c>
      <c r="Y100" s="18" t="str">
        <f>IF(ISNUMBER(W100),Y99+W100*0.5,IF(ISNUMBER(#REF!),0,""))</f>
        <v/>
      </c>
      <c r="Z100" s="18" t="str">
        <f>IF(ISNUMBER(X100),Z99+X100*0.5,IF(ISNUMBER(#REF!),0,""))</f>
        <v/>
      </c>
      <c r="AA100" s="18" t="str">
        <f>IF(ISNUMBER(Y100), Y100*COS(RADIANS(-$C100+Графики!$B$3))+Z100*SIN(RADIANS(-$C100+Графики!$B$3)),"")</f>
        <v/>
      </c>
      <c r="AB100" s="18" t="str">
        <f>IF(ISNUMBER(Y100), Y100*COS(RADIANS(-$C100+Графики!$B$5))+Z100*SIN(RADIANS(-$C100+Графики!$B$5)),"")</f>
        <v/>
      </c>
      <c r="AC100" s="24"/>
      <c r="AD100" s="25"/>
      <c r="AE100" s="25"/>
      <c r="AF100" s="25"/>
      <c r="AG100" s="18" t="str">
        <f t="shared" si="402"/>
        <v/>
      </c>
      <c r="AH100" s="18" t="str">
        <f t="shared" si="403"/>
        <v/>
      </c>
      <c r="AI100" s="18" t="str">
        <f>IF(ISNUMBER(AG100),AI99+AG100*0.5,IF(ISNUMBER(#REF!),0,""))</f>
        <v/>
      </c>
      <c r="AJ100" s="18" t="str">
        <f>IF(ISNUMBER(AH100),AJ99+AH100*0.5,IF(ISNUMBER(#REF!),0,""))</f>
        <v/>
      </c>
      <c r="AK100" s="18" t="str">
        <f>IF(ISNUMBER(AI100), AI100*COS(RADIANS(-$C100+Графики!$B$3))+AJ100*SIN(RADIANS(-$C100+Графики!$B$3)),"")</f>
        <v/>
      </c>
      <c r="AL100" s="19" t="str">
        <f>IF(ISNUMBER(AI100), AI100*COS(RADIANS(-$C100+Графики!$B$5))+AJ100*SIN(RADIANS(-$C100+Графики!$B$5)),"")</f>
        <v/>
      </c>
      <c r="AM100" s="24"/>
      <c r="AN100" s="25"/>
      <c r="AO100" s="25"/>
      <c r="AP100" s="25"/>
      <c r="AQ100" s="18" t="str">
        <f t="shared" si="404"/>
        <v/>
      </c>
      <c r="AR100" s="18" t="str">
        <f t="shared" si="405"/>
        <v/>
      </c>
      <c r="AS100" s="18" t="str">
        <f>IF(ISNUMBER(AQ100),AS99+AQ100*0.5,IF(ISNUMBER(#REF!),0,""))</f>
        <v/>
      </c>
      <c r="AT100" s="18" t="str">
        <f>IF(ISNUMBER(AR100),AT99+AR100*0.5,IF(ISNUMBER(#REF!),0,""))</f>
        <v/>
      </c>
      <c r="AU100" s="18" t="str">
        <f>IF(ISNUMBER(AS100), AS100*COS(RADIANS(-$C100+Графики!$B$3))+AT100*SIN(RADIANS(-$C100+Графики!$B$3)),"")</f>
        <v/>
      </c>
      <c r="AV100" s="19" t="str">
        <f>IF(ISNUMBER(AS100), AS100*COS(RADIANS(-$C100+Графики!$B$5))+AT100*SIN(RADIANS(-$C100+Графики!$B$5)),"")</f>
        <v/>
      </c>
      <c r="AW100" s="24"/>
      <c r="AX100" s="25"/>
      <c r="AY100" s="25"/>
      <c r="AZ100" s="25"/>
      <c r="BA100" s="18" t="str">
        <f t="shared" si="406"/>
        <v/>
      </c>
      <c r="BB100" s="18" t="str">
        <f t="shared" si="407"/>
        <v/>
      </c>
      <c r="BC100" s="18" t="str">
        <f>IF(ISNUMBER(BA100),BC99+BA100*0.5,IF(ISNUMBER(#REF!),0,""))</f>
        <v/>
      </c>
      <c r="BD100" s="18" t="str">
        <f>IF(ISNUMBER(BB100),BD99+BB100*0.5,IF(ISNUMBER(#REF!),0,""))</f>
        <v/>
      </c>
      <c r="BE100" s="18" t="str">
        <f>IF(ISNUMBER(BC100), BC100*COS(RADIANS(-$C100+Графики!$B$3))+BD100*SIN(RADIANS(-$C100+Графики!$B$3)),"")</f>
        <v/>
      </c>
      <c r="BF100" s="19" t="str">
        <f>IF(ISNUMBER(BC100), BC100*COS(RADIANS(-$C100+Графики!$B$5))+BD100*SIN(RADIANS(-$C100+Графики!$B$5)),"")</f>
        <v/>
      </c>
      <c r="BG100" s="24"/>
      <c r="BH100" s="25"/>
      <c r="BI100" s="25"/>
      <c r="BJ100" s="25"/>
      <c r="BK100" s="18" t="str">
        <f t="shared" si="408"/>
        <v/>
      </c>
      <c r="BL100" s="18" t="str">
        <f t="shared" si="409"/>
        <v/>
      </c>
      <c r="BM100" s="18" t="str">
        <f>IF(ISNUMBER(BK100),BM99+BK100*0.5,IF(ISNUMBER(#REF!),0,""))</f>
        <v/>
      </c>
      <c r="BN100" s="18" t="str">
        <f>IF(ISNUMBER(BL100),BN99+BL100*0.5,IF(ISNUMBER(#REF!),0,""))</f>
        <v/>
      </c>
      <c r="BO100" s="18" t="str">
        <f>IF(ISNUMBER(BM100), BM100*COS(RADIANS(-$C100+Графики!$B$3))+BN100*SIN(RADIANS(-$C100+Графики!$B$3)),"")</f>
        <v/>
      </c>
      <c r="BP100" s="19" t="str">
        <f>IF(ISNUMBER(BM100), BM100*COS(RADIANS(-$C100+Графики!$B$5))+BN100*SIN(RADIANS(-$C100+Графики!$B$5)),"")</f>
        <v/>
      </c>
      <c r="BQ100" s="24"/>
      <c r="BR100" s="25"/>
      <c r="BS100" s="25"/>
      <c r="BT100" s="25"/>
      <c r="BU100" s="18" t="str">
        <f t="shared" si="410"/>
        <v/>
      </c>
      <c r="BV100" s="18" t="str">
        <f t="shared" si="411"/>
        <v/>
      </c>
      <c r="BW100" s="18" t="str">
        <f>IF(ISNUMBER(BU100),BW99+BU100*0.5,IF(ISNUMBER(#REF!),0,""))</f>
        <v/>
      </c>
      <c r="BX100" s="18" t="str">
        <f>IF(ISNUMBER(BV100),BX99+BV100*0.5,IF(ISNUMBER(#REF!),0,""))</f>
        <v/>
      </c>
      <c r="BY100" s="18" t="str">
        <f>IF(ISNUMBER(BW100), BW100*COS(RADIANS(-$C100+Графики!$B$3))+BX100*SIN(RADIANS(-$C100+Графики!$B$3)),"")</f>
        <v/>
      </c>
      <c r="BZ100" s="19" t="str">
        <f>IF(ISNUMBER(BW100), BW100*COS(RADIANS(-$C100+Графики!$B$5))+BX100*SIN(RADIANS(-$C100+Графики!$B$5)),"")</f>
        <v/>
      </c>
      <c r="CA100" s="29"/>
      <c r="CB100" s="25"/>
      <c r="CC100" s="25"/>
      <c r="CD100" s="25"/>
      <c r="CE100" s="18" t="str">
        <f t="shared" si="412"/>
        <v/>
      </c>
      <c r="CF100" s="18" t="str">
        <f t="shared" si="413"/>
        <v/>
      </c>
      <c r="CG100" s="18" t="str">
        <f>IF(ISNUMBER(CE100),CG99+CE100*0.5,IF(ISNUMBER(#REF!),0,""))</f>
        <v/>
      </c>
      <c r="CH100" s="18" t="str">
        <f>IF(ISNUMBER(CF100),CH99+CF100*0.5,IF(ISNUMBER(#REF!),0,""))</f>
        <v/>
      </c>
      <c r="CI100" s="18" t="str">
        <f>IF(ISNUMBER(CG100), CG100*COS(RADIANS(-$C100+Графики!$B$3))+CH100*SIN(RADIANS(-$C100+Графики!$B$3)),"")</f>
        <v/>
      </c>
      <c r="CJ100" s="19" t="str">
        <f>IF(ISNUMBER(CG100), CG100*COS(RADIANS(-$C100+Графики!$B$5))+CH100*SIN(RADIANS(-$C100+Графики!$B$5)),"")</f>
        <v/>
      </c>
      <c r="CK100" s="24"/>
      <c r="CL100" s="25"/>
      <c r="CM100" s="25"/>
      <c r="CN100" s="25"/>
      <c r="CO100" s="18" t="str">
        <f t="shared" si="414"/>
        <v/>
      </c>
      <c r="CP100" s="18" t="str">
        <f t="shared" si="415"/>
        <v/>
      </c>
      <c r="CQ100" s="18" t="str">
        <f>IF(ISNUMBER(CO100),CQ99+CO100*0.5,IF(ISNUMBER(#REF!),0,""))</f>
        <v/>
      </c>
      <c r="CR100" s="18" t="str">
        <f>IF(ISNUMBER(CP100),CR99+CP100*0.5,IF(ISNUMBER(#REF!),0,""))</f>
        <v/>
      </c>
      <c r="CS100" s="18" t="str">
        <f>IF(ISNUMBER(CQ100), CQ100*COS(RADIANS(-$C100+Графики!$B$3))+CR100*SIN(RADIANS(-$C100+Графики!$B$3)),"")</f>
        <v/>
      </c>
      <c r="CT100" s="19" t="str">
        <f>IF(ISNUMBER(CQ100), CQ100*COS(RADIANS(-$C100+Графики!$B$5))+CR100*SIN(RADIANS(-$C100+Графики!$B$5)),"")</f>
        <v/>
      </c>
      <c r="CU100" s="24"/>
      <c r="CV100" s="25"/>
      <c r="CW100" s="25"/>
      <c r="CX100" s="25"/>
      <c r="CY100" s="18" t="str">
        <f t="shared" si="416"/>
        <v/>
      </c>
      <c r="CZ100" s="18" t="str">
        <f t="shared" si="417"/>
        <v/>
      </c>
      <c r="DA100" s="18" t="str">
        <f>IF(ISNUMBER(CY100),DA99+CY100*0.5,IF(ISNUMBER(#REF!),0,""))</f>
        <v/>
      </c>
      <c r="DB100" s="18" t="str">
        <f>IF(ISNUMBER(CZ100),DB99+CZ100*0.5,IF(ISNUMBER(#REF!),0,""))</f>
        <v/>
      </c>
      <c r="DC100" s="18" t="str">
        <f>IF(ISNUMBER(DA100), DA100*COS(RADIANS(-$C100+Графики!$B$3))+DB100*SIN(RADIANS(-$C100+Графики!$B$3)),"")</f>
        <v/>
      </c>
      <c r="DD100" s="19" t="str">
        <f>IF(ISNUMBER(DA100), DA100*COS(RADIANS(-$C100+Графики!$B$5))+DB100*SIN(RADIANS(-$C100+Графики!$B$5)),"")</f>
        <v/>
      </c>
      <c r="DE100" s="24"/>
      <c r="DF100" s="25"/>
      <c r="DG100" s="25"/>
      <c r="DH100" s="25"/>
      <c r="DI100" s="18" t="str">
        <f t="shared" si="418"/>
        <v/>
      </c>
      <c r="DJ100" s="18" t="str">
        <f t="shared" si="419"/>
        <v/>
      </c>
      <c r="DK100" s="18" t="str">
        <f>IF(ISNUMBER(DI100),DK99+DI100*0.5,IF(ISNUMBER(#REF!),0,""))</f>
        <v/>
      </c>
      <c r="DL100" s="18" t="str">
        <f>IF(ISNUMBER(DJ100),DL99+DJ100*0.5,IF(ISNUMBER(#REF!),0,""))</f>
        <v/>
      </c>
      <c r="DM100" s="18" t="str">
        <f>IF(ISNUMBER(DK100), DK100*COS(RADIANS(-$C100+Графики!$B$3))+DL100*SIN(RADIANS(-$C100+Графики!$B$3)),"")</f>
        <v/>
      </c>
      <c r="DN100" s="19" t="str">
        <f>IF(ISNUMBER(DK100), DK100*COS(RADIANS(-$C100+Графики!$B$5))+DL100*SIN(RADIANS(-$C100+Графики!$B$5)),"")</f>
        <v/>
      </c>
      <c r="DO100" s="24"/>
      <c r="DP100" s="25"/>
      <c r="DQ100" s="25"/>
      <c r="DR100" s="25"/>
      <c r="DS100" s="18" t="str">
        <f t="shared" si="420"/>
        <v/>
      </c>
      <c r="DT100" s="18" t="str">
        <f t="shared" si="421"/>
        <v/>
      </c>
      <c r="DU100" s="18" t="str">
        <f>IF(ISNUMBER(DS100),DU99+DS100*0.5,IF(ISNUMBER(#REF!),0,""))</f>
        <v/>
      </c>
      <c r="DV100" s="18" t="str">
        <f>IF(ISNUMBER(DT100),DV99+DT100*0.5,IF(ISNUMBER(#REF!),0,""))</f>
        <v/>
      </c>
      <c r="DW100" s="18" t="str">
        <f>IF(ISNUMBER(DU100), DU100*COS(RADIANS(-$C100+Графики!$B$3))+DV100*SIN(RADIANS(-$C100+Графики!$B$3)),"")</f>
        <v/>
      </c>
      <c r="DX100" s="19" t="str">
        <f>IF(ISNUMBER(DU100), DU100*COS(RADIANS(-$C100+Графики!$B$5))+DV100*SIN(RADIANS(-$C100+Графики!$B$5)),"")</f>
        <v/>
      </c>
      <c r="DY100" s="24"/>
      <c r="DZ100" s="25"/>
      <c r="EA100" s="25"/>
      <c r="EB100" s="25"/>
      <c r="EC100" s="18" t="str">
        <f t="shared" si="422"/>
        <v/>
      </c>
      <c r="ED100" s="18" t="str">
        <f t="shared" si="423"/>
        <v/>
      </c>
      <c r="EE100" s="18" t="str">
        <f>IF(ISNUMBER(EC100),EE99+EC100*0.5,IF(ISNUMBER(#REF!),0,""))</f>
        <v/>
      </c>
      <c r="EF100" s="18" t="str">
        <f>IF(ISNUMBER(ED100),EF99+ED100*0.5,IF(ISNUMBER(#REF!),0,""))</f>
        <v/>
      </c>
      <c r="EG100" s="18" t="str">
        <f>IF(ISNUMBER(EE100), EE100*COS(RADIANS(-$C100+Графики!$B$3))+EF100*SIN(RADIANS(-$C100+Графики!$B$3)),"")</f>
        <v/>
      </c>
      <c r="EH100" s="19" t="str">
        <f>IF(ISNUMBER(EE100), EE100*COS(RADIANS(-$C100+Графики!$B$5))+EF100*SIN(RADIANS(-$C100+Графики!$B$5)),"")</f>
        <v/>
      </c>
      <c r="EI100" s="24"/>
      <c r="EJ100" s="25"/>
      <c r="EK100" s="25"/>
      <c r="EL100" s="25"/>
      <c r="EM100" s="18" t="str">
        <f t="shared" si="424"/>
        <v/>
      </c>
      <c r="EN100" s="18" t="str">
        <f t="shared" si="425"/>
        <v/>
      </c>
      <c r="EO100" s="18" t="str">
        <f>IF(ISNUMBER(EM100),EO99+EM100*0.5,IF(ISNUMBER(#REF!),0,""))</f>
        <v/>
      </c>
      <c r="EP100" s="18" t="str">
        <f>IF(ISNUMBER(EN100),EP99+EN100*0.5,IF(ISNUMBER(#REF!),0,""))</f>
        <v/>
      </c>
      <c r="EQ100" s="18" t="str">
        <f>IF(ISNUMBER(EO100), EO100*COS(RADIANS(-$C100+Графики!$B$3))+EP100*SIN(RADIANS(-$C100+Графики!$B$3)),"")</f>
        <v/>
      </c>
      <c r="ER100" s="19" t="str">
        <f>IF(ISNUMBER(EO100), EO100*COS(RADIANS(-$C100+Графики!$B$5))+EP100*SIN(RADIANS(-$C100+Графики!$B$5)),"")</f>
        <v/>
      </c>
      <c r="ES100" s="24"/>
      <c r="ET100" s="25"/>
      <c r="EU100" s="25"/>
      <c r="EV100" s="25"/>
      <c r="EW100" s="18" t="str">
        <f t="shared" si="426"/>
        <v/>
      </c>
      <c r="EX100" s="18" t="str">
        <f t="shared" si="427"/>
        <v/>
      </c>
      <c r="EY100" s="18" t="str">
        <f>IF(ISNUMBER(EW100),EY99+EW100*0.5,IF(ISNUMBER(#REF!),0,""))</f>
        <v/>
      </c>
      <c r="EZ100" s="18" t="str">
        <f>IF(ISNUMBER(EX100),EZ99+EX100*0.5,IF(ISNUMBER(#REF!),0,""))</f>
        <v/>
      </c>
      <c r="FA100" s="18" t="str">
        <f>IF(ISNUMBER(EY100), EY100*COS(RADIANS(-$C100+Графики!$B$3))+EZ100*SIN(RADIANS(-$C100+Графики!$B$3)),"")</f>
        <v/>
      </c>
      <c r="FB100" s="19" t="str">
        <f>IF(ISNUMBER(EY100), EY100*COS(RADIANS(-$C100+Графики!$B$5))+EZ100*SIN(RADIANS(-$C100+Графики!$B$5)),"")</f>
        <v/>
      </c>
      <c r="FC100" s="24"/>
      <c r="FD100" s="25"/>
      <c r="FE100" s="25"/>
      <c r="FF100" s="25"/>
      <c r="FG100" s="18" t="str">
        <f t="shared" si="428"/>
        <v/>
      </c>
      <c r="FH100" s="18" t="str">
        <f t="shared" si="429"/>
        <v/>
      </c>
      <c r="FI100" s="18" t="str">
        <f>IF(ISNUMBER(FG100),FI99+FG100*0.5,IF(ISNUMBER(#REF!),0,""))</f>
        <v/>
      </c>
      <c r="FJ100" s="18" t="str">
        <f>IF(ISNUMBER(FH100),FJ99+FH100*0.5,IF(ISNUMBER(#REF!),0,""))</f>
        <v/>
      </c>
      <c r="FK100" s="18" t="str">
        <f>IF(ISNUMBER(FI100), FI100*COS(RADIANS(-$C100+Графики!$B$3))+FJ100*SIN(RADIANS(-$C100+Графики!$B$3)),"")</f>
        <v/>
      </c>
      <c r="FL100" s="19" t="str">
        <f>IF(ISNUMBER(FI100), FI100*COS(RADIANS(-$C100+Графики!$B$5))+FJ100*SIN(RADIANS(-$C100+Графики!$B$5)),"")</f>
        <v/>
      </c>
      <c r="FM100" s="24"/>
      <c r="FN100" s="25"/>
      <c r="FO100" s="25"/>
      <c r="FP100" s="25"/>
      <c r="FQ100" s="18" t="str">
        <f t="shared" si="430"/>
        <v/>
      </c>
      <c r="FR100" s="18" t="str">
        <f t="shared" si="431"/>
        <v/>
      </c>
      <c r="FS100" s="18" t="str">
        <f>IF(ISNUMBER(FQ100),FS99+FQ100*0.5,IF(ISNUMBER(#REF!),0,""))</f>
        <v/>
      </c>
      <c r="FT100" s="18" t="str">
        <f>IF(ISNUMBER(FR100),FT99+FR100*0.5,IF(ISNUMBER(#REF!),0,""))</f>
        <v/>
      </c>
      <c r="FU100" s="18" t="str">
        <f>IF(ISNUMBER(FS100), FS100*COS(RADIANS(-$C100+Графики!$B$3))+FT100*SIN(RADIANS(-$C100+Графики!$B$3)),"")</f>
        <v/>
      </c>
      <c r="FV100" s="19" t="str">
        <f>IF(ISNUMBER(FS100), FS100*COS(RADIANS(-$C100+Графики!$B$5))+FT100*SIN(RADIANS(-$C100+Графики!$B$5)),"")</f>
        <v/>
      </c>
      <c r="FW100" s="24"/>
      <c r="FX100" s="25"/>
      <c r="FY100" s="25"/>
      <c r="FZ100" s="25"/>
      <c r="GA100" s="18" t="str">
        <f t="shared" si="432"/>
        <v/>
      </c>
      <c r="GB100" s="18" t="str">
        <f t="shared" si="433"/>
        <v/>
      </c>
      <c r="GC100" s="18" t="str">
        <f>IF(ISNUMBER(GA100),GC99+GA100*0.5,IF(ISNUMBER(#REF!),0,""))</f>
        <v/>
      </c>
      <c r="GD100" s="18" t="str">
        <f>IF(ISNUMBER(GB100),GD99+GB100*0.5,IF(ISNUMBER(#REF!),0,""))</f>
        <v/>
      </c>
      <c r="GE100" s="18" t="str">
        <f>IF(ISNUMBER(GC100), GC100*COS(RADIANS(-$C100+Графики!$B$3))+GD100*SIN(RADIANS(-$C100+Графики!$B$3)),"")</f>
        <v/>
      </c>
      <c r="GF100" s="19" t="str">
        <f>IF(ISNUMBER(GC100), GC100*COS(RADIANS(-$C100+Графики!$B$5))+GD100*SIN(RADIANS(-$C100+Графики!$B$5)),"")</f>
        <v/>
      </c>
      <c r="GG100" s="24"/>
      <c r="GH100" s="25"/>
      <c r="GI100" s="25"/>
      <c r="GJ100" s="25"/>
      <c r="GK100" s="18" t="str">
        <f t="shared" si="434"/>
        <v/>
      </c>
      <c r="GL100" s="18" t="str">
        <f t="shared" si="435"/>
        <v/>
      </c>
      <c r="GM100" s="18" t="str">
        <f>IF(ISNUMBER(GK100),GM99+GK100*0.5,IF(ISNUMBER(#REF!),0,""))</f>
        <v/>
      </c>
      <c r="GN100" s="18" t="str">
        <f>IF(ISNUMBER(GL100),GN99+GL100*0.5,IF(ISNUMBER(#REF!),0,""))</f>
        <v/>
      </c>
      <c r="GO100" s="18" t="str">
        <f>IF(ISNUMBER(GM100), GM100*COS(RADIANS(-$C100+Графики!$B$3))+GN100*SIN(RADIANS(-$C100+Графики!$B$3)),"")</f>
        <v/>
      </c>
      <c r="GP100" s="19" t="str">
        <f>IF(ISNUMBER(GM100), GM100*COS(RADIANS(-$C100+Графики!$B$5))+GN100*SIN(RADIANS(-$C100+Графики!$B$5)),"")</f>
        <v/>
      </c>
      <c r="GQ100" s="24"/>
      <c r="GR100" s="25"/>
      <c r="GS100" s="25"/>
      <c r="GT100" s="25"/>
      <c r="GU100" s="18" t="str">
        <f t="shared" si="436"/>
        <v/>
      </c>
      <c r="GV100" s="18" t="str">
        <f t="shared" si="437"/>
        <v/>
      </c>
      <c r="GW100" s="18" t="str">
        <f>IF(ISNUMBER(GU100),GW99+GU100*0.5,IF(ISNUMBER(#REF!),0,""))</f>
        <v/>
      </c>
      <c r="GX100" s="18" t="str">
        <f>IF(ISNUMBER(GV100),GX99+GV100*0.5,IF(ISNUMBER(#REF!),0,""))</f>
        <v/>
      </c>
      <c r="GY100" s="18" t="str">
        <f>IF(ISNUMBER(GW100), GW100*COS(RADIANS(-$C100+Графики!$B$3))+GX100*SIN(RADIANS(-$C100+Графики!$B$3)),"")</f>
        <v/>
      </c>
      <c r="GZ100" s="19" t="str">
        <f>IF(ISNUMBER(GW100), GW100*COS(RADIANS(-$C100+Графики!$B$5))+GX100*SIN(RADIANS(-$C100+Графики!$B$5)),"")</f>
        <v/>
      </c>
      <c r="HA100" s="24"/>
      <c r="HB100" s="25"/>
      <c r="HC100" s="25"/>
      <c r="HD100" s="25"/>
      <c r="HE100" s="18" t="str">
        <f t="shared" si="438"/>
        <v/>
      </c>
      <c r="HF100" s="18" t="str">
        <f t="shared" si="439"/>
        <v/>
      </c>
      <c r="HG100" s="18" t="str">
        <f>IF(ISNUMBER(HE100),HG99+HE100*0.5,IF(ISNUMBER(#REF!),0,""))</f>
        <v/>
      </c>
      <c r="HH100" s="18" t="str">
        <f>IF(ISNUMBER(HF100),HH99+HF100*0.5,IF(ISNUMBER(#REF!),0,""))</f>
        <v/>
      </c>
      <c r="HI100" s="18" t="str">
        <f>IF(ISNUMBER(HG100), HG100*COS(RADIANS(-$C100+Графики!$B$3))+HH100*SIN(RADIANS(-$C100+Графики!$B$3)),"")</f>
        <v/>
      </c>
      <c r="HJ100" s="19" t="str">
        <f>IF(ISNUMBER(HG100), HG100*COS(RADIANS(-$C100+Графики!$B$5))+HH100*SIN(RADIANS(-$C100+Графики!$B$5)),"")</f>
        <v/>
      </c>
      <c r="HK100" s="24"/>
      <c r="HL100" s="25"/>
      <c r="HM100" s="25"/>
      <c r="HN100" s="25"/>
      <c r="HO100" s="18" t="str">
        <f t="shared" si="440"/>
        <v/>
      </c>
      <c r="HP100" s="18" t="str">
        <f t="shared" si="441"/>
        <v/>
      </c>
      <c r="HQ100" s="18" t="str">
        <f>IF(ISNUMBER(HO100),HQ99+HO100*0.5,IF(ISNUMBER(#REF!),0,""))</f>
        <v/>
      </c>
      <c r="HR100" s="18" t="str">
        <f>IF(ISNUMBER(HP100),HR99+HP100*0.5,IF(ISNUMBER(#REF!),0,""))</f>
        <v/>
      </c>
      <c r="HS100" s="18" t="str">
        <f>IF(ISNUMBER(HQ100), HQ100*COS(RADIANS(-$C100+Графики!$B$3))+HR100*SIN(RADIANS(-$C100+Графики!$B$3)),"")</f>
        <v/>
      </c>
      <c r="HT100" s="19" t="str">
        <f>IF(ISNUMBER(HQ100), HQ100*COS(RADIANS(-$C100+Графики!$B$5))+HR100*SIN(RADIANS(-$C100+Графики!$B$5)),"")</f>
        <v/>
      </c>
      <c r="HU100" s="24"/>
      <c r="HV100" s="25"/>
      <c r="HW100" s="25"/>
      <c r="HX100" s="25"/>
      <c r="HY100" s="18" t="str">
        <f t="shared" si="442"/>
        <v/>
      </c>
      <c r="HZ100" s="18" t="str">
        <f t="shared" si="443"/>
        <v/>
      </c>
      <c r="IA100" s="18" t="str">
        <f>IF(ISNUMBER(HY100),IA99+HY100*0.5,IF(ISNUMBER(#REF!),0,""))</f>
        <v/>
      </c>
      <c r="IB100" s="18" t="str">
        <f>IF(ISNUMBER(HZ100),IB99+HZ100*0.5,IF(ISNUMBER(#REF!),0,""))</f>
        <v/>
      </c>
      <c r="IC100" s="18" t="str">
        <f>IF(ISNUMBER(IA100), IA100*COS(RADIANS(-$C100+Графики!$B$3))+IB100*SIN(RADIANS(-$C100+Графики!$B$3)),"")</f>
        <v/>
      </c>
      <c r="ID100" s="19" t="str">
        <f>IF(ISNUMBER(IA100), IA100*COS(RADIANS(-$C100+Графики!$B$5))+IB100*SIN(RADIANS(-$C100+Графики!$B$5)),"")</f>
        <v/>
      </c>
      <c r="IE100" s="24"/>
      <c r="IF100" s="25"/>
      <c r="IG100" s="25"/>
      <c r="IH100" s="25"/>
      <c r="II100" s="18" t="str">
        <f t="shared" si="444"/>
        <v/>
      </c>
      <c r="IJ100" s="18" t="str">
        <f t="shared" si="445"/>
        <v/>
      </c>
      <c r="IK100" s="18" t="str">
        <f>IF(ISNUMBER(II100),IK99+II100*0.5,IF(ISNUMBER(#REF!),0,""))</f>
        <v/>
      </c>
      <c r="IL100" s="18" t="str">
        <f>IF(ISNUMBER(IJ100),IL99+IJ100*0.5,IF(ISNUMBER(#REF!),0,""))</f>
        <v/>
      </c>
      <c r="IM100" s="18" t="str">
        <f>IF(ISNUMBER(IK100), IK100*COS(RADIANS(-$C100+Графики!$B$3))+IL100*SIN(RADIANS(-$C100+Графики!$B$3)),"")</f>
        <v/>
      </c>
      <c r="IN100" s="19" t="str">
        <f>IF(ISNUMBER(IK100), IK100*COS(RADIANS(-$C100+Графики!$B$5))+IL100*SIN(RADIANS(-$C100+Графики!$B$5)),"")</f>
        <v/>
      </c>
      <c r="IO100" s="24"/>
      <c r="IP100" s="25"/>
      <c r="IQ100" s="25"/>
      <c r="IR100" s="25"/>
      <c r="IS100" s="18" t="str">
        <f t="shared" si="446"/>
        <v/>
      </c>
      <c r="IT100" s="18" t="str">
        <f t="shared" si="447"/>
        <v/>
      </c>
      <c r="IU100" s="18" t="str">
        <f>IF(ISNUMBER(IS100),IU99+IS100*0.5,IF(ISNUMBER(#REF!),0,""))</f>
        <v/>
      </c>
      <c r="IV100" s="18" t="str">
        <f>IF(ISNUMBER(IT100),IV99+IT100*0.5,IF(ISNUMBER(#REF!),0,""))</f>
        <v/>
      </c>
      <c r="IW100" s="18" t="str">
        <f>IF(ISNUMBER(IU100), IU100*COS(RADIANS(-$C100+Графики!$B$3))+IV100*SIN(RADIANS(-$C100+Графики!$B$3)),"")</f>
        <v/>
      </c>
      <c r="IX100" s="19" t="str">
        <f>IF(ISNUMBER(IU100), IU100*COS(RADIANS(-$C100+Графики!$B$5))+IV100*SIN(RADIANS(-$C100+Графики!$B$5)),"")</f>
        <v/>
      </c>
    </row>
    <row r="101" spans="1:258" s="88" customFormat="1" x14ac:dyDescent="0.25">
      <c r="A101" s="44">
        <v>101</v>
      </c>
      <c r="B101" s="50">
        <v>0</v>
      </c>
      <c r="C101" s="11">
        <f>IF(Графики!$A$7="Расчитывать с учетом закручивания скважины",B101,0)</f>
        <v>0</v>
      </c>
      <c r="D101" s="47">
        <v>49</v>
      </c>
      <c r="E101" s="34">
        <f t="shared" si="397"/>
        <v>0</v>
      </c>
      <c r="F101" s="35">
        <f t="shared" si="397"/>
        <v>0</v>
      </c>
      <c r="G101" s="35">
        <f t="shared" si="295"/>
        <v>0</v>
      </c>
      <c r="H101" s="36">
        <f t="shared" si="296"/>
        <v>0</v>
      </c>
      <c r="I101" s="29"/>
      <c r="J101" s="25"/>
      <c r="K101" s="25"/>
      <c r="L101" s="25"/>
      <c r="M101" s="18" t="str">
        <f t="shared" si="398"/>
        <v/>
      </c>
      <c r="N101" s="18" t="str">
        <f t="shared" si="399"/>
        <v/>
      </c>
      <c r="O101" s="18" t="str">
        <f>IF(ISNUMBER(M101),O100+M101*0.5,IF(ISNUMBER(#REF!),0,""))</f>
        <v/>
      </c>
      <c r="P101" s="18" t="str">
        <f>IF(ISNUMBER(N101),P100+N101*0.5,IF(ISNUMBER(#REF!),0,""))</f>
        <v/>
      </c>
      <c r="Q101" s="18" t="str">
        <f>IF(ISNUMBER(O101), O101*COS(RADIANS(-$C101+Графики!$B$3))+P101*SIN(RADIANS(-$C101+Графики!$B$3)),"")</f>
        <v/>
      </c>
      <c r="R101" s="19" t="str">
        <f>IF(ISNUMBER(O101), O101*COS(RADIANS(-$C101+Графики!$B$5))+P101*SIN(RADIANS(-$C101+Графики!$B$5)),"")</f>
        <v/>
      </c>
      <c r="S101" s="29"/>
      <c r="T101" s="25"/>
      <c r="U101" s="25"/>
      <c r="V101" s="25"/>
      <c r="W101" s="18" t="str">
        <f t="shared" si="400"/>
        <v/>
      </c>
      <c r="X101" s="18" t="str">
        <f t="shared" si="401"/>
        <v/>
      </c>
      <c r="Y101" s="18" t="str">
        <f>IF(ISNUMBER(W101),Y100+W101*0.5,IF(ISNUMBER(#REF!),0,""))</f>
        <v/>
      </c>
      <c r="Z101" s="18" t="str">
        <f>IF(ISNUMBER(X101),Z100+X101*0.5,IF(ISNUMBER(#REF!),0,""))</f>
        <v/>
      </c>
      <c r="AA101" s="18" t="str">
        <f>IF(ISNUMBER(Y101), Y101*COS(RADIANS(-$C101+Графики!$B$3))+Z101*SIN(RADIANS(-$C101+Графики!$B$3)),"")</f>
        <v/>
      </c>
      <c r="AB101" s="18" t="str">
        <f>IF(ISNUMBER(Y101), Y101*COS(RADIANS(-$C101+Графики!$B$5))+Z101*SIN(RADIANS(-$C101+Графики!$B$5)),"")</f>
        <v/>
      </c>
      <c r="AC101" s="24"/>
      <c r="AD101" s="25"/>
      <c r="AE101" s="25"/>
      <c r="AF101" s="25"/>
      <c r="AG101" s="18" t="str">
        <f t="shared" si="402"/>
        <v/>
      </c>
      <c r="AH101" s="18" t="str">
        <f t="shared" si="403"/>
        <v/>
      </c>
      <c r="AI101" s="18" t="str">
        <f>IF(ISNUMBER(AG101),AI100+AG101*0.5,IF(ISNUMBER(#REF!),0,""))</f>
        <v/>
      </c>
      <c r="AJ101" s="18" t="str">
        <f>IF(ISNUMBER(AH101),AJ100+AH101*0.5,IF(ISNUMBER(#REF!),0,""))</f>
        <v/>
      </c>
      <c r="AK101" s="18" t="str">
        <f>IF(ISNUMBER(AI101), AI101*COS(RADIANS(-$C101+Графики!$B$3))+AJ101*SIN(RADIANS(-$C101+Графики!$B$3)),"")</f>
        <v/>
      </c>
      <c r="AL101" s="19" t="str">
        <f>IF(ISNUMBER(AI101), AI101*COS(RADIANS(-$C101+Графики!$B$5))+AJ101*SIN(RADIANS(-$C101+Графики!$B$5)),"")</f>
        <v/>
      </c>
      <c r="AM101" s="24"/>
      <c r="AN101" s="25"/>
      <c r="AO101" s="25"/>
      <c r="AP101" s="25"/>
      <c r="AQ101" s="18" t="str">
        <f t="shared" si="404"/>
        <v/>
      </c>
      <c r="AR101" s="18" t="str">
        <f t="shared" si="405"/>
        <v/>
      </c>
      <c r="AS101" s="18" t="str">
        <f>IF(ISNUMBER(AQ101),AS100+AQ101*0.5,IF(ISNUMBER(#REF!),0,""))</f>
        <v/>
      </c>
      <c r="AT101" s="18" t="str">
        <f>IF(ISNUMBER(AR101),AT100+AR101*0.5,IF(ISNUMBER(#REF!),0,""))</f>
        <v/>
      </c>
      <c r="AU101" s="18" t="str">
        <f>IF(ISNUMBER(AS101), AS101*COS(RADIANS(-$C101+Графики!$B$3))+AT101*SIN(RADIANS(-$C101+Графики!$B$3)),"")</f>
        <v/>
      </c>
      <c r="AV101" s="19" t="str">
        <f>IF(ISNUMBER(AS101), AS101*COS(RADIANS(-$C101+Графики!$B$5))+AT101*SIN(RADIANS(-$C101+Графики!$B$5)),"")</f>
        <v/>
      </c>
      <c r="AW101" s="24"/>
      <c r="AX101" s="25"/>
      <c r="AY101" s="25"/>
      <c r="AZ101" s="25"/>
      <c r="BA101" s="18" t="str">
        <f t="shared" si="406"/>
        <v/>
      </c>
      <c r="BB101" s="18" t="str">
        <f t="shared" si="407"/>
        <v/>
      </c>
      <c r="BC101" s="18" t="str">
        <f>IF(ISNUMBER(BA101),BC100+BA101*0.5,IF(ISNUMBER(#REF!),0,""))</f>
        <v/>
      </c>
      <c r="BD101" s="18" t="str">
        <f>IF(ISNUMBER(BB101),BD100+BB101*0.5,IF(ISNUMBER(#REF!),0,""))</f>
        <v/>
      </c>
      <c r="BE101" s="18" t="str">
        <f>IF(ISNUMBER(BC101), BC101*COS(RADIANS(-$C101+Графики!$B$3))+BD101*SIN(RADIANS(-$C101+Графики!$B$3)),"")</f>
        <v/>
      </c>
      <c r="BF101" s="19" t="str">
        <f>IF(ISNUMBER(BC101), BC101*COS(RADIANS(-$C101+Графики!$B$5))+BD101*SIN(RADIANS(-$C101+Графики!$B$5)),"")</f>
        <v/>
      </c>
      <c r="BG101" s="24"/>
      <c r="BH101" s="25"/>
      <c r="BI101" s="25"/>
      <c r="BJ101" s="25"/>
      <c r="BK101" s="18" t="str">
        <f t="shared" si="408"/>
        <v/>
      </c>
      <c r="BL101" s="18" t="str">
        <f t="shared" si="409"/>
        <v/>
      </c>
      <c r="BM101" s="18" t="str">
        <f>IF(ISNUMBER(BK101),BM100+BK101*0.5,IF(ISNUMBER(#REF!),0,""))</f>
        <v/>
      </c>
      <c r="BN101" s="18" t="str">
        <f>IF(ISNUMBER(BL101),BN100+BL101*0.5,IF(ISNUMBER(#REF!),0,""))</f>
        <v/>
      </c>
      <c r="BO101" s="18" t="str">
        <f>IF(ISNUMBER(BM101), BM101*COS(RADIANS(-$C101+Графики!$B$3))+BN101*SIN(RADIANS(-$C101+Графики!$B$3)),"")</f>
        <v/>
      </c>
      <c r="BP101" s="19" t="str">
        <f>IF(ISNUMBER(BM101), BM101*COS(RADIANS(-$C101+Графики!$B$5))+BN101*SIN(RADIANS(-$C101+Графики!$B$5)),"")</f>
        <v/>
      </c>
      <c r="BQ101" s="24"/>
      <c r="BR101" s="25"/>
      <c r="BS101" s="25"/>
      <c r="BT101" s="25"/>
      <c r="BU101" s="18" t="str">
        <f t="shared" si="410"/>
        <v/>
      </c>
      <c r="BV101" s="18" t="str">
        <f t="shared" si="411"/>
        <v/>
      </c>
      <c r="BW101" s="18" t="str">
        <f>IF(ISNUMBER(BU101),BW100+BU101*0.5,IF(ISNUMBER(#REF!),0,""))</f>
        <v/>
      </c>
      <c r="BX101" s="18" t="str">
        <f>IF(ISNUMBER(BV101),BX100+BV101*0.5,IF(ISNUMBER(#REF!),0,""))</f>
        <v/>
      </c>
      <c r="BY101" s="18" t="str">
        <f>IF(ISNUMBER(BW101), BW101*COS(RADIANS(-$C101+Графики!$B$3))+BX101*SIN(RADIANS(-$C101+Графики!$B$3)),"")</f>
        <v/>
      </c>
      <c r="BZ101" s="19" t="str">
        <f>IF(ISNUMBER(BW101), BW101*COS(RADIANS(-$C101+Графики!$B$5))+BX101*SIN(RADIANS(-$C101+Графики!$B$5)),"")</f>
        <v/>
      </c>
      <c r="CA101" s="29"/>
      <c r="CB101" s="25"/>
      <c r="CC101" s="25"/>
      <c r="CD101" s="25"/>
      <c r="CE101" s="18" t="str">
        <f t="shared" si="412"/>
        <v/>
      </c>
      <c r="CF101" s="18" t="str">
        <f t="shared" si="413"/>
        <v/>
      </c>
      <c r="CG101" s="18" t="str">
        <f>IF(ISNUMBER(CE101),CG100+CE101*0.5,IF(ISNUMBER(#REF!),0,""))</f>
        <v/>
      </c>
      <c r="CH101" s="18" t="str">
        <f>IF(ISNUMBER(CF101),CH100+CF101*0.5,IF(ISNUMBER(#REF!),0,""))</f>
        <v/>
      </c>
      <c r="CI101" s="18" t="str">
        <f>IF(ISNUMBER(CG101), CG101*COS(RADIANS(-$C101+Графики!$B$3))+CH101*SIN(RADIANS(-$C101+Графики!$B$3)),"")</f>
        <v/>
      </c>
      <c r="CJ101" s="19" t="str">
        <f>IF(ISNUMBER(CG101), CG101*COS(RADIANS(-$C101+Графики!$B$5))+CH101*SIN(RADIANS(-$C101+Графики!$B$5)),"")</f>
        <v/>
      </c>
      <c r="CK101" s="24"/>
      <c r="CL101" s="25"/>
      <c r="CM101" s="25"/>
      <c r="CN101" s="25"/>
      <c r="CO101" s="18" t="str">
        <f t="shared" si="414"/>
        <v/>
      </c>
      <c r="CP101" s="18" t="str">
        <f t="shared" si="415"/>
        <v/>
      </c>
      <c r="CQ101" s="18" t="str">
        <f>IF(ISNUMBER(CO101),CQ100+CO101*0.5,IF(ISNUMBER(#REF!),0,""))</f>
        <v/>
      </c>
      <c r="CR101" s="18" t="str">
        <f>IF(ISNUMBER(CP101),CR100+CP101*0.5,IF(ISNUMBER(#REF!),0,""))</f>
        <v/>
      </c>
      <c r="CS101" s="18" t="str">
        <f>IF(ISNUMBER(CQ101), CQ101*COS(RADIANS(-$C101+Графики!$B$3))+CR101*SIN(RADIANS(-$C101+Графики!$B$3)),"")</f>
        <v/>
      </c>
      <c r="CT101" s="19" t="str">
        <f>IF(ISNUMBER(CQ101), CQ101*COS(RADIANS(-$C101+Графики!$B$5))+CR101*SIN(RADIANS(-$C101+Графики!$B$5)),"")</f>
        <v/>
      </c>
      <c r="CU101" s="24"/>
      <c r="CV101" s="25"/>
      <c r="CW101" s="25"/>
      <c r="CX101" s="25"/>
      <c r="CY101" s="18" t="str">
        <f t="shared" si="416"/>
        <v/>
      </c>
      <c r="CZ101" s="18" t="str">
        <f t="shared" si="417"/>
        <v/>
      </c>
      <c r="DA101" s="18" t="str">
        <f>IF(ISNUMBER(CY101),DA100+CY101*0.5,IF(ISNUMBER(#REF!),0,""))</f>
        <v/>
      </c>
      <c r="DB101" s="18" t="str">
        <f>IF(ISNUMBER(CZ101),DB100+CZ101*0.5,IF(ISNUMBER(#REF!),0,""))</f>
        <v/>
      </c>
      <c r="DC101" s="18" t="str">
        <f>IF(ISNUMBER(DA101), DA101*COS(RADIANS(-$C101+Графики!$B$3))+DB101*SIN(RADIANS(-$C101+Графики!$B$3)),"")</f>
        <v/>
      </c>
      <c r="DD101" s="19" t="str">
        <f>IF(ISNUMBER(DA101), DA101*COS(RADIANS(-$C101+Графики!$B$5))+DB101*SIN(RADIANS(-$C101+Графики!$B$5)),"")</f>
        <v/>
      </c>
      <c r="DE101" s="24"/>
      <c r="DF101" s="25"/>
      <c r="DG101" s="25"/>
      <c r="DH101" s="25"/>
      <c r="DI101" s="18" t="str">
        <f t="shared" si="418"/>
        <v/>
      </c>
      <c r="DJ101" s="18" t="str">
        <f t="shared" si="419"/>
        <v/>
      </c>
      <c r="DK101" s="18" t="str">
        <f>IF(ISNUMBER(DI101),DK100+DI101*0.5,IF(ISNUMBER(#REF!),0,""))</f>
        <v/>
      </c>
      <c r="DL101" s="18" t="str">
        <f>IF(ISNUMBER(DJ101),DL100+DJ101*0.5,IF(ISNUMBER(#REF!),0,""))</f>
        <v/>
      </c>
      <c r="DM101" s="18" t="str">
        <f>IF(ISNUMBER(DK101), DK101*COS(RADIANS(-$C101+Графики!$B$3))+DL101*SIN(RADIANS(-$C101+Графики!$B$3)),"")</f>
        <v/>
      </c>
      <c r="DN101" s="19" t="str">
        <f>IF(ISNUMBER(DK101), DK101*COS(RADIANS(-$C101+Графики!$B$5))+DL101*SIN(RADIANS(-$C101+Графики!$B$5)),"")</f>
        <v/>
      </c>
      <c r="DO101" s="24"/>
      <c r="DP101" s="25"/>
      <c r="DQ101" s="25"/>
      <c r="DR101" s="25"/>
      <c r="DS101" s="18" t="str">
        <f t="shared" si="420"/>
        <v/>
      </c>
      <c r="DT101" s="18" t="str">
        <f t="shared" si="421"/>
        <v/>
      </c>
      <c r="DU101" s="18" t="str">
        <f>IF(ISNUMBER(DS101),DU100+DS101*0.5,IF(ISNUMBER(#REF!),0,""))</f>
        <v/>
      </c>
      <c r="DV101" s="18" t="str">
        <f>IF(ISNUMBER(DT101),DV100+DT101*0.5,IF(ISNUMBER(#REF!),0,""))</f>
        <v/>
      </c>
      <c r="DW101" s="18" t="str">
        <f>IF(ISNUMBER(DU101), DU101*COS(RADIANS(-$C101+Графики!$B$3))+DV101*SIN(RADIANS(-$C101+Графики!$B$3)),"")</f>
        <v/>
      </c>
      <c r="DX101" s="19" t="str">
        <f>IF(ISNUMBER(DU101), DU101*COS(RADIANS(-$C101+Графики!$B$5))+DV101*SIN(RADIANS(-$C101+Графики!$B$5)),"")</f>
        <v/>
      </c>
      <c r="DY101" s="24"/>
      <c r="DZ101" s="25"/>
      <c r="EA101" s="25"/>
      <c r="EB101" s="25"/>
      <c r="EC101" s="18" t="str">
        <f t="shared" si="422"/>
        <v/>
      </c>
      <c r="ED101" s="18" t="str">
        <f t="shared" si="423"/>
        <v/>
      </c>
      <c r="EE101" s="18" t="str">
        <f>IF(ISNUMBER(EC101),EE100+EC101*0.5,IF(ISNUMBER(#REF!),0,""))</f>
        <v/>
      </c>
      <c r="EF101" s="18" t="str">
        <f>IF(ISNUMBER(ED101),EF100+ED101*0.5,IF(ISNUMBER(#REF!),0,""))</f>
        <v/>
      </c>
      <c r="EG101" s="18" t="str">
        <f>IF(ISNUMBER(EE101), EE101*COS(RADIANS(-$C101+Графики!$B$3))+EF101*SIN(RADIANS(-$C101+Графики!$B$3)),"")</f>
        <v/>
      </c>
      <c r="EH101" s="19" t="str">
        <f>IF(ISNUMBER(EE101), EE101*COS(RADIANS(-$C101+Графики!$B$5))+EF101*SIN(RADIANS(-$C101+Графики!$B$5)),"")</f>
        <v/>
      </c>
      <c r="EI101" s="24"/>
      <c r="EJ101" s="25"/>
      <c r="EK101" s="25"/>
      <c r="EL101" s="25"/>
      <c r="EM101" s="18" t="str">
        <f t="shared" si="424"/>
        <v/>
      </c>
      <c r="EN101" s="18" t="str">
        <f t="shared" si="425"/>
        <v/>
      </c>
      <c r="EO101" s="18" t="str">
        <f>IF(ISNUMBER(EM101),EO100+EM101*0.5,IF(ISNUMBER(#REF!),0,""))</f>
        <v/>
      </c>
      <c r="EP101" s="18" t="str">
        <f>IF(ISNUMBER(EN101),EP100+EN101*0.5,IF(ISNUMBER(#REF!),0,""))</f>
        <v/>
      </c>
      <c r="EQ101" s="18" t="str">
        <f>IF(ISNUMBER(EO101), EO101*COS(RADIANS(-$C101+Графики!$B$3))+EP101*SIN(RADIANS(-$C101+Графики!$B$3)),"")</f>
        <v/>
      </c>
      <c r="ER101" s="19" t="str">
        <f>IF(ISNUMBER(EO101), EO101*COS(RADIANS(-$C101+Графики!$B$5))+EP101*SIN(RADIANS(-$C101+Графики!$B$5)),"")</f>
        <v/>
      </c>
      <c r="ES101" s="24"/>
      <c r="ET101" s="25"/>
      <c r="EU101" s="25"/>
      <c r="EV101" s="25"/>
      <c r="EW101" s="18" t="str">
        <f t="shared" si="426"/>
        <v/>
      </c>
      <c r="EX101" s="18" t="str">
        <f t="shared" si="427"/>
        <v/>
      </c>
      <c r="EY101" s="18" t="str">
        <f>IF(ISNUMBER(EW101),EY100+EW101*0.5,IF(ISNUMBER(#REF!),0,""))</f>
        <v/>
      </c>
      <c r="EZ101" s="18" t="str">
        <f>IF(ISNUMBER(EX101),EZ100+EX101*0.5,IF(ISNUMBER(#REF!),0,""))</f>
        <v/>
      </c>
      <c r="FA101" s="18" t="str">
        <f>IF(ISNUMBER(EY101), EY101*COS(RADIANS(-$C101+Графики!$B$3))+EZ101*SIN(RADIANS(-$C101+Графики!$B$3)),"")</f>
        <v/>
      </c>
      <c r="FB101" s="19" t="str">
        <f>IF(ISNUMBER(EY101), EY101*COS(RADIANS(-$C101+Графики!$B$5))+EZ101*SIN(RADIANS(-$C101+Графики!$B$5)),"")</f>
        <v/>
      </c>
      <c r="FC101" s="24"/>
      <c r="FD101" s="25"/>
      <c r="FE101" s="25"/>
      <c r="FF101" s="25"/>
      <c r="FG101" s="18" t="str">
        <f t="shared" si="428"/>
        <v/>
      </c>
      <c r="FH101" s="18" t="str">
        <f t="shared" si="429"/>
        <v/>
      </c>
      <c r="FI101" s="18" t="str">
        <f>IF(ISNUMBER(FG101),FI100+FG101*0.5,IF(ISNUMBER(#REF!),0,""))</f>
        <v/>
      </c>
      <c r="FJ101" s="18" t="str">
        <f>IF(ISNUMBER(FH101),FJ100+FH101*0.5,IF(ISNUMBER(#REF!),0,""))</f>
        <v/>
      </c>
      <c r="FK101" s="18" t="str">
        <f>IF(ISNUMBER(FI101), FI101*COS(RADIANS(-$C101+Графики!$B$3))+FJ101*SIN(RADIANS(-$C101+Графики!$B$3)),"")</f>
        <v/>
      </c>
      <c r="FL101" s="19" t="str">
        <f>IF(ISNUMBER(FI101), FI101*COS(RADIANS(-$C101+Графики!$B$5))+FJ101*SIN(RADIANS(-$C101+Графики!$B$5)),"")</f>
        <v/>
      </c>
      <c r="FM101" s="24"/>
      <c r="FN101" s="25"/>
      <c r="FO101" s="25"/>
      <c r="FP101" s="25"/>
      <c r="FQ101" s="18" t="str">
        <f t="shared" si="430"/>
        <v/>
      </c>
      <c r="FR101" s="18" t="str">
        <f t="shared" si="431"/>
        <v/>
      </c>
      <c r="FS101" s="18" t="str">
        <f>IF(ISNUMBER(FQ101),FS100+FQ101*0.5,IF(ISNUMBER(#REF!),0,""))</f>
        <v/>
      </c>
      <c r="FT101" s="18" t="str">
        <f>IF(ISNUMBER(FR101),FT100+FR101*0.5,IF(ISNUMBER(#REF!),0,""))</f>
        <v/>
      </c>
      <c r="FU101" s="18" t="str">
        <f>IF(ISNUMBER(FS101), FS101*COS(RADIANS(-$C101+Графики!$B$3))+FT101*SIN(RADIANS(-$C101+Графики!$B$3)),"")</f>
        <v/>
      </c>
      <c r="FV101" s="19" t="str">
        <f>IF(ISNUMBER(FS101), FS101*COS(RADIANS(-$C101+Графики!$B$5))+FT101*SIN(RADIANS(-$C101+Графики!$B$5)),"")</f>
        <v/>
      </c>
      <c r="FW101" s="24"/>
      <c r="FX101" s="25"/>
      <c r="FY101" s="25"/>
      <c r="FZ101" s="25"/>
      <c r="GA101" s="18" t="str">
        <f t="shared" si="432"/>
        <v/>
      </c>
      <c r="GB101" s="18" t="str">
        <f t="shared" si="433"/>
        <v/>
      </c>
      <c r="GC101" s="18" t="str">
        <f>IF(ISNUMBER(GA101),GC100+GA101*0.5,IF(ISNUMBER(#REF!),0,""))</f>
        <v/>
      </c>
      <c r="GD101" s="18" t="str">
        <f>IF(ISNUMBER(GB101),GD100+GB101*0.5,IF(ISNUMBER(#REF!),0,""))</f>
        <v/>
      </c>
      <c r="GE101" s="18" t="str">
        <f>IF(ISNUMBER(GC101), GC101*COS(RADIANS(-$C101+Графики!$B$3))+GD101*SIN(RADIANS(-$C101+Графики!$B$3)),"")</f>
        <v/>
      </c>
      <c r="GF101" s="19" t="str">
        <f>IF(ISNUMBER(GC101), GC101*COS(RADIANS(-$C101+Графики!$B$5))+GD101*SIN(RADIANS(-$C101+Графики!$B$5)),"")</f>
        <v/>
      </c>
      <c r="GG101" s="24"/>
      <c r="GH101" s="25"/>
      <c r="GI101" s="25"/>
      <c r="GJ101" s="25"/>
      <c r="GK101" s="18" t="str">
        <f t="shared" si="434"/>
        <v/>
      </c>
      <c r="GL101" s="18" t="str">
        <f t="shared" si="435"/>
        <v/>
      </c>
      <c r="GM101" s="18" t="str">
        <f>IF(ISNUMBER(GK101),GM100+GK101*0.5,IF(ISNUMBER(#REF!),0,""))</f>
        <v/>
      </c>
      <c r="GN101" s="18" t="str">
        <f>IF(ISNUMBER(GL101),GN100+GL101*0.5,IF(ISNUMBER(#REF!),0,""))</f>
        <v/>
      </c>
      <c r="GO101" s="18" t="str">
        <f>IF(ISNUMBER(GM101), GM101*COS(RADIANS(-$C101+Графики!$B$3))+GN101*SIN(RADIANS(-$C101+Графики!$B$3)),"")</f>
        <v/>
      </c>
      <c r="GP101" s="19" t="str">
        <f>IF(ISNUMBER(GM101), GM101*COS(RADIANS(-$C101+Графики!$B$5))+GN101*SIN(RADIANS(-$C101+Графики!$B$5)),"")</f>
        <v/>
      </c>
      <c r="GQ101" s="24"/>
      <c r="GR101" s="25"/>
      <c r="GS101" s="25"/>
      <c r="GT101" s="25"/>
      <c r="GU101" s="18" t="str">
        <f t="shared" si="436"/>
        <v/>
      </c>
      <c r="GV101" s="18" t="str">
        <f t="shared" si="437"/>
        <v/>
      </c>
      <c r="GW101" s="18" t="str">
        <f>IF(ISNUMBER(GU101),GW100+GU101*0.5,IF(ISNUMBER(#REF!),0,""))</f>
        <v/>
      </c>
      <c r="GX101" s="18" t="str">
        <f>IF(ISNUMBER(GV101),GX100+GV101*0.5,IF(ISNUMBER(#REF!),0,""))</f>
        <v/>
      </c>
      <c r="GY101" s="18" t="str">
        <f>IF(ISNUMBER(GW101), GW101*COS(RADIANS(-$C101+Графики!$B$3))+GX101*SIN(RADIANS(-$C101+Графики!$B$3)),"")</f>
        <v/>
      </c>
      <c r="GZ101" s="19" t="str">
        <f>IF(ISNUMBER(GW101), GW101*COS(RADIANS(-$C101+Графики!$B$5))+GX101*SIN(RADIANS(-$C101+Графики!$B$5)),"")</f>
        <v/>
      </c>
      <c r="HA101" s="24"/>
      <c r="HB101" s="25"/>
      <c r="HC101" s="25"/>
      <c r="HD101" s="25"/>
      <c r="HE101" s="18" t="str">
        <f t="shared" si="438"/>
        <v/>
      </c>
      <c r="HF101" s="18" t="str">
        <f t="shared" si="439"/>
        <v/>
      </c>
      <c r="HG101" s="18" t="str">
        <f>IF(ISNUMBER(HE101),HG100+HE101*0.5,IF(ISNUMBER(#REF!),0,""))</f>
        <v/>
      </c>
      <c r="HH101" s="18" t="str">
        <f>IF(ISNUMBER(HF101),HH100+HF101*0.5,IF(ISNUMBER(#REF!),0,""))</f>
        <v/>
      </c>
      <c r="HI101" s="18" t="str">
        <f>IF(ISNUMBER(HG101), HG101*COS(RADIANS(-$C101+Графики!$B$3))+HH101*SIN(RADIANS(-$C101+Графики!$B$3)),"")</f>
        <v/>
      </c>
      <c r="HJ101" s="19" t="str">
        <f>IF(ISNUMBER(HG101), HG101*COS(RADIANS(-$C101+Графики!$B$5))+HH101*SIN(RADIANS(-$C101+Графики!$B$5)),"")</f>
        <v/>
      </c>
      <c r="HK101" s="24"/>
      <c r="HL101" s="25"/>
      <c r="HM101" s="25"/>
      <c r="HN101" s="25"/>
      <c r="HO101" s="18" t="str">
        <f t="shared" si="440"/>
        <v/>
      </c>
      <c r="HP101" s="18" t="str">
        <f t="shared" si="441"/>
        <v/>
      </c>
      <c r="HQ101" s="18" t="str">
        <f>IF(ISNUMBER(HO101),HQ100+HO101*0.5,IF(ISNUMBER(#REF!),0,""))</f>
        <v/>
      </c>
      <c r="HR101" s="18" t="str">
        <f>IF(ISNUMBER(HP101),HR100+HP101*0.5,IF(ISNUMBER(#REF!),0,""))</f>
        <v/>
      </c>
      <c r="HS101" s="18" t="str">
        <f>IF(ISNUMBER(HQ101), HQ101*COS(RADIANS(-$C101+Графики!$B$3))+HR101*SIN(RADIANS(-$C101+Графики!$B$3)),"")</f>
        <v/>
      </c>
      <c r="HT101" s="19" t="str">
        <f>IF(ISNUMBER(HQ101), HQ101*COS(RADIANS(-$C101+Графики!$B$5))+HR101*SIN(RADIANS(-$C101+Графики!$B$5)),"")</f>
        <v/>
      </c>
      <c r="HU101" s="24"/>
      <c r="HV101" s="25"/>
      <c r="HW101" s="25"/>
      <c r="HX101" s="25"/>
      <c r="HY101" s="18" t="str">
        <f t="shared" si="442"/>
        <v/>
      </c>
      <c r="HZ101" s="18" t="str">
        <f t="shared" si="443"/>
        <v/>
      </c>
      <c r="IA101" s="18" t="str">
        <f>IF(ISNUMBER(HY101),IA100+HY101*0.5,IF(ISNUMBER(#REF!),0,""))</f>
        <v/>
      </c>
      <c r="IB101" s="18" t="str">
        <f>IF(ISNUMBER(HZ101),IB100+HZ101*0.5,IF(ISNUMBER(#REF!),0,""))</f>
        <v/>
      </c>
      <c r="IC101" s="18" t="str">
        <f>IF(ISNUMBER(IA101), IA101*COS(RADIANS(-$C101+Графики!$B$3))+IB101*SIN(RADIANS(-$C101+Графики!$B$3)),"")</f>
        <v/>
      </c>
      <c r="ID101" s="19" t="str">
        <f>IF(ISNUMBER(IA101), IA101*COS(RADIANS(-$C101+Графики!$B$5))+IB101*SIN(RADIANS(-$C101+Графики!$B$5)),"")</f>
        <v/>
      </c>
      <c r="IE101" s="24"/>
      <c r="IF101" s="25"/>
      <c r="IG101" s="25"/>
      <c r="IH101" s="25"/>
      <c r="II101" s="18" t="str">
        <f t="shared" si="444"/>
        <v/>
      </c>
      <c r="IJ101" s="18" t="str">
        <f t="shared" si="445"/>
        <v/>
      </c>
      <c r="IK101" s="18" t="str">
        <f>IF(ISNUMBER(II101),IK100+II101*0.5,IF(ISNUMBER(#REF!),0,""))</f>
        <v/>
      </c>
      <c r="IL101" s="18" t="str">
        <f>IF(ISNUMBER(IJ101),IL100+IJ101*0.5,IF(ISNUMBER(#REF!),0,""))</f>
        <v/>
      </c>
      <c r="IM101" s="18" t="str">
        <f>IF(ISNUMBER(IK101), IK101*COS(RADIANS(-$C101+Графики!$B$3))+IL101*SIN(RADIANS(-$C101+Графики!$B$3)),"")</f>
        <v/>
      </c>
      <c r="IN101" s="19" t="str">
        <f>IF(ISNUMBER(IK101), IK101*COS(RADIANS(-$C101+Графики!$B$5))+IL101*SIN(RADIANS(-$C101+Графики!$B$5)),"")</f>
        <v/>
      </c>
      <c r="IO101" s="24"/>
      <c r="IP101" s="25"/>
      <c r="IQ101" s="25"/>
      <c r="IR101" s="25"/>
      <c r="IS101" s="18" t="str">
        <f t="shared" si="446"/>
        <v/>
      </c>
      <c r="IT101" s="18" t="str">
        <f t="shared" si="447"/>
        <v/>
      </c>
      <c r="IU101" s="18" t="str">
        <f>IF(ISNUMBER(IS101),IU100+IS101*0.5,IF(ISNUMBER(#REF!),0,""))</f>
        <v/>
      </c>
      <c r="IV101" s="18" t="str">
        <f>IF(ISNUMBER(IT101),IV100+IT101*0.5,IF(ISNUMBER(#REF!),0,""))</f>
        <v/>
      </c>
      <c r="IW101" s="18" t="str">
        <f>IF(ISNUMBER(IU101), IU101*COS(RADIANS(-$C101+Графики!$B$3))+IV101*SIN(RADIANS(-$C101+Графики!$B$3)),"")</f>
        <v/>
      </c>
      <c r="IX101" s="19" t="str">
        <f>IF(ISNUMBER(IU101), IU101*COS(RADIANS(-$C101+Графики!$B$5))+IV101*SIN(RADIANS(-$C101+Графики!$B$5)),"")</f>
        <v/>
      </c>
    </row>
    <row r="102" spans="1:258" s="88" customFormat="1" x14ac:dyDescent="0.25">
      <c r="A102" s="44">
        <v>102</v>
      </c>
      <c r="B102" s="50">
        <v>0</v>
      </c>
      <c r="C102" s="11">
        <f>IF(Графики!$A$7="Расчитывать с учетом закручивания скважины",B102,0)</f>
        <v>0</v>
      </c>
      <c r="D102" s="47">
        <v>49.5</v>
      </c>
      <c r="E102" s="34">
        <f t="shared" si="397"/>
        <v>0</v>
      </c>
      <c r="F102" s="35">
        <f t="shared" si="397"/>
        <v>0</v>
      </c>
      <c r="G102" s="35">
        <f t="shared" si="295"/>
        <v>0</v>
      </c>
      <c r="H102" s="36">
        <f t="shared" si="296"/>
        <v>0</v>
      </c>
      <c r="I102" s="29"/>
      <c r="J102" s="25"/>
      <c r="K102" s="25"/>
      <c r="L102" s="25"/>
      <c r="M102" s="18" t="str">
        <f t="shared" si="398"/>
        <v/>
      </c>
      <c r="N102" s="18" t="str">
        <f t="shared" si="399"/>
        <v/>
      </c>
      <c r="O102" s="18" t="str">
        <f>IF(ISNUMBER(M102),O101+M102*0.5,IF(ISNUMBER(#REF!),0,""))</f>
        <v/>
      </c>
      <c r="P102" s="18" t="str">
        <f>IF(ISNUMBER(N102),P101+N102*0.5,IF(ISNUMBER(#REF!),0,""))</f>
        <v/>
      </c>
      <c r="Q102" s="18" t="str">
        <f>IF(ISNUMBER(O102), O102*COS(RADIANS(-$C102+Графики!$B$3))+P102*SIN(RADIANS(-$C102+Графики!$B$3)),"")</f>
        <v/>
      </c>
      <c r="R102" s="19" t="str">
        <f>IF(ISNUMBER(O102), O102*COS(RADIANS(-$C102+Графики!$B$5))+P102*SIN(RADIANS(-$C102+Графики!$B$5)),"")</f>
        <v/>
      </c>
      <c r="S102" s="29"/>
      <c r="T102" s="25"/>
      <c r="U102" s="25"/>
      <c r="V102" s="25"/>
      <c r="W102" s="18" t="str">
        <f t="shared" si="400"/>
        <v/>
      </c>
      <c r="X102" s="18" t="str">
        <f t="shared" si="401"/>
        <v/>
      </c>
      <c r="Y102" s="18" t="str">
        <f>IF(ISNUMBER(W102),Y101+W102*0.5,IF(ISNUMBER(#REF!),0,""))</f>
        <v/>
      </c>
      <c r="Z102" s="18" t="str">
        <f>IF(ISNUMBER(X102),Z101+X102*0.5,IF(ISNUMBER(#REF!),0,""))</f>
        <v/>
      </c>
      <c r="AA102" s="18" t="str">
        <f>IF(ISNUMBER(Y102), Y102*COS(RADIANS(-$C102+Графики!$B$3))+Z102*SIN(RADIANS(-$C102+Графики!$B$3)),"")</f>
        <v/>
      </c>
      <c r="AB102" s="18" t="str">
        <f>IF(ISNUMBER(Y102), Y102*COS(RADIANS(-$C102+Графики!$B$5))+Z102*SIN(RADIANS(-$C102+Графики!$B$5)),"")</f>
        <v/>
      </c>
      <c r="AC102" s="24"/>
      <c r="AD102" s="25"/>
      <c r="AE102" s="25"/>
      <c r="AF102" s="25"/>
      <c r="AG102" s="18" t="str">
        <f t="shared" si="402"/>
        <v/>
      </c>
      <c r="AH102" s="18" t="str">
        <f t="shared" si="403"/>
        <v/>
      </c>
      <c r="AI102" s="18" t="str">
        <f>IF(ISNUMBER(AG102),AI101+AG102*0.5,IF(ISNUMBER(#REF!),0,""))</f>
        <v/>
      </c>
      <c r="AJ102" s="18" t="str">
        <f>IF(ISNUMBER(AH102),AJ101+AH102*0.5,IF(ISNUMBER(#REF!),0,""))</f>
        <v/>
      </c>
      <c r="AK102" s="18" t="str">
        <f>IF(ISNUMBER(AI102), AI102*COS(RADIANS(-$C102+Графики!$B$3))+AJ102*SIN(RADIANS(-$C102+Графики!$B$3)),"")</f>
        <v/>
      </c>
      <c r="AL102" s="19" t="str">
        <f>IF(ISNUMBER(AI102), AI102*COS(RADIANS(-$C102+Графики!$B$5))+AJ102*SIN(RADIANS(-$C102+Графики!$B$5)),"")</f>
        <v/>
      </c>
      <c r="AM102" s="24"/>
      <c r="AN102" s="25"/>
      <c r="AO102" s="25"/>
      <c r="AP102" s="25"/>
      <c r="AQ102" s="18" t="str">
        <f t="shared" si="404"/>
        <v/>
      </c>
      <c r="AR102" s="18" t="str">
        <f t="shared" si="405"/>
        <v/>
      </c>
      <c r="AS102" s="18" t="str">
        <f>IF(ISNUMBER(AQ102),AS101+AQ102*0.5,IF(ISNUMBER(#REF!),0,""))</f>
        <v/>
      </c>
      <c r="AT102" s="18" t="str">
        <f>IF(ISNUMBER(AR102),AT101+AR102*0.5,IF(ISNUMBER(#REF!),0,""))</f>
        <v/>
      </c>
      <c r="AU102" s="18" t="str">
        <f>IF(ISNUMBER(AS102), AS102*COS(RADIANS(-$C102+Графики!$B$3))+AT102*SIN(RADIANS(-$C102+Графики!$B$3)),"")</f>
        <v/>
      </c>
      <c r="AV102" s="19" t="str">
        <f>IF(ISNUMBER(AS102), AS102*COS(RADIANS(-$C102+Графики!$B$5))+AT102*SIN(RADIANS(-$C102+Графики!$B$5)),"")</f>
        <v/>
      </c>
      <c r="AW102" s="24"/>
      <c r="AX102" s="25"/>
      <c r="AY102" s="25"/>
      <c r="AZ102" s="25"/>
      <c r="BA102" s="18" t="str">
        <f t="shared" si="406"/>
        <v/>
      </c>
      <c r="BB102" s="18" t="str">
        <f t="shared" si="407"/>
        <v/>
      </c>
      <c r="BC102" s="18" t="str">
        <f>IF(ISNUMBER(BA102),BC101+BA102*0.5,IF(ISNUMBER(#REF!),0,""))</f>
        <v/>
      </c>
      <c r="BD102" s="18" t="str">
        <f>IF(ISNUMBER(BB102),BD101+BB102*0.5,IF(ISNUMBER(#REF!),0,""))</f>
        <v/>
      </c>
      <c r="BE102" s="18" t="str">
        <f>IF(ISNUMBER(BC102), BC102*COS(RADIANS(-$C102+Графики!$B$3))+BD102*SIN(RADIANS(-$C102+Графики!$B$3)),"")</f>
        <v/>
      </c>
      <c r="BF102" s="19" t="str">
        <f>IF(ISNUMBER(BC102), BC102*COS(RADIANS(-$C102+Графики!$B$5))+BD102*SIN(RADIANS(-$C102+Графики!$B$5)),"")</f>
        <v/>
      </c>
      <c r="BG102" s="24"/>
      <c r="BH102" s="25"/>
      <c r="BI102" s="25"/>
      <c r="BJ102" s="25"/>
      <c r="BK102" s="18" t="str">
        <f t="shared" si="408"/>
        <v/>
      </c>
      <c r="BL102" s="18" t="str">
        <f t="shared" si="409"/>
        <v/>
      </c>
      <c r="BM102" s="18" t="str">
        <f>IF(ISNUMBER(BK102),BM101+BK102*0.5,IF(ISNUMBER(#REF!),0,""))</f>
        <v/>
      </c>
      <c r="BN102" s="18" t="str">
        <f>IF(ISNUMBER(BL102),BN101+BL102*0.5,IF(ISNUMBER(#REF!),0,""))</f>
        <v/>
      </c>
      <c r="BO102" s="18" t="str">
        <f>IF(ISNUMBER(BM102), BM102*COS(RADIANS(-$C102+Графики!$B$3))+BN102*SIN(RADIANS(-$C102+Графики!$B$3)),"")</f>
        <v/>
      </c>
      <c r="BP102" s="19" t="str">
        <f>IF(ISNUMBER(BM102), BM102*COS(RADIANS(-$C102+Графики!$B$5))+BN102*SIN(RADIANS(-$C102+Графики!$B$5)),"")</f>
        <v/>
      </c>
      <c r="BQ102" s="24"/>
      <c r="BR102" s="25"/>
      <c r="BS102" s="25"/>
      <c r="BT102" s="25"/>
      <c r="BU102" s="18" t="str">
        <f t="shared" si="410"/>
        <v/>
      </c>
      <c r="BV102" s="18" t="str">
        <f t="shared" si="411"/>
        <v/>
      </c>
      <c r="BW102" s="18" t="str">
        <f>IF(ISNUMBER(BU102),BW101+BU102*0.5,IF(ISNUMBER(#REF!),0,""))</f>
        <v/>
      </c>
      <c r="BX102" s="18" t="str">
        <f>IF(ISNUMBER(BV102),BX101+BV102*0.5,IF(ISNUMBER(#REF!),0,""))</f>
        <v/>
      </c>
      <c r="BY102" s="18" t="str">
        <f>IF(ISNUMBER(BW102), BW102*COS(RADIANS(-$C102+Графики!$B$3))+BX102*SIN(RADIANS(-$C102+Графики!$B$3)),"")</f>
        <v/>
      </c>
      <c r="BZ102" s="19" t="str">
        <f>IF(ISNUMBER(BW102), BW102*COS(RADIANS(-$C102+Графики!$B$5))+BX102*SIN(RADIANS(-$C102+Графики!$B$5)),"")</f>
        <v/>
      </c>
      <c r="CA102" s="29"/>
      <c r="CB102" s="25"/>
      <c r="CC102" s="25"/>
      <c r="CD102" s="25"/>
      <c r="CE102" s="18" t="str">
        <f t="shared" si="412"/>
        <v/>
      </c>
      <c r="CF102" s="18" t="str">
        <f t="shared" si="413"/>
        <v/>
      </c>
      <c r="CG102" s="18" t="str">
        <f>IF(ISNUMBER(CE102),CG101+CE102*0.5,IF(ISNUMBER(#REF!),0,""))</f>
        <v/>
      </c>
      <c r="CH102" s="18" t="str">
        <f>IF(ISNUMBER(CF102),CH101+CF102*0.5,IF(ISNUMBER(#REF!),0,""))</f>
        <v/>
      </c>
      <c r="CI102" s="18" t="str">
        <f>IF(ISNUMBER(CG102), CG102*COS(RADIANS(-$C102+Графики!$B$3))+CH102*SIN(RADIANS(-$C102+Графики!$B$3)),"")</f>
        <v/>
      </c>
      <c r="CJ102" s="19" t="str">
        <f>IF(ISNUMBER(CG102), CG102*COS(RADIANS(-$C102+Графики!$B$5))+CH102*SIN(RADIANS(-$C102+Графики!$B$5)),"")</f>
        <v/>
      </c>
      <c r="CK102" s="24"/>
      <c r="CL102" s="25"/>
      <c r="CM102" s="25"/>
      <c r="CN102" s="25"/>
      <c r="CO102" s="18" t="str">
        <f t="shared" si="414"/>
        <v/>
      </c>
      <c r="CP102" s="18" t="str">
        <f t="shared" si="415"/>
        <v/>
      </c>
      <c r="CQ102" s="18" t="str">
        <f>IF(ISNUMBER(CO102),CQ101+CO102*0.5,IF(ISNUMBER(#REF!),0,""))</f>
        <v/>
      </c>
      <c r="CR102" s="18" t="str">
        <f>IF(ISNUMBER(CP102),CR101+CP102*0.5,IF(ISNUMBER(#REF!),0,""))</f>
        <v/>
      </c>
      <c r="CS102" s="18" t="str">
        <f>IF(ISNUMBER(CQ102), CQ102*COS(RADIANS(-$C102+Графики!$B$3))+CR102*SIN(RADIANS(-$C102+Графики!$B$3)),"")</f>
        <v/>
      </c>
      <c r="CT102" s="19" t="str">
        <f>IF(ISNUMBER(CQ102), CQ102*COS(RADIANS(-$C102+Графики!$B$5))+CR102*SIN(RADIANS(-$C102+Графики!$B$5)),"")</f>
        <v/>
      </c>
      <c r="CU102" s="24"/>
      <c r="CV102" s="25"/>
      <c r="CW102" s="25"/>
      <c r="CX102" s="25"/>
      <c r="CY102" s="18" t="str">
        <f t="shared" si="416"/>
        <v/>
      </c>
      <c r="CZ102" s="18" t="str">
        <f t="shared" si="417"/>
        <v/>
      </c>
      <c r="DA102" s="18" t="str">
        <f>IF(ISNUMBER(CY102),DA101+CY102*0.5,IF(ISNUMBER(#REF!),0,""))</f>
        <v/>
      </c>
      <c r="DB102" s="18" t="str">
        <f>IF(ISNUMBER(CZ102),DB101+CZ102*0.5,IF(ISNUMBER(#REF!),0,""))</f>
        <v/>
      </c>
      <c r="DC102" s="18" t="str">
        <f>IF(ISNUMBER(DA102), DA102*COS(RADIANS(-$C102+Графики!$B$3))+DB102*SIN(RADIANS(-$C102+Графики!$B$3)),"")</f>
        <v/>
      </c>
      <c r="DD102" s="19" t="str">
        <f>IF(ISNUMBER(DA102), DA102*COS(RADIANS(-$C102+Графики!$B$5))+DB102*SIN(RADIANS(-$C102+Графики!$B$5)),"")</f>
        <v/>
      </c>
      <c r="DE102" s="24"/>
      <c r="DF102" s="25"/>
      <c r="DG102" s="25"/>
      <c r="DH102" s="25"/>
      <c r="DI102" s="18" t="str">
        <f t="shared" si="418"/>
        <v/>
      </c>
      <c r="DJ102" s="18" t="str">
        <f t="shared" si="419"/>
        <v/>
      </c>
      <c r="DK102" s="18" t="str">
        <f>IF(ISNUMBER(DI102),DK101+DI102*0.5,IF(ISNUMBER(#REF!),0,""))</f>
        <v/>
      </c>
      <c r="DL102" s="18" t="str">
        <f>IF(ISNUMBER(DJ102),DL101+DJ102*0.5,IF(ISNUMBER(#REF!),0,""))</f>
        <v/>
      </c>
      <c r="DM102" s="18" t="str">
        <f>IF(ISNUMBER(DK102), DK102*COS(RADIANS(-$C102+Графики!$B$3))+DL102*SIN(RADIANS(-$C102+Графики!$B$3)),"")</f>
        <v/>
      </c>
      <c r="DN102" s="19" t="str">
        <f>IF(ISNUMBER(DK102), DK102*COS(RADIANS(-$C102+Графики!$B$5))+DL102*SIN(RADIANS(-$C102+Графики!$B$5)),"")</f>
        <v/>
      </c>
      <c r="DO102" s="24"/>
      <c r="DP102" s="25"/>
      <c r="DQ102" s="25"/>
      <c r="DR102" s="25"/>
      <c r="DS102" s="18" t="str">
        <f t="shared" si="420"/>
        <v/>
      </c>
      <c r="DT102" s="18" t="str">
        <f t="shared" si="421"/>
        <v/>
      </c>
      <c r="DU102" s="18" t="str">
        <f>IF(ISNUMBER(DS102),DU101+DS102*0.5,IF(ISNUMBER(#REF!),0,""))</f>
        <v/>
      </c>
      <c r="DV102" s="18" t="str">
        <f>IF(ISNUMBER(DT102),DV101+DT102*0.5,IF(ISNUMBER(#REF!),0,""))</f>
        <v/>
      </c>
      <c r="DW102" s="18" t="str">
        <f>IF(ISNUMBER(DU102), DU102*COS(RADIANS(-$C102+Графики!$B$3))+DV102*SIN(RADIANS(-$C102+Графики!$B$3)),"")</f>
        <v/>
      </c>
      <c r="DX102" s="19" t="str">
        <f>IF(ISNUMBER(DU102), DU102*COS(RADIANS(-$C102+Графики!$B$5))+DV102*SIN(RADIANS(-$C102+Графики!$B$5)),"")</f>
        <v/>
      </c>
      <c r="DY102" s="24"/>
      <c r="DZ102" s="25"/>
      <c r="EA102" s="25"/>
      <c r="EB102" s="25"/>
      <c r="EC102" s="18" t="str">
        <f t="shared" si="422"/>
        <v/>
      </c>
      <c r="ED102" s="18" t="str">
        <f t="shared" si="423"/>
        <v/>
      </c>
      <c r="EE102" s="18" t="str">
        <f>IF(ISNUMBER(EC102),EE101+EC102*0.5,IF(ISNUMBER(#REF!),0,""))</f>
        <v/>
      </c>
      <c r="EF102" s="18" t="str">
        <f>IF(ISNUMBER(ED102),EF101+ED102*0.5,IF(ISNUMBER(#REF!),0,""))</f>
        <v/>
      </c>
      <c r="EG102" s="18" t="str">
        <f>IF(ISNUMBER(EE102), EE102*COS(RADIANS(-$C102+Графики!$B$3))+EF102*SIN(RADIANS(-$C102+Графики!$B$3)),"")</f>
        <v/>
      </c>
      <c r="EH102" s="19" t="str">
        <f>IF(ISNUMBER(EE102), EE102*COS(RADIANS(-$C102+Графики!$B$5))+EF102*SIN(RADIANS(-$C102+Графики!$B$5)),"")</f>
        <v/>
      </c>
      <c r="EI102" s="24"/>
      <c r="EJ102" s="25"/>
      <c r="EK102" s="25"/>
      <c r="EL102" s="25"/>
      <c r="EM102" s="18" t="str">
        <f t="shared" si="424"/>
        <v/>
      </c>
      <c r="EN102" s="18" t="str">
        <f t="shared" si="425"/>
        <v/>
      </c>
      <c r="EO102" s="18" t="str">
        <f>IF(ISNUMBER(EM102),EO101+EM102*0.5,IF(ISNUMBER(#REF!),0,""))</f>
        <v/>
      </c>
      <c r="EP102" s="18" t="str">
        <f>IF(ISNUMBER(EN102),EP101+EN102*0.5,IF(ISNUMBER(#REF!),0,""))</f>
        <v/>
      </c>
      <c r="EQ102" s="18" t="str">
        <f>IF(ISNUMBER(EO102), EO102*COS(RADIANS(-$C102+Графики!$B$3))+EP102*SIN(RADIANS(-$C102+Графики!$B$3)),"")</f>
        <v/>
      </c>
      <c r="ER102" s="19" t="str">
        <f>IF(ISNUMBER(EO102), EO102*COS(RADIANS(-$C102+Графики!$B$5))+EP102*SIN(RADIANS(-$C102+Графики!$B$5)),"")</f>
        <v/>
      </c>
      <c r="ES102" s="24"/>
      <c r="ET102" s="25"/>
      <c r="EU102" s="25"/>
      <c r="EV102" s="25"/>
      <c r="EW102" s="18" t="str">
        <f t="shared" si="426"/>
        <v/>
      </c>
      <c r="EX102" s="18" t="str">
        <f t="shared" si="427"/>
        <v/>
      </c>
      <c r="EY102" s="18" t="str">
        <f>IF(ISNUMBER(EW102),EY101+EW102*0.5,IF(ISNUMBER(#REF!),0,""))</f>
        <v/>
      </c>
      <c r="EZ102" s="18" t="str">
        <f>IF(ISNUMBER(EX102),EZ101+EX102*0.5,IF(ISNUMBER(#REF!),0,""))</f>
        <v/>
      </c>
      <c r="FA102" s="18" t="str">
        <f>IF(ISNUMBER(EY102), EY102*COS(RADIANS(-$C102+Графики!$B$3))+EZ102*SIN(RADIANS(-$C102+Графики!$B$3)),"")</f>
        <v/>
      </c>
      <c r="FB102" s="19" t="str">
        <f>IF(ISNUMBER(EY102), EY102*COS(RADIANS(-$C102+Графики!$B$5))+EZ102*SIN(RADIANS(-$C102+Графики!$B$5)),"")</f>
        <v/>
      </c>
      <c r="FC102" s="24"/>
      <c r="FD102" s="25"/>
      <c r="FE102" s="25"/>
      <c r="FF102" s="25"/>
      <c r="FG102" s="18" t="str">
        <f t="shared" si="428"/>
        <v/>
      </c>
      <c r="FH102" s="18" t="str">
        <f t="shared" si="429"/>
        <v/>
      </c>
      <c r="FI102" s="18" t="str">
        <f>IF(ISNUMBER(FG102),FI101+FG102*0.5,IF(ISNUMBER(#REF!),0,""))</f>
        <v/>
      </c>
      <c r="FJ102" s="18" t="str">
        <f>IF(ISNUMBER(FH102),FJ101+FH102*0.5,IF(ISNUMBER(#REF!),0,""))</f>
        <v/>
      </c>
      <c r="FK102" s="18" t="str">
        <f>IF(ISNUMBER(FI102), FI102*COS(RADIANS(-$C102+Графики!$B$3))+FJ102*SIN(RADIANS(-$C102+Графики!$B$3)),"")</f>
        <v/>
      </c>
      <c r="FL102" s="19" t="str">
        <f>IF(ISNUMBER(FI102), FI102*COS(RADIANS(-$C102+Графики!$B$5))+FJ102*SIN(RADIANS(-$C102+Графики!$B$5)),"")</f>
        <v/>
      </c>
      <c r="FM102" s="24"/>
      <c r="FN102" s="25"/>
      <c r="FO102" s="25"/>
      <c r="FP102" s="25"/>
      <c r="FQ102" s="18" t="str">
        <f t="shared" si="430"/>
        <v/>
      </c>
      <c r="FR102" s="18" t="str">
        <f t="shared" si="431"/>
        <v/>
      </c>
      <c r="FS102" s="18" t="str">
        <f>IF(ISNUMBER(FQ102),FS101+FQ102*0.5,IF(ISNUMBER(#REF!),0,""))</f>
        <v/>
      </c>
      <c r="FT102" s="18" t="str">
        <f>IF(ISNUMBER(FR102),FT101+FR102*0.5,IF(ISNUMBER(#REF!),0,""))</f>
        <v/>
      </c>
      <c r="FU102" s="18" t="str">
        <f>IF(ISNUMBER(FS102), FS102*COS(RADIANS(-$C102+Графики!$B$3))+FT102*SIN(RADIANS(-$C102+Графики!$B$3)),"")</f>
        <v/>
      </c>
      <c r="FV102" s="19" t="str">
        <f>IF(ISNUMBER(FS102), FS102*COS(RADIANS(-$C102+Графики!$B$5))+FT102*SIN(RADIANS(-$C102+Графики!$B$5)),"")</f>
        <v/>
      </c>
      <c r="FW102" s="24"/>
      <c r="FX102" s="25"/>
      <c r="FY102" s="25"/>
      <c r="FZ102" s="25"/>
      <c r="GA102" s="18" t="str">
        <f t="shared" si="432"/>
        <v/>
      </c>
      <c r="GB102" s="18" t="str">
        <f t="shared" si="433"/>
        <v/>
      </c>
      <c r="GC102" s="18" t="str">
        <f>IF(ISNUMBER(GA102),GC101+GA102*0.5,IF(ISNUMBER(#REF!),0,""))</f>
        <v/>
      </c>
      <c r="GD102" s="18" t="str">
        <f>IF(ISNUMBER(GB102),GD101+GB102*0.5,IF(ISNUMBER(#REF!),0,""))</f>
        <v/>
      </c>
      <c r="GE102" s="18" t="str">
        <f>IF(ISNUMBER(GC102), GC102*COS(RADIANS(-$C102+Графики!$B$3))+GD102*SIN(RADIANS(-$C102+Графики!$B$3)),"")</f>
        <v/>
      </c>
      <c r="GF102" s="19" t="str">
        <f>IF(ISNUMBER(GC102), GC102*COS(RADIANS(-$C102+Графики!$B$5))+GD102*SIN(RADIANS(-$C102+Графики!$B$5)),"")</f>
        <v/>
      </c>
      <c r="GG102" s="24"/>
      <c r="GH102" s="25"/>
      <c r="GI102" s="25"/>
      <c r="GJ102" s="25"/>
      <c r="GK102" s="18" t="str">
        <f t="shared" si="434"/>
        <v/>
      </c>
      <c r="GL102" s="18" t="str">
        <f t="shared" si="435"/>
        <v/>
      </c>
      <c r="GM102" s="18" t="str">
        <f>IF(ISNUMBER(GK102),GM101+GK102*0.5,IF(ISNUMBER(#REF!),0,""))</f>
        <v/>
      </c>
      <c r="GN102" s="18" t="str">
        <f>IF(ISNUMBER(GL102),GN101+GL102*0.5,IF(ISNUMBER(#REF!),0,""))</f>
        <v/>
      </c>
      <c r="GO102" s="18" t="str">
        <f>IF(ISNUMBER(GM102), GM102*COS(RADIANS(-$C102+Графики!$B$3))+GN102*SIN(RADIANS(-$C102+Графики!$B$3)),"")</f>
        <v/>
      </c>
      <c r="GP102" s="19" t="str">
        <f>IF(ISNUMBER(GM102), GM102*COS(RADIANS(-$C102+Графики!$B$5))+GN102*SIN(RADIANS(-$C102+Графики!$B$5)),"")</f>
        <v/>
      </c>
      <c r="GQ102" s="24"/>
      <c r="GR102" s="25"/>
      <c r="GS102" s="25"/>
      <c r="GT102" s="25"/>
      <c r="GU102" s="18" t="str">
        <f t="shared" si="436"/>
        <v/>
      </c>
      <c r="GV102" s="18" t="str">
        <f t="shared" si="437"/>
        <v/>
      </c>
      <c r="GW102" s="18" t="str">
        <f>IF(ISNUMBER(GU102),GW101+GU102*0.5,IF(ISNUMBER(#REF!),0,""))</f>
        <v/>
      </c>
      <c r="GX102" s="18" t="str">
        <f>IF(ISNUMBER(GV102),GX101+GV102*0.5,IF(ISNUMBER(#REF!),0,""))</f>
        <v/>
      </c>
      <c r="GY102" s="18" t="str">
        <f>IF(ISNUMBER(GW102), GW102*COS(RADIANS(-$C102+Графики!$B$3))+GX102*SIN(RADIANS(-$C102+Графики!$B$3)),"")</f>
        <v/>
      </c>
      <c r="GZ102" s="19" t="str">
        <f>IF(ISNUMBER(GW102), GW102*COS(RADIANS(-$C102+Графики!$B$5))+GX102*SIN(RADIANS(-$C102+Графики!$B$5)),"")</f>
        <v/>
      </c>
      <c r="HA102" s="24"/>
      <c r="HB102" s="25"/>
      <c r="HC102" s="25"/>
      <c r="HD102" s="25"/>
      <c r="HE102" s="18" t="str">
        <f t="shared" si="438"/>
        <v/>
      </c>
      <c r="HF102" s="18" t="str">
        <f t="shared" si="439"/>
        <v/>
      </c>
      <c r="HG102" s="18" t="str">
        <f>IF(ISNUMBER(HE102),HG101+HE102*0.5,IF(ISNUMBER(#REF!),0,""))</f>
        <v/>
      </c>
      <c r="HH102" s="18" t="str">
        <f>IF(ISNUMBER(HF102),HH101+HF102*0.5,IF(ISNUMBER(#REF!),0,""))</f>
        <v/>
      </c>
      <c r="HI102" s="18" t="str">
        <f>IF(ISNUMBER(HG102), HG102*COS(RADIANS(-$C102+Графики!$B$3))+HH102*SIN(RADIANS(-$C102+Графики!$B$3)),"")</f>
        <v/>
      </c>
      <c r="HJ102" s="19" t="str">
        <f>IF(ISNUMBER(HG102), HG102*COS(RADIANS(-$C102+Графики!$B$5))+HH102*SIN(RADIANS(-$C102+Графики!$B$5)),"")</f>
        <v/>
      </c>
      <c r="HK102" s="24"/>
      <c r="HL102" s="25"/>
      <c r="HM102" s="25"/>
      <c r="HN102" s="25"/>
      <c r="HO102" s="18" t="str">
        <f t="shared" si="440"/>
        <v/>
      </c>
      <c r="HP102" s="18" t="str">
        <f t="shared" si="441"/>
        <v/>
      </c>
      <c r="HQ102" s="18" t="str">
        <f>IF(ISNUMBER(HO102),HQ101+HO102*0.5,IF(ISNUMBER(#REF!),0,""))</f>
        <v/>
      </c>
      <c r="HR102" s="18" t="str">
        <f>IF(ISNUMBER(HP102),HR101+HP102*0.5,IF(ISNUMBER(#REF!),0,""))</f>
        <v/>
      </c>
      <c r="HS102" s="18" t="str">
        <f>IF(ISNUMBER(HQ102), HQ102*COS(RADIANS(-$C102+Графики!$B$3))+HR102*SIN(RADIANS(-$C102+Графики!$B$3)),"")</f>
        <v/>
      </c>
      <c r="HT102" s="19" t="str">
        <f>IF(ISNUMBER(HQ102), HQ102*COS(RADIANS(-$C102+Графики!$B$5))+HR102*SIN(RADIANS(-$C102+Графики!$B$5)),"")</f>
        <v/>
      </c>
      <c r="HU102" s="24"/>
      <c r="HV102" s="25"/>
      <c r="HW102" s="25"/>
      <c r="HX102" s="25"/>
      <c r="HY102" s="18" t="str">
        <f t="shared" si="442"/>
        <v/>
      </c>
      <c r="HZ102" s="18" t="str">
        <f t="shared" si="443"/>
        <v/>
      </c>
      <c r="IA102" s="18" t="str">
        <f>IF(ISNUMBER(HY102),IA101+HY102*0.5,IF(ISNUMBER(#REF!),0,""))</f>
        <v/>
      </c>
      <c r="IB102" s="18" t="str">
        <f>IF(ISNUMBER(HZ102),IB101+HZ102*0.5,IF(ISNUMBER(#REF!),0,""))</f>
        <v/>
      </c>
      <c r="IC102" s="18" t="str">
        <f>IF(ISNUMBER(IA102), IA102*COS(RADIANS(-$C102+Графики!$B$3))+IB102*SIN(RADIANS(-$C102+Графики!$B$3)),"")</f>
        <v/>
      </c>
      <c r="ID102" s="19" t="str">
        <f>IF(ISNUMBER(IA102), IA102*COS(RADIANS(-$C102+Графики!$B$5))+IB102*SIN(RADIANS(-$C102+Графики!$B$5)),"")</f>
        <v/>
      </c>
      <c r="IE102" s="24"/>
      <c r="IF102" s="25"/>
      <c r="IG102" s="25"/>
      <c r="IH102" s="25"/>
      <c r="II102" s="18" t="str">
        <f t="shared" si="444"/>
        <v/>
      </c>
      <c r="IJ102" s="18" t="str">
        <f t="shared" si="445"/>
        <v/>
      </c>
      <c r="IK102" s="18" t="str">
        <f>IF(ISNUMBER(II102),IK101+II102*0.5,IF(ISNUMBER(#REF!),0,""))</f>
        <v/>
      </c>
      <c r="IL102" s="18" t="str">
        <f>IF(ISNUMBER(IJ102),IL101+IJ102*0.5,IF(ISNUMBER(#REF!),0,""))</f>
        <v/>
      </c>
      <c r="IM102" s="18" t="str">
        <f>IF(ISNUMBER(IK102), IK102*COS(RADIANS(-$C102+Графики!$B$3))+IL102*SIN(RADIANS(-$C102+Графики!$B$3)),"")</f>
        <v/>
      </c>
      <c r="IN102" s="19" t="str">
        <f>IF(ISNUMBER(IK102), IK102*COS(RADIANS(-$C102+Графики!$B$5))+IL102*SIN(RADIANS(-$C102+Графики!$B$5)),"")</f>
        <v/>
      </c>
      <c r="IO102" s="24"/>
      <c r="IP102" s="25"/>
      <c r="IQ102" s="25"/>
      <c r="IR102" s="25"/>
      <c r="IS102" s="18" t="str">
        <f t="shared" si="446"/>
        <v/>
      </c>
      <c r="IT102" s="18" t="str">
        <f t="shared" si="447"/>
        <v/>
      </c>
      <c r="IU102" s="18" t="str">
        <f>IF(ISNUMBER(IS102),IU101+IS102*0.5,IF(ISNUMBER(#REF!),0,""))</f>
        <v/>
      </c>
      <c r="IV102" s="18" t="str">
        <f>IF(ISNUMBER(IT102),IV101+IT102*0.5,IF(ISNUMBER(#REF!),0,""))</f>
        <v/>
      </c>
      <c r="IW102" s="18" t="str">
        <f>IF(ISNUMBER(IU102), IU102*COS(RADIANS(-$C102+Графики!$B$3))+IV102*SIN(RADIANS(-$C102+Графики!$B$3)),"")</f>
        <v/>
      </c>
      <c r="IX102" s="19" t="str">
        <f>IF(ISNUMBER(IU102), IU102*COS(RADIANS(-$C102+Графики!$B$5))+IV102*SIN(RADIANS(-$C102+Графики!$B$5)),"")</f>
        <v/>
      </c>
    </row>
    <row r="103" spans="1:258" s="88" customFormat="1" x14ac:dyDescent="0.25">
      <c r="A103" s="44">
        <v>103</v>
      </c>
      <c r="B103" s="50">
        <v>0</v>
      </c>
      <c r="C103" s="11">
        <f>IF(Графики!$A$7="Расчитывать с учетом закручивания скважины",B103,0)</f>
        <v>0</v>
      </c>
      <c r="D103" s="47">
        <v>50</v>
      </c>
      <c r="E103" s="34">
        <f t="shared" ref="E103:F122" si="448">IF(ISNUMBER(INDEX($I$1:$IX$303,$A103,E$1) ),INDEX($I$1:$IX$303,$A103,E$1),0)</f>
        <v>0</v>
      </c>
      <c r="F103" s="35">
        <f t="shared" si="448"/>
        <v>0</v>
      </c>
      <c r="G103" s="35">
        <f t="shared" si="295"/>
        <v>0</v>
      </c>
      <c r="H103" s="36">
        <f t="shared" si="296"/>
        <v>0</v>
      </c>
      <c r="I103" s="29"/>
      <c r="J103" s="25"/>
      <c r="K103" s="25"/>
      <c r="L103" s="25"/>
      <c r="M103" s="18" t="str">
        <f t="shared" si="398"/>
        <v/>
      </c>
      <c r="N103" s="18" t="str">
        <f t="shared" si="399"/>
        <v/>
      </c>
      <c r="O103" s="18" t="str">
        <f t="shared" ref="O103:O166" si="449">IF(ISNUMBER(M103),O102+M103*0.5,IF(ISNUMBER(M304),0,""))</f>
        <v/>
      </c>
      <c r="P103" s="18" t="str">
        <f t="shared" ref="P103:P166" si="450">IF(ISNUMBER(N103),P102+N103*0.5,IF(ISNUMBER(N304),0,""))</f>
        <v/>
      </c>
      <c r="Q103" s="18" t="str">
        <f>IF(ISNUMBER(O103), O103*COS(RADIANS(-$C103+Графики!$B$3))+P103*SIN(RADIANS(-$C103+Графики!$B$3)),"")</f>
        <v/>
      </c>
      <c r="R103" s="19" t="str">
        <f>IF(ISNUMBER(O103), O103*COS(RADIANS(-$C103+Графики!$B$5))+P103*SIN(RADIANS(-$C103+Графики!$B$5)),"")</f>
        <v/>
      </c>
      <c r="S103" s="29"/>
      <c r="T103" s="25"/>
      <c r="U103" s="25"/>
      <c r="V103" s="25"/>
      <c r="W103" s="18" t="str">
        <f t="shared" si="400"/>
        <v/>
      </c>
      <c r="X103" s="18" t="str">
        <f t="shared" si="401"/>
        <v/>
      </c>
      <c r="Y103" s="18" t="str">
        <f t="shared" ref="Y103:Y166" si="451">IF(ISNUMBER(W103),Y102+W103*0.5,IF(ISNUMBER(W304),0,""))</f>
        <v/>
      </c>
      <c r="Z103" s="18" t="str">
        <f t="shared" ref="Z103:Z166" si="452">IF(ISNUMBER(X103),Z102+X103*0.5,IF(ISNUMBER(X304),0,""))</f>
        <v/>
      </c>
      <c r="AA103" s="18" t="str">
        <f>IF(ISNUMBER(Y103), Y103*COS(RADIANS(-$C103+Графики!$B$3))+Z103*SIN(RADIANS(-$C103+Графики!$B$3)),"")</f>
        <v/>
      </c>
      <c r="AB103" s="18" t="str">
        <f>IF(ISNUMBER(Y103), Y103*COS(RADIANS(-$C103+Графики!$B$5))+Z103*SIN(RADIANS(-$C103+Графики!$B$5)),"")</f>
        <v/>
      </c>
      <c r="AC103" s="24"/>
      <c r="AD103" s="25"/>
      <c r="AE103" s="25"/>
      <c r="AF103" s="25"/>
      <c r="AG103" s="18" t="str">
        <f t="shared" si="402"/>
        <v/>
      </c>
      <c r="AH103" s="18" t="str">
        <f t="shared" si="403"/>
        <v/>
      </c>
      <c r="AI103" s="18" t="str">
        <f t="shared" ref="AI103:AI166" si="453">IF(ISNUMBER(AG103),AI102+AG103*0.5,IF(ISNUMBER(AG304),0,""))</f>
        <v/>
      </c>
      <c r="AJ103" s="18" t="str">
        <f t="shared" ref="AJ103:AJ166" si="454">IF(ISNUMBER(AH103),AJ102+AH103*0.5,IF(ISNUMBER(AH304),0,""))</f>
        <v/>
      </c>
      <c r="AK103" s="18" t="str">
        <f>IF(ISNUMBER(AI103), AI103*COS(RADIANS(-$C103+Графики!$B$3))+AJ103*SIN(RADIANS(-$C103+Графики!$B$3)),"")</f>
        <v/>
      </c>
      <c r="AL103" s="19" t="str">
        <f>IF(ISNUMBER(AI103), AI103*COS(RADIANS(-$C103+Графики!$B$5))+AJ103*SIN(RADIANS(-$C103+Графики!$B$5)),"")</f>
        <v/>
      </c>
      <c r="AM103" s="24"/>
      <c r="AN103" s="25"/>
      <c r="AO103" s="25"/>
      <c r="AP103" s="25"/>
      <c r="AQ103" s="18" t="str">
        <f t="shared" si="404"/>
        <v/>
      </c>
      <c r="AR103" s="18" t="str">
        <f t="shared" si="405"/>
        <v/>
      </c>
      <c r="AS103" s="18" t="str">
        <f t="shared" ref="AS103:AS166" si="455">IF(ISNUMBER(AQ103),AS102+AQ103*0.5,IF(ISNUMBER(AQ304),0,""))</f>
        <v/>
      </c>
      <c r="AT103" s="18" t="str">
        <f t="shared" ref="AT103:AT166" si="456">IF(ISNUMBER(AR103),AT102+AR103*0.5,IF(ISNUMBER(AR304),0,""))</f>
        <v/>
      </c>
      <c r="AU103" s="18" t="str">
        <f>IF(ISNUMBER(AS103), AS103*COS(RADIANS(-$C103+Графики!$B$3))+AT103*SIN(RADIANS(-$C103+Графики!$B$3)),"")</f>
        <v/>
      </c>
      <c r="AV103" s="19" t="str">
        <f>IF(ISNUMBER(AS103), AS103*COS(RADIANS(-$C103+Графики!$B$5))+AT103*SIN(RADIANS(-$C103+Графики!$B$5)),"")</f>
        <v/>
      </c>
      <c r="AW103" s="24"/>
      <c r="AX103" s="25"/>
      <c r="AY103" s="25"/>
      <c r="AZ103" s="25"/>
      <c r="BA103" s="18" t="str">
        <f t="shared" si="406"/>
        <v/>
      </c>
      <c r="BB103" s="18" t="str">
        <f t="shared" si="407"/>
        <v/>
      </c>
      <c r="BC103" s="18" t="str">
        <f t="shared" ref="BC103:BC166" si="457">IF(ISNUMBER(BA103),BC102+BA103*0.5,IF(ISNUMBER(BA304),0,""))</f>
        <v/>
      </c>
      <c r="BD103" s="18" t="str">
        <f t="shared" ref="BD103:BD166" si="458">IF(ISNUMBER(BB103),BD102+BB103*0.5,IF(ISNUMBER(BB304),0,""))</f>
        <v/>
      </c>
      <c r="BE103" s="18" t="str">
        <f>IF(ISNUMBER(BC103), BC103*COS(RADIANS(-$C103+Графики!$B$3))+BD103*SIN(RADIANS(-$C103+Графики!$B$3)),"")</f>
        <v/>
      </c>
      <c r="BF103" s="19" t="str">
        <f>IF(ISNUMBER(BC103), BC103*COS(RADIANS(-$C103+Графики!$B$5))+BD103*SIN(RADIANS(-$C103+Графики!$B$5)),"")</f>
        <v/>
      </c>
      <c r="BG103" s="24"/>
      <c r="BH103" s="25"/>
      <c r="BI103" s="25"/>
      <c r="BJ103" s="25"/>
      <c r="BK103" s="18" t="str">
        <f t="shared" si="408"/>
        <v/>
      </c>
      <c r="BL103" s="18" t="str">
        <f t="shared" si="409"/>
        <v/>
      </c>
      <c r="BM103" s="18" t="str">
        <f t="shared" ref="BM103:BM166" si="459">IF(ISNUMBER(BK103),BM102+BK103*0.5,IF(ISNUMBER(BK304),0,""))</f>
        <v/>
      </c>
      <c r="BN103" s="18" t="str">
        <f t="shared" ref="BN103:BN166" si="460">IF(ISNUMBER(BL103),BN102+BL103*0.5,IF(ISNUMBER(BL304),0,""))</f>
        <v/>
      </c>
      <c r="BO103" s="18" t="str">
        <f>IF(ISNUMBER(BM103), BM103*COS(RADIANS(-$C103+Графики!$B$3))+BN103*SIN(RADIANS(-$C103+Графики!$B$3)),"")</f>
        <v/>
      </c>
      <c r="BP103" s="19" t="str">
        <f>IF(ISNUMBER(BM103), BM103*COS(RADIANS(-$C103+Графики!$B$5))+BN103*SIN(RADIANS(-$C103+Графики!$B$5)),"")</f>
        <v/>
      </c>
      <c r="BQ103" s="24"/>
      <c r="BR103" s="25"/>
      <c r="BS103" s="25"/>
      <c r="BT103" s="25"/>
      <c r="BU103" s="18" t="str">
        <f t="shared" si="410"/>
        <v/>
      </c>
      <c r="BV103" s="18" t="str">
        <f t="shared" si="411"/>
        <v/>
      </c>
      <c r="BW103" s="18" t="str">
        <f t="shared" ref="BW103:BW166" si="461">IF(ISNUMBER(BU103),BW102+BU103*0.5,IF(ISNUMBER(BU304),0,""))</f>
        <v/>
      </c>
      <c r="BX103" s="18" t="str">
        <f t="shared" ref="BX103:BX166" si="462">IF(ISNUMBER(BV103),BX102+BV103*0.5,IF(ISNUMBER(BV304),0,""))</f>
        <v/>
      </c>
      <c r="BY103" s="18" t="str">
        <f>IF(ISNUMBER(BW103), BW103*COS(RADIANS(-$C103+Графики!$B$3))+BX103*SIN(RADIANS(-$C103+Графики!$B$3)),"")</f>
        <v/>
      </c>
      <c r="BZ103" s="19" t="str">
        <f>IF(ISNUMBER(BW103), BW103*COS(RADIANS(-$C103+Графики!$B$5))+BX103*SIN(RADIANS(-$C103+Графики!$B$5)),"")</f>
        <v/>
      </c>
      <c r="CA103" s="29"/>
      <c r="CB103" s="25"/>
      <c r="CC103" s="25"/>
      <c r="CD103" s="25"/>
      <c r="CE103" s="18" t="str">
        <f t="shared" si="412"/>
        <v/>
      </c>
      <c r="CF103" s="18" t="str">
        <f t="shared" si="413"/>
        <v/>
      </c>
      <c r="CG103" s="18" t="str">
        <f t="shared" ref="CG103:CG166" si="463">IF(ISNUMBER(CE103),CG102+CE103*0.5,IF(ISNUMBER(CE304),0,""))</f>
        <v/>
      </c>
      <c r="CH103" s="18" t="str">
        <f t="shared" ref="CH103:CH166" si="464">IF(ISNUMBER(CF103),CH102+CF103*0.5,IF(ISNUMBER(CF304),0,""))</f>
        <v/>
      </c>
      <c r="CI103" s="18" t="str">
        <f>IF(ISNUMBER(CG103), CG103*COS(RADIANS(-$C103+Графики!$B$3))+CH103*SIN(RADIANS(-$C103+Графики!$B$3)),"")</f>
        <v/>
      </c>
      <c r="CJ103" s="19" t="str">
        <f>IF(ISNUMBER(CG103), CG103*COS(RADIANS(-$C103+Графики!$B$5))+CH103*SIN(RADIANS(-$C103+Графики!$B$5)),"")</f>
        <v/>
      </c>
      <c r="CK103" s="24"/>
      <c r="CL103" s="25"/>
      <c r="CM103" s="25"/>
      <c r="CN103" s="25"/>
      <c r="CO103" s="18" t="str">
        <f t="shared" si="414"/>
        <v/>
      </c>
      <c r="CP103" s="18" t="str">
        <f t="shared" si="415"/>
        <v/>
      </c>
      <c r="CQ103" s="18" t="str">
        <f t="shared" ref="CQ103:CQ166" si="465">IF(ISNUMBER(CO103),CQ102+CO103*0.5,IF(ISNUMBER(CO304),0,""))</f>
        <v/>
      </c>
      <c r="CR103" s="18" t="str">
        <f t="shared" ref="CR103:CR166" si="466">IF(ISNUMBER(CP103),CR102+CP103*0.5,IF(ISNUMBER(CP304),0,""))</f>
        <v/>
      </c>
      <c r="CS103" s="18" t="str">
        <f>IF(ISNUMBER(CQ103), CQ103*COS(RADIANS(-$C103+Графики!$B$3))+CR103*SIN(RADIANS(-$C103+Графики!$B$3)),"")</f>
        <v/>
      </c>
      <c r="CT103" s="19" t="str">
        <f>IF(ISNUMBER(CQ103), CQ103*COS(RADIANS(-$C103+Графики!$B$5))+CR103*SIN(RADIANS(-$C103+Графики!$B$5)),"")</f>
        <v/>
      </c>
      <c r="CU103" s="24"/>
      <c r="CV103" s="25"/>
      <c r="CW103" s="25"/>
      <c r="CX103" s="25"/>
      <c r="CY103" s="18" t="str">
        <f t="shared" si="416"/>
        <v/>
      </c>
      <c r="CZ103" s="18" t="str">
        <f t="shared" si="417"/>
        <v/>
      </c>
      <c r="DA103" s="18" t="str">
        <f t="shared" ref="DA103:DA166" si="467">IF(ISNUMBER(CY103),DA102+CY103*0.5,IF(ISNUMBER(CY304),0,""))</f>
        <v/>
      </c>
      <c r="DB103" s="18" t="str">
        <f t="shared" ref="DB103:DB166" si="468">IF(ISNUMBER(CZ103),DB102+CZ103*0.5,IF(ISNUMBER(CZ304),0,""))</f>
        <v/>
      </c>
      <c r="DC103" s="18" t="str">
        <f>IF(ISNUMBER(DA103), DA103*COS(RADIANS(-$C103+Графики!$B$3))+DB103*SIN(RADIANS(-$C103+Графики!$B$3)),"")</f>
        <v/>
      </c>
      <c r="DD103" s="19" t="str">
        <f>IF(ISNUMBER(DA103), DA103*COS(RADIANS(-$C103+Графики!$B$5))+DB103*SIN(RADIANS(-$C103+Графики!$B$5)),"")</f>
        <v/>
      </c>
      <c r="DE103" s="24"/>
      <c r="DF103" s="25"/>
      <c r="DG103" s="25"/>
      <c r="DH103" s="25"/>
      <c r="DI103" s="18" t="str">
        <f t="shared" si="418"/>
        <v/>
      </c>
      <c r="DJ103" s="18" t="str">
        <f t="shared" si="419"/>
        <v/>
      </c>
      <c r="DK103" s="18" t="str">
        <f t="shared" ref="DK103:DK166" si="469">IF(ISNUMBER(DI103),DK102+DI103*0.5,IF(ISNUMBER(DI304),0,""))</f>
        <v/>
      </c>
      <c r="DL103" s="18" t="str">
        <f t="shared" ref="DL103:DL166" si="470">IF(ISNUMBER(DJ103),DL102+DJ103*0.5,IF(ISNUMBER(DJ304),0,""))</f>
        <v/>
      </c>
      <c r="DM103" s="18" t="str">
        <f>IF(ISNUMBER(DK103), DK103*COS(RADIANS(-$C103+Графики!$B$3))+DL103*SIN(RADIANS(-$C103+Графики!$B$3)),"")</f>
        <v/>
      </c>
      <c r="DN103" s="19" t="str">
        <f>IF(ISNUMBER(DK103), DK103*COS(RADIANS(-$C103+Графики!$B$5))+DL103*SIN(RADIANS(-$C103+Графики!$B$5)),"")</f>
        <v/>
      </c>
      <c r="DO103" s="24"/>
      <c r="DP103" s="25"/>
      <c r="DQ103" s="25"/>
      <c r="DR103" s="25"/>
      <c r="DS103" s="18" t="str">
        <f t="shared" si="420"/>
        <v/>
      </c>
      <c r="DT103" s="18" t="str">
        <f t="shared" si="421"/>
        <v/>
      </c>
      <c r="DU103" s="18" t="str">
        <f t="shared" ref="DU103:DU166" si="471">IF(ISNUMBER(DS103),DU102+DS103*0.5,IF(ISNUMBER(DS304),0,""))</f>
        <v/>
      </c>
      <c r="DV103" s="18" t="str">
        <f t="shared" ref="DV103:DV166" si="472">IF(ISNUMBER(DT103),DV102+DT103*0.5,IF(ISNUMBER(DT304),0,""))</f>
        <v/>
      </c>
      <c r="DW103" s="18" t="str">
        <f>IF(ISNUMBER(DU103), DU103*COS(RADIANS(-$C103+Графики!$B$3))+DV103*SIN(RADIANS(-$C103+Графики!$B$3)),"")</f>
        <v/>
      </c>
      <c r="DX103" s="19" t="str">
        <f>IF(ISNUMBER(DU103), DU103*COS(RADIANS(-$C103+Графики!$B$5))+DV103*SIN(RADIANS(-$C103+Графики!$B$5)),"")</f>
        <v/>
      </c>
      <c r="DY103" s="24"/>
      <c r="DZ103" s="25"/>
      <c r="EA103" s="25"/>
      <c r="EB103" s="25"/>
      <c r="EC103" s="18" t="str">
        <f t="shared" si="422"/>
        <v/>
      </c>
      <c r="ED103" s="18" t="str">
        <f t="shared" si="423"/>
        <v/>
      </c>
      <c r="EE103" s="18" t="str">
        <f t="shared" ref="EE103:EE166" si="473">IF(ISNUMBER(EC103),EE102+EC103*0.5,IF(ISNUMBER(EC304),0,""))</f>
        <v/>
      </c>
      <c r="EF103" s="18" t="str">
        <f t="shared" ref="EF103:EF166" si="474">IF(ISNUMBER(ED103),EF102+ED103*0.5,IF(ISNUMBER(ED304),0,""))</f>
        <v/>
      </c>
      <c r="EG103" s="18" t="str">
        <f>IF(ISNUMBER(EE103), EE103*COS(RADIANS(-$C103+Графики!$B$3))+EF103*SIN(RADIANS(-$C103+Графики!$B$3)),"")</f>
        <v/>
      </c>
      <c r="EH103" s="19" t="str">
        <f>IF(ISNUMBER(EE103), EE103*COS(RADIANS(-$C103+Графики!$B$5))+EF103*SIN(RADIANS(-$C103+Графики!$B$5)),"")</f>
        <v/>
      </c>
      <c r="EI103" s="24"/>
      <c r="EJ103" s="25"/>
      <c r="EK103" s="25"/>
      <c r="EL103" s="25"/>
      <c r="EM103" s="18" t="str">
        <f t="shared" si="424"/>
        <v/>
      </c>
      <c r="EN103" s="18" t="str">
        <f t="shared" si="425"/>
        <v/>
      </c>
      <c r="EO103" s="18" t="str">
        <f t="shared" ref="EO103:EO166" si="475">IF(ISNUMBER(EM103),EO102+EM103*0.5,IF(ISNUMBER(EM304),0,""))</f>
        <v/>
      </c>
      <c r="EP103" s="18" t="str">
        <f t="shared" ref="EP103:EP166" si="476">IF(ISNUMBER(EN103),EP102+EN103*0.5,IF(ISNUMBER(EN304),0,""))</f>
        <v/>
      </c>
      <c r="EQ103" s="18" t="str">
        <f>IF(ISNUMBER(EO103), EO103*COS(RADIANS(-$C103+Графики!$B$3))+EP103*SIN(RADIANS(-$C103+Графики!$B$3)),"")</f>
        <v/>
      </c>
      <c r="ER103" s="19" t="str">
        <f>IF(ISNUMBER(EO103), EO103*COS(RADIANS(-$C103+Графики!$B$5))+EP103*SIN(RADIANS(-$C103+Графики!$B$5)),"")</f>
        <v/>
      </c>
      <c r="ES103" s="24"/>
      <c r="ET103" s="25"/>
      <c r="EU103" s="25"/>
      <c r="EV103" s="25"/>
      <c r="EW103" s="18" t="str">
        <f t="shared" si="426"/>
        <v/>
      </c>
      <c r="EX103" s="18" t="str">
        <f t="shared" si="427"/>
        <v/>
      </c>
      <c r="EY103" s="18" t="str">
        <f t="shared" ref="EY103:EY166" si="477">IF(ISNUMBER(EW103),EY102+EW103*0.5,IF(ISNUMBER(EW304),0,""))</f>
        <v/>
      </c>
      <c r="EZ103" s="18" t="str">
        <f t="shared" ref="EZ103:EZ166" si="478">IF(ISNUMBER(EX103),EZ102+EX103*0.5,IF(ISNUMBER(EX304),0,""))</f>
        <v/>
      </c>
      <c r="FA103" s="18" t="str">
        <f>IF(ISNUMBER(EY103), EY103*COS(RADIANS(-$C103+Графики!$B$3))+EZ103*SIN(RADIANS(-$C103+Графики!$B$3)),"")</f>
        <v/>
      </c>
      <c r="FB103" s="19" t="str">
        <f>IF(ISNUMBER(EY103), EY103*COS(RADIANS(-$C103+Графики!$B$5))+EZ103*SIN(RADIANS(-$C103+Графики!$B$5)),"")</f>
        <v/>
      </c>
      <c r="FC103" s="24"/>
      <c r="FD103" s="25"/>
      <c r="FE103" s="25"/>
      <c r="FF103" s="25"/>
      <c r="FG103" s="18" t="str">
        <f t="shared" si="428"/>
        <v/>
      </c>
      <c r="FH103" s="18" t="str">
        <f t="shared" si="429"/>
        <v/>
      </c>
      <c r="FI103" s="18" t="str">
        <f t="shared" ref="FI103:FI166" si="479">IF(ISNUMBER(FG103),FI102+FG103*0.5,IF(ISNUMBER(FG304),0,""))</f>
        <v/>
      </c>
      <c r="FJ103" s="18" t="str">
        <f t="shared" ref="FJ103:FJ166" si="480">IF(ISNUMBER(FH103),FJ102+FH103*0.5,IF(ISNUMBER(FH304),0,""))</f>
        <v/>
      </c>
      <c r="FK103" s="18" t="str">
        <f>IF(ISNUMBER(FI103), FI103*COS(RADIANS(-$C103+Графики!$B$3))+FJ103*SIN(RADIANS(-$C103+Графики!$B$3)),"")</f>
        <v/>
      </c>
      <c r="FL103" s="19" t="str">
        <f>IF(ISNUMBER(FI103), FI103*COS(RADIANS(-$C103+Графики!$B$5))+FJ103*SIN(RADIANS(-$C103+Графики!$B$5)),"")</f>
        <v/>
      </c>
      <c r="FM103" s="24"/>
      <c r="FN103" s="25"/>
      <c r="FO103" s="25"/>
      <c r="FP103" s="25"/>
      <c r="FQ103" s="18" t="str">
        <f t="shared" si="430"/>
        <v/>
      </c>
      <c r="FR103" s="18" t="str">
        <f t="shared" si="431"/>
        <v/>
      </c>
      <c r="FS103" s="18" t="str">
        <f t="shared" ref="FS103:FS166" si="481">IF(ISNUMBER(FQ103),FS102+FQ103*0.5,IF(ISNUMBER(FQ304),0,""))</f>
        <v/>
      </c>
      <c r="FT103" s="18" t="str">
        <f t="shared" ref="FT103:FT166" si="482">IF(ISNUMBER(FR103),FT102+FR103*0.5,IF(ISNUMBER(FR304),0,""))</f>
        <v/>
      </c>
      <c r="FU103" s="18" t="str">
        <f>IF(ISNUMBER(FS103), FS103*COS(RADIANS(-$C103+Графики!$B$3))+FT103*SIN(RADIANS(-$C103+Графики!$B$3)),"")</f>
        <v/>
      </c>
      <c r="FV103" s="19" t="str">
        <f>IF(ISNUMBER(FS103), FS103*COS(RADIANS(-$C103+Графики!$B$5))+FT103*SIN(RADIANS(-$C103+Графики!$B$5)),"")</f>
        <v/>
      </c>
      <c r="FW103" s="24"/>
      <c r="FX103" s="25"/>
      <c r="FY103" s="25"/>
      <c r="FZ103" s="25"/>
      <c r="GA103" s="18" t="str">
        <f t="shared" si="432"/>
        <v/>
      </c>
      <c r="GB103" s="18" t="str">
        <f t="shared" si="433"/>
        <v/>
      </c>
      <c r="GC103" s="18" t="str">
        <f t="shared" ref="GC103:GC166" si="483">IF(ISNUMBER(GA103),GC102+GA103*0.5,IF(ISNUMBER(GA304),0,""))</f>
        <v/>
      </c>
      <c r="GD103" s="18" t="str">
        <f t="shared" ref="GD103:GD166" si="484">IF(ISNUMBER(GB103),GD102+GB103*0.5,IF(ISNUMBER(GB304),0,""))</f>
        <v/>
      </c>
      <c r="GE103" s="18" t="str">
        <f>IF(ISNUMBER(GC103), GC103*COS(RADIANS(-$C103+Графики!$B$3))+GD103*SIN(RADIANS(-$C103+Графики!$B$3)),"")</f>
        <v/>
      </c>
      <c r="GF103" s="19" t="str">
        <f>IF(ISNUMBER(GC103), GC103*COS(RADIANS(-$C103+Графики!$B$5))+GD103*SIN(RADIANS(-$C103+Графики!$B$5)),"")</f>
        <v/>
      </c>
      <c r="GG103" s="24"/>
      <c r="GH103" s="25"/>
      <c r="GI103" s="25"/>
      <c r="GJ103" s="25"/>
      <c r="GK103" s="18" t="str">
        <f t="shared" si="434"/>
        <v/>
      </c>
      <c r="GL103" s="18" t="str">
        <f t="shared" si="435"/>
        <v/>
      </c>
      <c r="GM103" s="18" t="str">
        <f t="shared" ref="GM103:GM166" si="485">IF(ISNUMBER(GK103),GM102+GK103*0.5,IF(ISNUMBER(GK304),0,""))</f>
        <v/>
      </c>
      <c r="GN103" s="18" t="str">
        <f t="shared" ref="GN103:GN166" si="486">IF(ISNUMBER(GL103),GN102+GL103*0.5,IF(ISNUMBER(GL304),0,""))</f>
        <v/>
      </c>
      <c r="GO103" s="18" t="str">
        <f>IF(ISNUMBER(GM103), GM103*COS(RADIANS(-$C103+Графики!$B$3))+GN103*SIN(RADIANS(-$C103+Графики!$B$3)),"")</f>
        <v/>
      </c>
      <c r="GP103" s="19" t="str">
        <f>IF(ISNUMBER(GM103), GM103*COS(RADIANS(-$C103+Графики!$B$5))+GN103*SIN(RADIANS(-$C103+Графики!$B$5)),"")</f>
        <v/>
      </c>
      <c r="GQ103" s="24"/>
      <c r="GR103" s="25"/>
      <c r="GS103" s="25"/>
      <c r="GT103" s="25"/>
      <c r="GU103" s="18" t="str">
        <f t="shared" si="436"/>
        <v/>
      </c>
      <c r="GV103" s="18" t="str">
        <f t="shared" si="437"/>
        <v/>
      </c>
      <c r="GW103" s="18" t="str">
        <f t="shared" ref="GW103:GW166" si="487">IF(ISNUMBER(GU103),GW102+GU103*0.5,IF(ISNUMBER(GU304),0,""))</f>
        <v/>
      </c>
      <c r="GX103" s="18" t="str">
        <f t="shared" ref="GX103:GX166" si="488">IF(ISNUMBER(GV103),GX102+GV103*0.5,IF(ISNUMBER(GV304),0,""))</f>
        <v/>
      </c>
      <c r="GY103" s="18" t="str">
        <f>IF(ISNUMBER(GW103), GW103*COS(RADIANS(-$C103+Графики!$B$3))+GX103*SIN(RADIANS(-$C103+Графики!$B$3)),"")</f>
        <v/>
      </c>
      <c r="GZ103" s="19" t="str">
        <f>IF(ISNUMBER(GW103), GW103*COS(RADIANS(-$C103+Графики!$B$5))+GX103*SIN(RADIANS(-$C103+Графики!$B$5)),"")</f>
        <v/>
      </c>
      <c r="HA103" s="24"/>
      <c r="HB103" s="25"/>
      <c r="HC103" s="25"/>
      <c r="HD103" s="25"/>
      <c r="HE103" s="18" t="str">
        <f t="shared" si="438"/>
        <v/>
      </c>
      <c r="HF103" s="18" t="str">
        <f t="shared" si="439"/>
        <v/>
      </c>
      <c r="HG103" s="18" t="str">
        <f t="shared" ref="HG103:HG166" si="489">IF(ISNUMBER(HE103),HG102+HE103*0.5,IF(ISNUMBER(HE304),0,""))</f>
        <v/>
      </c>
      <c r="HH103" s="18" t="str">
        <f t="shared" ref="HH103:HH166" si="490">IF(ISNUMBER(HF103),HH102+HF103*0.5,IF(ISNUMBER(HF304),0,""))</f>
        <v/>
      </c>
      <c r="HI103" s="18" t="str">
        <f>IF(ISNUMBER(HG103), HG103*COS(RADIANS(-$C103+Графики!$B$3))+HH103*SIN(RADIANS(-$C103+Графики!$B$3)),"")</f>
        <v/>
      </c>
      <c r="HJ103" s="19" t="str">
        <f>IF(ISNUMBER(HG103), HG103*COS(RADIANS(-$C103+Графики!$B$5))+HH103*SIN(RADIANS(-$C103+Графики!$B$5)),"")</f>
        <v/>
      </c>
      <c r="HK103" s="24"/>
      <c r="HL103" s="25"/>
      <c r="HM103" s="25"/>
      <c r="HN103" s="25"/>
      <c r="HO103" s="18" t="str">
        <f t="shared" si="440"/>
        <v/>
      </c>
      <c r="HP103" s="18" t="str">
        <f t="shared" si="441"/>
        <v/>
      </c>
      <c r="HQ103" s="18" t="str">
        <f t="shared" ref="HQ103:HQ166" si="491">IF(ISNUMBER(HO103),HQ102+HO103*0.5,IF(ISNUMBER(HO304),0,""))</f>
        <v/>
      </c>
      <c r="HR103" s="18" t="str">
        <f t="shared" ref="HR103:HR166" si="492">IF(ISNUMBER(HP103),HR102+HP103*0.5,IF(ISNUMBER(HP304),0,""))</f>
        <v/>
      </c>
      <c r="HS103" s="18" t="str">
        <f>IF(ISNUMBER(HQ103), HQ103*COS(RADIANS(-$C103+Графики!$B$3))+HR103*SIN(RADIANS(-$C103+Графики!$B$3)),"")</f>
        <v/>
      </c>
      <c r="HT103" s="19" t="str">
        <f>IF(ISNUMBER(HQ103), HQ103*COS(RADIANS(-$C103+Графики!$B$5))+HR103*SIN(RADIANS(-$C103+Графики!$B$5)),"")</f>
        <v/>
      </c>
      <c r="HU103" s="24"/>
      <c r="HV103" s="25"/>
      <c r="HW103" s="25"/>
      <c r="HX103" s="25"/>
      <c r="HY103" s="18" t="str">
        <f t="shared" si="442"/>
        <v/>
      </c>
      <c r="HZ103" s="18" t="str">
        <f t="shared" si="443"/>
        <v/>
      </c>
      <c r="IA103" s="18" t="str">
        <f t="shared" ref="IA103:IA166" si="493">IF(ISNUMBER(HY103),IA102+HY103*0.5,IF(ISNUMBER(HY304),0,""))</f>
        <v/>
      </c>
      <c r="IB103" s="18" t="str">
        <f t="shared" ref="IB103:IB166" si="494">IF(ISNUMBER(HZ103),IB102+HZ103*0.5,IF(ISNUMBER(HZ304),0,""))</f>
        <v/>
      </c>
      <c r="IC103" s="18" t="str">
        <f>IF(ISNUMBER(IA103), IA103*COS(RADIANS(-$C103+Графики!$B$3))+IB103*SIN(RADIANS(-$C103+Графики!$B$3)),"")</f>
        <v/>
      </c>
      <c r="ID103" s="19" t="str">
        <f>IF(ISNUMBER(IA103), IA103*COS(RADIANS(-$C103+Графики!$B$5))+IB103*SIN(RADIANS(-$C103+Графики!$B$5)),"")</f>
        <v/>
      </c>
      <c r="IE103" s="24"/>
      <c r="IF103" s="25"/>
      <c r="IG103" s="25"/>
      <c r="IH103" s="25"/>
      <c r="II103" s="18" t="str">
        <f t="shared" si="444"/>
        <v/>
      </c>
      <c r="IJ103" s="18" t="str">
        <f t="shared" si="445"/>
        <v/>
      </c>
      <c r="IK103" s="18" t="str">
        <f t="shared" ref="IK103:IK166" si="495">IF(ISNUMBER(II103),IK102+II103*0.5,IF(ISNUMBER(II304),0,""))</f>
        <v/>
      </c>
      <c r="IL103" s="18" t="str">
        <f t="shared" ref="IL103:IL166" si="496">IF(ISNUMBER(IJ103),IL102+IJ103*0.5,IF(ISNUMBER(IJ304),0,""))</f>
        <v/>
      </c>
      <c r="IM103" s="18" t="str">
        <f>IF(ISNUMBER(IK103), IK103*COS(RADIANS(-$C103+Графики!$B$3))+IL103*SIN(RADIANS(-$C103+Графики!$B$3)),"")</f>
        <v/>
      </c>
      <c r="IN103" s="19" t="str">
        <f>IF(ISNUMBER(IK103), IK103*COS(RADIANS(-$C103+Графики!$B$5))+IL103*SIN(RADIANS(-$C103+Графики!$B$5)),"")</f>
        <v/>
      </c>
      <c r="IO103" s="24"/>
      <c r="IP103" s="25"/>
      <c r="IQ103" s="25"/>
      <c r="IR103" s="25"/>
      <c r="IS103" s="18" t="str">
        <f t="shared" si="446"/>
        <v/>
      </c>
      <c r="IT103" s="18" t="str">
        <f t="shared" si="447"/>
        <v/>
      </c>
      <c r="IU103" s="18" t="str">
        <f t="shared" ref="IU103:IU166" si="497">IF(ISNUMBER(IS103),IU102+IS103*0.5,IF(ISNUMBER(IS304),0,""))</f>
        <v/>
      </c>
      <c r="IV103" s="18" t="str">
        <f t="shared" ref="IV103:IV166" si="498">IF(ISNUMBER(IT103),IV102+IT103*0.5,IF(ISNUMBER(IT304),0,""))</f>
        <v/>
      </c>
      <c r="IW103" s="18" t="str">
        <f>IF(ISNUMBER(IU103), IU103*COS(RADIANS(-$C103+Графики!$B$3))+IV103*SIN(RADIANS(-$C103+Графики!$B$3)),"")</f>
        <v/>
      </c>
      <c r="IX103" s="19" t="str">
        <f>IF(ISNUMBER(IU103), IU103*COS(RADIANS(-$C103+Графики!$B$5))+IV103*SIN(RADIANS(-$C103+Графики!$B$5)),"")</f>
        <v/>
      </c>
    </row>
    <row r="104" spans="1:258" s="88" customFormat="1" x14ac:dyDescent="0.25">
      <c r="A104" s="44">
        <v>104</v>
      </c>
      <c r="B104" s="50">
        <v>0</v>
      </c>
      <c r="C104" s="11">
        <f>IF(Графики!$A$7="Расчитывать с учетом закручивания скважины",B104,0)</f>
        <v>0</v>
      </c>
      <c r="D104" s="47">
        <v>50.5</v>
      </c>
      <c r="E104" s="34">
        <f t="shared" si="448"/>
        <v>0</v>
      </c>
      <c r="F104" s="35">
        <f t="shared" si="448"/>
        <v>0</v>
      </c>
      <c r="G104" s="35">
        <f t="shared" si="295"/>
        <v>0</v>
      </c>
      <c r="H104" s="36">
        <f t="shared" si="296"/>
        <v>0</v>
      </c>
      <c r="I104" s="29"/>
      <c r="J104" s="25"/>
      <c r="K104" s="25"/>
      <c r="L104" s="25"/>
      <c r="M104" s="18" t="str">
        <f t="shared" si="398"/>
        <v/>
      </c>
      <c r="N104" s="18" t="str">
        <f t="shared" si="399"/>
        <v/>
      </c>
      <c r="O104" s="18" t="str">
        <f t="shared" si="449"/>
        <v/>
      </c>
      <c r="P104" s="18" t="str">
        <f t="shared" si="450"/>
        <v/>
      </c>
      <c r="Q104" s="18" t="str">
        <f>IF(ISNUMBER(O104), O104*COS(RADIANS(-$C104+Графики!$B$3))+P104*SIN(RADIANS(-$C104+Графики!$B$3)),"")</f>
        <v/>
      </c>
      <c r="R104" s="19" t="str">
        <f>IF(ISNUMBER(O104), O104*COS(RADIANS(-$C104+Графики!$B$5))+P104*SIN(RADIANS(-$C104+Графики!$B$5)),"")</f>
        <v/>
      </c>
      <c r="S104" s="29"/>
      <c r="T104" s="25"/>
      <c r="U104" s="25"/>
      <c r="V104" s="25"/>
      <c r="W104" s="18" t="str">
        <f t="shared" si="400"/>
        <v/>
      </c>
      <c r="X104" s="18" t="str">
        <f t="shared" si="401"/>
        <v/>
      </c>
      <c r="Y104" s="18" t="str">
        <f t="shared" si="451"/>
        <v/>
      </c>
      <c r="Z104" s="18" t="str">
        <f t="shared" si="452"/>
        <v/>
      </c>
      <c r="AA104" s="18" t="str">
        <f>IF(ISNUMBER(Y104), Y104*COS(RADIANS(-$C104+Графики!$B$3))+Z104*SIN(RADIANS(-$C104+Графики!$B$3)),"")</f>
        <v/>
      </c>
      <c r="AB104" s="18" t="str">
        <f>IF(ISNUMBER(Y104), Y104*COS(RADIANS(-$C104+Графики!$B$5))+Z104*SIN(RADIANS(-$C104+Графики!$B$5)),"")</f>
        <v/>
      </c>
      <c r="AC104" s="24"/>
      <c r="AD104" s="25"/>
      <c r="AE104" s="25"/>
      <c r="AF104" s="25"/>
      <c r="AG104" s="18" t="str">
        <f t="shared" si="402"/>
        <v/>
      </c>
      <c r="AH104" s="18" t="str">
        <f t="shared" si="403"/>
        <v/>
      </c>
      <c r="AI104" s="18" t="str">
        <f t="shared" si="453"/>
        <v/>
      </c>
      <c r="AJ104" s="18" t="str">
        <f t="shared" si="454"/>
        <v/>
      </c>
      <c r="AK104" s="18" t="str">
        <f>IF(ISNUMBER(AI104), AI104*COS(RADIANS(-$C104+Графики!$B$3))+AJ104*SIN(RADIANS(-$C104+Графики!$B$3)),"")</f>
        <v/>
      </c>
      <c r="AL104" s="19" t="str">
        <f>IF(ISNUMBER(AI104), AI104*COS(RADIANS(-$C104+Графики!$B$5))+AJ104*SIN(RADIANS(-$C104+Графики!$B$5)),"")</f>
        <v/>
      </c>
      <c r="AM104" s="24"/>
      <c r="AN104" s="25"/>
      <c r="AO104" s="25"/>
      <c r="AP104" s="25"/>
      <c r="AQ104" s="18" t="str">
        <f t="shared" si="404"/>
        <v/>
      </c>
      <c r="AR104" s="18" t="str">
        <f t="shared" si="405"/>
        <v/>
      </c>
      <c r="AS104" s="18" t="str">
        <f t="shared" si="455"/>
        <v/>
      </c>
      <c r="AT104" s="18" t="str">
        <f t="shared" si="456"/>
        <v/>
      </c>
      <c r="AU104" s="18" t="str">
        <f>IF(ISNUMBER(AS104), AS104*COS(RADIANS(-$C104+Графики!$B$3))+AT104*SIN(RADIANS(-$C104+Графики!$B$3)),"")</f>
        <v/>
      </c>
      <c r="AV104" s="19" t="str">
        <f>IF(ISNUMBER(AS104), AS104*COS(RADIANS(-$C104+Графики!$B$5))+AT104*SIN(RADIANS(-$C104+Графики!$B$5)),"")</f>
        <v/>
      </c>
      <c r="AW104" s="24"/>
      <c r="AX104" s="25"/>
      <c r="AY104" s="25"/>
      <c r="AZ104" s="25"/>
      <c r="BA104" s="18" t="str">
        <f t="shared" si="406"/>
        <v/>
      </c>
      <c r="BB104" s="18" t="str">
        <f t="shared" si="407"/>
        <v/>
      </c>
      <c r="BC104" s="18" t="str">
        <f t="shared" si="457"/>
        <v/>
      </c>
      <c r="BD104" s="18" t="str">
        <f t="shared" si="458"/>
        <v/>
      </c>
      <c r="BE104" s="18" t="str">
        <f>IF(ISNUMBER(BC104), BC104*COS(RADIANS(-$C104+Графики!$B$3))+BD104*SIN(RADIANS(-$C104+Графики!$B$3)),"")</f>
        <v/>
      </c>
      <c r="BF104" s="19" t="str">
        <f>IF(ISNUMBER(BC104), BC104*COS(RADIANS(-$C104+Графики!$B$5))+BD104*SIN(RADIANS(-$C104+Графики!$B$5)),"")</f>
        <v/>
      </c>
      <c r="BG104" s="24"/>
      <c r="BH104" s="25"/>
      <c r="BI104" s="25"/>
      <c r="BJ104" s="25"/>
      <c r="BK104" s="18" t="str">
        <f t="shared" si="408"/>
        <v/>
      </c>
      <c r="BL104" s="18" t="str">
        <f t="shared" si="409"/>
        <v/>
      </c>
      <c r="BM104" s="18" t="str">
        <f t="shared" si="459"/>
        <v/>
      </c>
      <c r="BN104" s="18" t="str">
        <f t="shared" si="460"/>
        <v/>
      </c>
      <c r="BO104" s="18" t="str">
        <f>IF(ISNUMBER(BM104), BM104*COS(RADIANS(-$C104+Графики!$B$3))+BN104*SIN(RADIANS(-$C104+Графики!$B$3)),"")</f>
        <v/>
      </c>
      <c r="BP104" s="19" t="str">
        <f>IF(ISNUMBER(BM104), BM104*COS(RADIANS(-$C104+Графики!$B$5))+BN104*SIN(RADIANS(-$C104+Графики!$B$5)),"")</f>
        <v/>
      </c>
      <c r="BQ104" s="24"/>
      <c r="BR104" s="25"/>
      <c r="BS104" s="25"/>
      <c r="BT104" s="25"/>
      <c r="BU104" s="18" t="str">
        <f t="shared" si="410"/>
        <v/>
      </c>
      <c r="BV104" s="18" t="str">
        <f t="shared" si="411"/>
        <v/>
      </c>
      <c r="BW104" s="18" t="str">
        <f t="shared" si="461"/>
        <v/>
      </c>
      <c r="BX104" s="18" t="str">
        <f t="shared" si="462"/>
        <v/>
      </c>
      <c r="BY104" s="18" t="str">
        <f>IF(ISNUMBER(BW104), BW104*COS(RADIANS(-$C104+Графики!$B$3))+BX104*SIN(RADIANS(-$C104+Графики!$B$3)),"")</f>
        <v/>
      </c>
      <c r="BZ104" s="19" t="str">
        <f>IF(ISNUMBER(BW104), BW104*COS(RADIANS(-$C104+Графики!$B$5))+BX104*SIN(RADIANS(-$C104+Графики!$B$5)),"")</f>
        <v/>
      </c>
      <c r="CA104" s="29"/>
      <c r="CB104" s="25"/>
      <c r="CC104" s="25"/>
      <c r="CD104" s="25"/>
      <c r="CE104" s="18" t="str">
        <f t="shared" si="412"/>
        <v/>
      </c>
      <c r="CF104" s="18" t="str">
        <f t="shared" si="413"/>
        <v/>
      </c>
      <c r="CG104" s="18" t="str">
        <f t="shared" si="463"/>
        <v/>
      </c>
      <c r="CH104" s="18" t="str">
        <f t="shared" si="464"/>
        <v/>
      </c>
      <c r="CI104" s="18" t="str">
        <f>IF(ISNUMBER(CG104), CG104*COS(RADIANS(-$C104+Графики!$B$3))+CH104*SIN(RADIANS(-$C104+Графики!$B$3)),"")</f>
        <v/>
      </c>
      <c r="CJ104" s="19" t="str">
        <f>IF(ISNUMBER(CG104), CG104*COS(RADIANS(-$C104+Графики!$B$5))+CH104*SIN(RADIANS(-$C104+Графики!$B$5)),"")</f>
        <v/>
      </c>
      <c r="CK104" s="24"/>
      <c r="CL104" s="25"/>
      <c r="CM104" s="25"/>
      <c r="CN104" s="25"/>
      <c r="CO104" s="18" t="str">
        <f t="shared" si="414"/>
        <v/>
      </c>
      <c r="CP104" s="18" t="str">
        <f t="shared" si="415"/>
        <v/>
      </c>
      <c r="CQ104" s="18" t="str">
        <f t="shared" si="465"/>
        <v/>
      </c>
      <c r="CR104" s="18" t="str">
        <f t="shared" si="466"/>
        <v/>
      </c>
      <c r="CS104" s="18" t="str">
        <f>IF(ISNUMBER(CQ104), CQ104*COS(RADIANS(-$C104+Графики!$B$3))+CR104*SIN(RADIANS(-$C104+Графики!$B$3)),"")</f>
        <v/>
      </c>
      <c r="CT104" s="19" t="str">
        <f>IF(ISNUMBER(CQ104), CQ104*COS(RADIANS(-$C104+Графики!$B$5))+CR104*SIN(RADIANS(-$C104+Графики!$B$5)),"")</f>
        <v/>
      </c>
      <c r="CU104" s="24"/>
      <c r="CV104" s="25"/>
      <c r="CW104" s="25"/>
      <c r="CX104" s="25"/>
      <c r="CY104" s="18" t="str">
        <f t="shared" si="416"/>
        <v/>
      </c>
      <c r="CZ104" s="18" t="str">
        <f t="shared" si="417"/>
        <v/>
      </c>
      <c r="DA104" s="18" t="str">
        <f t="shared" si="467"/>
        <v/>
      </c>
      <c r="DB104" s="18" t="str">
        <f t="shared" si="468"/>
        <v/>
      </c>
      <c r="DC104" s="18" t="str">
        <f>IF(ISNUMBER(DA104), DA104*COS(RADIANS(-$C104+Графики!$B$3))+DB104*SIN(RADIANS(-$C104+Графики!$B$3)),"")</f>
        <v/>
      </c>
      <c r="DD104" s="19" t="str">
        <f>IF(ISNUMBER(DA104), DA104*COS(RADIANS(-$C104+Графики!$B$5))+DB104*SIN(RADIANS(-$C104+Графики!$B$5)),"")</f>
        <v/>
      </c>
      <c r="DE104" s="24"/>
      <c r="DF104" s="25"/>
      <c r="DG104" s="25"/>
      <c r="DH104" s="25"/>
      <c r="DI104" s="18" t="str">
        <f t="shared" si="418"/>
        <v/>
      </c>
      <c r="DJ104" s="18" t="str">
        <f t="shared" si="419"/>
        <v/>
      </c>
      <c r="DK104" s="18" t="str">
        <f t="shared" si="469"/>
        <v/>
      </c>
      <c r="DL104" s="18" t="str">
        <f t="shared" si="470"/>
        <v/>
      </c>
      <c r="DM104" s="18" t="str">
        <f>IF(ISNUMBER(DK104), DK104*COS(RADIANS(-$C104+Графики!$B$3))+DL104*SIN(RADIANS(-$C104+Графики!$B$3)),"")</f>
        <v/>
      </c>
      <c r="DN104" s="19" t="str">
        <f>IF(ISNUMBER(DK104), DK104*COS(RADIANS(-$C104+Графики!$B$5))+DL104*SIN(RADIANS(-$C104+Графики!$B$5)),"")</f>
        <v/>
      </c>
      <c r="DO104" s="24"/>
      <c r="DP104" s="25"/>
      <c r="DQ104" s="25"/>
      <c r="DR104" s="25"/>
      <c r="DS104" s="18" t="str">
        <f t="shared" si="420"/>
        <v/>
      </c>
      <c r="DT104" s="18" t="str">
        <f t="shared" si="421"/>
        <v/>
      </c>
      <c r="DU104" s="18" t="str">
        <f t="shared" si="471"/>
        <v/>
      </c>
      <c r="DV104" s="18" t="str">
        <f t="shared" si="472"/>
        <v/>
      </c>
      <c r="DW104" s="18" t="str">
        <f>IF(ISNUMBER(DU104), DU104*COS(RADIANS(-$C104+Графики!$B$3))+DV104*SIN(RADIANS(-$C104+Графики!$B$3)),"")</f>
        <v/>
      </c>
      <c r="DX104" s="19" t="str">
        <f>IF(ISNUMBER(DU104), DU104*COS(RADIANS(-$C104+Графики!$B$5))+DV104*SIN(RADIANS(-$C104+Графики!$B$5)),"")</f>
        <v/>
      </c>
      <c r="DY104" s="24"/>
      <c r="DZ104" s="25"/>
      <c r="EA104" s="25"/>
      <c r="EB104" s="25"/>
      <c r="EC104" s="18" t="str">
        <f t="shared" si="422"/>
        <v/>
      </c>
      <c r="ED104" s="18" t="str">
        <f t="shared" si="423"/>
        <v/>
      </c>
      <c r="EE104" s="18" t="str">
        <f t="shared" si="473"/>
        <v/>
      </c>
      <c r="EF104" s="18" t="str">
        <f t="shared" si="474"/>
        <v/>
      </c>
      <c r="EG104" s="18" t="str">
        <f>IF(ISNUMBER(EE104), EE104*COS(RADIANS(-$C104+Графики!$B$3))+EF104*SIN(RADIANS(-$C104+Графики!$B$3)),"")</f>
        <v/>
      </c>
      <c r="EH104" s="19" t="str">
        <f>IF(ISNUMBER(EE104), EE104*COS(RADIANS(-$C104+Графики!$B$5))+EF104*SIN(RADIANS(-$C104+Графики!$B$5)),"")</f>
        <v/>
      </c>
      <c r="EI104" s="24"/>
      <c r="EJ104" s="25"/>
      <c r="EK104" s="25"/>
      <c r="EL104" s="25"/>
      <c r="EM104" s="18" t="str">
        <f t="shared" si="424"/>
        <v/>
      </c>
      <c r="EN104" s="18" t="str">
        <f t="shared" si="425"/>
        <v/>
      </c>
      <c r="EO104" s="18" t="str">
        <f t="shared" si="475"/>
        <v/>
      </c>
      <c r="EP104" s="18" t="str">
        <f t="shared" si="476"/>
        <v/>
      </c>
      <c r="EQ104" s="18" t="str">
        <f>IF(ISNUMBER(EO104), EO104*COS(RADIANS(-$C104+Графики!$B$3))+EP104*SIN(RADIANS(-$C104+Графики!$B$3)),"")</f>
        <v/>
      </c>
      <c r="ER104" s="19" t="str">
        <f>IF(ISNUMBER(EO104), EO104*COS(RADIANS(-$C104+Графики!$B$5))+EP104*SIN(RADIANS(-$C104+Графики!$B$5)),"")</f>
        <v/>
      </c>
      <c r="ES104" s="24"/>
      <c r="ET104" s="25"/>
      <c r="EU104" s="25"/>
      <c r="EV104" s="25"/>
      <c r="EW104" s="18" t="str">
        <f t="shared" si="426"/>
        <v/>
      </c>
      <c r="EX104" s="18" t="str">
        <f t="shared" si="427"/>
        <v/>
      </c>
      <c r="EY104" s="18" t="str">
        <f t="shared" si="477"/>
        <v/>
      </c>
      <c r="EZ104" s="18" t="str">
        <f t="shared" si="478"/>
        <v/>
      </c>
      <c r="FA104" s="18" t="str">
        <f>IF(ISNUMBER(EY104), EY104*COS(RADIANS(-$C104+Графики!$B$3))+EZ104*SIN(RADIANS(-$C104+Графики!$B$3)),"")</f>
        <v/>
      </c>
      <c r="FB104" s="19" t="str">
        <f>IF(ISNUMBER(EY104), EY104*COS(RADIANS(-$C104+Графики!$B$5))+EZ104*SIN(RADIANS(-$C104+Графики!$B$5)),"")</f>
        <v/>
      </c>
      <c r="FC104" s="24"/>
      <c r="FD104" s="25"/>
      <c r="FE104" s="25"/>
      <c r="FF104" s="25"/>
      <c r="FG104" s="18" t="str">
        <f t="shared" si="428"/>
        <v/>
      </c>
      <c r="FH104" s="18" t="str">
        <f t="shared" si="429"/>
        <v/>
      </c>
      <c r="FI104" s="18" t="str">
        <f t="shared" si="479"/>
        <v/>
      </c>
      <c r="FJ104" s="18" t="str">
        <f t="shared" si="480"/>
        <v/>
      </c>
      <c r="FK104" s="18" t="str">
        <f>IF(ISNUMBER(FI104), FI104*COS(RADIANS(-$C104+Графики!$B$3))+FJ104*SIN(RADIANS(-$C104+Графики!$B$3)),"")</f>
        <v/>
      </c>
      <c r="FL104" s="19" t="str">
        <f>IF(ISNUMBER(FI104), FI104*COS(RADIANS(-$C104+Графики!$B$5))+FJ104*SIN(RADIANS(-$C104+Графики!$B$5)),"")</f>
        <v/>
      </c>
      <c r="FM104" s="24"/>
      <c r="FN104" s="25"/>
      <c r="FO104" s="25"/>
      <c r="FP104" s="25"/>
      <c r="FQ104" s="18" t="str">
        <f t="shared" si="430"/>
        <v/>
      </c>
      <c r="FR104" s="18" t="str">
        <f t="shared" si="431"/>
        <v/>
      </c>
      <c r="FS104" s="18" t="str">
        <f t="shared" si="481"/>
        <v/>
      </c>
      <c r="FT104" s="18" t="str">
        <f t="shared" si="482"/>
        <v/>
      </c>
      <c r="FU104" s="18" t="str">
        <f>IF(ISNUMBER(FS104), FS104*COS(RADIANS(-$C104+Графики!$B$3))+FT104*SIN(RADIANS(-$C104+Графики!$B$3)),"")</f>
        <v/>
      </c>
      <c r="FV104" s="19" t="str">
        <f>IF(ISNUMBER(FS104), FS104*COS(RADIANS(-$C104+Графики!$B$5))+FT104*SIN(RADIANS(-$C104+Графики!$B$5)),"")</f>
        <v/>
      </c>
      <c r="FW104" s="24"/>
      <c r="FX104" s="25"/>
      <c r="FY104" s="25"/>
      <c r="FZ104" s="25"/>
      <c r="GA104" s="18" t="str">
        <f t="shared" si="432"/>
        <v/>
      </c>
      <c r="GB104" s="18" t="str">
        <f t="shared" si="433"/>
        <v/>
      </c>
      <c r="GC104" s="18" t="str">
        <f t="shared" si="483"/>
        <v/>
      </c>
      <c r="GD104" s="18" t="str">
        <f t="shared" si="484"/>
        <v/>
      </c>
      <c r="GE104" s="18" t="str">
        <f>IF(ISNUMBER(GC104), GC104*COS(RADIANS(-$C104+Графики!$B$3))+GD104*SIN(RADIANS(-$C104+Графики!$B$3)),"")</f>
        <v/>
      </c>
      <c r="GF104" s="19" t="str">
        <f>IF(ISNUMBER(GC104), GC104*COS(RADIANS(-$C104+Графики!$B$5))+GD104*SIN(RADIANS(-$C104+Графики!$B$5)),"")</f>
        <v/>
      </c>
      <c r="GG104" s="24"/>
      <c r="GH104" s="25"/>
      <c r="GI104" s="25"/>
      <c r="GJ104" s="25"/>
      <c r="GK104" s="18" t="str">
        <f t="shared" si="434"/>
        <v/>
      </c>
      <c r="GL104" s="18" t="str">
        <f t="shared" si="435"/>
        <v/>
      </c>
      <c r="GM104" s="18" t="str">
        <f t="shared" si="485"/>
        <v/>
      </c>
      <c r="GN104" s="18" t="str">
        <f t="shared" si="486"/>
        <v/>
      </c>
      <c r="GO104" s="18" t="str">
        <f>IF(ISNUMBER(GM104), GM104*COS(RADIANS(-$C104+Графики!$B$3))+GN104*SIN(RADIANS(-$C104+Графики!$B$3)),"")</f>
        <v/>
      </c>
      <c r="GP104" s="19" t="str">
        <f>IF(ISNUMBER(GM104), GM104*COS(RADIANS(-$C104+Графики!$B$5))+GN104*SIN(RADIANS(-$C104+Графики!$B$5)),"")</f>
        <v/>
      </c>
      <c r="GQ104" s="24"/>
      <c r="GR104" s="25"/>
      <c r="GS104" s="25"/>
      <c r="GT104" s="25"/>
      <c r="GU104" s="18" t="str">
        <f t="shared" si="436"/>
        <v/>
      </c>
      <c r="GV104" s="18" t="str">
        <f t="shared" si="437"/>
        <v/>
      </c>
      <c r="GW104" s="18" t="str">
        <f t="shared" si="487"/>
        <v/>
      </c>
      <c r="GX104" s="18" t="str">
        <f t="shared" si="488"/>
        <v/>
      </c>
      <c r="GY104" s="18" t="str">
        <f>IF(ISNUMBER(GW104), GW104*COS(RADIANS(-$C104+Графики!$B$3))+GX104*SIN(RADIANS(-$C104+Графики!$B$3)),"")</f>
        <v/>
      </c>
      <c r="GZ104" s="19" t="str">
        <f>IF(ISNUMBER(GW104), GW104*COS(RADIANS(-$C104+Графики!$B$5))+GX104*SIN(RADIANS(-$C104+Графики!$B$5)),"")</f>
        <v/>
      </c>
      <c r="HA104" s="24"/>
      <c r="HB104" s="25"/>
      <c r="HC104" s="25"/>
      <c r="HD104" s="25"/>
      <c r="HE104" s="18" t="str">
        <f t="shared" si="438"/>
        <v/>
      </c>
      <c r="HF104" s="18" t="str">
        <f t="shared" si="439"/>
        <v/>
      </c>
      <c r="HG104" s="18" t="str">
        <f t="shared" si="489"/>
        <v/>
      </c>
      <c r="HH104" s="18" t="str">
        <f t="shared" si="490"/>
        <v/>
      </c>
      <c r="HI104" s="18" t="str">
        <f>IF(ISNUMBER(HG104), HG104*COS(RADIANS(-$C104+Графики!$B$3))+HH104*SIN(RADIANS(-$C104+Графики!$B$3)),"")</f>
        <v/>
      </c>
      <c r="HJ104" s="19" t="str">
        <f>IF(ISNUMBER(HG104), HG104*COS(RADIANS(-$C104+Графики!$B$5))+HH104*SIN(RADIANS(-$C104+Графики!$B$5)),"")</f>
        <v/>
      </c>
      <c r="HK104" s="24"/>
      <c r="HL104" s="25"/>
      <c r="HM104" s="25"/>
      <c r="HN104" s="25"/>
      <c r="HO104" s="18" t="str">
        <f t="shared" si="440"/>
        <v/>
      </c>
      <c r="HP104" s="18" t="str">
        <f t="shared" si="441"/>
        <v/>
      </c>
      <c r="HQ104" s="18" t="str">
        <f t="shared" si="491"/>
        <v/>
      </c>
      <c r="HR104" s="18" t="str">
        <f t="shared" si="492"/>
        <v/>
      </c>
      <c r="HS104" s="18" t="str">
        <f>IF(ISNUMBER(HQ104), HQ104*COS(RADIANS(-$C104+Графики!$B$3))+HR104*SIN(RADIANS(-$C104+Графики!$B$3)),"")</f>
        <v/>
      </c>
      <c r="HT104" s="19" t="str">
        <f>IF(ISNUMBER(HQ104), HQ104*COS(RADIANS(-$C104+Графики!$B$5))+HR104*SIN(RADIANS(-$C104+Графики!$B$5)),"")</f>
        <v/>
      </c>
      <c r="HU104" s="24"/>
      <c r="HV104" s="25"/>
      <c r="HW104" s="25"/>
      <c r="HX104" s="25"/>
      <c r="HY104" s="18" t="str">
        <f t="shared" si="442"/>
        <v/>
      </c>
      <c r="HZ104" s="18" t="str">
        <f t="shared" si="443"/>
        <v/>
      </c>
      <c r="IA104" s="18" t="str">
        <f t="shared" si="493"/>
        <v/>
      </c>
      <c r="IB104" s="18" t="str">
        <f t="shared" si="494"/>
        <v/>
      </c>
      <c r="IC104" s="18" t="str">
        <f>IF(ISNUMBER(IA104), IA104*COS(RADIANS(-$C104+Графики!$B$3))+IB104*SIN(RADIANS(-$C104+Графики!$B$3)),"")</f>
        <v/>
      </c>
      <c r="ID104" s="19" t="str">
        <f>IF(ISNUMBER(IA104), IA104*COS(RADIANS(-$C104+Графики!$B$5))+IB104*SIN(RADIANS(-$C104+Графики!$B$5)),"")</f>
        <v/>
      </c>
      <c r="IE104" s="24"/>
      <c r="IF104" s="25"/>
      <c r="IG104" s="25"/>
      <c r="IH104" s="25"/>
      <c r="II104" s="18" t="str">
        <f t="shared" si="444"/>
        <v/>
      </c>
      <c r="IJ104" s="18" t="str">
        <f t="shared" si="445"/>
        <v/>
      </c>
      <c r="IK104" s="18" t="str">
        <f t="shared" si="495"/>
        <v/>
      </c>
      <c r="IL104" s="18" t="str">
        <f t="shared" si="496"/>
        <v/>
      </c>
      <c r="IM104" s="18" t="str">
        <f>IF(ISNUMBER(IK104), IK104*COS(RADIANS(-$C104+Графики!$B$3))+IL104*SIN(RADIANS(-$C104+Графики!$B$3)),"")</f>
        <v/>
      </c>
      <c r="IN104" s="19" t="str">
        <f>IF(ISNUMBER(IK104), IK104*COS(RADIANS(-$C104+Графики!$B$5))+IL104*SIN(RADIANS(-$C104+Графики!$B$5)),"")</f>
        <v/>
      </c>
      <c r="IO104" s="24"/>
      <c r="IP104" s="25"/>
      <c r="IQ104" s="25"/>
      <c r="IR104" s="25"/>
      <c r="IS104" s="18" t="str">
        <f t="shared" si="446"/>
        <v/>
      </c>
      <c r="IT104" s="18" t="str">
        <f t="shared" si="447"/>
        <v/>
      </c>
      <c r="IU104" s="18" t="str">
        <f t="shared" si="497"/>
        <v/>
      </c>
      <c r="IV104" s="18" t="str">
        <f t="shared" si="498"/>
        <v/>
      </c>
      <c r="IW104" s="18" t="str">
        <f>IF(ISNUMBER(IU104), IU104*COS(RADIANS(-$C104+Графики!$B$3))+IV104*SIN(RADIANS(-$C104+Графики!$B$3)),"")</f>
        <v/>
      </c>
      <c r="IX104" s="19" t="str">
        <f>IF(ISNUMBER(IU104), IU104*COS(RADIANS(-$C104+Графики!$B$5))+IV104*SIN(RADIANS(-$C104+Графики!$B$5)),"")</f>
        <v/>
      </c>
    </row>
    <row r="105" spans="1:258" s="88" customFormat="1" x14ac:dyDescent="0.25">
      <c r="A105" s="44">
        <v>105</v>
      </c>
      <c r="B105" s="50">
        <v>0</v>
      </c>
      <c r="C105" s="11">
        <f>IF(Графики!$A$7="Расчитывать с учетом закручивания скважины",B105,0)</f>
        <v>0</v>
      </c>
      <c r="D105" s="47">
        <v>51</v>
      </c>
      <c r="E105" s="34">
        <f t="shared" si="448"/>
        <v>0</v>
      </c>
      <c r="F105" s="35">
        <f t="shared" si="448"/>
        <v>0</v>
      </c>
      <c r="G105" s="35">
        <f t="shared" si="295"/>
        <v>0</v>
      </c>
      <c r="H105" s="36">
        <f t="shared" si="296"/>
        <v>0</v>
      </c>
      <c r="I105" s="29"/>
      <c r="J105" s="25"/>
      <c r="K105" s="25"/>
      <c r="L105" s="25"/>
      <c r="M105" s="18" t="str">
        <f t="shared" si="398"/>
        <v/>
      </c>
      <c r="N105" s="18" t="str">
        <f t="shared" si="399"/>
        <v/>
      </c>
      <c r="O105" s="18" t="str">
        <f t="shared" si="449"/>
        <v/>
      </c>
      <c r="P105" s="18" t="str">
        <f t="shared" si="450"/>
        <v/>
      </c>
      <c r="Q105" s="18" t="str">
        <f>IF(ISNUMBER(O105), O105*COS(RADIANS(-$C105+Графики!$B$3))+P105*SIN(RADIANS(-$C105+Графики!$B$3)),"")</f>
        <v/>
      </c>
      <c r="R105" s="19" t="str">
        <f>IF(ISNUMBER(O105), O105*COS(RADIANS(-$C105+Графики!$B$5))+P105*SIN(RADIANS(-$C105+Графики!$B$5)),"")</f>
        <v/>
      </c>
      <c r="S105" s="29"/>
      <c r="T105" s="25"/>
      <c r="U105" s="25"/>
      <c r="V105" s="25"/>
      <c r="W105" s="18" t="str">
        <f t="shared" si="400"/>
        <v/>
      </c>
      <c r="X105" s="18" t="str">
        <f t="shared" si="401"/>
        <v/>
      </c>
      <c r="Y105" s="18" t="str">
        <f t="shared" si="451"/>
        <v/>
      </c>
      <c r="Z105" s="18" t="str">
        <f t="shared" si="452"/>
        <v/>
      </c>
      <c r="AA105" s="18" t="str">
        <f>IF(ISNUMBER(Y105), Y105*COS(RADIANS(-$C105+Графики!$B$3))+Z105*SIN(RADIANS(-$C105+Графики!$B$3)),"")</f>
        <v/>
      </c>
      <c r="AB105" s="18" t="str">
        <f>IF(ISNUMBER(Y105), Y105*COS(RADIANS(-$C105+Графики!$B$5))+Z105*SIN(RADIANS(-$C105+Графики!$B$5)),"")</f>
        <v/>
      </c>
      <c r="AC105" s="24"/>
      <c r="AD105" s="25"/>
      <c r="AE105" s="25"/>
      <c r="AF105" s="25"/>
      <c r="AG105" s="18" t="str">
        <f t="shared" si="402"/>
        <v/>
      </c>
      <c r="AH105" s="18" t="str">
        <f t="shared" si="403"/>
        <v/>
      </c>
      <c r="AI105" s="18" t="str">
        <f t="shared" si="453"/>
        <v/>
      </c>
      <c r="AJ105" s="18" t="str">
        <f t="shared" si="454"/>
        <v/>
      </c>
      <c r="AK105" s="18" t="str">
        <f>IF(ISNUMBER(AI105), AI105*COS(RADIANS(-$C105+Графики!$B$3))+AJ105*SIN(RADIANS(-$C105+Графики!$B$3)),"")</f>
        <v/>
      </c>
      <c r="AL105" s="19" t="str">
        <f>IF(ISNUMBER(AI105), AI105*COS(RADIANS(-$C105+Графики!$B$5))+AJ105*SIN(RADIANS(-$C105+Графики!$B$5)),"")</f>
        <v/>
      </c>
      <c r="AM105" s="24"/>
      <c r="AN105" s="25"/>
      <c r="AO105" s="25"/>
      <c r="AP105" s="25"/>
      <c r="AQ105" s="18" t="str">
        <f t="shared" si="404"/>
        <v/>
      </c>
      <c r="AR105" s="18" t="str">
        <f t="shared" si="405"/>
        <v/>
      </c>
      <c r="AS105" s="18" t="str">
        <f t="shared" si="455"/>
        <v/>
      </c>
      <c r="AT105" s="18" t="str">
        <f t="shared" si="456"/>
        <v/>
      </c>
      <c r="AU105" s="18" t="str">
        <f>IF(ISNUMBER(AS105), AS105*COS(RADIANS(-$C105+Графики!$B$3))+AT105*SIN(RADIANS(-$C105+Графики!$B$3)),"")</f>
        <v/>
      </c>
      <c r="AV105" s="19" t="str">
        <f>IF(ISNUMBER(AS105), AS105*COS(RADIANS(-$C105+Графики!$B$5))+AT105*SIN(RADIANS(-$C105+Графики!$B$5)),"")</f>
        <v/>
      </c>
      <c r="AW105" s="24"/>
      <c r="AX105" s="25"/>
      <c r="AY105" s="25"/>
      <c r="AZ105" s="25"/>
      <c r="BA105" s="18" t="str">
        <f t="shared" si="406"/>
        <v/>
      </c>
      <c r="BB105" s="18" t="str">
        <f t="shared" si="407"/>
        <v/>
      </c>
      <c r="BC105" s="18" t="str">
        <f t="shared" si="457"/>
        <v/>
      </c>
      <c r="BD105" s="18" t="str">
        <f t="shared" si="458"/>
        <v/>
      </c>
      <c r="BE105" s="18" t="str">
        <f>IF(ISNUMBER(BC105), BC105*COS(RADIANS(-$C105+Графики!$B$3))+BD105*SIN(RADIANS(-$C105+Графики!$B$3)),"")</f>
        <v/>
      </c>
      <c r="BF105" s="19" t="str">
        <f>IF(ISNUMBER(BC105), BC105*COS(RADIANS(-$C105+Графики!$B$5))+BD105*SIN(RADIANS(-$C105+Графики!$B$5)),"")</f>
        <v/>
      </c>
      <c r="BG105" s="24"/>
      <c r="BH105" s="25"/>
      <c r="BI105" s="25"/>
      <c r="BJ105" s="25"/>
      <c r="BK105" s="18" t="str">
        <f t="shared" si="408"/>
        <v/>
      </c>
      <c r="BL105" s="18" t="str">
        <f t="shared" si="409"/>
        <v/>
      </c>
      <c r="BM105" s="18" t="str">
        <f t="shared" si="459"/>
        <v/>
      </c>
      <c r="BN105" s="18" t="str">
        <f t="shared" si="460"/>
        <v/>
      </c>
      <c r="BO105" s="18" t="str">
        <f>IF(ISNUMBER(BM105), BM105*COS(RADIANS(-$C105+Графики!$B$3))+BN105*SIN(RADIANS(-$C105+Графики!$B$3)),"")</f>
        <v/>
      </c>
      <c r="BP105" s="19" t="str">
        <f>IF(ISNUMBER(BM105), BM105*COS(RADIANS(-$C105+Графики!$B$5))+BN105*SIN(RADIANS(-$C105+Графики!$B$5)),"")</f>
        <v/>
      </c>
      <c r="BQ105" s="24"/>
      <c r="BR105" s="25"/>
      <c r="BS105" s="25"/>
      <c r="BT105" s="25"/>
      <c r="BU105" s="18" t="str">
        <f t="shared" si="410"/>
        <v/>
      </c>
      <c r="BV105" s="18" t="str">
        <f t="shared" si="411"/>
        <v/>
      </c>
      <c r="BW105" s="18" t="str">
        <f t="shared" si="461"/>
        <v/>
      </c>
      <c r="BX105" s="18" t="str">
        <f t="shared" si="462"/>
        <v/>
      </c>
      <c r="BY105" s="18" t="str">
        <f>IF(ISNUMBER(BW105), BW105*COS(RADIANS(-$C105+Графики!$B$3))+BX105*SIN(RADIANS(-$C105+Графики!$B$3)),"")</f>
        <v/>
      </c>
      <c r="BZ105" s="19" t="str">
        <f>IF(ISNUMBER(BW105), BW105*COS(RADIANS(-$C105+Графики!$B$5))+BX105*SIN(RADIANS(-$C105+Графики!$B$5)),"")</f>
        <v/>
      </c>
      <c r="CA105" s="29"/>
      <c r="CB105" s="25"/>
      <c r="CC105" s="25"/>
      <c r="CD105" s="25"/>
      <c r="CE105" s="18" t="str">
        <f t="shared" si="412"/>
        <v/>
      </c>
      <c r="CF105" s="18" t="str">
        <f t="shared" si="413"/>
        <v/>
      </c>
      <c r="CG105" s="18" t="str">
        <f t="shared" si="463"/>
        <v/>
      </c>
      <c r="CH105" s="18" t="str">
        <f t="shared" si="464"/>
        <v/>
      </c>
      <c r="CI105" s="18" t="str">
        <f>IF(ISNUMBER(CG105), CG105*COS(RADIANS(-$C105+Графики!$B$3))+CH105*SIN(RADIANS(-$C105+Графики!$B$3)),"")</f>
        <v/>
      </c>
      <c r="CJ105" s="19" t="str">
        <f>IF(ISNUMBER(CG105), CG105*COS(RADIANS(-$C105+Графики!$B$5))+CH105*SIN(RADIANS(-$C105+Графики!$B$5)),"")</f>
        <v/>
      </c>
      <c r="CK105" s="24"/>
      <c r="CL105" s="25"/>
      <c r="CM105" s="25"/>
      <c r="CN105" s="25"/>
      <c r="CO105" s="18" t="str">
        <f t="shared" si="414"/>
        <v/>
      </c>
      <c r="CP105" s="18" t="str">
        <f t="shared" si="415"/>
        <v/>
      </c>
      <c r="CQ105" s="18" t="str">
        <f t="shared" si="465"/>
        <v/>
      </c>
      <c r="CR105" s="18" t="str">
        <f t="shared" si="466"/>
        <v/>
      </c>
      <c r="CS105" s="18" t="str">
        <f>IF(ISNUMBER(CQ105), CQ105*COS(RADIANS(-$C105+Графики!$B$3))+CR105*SIN(RADIANS(-$C105+Графики!$B$3)),"")</f>
        <v/>
      </c>
      <c r="CT105" s="19" t="str">
        <f>IF(ISNUMBER(CQ105), CQ105*COS(RADIANS(-$C105+Графики!$B$5))+CR105*SIN(RADIANS(-$C105+Графики!$B$5)),"")</f>
        <v/>
      </c>
      <c r="CU105" s="24"/>
      <c r="CV105" s="25"/>
      <c r="CW105" s="25"/>
      <c r="CX105" s="25"/>
      <c r="CY105" s="18" t="str">
        <f t="shared" si="416"/>
        <v/>
      </c>
      <c r="CZ105" s="18" t="str">
        <f t="shared" si="417"/>
        <v/>
      </c>
      <c r="DA105" s="18" t="str">
        <f t="shared" si="467"/>
        <v/>
      </c>
      <c r="DB105" s="18" t="str">
        <f t="shared" si="468"/>
        <v/>
      </c>
      <c r="DC105" s="18" t="str">
        <f>IF(ISNUMBER(DA105), DA105*COS(RADIANS(-$C105+Графики!$B$3))+DB105*SIN(RADIANS(-$C105+Графики!$B$3)),"")</f>
        <v/>
      </c>
      <c r="DD105" s="19" t="str">
        <f>IF(ISNUMBER(DA105), DA105*COS(RADIANS(-$C105+Графики!$B$5))+DB105*SIN(RADIANS(-$C105+Графики!$B$5)),"")</f>
        <v/>
      </c>
      <c r="DE105" s="24"/>
      <c r="DF105" s="25"/>
      <c r="DG105" s="25"/>
      <c r="DH105" s="25"/>
      <c r="DI105" s="18" t="str">
        <f t="shared" si="418"/>
        <v/>
      </c>
      <c r="DJ105" s="18" t="str">
        <f t="shared" si="419"/>
        <v/>
      </c>
      <c r="DK105" s="18" t="str">
        <f t="shared" si="469"/>
        <v/>
      </c>
      <c r="DL105" s="18" t="str">
        <f t="shared" si="470"/>
        <v/>
      </c>
      <c r="DM105" s="18" t="str">
        <f>IF(ISNUMBER(DK105), DK105*COS(RADIANS(-$C105+Графики!$B$3))+DL105*SIN(RADIANS(-$C105+Графики!$B$3)),"")</f>
        <v/>
      </c>
      <c r="DN105" s="19" t="str">
        <f>IF(ISNUMBER(DK105), DK105*COS(RADIANS(-$C105+Графики!$B$5))+DL105*SIN(RADIANS(-$C105+Графики!$B$5)),"")</f>
        <v/>
      </c>
      <c r="DO105" s="24"/>
      <c r="DP105" s="25"/>
      <c r="DQ105" s="25"/>
      <c r="DR105" s="25"/>
      <c r="DS105" s="18" t="str">
        <f t="shared" si="420"/>
        <v/>
      </c>
      <c r="DT105" s="18" t="str">
        <f t="shared" si="421"/>
        <v/>
      </c>
      <c r="DU105" s="18" t="str">
        <f t="shared" si="471"/>
        <v/>
      </c>
      <c r="DV105" s="18" t="str">
        <f t="shared" si="472"/>
        <v/>
      </c>
      <c r="DW105" s="18" t="str">
        <f>IF(ISNUMBER(DU105), DU105*COS(RADIANS(-$C105+Графики!$B$3))+DV105*SIN(RADIANS(-$C105+Графики!$B$3)),"")</f>
        <v/>
      </c>
      <c r="DX105" s="19" t="str">
        <f>IF(ISNUMBER(DU105), DU105*COS(RADIANS(-$C105+Графики!$B$5))+DV105*SIN(RADIANS(-$C105+Графики!$B$5)),"")</f>
        <v/>
      </c>
      <c r="DY105" s="24"/>
      <c r="DZ105" s="25"/>
      <c r="EA105" s="25"/>
      <c r="EB105" s="25"/>
      <c r="EC105" s="18" t="str">
        <f t="shared" si="422"/>
        <v/>
      </c>
      <c r="ED105" s="18" t="str">
        <f t="shared" si="423"/>
        <v/>
      </c>
      <c r="EE105" s="18" t="str">
        <f t="shared" si="473"/>
        <v/>
      </c>
      <c r="EF105" s="18" t="str">
        <f t="shared" si="474"/>
        <v/>
      </c>
      <c r="EG105" s="18" t="str">
        <f>IF(ISNUMBER(EE105), EE105*COS(RADIANS(-$C105+Графики!$B$3))+EF105*SIN(RADIANS(-$C105+Графики!$B$3)),"")</f>
        <v/>
      </c>
      <c r="EH105" s="19" t="str">
        <f>IF(ISNUMBER(EE105), EE105*COS(RADIANS(-$C105+Графики!$B$5))+EF105*SIN(RADIANS(-$C105+Графики!$B$5)),"")</f>
        <v/>
      </c>
      <c r="EI105" s="24"/>
      <c r="EJ105" s="25"/>
      <c r="EK105" s="25"/>
      <c r="EL105" s="25"/>
      <c r="EM105" s="18" t="str">
        <f t="shared" si="424"/>
        <v/>
      </c>
      <c r="EN105" s="18" t="str">
        <f t="shared" si="425"/>
        <v/>
      </c>
      <c r="EO105" s="18" t="str">
        <f t="shared" si="475"/>
        <v/>
      </c>
      <c r="EP105" s="18" t="str">
        <f t="shared" si="476"/>
        <v/>
      </c>
      <c r="EQ105" s="18" t="str">
        <f>IF(ISNUMBER(EO105), EO105*COS(RADIANS(-$C105+Графики!$B$3))+EP105*SIN(RADIANS(-$C105+Графики!$B$3)),"")</f>
        <v/>
      </c>
      <c r="ER105" s="19" t="str">
        <f>IF(ISNUMBER(EO105), EO105*COS(RADIANS(-$C105+Графики!$B$5))+EP105*SIN(RADIANS(-$C105+Графики!$B$5)),"")</f>
        <v/>
      </c>
      <c r="ES105" s="24"/>
      <c r="ET105" s="25"/>
      <c r="EU105" s="25"/>
      <c r="EV105" s="25"/>
      <c r="EW105" s="18" t="str">
        <f t="shared" si="426"/>
        <v/>
      </c>
      <c r="EX105" s="18" t="str">
        <f t="shared" si="427"/>
        <v/>
      </c>
      <c r="EY105" s="18" t="str">
        <f t="shared" si="477"/>
        <v/>
      </c>
      <c r="EZ105" s="18" t="str">
        <f t="shared" si="478"/>
        <v/>
      </c>
      <c r="FA105" s="18" t="str">
        <f>IF(ISNUMBER(EY105), EY105*COS(RADIANS(-$C105+Графики!$B$3))+EZ105*SIN(RADIANS(-$C105+Графики!$B$3)),"")</f>
        <v/>
      </c>
      <c r="FB105" s="19" t="str">
        <f>IF(ISNUMBER(EY105), EY105*COS(RADIANS(-$C105+Графики!$B$5))+EZ105*SIN(RADIANS(-$C105+Графики!$B$5)),"")</f>
        <v/>
      </c>
      <c r="FC105" s="24"/>
      <c r="FD105" s="25"/>
      <c r="FE105" s="25"/>
      <c r="FF105" s="25"/>
      <c r="FG105" s="18" t="str">
        <f t="shared" si="428"/>
        <v/>
      </c>
      <c r="FH105" s="18" t="str">
        <f t="shared" si="429"/>
        <v/>
      </c>
      <c r="FI105" s="18" t="str">
        <f t="shared" si="479"/>
        <v/>
      </c>
      <c r="FJ105" s="18" t="str">
        <f t="shared" si="480"/>
        <v/>
      </c>
      <c r="FK105" s="18" t="str">
        <f>IF(ISNUMBER(FI105), FI105*COS(RADIANS(-$C105+Графики!$B$3))+FJ105*SIN(RADIANS(-$C105+Графики!$B$3)),"")</f>
        <v/>
      </c>
      <c r="FL105" s="19" t="str">
        <f>IF(ISNUMBER(FI105), FI105*COS(RADIANS(-$C105+Графики!$B$5))+FJ105*SIN(RADIANS(-$C105+Графики!$B$5)),"")</f>
        <v/>
      </c>
      <c r="FM105" s="24"/>
      <c r="FN105" s="25"/>
      <c r="FO105" s="25"/>
      <c r="FP105" s="25"/>
      <c r="FQ105" s="18" t="str">
        <f t="shared" si="430"/>
        <v/>
      </c>
      <c r="FR105" s="18" t="str">
        <f t="shared" si="431"/>
        <v/>
      </c>
      <c r="FS105" s="18" t="str">
        <f t="shared" si="481"/>
        <v/>
      </c>
      <c r="FT105" s="18" t="str">
        <f t="shared" si="482"/>
        <v/>
      </c>
      <c r="FU105" s="18" t="str">
        <f>IF(ISNUMBER(FS105), FS105*COS(RADIANS(-$C105+Графики!$B$3))+FT105*SIN(RADIANS(-$C105+Графики!$B$3)),"")</f>
        <v/>
      </c>
      <c r="FV105" s="19" t="str">
        <f>IF(ISNUMBER(FS105), FS105*COS(RADIANS(-$C105+Графики!$B$5))+FT105*SIN(RADIANS(-$C105+Графики!$B$5)),"")</f>
        <v/>
      </c>
      <c r="FW105" s="24"/>
      <c r="FX105" s="25"/>
      <c r="FY105" s="25"/>
      <c r="FZ105" s="25"/>
      <c r="GA105" s="18" t="str">
        <f t="shared" si="432"/>
        <v/>
      </c>
      <c r="GB105" s="18" t="str">
        <f t="shared" si="433"/>
        <v/>
      </c>
      <c r="GC105" s="18" t="str">
        <f t="shared" si="483"/>
        <v/>
      </c>
      <c r="GD105" s="18" t="str">
        <f t="shared" si="484"/>
        <v/>
      </c>
      <c r="GE105" s="18" t="str">
        <f>IF(ISNUMBER(GC105), GC105*COS(RADIANS(-$C105+Графики!$B$3))+GD105*SIN(RADIANS(-$C105+Графики!$B$3)),"")</f>
        <v/>
      </c>
      <c r="GF105" s="19" t="str">
        <f>IF(ISNUMBER(GC105), GC105*COS(RADIANS(-$C105+Графики!$B$5))+GD105*SIN(RADIANS(-$C105+Графики!$B$5)),"")</f>
        <v/>
      </c>
      <c r="GG105" s="24"/>
      <c r="GH105" s="25"/>
      <c r="GI105" s="25"/>
      <c r="GJ105" s="25"/>
      <c r="GK105" s="18" t="str">
        <f t="shared" si="434"/>
        <v/>
      </c>
      <c r="GL105" s="18" t="str">
        <f t="shared" si="435"/>
        <v/>
      </c>
      <c r="GM105" s="18" t="str">
        <f t="shared" si="485"/>
        <v/>
      </c>
      <c r="GN105" s="18" t="str">
        <f t="shared" si="486"/>
        <v/>
      </c>
      <c r="GO105" s="18" t="str">
        <f>IF(ISNUMBER(GM105), GM105*COS(RADIANS(-$C105+Графики!$B$3))+GN105*SIN(RADIANS(-$C105+Графики!$B$3)),"")</f>
        <v/>
      </c>
      <c r="GP105" s="19" t="str">
        <f>IF(ISNUMBER(GM105), GM105*COS(RADIANS(-$C105+Графики!$B$5))+GN105*SIN(RADIANS(-$C105+Графики!$B$5)),"")</f>
        <v/>
      </c>
      <c r="GQ105" s="24"/>
      <c r="GR105" s="25"/>
      <c r="GS105" s="25"/>
      <c r="GT105" s="25"/>
      <c r="GU105" s="18" t="str">
        <f t="shared" si="436"/>
        <v/>
      </c>
      <c r="GV105" s="18" t="str">
        <f t="shared" si="437"/>
        <v/>
      </c>
      <c r="GW105" s="18" t="str">
        <f t="shared" si="487"/>
        <v/>
      </c>
      <c r="GX105" s="18" t="str">
        <f t="shared" si="488"/>
        <v/>
      </c>
      <c r="GY105" s="18" t="str">
        <f>IF(ISNUMBER(GW105), GW105*COS(RADIANS(-$C105+Графики!$B$3))+GX105*SIN(RADIANS(-$C105+Графики!$B$3)),"")</f>
        <v/>
      </c>
      <c r="GZ105" s="19" t="str">
        <f>IF(ISNUMBER(GW105), GW105*COS(RADIANS(-$C105+Графики!$B$5))+GX105*SIN(RADIANS(-$C105+Графики!$B$5)),"")</f>
        <v/>
      </c>
      <c r="HA105" s="24"/>
      <c r="HB105" s="25"/>
      <c r="HC105" s="25"/>
      <c r="HD105" s="25"/>
      <c r="HE105" s="18" t="str">
        <f t="shared" si="438"/>
        <v/>
      </c>
      <c r="HF105" s="18" t="str">
        <f t="shared" si="439"/>
        <v/>
      </c>
      <c r="HG105" s="18" t="str">
        <f t="shared" si="489"/>
        <v/>
      </c>
      <c r="HH105" s="18" t="str">
        <f t="shared" si="490"/>
        <v/>
      </c>
      <c r="HI105" s="18" t="str">
        <f>IF(ISNUMBER(HG105), HG105*COS(RADIANS(-$C105+Графики!$B$3))+HH105*SIN(RADIANS(-$C105+Графики!$B$3)),"")</f>
        <v/>
      </c>
      <c r="HJ105" s="19" t="str">
        <f>IF(ISNUMBER(HG105), HG105*COS(RADIANS(-$C105+Графики!$B$5))+HH105*SIN(RADIANS(-$C105+Графики!$B$5)),"")</f>
        <v/>
      </c>
      <c r="HK105" s="24"/>
      <c r="HL105" s="25"/>
      <c r="HM105" s="25"/>
      <c r="HN105" s="25"/>
      <c r="HO105" s="18" t="str">
        <f t="shared" si="440"/>
        <v/>
      </c>
      <c r="HP105" s="18" t="str">
        <f t="shared" si="441"/>
        <v/>
      </c>
      <c r="HQ105" s="18" t="str">
        <f t="shared" si="491"/>
        <v/>
      </c>
      <c r="HR105" s="18" t="str">
        <f t="shared" si="492"/>
        <v/>
      </c>
      <c r="HS105" s="18" t="str">
        <f>IF(ISNUMBER(HQ105), HQ105*COS(RADIANS(-$C105+Графики!$B$3))+HR105*SIN(RADIANS(-$C105+Графики!$B$3)),"")</f>
        <v/>
      </c>
      <c r="HT105" s="19" t="str">
        <f>IF(ISNUMBER(HQ105), HQ105*COS(RADIANS(-$C105+Графики!$B$5))+HR105*SIN(RADIANS(-$C105+Графики!$B$5)),"")</f>
        <v/>
      </c>
      <c r="HU105" s="24"/>
      <c r="HV105" s="25"/>
      <c r="HW105" s="25"/>
      <c r="HX105" s="25"/>
      <c r="HY105" s="18" t="str">
        <f t="shared" si="442"/>
        <v/>
      </c>
      <c r="HZ105" s="18" t="str">
        <f t="shared" si="443"/>
        <v/>
      </c>
      <c r="IA105" s="18" t="str">
        <f t="shared" si="493"/>
        <v/>
      </c>
      <c r="IB105" s="18" t="str">
        <f t="shared" si="494"/>
        <v/>
      </c>
      <c r="IC105" s="18" t="str">
        <f>IF(ISNUMBER(IA105), IA105*COS(RADIANS(-$C105+Графики!$B$3))+IB105*SIN(RADIANS(-$C105+Графики!$B$3)),"")</f>
        <v/>
      </c>
      <c r="ID105" s="19" t="str">
        <f>IF(ISNUMBER(IA105), IA105*COS(RADIANS(-$C105+Графики!$B$5))+IB105*SIN(RADIANS(-$C105+Графики!$B$5)),"")</f>
        <v/>
      </c>
      <c r="IE105" s="24"/>
      <c r="IF105" s="25"/>
      <c r="IG105" s="25"/>
      <c r="IH105" s="25"/>
      <c r="II105" s="18" t="str">
        <f t="shared" si="444"/>
        <v/>
      </c>
      <c r="IJ105" s="18" t="str">
        <f t="shared" si="445"/>
        <v/>
      </c>
      <c r="IK105" s="18" t="str">
        <f t="shared" si="495"/>
        <v/>
      </c>
      <c r="IL105" s="18" t="str">
        <f t="shared" si="496"/>
        <v/>
      </c>
      <c r="IM105" s="18" t="str">
        <f>IF(ISNUMBER(IK105), IK105*COS(RADIANS(-$C105+Графики!$B$3))+IL105*SIN(RADIANS(-$C105+Графики!$B$3)),"")</f>
        <v/>
      </c>
      <c r="IN105" s="19" t="str">
        <f>IF(ISNUMBER(IK105), IK105*COS(RADIANS(-$C105+Графики!$B$5))+IL105*SIN(RADIANS(-$C105+Графики!$B$5)),"")</f>
        <v/>
      </c>
      <c r="IO105" s="24"/>
      <c r="IP105" s="25"/>
      <c r="IQ105" s="25"/>
      <c r="IR105" s="25"/>
      <c r="IS105" s="18" t="str">
        <f t="shared" si="446"/>
        <v/>
      </c>
      <c r="IT105" s="18" t="str">
        <f t="shared" si="447"/>
        <v/>
      </c>
      <c r="IU105" s="18" t="str">
        <f t="shared" si="497"/>
        <v/>
      </c>
      <c r="IV105" s="18" t="str">
        <f t="shared" si="498"/>
        <v/>
      </c>
      <c r="IW105" s="18" t="str">
        <f>IF(ISNUMBER(IU105), IU105*COS(RADIANS(-$C105+Графики!$B$3))+IV105*SIN(RADIANS(-$C105+Графики!$B$3)),"")</f>
        <v/>
      </c>
      <c r="IX105" s="19" t="str">
        <f>IF(ISNUMBER(IU105), IU105*COS(RADIANS(-$C105+Графики!$B$5))+IV105*SIN(RADIANS(-$C105+Графики!$B$5)),"")</f>
        <v/>
      </c>
    </row>
    <row r="106" spans="1:258" s="88" customFormat="1" x14ac:dyDescent="0.25">
      <c r="A106" s="44">
        <v>106</v>
      </c>
      <c r="B106" s="50">
        <v>0</v>
      </c>
      <c r="C106" s="11">
        <f>IF(Графики!$A$7="Расчитывать с учетом закручивания скважины",B106,0)</f>
        <v>0</v>
      </c>
      <c r="D106" s="47">
        <v>51.5</v>
      </c>
      <c r="E106" s="34">
        <f t="shared" si="448"/>
        <v>0</v>
      </c>
      <c r="F106" s="35">
        <f t="shared" si="448"/>
        <v>0</v>
      </c>
      <c r="G106" s="35">
        <f t="shared" si="295"/>
        <v>0</v>
      </c>
      <c r="H106" s="36">
        <f t="shared" si="296"/>
        <v>0</v>
      </c>
      <c r="I106" s="29"/>
      <c r="J106" s="25"/>
      <c r="K106" s="25"/>
      <c r="L106" s="25"/>
      <c r="M106" s="18" t="str">
        <f t="shared" si="398"/>
        <v/>
      </c>
      <c r="N106" s="18" t="str">
        <f t="shared" si="399"/>
        <v/>
      </c>
      <c r="O106" s="18" t="str">
        <f t="shared" si="449"/>
        <v/>
      </c>
      <c r="P106" s="18" t="str">
        <f t="shared" si="450"/>
        <v/>
      </c>
      <c r="Q106" s="18" t="str">
        <f>IF(ISNUMBER(O106), O106*COS(RADIANS(-$C106+Графики!$B$3))+P106*SIN(RADIANS(-$C106+Графики!$B$3)),"")</f>
        <v/>
      </c>
      <c r="R106" s="19" t="str">
        <f>IF(ISNUMBER(O106), O106*COS(RADIANS(-$C106+Графики!$B$5))+P106*SIN(RADIANS(-$C106+Графики!$B$5)),"")</f>
        <v/>
      </c>
      <c r="S106" s="29"/>
      <c r="T106" s="25"/>
      <c r="U106" s="25"/>
      <c r="V106" s="25"/>
      <c r="W106" s="18" t="str">
        <f t="shared" si="400"/>
        <v/>
      </c>
      <c r="X106" s="18" t="str">
        <f t="shared" si="401"/>
        <v/>
      </c>
      <c r="Y106" s="18" t="str">
        <f t="shared" si="451"/>
        <v/>
      </c>
      <c r="Z106" s="18" t="str">
        <f t="shared" si="452"/>
        <v/>
      </c>
      <c r="AA106" s="18" t="str">
        <f>IF(ISNUMBER(Y106), Y106*COS(RADIANS(-$C106+Графики!$B$3))+Z106*SIN(RADIANS(-$C106+Графики!$B$3)),"")</f>
        <v/>
      </c>
      <c r="AB106" s="18" t="str">
        <f>IF(ISNUMBER(Y106), Y106*COS(RADIANS(-$C106+Графики!$B$5))+Z106*SIN(RADIANS(-$C106+Графики!$B$5)),"")</f>
        <v/>
      </c>
      <c r="AC106" s="24"/>
      <c r="AD106" s="25"/>
      <c r="AE106" s="25"/>
      <c r="AF106" s="25"/>
      <c r="AG106" s="18" t="str">
        <f t="shared" si="402"/>
        <v/>
      </c>
      <c r="AH106" s="18" t="str">
        <f t="shared" si="403"/>
        <v/>
      </c>
      <c r="AI106" s="18" t="str">
        <f t="shared" si="453"/>
        <v/>
      </c>
      <c r="AJ106" s="18" t="str">
        <f t="shared" si="454"/>
        <v/>
      </c>
      <c r="AK106" s="18" t="str">
        <f>IF(ISNUMBER(AI106), AI106*COS(RADIANS(-$C106+Графики!$B$3))+AJ106*SIN(RADIANS(-$C106+Графики!$B$3)),"")</f>
        <v/>
      </c>
      <c r="AL106" s="19" t="str">
        <f>IF(ISNUMBER(AI106), AI106*COS(RADIANS(-$C106+Графики!$B$5))+AJ106*SIN(RADIANS(-$C106+Графики!$B$5)),"")</f>
        <v/>
      </c>
      <c r="AM106" s="24"/>
      <c r="AN106" s="25"/>
      <c r="AO106" s="25"/>
      <c r="AP106" s="25"/>
      <c r="AQ106" s="18" t="str">
        <f t="shared" si="404"/>
        <v/>
      </c>
      <c r="AR106" s="18" t="str">
        <f t="shared" si="405"/>
        <v/>
      </c>
      <c r="AS106" s="18" t="str">
        <f t="shared" si="455"/>
        <v/>
      </c>
      <c r="AT106" s="18" t="str">
        <f t="shared" si="456"/>
        <v/>
      </c>
      <c r="AU106" s="18" t="str">
        <f>IF(ISNUMBER(AS106), AS106*COS(RADIANS(-$C106+Графики!$B$3))+AT106*SIN(RADIANS(-$C106+Графики!$B$3)),"")</f>
        <v/>
      </c>
      <c r="AV106" s="19" t="str">
        <f>IF(ISNUMBER(AS106), AS106*COS(RADIANS(-$C106+Графики!$B$5))+AT106*SIN(RADIANS(-$C106+Графики!$B$5)),"")</f>
        <v/>
      </c>
      <c r="AW106" s="24"/>
      <c r="AX106" s="25"/>
      <c r="AY106" s="25"/>
      <c r="AZ106" s="25"/>
      <c r="BA106" s="18" t="str">
        <f t="shared" si="406"/>
        <v/>
      </c>
      <c r="BB106" s="18" t="str">
        <f t="shared" si="407"/>
        <v/>
      </c>
      <c r="BC106" s="18" t="str">
        <f t="shared" si="457"/>
        <v/>
      </c>
      <c r="BD106" s="18" t="str">
        <f t="shared" si="458"/>
        <v/>
      </c>
      <c r="BE106" s="18" t="str">
        <f>IF(ISNUMBER(BC106), BC106*COS(RADIANS(-$C106+Графики!$B$3))+BD106*SIN(RADIANS(-$C106+Графики!$B$3)),"")</f>
        <v/>
      </c>
      <c r="BF106" s="19" t="str">
        <f>IF(ISNUMBER(BC106), BC106*COS(RADIANS(-$C106+Графики!$B$5))+BD106*SIN(RADIANS(-$C106+Графики!$B$5)),"")</f>
        <v/>
      </c>
      <c r="BG106" s="24"/>
      <c r="BH106" s="25"/>
      <c r="BI106" s="25"/>
      <c r="BJ106" s="25"/>
      <c r="BK106" s="18" t="str">
        <f t="shared" si="408"/>
        <v/>
      </c>
      <c r="BL106" s="18" t="str">
        <f t="shared" si="409"/>
        <v/>
      </c>
      <c r="BM106" s="18" t="str">
        <f t="shared" si="459"/>
        <v/>
      </c>
      <c r="BN106" s="18" t="str">
        <f t="shared" si="460"/>
        <v/>
      </c>
      <c r="BO106" s="18" t="str">
        <f>IF(ISNUMBER(BM106), BM106*COS(RADIANS(-$C106+Графики!$B$3))+BN106*SIN(RADIANS(-$C106+Графики!$B$3)),"")</f>
        <v/>
      </c>
      <c r="BP106" s="19" t="str">
        <f>IF(ISNUMBER(BM106), BM106*COS(RADIANS(-$C106+Графики!$B$5))+BN106*SIN(RADIANS(-$C106+Графики!$B$5)),"")</f>
        <v/>
      </c>
      <c r="BQ106" s="24"/>
      <c r="BR106" s="25"/>
      <c r="BS106" s="25"/>
      <c r="BT106" s="25"/>
      <c r="BU106" s="18" t="str">
        <f t="shared" si="410"/>
        <v/>
      </c>
      <c r="BV106" s="18" t="str">
        <f t="shared" si="411"/>
        <v/>
      </c>
      <c r="BW106" s="18" t="str">
        <f t="shared" si="461"/>
        <v/>
      </c>
      <c r="BX106" s="18" t="str">
        <f t="shared" si="462"/>
        <v/>
      </c>
      <c r="BY106" s="18" t="str">
        <f>IF(ISNUMBER(BW106), BW106*COS(RADIANS(-$C106+Графики!$B$3))+BX106*SIN(RADIANS(-$C106+Графики!$B$3)),"")</f>
        <v/>
      </c>
      <c r="BZ106" s="19" t="str">
        <f>IF(ISNUMBER(BW106), BW106*COS(RADIANS(-$C106+Графики!$B$5))+BX106*SIN(RADIANS(-$C106+Графики!$B$5)),"")</f>
        <v/>
      </c>
      <c r="CA106" s="29"/>
      <c r="CB106" s="25"/>
      <c r="CC106" s="25"/>
      <c r="CD106" s="25"/>
      <c r="CE106" s="18" t="str">
        <f t="shared" si="412"/>
        <v/>
      </c>
      <c r="CF106" s="18" t="str">
        <f t="shared" si="413"/>
        <v/>
      </c>
      <c r="CG106" s="18" t="str">
        <f t="shared" si="463"/>
        <v/>
      </c>
      <c r="CH106" s="18" t="str">
        <f t="shared" si="464"/>
        <v/>
      </c>
      <c r="CI106" s="18" t="str">
        <f>IF(ISNUMBER(CG106), CG106*COS(RADIANS(-$C106+Графики!$B$3))+CH106*SIN(RADIANS(-$C106+Графики!$B$3)),"")</f>
        <v/>
      </c>
      <c r="CJ106" s="19" t="str">
        <f>IF(ISNUMBER(CG106), CG106*COS(RADIANS(-$C106+Графики!$B$5))+CH106*SIN(RADIANS(-$C106+Графики!$B$5)),"")</f>
        <v/>
      </c>
      <c r="CK106" s="24"/>
      <c r="CL106" s="25"/>
      <c r="CM106" s="25"/>
      <c r="CN106" s="25"/>
      <c r="CO106" s="18" t="str">
        <f t="shared" si="414"/>
        <v/>
      </c>
      <c r="CP106" s="18" t="str">
        <f t="shared" si="415"/>
        <v/>
      </c>
      <c r="CQ106" s="18" t="str">
        <f t="shared" si="465"/>
        <v/>
      </c>
      <c r="CR106" s="18" t="str">
        <f t="shared" si="466"/>
        <v/>
      </c>
      <c r="CS106" s="18" t="str">
        <f>IF(ISNUMBER(CQ106), CQ106*COS(RADIANS(-$C106+Графики!$B$3))+CR106*SIN(RADIANS(-$C106+Графики!$B$3)),"")</f>
        <v/>
      </c>
      <c r="CT106" s="19" t="str">
        <f>IF(ISNUMBER(CQ106), CQ106*COS(RADIANS(-$C106+Графики!$B$5))+CR106*SIN(RADIANS(-$C106+Графики!$B$5)),"")</f>
        <v/>
      </c>
      <c r="CU106" s="24"/>
      <c r="CV106" s="25"/>
      <c r="CW106" s="25"/>
      <c r="CX106" s="25"/>
      <c r="CY106" s="18" t="str">
        <f t="shared" si="416"/>
        <v/>
      </c>
      <c r="CZ106" s="18" t="str">
        <f t="shared" si="417"/>
        <v/>
      </c>
      <c r="DA106" s="18" t="str">
        <f t="shared" si="467"/>
        <v/>
      </c>
      <c r="DB106" s="18" t="str">
        <f t="shared" si="468"/>
        <v/>
      </c>
      <c r="DC106" s="18" t="str">
        <f>IF(ISNUMBER(DA106), DA106*COS(RADIANS(-$C106+Графики!$B$3))+DB106*SIN(RADIANS(-$C106+Графики!$B$3)),"")</f>
        <v/>
      </c>
      <c r="DD106" s="19" t="str">
        <f>IF(ISNUMBER(DA106), DA106*COS(RADIANS(-$C106+Графики!$B$5))+DB106*SIN(RADIANS(-$C106+Графики!$B$5)),"")</f>
        <v/>
      </c>
      <c r="DE106" s="24"/>
      <c r="DF106" s="25"/>
      <c r="DG106" s="25"/>
      <c r="DH106" s="25"/>
      <c r="DI106" s="18" t="str">
        <f t="shared" si="418"/>
        <v/>
      </c>
      <c r="DJ106" s="18" t="str">
        <f t="shared" si="419"/>
        <v/>
      </c>
      <c r="DK106" s="18" t="str">
        <f t="shared" si="469"/>
        <v/>
      </c>
      <c r="DL106" s="18" t="str">
        <f t="shared" si="470"/>
        <v/>
      </c>
      <c r="DM106" s="18" t="str">
        <f>IF(ISNUMBER(DK106), DK106*COS(RADIANS(-$C106+Графики!$B$3))+DL106*SIN(RADIANS(-$C106+Графики!$B$3)),"")</f>
        <v/>
      </c>
      <c r="DN106" s="19" t="str">
        <f>IF(ISNUMBER(DK106), DK106*COS(RADIANS(-$C106+Графики!$B$5))+DL106*SIN(RADIANS(-$C106+Графики!$B$5)),"")</f>
        <v/>
      </c>
      <c r="DO106" s="24"/>
      <c r="DP106" s="25"/>
      <c r="DQ106" s="25"/>
      <c r="DR106" s="25"/>
      <c r="DS106" s="18" t="str">
        <f t="shared" si="420"/>
        <v/>
      </c>
      <c r="DT106" s="18" t="str">
        <f t="shared" si="421"/>
        <v/>
      </c>
      <c r="DU106" s="18" t="str">
        <f t="shared" si="471"/>
        <v/>
      </c>
      <c r="DV106" s="18" t="str">
        <f t="shared" si="472"/>
        <v/>
      </c>
      <c r="DW106" s="18" t="str">
        <f>IF(ISNUMBER(DU106), DU106*COS(RADIANS(-$C106+Графики!$B$3))+DV106*SIN(RADIANS(-$C106+Графики!$B$3)),"")</f>
        <v/>
      </c>
      <c r="DX106" s="19" t="str">
        <f>IF(ISNUMBER(DU106), DU106*COS(RADIANS(-$C106+Графики!$B$5))+DV106*SIN(RADIANS(-$C106+Графики!$B$5)),"")</f>
        <v/>
      </c>
      <c r="DY106" s="24"/>
      <c r="DZ106" s="25"/>
      <c r="EA106" s="25"/>
      <c r="EB106" s="25"/>
      <c r="EC106" s="18" t="str">
        <f t="shared" si="422"/>
        <v/>
      </c>
      <c r="ED106" s="18" t="str">
        <f t="shared" si="423"/>
        <v/>
      </c>
      <c r="EE106" s="18" t="str">
        <f t="shared" si="473"/>
        <v/>
      </c>
      <c r="EF106" s="18" t="str">
        <f t="shared" si="474"/>
        <v/>
      </c>
      <c r="EG106" s="18" t="str">
        <f>IF(ISNUMBER(EE106), EE106*COS(RADIANS(-$C106+Графики!$B$3))+EF106*SIN(RADIANS(-$C106+Графики!$B$3)),"")</f>
        <v/>
      </c>
      <c r="EH106" s="19" t="str">
        <f>IF(ISNUMBER(EE106), EE106*COS(RADIANS(-$C106+Графики!$B$5))+EF106*SIN(RADIANS(-$C106+Графики!$B$5)),"")</f>
        <v/>
      </c>
      <c r="EI106" s="24"/>
      <c r="EJ106" s="25"/>
      <c r="EK106" s="25"/>
      <c r="EL106" s="25"/>
      <c r="EM106" s="18" t="str">
        <f t="shared" si="424"/>
        <v/>
      </c>
      <c r="EN106" s="18" t="str">
        <f t="shared" si="425"/>
        <v/>
      </c>
      <c r="EO106" s="18" t="str">
        <f t="shared" si="475"/>
        <v/>
      </c>
      <c r="EP106" s="18" t="str">
        <f t="shared" si="476"/>
        <v/>
      </c>
      <c r="EQ106" s="18" t="str">
        <f>IF(ISNUMBER(EO106), EO106*COS(RADIANS(-$C106+Графики!$B$3))+EP106*SIN(RADIANS(-$C106+Графики!$B$3)),"")</f>
        <v/>
      </c>
      <c r="ER106" s="19" t="str">
        <f>IF(ISNUMBER(EO106), EO106*COS(RADIANS(-$C106+Графики!$B$5))+EP106*SIN(RADIANS(-$C106+Графики!$B$5)),"")</f>
        <v/>
      </c>
      <c r="ES106" s="24"/>
      <c r="ET106" s="25"/>
      <c r="EU106" s="25"/>
      <c r="EV106" s="25"/>
      <c r="EW106" s="18" t="str">
        <f t="shared" si="426"/>
        <v/>
      </c>
      <c r="EX106" s="18" t="str">
        <f t="shared" si="427"/>
        <v/>
      </c>
      <c r="EY106" s="18" t="str">
        <f t="shared" si="477"/>
        <v/>
      </c>
      <c r="EZ106" s="18" t="str">
        <f t="shared" si="478"/>
        <v/>
      </c>
      <c r="FA106" s="18" t="str">
        <f>IF(ISNUMBER(EY106), EY106*COS(RADIANS(-$C106+Графики!$B$3))+EZ106*SIN(RADIANS(-$C106+Графики!$B$3)),"")</f>
        <v/>
      </c>
      <c r="FB106" s="19" t="str">
        <f>IF(ISNUMBER(EY106), EY106*COS(RADIANS(-$C106+Графики!$B$5))+EZ106*SIN(RADIANS(-$C106+Графики!$B$5)),"")</f>
        <v/>
      </c>
      <c r="FC106" s="24"/>
      <c r="FD106" s="25"/>
      <c r="FE106" s="25"/>
      <c r="FF106" s="25"/>
      <c r="FG106" s="18" t="str">
        <f t="shared" si="428"/>
        <v/>
      </c>
      <c r="FH106" s="18" t="str">
        <f t="shared" si="429"/>
        <v/>
      </c>
      <c r="FI106" s="18" t="str">
        <f t="shared" si="479"/>
        <v/>
      </c>
      <c r="FJ106" s="18" t="str">
        <f t="shared" si="480"/>
        <v/>
      </c>
      <c r="FK106" s="18" t="str">
        <f>IF(ISNUMBER(FI106), FI106*COS(RADIANS(-$C106+Графики!$B$3))+FJ106*SIN(RADIANS(-$C106+Графики!$B$3)),"")</f>
        <v/>
      </c>
      <c r="FL106" s="19" t="str">
        <f>IF(ISNUMBER(FI106), FI106*COS(RADIANS(-$C106+Графики!$B$5))+FJ106*SIN(RADIANS(-$C106+Графики!$B$5)),"")</f>
        <v/>
      </c>
      <c r="FM106" s="24"/>
      <c r="FN106" s="25"/>
      <c r="FO106" s="25"/>
      <c r="FP106" s="25"/>
      <c r="FQ106" s="18" t="str">
        <f t="shared" si="430"/>
        <v/>
      </c>
      <c r="FR106" s="18" t="str">
        <f t="shared" si="431"/>
        <v/>
      </c>
      <c r="FS106" s="18" t="str">
        <f t="shared" si="481"/>
        <v/>
      </c>
      <c r="FT106" s="18" t="str">
        <f t="shared" si="482"/>
        <v/>
      </c>
      <c r="FU106" s="18" t="str">
        <f>IF(ISNUMBER(FS106), FS106*COS(RADIANS(-$C106+Графики!$B$3))+FT106*SIN(RADIANS(-$C106+Графики!$B$3)),"")</f>
        <v/>
      </c>
      <c r="FV106" s="19" t="str">
        <f>IF(ISNUMBER(FS106), FS106*COS(RADIANS(-$C106+Графики!$B$5))+FT106*SIN(RADIANS(-$C106+Графики!$B$5)),"")</f>
        <v/>
      </c>
      <c r="FW106" s="24"/>
      <c r="FX106" s="25"/>
      <c r="FY106" s="25"/>
      <c r="FZ106" s="25"/>
      <c r="GA106" s="18" t="str">
        <f t="shared" si="432"/>
        <v/>
      </c>
      <c r="GB106" s="18" t="str">
        <f t="shared" si="433"/>
        <v/>
      </c>
      <c r="GC106" s="18" t="str">
        <f t="shared" si="483"/>
        <v/>
      </c>
      <c r="GD106" s="18" t="str">
        <f t="shared" si="484"/>
        <v/>
      </c>
      <c r="GE106" s="18" t="str">
        <f>IF(ISNUMBER(GC106), GC106*COS(RADIANS(-$C106+Графики!$B$3))+GD106*SIN(RADIANS(-$C106+Графики!$B$3)),"")</f>
        <v/>
      </c>
      <c r="GF106" s="19" t="str">
        <f>IF(ISNUMBER(GC106), GC106*COS(RADIANS(-$C106+Графики!$B$5))+GD106*SIN(RADIANS(-$C106+Графики!$B$5)),"")</f>
        <v/>
      </c>
      <c r="GG106" s="24"/>
      <c r="GH106" s="25"/>
      <c r="GI106" s="25"/>
      <c r="GJ106" s="25"/>
      <c r="GK106" s="18" t="str">
        <f t="shared" si="434"/>
        <v/>
      </c>
      <c r="GL106" s="18" t="str">
        <f t="shared" si="435"/>
        <v/>
      </c>
      <c r="GM106" s="18" t="str">
        <f t="shared" si="485"/>
        <v/>
      </c>
      <c r="GN106" s="18" t="str">
        <f t="shared" si="486"/>
        <v/>
      </c>
      <c r="GO106" s="18" t="str">
        <f>IF(ISNUMBER(GM106), GM106*COS(RADIANS(-$C106+Графики!$B$3))+GN106*SIN(RADIANS(-$C106+Графики!$B$3)),"")</f>
        <v/>
      </c>
      <c r="GP106" s="19" t="str">
        <f>IF(ISNUMBER(GM106), GM106*COS(RADIANS(-$C106+Графики!$B$5))+GN106*SIN(RADIANS(-$C106+Графики!$B$5)),"")</f>
        <v/>
      </c>
      <c r="GQ106" s="24"/>
      <c r="GR106" s="25"/>
      <c r="GS106" s="25"/>
      <c r="GT106" s="25"/>
      <c r="GU106" s="18" t="str">
        <f t="shared" si="436"/>
        <v/>
      </c>
      <c r="GV106" s="18" t="str">
        <f t="shared" si="437"/>
        <v/>
      </c>
      <c r="GW106" s="18" t="str">
        <f t="shared" si="487"/>
        <v/>
      </c>
      <c r="GX106" s="18" t="str">
        <f t="shared" si="488"/>
        <v/>
      </c>
      <c r="GY106" s="18" t="str">
        <f>IF(ISNUMBER(GW106), GW106*COS(RADIANS(-$C106+Графики!$B$3))+GX106*SIN(RADIANS(-$C106+Графики!$B$3)),"")</f>
        <v/>
      </c>
      <c r="GZ106" s="19" t="str">
        <f>IF(ISNUMBER(GW106), GW106*COS(RADIANS(-$C106+Графики!$B$5))+GX106*SIN(RADIANS(-$C106+Графики!$B$5)),"")</f>
        <v/>
      </c>
      <c r="HA106" s="24"/>
      <c r="HB106" s="25"/>
      <c r="HC106" s="25"/>
      <c r="HD106" s="25"/>
      <c r="HE106" s="18" t="str">
        <f t="shared" si="438"/>
        <v/>
      </c>
      <c r="HF106" s="18" t="str">
        <f t="shared" si="439"/>
        <v/>
      </c>
      <c r="HG106" s="18" t="str">
        <f t="shared" si="489"/>
        <v/>
      </c>
      <c r="HH106" s="18" t="str">
        <f t="shared" si="490"/>
        <v/>
      </c>
      <c r="HI106" s="18" t="str">
        <f>IF(ISNUMBER(HG106), HG106*COS(RADIANS(-$C106+Графики!$B$3))+HH106*SIN(RADIANS(-$C106+Графики!$B$3)),"")</f>
        <v/>
      </c>
      <c r="HJ106" s="19" t="str">
        <f>IF(ISNUMBER(HG106), HG106*COS(RADIANS(-$C106+Графики!$B$5))+HH106*SIN(RADIANS(-$C106+Графики!$B$5)),"")</f>
        <v/>
      </c>
      <c r="HK106" s="24"/>
      <c r="HL106" s="25"/>
      <c r="HM106" s="25"/>
      <c r="HN106" s="25"/>
      <c r="HO106" s="18" t="str">
        <f t="shared" si="440"/>
        <v/>
      </c>
      <c r="HP106" s="18" t="str">
        <f t="shared" si="441"/>
        <v/>
      </c>
      <c r="HQ106" s="18" t="str">
        <f t="shared" si="491"/>
        <v/>
      </c>
      <c r="HR106" s="18" t="str">
        <f t="shared" si="492"/>
        <v/>
      </c>
      <c r="HS106" s="18" t="str">
        <f>IF(ISNUMBER(HQ106), HQ106*COS(RADIANS(-$C106+Графики!$B$3))+HR106*SIN(RADIANS(-$C106+Графики!$B$3)),"")</f>
        <v/>
      </c>
      <c r="HT106" s="19" t="str">
        <f>IF(ISNUMBER(HQ106), HQ106*COS(RADIANS(-$C106+Графики!$B$5))+HR106*SIN(RADIANS(-$C106+Графики!$B$5)),"")</f>
        <v/>
      </c>
      <c r="HU106" s="24"/>
      <c r="HV106" s="25"/>
      <c r="HW106" s="25"/>
      <c r="HX106" s="25"/>
      <c r="HY106" s="18" t="str">
        <f t="shared" si="442"/>
        <v/>
      </c>
      <c r="HZ106" s="18" t="str">
        <f t="shared" si="443"/>
        <v/>
      </c>
      <c r="IA106" s="18" t="str">
        <f t="shared" si="493"/>
        <v/>
      </c>
      <c r="IB106" s="18" t="str">
        <f t="shared" si="494"/>
        <v/>
      </c>
      <c r="IC106" s="18" t="str">
        <f>IF(ISNUMBER(IA106), IA106*COS(RADIANS(-$C106+Графики!$B$3))+IB106*SIN(RADIANS(-$C106+Графики!$B$3)),"")</f>
        <v/>
      </c>
      <c r="ID106" s="19" t="str">
        <f>IF(ISNUMBER(IA106), IA106*COS(RADIANS(-$C106+Графики!$B$5))+IB106*SIN(RADIANS(-$C106+Графики!$B$5)),"")</f>
        <v/>
      </c>
      <c r="IE106" s="24"/>
      <c r="IF106" s="25"/>
      <c r="IG106" s="25"/>
      <c r="IH106" s="25"/>
      <c r="II106" s="18" t="str">
        <f t="shared" si="444"/>
        <v/>
      </c>
      <c r="IJ106" s="18" t="str">
        <f t="shared" si="445"/>
        <v/>
      </c>
      <c r="IK106" s="18" t="str">
        <f t="shared" si="495"/>
        <v/>
      </c>
      <c r="IL106" s="18" t="str">
        <f t="shared" si="496"/>
        <v/>
      </c>
      <c r="IM106" s="18" t="str">
        <f>IF(ISNUMBER(IK106), IK106*COS(RADIANS(-$C106+Графики!$B$3))+IL106*SIN(RADIANS(-$C106+Графики!$B$3)),"")</f>
        <v/>
      </c>
      <c r="IN106" s="19" t="str">
        <f>IF(ISNUMBER(IK106), IK106*COS(RADIANS(-$C106+Графики!$B$5))+IL106*SIN(RADIANS(-$C106+Графики!$B$5)),"")</f>
        <v/>
      </c>
      <c r="IO106" s="24"/>
      <c r="IP106" s="25"/>
      <c r="IQ106" s="25"/>
      <c r="IR106" s="25"/>
      <c r="IS106" s="18" t="str">
        <f t="shared" si="446"/>
        <v/>
      </c>
      <c r="IT106" s="18" t="str">
        <f t="shared" si="447"/>
        <v/>
      </c>
      <c r="IU106" s="18" t="str">
        <f t="shared" si="497"/>
        <v/>
      </c>
      <c r="IV106" s="18" t="str">
        <f t="shared" si="498"/>
        <v/>
      </c>
      <c r="IW106" s="18" t="str">
        <f>IF(ISNUMBER(IU106), IU106*COS(RADIANS(-$C106+Графики!$B$3))+IV106*SIN(RADIANS(-$C106+Графики!$B$3)),"")</f>
        <v/>
      </c>
      <c r="IX106" s="19" t="str">
        <f>IF(ISNUMBER(IU106), IU106*COS(RADIANS(-$C106+Графики!$B$5))+IV106*SIN(RADIANS(-$C106+Графики!$B$5)),"")</f>
        <v/>
      </c>
    </row>
    <row r="107" spans="1:258" s="88" customFormat="1" x14ac:dyDescent="0.25">
      <c r="A107" s="44">
        <v>107</v>
      </c>
      <c r="B107" s="50">
        <v>0</v>
      </c>
      <c r="C107" s="11">
        <f>IF(Графики!$A$7="Расчитывать с учетом закручивания скважины",B107,0)</f>
        <v>0</v>
      </c>
      <c r="D107" s="47">
        <v>52</v>
      </c>
      <c r="E107" s="34">
        <f t="shared" si="448"/>
        <v>0</v>
      </c>
      <c r="F107" s="35">
        <f t="shared" si="448"/>
        <v>0</v>
      </c>
      <c r="G107" s="35">
        <f t="shared" si="295"/>
        <v>0</v>
      </c>
      <c r="H107" s="36">
        <f t="shared" si="296"/>
        <v>0</v>
      </c>
      <c r="I107" s="29"/>
      <c r="J107" s="25"/>
      <c r="K107" s="25"/>
      <c r="L107" s="25"/>
      <c r="M107" s="18" t="str">
        <f t="shared" si="398"/>
        <v/>
      </c>
      <c r="N107" s="18" t="str">
        <f t="shared" si="399"/>
        <v/>
      </c>
      <c r="O107" s="18" t="str">
        <f t="shared" si="449"/>
        <v/>
      </c>
      <c r="P107" s="18" t="str">
        <f t="shared" si="450"/>
        <v/>
      </c>
      <c r="Q107" s="18" t="str">
        <f>IF(ISNUMBER(O107), O107*COS(RADIANS(-$C107+Графики!$B$3))+P107*SIN(RADIANS(-$C107+Графики!$B$3)),"")</f>
        <v/>
      </c>
      <c r="R107" s="19" t="str">
        <f>IF(ISNUMBER(O107), O107*COS(RADIANS(-$C107+Графики!$B$5))+P107*SIN(RADIANS(-$C107+Графики!$B$5)),"")</f>
        <v/>
      </c>
      <c r="S107" s="29"/>
      <c r="T107" s="25"/>
      <c r="U107" s="25"/>
      <c r="V107" s="25"/>
      <c r="W107" s="18" t="str">
        <f t="shared" si="400"/>
        <v/>
      </c>
      <c r="X107" s="18" t="str">
        <f t="shared" si="401"/>
        <v/>
      </c>
      <c r="Y107" s="18" t="str">
        <f t="shared" si="451"/>
        <v/>
      </c>
      <c r="Z107" s="18" t="str">
        <f t="shared" si="452"/>
        <v/>
      </c>
      <c r="AA107" s="18" t="str">
        <f>IF(ISNUMBER(Y107), Y107*COS(RADIANS(-$C107+Графики!$B$3))+Z107*SIN(RADIANS(-$C107+Графики!$B$3)),"")</f>
        <v/>
      </c>
      <c r="AB107" s="18" t="str">
        <f>IF(ISNUMBER(Y107), Y107*COS(RADIANS(-$C107+Графики!$B$5))+Z107*SIN(RADIANS(-$C107+Графики!$B$5)),"")</f>
        <v/>
      </c>
      <c r="AC107" s="24"/>
      <c r="AD107" s="25"/>
      <c r="AE107" s="25"/>
      <c r="AF107" s="25"/>
      <c r="AG107" s="18" t="str">
        <f t="shared" si="402"/>
        <v/>
      </c>
      <c r="AH107" s="18" t="str">
        <f t="shared" si="403"/>
        <v/>
      </c>
      <c r="AI107" s="18" t="str">
        <f t="shared" si="453"/>
        <v/>
      </c>
      <c r="AJ107" s="18" t="str">
        <f t="shared" si="454"/>
        <v/>
      </c>
      <c r="AK107" s="18" t="str">
        <f>IF(ISNUMBER(AI107), AI107*COS(RADIANS(-$C107+Графики!$B$3))+AJ107*SIN(RADIANS(-$C107+Графики!$B$3)),"")</f>
        <v/>
      </c>
      <c r="AL107" s="19" t="str">
        <f>IF(ISNUMBER(AI107), AI107*COS(RADIANS(-$C107+Графики!$B$5))+AJ107*SIN(RADIANS(-$C107+Графики!$B$5)),"")</f>
        <v/>
      </c>
      <c r="AM107" s="24"/>
      <c r="AN107" s="25"/>
      <c r="AO107" s="25"/>
      <c r="AP107" s="25"/>
      <c r="AQ107" s="18" t="str">
        <f t="shared" si="404"/>
        <v/>
      </c>
      <c r="AR107" s="18" t="str">
        <f t="shared" si="405"/>
        <v/>
      </c>
      <c r="AS107" s="18" t="str">
        <f t="shared" si="455"/>
        <v/>
      </c>
      <c r="AT107" s="18" t="str">
        <f t="shared" si="456"/>
        <v/>
      </c>
      <c r="AU107" s="18" t="str">
        <f>IF(ISNUMBER(AS107), AS107*COS(RADIANS(-$C107+Графики!$B$3))+AT107*SIN(RADIANS(-$C107+Графики!$B$3)),"")</f>
        <v/>
      </c>
      <c r="AV107" s="19" t="str">
        <f>IF(ISNUMBER(AS107), AS107*COS(RADIANS(-$C107+Графики!$B$5))+AT107*SIN(RADIANS(-$C107+Графики!$B$5)),"")</f>
        <v/>
      </c>
      <c r="AW107" s="24"/>
      <c r="AX107" s="25"/>
      <c r="AY107" s="25"/>
      <c r="AZ107" s="25"/>
      <c r="BA107" s="18" t="str">
        <f t="shared" si="406"/>
        <v/>
      </c>
      <c r="BB107" s="18" t="str">
        <f t="shared" si="407"/>
        <v/>
      </c>
      <c r="BC107" s="18" t="str">
        <f t="shared" si="457"/>
        <v/>
      </c>
      <c r="BD107" s="18" t="str">
        <f t="shared" si="458"/>
        <v/>
      </c>
      <c r="BE107" s="18" t="str">
        <f>IF(ISNUMBER(BC107), BC107*COS(RADIANS(-$C107+Графики!$B$3))+BD107*SIN(RADIANS(-$C107+Графики!$B$3)),"")</f>
        <v/>
      </c>
      <c r="BF107" s="19" t="str">
        <f>IF(ISNUMBER(BC107), BC107*COS(RADIANS(-$C107+Графики!$B$5))+BD107*SIN(RADIANS(-$C107+Графики!$B$5)),"")</f>
        <v/>
      </c>
      <c r="BG107" s="24"/>
      <c r="BH107" s="25"/>
      <c r="BI107" s="25"/>
      <c r="BJ107" s="25"/>
      <c r="BK107" s="18" t="str">
        <f t="shared" si="408"/>
        <v/>
      </c>
      <c r="BL107" s="18" t="str">
        <f t="shared" si="409"/>
        <v/>
      </c>
      <c r="BM107" s="18" t="str">
        <f t="shared" si="459"/>
        <v/>
      </c>
      <c r="BN107" s="18" t="str">
        <f t="shared" si="460"/>
        <v/>
      </c>
      <c r="BO107" s="18" t="str">
        <f>IF(ISNUMBER(BM107), BM107*COS(RADIANS(-$C107+Графики!$B$3))+BN107*SIN(RADIANS(-$C107+Графики!$B$3)),"")</f>
        <v/>
      </c>
      <c r="BP107" s="19" t="str">
        <f>IF(ISNUMBER(BM107), BM107*COS(RADIANS(-$C107+Графики!$B$5))+BN107*SIN(RADIANS(-$C107+Графики!$B$5)),"")</f>
        <v/>
      </c>
      <c r="BQ107" s="24"/>
      <c r="BR107" s="25"/>
      <c r="BS107" s="25"/>
      <c r="BT107" s="25"/>
      <c r="BU107" s="18" t="str">
        <f t="shared" si="410"/>
        <v/>
      </c>
      <c r="BV107" s="18" t="str">
        <f t="shared" si="411"/>
        <v/>
      </c>
      <c r="BW107" s="18" t="str">
        <f t="shared" si="461"/>
        <v/>
      </c>
      <c r="BX107" s="18" t="str">
        <f t="shared" si="462"/>
        <v/>
      </c>
      <c r="BY107" s="18" t="str">
        <f>IF(ISNUMBER(BW107), BW107*COS(RADIANS(-$C107+Графики!$B$3))+BX107*SIN(RADIANS(-$C107+Графики!$B$3)),"")</f>
        <v/>
      </c>
      <c r="BZ107" s="19" t="str">
        <f>IF(ISNUMBER(BW107), BW107*COS(RADIANS(-$C107+Графики!$B$5))+BX107*SIN(RADIANS(-$C107+Графики!$B$5)),"")</f>
        <v/>
      </c>
      <c r="CA107" s="29"/>
      <c r="CB107" s="25"/>
      <c r="CC107" s="25"/>
      <c r="CD107" s="25"/>
      <c r="CE107" s="18" t="str">
        <f t="shared" si="412"/>
        <v/>
      </c>
      <c r="CF107" s="18" t="str">
        <f t="shared" si="413"/>
        <v/>
      </c>
      <c r="CG107" s="18" t="str">
        <f t="shared" si="463"/>
        <v/>
      </c>
      <c r="CH107" s="18" t="str">
        <f t="shared" si="464"/>
        <v/>
      </c>
      <c r="CI107" s="18" t="str">
        <f>IF(ISNUMBER(CG107), CG107*COS(RADIANS(-$C107+Графики!$B$3))+CH107*SIN(RADIANS(-$C107+Графики!$B$3)),"")</f>
        <v/>
      </c>
      <c r="CJ107" s="19" t="str">
        <f>IF(ISNUMBER(CG107), CG107*COS(RADIANS(-$C107+Графики!$B$5))+CH107*SIN(RADIANS(-$C107+Графики!$B$5)),"")</f>
        <v/>
      </c>
      <c r="CK107" s="24"/>
      <c r="CL107" s="25"/>
      <c r="CM107" s="25"/>
      <c r="CN107" s="25"/>
      <c r="CO107" s="18" t="str">
        <f t="shared" si="414"/>
        <v/>
      </c>
      <c r="CP107" s="18" t="str">
        <f t="shared" si="415"/>
        <v/>
      </c>
      <c r="CQ107" s="18" t="str">
        <f t="shared" si="465"/>
        <v/>
      </c>
      <c r="CR107" s="18" t="str">
        <f t="shared" si="466"/>
        <v/>
      </c>
      <c r="CS107" s="18" t="str">
        <f>IF(ISNUMBER(CQ107), CQ107*COS(RADIANS(-$C107+Графики!$B$3))+CR107*SIN(RADIANS(-$C107+Графики!$B$3)),"")</f>
        <v/>
      </c>
      <c r="CT107" s="19" t="str">
        <f>IF(ISNUMBER(CQ107), CQ107*COS(RADIANS(-$C107+Графики!$B$5))+CR107*SIN(RADIANS(-$C107+Графики!$B$5)),"")</f>
        <v/>
      </c>
      <c r="CU107" s="24"/>
      <c r="CV107" s="25"/>
      <c r="CW107" s="25"/>
      <c r="CX107" s="25"/>
      <c r="CY107" s="18" t="str">
        <f t="shared" si="416"/>
        <v/>
      </c>
      <c r="CZ107" s="18" t="str">
        <f t="shared" si="417"/>
        <v/>
      </c>
      <c r="DA107" s="18" t="str">
        <f t="shared" si="467"/>
        <v/>
      </c>
      <c r="DB107" s="18" t="str">
        <f t="shared" si="468"/>
        <v/>
      </c>
      <c r="DC107" s="18" t="str">
        <f>IF(ISNUMBER(DA107), DA107*COS(RADIANS(-$C107+Графики!$B$3))+DB107*SIN(RADIANS(-$C107+Графики!$B$3)),"")</f>
        <v/>
      </c>
      <c r="DD107" s="19" t="str">
        <f>IF(ISNUMBER(DA107), DA107*COS(RADIANS(-$C107+Графики!$B$5))+DB107*SIN(RADIANS(-$C107+Графики!$B$5)),"")</f>
        <v/>
      </c>
      <c r="DE107" s="24"/>
      <c r="DF107" s="25"/>
      <c r="DG107" s="25"/>
      <c r="DH107" s="25"/>
      <c r="DI107" s="18" t="str">
        <f t="shared" si="418"/>
        <v/>
      </c>
      <c r="DJ107" s="18" t="str">
        <f t="shared" si="419"/>
        <v/>
      </c>
      <c r="DK107" s="18" t="str">
        <f t="shared" si="469"/>
        <v/>
      </c>
      <c r="DL107" s="18" t="str">
        <f t="shared" si="470"/>
        <v/>
      </c>
      <c r="DM107" s="18" t="str">
        <f>IF(ISNUMBER(DK107), DK107*COS(RADIANS(-$C107+Графики!$B$3))+DL107*SIN(RADIANS(-$C107+Графики!$B$3)),"")</f>
        <v/>
      </c>
      <c r="DN107" s="19" t="str">
        <f>IF(ISNUMBER(DK107), DK107*COS(RADIANS(-$C107+Графики!$B$5))+DL107*SIN(RADIANS(-$C107+Графики!$B$5)),"")</f>
        <v/>
      </c>
      <c r="DO107" s="24"/>
      <c r="DP107" s="25"/>
      <c r="DQ107" s="25"/>
      <c r="DR107" s="25"/>
      <c r="DS107" s="18" t="str">
        <f t="shared" si="420"/>
        <v/>
      </c>
      <c r="DT107" s="18" t="str">
        <f t="shared" si="421"/>
        <v/>
      </c>
      <c r="DU107" s="18" t="str">
        <f t="shared" si="471"/>
        <v/>
      </c>
      <c r="DV107" s="18" t="str">
        <f t="shared" si="472"/>
        <v/>
      </c>
      <c r="DW107" s="18" t="str">
        <f>IF(ISNUMBER(DU107), DU107*COS(RADIANS(-$C107+Графики!$B$3))+DV107*SIN(RADIANS(-$C107+Графики!$B$3)),"")</f>
        <v/>
      </c>
      <c r="DX107" s="19" t="str">
        <f>IF(ISNUMBER(DU107), DU107*COS(RADIANS(-$C107+Графики!$B$5))+DV107*SIN(RADIANS(-$C107+Графики!$B$5)),"")</f>
        <v/>
      </c>
      <c r="DY107" s="24"/>
      <c r="DZ107" s="25"/>
      <c r="EA107" s="25"/>
      <c r="EB107" s="25"/>
      <c r="EC107" s="18" t="str">
        <f t="shared" si="422"/>
        <v/>
      </c>
      <c r="ED107" s="18" t="str">
        <f t="shared" si="423"/>
        <v/>
      </c>
      <c r="EE107" s="18" t="str">
        <f t="shared" si="473"/>
        <v/>
      </c>
      <c r="EF107" s="18" t="str">
        <f t="shared" si="474"/>
        <v/>
      </c>
      <c r="EG107" s="18" t="str">
        <f>IF(ISNUMBER(EE107), EE107*COS(RADIANS(-$C107+Графики!$B$3))+EF107*SIN(RADIANS(-$C107+Графики!$B$3)),"")</f>
        <v/>
      </c>
      <c r="EH107" s="19" t="str">
        <f>IF(ISNUMBER(EE107), EE107*COS(RADIANS(-$C107+Графики!$B$5))+EF107*SIN(RADIANS(-$C107+Графики!$B$5)),"")</f>
        <v/>
      </c>
      <c r="EI107" s="24"/>
      <c r="EJ107" s="25"/>
      <c r="EK107" s="25"/>
      <c r="EL107" s="25"/>
      <c r="EM107" s="18" t="str">
        <f t="shared" si="424"/>
        <v/>
      </c>
      <c r="EN107" s="18" t="str">
        <f t="shared" si="425"/>
        <v/>
      </c>
      <c r="EO107" s="18" t="str">
        <f t="shared" si="475"/>
        <v/>
      </c>
      <c r="EP107" s="18" t="str">
        <f t="shared" si="476"/>
        <v/>
      </c>
      <c r="EQ107" s="18" t="str">
        <f>IF(ISNUMBER(EO107), EO107*COS(RADIANS(-$C107+Графики!$B$3))+EP107*SIN(RADIANS(-$C107+Графики!$B$3)),"")</f>
        <v/>
      </c>
      <c r="ER107" s="19" t="str">
        <f>IF(ISNUMBER(EO107), EO107*COS(RADIANS(-$C107+Графики!$B$5))+EP107*SIN(RADIANS(-$C107+Графики!$B$5)),"")</f>
        <v/>
      </c>
      <c r="ES107" s="24"/>
      <c r="ET107" s="25"/>
      <c r="EU107" s="25"/>
      <c r="EV107" s="25"/>
      <c r="EW107" s="18" t="str">
        <f t="shared" si="426"/>
        <v/>
      </c>
      <c r="EX107" s="18" t="str">
        <f t="shared" si="427"/>
        <v/>
      </c>
      <c r="EY107" s="18" t="str">
        <f t="shared" si="477"/>
        <v/>
      </c>
      <c r="EZ107" s="18" t="str">
        <f t="shared" si="478"/>
        <v/>
      </c>
      <c r="FA107" s="18" t="str">
        <f>IF(ISNUMBER(EY107), EY107*COS(RADIANS(-$C107+Графики!$B$3))+EZ107*SIN(RADIANS(-$C107+Графики!$B$3)),"")</f>
        <v/>
      </c>
      <c r="FB107" s="19" t="str">
        <f>IF(ISNUMBER(EY107), EY107*COS(RADIANS(-$C107+Графики!$B$5))+EZ107*SIN(RADIANS(-$C107+Графики!$B$5)),"")</f>
        <v/>
      </c>
      <c r="FC107" s="24"/>
      <c r="FD107" s="25"/>
      <c r="FE107" s="25"/>
      <c r="FF107" s="25"/>
      <c r="FG107" s="18" t="str">
        <f t="shared" si="428"/>
        <v/>
      </c>
      <c r="FH107" s="18" t="str">
        <f t="shared" si="429"/>
        <v/>
      </c>
      <c r="FI107" s="18" t="str">
        <f t="shared" si="479"/>
        <v/>
      </c>
      <c r="FJ107" s="18" t="str">
        <f t="shared" si="480"/>
        <v/>
      </c>
      <c r="FK107" s="18" t="str">
        <f>IF(ISNUMBER(FI107), FI107*COS(RADIANS(-$C107+Графики!$B$3))+FJ107*SIN(RADIANS(-$C107+Графики!$B$3)),"")</f>
        <v/>
      </c>
      <c r="FL107" s="19" t="str">
        <f>IF(ISNUMBER(FI107), FI107*COS(RADIANS(-$C107+Графики!$B$5))+FJ107*SIN(RADIANS(-$C107+Графики!$B$5)),"")</f>
        <v/>
      </c>
      <c r="FM107" s="24"/>
      <c r="FN107" s="25"/>
      <c r="FO107" s="25"/>
      <c r="FP107" s="25"/>
      <c r="FQ107" s="18" t="str">
        <f t="shared" si="430"/>
        <v/>
      </c>
      <c r="FR107" s="18" t="str">
        <f t="shared" si="431"/>
        <v/>
      </c>
      <c r="FS107" s="18" t="str">
        <f t="shared" si="481"/>
        <v/>
      </c>
      <c r="FT107" s="18" t="str">
        <f t="shared" si="482"/>
        <v/>
      </c>
      <c r="FU107" s="18" t="str">
        <f>IF(ISNUMBER(FS107), FS107*COS(RADIANS(-$C107+Графики!$B$3))+FT107*SIN(RADIANS(-$C107+Графики!$B$3)),"")</f>
        <v/>
      </c>
      <c r="FV107" s="19" t="str">
        <f>IF(ISNUMBER(FS107), FS107*COS(RADIANS(-$C107+Графики!$B$5))+FT107*SIN(RADIANS(-$C107+Графики!$B$5)),"")</f>
        <v/>
      </c>
      <c r="FW107" s="24"/>
      <c r="FX107" s="25"/>
      <c r="FY107" s="25"/>
      <c r="FZ107" s="25"/>
      <c r="GA107" s="18" t="str">
        <f t="shared" si="432"/>
        <v/>
      </c>
      <c r="GB107" s="18" t="str">
        <f t="shared" si="433"/>
        <v/>
      </c>
      <c r="GC107" s="18" t="str">
        <f t="shared" si="483"/>
        <v/>
      </c>
      <c r="GD107" s="18" t="str">
        <f t="shared" si="484"/>
        <v/>
      </c>
      <c r="GE107" s="18" t="str">
        <f>IF(ISNUMBER(GC107), GC107*COS(RADIANS(-$C107+Графики!$B$3))+GD107*SIN(RADIANS(-$C107+Графики!$B$3)),"")</f>
        <v/>
      </c>
      <c r="GF107" s="19" t="str">
        <f>IF(ISNUMBER(GC107), GC107*COS(RADIANS(-$C107+Графики!$B$5))+GD107*SIN(RADIANS(-$C107+Графики!$B$5)),"")</f>
        <v/>
      </c>
      <c r="GG107" s="24"/>
      <c r="GH107" s="25"/>
      <c r="GI107" s="25"/>
      <c r="GJ107" s="25"/>
      <c r="GK107" s="18" t="str">
        <f t="shared" si="434"/>
        <v/>
      </c>
      <c r="GL107" s="18" t="str">
        <f t="shared" si="435"/>
        <v/>
      </c>
      <c r="GM107" s="18" t="str">
        <f t="shared" si="485"/>
        <v/>
      </c>
      <c r="GN107" s="18" t="str">
        <f t="shared" si="486"/>
        <v/>
      </c>
      <c r="GO107" s="18" t="str">
        <f>IF(ISNUMBER(GM107), GM107*COS(RADIANS(-$C107+Графики!$B$3))+GN107*SIN(RADIANS(-$C107+Графики!$B$3)),"")</f>
        <v/>
      </c>
      <c r="GP107" s="19" t="str">
        <f>IF(ISNUMBER(GM107), GM107*COS(RADIANS(-$C107+Графики!$B$5))+GN107*SIN(RADIANS(-$C107+Графики!$B$5)),"")</f>
        <v/>
      </c>
      <c r="GQ107" s="24"/>
      <c r="GR107" s="25"/>
      <c r="GS107" s="25"/>
      <c r="GT107" s="25"/>
      <c r="GU107" s="18" t="str">
        <f t="shared" si="436"/>
        <v/>
      </c>
      <c r="GV107" s="18" t="str">
        <f t="shared" si="437"/>
        <v/>
      </c>
      <c r="GW107" s="18" t="str">
        <f t="shared" si="487"/>
        <v/>
      </c>
      <c r="GX107" s="18" t="str">
        <f t="shared" si="488"/>
        <v/>
      </c>
      <c r="GY107" s="18" t="str">
        <f>IF(ISNUMBER(GW107), GW107*COS(RADIANS(-$C107+Графики!$B$3))+GX107*SIN(RADIANS(-$C107+Графики!$B$3)),"")</f>
        <v/>
      </c>
      <c r="GZ107" s="19" t="str">
        <f>IF(ISNUMBER(GW107), GW107*COS(RADIANS(-$C107+Графики!$B$5))+GX107*SIN(RADIANS(-$C107+Графики!$B$5)),"")</f>
        <v/>
      </c>
      <c r="HA107" s="24"/>
      <c r="HB107" s="25"/>
      <c r="HC107" s="25"/>
      <c r="HD107" s="25"/>
      <c r="HE107" s="18" t="str">
        <f t="shared" si="438"/>
        <v/>
      </c>
      <c r="HF107" s="18" t="str">
        <f t="shared" si="439"/>
        <v/>
      </c>
      <c r="HG107" s="18" t="str">
        <f t="shared" si="489"/>
        <v/>
      </c>
      <c r="HH107" s="18" t="str">
        <f t="shared" si="490"/>
        <v/>
      </c>
      <c r="HI107" s="18" t="str">
        <f>IF(ISNUMBER(HG107), HG107*COS(RADIANS(-$C107+Графики!$B$3))+HH107*SIN(RADIANS(-$C107+Графики!$B$3)),"")</f>
        <v/>
      </c>
      <c r="HJ107" s="19" t="str">
        <f>IF(ISNUMBER(HG107), HG107*COS(RADIANS(-$C107+Графики!$B$5))+HH107*SIN(RADIANS(-$C107+Графики!$B$5)),"")</f>
        <v/>
      </c>
      <c r="HK107" s="24"/>
      <c r="HL107" s="25"/>
      <c r="HM107" s="25"/>
      <c r="HN107" s="25"/>
      <c r="HO107" s="18" t="str">
        <f t="shared" si="440"/>
        <v/>
      </c>
      <c r="HP107" s="18" t="str">
        <f t="shared" si="441"/>
        <v/>
      </c>
      <c r="HQ107" s="18" t="str">
        <f t="shared" si="491"/>
        <v/>
      </c>
      <c r="HR107" s="18" t="str">
        <f t="shared" si="492"/>
        <v/>
      </c>
      <c r="HS107" s="18" t="str">
        <f>IF(ISNUMBER(HQ107), HQ107*COS(RADIANS(-$C107+Графики!$B$3))+HR107*SIN(RADIANS(-$C107+Графики!$B$3)),"")</f>
        <v/>
      </c>
      <c r="HT107" s="19" t="str">
        <f>IF(ISNUMBER(HQ107), HQ107*COS(RADIANS(-$C107+Графики!$B$5))+HR107*SIN(RADIANS(-$C107+Графики!$B$5)),"")</f>
        <v/>
      </c>
      <c r="HU107" s="24"/>
      <c r="HV107" s="25"/>
      <c r="HW107" s="25"/>
      <c r="HX107" s="25"/>
      <c r="HY107" s="18" t="str">
        <f t="shared" si="442"/>
        <v/>
      </c>
      <c r="HZ107" s="18" t="str">
        <f t="shared" si="443"/>
        <v/>
      </c>
      <c r="IA107" s="18" t="str">
        <f t="shared" si="493"/>
        <v/>
      </c>
      <c r="IB107" s="18" t="str">
        <f t="shared" si="494"/>
        <v/>
      </c>
      <c r="IC107" s="18" t="str">
        <f>IF(ISNUMBER(IA107), IA107*COS(RADIANS(-$C107+Графики!$B$3))+IB107*SIN(RADIANS(-$C107+Графики!$B$3)),"")</f>
        <v/>
      </c>
      <c r="ID107" s="19" t="str">
        <f>IF(ISNUMBER(IA107), IA107*COS(RADIANS(-$C107+Графики!$B$5))+IB107*SIN(RADIANS(-$C107+Графики!$B$5)),"")</f>
        <v/>
      </c>
      <c r="IE107" s="24"/>
      <c r="IF107" s="25"/>
      <c r="IG107" s="25"/>
      <c r="IH107" s="25"/>
      <c r="II107" s="18" t="str">
        <f t="shared" si="444"/>
        <v/>
      </c>
      <c r="IJ107" s="18" t="str">
        <f t="shared" si="445"/>
        <v/>
      </c>
      <c r="IK107" s="18" t="str">
        <f t="shared" si="495"/>
        <v/>
      </c>
      <c r="IL107" s="18" t="str">
        <f t="shared" si="496"/>
        <v/>
      </c>
      <c r="IM107" s="18" t="str">
        <f>IF(ISNUMBER(IK107), IK107*COS(RADIANS(-$C107+Графики!$B$3))+IL107*SIN(RADIANS(-$C107+Графики!$B$3)),"")</f>
        <v/>
      </c>
      <c r="IN107" s="19" t="str">
        <f>IF(ISNUMBER(IK107), IK107*COS(RADIANS(-$C107+Графики!$B$5))+IL107*SIN(RADIANS(-$C107+Графики!$B$5)),"")</f>
        <v/>
      </c>
      <c r="IO107" s="24"/>
      <c r="IP107" s="25"/>
      <c r="IQ107" s="25"/>
      <c r="IR107" s="25"/>
      <c r="IS107" s="18" t="str">
        <f t="shared" si="446"/>
        <v/>
      </c>
      <c r="IT107" s="18" t="str">
        <f t="shared" si="447"/>
        <v/>
      </c>
      <c r="IU107" s="18" t="str">
        <f t="shared" si="497"/>
        <v/>
      </c>
      <c r="IV107" s="18" t="str">
        <f t="shared" si="498"/>
        <v/>
      </c>
      <c r="IW107" s="18" t="str">
        <f>IF(ISNUMBER(IU107), IU107*COS(RADIANS(-$C107+Графики!$B$3))+IV107*SIN(RADIANS(-$C107+Графики!$B$3)),"")</f>
        <v/>
      </c>
      <c r="IX107" s="19" t="str">
        <f>IF(ISNUMBER(IU107), IU107*COS(RADIANS(-$C107+Графики!$B$5))+IV107*SIN(RADIANS(-$C107+Графики!$B$5)),"")</f>
        <v/>
      </c>
    </row>
    <row r="108" spans="1:258" s="88" customFormat="1" x14ac:dyDescent="0.25">
      <c r="A108" s="44">
        <v>108</v>
      </c>
      <c r="B108" s="50">
        <v>0</v>
      </c>
      <c r="C108" s="11">
        <f>IF(Графики!$A$7="Расчитывать с учетом закручивания скважины",B108,0)</f>
        <v>0</v>
      </c>
      <c r="D108" s="47">
        <v>52.5</v>
      </c>
      <c r="E108" s="34">
        <f t="shared" si="448"/>
        <v>0</v>
      </c>
      <c r="F108" s="35">
        <f t="shared" si="448"/>
        <v>0</v>
      </c>
      <c r="G108" s="35">
        <f t="shared" si="295"/>
        <v>0</v>
      </c>
      <c r="H108" s="36">
        <f t="shared" si="296"/>
        <v>0</v>
      </c>
      <c r="I108" s="29"/>
      <c r="J108" s="25"/>
      <c r="K108" s="25"/>
      <c r="L108" s="25"/>
      <c r="M108" s="18" t="str">
        <f t="shared" si="398"/>
        <v/>
      </c>
      <c r="N108" s="18" t="str">
        <f t="shared" si="399"/>
        <v/>
      </c>
      <c r="O108" s="18" t="str">
        <f t="shared" si="449"/>
        <v/>
      </c>
      <c r="P108" s="18" t="str">
        <f t="shared" si="450"/>
        <v/>
      </c>
      <c r="Q108" s="18" t="str">
        <f>IF(ISNUMBER(O108), O108*COS(RADIANS(-$C108+Графики!$B$3))+P108*SIN(RADIANS(-$C108+Графики!$B$3)),"")</f>
        <v/>
      </c>
      <c r="R108" s="19" t="str">
        <f>IF(ISNUMBER(O108), O108*COS(RADIANS(-$C108+Графики!$B$5))+P108*SIN(RADIANS(-$C108+Графики!$B$5)),"")</f>
        <v/>
      </c>
      <c r="S108" s="29"/>
      <c r="T108" s="25"/>
      <c r="U108" s="25"/>
      <c r="V108" s="25"/>
      <c r="W108" s="18" t="str">
        <f t="shared" si="400"/>
        <v/>
      </c>
      <c r="X108" s="18" t="str">
        <f t="shared" si="401"/>
        <v/>
      </c>
      <c r="Y108" s="18" t="str">
        <f t="shared" si="451"/>
        <v/>
      </c>
      <c r="Z108" s="18" t="str">
        <f t="shared" si="452"/>
        <v/>
      </c>
      <c r="AA108" s="18" t="str">
        <f>IF(ISNUMBER(Y108), Y108*COS(RADIANS(-$C108+Графики!$B$3))+Z108*SIN(RADIANS(-$C108+Графики!$B$3)),"")</f>
        <v/>
      </c>
      <c r="AB108" s="18" t="str">
        <f>IF(ISNUMBER(Y108), Y108*COS(RADIANS(-$C108+Графики!$B$5))+Z108*SIN(RADIANS(-$C108+Графики!$B$5)),"")</f>
        <v/>
      </c>
      <c r="AC108" s="24"/>
      <c r="AD108" s="25"/>
      <c r="AE108" s="25"/>
      <c r="AF108" s="25"/>
      <c r="AG108" s="18" t="str">
        <f t="shared" si="402"/>
        <v/>
      </c>
      <c r="AH108" s="18" t="str">
        <f t="shared" si="403"/>
        <v/>
      </c>
      <c r="AI108" s="18" t="str">
        <f t="shared" si="453"/>
        <v/>
      </c>
      <c r="AJ108" s="18" t="str">
        <f t="shared" si="454"/>
        <v/>
      </c>
      <c r="AK108" s="18" t="str">
        <f>IF(ISNUMBER(AI108), AI108*COS(RADIANS(-$C108+Графики!$B$3))+AJ108*SIN(RADIANS(-$C108+Графики!$B$3)),"")</f>
        <v/>
      </c>
      <c r="AL108" s="19" t="str">
        <f>IF(ISNUMBER(AI108), AI108*COS(RADIANS(-$C108+Графики!$B$5))+AJ108*SIN(RADIANS(-$C108+Графики!$B$5)),"")</f>
        <v/>
      </c>
      <c r="AM108" s="24"/>
      <c r="AN108" s="25"/>
      <c r="AO108" s="25"/>
      <c r="AP108" s="25"/>
      <c r="AQ108" s="18" t="str">
        <f t="shared" si="404"/>
        <v/>
      </c>
      <c r="AR108" s="18" t="str">
        <f t="shared" si="405"/>
        <v/>
      </c>
      <c r="AS108" s="18" t="str">
        <f t="shared" si="455"/>
        <v/>
      </c>
      <c r="AT108" s="18" t="str">
        <f t="shared" si="456"/>
        <v/>
      </c>
      <c r="AU108" s="18" t="str">
        <f>IF(ISNUMBER(AS108), AS108*COS(RADIANS(-$C108+Графики!$B$3))+AT108*SIN(RADIANS(-$C108+Графики!$B$3)),"")</f>
        <v/>
      </c>
      <c r="AV108" s="19" t="str">
        <f>IF(ISNUMBER(AS108), AS108*COS(RADIANS(-$C108+Графики!$B$5))+AT108*SIN(RADIANS(-$C108+Графики!$B$5)),"")</f>
        <v/>
      </c>
      <c r="AW108" s="24"/>
      <c r="AX108" s="25"/>
      <c r="AY108" s="25"/>
      <c r="AZ108" s="25"/>
      <c r="BA108" s="18" t="str">
        <f t="shared" si="406"/>
        <v/>
      </c>
      <c r="BB108" s="18" t="str">
        <f t="shared" si="407"/>
        <v/>
      </c>
      <c r="BC108" s="18" t="str">
        <f t="shared" si="457"/>
        <v/>
      </c>
      <c r="BD108" s="18" t="str">
        <f t="shared" si="458"/>
        <v/>
      </c>
      <c r="BE108" s="18" t="str">
        <f>IF(ISNUMBER(BC108), BC108*COS(RADIANS(-$C108+Графики!$B$3))+BD108*SIN(RADIANS(-$C108+Графики!$B$3)),"")</f>
        <v/>
      </c>
      <c r="BF108" s="19" t="str">
        <f>IF(ISNUMBER(BC108), BC108*COS(RADIANS(-$C108+Графики!$B$5))+BD108*SIN(RADIANS(-$C108+Графики!$B$5)),"")</f>
        <v/>
      </c>
      <c r="BG108" s="24"/>
      <c r="BH108" s="25"/>
      <c r="BI108" s="25"/>
      <c r="BJ108" s="25"/>
      <c r="BK108" s="18" t="str">
        <f t="shared" si="408"/>
        <v/>
      </c>
      <c r="BL108" s="18" t="str">
        <f t="shared" si="409"/>
        <v/>
      </c>
      <c r="BM108" s="18" t="str">
        <f t="shared" si="459"/>
        <v/>
      </c>
      <c r="BN108" s="18" t="str">
        <f t="shared" si="460"/>
        <v/>
      </c>
      <c r="BO108" s="18" t="str">
        <f>IF(ISNUMBER(BM108), BM108*COS(RADIANS(-$C108+Графики!$B$3))+BN108*SIN(RADIANS(-$C108+Графики!$B$3)),"")</f>
        <v/>
      </c>
      <c r="BP108" s="19" t="str">
        <f>IF(ISNUMBER(BM108), BM108*COS(RADIANS(-$C108+Графики!$B$5))+BN108*SIN(RADIANS(-$C108+Графики!$B$5)),"")</f>
        <v/>
      </c>
      <c r="BQ108" s="24"/>
      <c r="BR108" s="25"/>
      <c r="BS108" s="25"/>
      <c r="BT108" s="25"/>
      <c r="BU108" s="18" t="str">
        <f t="shared" si="410"/>
        <v/>
      </c>
      <c r="BV108" s="18" t="str">
        <f t="shared" si="411"/>
        <v/>
      </c>
      <c r="BW108" s="18" t="str">
        <f t="shared" si="461"/>
        <v/>
      </c>
      <c r="BX108" s="18" t="str">
        <f t="shared" si="462"/>
        <v/>
      </c>
      <c r="BY108" s="18" t="str">
        <f>IF(ISNUMBER(BW108), BW108*COS(RADIANS(-$C108+Графики!$B$3))+BX108*SIN(RADIANS(-$C108+Графики!$B$3)),"")</f>
        <v/>
      </c>
      <c r="BZ108" s="19" t="str">
        <f>IF(ISNUMBER(BW108), BW108*COS(RADIANS(-$C108+Графики!$B$5))+BX108*SIN(RADIANS(-$C108+Графики!$B$5)),"")</f>
        <v/>
      </c>
      <c r="CA108" s="29"/>
      <c r="CB108" s="25"/>
      <c r="CC108" s="25"/>
      <c r="CD108" s="25"/>
      <c r="CE108" s="18" t="str">
        <f t="shared" si="412"/>
        <v/>
      </c>
      <c r="CF108" s="18" t="str">
        <f t="shared" si="413"/>
        <v/>
      </c>
      <c r="CG108" s="18" t="str">
        <f t="shared" si="463"/>
        <v/>
      </c>
      <c r="CH108" s="18" t="str">
        <f t="shared" si="464"/>
        <v/>
      </c>
      <c r="CI108" s="18" t="str">
        <f>IF(ISNUMBER(CG108), CG108*COS(RADIANS(-$C108+Графики!$B$3))+CH108*SIN(RADIANS(-$C108+Графики!$B$3)),"")</f>
        <v/>
      </c>
      <c r="CJ108" s="19" t="str">
        <f>IF(ISNUMBER(CG108), CG108*COS(RADIANS(-$C108+Графики!$B$5))+CH108*SIN(RADIANS(-$C108+Графики!$B$5)),"")</f>
        <v/>
      </c>
      <c r="CK108" s="24"/>
      <c r="CL108" s="25"/>
      <c r="CM108" s="25"/>
      <c r="CN108" s="25"/>
      <c r="CO108" s="18" t="str">
        <f t="shared" si="414"/>
        <v/>
      </c>
      <c r="CP108" s="18" t="str">
        <f t="shared" si="415"/>
        <v/>
      </c>
      <c r="CQ108" s="18" t="str">
        <f t="shared" si="465"/>
        <v/>
      </c>
      <c r="CR108" s="18" t="str">
        <f t="shared" si="466"/>
        <v/>
      </c>
      <c r="CS108" s="18" t="str">
        <f>IF(ISNUMBER(CQ108), CQ108*COS(RADIANS(-$C108+Графики!$B$3))+CR108*SIN(RADIANS(-$C108+Графики!$B$3)),"")</f>
        <v/>
      </c>
      <c r="CT108" s="19" t="str">
        <f>IF(ISNUMBER(CQ108), CQ108*COS(RADIANS(-$C108+Графики!$B$5))+CR108*SIN(RADIANS(-$C108+Графики!$B$5)),"")</f>
        <v/>
      </c>
      <c r="CU108" s="24"/>
      <c r="CV108" s="25"/>
      <c r="CW108" s="25"/>
      <c r="CX108" s="25"/>
      <c r="CY108" s="18" t="str">
        <f t="shared" si="416"/>
        <v/>
      </c>
      <c r="CZ108" s="18" t="str">
        <f t="shared" si="417"/>
        <v/>
      </c>
      <c r="DA108" s="18" t="str">
        <f t="shared" si="467"/>
        <v/>
      </c>
      <c r="DB108" s="18" t="str">
        <f t="shared" si="468"/>
        <v/>
      </c>
      <c r="DC108" s="18" t="str">
        <f>IF(ISNUMBER(DA108), DA108*COS(RADIANS(-$C108+Графики!$B$3))+DB108*SIN(RADIANS(-$C108+Графики!$B$3)),"")</f>
        <v/>
      </c>
      <c r="DD108" s="19" t="str">
        <f>IF(ISNUMBER(DA108), DA108*COS(RADIANS(-$C108+Графики!$B$5))+DB108*SIN(RADIANS(-$C108+Графики!$B$5)),"")</f>
        <v/>
      </c>
      <c r="DE108" s="24"/>
      <c r="DF108" s="25"/>
      <c r="DG108" s="25"/>
      <c r="DH108" s="25"/>
      <c r="DI108" s="18" t="str">
        <f t="shared" si="418"/>
        <v/>
      </c>
      <c r="DJ108" s="18" t="str">
        <f t="shared" si="419"/>
        <v/>
      </c>
      <c r="DK108" s="18" t="str">
        <f t="shared" si="469"/>
        <v/>
      </c>
      <c r="DL108" s="18" t="str">
        <f t="shared" si="470"/>
        <v/>
      </c>
      <c r="DM108" s="18" t="str">
        <f>IF(ISNUMBER(DK108), DK108*COS(RADIANS(-$C108+Графики!$B$3))+DL108*SIN(RADIANS(-$C108+Графики!$B$3)),"")</f>
        <v/>
      </c>
      <c r="DN108" s="19" t="str">
        <f>IF(ISNUMBER(DK108), DK108*COS(RADIANS(-$C108+Графики!$B$5))+DL108*SIN(RADIANS(-$C108+Графики!$B$5)),"")</f>
        <v/>
      </c>
      <c r="DO108" s="24"/>
      <c r="DP108" s="25"/>
      <c r="DQ108" s="25"/>
      <c r="DR108" s="25"/>
      <c r="DS108" s="18" t="str">
        <f t="shared" si="420"/>
        <v/>
      </c>
      <c r="DT108" s="18" t="str">
        <f t="shared" si="421"/>
        <v/>
      </c>
      <c r="DU108" s="18" t="str">
        <f t="shared" si="471"/>
        <v/>
      </c>
      <c r="DV108" s="18" t="str">
        <f t="shared" si="472"/>
        <v/>
      </c>
      <c r="DW108" s="18" t="str">
        <f>IF(ISNUMBER(DU108), DU108*COS(RADIANS(-$C108+Графики!$B$3))+DV108*SIN(RADIANS(-$C108+Графики!$B$3)),"")</f>
        <v/>
      </c>
      <c r="DX108" s="19" t="str">
        <f>IF(ISNUMBER(DU108), DU108*COS(RADIANS(-$C108+Графики!$B$5))+DV108*SIN(RADIANS(-$C108+Графики!$B$5)),"")</f>
        <v/>
      </c>
      <c r="DY108" s="24"/>
      <c r="DZ108" s="25"/>
      <c r="EA108" s="25"/>
      <c r="EB108" s="25"/>
      <c r="EC108" s="18" t="str">
        <f t="shared" si="422"/>
        <v/>
      </c>
      <c r="ED108" s="18" t="str">
        <f t="shared" si="423"/>
        <v/>
      </c>
      <c r="EE108" s="18" t="str">
        <f t="shared" si="473"/>
        <v/>
      </c>
      <c r="EF108" s="18" t="str">
        <f t="shared" si="474"/>
        <v/>
      </c>
      <c r="EG108" s="18" t="str">
        <f>IF(ISNUMBER(EE108), EE108*COS(RADIANS(-$C108+Графики!$B$3))+EF108*SIN(RADIANS(-$C108+Графики!$B$3)),"")</f>
        <v/>
      </c>
      <c r="EH108" s="19" t="str">
        <f>IF(ISNUMBER(EE108), EE108*COS(RADIANS(-$C108+Графики!$B$5))+EF108*SIN(RADIANS(-$C108+Графики!$B$5)),"")</f>
        <v/>
      </c>
      <c r="EI108" s="24"/>
      <c r="EJ108" s="25"/>
      <c r="EK108" s="25"/>
      <c r="EL108" s="25"/>
      <c r="EM108" s="18" t="str">
        <f t="shared" si="424"/>
        <v/>
      </c>
      <c r="EN108" s="18" t="str">
        <f t="shared" si="425"/>
        <v/>
      </c>
      <c r="EO108" s="18" t="str">
        <f t="shared" si="475"/>
        <v/>
      </c>
      <c r="EP108" s="18" t="str">
        <f t="shared" si="476"/>
        <v/>
      </c>
      <c r="EQ108" s="18" t="str">
        <f>IF(ISNUMBER(EO108), EO108*COS(RADIANS(-$C108+Графики!$B$3))+EP108*SIN(RADIANS(-$C108+Графики!$B$3)),"")</f>
        <v/>
      </c>
      <c r="ER108" s="19" t="str">
        <f>IF(ISNUMBER(EO108), EO108*COS(RADIANS(-$C108+Графики!$B$5))+EP108*SIN(RADIANS(-$C108+Графики!$B$5)),"")</f>
        <v/>
      </c>
      <c r="ES108" s="24"/>
      <c r="ET108" s="25"/>
      <c r="EU108" s="25"/>
      <c r="EV108" s="25"/>
      <c r="EW108" s="18" t="str">
        <f t="shared" si="426"/>
        <v/>
      </c>
      <c r="EX108" s="18" t="str">
        <f t="shared" si="427"/>
        <v/>
      </c>
      <c r="EY108" s="18" t="str">
        <f t="shared" si="477"/>
        <v/>
      </c>
      <c r="EZ108" s="18" t="str">
        <f t="shared" si="478"/>
        <v/>
      </c>
      <c r="FA108" s="18" t="str">
        <f>IF(ISNUMBER(EY108), EY108*COS(RADIANS(-$C108+Графики!$B$3))+EZ108*SIN(RADIANS(-$C108+Графики!$B$3)),"")</f>
        <v/>
      </c>
      <c r="FB108" s="19" t="str">
        <f>IF(ISNUMBER(EY108), EY108*COS(RADIANS(-$C108+Графики!$B$5))+EZ108*SIN(RADIANS(-$C108+Графики!$B$5)),"")</f>
        <v/>
      </c>
      <c r="FC108" s="24"/>
      <c r="FD108" s="25"/>
      <c r="FE108" s="25"/>
      <c r="FF108" s="25"/>
      <c r="FG108" s="18" t="str">
        <f t="shared" si="428"/>
        <v/>
      </c>
      <c r="FH108" s="18" t="str">
        <f t="shared" si="429"/>
        <v/>
      </c>
      <c r="FI108" s="18" t="str">
        <f t="shared" si="479"/>
        <v/>
      </c>
      <c r="FJ108" s="18" t="str">
        <f t="shared" si="480"/>
        <v/>
      </c>
      <c r="FK108" s="18" t="str">
        <f>IF(ISNUMBER(FI108), FI108*COS(RADIANS(-$C108+Графики!$B$3))+FJ108*SIN(RADIANS(-$C108+Графики!$B$3)),"")</f>
        <v/>
      </c>
      <c r="FL108" s="19" t="str">
        <f>IF(ISNUMBER(FI108), FI108*COS(RADIANS(-$C108+Графики!$B$5))+FJ108*SIN(RADIANS(-$C108+Графики!$B$5)),"")</f>
        <v/>
      </c>
      <c r="FM108" s="24"/>
      <c r="FN108" s="25"/>
      <c r="FO108" s="25"/>
      <c r="FP108" s="25"/>
      <c r="FQ108" s="18" t="str">
        <f t="shared" si="430"/>
        <v/>
      </c>
      <c r="FR108" s="18" t="str">
        <f t="shared" si="431"/>
        <v/>
      </c>
      <c r="FS108" s="18" t="str">
        <f t="shared" si="481"/>
        <v/>
      </c>
      <c r="FT108" s="18" t="str">
        <f t="shared" si="482"/>
        <v/>
      </c>
      <c r="FU108" s="18" t="str">
        <f>IF(ISNUMBER(FS108), FS108*COS(RADIANS(-$C108+Графики!$B$3))+FT108*SIN(RADIANS(-$C108+Графики!$B$3)),"")</f>
        <v/>
      </c>
      <c r="FV108" s="19" t="str">
        <f>IF(ISNUMBER(FS108), FS108*COS(RADIANS(-$C108+Графики!$B$5))+FT108*SIN(RADIANS(-$C108+Графики!$B$5)),"")</f>
        <v/>
      </c>
      <c r="FW108" s="24"/>
      <c r="FX108" s="25"/>
      <c r="FY108" s="25"/>
      <c r="FZ108" s="25"/>
      <c r="GA108" s="18" t="str">
        <f t="shared" si="432"/>
        <v/>
      </c>
      <c r="GB108" s="18" t="str">
        <f t="shared" si="433"/>
        <v/>
      </c>
      <c r="GC108" s="18" t="str">
        <f t="shared" si="483"/>
        <v/>
      </c>
      <c r="GD108" s="18" t="str">
        <f t="shared" si="484"/>
        <v/>
      </c>
      <c r="GE108" s="18" t="str">
        <f>IF(ISNUMBER(GC108), GC108*COS(RADIANS(-$C108+Графики!$B$3))+GD108*SIN(RADIANS(-$C108+Графики!$B$3)),"")</f>
        <v/>
      </c>
      <c r="GF108" s="19" t="str">
        <f>IF(ISNUMBER(GC108), GC108*COS(RADIANS(-$C108+Графики!$B$5))+GD108*SIN(RADIANS(-$C108+Графики!$B$5)),"")</f>
        <v/>
      </c>
      <c r="GG108" s="24"/>
      <c r="GH108" s="25"/>
      <c r="GI108" s="25"/>
      <c r="GJ108" s="25"/>
      <c r="GK108" s="18" t="str">
        <f t="shared" si="434"/>
        <v/>
      </c>
      <c r="GL108" s="18" t="str">
        <f t="shared" si="435"/>
        <v/>
      </c>
      <c r="GM108" s="18" t="str">
        <f t="shared" si="485"/>
        <v/>
      </c>
      <c r="GN108" s="18" t="str">
        <f t="shared" si="486"/>
        <v/>
      </c>
      <c r="GO108" s="18" t="str">
        <f>IF(ISNUMBER(GM108), GM108*COS(RADIANS(-$C108+Графики!$B$3))+GN108*SIN(RADIANS(-$C108+Графики!$B$3)),"")</f>
        <v/>
      </c>
      <c r="GP108" s="19" t="str">
        <f>IF(ISNUMBER(GM108), GM108*COS(RADIANS(-$C108+Графики!$B$5))+GN108*SIN(RADIANS(-$C108+Графики!$B$5)),"")</f>
        <v/>
      </c>
      <c r="GQ108" s="24"/>
      <c r="GR108" s="25"/>
      <c r="GS108" s="25"/>
      <c r="GT108" s="25"/>
      <c r="GU108" s="18" t="str">
        <f t="shared" si="436"/>
        <v/>
      </c>
      <c r="GV108" s="18" t="str">
        <f t="shared" si="437"/>
        <v/>
      </c>
      <c r="GW108" s="18" t="str">
        <f t="shared" si="487"/>
        <v/>
      </c>
      <c r="GX108" s="18" t="str">
        <f t="shared" si="488"/>
        <v/>
      </c>
      <c r="GY108" s="18" t="str">
        <f>IF(ISNUMBER(GW108), GW108*COS(RADIANS(-$C108+Графики!$B$3))+GX108*SIN(RADIANS(-$C108+Графики!$B$3)),"")</f>
        <v/>
      </c>
      <c r="GZ108" s="19" t="str">
        <f>IF(ISNUMBER(GW108), GW108*COS(RADIANS(-$C108+Графики!$B$5))+GX108*SIN(RADIANS(-$C108+Графики!$B$5)),"")</f>
        <v/>
      </c>
      <c r="HA108" s="24"/>
      <c r="HB108" s="25"/>
      <c r="HC108" s="25"/>
      <c r="HD108" s="25"/>
      <c r="HE108" s="18" t="str">
        <f t="shared" si="438"/>
        <v/>
      </c>
      <c r="HF108" s="18" t="str">
        <f t="shared" si="439"/>
        <v/>
      </c>
      <c r="HG108" s="18" t="str">
        <f t="shared" si="489"/>
        <v/>
      </c>
      <c r="HH108" s="18" t="str">
        <f t="shared" si="490"/>
        <v/>
      </c>
      <c r="HI108" s="18" t="str">
        <f>IF(ISNUMBER(HG108), HG108*COS(RADIANS(-$C108+Графики!$B$3))+HH108*SIN(RADIANS(-$C108+Графики!$B$3)),"")</f>
        <v/>
      </c>
      <c r="HJ108" s="19" t="str">
        <f>IF(ISNUMBER(HG108), HG108*COS(RADIANS(-$C108+Графики!$B$5))+HH108*SIN(RADIANS(-$C108+Графики!$B$5)),"")</f>
        <v/>
      </c>
      <c r="HK108" s="24"/>
      <c r="HL108" s="25"/>
      <c r="HM108" s="25"/>
      <c r="HN108" s="25"/>
      <c r="HO108" s="18" t="str">
        <f t="shared" si="440"/>
        <v/>
      </c>
      <c r="HP108" s="18" t="str">
        <f t="shared" si="441"/>
        <v/>
      </c>
      <c r="HQ108" s="18" t="str">
        <f t="shared" si="491"/>
        <v/>
      </c>
      <c r="HR108" s="18" t="str">
        <f t="shared" si="492"/>
        <v/>
      </c>
      <c r="HS108" s="18" t="str">
        <f>IF(ISNUMBER(HQ108), HQ108*COS(RADIANS(-$C108+Графики!$B$3))+HR108*SIN(RADIANS(-$C108+Графики!$B$3)),"")</f>
        <v/>
      </c>
      <c r="HT108" s="19" t="str">
        <f>IF(ISNUMBER(HQ108), HQ108*COS(RADIANS(-$C108+Графики!$B$5))+HR108*SIN(RADIANS(-$C108+Графики!$B$5)),"")</f>
        <v/>
      </c>
      <c r="HU108" s="24"/>
      <c r="HV108" s="25"/>
      <c r="HW108" s="25"/>
      <c r="HX108" s="25"/>
      <c r="HY108" s="18" t="str">
        <f t="shared" si="442"/>
        <v/>
      </c>
      <c r="HZ108" s="18" t="str">
        <f t="shared" si="443"/>
        <v/>
      </c>
      <c r="IA108" s="18" t="str">
        <f t="shared" si="493"/>
        <v/>
      </c>
      <c r="IB108" s="18" t="str">
        <f t="shared" si="494"/>
        <v/>
      </c>
      <c r="IC108" s="18" t="str">
        <f>IF(ISNUMBER(IA108), IA108*COS(RADIANS(-$C108+Графики!$B$3))+IB108*SIN(RADIANS(-$C108+Графики!$B$3)),"")</f>
        <v/>
      </c>
      <c r="ID108" s="19" t="str">
        <f>IF(ISNUMBER(IA108), IA108*COS(RADIANS(-$C108+Графики!$B$5))+IB108*SIN(RADIANS(-$C108+Графики!$B$5)),"")</f>
        <v/>
      </c>
      <c r="IE108" s="24"/>
      <c r="IF108" s="25"/>
      <c r="IG108" s="25"/>
      <c r="IH108" s="25"/>
      <c r="II108" s="18" t="str">
        <f t="shared" si="444"/>
        <v/>
      </c>
      <c r="IJ108" s="18" t="str">
        <f t="shared" si="445"/>
        <v/>
      </c>
      <c r="IK108" s="18" t="str">
        <f t="shared" si="495"/>
        <v/>
      </c>
      <c r="IL108" s="18" t="str">
        <f t="shared" si="496"/>
        <v/>
      </c>
      <c r="IM108" s="18" t="str">
        <f>IF(ISNUMBER(IK108), IK108*COS(RADIANS(-$C108+Графики!$B$3))+IL108*SIN(RADIANS(-$C108+Графики!$B$3)),"")</f>
        <v/>
      </c>
      <c r="IN108" s="19" t="str">
        <f>IF(ISNUMBER(IK108), IK108*COS(RADIANS(-$C108+Графики!$B$5))+IL108*SIN(RADIANS(-$C108+Графики!$B$5)),"")</f>
        <v/>
      </c>
      <c r="IO108" s="24"/>
      <c r="IP108" s="25"/>
      <c r="IQ108" s="25"/>
      <c r="IR108" s="25"/>
      <c r="IS108" s="18" t="str">
        <f t="shared" si="446"/>
        <v/>
      </c>
      <c r="IT108" s="18" t="str">
        <f t="shared" si="447"/>
        <v/>
      </c>
      <c r="IU108" s="18" t="str">
        <f t="shared" si="497"/>
        <v/>
      </c>
      <c r="IV108" s="18" t="str">
        <f t="shared" si="498"/>
        <v/>
      </c>
      <c r="IW108" s="18" t="str">
        <f>IF(ISNUMBER(IU108), IU108*COS(RADIANS(-$C108+Графики!$B$3))+IV108*SIN(RADIANS(-$C108+Графики!$B$3)),"")</f>
        <v/>
      </c>
      <c r="IX108" s="19" t="str">
        <f>IF(ISNUMBER(IU108), IU108*COS(RADIANS(-$C108+Графики!$B$5))+IV108*SIN(RADIANS(-$C108+Графики!$B$5)),"")</f>
        <v/>
      </c>
    </row>
    <row r="109" spans="1:258" s="88" customFormat="1" x14ac:dyDescent="0.25">
      <c r="A109" s="44">
        <v>109</v>
      </c>
      <c r="B109" s="50">
        <v>0</v>
      </c>
      <c r="C109" s="11">
        <f>IF(Графики!$A$7="Расчитывать с учетом закручивания скважины",B109,0)</f>
        <v>0</v>
      </c>
      <c r="D109" s="47">
        <v>53</v>
      </c>
      <c r="E109" s="34">
        <f t="shared" si="448"/>
        <v>0</v>
      </c>
      <c r="F109" s="35">
        <f t="shared" si="448"/>
        <v>0</v>
      </c>
      <c r="G109" s="35">
        <f t="shared" si="295"/>
        <v>0</v>
      </c>
      <c r="H109" s="36">
        <f t="shared" si="296"/>
        <v>0</v>
      </c>
      <c r="I109" s="29"/>
      <c r="J109" s="25"/>
      <c r="K109" s="25"/>
      <c r="L109" s="25"/>
      <c r="M109" s="18" t="str">
        <f t="shared" si="398"/>
        <v/>
      </c>
      <c r="N109" s="18" t="str">
        <f t="shared" si="399"/>
        <v/>
      </c>
      <c r="O109" s="18" t="str">
        <f t="shared" si="449"/>
        <v/>
      </c>
      <c r="P109" s="18" t="str">
        <f t="shared" si="450"/>
        <v/>
      </c>
      <c r="Q109" s="18" t="str">
        <f>IF(ISNUMBER(O109), O109*COS(RADIANS(-$C109+Графики!$B$3))+P109*SIN(RADIANS(-$C109+Графики!$B$3)),"")</f>
        <v/>
      </c>
      <c r="R109" s="19" t="str">
        <f>IF(ISNUMBER(O109), O109*COS(RADIANS(-$C109+Графики!$B$5))+P109*SIN(RADIANS(-$C109+Графики!$B$5)),"")</f>
        <v/>
      </c>
      <c r="S109" s="29"/>
      <c r="T109" s="25"/>
      <c r="U109" s="25"/>
      <c r="V109" s="25"/>
      <c r="W109" s="18" t="str">
        <f t="shared" si="400"/>
        <v/>
      </c>
      <c r="X109" s="18" t="str">
        <f t="shared" si="401"/>
        <v/>
      </c>
      <c r="Y109" s="18" t="str">
        <f t="shared" si="451"/>
        <v/>
      </c>
      <c r="Z109" s="18" t="str">
        <f t="shared" si="452"/>
        <v/>
      </c>
      <c r="AA109" s="18" t="str">
        <f>IF(ISNUMBER(Y109), Y109*COS(RADIANS(-$C109+Графики!$B$3))+Z109*SIN(RADIANS(-$C109+Графики!$B$3)),"")</f>
        <v/>
      </c>
      <c r="AB109" s="18" t="str">
        <f>IF(ISNUMBER(Y109), Y109*COS(RADIANS(-$C109+Графики!$B$5))+Z109*SIN(RADIANS(-$C109+Графики!$B$5)),"")</f>
        <v/>
      </c>
      <c r="AC109" s="24"/>
      <c r="AD109" s="25"/>
      <c r="AE109" s="25"/>
      <c r="AF109" s="25"/>
      <c r="AG109" s="18" t="str">
        <f t="shared" si="402"/>
        <v/>
      </c>
      <c r="AH109" s="18" t="str">
        <f t="shared" si="403"/>
        <v/>
      </c>
      <c r="AI109" s="18" t="str">
        <f t="shared" si="453"/>
        <v/>
      </c>
      <c r="AJ109" s="18" t="str">
        <f t="shared" si="454"/>
        <v/>
      </c>
      <c r="AK109" s="18" t="str">
        <f>IF(ISNUMBER(AI109), AI109*COS(RADIANS(-$C109+Графики!$B$3))+AJ109*SIN(RADIANS(-$C109+Графики!$B$3)),"")</f>
        <v/>
      </c>
      <c r="AL109" s="19" t="str">
        <f>IF(ISNUMBER(AI109), AI109*COS(RADIANS(-$C109+Графики!$B$5))+AJ109*SIN(RADIANS(-$C109+Графики!$B$5)),"")</f>
        <v/>
      </c>
      <c r="AM109" s="24"/>
      <c r="AN109" s="25"/>
      <c r="AO109" s="25"/>
      <c r="AP109" s="25"/>
      <c r="AQ109" s="18" t="str">
        <f t="shared" si="404"/>
        <v/>
      </c>
      <c r="AR109" s="18" t="str">
        <f t="shared" si="405"/>
        <v/>
      </c>
      <c r="AS109" s="18" t="str">
        <f t="shared" si="455"/>
        <v/>
      </c>
      <c r="AT109" s="18" t="str">
        <f t="shared" si="456"/>
        <v/>
      </c>
      <c r="AU109" s="18" t="str">
        <f>IF(ISNUMBER(AS109), AS109*COS(RADIANS(-$C109+Графики!$B$3))+AT109*SIN(RADIANS(-$C109+Графики!$B$3)),"")</f>
        <v/>
      </c>
      <c r="AV109" s="19" t="str">
        <f>IF(ISNUMBER(AS109), AS109*COS(RADIANS(-$C109+Графики!$B$5))+AT109*SIN(RADIANS(-$C109+Графики!$B$5)),"")</f>
        <v/>
      </c>
      <c r="AW109" s="24"/>
      <c r="AX109" s="25"/>
      <c r="AY109" s="25"/>
      <c r="AZ109" s="25"/>
      <c r="BA109" s="18" t="str">
        <f t="shared" si="406"/>
        <v/>
      </c>
      <c r="BB109" s="18" t="str">
        <f t="shared" si="407"/>
        <v/>
      </c>
      <c r="BC109" s="18" t="str">
        <f t="shared" si="457"/>
        <v/>
      </c>
      <c r="BD109" s="18" t="str">
        <f t="shared" si="458"/>
        <v/>
      </c>
      <c r="BE109" s="18" t="str">
        <f>IF(ISNUMBER(BC109), BC109*COS(RADIANS(-$C109+Графики!$B$3))+BD109*SIN(RADIANS(-$C109+Графики!$B$3)),"")</f>
        <v/>
      </c>
      <c r="BF109" s="19" t="str">
        <f>IF(ISNUMBER(BC109), BC109*COS(RADIANS(-$C109+Графики!$B$5))+BD109*SIN(RADIANS(-$C109+Графики!$B$5)),"")</f>
        <v/>
      </c>
      <c r="BG109" s="24"/>
      <c r="BH109" s="25"/>
      <c r="BI109" s="25"/>
      <c r="BJ109" s="25"/>
      <c r="BK109" s="18" t="str">
        <f t="shared" si="408"/>
        <v/>
      </c>
      <c r="BL109" s="18" t="str">
        <f t="shared" si="409"/>
        <v/>
      </c>
      <c r="BM109" s="18" t="str">
        <f t="shared" si="459"/>
        <v/>
      </c>
      <c r="BN109" s="18" t="str">
        <f t="shared" si="460"/>
        <v/>
      </c>
      <c r="BO109" s="18" t="str">
        <f>IF(ISNUMBER(BM109), BM109*COS(RADIANS(-$C109+Графики!$B$3))+BN109*SIN(RADIANS(-$C109+Графики!$B$3)),"")</f>
        <v/>
      </c>
      <c r="BP109" s="19" t="str">
        <f>IF(ISNUMBER(BM109), BM109*COS(RADIANS(-$C109+Графики!$B$5))+BN109*SIN(RADIANS(-$C109+Графики!$B$5)),"")</f>
        <v/>
      </c>
      <c r="BQ109" s="24"/>
      <c r="BR109" s="25"/>
      <c r="BS109" s="25"/>
      <c r="BT109" s="25"/>
      <c r="BU109" s="18" t="str">
        <f t="shared" si="410"/>
        <v/>
      </c>
      <c r="BV109" s="18" t="str">
        <f t="shared" si="411"/>
        <v/>
      </c>
      <c r="BW109" s="18" t="str">
        <f t="shared" si="461"/>
        <v/>
      </c>
      <c r="BX109" s="18" t="str">
        <f t="shared" si="462"/>
        <v/>
      </c>
      <c r="BY109" s="18" t="str">
        <f>IF(ISNUMBER(BW109), BW109*COS(RADIANS(-$C109+Графики!$B$3))+BX109*SIN(RADIANS(-$C109+Графики!$B$3)),"")</f>
        <v/>
      </c>
      <c r="BZ109" s="19" t="str">
        <f>IF(ISNUMBER(BW109), BW109*COS(RADIANS(-$C109+Графики!$B$5))+BX109*SIN(RADIANS(-$C109+Графики!$B$5)),"")</f>
        <v/>
      </c>
      <c r="CA109" s="29"/>
      <c r="CB109" s="25"/>
      <c r="CC109" s="25"/>
      <c r="CD109" s="25"/>
      <c r="CE109" s="18" t="str">
        <f t="shared" si="412"/>
        <v/>
      </c>
      <c r="CF109" s="18" t="str">
        <f t="shared" si="413"/>
        <v/>
      </c>
      <c r="CG109" s="18" t="str">
        <f t="shared" si="463"/>
        <v/>
      </c>
      <c r="CH109" s="18" t="str">
        <f t="shared" si="464"/>
        <v/>
      </c>
      <c r="CI109" s="18" t="str">
        <f>IF(ISNUMBER(CG109), CG109*COS(RADIANS(-$C109+Графики!$B$3))+CH109*SIN(RADIANS(-$C109+Графики!$B$3)),"")</f>
        <v/>
      </c>
      <c r="CJ109" s="19" t="str">
        <f>IF(ISNUMBER(CG109), CG109*COS(RADIANS(-$C109+Графики!$B$5))+CH109*SIN(RADIANS(-$C109+Графики!$B$5)),"")</f>
        <v/>
      </c>
      <c r="CK109" s="24"/>
      <c r="CL109" s="25"/>
      <c r="CM109" s="25"/>
      <c r="CN109" s="25"/>
      <c r="CO109" s="18" t="str">
        <f t="shared" si="414"/>
        <v/>
      </c>
      <c r="CP109" s="18" t="str">
        <f t="shared" si="415"/>
        <v/>
      </c>
      <c r="CQ109" s="18" t="str">
        <f t="shared" si="465"/>
        <v/>
      </c>
      <c r="CR109" s="18" t="str">
        <f t="shared" si="466"/>
        <v/>
      </c>
      <c r="CS109" s="18" t="str">
        <f>IF(ISNUMBER(CQ109), CQ109*COS(RADIANS(-$C109+Графики!$B$3))+CR109*SIN(RADIANS(-$C109+Графики!$B$3)),"")</f>
        <v/>
      </c>
      <c r="CT109" s="19" t="str">
        <f>IF(ISNUMBER(CQ109), CQ109*COS(RADIANS(-$C109+Графики!$B$5))+CR109*SIN(RADIANS(-$C109+Графики!$B$5)),"")</f>
        <v/>
      </c>
      <c r="CU109" s="24"/>
      <c r="CV109" s="25"/>
      <c r="CW109" s="25"/>
      <c r="CX109" s="25"/>
      <c r="CY109" s="18" t="str">
        <f t="shared" si="416"/>
        <v/>
      </c>
      <c r="CZ109" s="18" t="str">
        <f t="shared" si="417"/>
        <v/>
      </c>
      <c r="DA109" s="18" t="str">
        <f t="shared" si="467"/>
        <v/>
      </c>
      <c r="DB109" s="18" t="str">
        <f t="shared" si="468"/>
        <v/>
      </c>
      <c r="DC109" s="18" t="str">
        <f>IF(ISNUMBER(DA109), DA109*COS(RADIANS(-$C109+Графики!$B$3))+DB109*SIN(RADIANS(-$C109+Графики!$B$3)),"")</f>
        <v/>
      </c>
      <c r="DD109" s="19" t="str">
        <f>IF(ISNUMBER(DA109), DA109*COS(RADIANS(-$C109+Графики!$B$5))+DB109*SIN(RADIANS(-$C109+Графики!$B$5)),"")</f>
        <v/>
      </c>
      <c r="DE109" s="24"/>
      <c r="DF109" s="25"/>
      <c r="DG109" s="25"/>
      <c r="DH109" s="25"/>
      <c r="DI109" s="18" t="str">
        <f t="shared" si="418"/>
        <v/>
      </c>
      <c r="DJ109" s="18" t="str">
        <f t="shared" si="419"/>
        <v/>
      </c>
      <c r="DK109" s="18" t="str">
        <f t="shared" si="469"/>
        <v/>
      </c>
      <c r="DL109" s="18" t="str">
        <f t="shared" si="470"/>
        <v/>
      </c>
      <c r="DM109" s="18" t="str">
        <f>IF(ISNUMBER(DK109), DK109*COS(RADIANS(-$C109+Графики!$B$3))+DL109*SIN(RADIANS(-$C109+Графики!$B$3)),"")</f>
        <v/>
      </c>
      <c r="DN109" s="19" t="str">
        <f>IF(ISNUMBER(DK109), DK109*COS(RADIANS(-$C109+Графики!$B$5))+DL109*SIN(RADIANS(-$C109+Графики!$B$5)),"")</f>
        <v/>
      </c>
      <c r="DO109" s="24"/>
      <c r="DP109" s="25"/>
      <c r="DQ109" s="25"/>
      <c r="DR109" s="25"/>
      <c r="DS109" s="18" t="str">
        <f t="shared" si="420"/>
        <v/>
      </c>
      <c r="DT109" s="18" t="str">
        <f t="shared" si="421"/>
        <v/>
      </c>
      <c r="DU109" s="18" t="str">
        <f t="shared" si="471"/>
        <v/>
      </c>
      <c r="DV109" s="18" t="str">
        <f t="shared" si="472"/>
        <v/>
      </c>
      <c r="DW109" s="18" t="str">
        <f>IF(ISNUMBER(DU109), DU109*COS(RADIANS(-$C109+Графики!$B$3))+DV109*SIN(RADIANS(-$C109+Графики!$B$3)),"")</f>
        <v/>
      </c>
      <c r="DX109" s="19" t="str">
        <f>IF(ISNUMBER(DU109), DU109*COS(RADIANS(-$C109+Графики!$B$5))+DV109*SIN(RADIANS(-$C109+Графики!$B$5)),"")</f>
        <v/>
      </c>
      <c r="DY109" s="24"/>
      <c r="DZ109" s="25"/>
      <c r="EA109" s="25"/>
      <c r="EB109" s="25"/>
      <c r="EC109" s="18" t="str">
        <f t="shared" si="422"/>
        <v/>
      </c>
      <c r="ED109" s="18" t="str">
        <f t="shared" si="423"/>
        <v/>
      </c>
      <c r="EE109" s="18" t="str">
        <f t="shared" si="473"/>
        <v/>
      </c>
      <c r="EF109" s="18" t="str">
        <f t="shared" si="474"/>
        <v/>
      </c>
      <c r="EG109" s="18" t="str">
        <f>IF(ISNUMBER(EE109), EE109*COS(RADIANS(-$C109+Графики!$B$3))+EF109*SIN(RADIANS(-$C109+Графики!$B$3)),"")</f>
        <v/>
      </c>
      <c r="EH109" s="19" t="str">
        <f>IF(ISNUMBER(EE109), EE109*COS(RADIANS(-$C109+Графики!$B$5))+EF109*SIN(RADIANS(-$C109+Графики!$B$5)),"")</f>
        <v/>
      </c>
      <c r="EI109" s="24"/>
      <c r="EJ109" s="25"/>
      <c r="EK109" s="25"/>
      <c r="EL109" s="25"/>
      <c r="EM109" s="18" t="str">
        <f t="shared" si="424"/>
        <v/>
      </c>
      <c r="EN109" s="18" t="str">
        <f t="shared" si="425"/>
        <v/>
      </c>
      <c r="EO109" s="18" t="str">
        <f t="shared" si="475"/>
        <v/>
      </c>
      <c r="EP109" s="18" t="str">
        <f t="shared" si="476"/>
        <v/>
      </c>
      <c r="EQ109" s="18" t="str">
        <f>IF(ISNUMBER(EO109), EO109*COS(RADIANS(-$C109+Графики!$B$3))+EP109*SIN(RADIANS(-$C109+Графики!$B$3)),"")</f>
        <v/>
      </c>
      <c r="ER109" s="19" t="str">
        <f>IF(ISNUMBER(EO109), EO109*COS(RADIANS(-$C109+Графики!$B$5))+EP109*SIN(RADIANS(-$C109+Графики!$B$5)),"")</f>
        <v/>
      </c>
      <c r="ES109" s="24"/>
      <c r="ET109" s="25"/>
      <c r="EU109" s="25"/>
      <c r="EV109" s="25"/>
      <c r="EW109" s="18" t="str">
        <f t="shared" si="426"/>
        <v/>
      </c>
      <c r="EX109" s="18" t="str">
        <f t="shared" si="427"/>
        <v/>
      </c>
      <c r="EY109" s="18" t="str">
        <f t="shared" si="477"/>
        <v/>
      </c>
      <c r="EZ109" s="18" t="str">
        <f t="shared" si="478"/>
        <v/>
      </c>
      <c r="FA109" s="18" t="str">
        <f>IF(ISNUMBER(EY109), EY109*COS(RADIANS(-$C109+Графики!$B$3))+EZ109*SIN(RADIANS(-$C109+Графики!$B$3)),"")</f>
        <v/>
      </c>
      <c r="FB109" s="19" t="str">
        <f>IF(ISNUMBER(EY109), EY109*COS(RADIANS(-$C109+Графики!$B$5))+EZ109*SIN(RADIANS(-$C109+Графики!$B$5)),"")</f>
        <v/>
      </c>
      <c r="FC109" s="24"/>
      <c r="FD109" s="25"/>
      <c r="FE109" s="25"/>
      <c r="FF109" s="25"/>
      <c r="FG109" s="18" t="str">
        <f t="shared" si="428"/>
        <v/>
      </c>
      <c r="FH109" s="18" t="str">
        <f t="shared" si="429"/>
        <v/>
      </c>
      <c r="FI109" s="18" t="str">
        <f t="shared" si="479"/>
        <v/>
      </c>
      <c r="FJ109" s="18" t="str">
        <f t="shared" si="480"/>
        <v/>
      </c>
      <c r="FK109" s="18" t="str">
        <f>IF(ISNUMBER(FI109), FI109*COS(RADIANS(-$C109+Графики!$B$3))+FJ109*SIN(RADIANS(-$C109+Графики!$B$3)),"")</f>
        <v/>
      </c>
      <c r="FL109" s="19" t="str">
        <f>IF(ISNUMBER(FI109), FI109*COS(RADIANS(-$C109+Графики!$B$5))+FJ109*SIN(RADIANS(-$C109+Графики!$B$5)),"")</f>
        <v/>
      </c>
      <c r="FM109" s="24"/>
      <c r="FN109" s="25"/>
      <c r="FO109" s="25"/>
      <c r="FP109" s="25"/>
      <c r="FQ109" s="18" t="str">
        <f t="shared" si="430"/>
        <v/>
      </c>
      <c r="FR109" s="18" t="str">
        <f t="shared" si="431"/>
        <v/>
      </c>
      <c r="FS109" s="18" t="str">
        <f t="shared" si="481"/>
        <v/>
      </c>
      <c r="FT109" s="18" t="str">
        <f t="shared" si="482"/>
        <v/>
      </c>
      <c r="FU109" s="18" t="str">
        <f>IF(ISNUMBER(FS109), FS109*COS(RADIANS(-$C109+Графики!$B$3))+FT109*SIN(RADIANS(-$C109+Графики!$B$3)),"")</f>
        <v/>
      </c>
      <c r="FV109" s="19" t="str">
        <f>IF(ISNUMBER(FS109), FS109*COS(RADIANS(-$C109+Графики!$B$5))+FT109*SIN(RADIANS(-$C109+Графики!$B$5)),"")</f>
        <v/>
      </c>
      <c r="FW109" s="24"/>
      <c r="FX109" s="25"/>
      <c r="FY109" s="25"/>
      <c r="FZ109" s="25"/>
      <c r="GA109" s="18" t="str">
        <f t="shared" si="432"/>
        <v/>
      </c>
      <c r="GB109" s="18" t="str">
        <f t="shared" si="433"/>
        <v/>
      </c>
      <c r="GC109" s="18" t="str">
        <f t="shared" si="483"/>
        <v/>
      </c>
      <c r="GD109" s="18" t="str">
        <f t="shared" si="484"/>
        <v/>
      </c>
      <c r="GE109" s="18" t="str">
        <f>IF(ISNUMBER(GC109), GC109*COS(RADIANS(-$C109+Графики!$B$3))+GD109*SIN(RADIANS(-$C109+Графики!$B$3)),"")</f>
        <v/>
      </c>
      <c r="GF109" s="19" t="str">
        <f>IF(ISNUMBER(GC109), GC109*COS(RADIANS(-$C109+Графики!$B$5))+GD109*SIN(RADIANS(-$C109+Графики!$B$5)),"")</f>
        <v/>
      </c>
      <c r="GG109" s="24"/>
      <c r="GH109" s="25"/>
      <c r="GI109" s="25"/>
      <c r="GJ109" s="25"/>
      <c r="GK109" s="18" t="str">
        <f t="shared" si="434"/>
        <v/>
      </c>
      <c r="GL109" s="18" t="str">
        <f t="shared" si="435"/>
        <v/>
      </c>
      <c r="GM109" s="18" t="str">
        <f t="shared" si="485"/>
        <v/>
      </c>
      <c r="GN109" s="18" t="str">
        <f t="shared" si="486"/>
        <v/>
      </c>
      <c r="GO109" s="18" t="str">
        <f>IF(ISNUMBER(GM109), GM109*COS(RADIANS(-$C109+Графики!$B$3))+GN109*SIN(RADIANS(-$C109+Графики!$B$3)),"")</f>
        <v/>
      </c>
      <c r="GP109" s="19" t="str">
        <f>IF(ISNUMBER(GM109), GM109*COS(RADIANS(-$C109+Графики!$B$5))+GN109*SIN(RADIANS(-$C109+Графики!$B$5)),"")</f>
        <v/>
      </c>
      <c r="GQ109" s="24"/>
      <c r="GR109" s="25"/>
      <c r="GS109" s="25"/>
      <c r="GT109" s="25"/>
      <c r="GU109" s="18" t="str">
        <f t="shared" si="436"/>
        <v/>
      </c>
      <c r="GV109" s="18" t="str">
        <f t="shared" si="437"/>
        <v/>
      </c>
      <c r="GW109" s="18" t="str">
        <f t="shared" si="487"/>
        <v/>
      </c>
      <c r="GX109" s="18" t="str">
        <f t="shared" si="488"/>
        <v/>
      </c>
      <c r="GY109" s="18" t="str">
        <f>IF(ISNUMBER(GW109), GW109*COS(RADIANS(-$C109+Графики!$B$3))+GX109*SIN(RADIANS(-$C109+Графики!$B$3)),"")</f>
        <v/>
      </c>
      <c r="GZ109" s="19" t="str">
        <f>IF(ISNUMBER(GW109), GW109*COS(RADIANS(-$C109+Графики!$B$5))+GX109*SIN(RADIANS(-$C109+Графики!$B$5)),"")</f>
        <v/>
      </c>
      <c r="HA109" s="24"/>
      <c r="HB109" s="25"/>
      <c r="HC109" s="25"/>
      <c r="HD109" s="25"/>
      <c r="HE109" s="18" t="str">
        <f t="shared" si="438"/>
        <v/>
      </c>
      <c r="HF109" s="18" t="str">
        <f t="shared" si="439"/>
        <v/>
      </c>
      <c r="HG109" s="18" t="str">
        <f t="shared" si="489"/>
        <v/>
      </c>
      <c r="HH109" s="18" t="str">
        <f t="shared" si="490"/>
        <v/>
      </c>
      <c r="HI109" s="18" t="str">
        <f>IF(ISNUMBER(HG109), HG109*COS(RADIANS(-$C109+Графики!$B$3))+HH109*SIN(RADIANS(-$C109+Графики!$B$3)),"")</f>
        <v/>
      </c>
      <c r="HJ109" s="19" t="str">
        <f>IF(ISNUMBER(HG109), HG109*COS(RADIANS(-$C109+Графики!$B$5))+HH109*SIN(RADIANS(-$C109+Графики!$B$5)),"")</f>
        <v/>
      </c>
      <c r="HK109" s="24"/>
      <c r="HL109" s="25"/>
      <c r="HM109" s="25"/>
      <c r="HN109" s="25"/>
      <c r="HO109" s="18" t="str">
        <f t="shared" si="440"/>
        <v/>
      </c>
      <c r="HP109" s="18" t="str">
        <f t="shared" si="441"/>
        <v/>
      </c>
      <c r="HQ109" s="18" t="str">
        <f t="shared" si="491"/>
        <v/>
      </c>
      <c r="HR109" s="18" t="str">
        <f t="shared" si="492"/>
        <v/>
      </c>
      <c r="HS109" s="18" t="str">
        <f>IF(ISNUMBER(HQ109), HQ109*COS(RADIANS(-$C109+Графики!$B$3))+HR109*SIN(RADIANS(-$C109+Графики!$B$3)),"")</f>
        <v/>
      </c>
      <c r="HT109" s="19" t="str">
        <f>IF(ISNUMBER(HQ109), HQ109*COS(RADIANS(-$C109+Графики!$B$5))+HR109*SIN(RADIANS(-$C109+Графики!$B$5)),"")</f>
        <v/>
      </c>
      <c r="HU109" s="24"/>
      <c r="HV109" s="25"/>
      <c r="HW109" s="25"/>
      <c r="HX109" s="25"/>
      <c r="HY109" s="18" t="str">
        <f t="shared" si="442"/>
        <v/>
      </c>
      <c r="HZ109" s="18" t="str">
        <f t="shared" si="443"/>
        <v/>
      </c>
      <c r="IA109" s="18" t="str">
        <f t="shared" si="493"/>
        <v/>
      </c>
      <c r="IB109" s="18" t="str">
        <f t="shared" si="494"/>
        <v/>
      </c>
      <c r="IC109" s="18" t="str">
        <f>IF(ISNUMBER(IA109), IA109*COS(RADIANS(-$C109+Графики!$B$3))+IB109*SIN(RADIANS(-$C109+Графики!$B$3)),"")</f>
        <v/>
      </c>
      <c r="ID109" s="19" t="str">
        <f>IF(ISNUMBER(IA109), IA109*COS(RADIANS(-$C109+Графики!$B$5))+IB109*SIN(RADIANS(-$C109+Графики!$B$5)),"")</f>
        <v/>
      </c>
      <c r="IE109" s="24"/>
      <c r="IF109" s="25"/>
      <c r="IG109" s="25"/>
      <c r="IH109" s="25"/>
      <c r="II109" s="18" t="str">
        <f t="shared" si="444"/>
        <v/>
      </c>
      <c r="IJ109" s="18" t="str">
        <f t="shared" si="445"/>
        <v/>
      </c>
      <c r="IK109" s="18" t="str">
        <f t="shared" si="495"/>
        <v/>
      </c>
      <c r="IL109" s="18" t="str">
        <f t="shared" si="496"/>
        <v/>
      </c>
      <c r="IM109" s="18" t="str">
        <f>IF(ISNUMBER(IK109), IK109*COS(RADIANS(-$C109+Графики!$B$3))+IL109*SIN(RADIANS(-$C109+Графики!$B$3)),"")</f>
        <v/>
      </c>
      <c r="IN109" s="19" t="str">
        <f>IF(ISNUMBER(IK109), IK109*COS(RADIANS(-$C109+Графики!$B$5))+IL109*SIN(RADIANS(-$C109+Графики!$B$5)),"")</f>
        <v/>
      </c>
      <c r="IO109" s="24"/>
      <c r="IP109" s="25"/>
      <c r="IQ109" s="25"/>
      <c r="IR109" s="25"/>
      <c r="IS109" s="18" t="str">
        <f t="shared" si="446"/>
        <v/>
      </c>
      <c r="IT109" s="18" t="str">
        <f t="shared" si="447"/>
        <v/>
      </c>
      <c r="IU109" s="18" t="str">
        <f t="shared" si="497"/>
        <v/>
      </c>
      <c r="IV109" s="18" t="str">
        <f t="shared" si="498"/>
        <v/>
      </c>
      <c r="IW109" s="18" t="str">
        <f>IF(ISNUMBER(IU109), IU109*COS(RADIANS(-$C109+Графики!$B$3))+IV109*SIN(RADIANS(-$C109+Графики!$B$3)),"")</f>
        <v/>
      </c>
      <c r="IX109" s="19" t="str">
        <f>IF(ISNUMBER(IU109), IU109*COS(RADIANS(-$C109+Графики!$B$5))+IV109*SIN(RADIANS(-$C109+Графики!$B$5)),"")</f>
        <v/>
      </c>
    </row>
    <row r="110" spans="1:258" s="88" customFormat="1" x14ac:dyDescent="0.25">
      <c r="A110" s="44">
        <v>110</v>
      </c>
      <c r="B110" s="50">
        <v>0</v>
      </c>
      <c r="C110" s="11">
        <f>IF(Графики!$A$7="Расчитывать с учетом закручивания скважины",B110,0)</f>
        <v>0</v>
      </c>
      <c r="D110" s="47">
        <v>53.5</v>
      </c>
      <c r="E110" s="34">
        <f t="shared" si="448"/>
        <v>0</v>
      </c>
      <c r="F110" s="35">
        <f t="shared" si="448"/>
        <v>0</v>
      </c>
      <c r="G110" s="35">
        <f t="shared" si="295"/>
        <v>0</v>
      </c>
      <c r="H110" s="36">
        <f t="shared" si="296"/>
        <v>0</v>
      </c>
      <c r="I110" s="29"/>
      <c r="J110" s="25"/>
      <c r="K110" s="25"/>
      <c r="L110" s="25"/>
      <c r="M110" s="18" t="str">
        <f t="shared" si="398"/>
        <v/>
      </c>
      <c r="N110" s="18" t="str">
        <f t="shared" si="399"/>
        <v/>
      </c>
      <c r="O110" s="18" t="str">
        <f t="shared" si="449"/>
        <v/>
      </c>
      <c r="P110" s="18" t="str">
        <f t="shared" si="450"/>
        <v/>
      </c>
      <c r="Q110" s="18" t="str">
        <f>IF(ISNUMBER(O110), O110*COS(RADIANS(-$C110+Графики!$B$3))+P110*SIN(RADIANS(-$C110+Графики!$B$3)),"")</f>
        <v/>
      </c>
      <c r="R110" s="19" t="str">
        <f>IF(ISNUMBER(O110), O110*COS(RADIANS(-$C110+Графики!$B$5))+P110*SIN(RADIANS(-$C110+Графики!$B$5)),"")</f>
        <v/>
      </c>
      <c r="S110" s="29"/>
      <c r="T110" s="25"/>
      <c r="U110" s="25"/>
      <c r="V110" s="25"/>
      <c r="W110" s="18" t="str">
        <f t="shared" si="400"/>
        <v/>
      </c>
      <c r="X110" s="18" t="str">
        <f t="shared" si="401"/>
        <v/>
      </c>
      <c r="Y110" s="18" t="str">
        <f t="shared" si="451"/>
        <v/>
      </c>
      <c r="Z110" s="18" t="str">
        <f t="shared" si="452"/>
        <v/>
      </c>
      <c r="AA110" s="18" t="str">
        <f>IF(ISNUMBER(Y110), Y110*COS(RADIANS(-$C110+Графики!$B$3))+Z110*SIN(RADIANS(-$C110+Графики!$B$3)),"")</f>
        <v/>
      </c>
      <c r="AB110" s="18" t="str">
        <f>IF(ISNUMBER(Y110), Y110*COS(RADIANS(-$C110+Графики!$B$5))+Z110*SIN(RADIANS(-$C110+Графики!$B$5)),"")</f>
        <v/>
      </c>
      <c r="AC110" s="24"/>
      <c r="AD110" s="25"/>
      <c r="AE110" s="25"/>
      <c r="AF110" s="25"/>
      <c r="AG110" s="18" t="str">
        <f t="shared" si="402"/>
        <v/>
      </c>
      <c r="AH110" s="18" t="str">
        <f t="shared" si="403"/>
        <v/>
      </c>
      <c r="AI110" s="18" t="str">
        <f t="shared" si="453"/>
        <v/>
      </c>
      <c r="AJ110" s="18" t="str">
        <f t="shared" si="454"/>
        <v/>
      </c>
      <c r="AK110" s="18" t="str">
        <f>IF(ISNUMBER(AI110), AI110*COS(RADIANS(-$C110+Графики!$B$3))+AJ110*SIN(RADIANS(-$C110+Графики!$B$3)),"")</f>
        <v/>
      </c>
      <c r="AL110" s="19" t="str">
        <f>IF(ISNUMBER(AI110), AI110*COS(RADIANS(-$C110+Графики!$B$5))+AJ110*SIN(RADIANS(-$C110+Графики!$B$5)),"")</f>
        <v/>
      </c>
      <c r="AM110" s="24"/>
      <c r="AN110" s="25"/>
      <c r="AO110" s="25"/>
      <c r="AP110" s="25"/>
      <c r="AQ110" s="18" t="str">
        <f t="shared" si="404"/>
        <v/>
      </c>
      <c r="AR110" s="18" t="str">
        <f t="shared" si="405"/>
        <v/>
      </c>
      <c r="AS110" s="18" t="str">
        <f t="shared" si="455"/>
        <v/>
      </c>
      <c r="AT110" s="18" t="str">
        <f t="shared" si="456"/>
        <v/>
      </c>
      <c r="AU110" s="18" t="str">
        <f>IF(ISNUMBER(AS110), AS110*COS(RADIANS(-$C110+Графики!$B$3))+AT110*SIN(RADIANS(-$C110+Графики!$B$3)),"")</f>
        <v/>
      </c>
      <c r="AV110" s="19" t="str">
        <f>IF(ISNUMBER(AS110), AS110*COS(RADIANS(-$C110+Графики!$B$5))+AT110*SIN(RADIANS(-$C110+Графики!$B$5)),"")</f>
        <v/>
      </c>
      <c r="AW110" s="24"/>
      <c r="AX110" s="25"/>
      <c r="AY110" s="25"/>
      <c r="AZ110" s="25"/>
      <c r="BA110" s="18" t="str">
        <f t="shared" si="406"/>
        <v/>
      </c>
      <c r="BB110" s="18" t="str">
        <f t="shared" si="407"/>
        <v/>
      </c>
      <c r="BC110" s="18" t="str">
        <f t="shared" si="457"/>
        <v/>
      </c>
      <c r="BD110" s="18" t="str">
        <f t="shared" si="458"/>
        <v/>
      </c>
      <c r="BE110" s="18" t="str">
        <f>IF(ISNUMBER(BC110), BC110*COS(RADIANS(-$C110+Графики!$B$3))+BD110*SIN(RADIANS(-$C110+Графики!$B$3)),"")</f>
        <v/>
      </c>
      <c r="BF110" s="19" t="str">
        <f>IF(ISNUMBER(BC110), BC110*COS(RADIANS(-$C110+Графики!$B$5))+BD110*SIN(RADIANS(-$C110+Графики!$B$5)),"")</f>
        <v/>
      </c>
      <c r="BG110" s="24"/>
      <c r="BH110" s="25"/>
      <c r="BI110" s="25"/>
      <c r="BJ110" s="25"/>
      <c r="BK110" s="18" t="str">
        <f t="shared" si="408"/>
        <v/>
      </c>
      <c r="BL110" s="18" t="str">
        <f t="shared" si="409"/>
        <v/>
      </c>
      <c r="BM110" s="18" t="str">
        <f t="shared" si="459"/>
        <v/>
      </c>
      <c r="BN110" s="18" t="str">
        <f t="shared" si="460"/>
        <v/>
      </c>
      <c r="BO110" s="18" t="str">
        <f>IF(ISNUMBER(BM110), BM110*COS(RADIANS(-$C110+Графики!$B$3))+BN110*SIN(RADIANS(-$C110+Графики!$B$3)),"")</f>
        <v/>
      </c>
      <c r="BP110" s="19" t="str">
        <f>IF(ISNUMBER(BM110), BM110*COS(RADIANS(-$C110+Графики!$B$5))+BN110*SIN(RADIANS(-$C110+Графики!$B$5)),"")</f>
        <v/>
      </c>
      <c r="BQ110" s="24"/>
      <c r="BR110" s="25"/>
      <c r="BS110" s="25"/>
      <c r="BT110" s="25"/>
      <c r="BU110" s="18" t="str">
        <f t="shared" si="410"/>
        <v/>
      </c>
      <c r="BV110" s="18" t="str">
        <f t="shared" si="411"/>
        <v/>
      </c>
      <c r="BW110" s="18" t="str">
        <f t="shared" si="461"/>
        <v/>
      </c>
      <c r="BX110" s="18" t="str">
        <f t="shared" si="462"/>
        <v/>
      </c>
      <c r="BY110" s="18" t="str">
        <f>IF(ISNUMBER(BW110), BW110*COS(RADIANS(-$C110+Графики!$B$3))+BX110*SIN(RADIANS(-$C110+Графики!$B$3)),"")</f>
        <v/>
      </c>
      <c r="BZ110" s="19" t="str">
        <f>IF(ISNUMBER(BW110), BW110*COS(RADIANS(-$C110+Графики!$B$5))+BX110*SIN(RADIANS(-$C110+Графики!$B$5)),"")</f>
        <v/>
      </c>
      <c r="CA110" s="29"/>
      <c r="CB110" s="25"/>
      <c r="CC110" s="25"/>
      <c r="CD110" s="25"/>
      <c r="CE110" s="18" t="str">
        <f t="shared" si="412"/>
        <v/>
      </c>
      <c r="CF110" s="18" t="str">
        <f t="shared" si="413"/>
        <v/>
      </c>
      <c r="CG110" s="18" t="str">
        <f t="shared" si="463"/>
        <v/>
      </c>
      <c r="CH110" s="18" t="str">
        <f t="shared" si="464"/>
        <v/>
      </c>
      <c r="CI110" s="18" t="str">
        <f>IF(ISNUMBER(CG110), CG110*COS(RADIANS(-$C110+Графики!$B$3))+CH110*SIN(RADIANS(-$C110+Графики!$B$3)),"")</f>
        <v/>
      </c>
      <c r="CJ110" s="19" t="str">
        <f>IF(ISNUMBER(CG110), CG110*COS(RADIANS(-$C110+Графики!$B$5))+CH110*SIN(RADIANS(-$C110+Графики!$B$5)),"")</f>
        <v/>
      </c>
      <c r="CK110" s="24"/>
      <c r="CL110" s="25"/>
      <c r="CM110" s="25"/>
      <c r="CN110" s="25"/>
      <c r="CO110" s="18" t="str">
        <f t="shared" si="414"/>
        <v/>
      </c>
      <c r="CP110" s="18" t="str">
        <f t="shared" si="415"/>
        <v/>
      </c>
      <c r="CQ110" s="18" t="str">
        <f t="shared" si="465"/>
        <v/>
      </c>
      <c r="CR110" s="18" t="str">
        <f t="shared" si="466"/>
        <v/>
      </c>
      <c r="CS110" s="18" t="str">
        <f>IF(ISNUMBER(CQ110), CQ110*COS(RADIANS(-$C110+Графики!$B$3))+CR110*SIN(RADIANS(-$C110+Графики!$B$3)),"")</f>
        <v/>
      </c>
      <c r="CT110" s="19" t="str">
        <f>IF(ISNUMBER(CQ110), CQ110*COS(RADIANS(-$C110+Графики!$B$5))+CR110*SIN(RADIANS(-$C110+Графики!$B$5)),"")</f>
        <v/>
      </c>
      <c r="CU110" s="24"/>
      <c r="CV110" s="25"/>
      <c r="CW110" s="25"/>
      <c r="CX110" s="25"/>
      <c r="CY110" s="18" t="str">
        <f t="shared" si="416"/>
        <v/>
      </c>
      <c r="CZ110" s="18" t="str">
        <f t="shared" si="417"/>
        <v/>
      </c>
      <c r="DA110" s="18" t="str">
        <f t="shared" si="467"/>
        <v/>
      </c>
      <c r="DB110" s="18" t="str">
        <f t="shared" si="468"/>
        <v/>
      </c>
      <c r="DC110" s="18" t="str">
        <f>IF(ISNUMBER(DA110), DA110*COS(RADIANS(-$C110+Графики!$B$3))+DB110*SIN(RADIANS(-$C110+Графики!$B$3)),"")</f>
        <v/>
      </c>
      <c r="DD110" s="19" t="str">
        <f>IF(ISNUMBER(DA110), DA110*COS(RADIANS(-$C110+Графики!$B$5))+DB110*SIN(RADIANS(-$C110+Графики!$B$5)),"")</f>
        <v/>
      </c>
      <c r="DE110" s="24"/>
      <c r="DF110" s="25"/>
      <c r="DG110" s="25"/>
      <c r="DH110" s="25"/>
      <c r="DI110" s="18" t="str">
        <f t="shared" si="418"/>
        <v/>
      </c>
      <c r="DJ110" s="18" t="str">
        <f t="shared" si="419"/>
        <v/>
      </c>
      <c r="DK110" s="18" t="str">
        <f t="shared" si="469"/>
        <v/>
      </c>
      <c r="DL110" s="18" t="str">
        <f t="shared" si="470"/>
        <v/>
      </c>
      <c r="DM110" s="18" t="str">
        <f>IF(ISNUMBER(DK110), DK110*COS(RADIANS(-$C110+Графики!$B$3))+DL110*SIN(RADIANS(-$C110+Графики!$B$3)),"")</f>
        <v/>
      </c>
      <c r="DN110" s="19" t="str">
        <f>IF(ISNUMBER(DK110), DK110*COS(RADIANS(-$C110+Графики!$B$5))+DL110*SIN(RADIANS(-$C110+Графики!$B$5)),"")</f>
        <v/>
      </c>
      <c r="DO110" s="24"/>
      <c r="DP110" s="25"/>
      <c r="DQ110" s="25"/>
      <c r="DR110" s="25"/>
      <c r="DS110" s="18" t="str">
        <f t="shared" si="420"/>
        <v/>
      </c>
      <c r="DT110" s="18" t="str">
        <f t="shared" si="421"/>
        <v/>
      </c>
      <c r="DU110" s="18" t="str">
        <f t="shared" si="471"/>
        <v/>
      </c>
      <c r="DV110" s="18" t="str">
        <f t="shared" si="472"/>
        <v/>
      </c>
      <c r="DW110" s="18" t="str">
        <f>IF(ISNUMBER(DU110), DU110*COS(RADIANS(-$C110+Графики!$B$3))+DV110*SIN(RADIANS(-$C110+Графики!$B$3)),"")</f>
        <v/>
      </c>
      <c r="DX110" s="19" t="str">
        <f>IF(ISNUMBER(DU110), DU110*COS(RADIANS(-$C110+Графики!$B$5))+DV110*SIN(RADIANS(-$C110+Графики!$B$5)),"")</f>
        <v/>
      </c>
      <c r="DY110" s="24"/>
      <c r="DZ110" s="25"/>
      <c r="EA110" s="25"/>
      <c r="EB110" s="25"/>
      <c r="EC110" s="18" t="str">
        <f t="shared" si="422"/>
        <v/>
      </c>
      <c r="ED110" s="18" t="str">
        <f t="shared" si="423"/>
        <v/>
      </c>
      <c r="EE110" s="18" t="str">
        <f t="shared" si="473"/>
        <v/>
      </c>
      <c r="EF110" s="18" t="str">
        <f t="shared" si="474"/>
        <v/>
      </c>
      <c r="EG110" s="18" t="str">
        <f>IF(ISNUMBER(EE110), EE110*COS(RADIANS(-$C110+Графики!$B$3))+EF110*SIN(RADIANS(-$C110+Графики!$B$3)),"")</f>
        <v/>
      </c>
      <c r="EH110" s="19" t="str">
        <f>IF(ISNUMBER(EE110), EE110*COS(RADIANS(-$C110+Графики!$B$5))+EF110*SIN(RADIANS(-$C110+Графики!$B$5)),"")</f>
        <v/>
      </c>
      <c r="EI110" s="24"/>
      <c r="EJ110" s="25"/>
      <c r="EK110" s="25"/>
      <c r="EL110" s="25"/>
      <c r="EM110" s="18" t="str">
        <f t="shared" si="424"/>
        <v/>
      </c>
      <c r="EN110" s="18" t="str">
        <f t="shared" si="425"/>
        <v/>
      </c>
      <c r="EO110" s="18" t="str">
        <f t="shared" si="475"/>
        <v/>
      </c>
      <c r="EP110" s="18" t="str">
        <f t="shared" si="476"/>
        <v/>
      </c>
      <c r="EQ110" s="18" t="str">
        <f>IF(ISNUMBER(EO110), EO110*COS(RADIANS(-$C110+Графики!$B$3))+EP110*SIN(RADIANS(-$C110+Графики!$B$3)),"")</f>
        <v/>
      </c>
      <c r="ER110" s="19" t="str">
        <f>IF(ISNUMBER(EO110), EO110*COS(RADIANS(-$C110+Графики!$B$5))+EP110*SIN(RADIANS(-$C110+Графики!$B$5)),"")</f>
        <v/>
      </c>
      <c r="ES110" s="24"/>
      <c r="ET110" s="25"/>
      <c r="EU110" s="25"/>
      <c r="EV110" s="25"/>
      <c r="EW110" s="18" t="str">
        <f t="shared" si="426"/>
        <v/>
      </c>
      <c r="EX110" s="18" t="str">
        <f t="shared" si="427"/>
        <v/>
      </c>
      <c r="EY110" s="18" t="str">
        <f t="shared" si="477"/>
        <v/>
      </c>
      <c r="EZ110" s="18" t="str">
        <f t="shared" si="478"/>
        <v/>
      </c>
      <c r="FA110" s="18" t="str">
        <f>IF(ISNUMBER(EY110), EY110*COS(RADIANS(-$C110+Графики!$B$3))+EZ110*SIN(RADIANS(-$C110+Графики!$B$3)),"")</f>
        <v/>
      </c>
      <c r="FB110" s="19" t="str">
        <f>IF(ISNUMBER(EY110), EY110*COS(RADIANS(-$C110+Графики!$B$5))+EZ110*SIN(RADIANS(-$C110+Графики!$B$5)),"")</f>
        <v/>
      </c>
      <c r="FC110" s="24"/>
      <c r="FD110" s="25"/>
      <c r="FE110" s="25"/>
      <c r="FF110" s="25"/>
      <c r="FG110" s="18" t="str">
        <f t="shared" si="428"/>
        <v/>
      </c>
      <c r="FH110" s="18" t="str">
        <f t="shared" si="429"/>
        <v/>
      </c>
      <c r="FI110" s="18" t="str">
        <f t="shared" si="479"/>
        <v/>
      </c>
      <c r="FJ110" s="18" t="str">
        <f t="shared" si="480"/>
        <v/>
      </c>
      <c r="FK110" s="18" t="str">
        <f>IF(ISNUMBER(FI110), FI110*COS(RADIANS(-$C110+Графики!$B$3))+FJ110*SIN(RADIANS(-$C110+Графики!$B$3)),"")</f>
        <v/>
      </c>
      <c r="FL110" s="19" t="str">
        <f>IF(ISNUMBER(FI110), FI110*COS(RADIANS(-$C110+Графики!$B$5))+FJ110*SIN(RADIANS(-$C110+Графики!$B$5)),"")</f>
        <v/>
      </c>
      <c r="FM110" s="24"/>
      <c r="FN110" s="25"/>
      <c r="FO110" s="25"/>
      <c r="FP110" s="25"/>
      <c r="FQ110" s="18" t="str">
        <f t="shared" si="430"/>
        <v/>
      </c>
      <c r="FR110" s="18" t="str">
        <f t="shared" si="431"/>
        <v/>
      </c>
      <c r="FS110" s="18" t="str">
        <f t="shared" si="481"/>
        <v/>
      </c>
      <c r="FT110" s="18" t="str">
        <f t="shared" si="482"/>
        <v/>
      </c>
      <c r="FU110" s="18" t="str">
        <f>IF(ISNUMBER(FS110), FS110*COS(RADIANS(-$C110+Графики!$B$3))+FT110*SIN(RADIANS(-$C110+Графики!$B$3)),"")</f>
        <v/>
      </c>
      <c r="FV110" s="19" t="str">
        <f>IF(ISNUMBER(FS110), FS110*COS(RADIANS(-$C110+Графики!$B$5))+FT110*SIN(RADIANS(-$C110+Графики!$B$5)),"")</f>
        <v/>
      </c>
      <c r="FW110" s="24"/>
      <c r="FX110" s="25"/>
      <c r="FY110" s="25"/>
      <c r="FZ110" s="25"/>
      <c r="GA110" s="18" t="str">
        <f t="shared" si="432"/>
        <v/>
      </c>
      <c r="GB110" s="18" t="str">
        <f t="shared" si="433"/>
        <v/>
      </c>
      <c r="GC110" s="18" t="str">
        <f t="shared" si="483"/>
        <v/>
      </c>
      <c r="GD110" s="18" t="str">
        <f t="shared" si="484"/>
        <v/>
      </c>
      <c r="GE110" s="18" t="str">
        <f>IF(ISNUMBER(GC110), GC110*COS(RADIANS(-$C110+Графики!$B$3))+GD110*SIN(RADIANS(-$C110+Графики!$B$3)),"")</f>
        <v/>
      </c>
      <c r="GF110" s="19" t="str">
        <f>IF(ISNUMBER(GC110), GC110*COS(RADIANS(-$C110+Графики!$B$5))+GD110*SIN(RADIANS(-$C110+Графики!$B$5)),"")</f>
        <v/>
      </c>
      <c r="GG110" s="24"/>
      <c r="GH110" s="25"/>
      <c r="GI110" s="25"/>
      <c r="GJ110" s="25"/>
      <c r="GK110" s="18" t="str">
        <f t="shared" si="434"/>
        <v/>
      </c>
      <c r="GL110" s="18" t="str">
        <f t="shared" si="435"/>
        <v/>
      </c>
      <c r="GM110" s="18" t="str">
        <f t="shared" si="485"/>
        <v/>
      </c>
      <c r="GN110" s="18" t="str">
        <f t="shared" si="486"/>
        <v/>
      </c>
      <c r="GO110" s="18" t="str">
        <f>IF(ISNUMBER(GM110), GM110*COS(RADIANS(-$C110+Графики!$B$3))+GN110*SIN(RADIANS(-$C110+Графики!$B$3)),"")</f>
        <v/>
      </c>
      <c r="GP110" s="19" t="str">
        <f>IF(ISNUMBER(GM110), GM110*COS(RADIANS(-$C110+Графики!$B$5))+GN110*SIN(RADIANS(-$C110+Графики!$B$5)),"")</f>
        <v/>
      </c>
      <c r="GQ110" s="24"/>
      <c r="GR110" s="25"/>
      <c r="GS110" s="25"/>
      <c r="GT110" s="25"/>
      <c r="GU110" s="18" t="str">
        <f t="shared" si="436"/>
        <v/>
      </c>
      <c r="GV110" s="18" t="str">
        <f t="shared" si="437"/>
        <v/>
      </c>
      <c r="GW110" s="18" t="str">
        <f t="shared" si="487"/>
        <v/>
      </c>
      <c r="GX110" s="18" t="str">
        <f t="shared" si="488"/>
        <v/>
      </c>
      <c r="GY110" s="18" t="str">
        <f>IF(ISNUMBER(GW110), GW110*COS(RADIANS(-$C110+Графики!$B$3))+GX110*SIN(RADIANS(-$C110+Графики!$B$3)),"")</f>
        <v/>
      </c>
      <c r="GZ110" s="19" t="str">
        <f>IF(ISNUMBER(GW110), GW110*COS(RADIANS(-$C110+Графики!$B$5))+GX110*SIN(RADIANS(-$C110+Графики!$B$5)),"")</f>
        <v/>
      </c>
      <c r="HA110" s="24"/>
      <c r="HB110" s="25"/>
      <c r="HC110" s="25"/>
      <c r="HD110" s="25"/>
      <c r="HE110" s="18" t="str">
        <f t="shared" si="438"/>
        <v/>
      </c>
      <c r="HF110" s="18" t="str">
        <f t="shared" si="439"/>
        <v/>
      </c>
      <c r="HG110" s="18" t="str">
        <f t="shared" si="489"/>
        <v/>
      </c>
      <c r="HH110" s="18" t="str">
        <f t="shared" si="490"/>
        <v/>
      </c>
      <c r="HI110" s="18" t="str">
        <f>IF(ISNUMBER(HG110), HG110*COS(RADIANS(-$C110+Графики!$B$3))+HH110*SIN(RADIANS(-$C110+Графики!$B$3)),"")</f>
        <v/>
      </c>
      <c r="HJ110" s="19" t="str">
        <f>IF(ISNUMBER(HG110), HG110*COS(RADIANS(-$C110+Графики!$B$5))+HH110*SIN(RADIANS(-$C110+Графики!$B$5)),"")</f>
        <v/>
      </c>
      <c r="HK110" s="24"/>
      <c r="HL110" s="25"/>
      <c r="HM110" s="25"/>
      <c r="HN110" s="25"/>
      <c r="HO110" s="18" t="str">
        <f t="shared" si="440"/>
        <v/>
      </c>
      <c r="HP110" s="18" t="str">
        <f t="shared" si="441"/>
        <v/>
      </c>
      <c r="HQ110" s="18" t="str">
        <f t="shared" si="491"/>
        <v/>
      </c>
      <c r="HR110" s="18" t="str">
        <f t="shared" si="492"/>
        <v/>
      </c>
      <c r="HS110" s="18" t="str">
        <f>IF(ISNUMBER(HQ110), HQ110*COS(RADIANS(-$C110+Графики!$B$3))+HR110*SIN(RADIANS(-$C110+Графики!$B$3)),"")</f>
        <v/>
      </c>
      <c r="HT110" s="19" t="str">
        <f>IF(ISNUMBER(HQ110), HQ110*COS(RADIANS(-$C110+Графики!$B$5))+HR110*SIN(RADIANS(-$C110+Графики!$B$5)),"")</f>
        <v/>
      </c>
      <c r="HU110" s="24"/>
      <c r="HV110" s="25"/>
      <c r="HW110" s="25"/>
      <c r="HX110" s="25"/>
      <c r="HY110" s="18" t="str">
        <f t="shared" si="442"/>
        <v/>
      </c>
      <c r="HZ110" s="18" t="str">
        <f t="shared" si="443"/>
        <v/>
      </c>
      <c r="IA110" s="18" t="str">
        <f t="shared" si="493"/>
        <v/>
      </c>
      <c r="IB110" s="18" t="str">
        <f t="shared" si="494"/>
        <v/>
      </c>
      <c r="IC110" s="18" t="str">
        <f>IF(ISNUMBER(IA110), IA110*COS(RADIANS(-$C110+Графики!$B$3))+IB110*SIN(RADIANS(-$C110+Графики!$B$3)),"")</f>
        <v/>
      </c>
      <c r="ID110" s="19" t="str">
        <f>IF(ISNUMBER(IA110), IA110*COS(RADIANS(-$C110+Графики!$B$5))+IB110*SIN(RADIANS(-$C110+Графики!$B$5)),"")</f>
        <v/>
      </c>
      <c r="IE110" s="24"/>
      <c r="IF110" s="25"/>
      <c r="IG110" s="25"/>
      <c r="IH110" s="25"/>
      <c r="II110" s="18" t="str">
        <f t="shared" si="444"/>
        <v/>
      </c>
      <c r="IJ110" s="18" t="str">
        <f t="shared" si="445"/>
        <v/>
      </c>
      <c r="IK110" s="18" t="str">
        <f t="shared" si="495"/>
        <v/>
      </c>
      <c r="IL110" s="18" t="str">
        <f t="shared" si="496"/>
        <v/>
      </c>
      <c r="IM110" s="18" t="str">
        <f>IF(ISNUMBER(IK110), IK110*COS(RADIANS(-$C110+Графики!$B$3))+IL110*SIN(RADIANS(-$C110+Графики!$B$3)),"")</f>
        <v/>
      </c>
      <c r="IN110" s="19" t="str">
        <f>IF(ISNUMBER(IK110), IK110*COS(RADIANS(-$C110+Графики!$B$5))+IL110*SIN(RADIANS(-$C110+Графики!$B$5)),"")</f>
        <v/>
      </c>
      <c r="IO110" s="24"/>
      <c r="IP110" s="25"/>
      <c r="IQ110" s="25"/>
      <c r="IR110" s="25"/>
      <c r="IS110" s="18" t="str">
        <f t="shared" si="446"/>
        <v/>
      </c>
      <c r="IT110" s="18" t="str">
        <f t="shared" si="447"/>
        <v/>
      </c>
      <c r="IU110" s="18" t="str">
        <f t="shared" si="497"/>
        <v/>
      </c>
      <c r="IV110" s="18" t="str">
        <f t="shared" si="498"/>
        <v/>
      </c>
      <c r="IW110" s="18" t="str">
        <f>IF(ISNUMBER(IU110), IU110*COS(RADIANS(-$C110+Графики!$B$3))+IV110*SIN(RADIANS(-$C110+Графики!$B$3)),"")</f>
        <v/>
      </c>
      <c r="IX110" s="19" t="str">
        <f>IF(ISNUMBER(IU110), IU110*COS(RADIANS(-$C110+Графики!$B$5))+IV110*SIN(RADIANS(-$C110+Графики!$B$5)),"")</f>
        <v/>
      </c>
    </row>
    <row r="111" spans="1:258" s="88" customFormat="1" x14ac:dyDescent="0.25">
      <c r="A111" s="44">
        <v>111</v>
      </c>
      <c r="B111" s="50">
        <v>0</v>
      </c>
      <c r="C111" s="11">
        <f>IF(Графики!$A$7="Расчитывать с учетом закручивания скважины",B111,0)</f>
        <v>0</v>
      </c>
      <c r="D111" s="47">
        <v>54</v>
      </c>
      <c r="E111" s="34">
        <f t="shared" si="448"/>
        <v>0</v>
      </c>
      <c r="F111" s="35">
        <f t="shared" si="448"/>
        <v>0</v>
      </c>
      <c r="G111" s="35">
        <f t="shared" si="295"/>
        <v>0</v>
      </c>
      <c r="H111" s="36">
        <f t="shared" si="296"/>
        <v>0</v>
      </c>
      <c r="I111" s="29"/>
      <c r="J111" s="25"/>
      <c r="K111" s="25"/>
      <c r="L111" s="25"/>
      <c r="M111" s="18" t="str">
        <f t="shared" si="398"/>
        <v/>
      </c>
      <c r="N111" s="18" t="str">
        <f t="shared" si="399"/>
        <v/>
      </c>
      <c r="O111" s="18" t="str">
        <f t="shared" si="449"/>
        <v/>
      </c>
      <c r="P111" s="18" t="str">
        <f t="shared" si="450"/>
        <v/>
      </c>
      <c r="Q111" s="18" t="str">
        <f>IF(ISNUMBER(O111), O111*COS(RADIANS(-$C111+Графики!$B$3))+P111*SIN(RADIANS(-$C111+Графики!$B$3)),"")</f>
        <v/>
      </c>
      <c r="R111" s="19" t="str">
        <f>IF(ISNUMBER(O111), O111*COS(RADIANS(-$C111+Графики!$B$5))+P111*SIN(RADIANS(-$C111+Графики!$B$5)),"")</f>
        <v/>
      </c>
      <c r="S111" s="29"/>
      <c r="T111" s="25"/>
      <c r="U111" s="25"/>
      <c r="V111" s="25"/>
      <c r="W111" s="18" t="str">
        <f t="shared" si="400"/>
        <v/>
      </c>
      <c r="X111" s="18" t="str">
        <f t="shared" si="401"/>
        <v/>
      </c>
      <c r="Y111" s="18" t="str">
        <f t="shared" si="451"/>
        <v/>
      </c>
      <c r="Z111" s="18" t="str">
        <f t="shared" si="452"/>
        <v/>
      </c>
      <c r="AA111" s="18" t="str">
        <f>IF(ISNUMBER(Y111), Y111*COS(RADIANS(-$C111+Графики!$B$3))+Z111*SIN(RADIANS(-$C111+Графики!$B$3)),"")</f>
        <v/>
      </c>
      <c r="AB111" s="18" t="str">
        <f>IF(ISNUMBER(Y111), Y111*COS(RADIANS(-$C111+Графики!$B$5))+Z111*SIN(RADIANS(-$C111+Графики!$B$5)),"")</f>
        <v/>
      </c>
      <c r="AC111" s="24"/>
      <c r="AD111" s="25"/>
      <c r="AE111" s="25"/>
      <c r="AF111" s="25"/>
      <c r="AG111" s="18" t="str">
        <f t="shared" si="402"/>
        <v/>
      </c>
      <c r="AH111" s="18" t="str">
        <f t="shared" si="403"/>
        <v/>
      </c>
      <c r="AI111" s="18" t="str">
        <f t="shared" si="453"/>
        <v/>
      </c>
      <c r="AJ111" s="18" t="str">
        <f t="shared" si="454"/>
        <v/>
      </c>
      <c r="AK111" s="18" t="str">
        <f>IF(ISNUMBER(AI111), AI111*COS(RADIANS(-$C111+Графики!$B$3))+AJ111*SIN(RADIANS(-$C111+Графики!$B$3)),"")</f>
        <v/>
      </c>
      <c r="AL111" s="19" t="str">
        <f>IF(ISNUMBER(AI111), AI111*COS(RADIANS(-$C111+Графики!$B$5))+AJ111*SIN(RADIANS(-$C111+Графики!$B$5)),"")</f>
        <v/>
      </c>
      <c r="AM111" s="24"/>
      <c r="AN111" s="25"/>
      <c r="AO111" s="25"/>
      <c r="AP111" s="25"/>
      <c r="AQ111" s="18" t="str">
        <f t="shared" si="404"/>
        <v/>
      </c>
      <c r="AR111" s="18" t="str">
        <f t="shared" si="405"/>
        <v/>
      </c>
      <c r="AS111" s="18" t="str">
        <f t="shared" si="455"/>
        <v/>
      </c>
      <c r="AT111" s="18" t="str">
        <f t="shared" si="456"/>
        <v/>
      </c>
      <c r="AU111" s="18" t="str">
        <f>IF(ISNUMBER(AS111), AS111*COS(RADIANS(-$C111+Графики!$B$3))+AT111*SIN(RADIANS(-$C111+Графики!$B$3)),"")</f>
        <v/>
      </c>
      <c r="AV111" s="19" t="str">
        <f>IF(ISNUMBER(AS111), AS111*COS(RADIANS(-$C111+Графики!$B$5))+AT111*SIN(RADIANS(-$C111+Графики!$B$5)),"")</f>
        <v/>
      </c>
      <c r="AW111" s="24"/>
      <c r="AX111" s="25"/>
      <c r="AY111" s="25"/>
      <c r="AZ111" s="25"/>
      <c r="BA111" s="18" t="str">
        <f t="shared" si="406"/>
        <v/>
      </c>
      <c r="BB111" s="18" t="str">
        <f t="shared" si="407"/>
        <v/>
      </c>
      <c r="BC111" s="18" t="str">
        <f t="shared" si="457"/>
        <v/>
      </c>
      <c r="BD111" s="18" t="str">
        <f t="shared" si="458"/>
        <v/>
      </c>
      <c r="BE111" s="18" t="str">
        <f>IF(ISNUMBER(BC111), BC111*COS(RADIANS(-$C111+Графики!$B$3))+BD111*SIN(RADIANS(-$C111+Графики!$B$3)),"")</f>
        <v/>
      </c>
      <c r="BF111" s="19" t="str">
        <f>IF(ISNUMBER(BC111), BC111*COS(RADIANS(-$C111+Графики!$B$5))+BD111*SIN(RADIANS(-$C111+Графики!$B$5)),"")</f>
        <v/>
      </c>
      <c r="BG111" s="24"/>
      <c r="BH111" s="25"/>
      <c r="BI111" s="25"/>
      <c r="BJ111" s="25"/>
      <c r="BK111" s="18" t="str">
        <f t="shared" si="408"/>
        <v/>
      </c>
      <c r="BL111" s="18" t="str">
        <f t="shared" si="409"/>
        <v/>
      </c>
      <c r="BM111" s="18" t="str">
        <f t="shared" si="459"/>
        <v/>
      </c>
      <c r="BN111" s="18" t="str">
        <f t="shared" si="460"/>
        <v/>
      </c>
      <c r="BO111" s="18" t="str">
        <f>IF(ISNUMBER(BM111), BM111*COS(RADIANS(-$C111+Графики!$B$3))+BN111*SIN(RADIANS(-$C111+Графики!$B$3)),"")</f>
        <v/>
      </c>
      <c r="BP111" s="19" t="str">
        <f>IF(ISNUMBER(BM111), BM111*COS(RADIANS(-$C111+Графики!$B$5))+BN111*SIN(RADIANS(-$C111+Графики!$B$5)),"")</f>
        <v/>
      </c>
      <c r="BQ111" s="24"/>
      <c r="BR111" s="25"/>
      <c r="BS111" s="25"/>
      <c r="BT111" s="25"/>
      <c r="BU111" s="18" t="str">
        <f t="shared" si="410"/>
        <v/>
      </c>
      <c r="BV111" s="18" t="str">
        <f t="shared" si="411"/>
        <v/>
      </c>
      <c r="BW111" s="18" t="str">
        <f t="shared" si="461"/>
        <v/>
      </c>
      <c r="BX111" s="18" t="str">
        <f t="shared" si="462"/>
        <v/>
      </c>
      <c r="BY111" s="18" t="str">
        <f>IF(ISNUMBER(BW111), BW111*COS(RADIANS(-$C111+Графики!$B$3))+BX111*SIN(RADIANS(-$C111+Графики!$B$3)),"")</f>
        <v/>
      </c>
      <c r="BZ111" s="19" t="str">
        <f>IF(ISNUMBER(BW111), BW111*COS(RADIANS(-$C111+Графики!$B$5))+BX111*SIN(RADIANS(-$C111+Графики!$B$5)),"")</f>
        <v/>
      </c>
      <c r="CA111" s="29"/>
      <c r="CB111" s="25"/>
      <c r="CC111" s="25"/>
      <c r="CD111" s="25"/>
      <c r="CE111" s="18" t="str">
        <f t="shared" si="412"/>
        <v/>
      </c>
      <c r="CF111" s="18" t="str">
        <f t="shared" si="413"/>
        <v/>
      </c>
      <c r="CG111" s="18" t="str">
        <f t="shared" si="463"/>
        <v/>
      </c>
      <c r="CH111" s="18" t="str">
        <f t="shared" si="464"/>
        <v/>
      </c>
      <c r="CI111" s="18" t="str">
        <f>IF(ISNUMBER(CG111), CG111*COS(RADIANS(-$C111+Графики!$B$3))+CH111*SIN(RADIANS(-$C111+Графики!$B$3)),"")</f>
        <v/>
      </c>
      <c r="CJ111" s="19" t="str">
        <f>IF(ISNUMBER(CG111), CG111*COS(RADIANS(-$C111+Графики!$B$5))+CH111*SIN(RADIANS(-$C111+Графики!$B$5)),"")</f>
        <v/>
      </c>
      <c r="CK111" s="24"/>
      <c r="CL111" s="25"/>
      <c r="CM111" s="25"/>
      <c r="CN111" s="25"/>
      <c r="CO111" s="18" t="str">
        <f t="shared" si="414"/>
        <v/>
      </c>
      <c r="CP111" s="18" t="str">
        <f t="shared" si="415"/>
        <v/>
      </c>
      <c r="CQ111" s="18" t="str">
        <f t="shared" si="465"/>
        <v/>
      </c>
      <c r="CR111" s="18" t="str">
        <f t="shared" si="466"/>
        <v/>
      </c>
      <c r="CS111" s="18" t="str">
        <f>IF(ISNUMBER(CQ111), CQ111*COS(RADIANS(-$C111+Графики!$B$3))+CR111*SIN(RADIANS(-$C111+Графики!$B$3)),"")</f>
        <v/>
      </c>
      <c r="CT111" s="19" t="str">
        <f>IF(ISNUMBER(CQ111), CQ111*COS(RADIANS(-$C111+Графики!$B$5))+CR111*SIN(RADIANS(-$C111+Графики!$B$5)),"")</f>
        <v/>
      </c>
      <c r="CU111" s="24"/>
      <c r="CV111" s="25"/>
      <c r="CW111" s="25"/>
      <c r="CX111" s="25"/>
      <c r="CY111" s="18" t="str">
        <f t="shared" si="416"/>
        <v/>
      </c>
      <c r="CZ111" s="18" t="str">
        <f t="shared" si="417"/>
        <v/>
      </c>
      <c r="DA111" s="18" t="str">
        <f t="shared" si="467"/>
        <v/>
      </c>
      <c r="DB111" s="18" t="str">
        <f t="shared" si="468"/>
        <v/>
      </c>
      <c r="DC111" s="18" t="str">
        <f>IF(ISNUMBER(DA111), DA111*COS(RADIANS(-$C111+Графики!$B$3))+DB111*SIN(RADIANS(-$C111+Графики!$B$3)),"")</f>
        <v/>
      </c>
      <c r="DD111" s="19" t="str">
        <f>IF(ISNUMBER(DA111), DA111*COS(RADIANS(-$C111+Графики!$B$5))+DB111*SIN(RADIANS(-$C111+Графики!$B$5)),"")</f>
        <v/>
      </c>
      <c r="DE111" s="24"/>
      <c r="DF111" s="25"/>
      <c r="DG111" s="25"/>
      <c r="DH111" s="25"/>
      <c r="DI111" s="18" t="str">
        <f t="shared" si="418"/>
        <v/>
      </c>
      <c r="DJ111" s="18" t="str">
        <f t="shared" si="419"/>
        <v/>
      </c>
      <c r="DK111" s="18" t="str">
        <f t="shared" si="469"/>
        <v/>
      </c>
      <c r="DL111" s="18" t="str">
        <f t="shared" si="470"/>
        <v/>
      </c>
      <c r="DM111" s="18" t="str">
        <f>IF(ISNUMBER(DK111), DK111*COS(RADIANS(-$C111+Графики!$B$3))+DL111*SIN(RADIANS(-$C111+Графики!$B$3)),"")</f>
        <v/>
      </c>
      <c r="DN111" s="19" t="str">
        <f>IF(ISNUMBER(DK111), DK111*COS(RADIANS(-$C111+Графики!$B$5))+DL111*SIN(RADIANS(-$C111+Графики!$B$5)),"")</f>
        <v/>
      </c>
      <c r="DO111" s="24"/>
      <c r="DP111" s="25"/>
      <c r="DQ111" s="25"/>
      <c r="DR111" s="25"/>
      <c r="DS111" s="18" t="str">
        <f t="shared" si="420"/>
        <v/>
      </c>
      <c r="DT111" s="18" t="str">
        <f t="shared" si="421"/>
        <v/>
      </c>
      <c r="DU111" s="18" t="str">
        <f t="shared" si="471"/>
        <v/>
      </c>
      <c r="DV111" s="18" t="str">
        <f t="shared" si="472"/>
        <v/>
      </c>
      <c r="DW111" s="18" t="str">
        <f>IF(ISNUMBER(DU111), DU111*COS(RADIANS(-$C111+Графики!$B$3))+DV111*SIN(RADIANS(-$C111+Графики!$B$3)),"")</f>
        <v/>
      </c>
      <c r="DX111" s="19" t="str">
        <f>IF(ISNUMBER(DU111), DU111*COS(RADIANS(-$C111+Графики!$B$5))+DV111*SIN(RADIANS(-$C111+Графики!$B$5)),"")</f>
        <v/>
      </c>
      <c r="DY111" s="24"/>
      <c r="DZ111" s="25"/>
      <c r="EA111" s="25"/>
      <c r="EB111" s="25"/>
      <c r="EC111" s="18" t="str">
        <f t="shared" si="422"/>
        <v/>
      </c>
      <c r="ED111" s="18" t="str">
        <f t="shared" si="423"/>
        <v/>
      </c>
      <c r="EE111" s="18" t="str">
        <f t="shared" si="473"/>
        <v/>
      </c>
      <c r="EF111" s="18" t="str">
        <f t="shared" si="474"/>
        <v/>
      </c>
      <c r="EG111" s="18" t="str">
        <f>IF(ISNUMBER(EE111), EE111*COS(RADIANS(-$C111+Графики!$B$3))+EF111*SIN(RADIANS(-$C111+Графики!$B$3)),"")</f>
        <v/>
      </c>
      <c r="EH111" s="19" t="str">
        <f>IF(ISNUMBER(EE111), EE111*COS(RADIANS(-$C111+Графики!$B$5))+EF111*SIN(RADIANS(-$C111+Графики!$B$5)),"")</f>
        <v/>
      </c>
      <c r="EI111" s="24"/>
      <c r="EJ111" s="25"/>
      <c r="EK111" s="25"/>
      <c r="EL111" s="25"/>
      <c r="EM111" s="18" t="str">
        <f t="shared" si="424"/>
        <v/>
      </c>
      <c r="EN111" s="18" t="str">
        <f t="shared" si="425"/>
        <v/>
      </c>
      <c r="EO111" s="18" t="str">
        <f t="shared" si="475"/>
        <v/>
      </c>
      <c r="EP111" s="18" t="str">
        <f t="shared" si="476"/>
        <v/>
      </c>
      <c r="EQ111" s="18" t="str">
        <f>IF(ISNUMBER(EO111), EO111*COS(RADIANS(-$C111+Графики!$B$3))+EP111*SIN(RADIANS(-$C111+Графики!$B$3)),"")</f>
        <v/>
      </c>
      <c r="ER111" s="19" t="str">
        <f>IF(ISNUMBER(EO111), EO111*COS(RADIANS(-$C111+Графики!$B$5))+EP111*SIN(RADIANS(-$C111+Графики!$B$5)),"")</f>
        <v/>
      </c>
      <c r="ES111" s="24"/>
      <c r="ET111" s="25"/>
      <c r="EU111" s="25"/>
      <c r="EV111" s="25"/>
      <c r="EW111" s="18" t="str">
        <f t="shared" si="426"/>
        <v/>
      </c>
      <c r="EX111" s="18" t="str">
        <f t="shared" si="427"/>
        <v/>
      </c>
      <c r="EY111" s="18" t="str">
        <f t="shared" si="477"/>
        <v/>
      </c>
      <c r="EZ111" s="18" t="str">
        <f t="shared" si="478"/>
        <v/>
      </c>
      <c r="FA111" s="18" t="str">
        <f>IF(ISNUMBER(EY111), EY111*COS(RADIANS(-$C111+Графики!$B$3))+EZ111*SIN(RADIANS(-$C111+Графики!$B$3)),"")</f>
        <v/>
      </c>
      <c r="FB111" s="19" t="str">
        <f>IF(ISNUMBER(EY111), EY111*COS(RADIANS(-$C111+Графики!$B$5))+EZ111*SIN(RADIANS(-$C111+Графики!$B$5)),"")</f>
        <v/>
      </c>
      <c r="FC111" s="24"/>
      <c r="FD111" s="25"/>
      <c r="FE111" s="25"/>
      <c r="FF111" s="25"/>
      <c r="FG111" s="18" t="str">
        <f t="shared" si="428"/>
        <v/>
      </c>
      <c r="FH111" s="18" t="str">
        <f t="shared" si="429"/>
        <v/>
      </c>
      <c r="FI111" s="18" t="str">
        <f t="shared" si="479"/>
        <v/>
      </c>
      <c r="FJ111" s="18" t="str">
        <f t="shared" si="480"/>
        <v/>
      </c>
      <c r="FK111" s="18" t="str">
        <f>IF(ISNUMBER(FI111), FI111*COS(RADIANS(-$C111+Графики!$B$3))+FJ111*SIN(RADIANS(-$C111+Графики!$B$3)),"")</f>
        <v/>
      </c>
      <c r="FL111" s="19" t="str">
        <f>IF(ISNUMBER(FI111), FI111*COS(RADIANS(-$C111+Графики!$B$5))+FJ111*SIN(RADIANS(-$C111+Графики!$B$5)),"")</f>
        <v/>
      </c>
      <c r="FM111" s="24"/>
      <c r="FN111" s="25"/>
      <c r="FO111" s="25"/>
      <c r="FP111" s="25"/>
      <c r="FQ111" s="18" t="str">
        <f t="shared" si="430"/>
        <v/>
      </c>
      <c r="FR111" s="18" t="str">
        <f t="shared" si="431"/>
        <v/>
      </c>
      <c r="FS111" s="18" t="str">
        <f t="shared" si="481"/>
        <v/>
      </c>
      <c r="FT111" s="18" t="str">
        <f t="shared" si="482"/>
        <v/>
      </c>
      <c r="FU111" s="18" t="str">
        <f>IF(ISNUMBER(FS111), FS111*COS(RADIANS(-$C111+Графики!$B$3))+FT111*SIN(RADIANS(-$C111+Графики!$B$3)),"")</f>
        <v/>
      </c>
      <c r="FV111" s="19" t="str">
        <f>IF(ISNUMBER(FS111), FS111*COS(RADIANS(-$C111+Графики!$B$5))+FT111*SIN(RADIANS(-$C111+Графики!$B$5)),"")</f>
        <v/>
      </c>
      <c r="FW111" s="24"/>
      <c r="FX111" s="25"/>
      <c r="FY111" s="25"/>
      <c r="FZ111" s="25"/>
      <c r="GA111" s="18" t="str">
        <f t="shared" si="432"/>
        <v/>
      </c>
      <c r="GB111" s="18" t="str">
        <f t="shared" si="433"/>
        <v/>
      </c>
      <c r="GC111" s="18" t="str">
        <f t="shared" si="483"/>
        <v/>
      </c>
      <c r="GD111" s="18" t="str">
        <f t="shared" si="484"/>
        <v/>
      </c>
      <c r="GE111" s="18" t="str">
        <f>IF(ISNUMBER(GC111), GC111*COS(RADIANS(-$C111+Графики!$B$3))+GD111*SIN(RADIANS(-$C111+Графики!$B$3)),"")</f>
        <v/>
      </c>
      <c r="GF111" s="19" t="str">
        <f>IF(ISNUMBER(GC111), GC111*COS(RADIANS(-$C111+Графики!$B$5))+GD111*SIN(RADIANS(-$C111+Графики!$B$5)),"")</f>
        <v/>
      </c>
      <c r="GG111" s="24"/>
      <c r="GH111" s="25"/>
      <c r="GI111" s="25"/>
      <c r="GJ111" s="25"/>
      <c r="GK111" s="18" t="str">
        <f t="shared" si="434"/>
        <v/>
      </c>
      <c r="GL111" s="18" t="str">
        <f t="shared" si="435"/>
        <v/>
      </c>
      <c r="GM111" s="18" t="str">
        <f t="shared" si="485"/>
        <v/>
      </c>
      <c r="GN111" s="18" t="str">
        <f t="shared" si="486"/>
        <v/>
      </c>
      <c r="GO111" s="18" t="str">
        <f>IF(ISNUMBER(GM111), GM111*COS(RADIANS(-$C111+Графики!$B$3))+GN111*SIN(RADIANS(-$C111+Графики!$B$3)),"")</f>
        <v/>
      </c>
      <c r="GP111" s="19" t="str">
        <f>IF(ISNUMBER(GM111), GM111*COS(RADIANS(-$C111+Графики!$B$5))+GN111*SIN(RADIANS(-$C111+Графики!$B$5)),"")</f>
        <v/>
      </c>
      <c r="GQ111" s="24"/>
      <c r="GR111" s="25"/>
      <c r="GS111" s="25"/>
      <c r="GT111" s="25"/>
      <c r="GU111" s="18" t="str">
        <f t="shared" si="436"/>
        <v/>
      </c>
      <c r="GV111" s="18" t="str">
        <f t="shared" si="437"/>
        <v/>
      </c>
      <c r="GW111" s="18" t="str">
        <f t="shared" si="487"/>
        <v/>
      </c>
      <c r="GX111" s="18" t="str">
        <f t="shared" si="488"/>
        <v/>
      </c>
      <c r="GY111" s="18" t="str">
        <f>IF(ISNUMBER(GW111), GW111*COS(RADIANS(-$C111+Графики!$B$3))+GX111*SIN(RADIANS(-$C111+Графики!$B$3)),"")</f>
        <v/>
      </c>
      <c r="GZ111" s="19" t="str">
        <f>IF(ISNUMBER(GW111), GW111*COS(RADIANS(-$C111+Графики!$B$5))+GX111*SIN(RADIANS(-$C111+Графики!$B$5)),"")</f>
        <v/>
      </c>
      <c r="HA111" s="24"/>
      <c r="HB111" s="25"/>
      <c r="HC111" s="25"/>
      <c r="HD111" s="25"/>
      <c r="HE111" s="18" t="str">
        <f t="shared" si="438"/>
        <v/>
      </c>
      <c r="HF111" s="18" t="str">
        <f t="shared" si="439"/>
        <v/>
      </c>
      <c r="HG111" s="18" t="str">
        <f t="shared" si="489"/>
        <v/>
      </c>
      <c r="HH111" s="18" t="str">
        <f t="shared" si="490"/>
        <v/>
      </c>
      <c r="HI111" s="18" t="str">
        <f>IF(ISNUMBER(HG111), HG111*COS(RADIANS(-$C111+Графики!$B$3))+HH111*SIN(RADIANS(-$C111+Графики!$B$3)),"")</f>
        <v/>
      </c>
      <c r="HJ111" s="19" t="str">
        <f>IF(ISNUMBER(HG111), HG111*COS(RADIANS(-$C111+Графики!$B$5))+HH111*SIN(RADIANS(-$C111+Графики!$B$5)),"")</f>
        <v/>
      </c>
      <c r="HK111" s="24"/>
      <c r="HL111" s="25"/>
      <c r="HM111" s="25"/>
      <c r="HN111" s="25"/>
      <c r="HO111" s="18" t="str">
        <f t="shared" si="440"/>
        <v/>
      </c>
      <c r="HP111" s="18" t="str">
        <f t="shared" si="441"/>
        <v/>
      </c>
      <c r="HQ111" s="18" t="str">
        <f t="shared" si="491"/>
        <v/>
      </c>
      <c r="HR111" s="18" t="str">
        <f t="shared" si="492"/>
        <v/>
      </c>
      <c r="HS111" s="18" t="str">
        <f>IF(ISNUMBER(HQ111), HQ111*COS(RADIANS(-$C111+Графики!$B$3))+HR111*SIN(RADIANS(-$C111+Графики!$B$3)),"")</f>
        <v/>
      </c>
      <c r="HT111" s="19" t="str">
        <f>IF(ISNUMBER(HQ111), HQ111*COS(RADIANS(-$C111+Графики!$B$5))+HR111*SIN(RADIANS(-$C111+Графики!$B$5)),"")</f>
        <v/>
      </c>
      <c r="HU111" s="24"/>
      <c r="HV111" s="25"/>
      <c r="HW111" s="25"/>
      <c r="HX111" s="25"/>
      <c r="HY111" s="18" t="str">
        <f t="shared" si="442"/>
        <v/>
      </c>
      <c r="HZ111" s="18" t="str">
        <f t="shared" si="443"/>
        <v/>
      </c>
      <c r="IA111" s="18" t="str">
        <f t="shared" si="493"/>
        <v/>
      </c>
      <c r="IB111" s="18" t="str">
        <f t="shared" si="494"/>
        <v/>
      </c>
      <c r="IC111" s="18" t="str">
        <f>IF(ISNUMBER(IA111), IA111*COS(RADIANS(-$C111+Графики!$B$3))+IB111*SIN(RADIANS(-$C111+Графики!$B$3)),"")</f>
        <v/>
      </c>
      <c r="ID111" s="19" t="str">
        <f>IF(ISNUMBER(IA111), IA111*COS(RADIANS(-$C111+Графики!$B$5))+IB111*SIN(RADIANS(-$C111+Графики!$B$5)),"")</f>
        <v/>
      </c>
      <c r="IE111" s="24"/>
      <c r="IF111" s="25"/>
      <c r="IG111" s="25"/>
      <c r="IH111" s="25"/>
      <c r="II111" s="18" t="str">
        <f t="shared" si="444"/>
        <v/>
      </c>
      <c r="IJ111" s="18" t="str">
        <f t="shared" si="445"/>
        <v/>
      </c>
      <c r="IK111" s="18" t="str">
        <f t="shared" si="495"/>
        <v/>
      </c>
      <c r="IL111" s="18" t="str">
        <f t="shared" si="496"/>
        <v/>
      </c>
      <c r="IM111" s="18" t="str">
        <f>IF(ISNUMBER(IK111), IK111*COS(RADIANS(-$C111+Графики!$B$3))+IL111*SIN(RADIANS(-$C111+Графики!$B$3)),"")</f>
        <v/>
      </c>
      <c r="IN111" s="19" t="str">
        <f>IF(ISNUMBER(IK111), IK111*COS(RADIANS(-$C111+Графики!$B$5))+IL111*SIN(RADIANS(-$C111+Графики!$B$5)),"")</f>
        <v/>
      </c>
      <c r="IO111" s="24"/>
      <c r="IP111" s="25"/>
      <c r="IQ111" s="25"/>
      <c r="IR111" s="25"/>
      <c r="IS111" s="18" t="str">
        <f t="shared" si="446"/>
        <v/>
      </c>
      <c r="IT111" s="18" t="str">
        <f t="shared" si="447"/>
        <v/>
      </c>
      <c r="IU111" s="18" t="str">
        <f t="shared" si="497"/>
        <v/>
      </c>
      <c r="IV111" s="18" t="str">
        <f t="shared" si="498"/>
        <v/>
      </c>
      <c r="IW111" s="18" t="str">
        <f>IF(ISNUMBER(IU111), IU111*COS(RADIANS(-$C111+Графики!$B$3))+IV111*SIN(RADIANS(-$C111+Графики!$B$3)),"")</f>
        <v/>
      </c>
      <c r="IX111" s="19" t="str">
        <f>IF(ISNUMBER(IU111), IU111*COS(RADIANS(-$C111+Графики!$B$5))+IV111*SIN(RADIANS(-$C111+Графики!$B$5)),"")</f>
        <v/>
      </c>
    </row>
    <row r="112" spans="1:258" s="88" customFormat="1" x14ac:dyDescent="0.25">
      <c r="A112" s="44">
        <v>112</v>
      </c>
      <c r="B112" s="50">
        <v>0</v>
      </c>
      <c r="C112" s="11">
        <f>IF(Графики!$A$7="Расчитывать с учетом закручивания скважины",B112,0)</f>
        <v>0</v>
      </c>
      <c r="D112" s="47">
        <v>54.5</v>
      </c>
      <c r="E112" s="34">
        <f t="shared" si="448"/>
        <v>0</v>
      </c>
      <c r="F112" s="35">
        <f t="shared" si="448"/>
        <v>0</v>
      </c>
      <c r="G112" s="35">
        <f t="shared" si="295"/>
        <v>0</v>
      </c>
      <c r="H112" s="36">
        <f t="shared" si="296"/>
        <v>0</v>
      </c>
      <c r="I112" s="29"/>
      <c r="J112" s="25"/>
      <c r="K112" s="25"/>
      <c r="L112" s="25"/>
      <c r="M112" s="18" t="str">
        <f t="shared" si="398"/>
        <v/>
      </c>
      <c r="N112" s="18" t="str">
        <f t="shared" si="399"/>
        <v/>
      </c>
      <c r="O112" s="18" t="str">
        <f t="shared" si="449"/>
        <v/>
      </c>
      <c r="P112" s="18" t="str">
        <f t="shared" si="450"/>
        <v/>
      </c>
      <c r="Q112" s="18" t="str">
        <f>IF(ISNUMBER(O112), O112*COS(RADIANS(-$C112+Графики!$B$3))+P112*SIN(RADIANS(-$C112+Графики!$B$3)),"")</f>
        <v/>
      </c>
      <c r="R112" s="19" t="str">
        <f>IF(ISNUMBER(O112), O112*COS(RADIANS(-$C112+Графики!$B$5))+P112*SIN(RADIANS(-$C112+Графики!$B$5)),"")</f>
        <v/>
      </c>
      <c r="S112" s="29"/>
      <c r="T112" s="25"/>
      <c r="U112" s="25"/>
      <c r="V112" s="25"/>
      <c r="W112" s="18" t="str">
        <f t="shared" si="400"/>
        <v/>
      </c>
      <c r="X112" s="18" t="str">
        <f t="shared" si="401"/>
        <v/>
      </c>
      <c r="Y112" s="18" t="str">
        <f t="shared" si="451"/>
        <v/>
      </c>
      <c r="Z112" s="18" t="str">
        <f t="shared" si="452"/>
        <v/>
      </c>
      <c r="AA112" s="18" t="str">
        <f>IF(ISNUMBER(Y112), Y112*COS(RADIANS(-$C112+Графики!$B$3))+Z112*SIN(RADIANS(-$C112+Графики!$B$3)),"")</f>
        <v/>
      </c>
      <c r="AB112" s="18" t="str">
        <f>IF(ISNUMBER(Y112), Y112*COS(RADIANS(-$C112+Графики!$B$5))+Z112*SIN(RADIANS(-$C112+Графики!$B$5)),"")</f>
        <v/>
      </c>
      <c r="AC112" s="24"/>
      <c r="AD112" s="25"/>
      <c r="AE112" s="25"/>
      <c r="AF112" s="25"/>
      <c r="AG112" s="18" t="str">
        <f t="shared" si="402"/>
        <v/>
      </c>
      <c r="AH112" s="18" t="str">
        <f t="shared" si="403"/>
        <v/>
      </c>
      <c r="AI112" s="18" t="str">
        <f t="shared" si="453"/>
        <v/>
      </c>
      <c r="AJ112" s="18" t="str">
        <f t="shared" si="454"/>
        <v/>
      </c>
      <c r="AK112" s="18" t="str">
        <f>IF(ISNUMBER(AI112), AI112*COS(RADIANS(-$C112+Графики!$B$3))+AJ112*SIN(RADIANS(-$C112+Графики!$B$3)),"")</f>
        <v/>
      </c>
      <c r="AL112" s="19" t="str">
        <f>IF(ISNUMBER(AI112), AI112*COS(RADIANS(-$C112+Графики!$B$5))+AJ112*SIN(RADIANS(-$C112+Графики!$B$5)),"")</f>
        <v/>
      </c>
      <c r="AM112" s="24"/>
      <c r="AN112" s="25"/>
      <c r="AO112" s="25"/>
      <c r="AP112" s="25"/>
      <c r="AQ112" s="18" t="str">
        <f t="shared" si="404"/>
        <v/>
      </c>
      <c r="AR112" s="18" t="str">
        <f t="shared" si="405"/>
        <v/>
      </c>
      <c r="AS112" s="18" t="str">
        <f t="shared" si="455"/>
        <v/>
      </c>
      <c r="AT112" s="18" t="str">
        <f t="shared" si="456"/>
        <v/>
      </c>
      <c r="AU112" s="18" t="str">
        <f>IF(ISNUMBER(AS112), AS112*COS(RADIANS(-$C112+Графики!$B$3))+AT112*SIN(RADIANS(-$C112+Графики!$B$3)),"")</f>
        <v/>
      </c>
      <c r="AV112" s="19" t="str">
        <f>IF(ISNUMBER(AS112), AS112*COS(RADIANS(-$C112+Графики!$B$5))+AT112*SIN(RADIANS(-$C112+Графики!$B$5)),"")</f>
        <v/>
      </c>
      <c r="AW112" s="24"/>
      <c r="AX112" s="25"/>
      <c r="AY112" s="25"/>
      <c r="AZ112" s="25"/>
      <c r="BA112" s="18" t="str">
        <f t="shared" si="406"/>
        <v/>
      </c>
      <c r="BB112" s="18" t="str">
        <f t="shared" si="407"/>
        <v/>
      </c>
      <c r="BC112" s="18" t="str">
        <f t="shared" si="457"/>
        <v/>
      </c>
      <c r="BD112" s="18" t="str">
        <f t="shared" si="458"/>
        <v/>
      </c>
      <c r="BE112" s="18" t="str">
        <f>IF(ISNUMBER(BC112), BC112*COS(RADIANS(-$C112+Графики!$B$3))+BD112*SIN(RADIANS(-$C112+Графики!$B$3)),"")</f>
        <v/>
      </c>
      <c r="BF112" s="19" t="str">
        <f>IF(ISNUMBER(BC112), BC112*COS(RADIANS(-$C112+Графики!$B$5))+BD112*SIN(RADIANS(-$C112+Графики!$B$5)),"")</f>
        <v/>
      </c>
      <c r="BG112" s="24"/>
      <c r="BH112" s="25"/>
      <c r="BI112" s="25"/>
      <c r="BJ112" s="25"/>
      <c r="BK112" s="18" t="str">
        <f t="shared" si="408"/>
        <v/>
      </c>
      <c r="BL112" s="18" t="str">
        <f t="shared" si="409"/>
        <v/>
      </c>
      <c r="BM112" s="18" t="str">
        <f t="shared" si="459"/>
        <v/>
      </c>
      <c r="BN112" s="18" t="str">
        <f t="shared" si="460"/>
        <v/>
      </c>
      <c r="BO112" s="18" t="str">
        <f>IF(ISNUMBER(BM112), BM112*COS(RADIANS(-$C112+Графики!$B$3))+BN112*SIN(RADIANS(-$C112+Графики!$B$3)),"")</f>
        <v/>
      </c>
      <c r="BP112" s="19" t="str">
        <f>IF(ISNUMBER(BM112), BM112*COS(RADIANS(-$C112+Графики!$B$5))+BN112*SIN(RADIANS(-$C112+Графики!$B$5)),"")</f>
        <v/>
      </c>
      <c r="BQ112" s="24"/>
      <c r="BR112" s="25"/>
      <c r="BS112" s="25"/>
      <c r="BT112" s="25"/>
      <c r="BU112" s="18" t="str">
        <f t="shared" si="410"/>
        <v/>
      </c>
      <c r="BV112" s="18" t="str">
        <f t="shared" si="411"/>
        <v/>
      </c>
      <c r="BW112" s="18" t="str">
        <f t="shared" si="461"/>
        <v/>
      </c>
      <c r="BX112" s="18" t="str">
        <f t="shared" si="462"/>
        <v/>
      </c>
      <c r="BY112" s="18" t="str">
        <f>IF(ISNUMBER(BW112), BW112*COS(RADIANS(-$C112+Графики!$B$3))+BX112*SIN(RADIANS(-$C112+Графики!$B$3)),"")</f>
        <v/>
      </c>
      <c r="BZ112" s="19" t="str">
        <f>IF(ISNUMBER(BW112), BW112*COS(RADIANS(-$C112+Графики!$B$5))+BX112*SIN(RADIANS(-$C112+Графики!$B$5)),"")</f>
        <v/>
      </c>
      <c r="CA112" s="29"/>
      <c r="CB112" s="25"/>
      <c r="CC112" s="25"/>
      <c r="CD112" s="25"/>
      <c r="CE112" s="18" t="str">
        <f t="shared" si="412"/>
        <v/>
      </c>
      <c r="CF112" s="18" t="str">
        <f t="shared" si="413"/>
        <v/>
      </c>
      <c r="CG112" s="18" t="str">
        <f t="shared" si="463"/>
        <v/>
      </c>
      <c r="CH112" s="18" t="str">
        <f t="shared" si="464"/>
        <v/>
      </c>
      <c r="CI112" s="18" t="str">
        <f>IF(ISNUMBER(CG112), CG112*COS(RADIANS(-$C112+Графики!$B$3))+CH112*SIN(RADIANS(-$C112+Графики!$B$3)),"")</f>
        <v/>
      </c>
      <c r="CJ112" s="19" t="str">
        <f>IF(ISNUMBER(CG112), CG112*COS(RADIANS(-$C112+Графики!$B$5))+CH112*SIN(RADIANS(-$C112+Графики!$B$5)),"")</f>
        <v/>
      </c>
      <c r="CK112" s="24"/>
      <c r="CL112" s="25"/>
      <c r="CM112" s="25"/>
      <c r="CN112" s="25"/>
      <c r="CO112" s="18" t="str">
        <f t="shared" si="414"/>
        <v/>
      </c>
      <c r="CP112" s="18" t="str">
        <f t="shared" si="415"/>
        <v/>
      </c>
      <c r="CQ112" s="18" t="str">
        <f t="shared" si="465"/>
        <v/>
      </c>
      <c r="CR112" s="18" t="str">
        <f t="shared" si="466"/>
        <v/>
      </c>
      <c r="CS112" s="18" t="str">
        <f>IF(ISNUMBER(CQ112), CQ112*COS(RADIANS(-$C112+Графики!$B$3))+CR112*SIN(RADIANS(-$C112+Графики!$B$3)),"")</f>
        <v/>
      </c>
      <c r="CT112" s="19" t="str">
        <f>IF(ISNUMBER(CQ112), CQ112*COS(RADIANS(-$C112+Графики!$B$5))+CR112*SIN(RADIANS(-$C112+Графики!$B$5)),"")</f>
        <v/>
      </c>
      <c r="CU112" s="24"/>
      <c r="CV112" s="25"/>
      <c r="CW112" s="25"/>
      <c r="CX112" s="25"/>
      <c r="CY112" s="18" t="str">
        <f t="shared" si="416"/>
        <v/>
      </c>
      <c r="CZ112" s="18" t="str">
        <f t="shared" si="417"/>
        <v/>
      </c>
      <c r="DA112" s="18" t="str">
        <f t="shared" si="467"/>
        <v/>
      </c>
      <c r="DB112" s="18" t="str">
        <f t="shared" si="468"/>
        <v/>
      </c>
      <c r="DC112" s="18" t="str">
        <f>IF(ISNUMBER(DA112), DA112*COS(RADIANS(-$C112+Графики!$B$3))+DB112*SIN(RADIANS(-$C112+Графики!$B$3)),"")</f>
        <v/>
      </c>
      <c r="DD112" s="19" t="str">
        <f>IF(ISNUMBER(DA112), DA112*COS(RADIANS(-$C112+Графики!$B$5))+DB112*SIN(RADIANS(-$C112+Графики!$B$5)),"")</f>
        <v/>
      </c>
      <c r="DE112" s="24"/>
      <c r="DF112" s="25"/>
      <c r="DG112" s="25"/>
      <c r="DH112" s="25"/>
      <c r="DI112" s="18" t="str">
        <f t="shared" si="418"/>
        <v/>
      </c>
      <c r="DJ112" s="18" t="str">
        <f t="shared" si="419"/>
        <v/>
      </c>
      <c r="DK112" s="18" t="str">
        <f t="shared" si="469"/>
        <v/>
      </c>
      <c r="DL112" s="18" t="str">
        <f t="shared" si="470"/>
        <v/>
      </c>
      <c r="DM112" s="18" t="str">
        <f>IF(ISNUMBER(DK112), DK112*COS(RADIANS(-$C112+Графики!$B$3))+DL112*SIN(RADIANS(-$C112+Графики!$B$3)),"")</f>
        <v/>
      </c>
      <c r="DN112" s="19" t="str">
        <f>IF(ISNUMBER(DK112), DK112*COS(RADIANS(-$C112+Графики!$B$5))+DL112*SIN(RADIANS(-$C112+Графики!$B$5)),"")</f>
        <v/>
      </c>
      <c r="DO112" s="24"/>
      <c r="DP112" s="25"/>
      <c r="DQ112" s="25"/>
      <c r="DR112" s="25"/>
      <c r="DS112" s="18" t="str">
        <f t="shared" si="420"/>
        <v/>
      </c>
      <c r="DT112" s="18" t="str">
        <f t="shared" si="421"/>
        <v/>
      </c>
      <c r="DU112" s="18" t="str">
        <f t="shared" si="471"/>
        <v/>
      </c>
      <c r="DV112" s="18" t="str">
        <f t="shared" si="472"/>
        <v/>
      </c>
      <c r="DW112" s="18" t="str">
        <f>IF(ISNUMBER(DU112), DU112*COS(RADIANS(-$C112+Графики!$B$3))+DV112*SIN(RADIANS(-$C112+Графики!$B$3)),"")</f>
        <v/>
      </c>
      <c r="DX112" s="19" t="str">
        <f>IF(ISNUMBER(DU112), DU112*COS(RADIANS(-$C112+Графики!$B$5))+DV112*SIN(RADIANS(-$C112+Графики!$B$5)),"")</f>
        <v/>
      </c>
      <c r="DY112" s="24"/>
      <c r="DZ112" s="25"/>
      <c r="EA112" s="25"/>
      <c r="EB112" s="25"/>
      <c r="EC112" s="18" t="str">
        <f t="shared" si="422"/>
        <v/>
      </c>
      <c r="ED112" s="18" t="str">
        <f t="shared" si="423"/>
        <v/>
      </c>
      <c r="EE112" s="18" t="str">
        <f t="shared" si="473"/>
        <v/>
      </c>
      <c r="EF112" s="18" t="str">
        <f t="shared" si="474"/>
        <v/>
      </c>
      <c r="EG112" s="18" t="str">
        <f>IF(ISNUMBER(EE112), EE112*COS(RADIANS(-$C112+Графики!$B$3))+EF112*SIN(RADIANS(-$C112+Графики!$B$3)),"")</f>
        <v/>
      </c>
      <c r="EH112" s="19" t="str">
        <f>IF(ISNUMBER(EE112), EE112*COS(RADIANS(-$C112+Графики!$B$5))+EF112*SIN(RADIANS(-$C112+Графики!$B$5)),"")</f>
        <v/>
      </c>
      <c r="EI112" s="24"/>
      <c r="EJ112" s="25"/>
      <c r="EK112" s="25"/>
      <c r="EL112" s="25"/>
      <c r="EM112" s="18" t="str">
        <f t="shared" si="424"/>
        <v/>
      </c>
      <c r="EN112" s="18" t="str">
        <f t="shared" si="425"/>
        <v/>
      </c>
      <c r="EO112" s="18" t="str">
        <f t="shared" si="475"/>
        <v/>
      </c>
      <c r="EP112" s="18" t="str">
        <f t="shared" si="476"/>
        <v/>
      </c>
      <c r="EQ112" s="18" t="str">
        <f>IF(ISNUMBER(EO112), EO112*COS(RADIANS(-$C112+Графики!$B$3))+EP112*SIN(RADIANS(-$C112+Графики!$B$3)),"")</f>
        <v/>
      </c>
      <c r="ER112" s="19" t="str">
        <f>IF(ISNUMBER(EO112), EO112*COS(RADIANS(-$C112+Графики!$B$5))+EP112*SIN(RADIANS(-$C112+Графики!$B$5)),"")</f>
        <v/>
      </c>
      <c r="ES112" s="24"/>
      <c r="ET112" s="25"/>
      <c r="EU112" s="25"/>
      <c r="EV112" s="25"/>
      <c r="EW112" s="18" t="str">
        <f t="shared" si="426"/>
        <v/>
      </c>
      <c r="EX112" s="18" t="str">
        <f t="shared" si="427"/>
        <v/>
      </c>
      <c r="EY112" s="18" t="str">
        <f t="shared" si="477"/>
        <v/>
      </c>
      <c r="EZ112" s="18" t="str">
        <f t="shared" si="478"/>
        <v/>
      </c>
      <c r="FA112" s="18" t="str">
        <f>IF(ISNUMBER(EY112), EY112*COS(RADIANS(-$C112+Графики!$B$3))+EZ112*SIN(RADIANS(-$C112+Графики!$B$3)),"")</f>
        <v/>
      </c>
      <c r="FB112" s="19" t="str">
        <f>IF(ISNUMBER(EY112), EY112*COS(RADIANS(-$C112+Графики!$B$5))+EZ112*SIN(RADIANS(-$C112+Графики!$B$5)),"")</f>
        <v/>
      </c>
      <c r="FC112" s="24"/>
      <c r="FD112" s="25"/>
      <c r="FE112" s="25"/>
      <c r="FF112" s="25"/>
      <c r="FG112" s="18" t="str">
        <f t="shared" si="428"/>
        <v/>
      </c>
      <c r="FH112" s="18" t="str">
        <f t="shared" si="429"/>
        <v/>
      </c>
      <c r="FI112" s="18" t="str">
        <f t="shared" si="479"/>
        <v/>
      </c>
      <c r="FJ112" s="18" t="str">
        <f t="shared" si="480"/>
        <v/>
      </c>
      <c r="FK112" s="18" t="str">
        <f>IF(ISNUMBER(FI112), FI112*COS(RADIANS(-$C112+Графики!$B$3))+FJ112*SIN(RADIANS(-$C112+Графики!$B$3)),"")</f>
        <v/>
      </c>
      <c r="FL112" s="19" t="str">
        <f>IF(ISNUMBER(FI112), FI112*COS(RADIANS(-$C112+Графики!$B$5))+FJ112*SIN(RADIANS(-$C112+Графики!$B$5)),"")</f>
        <v/>
      </c>
      <c r="FM112" s="24"/>
      <c r="FN112" s="25"/>
      <c r="FO112" s="25"/>
      <c r="FP112" s="25"/>
      <c r="FQ112" s="18" t="str">
        <f t="shared" si="430"/>
        <v/>
      </c>
      <c r="FR112" s="18" t="str">
        <f t="shared" si="431"/>
        <v/>
      </c>
      <c r="FS112" s="18" t="str">
        <f t="shared" si="481"/>
        <v/>
      </c>
      <c r="FT112" s="18" t="str">
        <f t="shared" si="482"/>
        <v/>
      </c>
      <c r="FU112" s="18" t="str">
        <f>IF(ISNUMBER(FS112), FS112*COS(RADIANS(-$C112+Графики!$B$3))+FT112*SIN(RADIANS(-$C112+Графики!$B$3)),"")</f>
        <v/>
      </c>
      <c r="FV112" s="19" t="str">
        <f>IF(ISNUMBER(FS112), FS112*COS(RADIANS(-$C112+Графики!$B$5))+FT112*SIN(RADIANS(-$C112+Графики!$B$5)),"")</f>
        <v/>
      </c>
      <c r="FW112" s="24"/>
      <c r="FX112" s="25"/>
      <c r="FY112" s="25"/>
      <c r="FZ112" s="25"/>
      <c r="GA112" s="18" t="str">
        <f t="shared" si="432"/>
        <v/>
      </c>
      <c r="GB112" s="18" t="str">
        <f t="shared" si="433"/>
        <v/>
      </c>
      <c r="GC112" s="18" t="str">
        <f t="shared" si="483"/>
        <v/>
      </c>
      <c r="GD112" s="18" t="str">
        <f t="shared" si="484"/>
        <v/>
      </c>
      <c r="GE112" s="18" t="str">
        <f>IF(ISNUMBER(GC112), GC112*COS(RADIANS(-$C112+Графики!$B$3))+GD112*SIN(RADIANS(-$C112+Графики!$B$3)),"")</f>
        <v/>
      </c>
      <c r="GF112" s="19" t="str">
        <f>IF(ISNUMBER(GC112), GC112*COS(RADIANS(-$C112+Графики!$B$5))+GD112*SIN(RADIANS(-$C112+Графики!$B$5)),"")</f>
        <v/>
      </c>
      <c r="GG112" s="24"/>
      <c r="GH112" s="25"/>
      <c r="GI112" s="25"/>
      <c r="GJ112" s="25"/>
      <c r="GK112" s="18" t="str">
        <f t="shared" si="434"/>
        <v/>
      </c>
      <c r="GL112" s="18" t="str">
        <f t="shared" si="435"/>
        <v/>
      </c>
      <c r="GM112" s="18" t="str">
        <f t="shared" si="485"/>
        <v/>
      </c>
      <c r="GN112" s="18" t="str">
        <f t="shared" si="486"/>
        <v/>
      </c>
      <c r="GO112" s="18" t="str">
        <f>IF(ISNUMBER(GM112), GM112*COS(RADIANS(-$C112+Графики!$B$3))+GN112*SIN(RADIANS(-$C112+Графики!$B$3)),"")</f>
        <v/>
      </c>
      <c r="GP112" s="19" t="str">
        <f>IF(ISNUMBER(GM112), GM112*COS(RADIANS(-$C112+Графики!$B$5))+GN112*SIN(RADIANS(-$C112+Графики!$B$5)),"")</f>
        <v/>
      </c>
      <c r="GQ112" s="24"/>
      <c r="GR112" s="25"/>
      <c r="GS112" s="25"/>
      <c r="GT112" s="25"/>
      <c r="GU112" s="18" t="str">
        <f t="shared" si="436"/>
        <v/>
      </c>
      <c r="GV112" s="18" t="str">
        <f t="shared" si="437"/>
        <v/>
      </c>
      <c r="GW112" s="18" t="str">
        <f t="shared" si="487"/>
        <v/>
      </c>
      <c r="GX112" s="18" t="str">
        <f t="shared" si="488"/>
        <v/>
      </c>
      <c r="GY112" s="18" t="str">
        <f>IF(ISNUMBER(GW112), GW112*COS(RADIANS(-$C112+Графики!$B$3))+GX112*SIN(RADIANS(-$C112+Графики!$B$3)),"")</f>
        <v/>
      </c>
      <c r="GZ112" s="19" t="str">
        <f>IF(ISNUMBER(GW112), GW112*COS(RADIANS(-$C112+Графики!$B$5))+GX112*SIN(RADIANS(-$C112+Графики!$B$5)),"")</f>
        <v/>
      </c>
      <c r="HA112" s="24"/>
      <c r="HB112" s="25"/>
      <c r="HC112" s="25"/>
      <c r="HD112" s="25"/>
      <c r="HE112" s="18" t="str">
        <f t="shared" si="438"/>
        <v/>
      </c>
      <c r="HF112" s="18" t="str">
        <f t="shared" si="439"/>
        <v/>
      </c>
      <c r="HG112" s="18" t="str">
        <f t="shared" si="489"/>
        <v/>
      </c>
      <c r="HH112" s="18" t="str">
        <f t="shared" si="490"/>
        <v/>
      </c>
      <c r="HI112" s="18" t="str">
        <f>IF(ISNUMBER(HG112), HG112*COS(RADIANS(-$C112+Графики!$B$3))+HH112*SIN(RADIANS(-$C112+Графики!$B$3)),"")</f>
        <v/>
      </c>
      <c r="HJ112" s="19" t="str">
        <f>IF(ISNUMBER(HG112), HG112*COS(RADIANS(-$C112+Графики!$B$5))+HH112*SIN(RADIANS(-$C112+Графики!$B$5)),"")</f>
        <v/>
      </c>
      <c r="HK112" s="24"/>
      <c r="HL112" s="25"/>
      <c r="HM112" s="25"/>
      <c r="HN112" s="25"/>
      <c r="HO112" s="18" t="str">
        <f t="shared" si="440"/>
        <v/>
      </c>
      <c r="HP112" s="18" t="str">
        <f t="shared" si="441"/>
        <v/>
      </c>
      <c r="HQ112" s="18" t="str">
        <f t="shared" si="491"/>
        <v/>
      </c>
      <c r="HR112" s="18" t="str">
        <f t="shared" si="492"/>
        <v/>
      </c>
      <c r="HS112" s="18" t="str">
        <f>IF(ISNUMBER(HQ112), HQ112*COS(RADIANS(-$C112+Графики!$B$3))+HR112*SIN(RADIANS(-$C112+Графики!$B$3)),"")</f>
        <v/>
      </c>
      <c r="HT112" s="19" t="str">
        <f>IF(ISNUMBER(HQ112), HQ112*COS(RADIANS(-$C112+Графики!$B$5))+HR112*SIN(RADIANS(-$C112+Графики!$B$5)),"")</f>
        <v/>
      </c>
      <c r="HU112" s="24"/>
      <c r="HV112" s="25"/>
      <c r="HW112" s="25"/>
      <c r="HX112" s="25"/>
      <c r="HY112" s="18" t="str">
        <f t="shared" si="442"/>
        <v/>
      </c>
      <c r="HZ112" s="18" t="str">
        <f t="shared" si="443"/>
        <v/>
      </c>
      <c r="IA112" s="18" t="str">
        <f t="shared" si="493"/>
        <v/>
      </c>
      <c r="IB112" s="18" t="str">
        <f t="shared" si="494"/>
        <v/>
      </c>
      <c r="IC112" s="18" t="str">
        <f>IF(ISNUMBER(IA112), IA112*COS(RADIANS(-$C112+Графики!$B$3))+IB112*SIN(RADIANS(-$C112+Графики!$B$3)),"")</f>
        <v/>
      </c>
      <c r="ID112" s="19" t="str">
        <f>IF(ISNUMBER(IA112), IA112*COS(RADIANS(-$C112+Графики!$B$5))+IB112*SIN(RADIANS(-$C112+Графики!$B$5)),"")</f>
        <v/>
      </c>
      <c r="IE112" s="24"/>
      <c r="IF112" s="25"/>
      <c r="IG112" s="25"/>
      <c r="IH112" s="25"/>
      <c r="II112" s="18" t="str">
        <f t="shared" si="444"/>
        <v/>
      </c>
      <c r="IJ112" s="18" t="str">
        <f t="shared" si="445"/>
        <v/>
      </c>
      <c r="IK112" s="18" t="str">
        <f t="shared" si="495"/>
        <v/>
      </c>
      <c r="IL112" s="18" t="str">
        <f t="shared" si="496"/>
        <v/>
      </c>
      <c r="IM112" s="18" t="str">
        <f>IF(ISNUMBER(IK112), IK112*COS(RADIANS(-$C112+Графики!$B$3))+IL112*SIN(RADIANS(-$C112+Графики!$B$3)),"")</f>
        <v/>
      </c>
      <c r="IN112" s="19" t="str">
        <f>IF(ISNUMBER(IK112), IK112*COS(RADIANS(-$C112+Графики!$B$5))+IL112*SIN(RADIANS(-$C112+Графики!$B$5)),"")</f>
        <v/>
      </c>
      <c r="IO112" s="24"/>
      <c r="IP112" s="25"/>
      <c r="IQ112" s="25"/>
      <c r="IR112" s="25"/>
      <c r="IS112" s="18" t="str">
        <f t="shared" si="446"/>
        <v/>
      </c>
      <c r="IT112" s="18" t="str">
        <f t="shared" si="447"/>
        <v/>
      </c>
      <c r="IU112" s="18" t="str">
        <f t="shared" si="497"/>
        <v/>
      </c>
      <c r="IV112" s="18" t="str">
        <f t="shared" si="498"/>
        <v/>
      </c>
      <c r="IW112" s="18" t="str">
        <f>IF(ISNUMBER(IU112), IU112*COS(RADIANS(-$C112+Графики!$B$3))+IV112*SIN(RADIANS(-$C112+Графики!$B$3)),"")</f>
        <v/>
      </c>
      <c r="IX112" s="19" t="str">
        <f>IF(ISNUMBER(IU112), IU112*COS(RADIANS(-$C112+Графики!$B$5))+IV112*SIN(RADIANS(-$C112+Графики!$B$5)),"")</f>
        <v/>
      </c>
    </row>
    <row r="113" spans="1:258" s="88" customFormat="1" x14ac:dyDescent="0.25">
      <c r="A113" s="44">
        <v>113</v>
      </c>
      <c r="B113" s="50">
        <v>0</v>
      </c>
      <c r="C113" s="11">
        <f>IF(Графики!$A$7="Расчитывать с учетом закручивания скважины",B113,0)</f>
        <v>0</v>
      </c>
      <c r="D113" s="47">
        <v>55</v>
      </c>
      <c r="E113" s="34">
        <f t="shared" si="448"/>
        <v>0</v>
      </c>
      <c r="F113" s="35">
        <f t="shared" si="448"/>
        <v>0</v>
      </c>
      <c r="G113" s="35">
        <f t="shared" si="295"/>
        <v>0</v>
      </c>
      <c r="H113" s="36">
        <f t="shared" si="296"/>
        <v>0</v>
      </c>
      <c r="I113" s="29"/>
      <c r="J113" s="25"/>
      <c r="K113" s="25"/>
      <c r="L113" s="25"/>
      <c r="M113" s="18" t="str">
        <f t="shared" si="398"/>
        <v/>
      </c>
      <c r="N113" s="18" t="str">
        <f t="shared" si="399"/>
        <v/>
      </c>
      <c r="O113" s="18" t="str">
        <f t="shared" si="449"/>
        <v/>
      </c>
      <c r="P113" s="18" t="str">
        <f t="shared" si="450"/>
        <v/>
      </c>
      <c r="Q113" s="18" t="str">
        <f>IF(ISNUMBER(O113), O113*COS(RADIANS(-$C113+Графики!$B$3))+P113*SIN(RADIANS(-$C113+Графики!$B$3)),"")</f>
        <v/>
      </c>
      <c r="R113" s="19" t="str">
        <f>IF(ISNUMBER(O113), O113*COS(RADIANS(-$C113+Графики!$B$5))+P113*SIN(RADIANS(-$C113+Графики!$B$5)),"")</f>
        <v/>
      </c>
      <c r="S113" s="29"/>
      <c r="T113" s="25"/>
      <c r="U113" s="25"/>
      <c r="V113" s="25"/>
      <c r="W113" s="18" t="str">
        <f t="shared" si="400"/>
        <v/>
      </c>
      <c r="X113" s="18" t="str">
        <f t="shared" si="401"/>
        <v/>
      </c>
      <c r="Y113" s="18" t="str">
        <f t="shared" si="451"/>
        <v/>
      </c>
      <c r="Z113" s="18" t="str">
        <f t="shared" si="452"/>
        <v/>
      </c>
      <c r="AA113" s="18" t="str">
        <f>IF(ISNUMBER(Y113), Y113*COS(RADIANS(-$C113+Графики!$B$3))+Z113*SIN(RADIANS(-$C113+Графики!$B$3)),"")</f>
        <v/>
      </c>
      <c r="AB113" s="18" t="str">
        <f>IF(ISNUMBER(Y113), Y113*COS(RADIANS(-$C113+Графики!$B$5))+Z113*SIN(RADIANS(-$C113+Графики!$B$5)),"")</f>
        <v/>
      </c>
      <c r="AC113" s="24"/>
      <c r="AD113" s="25"/>
      <c r="AE113" s="25"/>
      <c r="AF113" s="25"/>
      <c r="AG113" s="18" t="str">
        <f t="shared" si="402"/>
        <v/>
      </c>
      <c r="AH113" s="18" t="str">
        <f t="shared" si="403"/>
        <v/>
      </c>
      <c r="AI113" s="18" t="str">
        <f t="shared" si="453"/>
        <v/>
      </c>
      <c r="AJ113" s="18" t="str">
        <f t="shared" si="454"/>
        <v/>
      </c>
      <c r="AK113" s="18" t="str">
        <f>IF(ISNUMBER(AI113), AI113*COS(RADIANS(-$C113+Графики!$B$3))+AJ113*SIN(RADIANS(-$C113+Графики!$B$3)),"")</f>
        <v/>
      </c>
      <c r="AL113" s="19" t="str">
        <f>IF(ISNUMBER(AI113), AI113*COS(RADIANS(-$C113+Графики!$B$5))+AJ113*SIN(RADIANS(-$C113+Графики!$B$5)),"")</f>
        <v/>
      </c>
      <c r="AM113" s="24"/>
      <c r="AN113" s="25"/>
      <c r="AO113" s="25"/>
      <c r="AP113" s="25"/>
      <c r="AQ113" s="18" t="str">
        <f t="shared" si="404"/>
        <v/>
      </c>
      <c r="AR113" s="18" t="str">
        <f t="shared" si="405"/>
        <v/>
      </c>
      <c r="AS113" s="18" t="str">
        <f t="shared" si="455"/>
        <v/>
      </c>
      <c r="AT113" s="18" t="str">
        <f t="shared" si="456"/>
        <v/>
      </c>
      <c r="AU113" s="18" t="str">
        <f>IF(ISNUMBER(AS113), AS113*COS(RADIANS(-$C113+Графики!$B$3))+AT113*SIN(RADIANS(-$C113+Графики!$B$3)),"")</f>
        <v/>
      </c>
      <c r="AV113" s="19" t="str">
        <f>IF(ISNUMBER(AS113), AS113*COS(RADIANS(-$C113+Графики!$B$5))+AT113*SIN(RADIANS(-$C113+Графики!$B$5)),"")</f>
        <v/>
      </c>
      <c r="AW113" s="24"/>
      <c r="AX113" s="25"/>
      <c r="AY113" s="25"/>
      <c r="AZ113" s="25"/>
      <c r="BA113" s="18" t="str">
        <f t="shared" si="406"/>
        <v/>
      </c>
      <c r="BB113" s="18" t="str">
        <f t="shared" si="407"/>
        <v/>
      </c>
      <c r="BC113" s="18" t="str">
        <f t="shared" si="457"/>
        <v/>
      </c>
      <c r="BD113" s="18" t="str">
        <f t="shared" si="458"/>
        <v/>
      </c>
      <c r="BE113" s="18" t="str">
        <f>IF(ISNUMBER(BC113), BC113*COS(RADIANS(-$C113+Графики!$B$3))+BD113*SIN(RADIANS(-$C113+Графики!$B$3)),"")</f>
        <v/>
      </c>
      <c r="BF113" s="19" t="str">
        <f>IF(ISNUMBER(BC113), BC113*COS(RADIANS(-$C113+Графики!$B$5))+BD113*SIN(RADIANS(-$C113+Графики!$B$5)),"")</f>
        <v/>
      </c>
      <c r="BG113" s="24"/>
      <c r="BH113" s="25"/>
      <c r="BI113" s="25"/>
      <c r="BJ113" s="25"/>
      <c r="BK113" s="18" t="str">
        <f t="shared" si="408"/>
        <v/>
      </c>
      <c r="BL113" s="18" t="str">
        <f t="shared" si="409"/>
        <v/>
      </c>
      <c r="BM113" s="18" t="str">
        <f t="shared" si="459"/>
        <v/>
      </c>
      <c r="BN113" s="18" t="str">
        <f t="shared" si="460"/>
        <v/>
      </c>
      <c r="BO113" s="18" t="str">
        <f>IF(ISNUMBER(BM113), BM113*COS(RADIANS(-$C113+Графики!$B$3))+BN113*SIN(RADIANS(-$C113+Графики!$B$3)),"")</f>
        <v/>
      </c>
      <c r="BP113" s="19" t="str">
        <f>IF(ISNUMBER(BM113), BM113*COS(RADIANS(-$C113+Графики!$B$5))+BN113*SIN(RADIANS(-$C113+Графики!$B$5)),"")</f>
        <v/>
      </c>
      <c r="BQ113" s="24"/>
      <c r="BR113" s="25"/>
      <c r="BS113" s="25"/>
      <c r="BT113" s="25"/>
      <c r="BU113" s="18" t="str">
        <f t="shared" si="410"/>
        <v/>
      </c>
      <c r="BV113" s="18" t="str">
        <f t="shared" si="411"/>
        <v/>
      </c>
      <c r="BW113" s="18" t="str">
        <f t="shared" si="461"/>
        <v/>
      </c>
      <c r="BX113" s="18" t="str">
        <f t="shared" si="462"/>
        <v/>
      </c>
      <c r="BY113" s="18" t="str">
        <f>IF(ISNUMBER(BW113), BW113*COS(RADIANS(-$C113+Графики!$B$3))+BX113*SIN(RADIANS(-$C113+Графики!$B$3)),"")</f>
        <v/>
      </c>
      <c r="BZ113" s="19" t="str">
        <f>IF(ISNUMBER(BW113), BW113*COS(RADIANS(-$C113+Графики!$B$5))+BX113*SIN(RADIANS(-$C113+Графики!$B$5)),"")</f>
        <v/>
      </c>
      <c r="CA113" s="29"/>
      <c r="CB113" s="25"/>
      <c r="CC113" s="25"/>
      <c r="CD113" s="25"/>
      <c r="CE113" s="18" t="str">
        <f t="shared" si="412"/>
        <v/>
      </c>
      <c r="CF113" s="18" t="str">
        <f t="shared" si="413"/>
        <v/>
      </c>
      <c r="CG113" s="18" t="str">
        <f t="shared" si="463"/>
        <v/>
      </c>
      <c r="CH113" s="18" t="str">
        <f t="shared" si="464"/>
        <v/>
      </c>
      <c r="CI113" s="18" t="str">
        <f>IF(ISNUMBER(CG113), CG113*COS(RADIANS(-$C113+Графики!$B$3))+CH113*SIN(RADIANS(-$C113+Графики!$B$3)),"")</f>
        <v/>
      </c>
      <c r="CJ113" s="19" t="str">
        <f>IF(ISNUMBER(CG113), CG113*COS(RADIANS(-$C113+Графики!$B$5))+CH113*SIN(RADIANS(-$C113+Графики!$B$5)),"")</f>
        <v/>
      </c>
      <c r="CK113" s="24"/>
      <c r="CL113" s="25"/>
      <c r="CM113" s="25"/>
      <c r="CN113" s="25"/>
      <c r="CO113" s="18" t="str">
        <f t="shared" si="414"/>
        <v/>
      </c>
      <c r="CP113" s="18" t="str">
        <f t="shared" si="415"/>
        <v/>
      </c>
      <c r="CQ113" s="18" t="str">
        <f t="shared" si="465"/>
        <v/>
      </c>
      <c r="CR113" s="18" t="str">
        <f t="shared" si="466"/>
        <v/>
      </c>
      <c r="CS113" s="18" t="str">
        <f>IF(ISNUMBER(CQ113), CQ113*COS(RADIANS(-$C113+Графики!$B$3))+CR113*SIN(RADIANS(-$C113+Графики!$B$3)),"")</f>
        <v/>
      </c>
      <c r="CT113" s="19" t="str">
        <f>IF(ISNUMBER(CQ113), CQ113*COS(RADIANS(-$C113+Графики!$B$5))+CR113*SIN(RADIANS(-$C113+Графики!$B$5)),"")</f>
        <v/>
      </c>
      <c r="CU113" s="24"/>
      <c r="CV113" s="25"/>
      <c r="CW113" s="25"/>
      <c r="CX113" s="25"/>
      <c r="CY113" s="18" t="str">
        <f t="shared" si="416"/>
        <v/>
      </c>
      <c r="CZ113" s="18" t="str">
        <f t="shared" si="417"/>
        <v/>
      </c>
      <c r="DA113" s="18" t="str">
        <f t="shared" si="467"/>
        <v/>
      </c>
      <c r="DB113" s="18" t="str">
        <f t="shared" si="468"/>
        <v/>
      </c>
      <c r="DC113" s="18" t="str">
        <f>IF(ISNUMBER(DA113), DA113*COS(RADIANS(-$C113+Графики!$B$3))+DB113*SIN(RADIANS(-$C113+Графики!$B$3)),"")</f>
        <v/>
      </c>
      <c r="DD113" s="19" t="str">
        <f>IF(ISNUMBER(DA113), DA113*COS(RADIANS(-$C113+Графики!$B$5))+DB113*SIN(RADIANS(-$C113+Графики!$B$5)),"")</f>
        <v/>
      </c>
      <c r="DE113" s="24"/>
      <c r="DF113" s="25"/>
      <c r="DG113" s="25"/>
      <c r="DH113" s="25"/>
      <c r="DI113" s="18" t="str">
        <f t="shared" si="418"/>
        <v/>
      </c>
      <c r="DJ113" s="18" t="str">
        <f t="shared" si="419"/>
        <v/>
      </c>
      <c r="DK113" s="18" t="str">
        <f t="shared" si="469"/>
        <v/>
      </c>
      <c r="DL113" s="18" t="str">
        <f t="shared" si="470"/>
        <v/>
      </c>
      <c r="DM113" s="18" t="str">
        <f>IF(ISNUMBER(DK113), DK113*COS(RADIANS(-$C113+Графики!$B$3))+DL113*SIN(RADIANS(-$C113+Графики!$B$3)),"")</f>
        <v/>
      </c>
      <c r="DN113" s="19" t="str">
        <f>IF(ISNUMBER(DK113), DK113*COS(RADIANS(-$C113+Графики!$B$5))+DL113*SIN(RADIANS(-$C113+Графики!$B$5)),"")</f>
        <v/>
      </c>
      <c r="DO113" s="24"/>
      <c r="DP113" s="25"/>
      <c r="DQ113" s="25"/>
      <c r="DR113" s="25"/>
      <c r="DS113" s="18" t="str">
        <f t="shared" si="420"/>
        <v/>
      </c>
      <c r="DT113" s="18" t="str">
        <f t="shared" si="421"/>
        <v/>
      </c>
      <c r="DU113" s="18" t="str">
        <f t="shared" si="471"/>
        <v/>
      </c>
      <c r="DV113" s="18" t="str">
        <f t="shared" si="472"/>
        <v/>
      </c>
      <c r="DW113" s="18" t="str">
        <f>IF(ISNUMBER(DU113), DU113*COS(RADIANS(-$C113+Графики!$B$3))+DV113*SIN(RADIANS(-$C113+Графики!$B$3)),"")</f>
        <v/>
      </c>
      <c r="DX113" s="19" t="str">
        <f>IF(ISNUMBER(DU113), DU113*COS(RADIANS(-$C113+Графики!$B$5))+DV113*SIN(RADIANS(-$C113+Графики!$B$5)),"")</f>
        <v/>
      </c>
      <c r="DY113" s="24"/>
      <c r="DZ113" s="25"/>
      <c r="EA113" s="25"/>
      <c r="EB113" s="25"/>
      <c r="EC113" s="18" t="str">
        <f t="shared" si="422"/>
        <v/>
      </c>
      <c r="ED113" s="18" t="str">
        <f t="shared" si="423"/>
        <v/>
      </c>
      <c r="EE113" s="18" t="str">
        <f t="shared" si="473"/>
        <v/>
      </c>
      <c r="EF113" s="18" t="str">
        <f t="shared" si="474"/>
        <v/>
      </c>
      <c r="EG113" s="18" t="str">
        <f>IF(ISNUMBER(EE113), EE113*COS(RADIANS(-$C113+Графики!$B$3))+EF113*SIN(RADIANS(-$C113+Графики!$B$3)),"")</f>
        <v/>
      </c>
      <c r="EH113" s="19" t="str">
        <f>IF(ISNUMBER(EE113), EE113*COS(RADIANS(-$C113+Графики!$B$5))+EF113*SIN(RADIANS(-$C113+Графики!$B$5)),"")</f>
        <v/>
      </c>
      <c r="EI113" s="24"/>
      <c r="EJ113" s="25"/>
      <c r="EK113" s="25"/>
      <c r="EL113" s="25"/>
      <c r="EM113" s="18" t="str">
        <f t="shared" si="424"/>
        <v/>
      </c>
      <c r="EN113" s="18" t="str">
        <f t="shared" si="425"/>
        <v/>
      </c>
      <c r="EO113" s="18" t="str">
        <f t="shared" si="475"/>
        <v/>
      </c>
      <c r="EP113" s="18" t="str">
        <f t="shared" si="476"/>
        <v/>
      </c>
      <c r="EQ113" s="18" t="str">
        <f>IF(ISNUMBER(EO113), EO113*COS(RADIANS(-$C113+Графики!$B$3))+EP113*SIN(RADIANS(-$C113+Графики!$B$3)),"")</f>
        <v/>
      </c>
      <c r="ER113" s="19" t="str">
        <f>IF(ISNUMBER(EO113), EO113*COS(RADIANS(-$C113+Графики!$B$5))+EP113*SIN(RADIANS(-$C113+Графики!$B$5)),"")</f>
        <v/>
      </c>
      <c r="ES113" s="24"/>
      <c r="ET113" s="25"/>
      <c r="EU113" s="25"/>
      <c r="EV113" s="25"/>
      <c r="EW113" s="18" t="str">
        <f t="shared" si="426"/>
        <v/>
      </c>
      <c r="EX113" s="18" t="str">
        <f t="shared" si="427"/>
        <v/>
      </c>
      <c r="EY113" s="18" t="str">
        <f t="shared" si="477"/>
        <v/>
      </c>
      <c r="EZ113" s="18" t="str">
        <f t="shared" si="478"/>
        <v/>
      </c>
      <c r="FA113" s="18" t="str">
        <f>IF(ISNUMBER(EY113), EY113*COS(RADIANS(-$C113+Графики!$B$3))+EZ113*SIN(RADIANS(-$C113+Графики!$B$3)),"")</f>
        <v/>
      </c>
      <c r="FB113" s="19" t="str">
        <f>IF(ISNUMBER(EY113), EY113*COS(RADIANS(-$C113+Графики!$B$5))+EZ113*SIN(RADIANS(-$C113+Графики!$B$5)),"")</f>
        <v/>
      </c>
      <c r="FC113" s="24"/>
      <c r="FD113" s="25"/>
      <c r="FE113" s="25"/>
      <c r="FF113" s="25"/>
      <c r="FG113" s="18" t="str">
        <f t="shared" si="428"/>
        <v/>
      </c>
      <c r="FH113" s="18" t="str">
        <f t="shared" si="429"/>
        <v/>
      </c>
      <c r="FI113" s="18" t="str">
        <f t="shared" si="479"/>
        <v/>
      </c>
      <c r="FJ113" s="18" t="str">
        <f t="shared" si="480"/>
        <v/>
      </c>
      <c r="FK113" s="18" t="str">
        <f>IF(ISNUMBER(FI113), FI113*COS(RADIANS(-$C113+Графики!$B$3))+FJ113*SIN(RADIANS(-$C113+Графики!$B$3)),"")</f>
        <v/>
      </c>
      <c r="FL113" s="19" t="str">
        <f>IF(ISNUMBER(FI113), FI113*COS(RADIANS(-$C113+Графики!$B$5))+FJ113*SIN(RADIANS(-$C113+Графики!$B$5)),"")</f>
        <v/>
      </c>
      <c r="FM113" s="24"/>
      <c r="FN113" s="25"/>
      <c r="FO113" s="25"/>
      <c r="FP113" s="25"/>
      <c r="FQ113" s="18" t="str">
        <f t="shared" si="430"/>
        <v/>
      </c>
      <c r="FR113" s="18" t="str">
        <f t="shared" si="431"/>
        <v/>
      </c>
      <c r="FS113" s="18" t="str">
        <f t="shared" si="481"/>
        <v/>
      </c>
      <c r="FT113" s="18" t="str">
        <f t="shared" si="482"/>
        <v/>
      </c>
      <c r="FU113" s="18" t="str">
        <f>IF(ISNUMBER(FS113), FS113*COS(RADIANS(-$C113+Графики!$B$3))+FT113*SIN(RADIANS(-$C113+Графики!$B$3)),"")</f>
        <v/>
      </c>
      <c r="FV113" s="19" t="str">
        <f>IF(ISNUMBER(FS113), FS113*COS(RADIANS(-$C113+Графики!$B$5))+FT113*SIN(RADIANS(-$C113+Графики!$B$5)),"")</f>
        <v/>
      </c>
      <c r="FW113" s="24"/>
      <c r="FX113" s="25"/>
      <c r="FY113" s="25"/>
      <c r="FZ113" s="25"/>
      <c r="GA113" s="18" t="str">
        <f t="shared" si="432"/>
        <v/>
      </c>
      <c r="GB113" s="18" t="str">
        <f t="shared" si="433"/>
        <v/>
      </c>
      <c r="GC113" s="18" t="str">
        <f t="shared" si="483"/>
        <v/>
      </c>
      <c r="GD113" s="18" t="str">
        <f t="shared" si="484"/>
        <v/>
      </c>
      <c r="GE113" s="18" t="str">
        <f>IF(ISNUMBER(GC113), GC113*COS(RADIANS(-$C113+Графики!$B$3))+GD113*SIN(RADIANS(-$C113+Графики!$B$3)),"")</f>
        <v/>
      </c>
      <c r="GF113" s="19" t="str">
        <f>IF(ISNUMBER(GC113), GC113*COS(RADIANS(-$C113+Графики!$B$5))+GD113*SIN(RADIANS(-$C113+Графики!$B$5)),"")</f>
        <v/>
      </c>
      <c r="GG113" s="24"/>
      <c r="GH113" s="25"/>
      <c r="GI113" s="25"/>
      <c r="GJ113" s="25"/>
      <c r="GK113" s="18" t="str">
        <f t="shared" si="434"/>
        <v/>
      </c>
      <c r="GL113" s="18" t="str">
        <f t="shared" si="435"/>
        <v/>
      </c>
      <c r="GM113" s="18" t="str">
        <f t="shared" si="485"/>
        <v/>
      </c>
      <c r="GN113" s="18" t="str">
        <f t="shared" si="486"/>
        <v/>
      </c>
      <c r="GO113" s="18" t="str">
        <f>IF(ISNUMBER(GM113), GM113*COS(RADIANS(-$C113+Графики!$B$3))+GN113*SIN(RADIANS(-$C113+Графики!$B$3)),"")</f>
        <v/>
      </c>
      <c r="GP113" s="19" t="str">
        <f>IF(ISNUMBER(GM113), GM113*COS(RADIANS(-$C113+Графики!$B$5))+GN113*SIN(RADIANS(-$C113+Графики!$B$5)),"")</f>
        <v/>
      </c>
      <c r="GQ113" s="24"/>
      <c r="GR113" s="25"/>
      <c r="GS113" s="25"/>
      <c r="GT113" s="25"/>
      <c r="GU113" s="18" t="str">
        <f t="shared" si="436"/>
        <v/>
      </c>
      <c r="GV113" s="18" t="str">
        <f t="shared" si="437"/>
        <v/>
      </c>
      <c r="GW113" s="18" t="str">
        <f t="shared" si="487"/>
        <v/>
      </c>
      <c r="GX113" s="18" t="str">
        <f t="shared" si="488"/>
        <v/>
      </c>
      <c r="GY113" s="18" t="str">
        <f>IF(ISNUMBER(GW113), GW113*COS(RADIANS(-$C113+Графики!$B$3))+GX113*SIN(RADIANS(-$C113+Графики!$B$3)),"")</f>
        <v/>
      </c>
      <c r="GZ113" s="19" t="str">
        <f>IF(ISNUMBER(GW113), GW113*COS(RADIANS(-$C113+Графики!$B$5))+GX113*SIN(RADIANS(-$C113+Графики!$B$5)),"")</f>
        <v/>
      </c>
      <c r="HA113" s="24"/>
      <c r="HB113" s="25"/>
      <c r="HC113" s="25"/>
      <c r="HD113" s="25"/>
      <c r="HE113" s="18" t="str">
        <f t="shared" si="438"/>
        <v/>
      </c>
      <c r="HF113" s="18" t="str">
        <f t="shared" si="439"/>
        <v/>
      </c>
      <c r="HG113" s="18" t="str">
        <f t="shared" si="489"/>
        <v/>
      </c>
      <c r="HH113" s="18" t="str">
        <f t="shared" si="490"/>
        <v/>
      </c>
      <c r="HI113" s="18" t="str">
        <f>IF(ISNUMBER(HG113), HG113*COS(RADIANS(-$C113+Графики!$B$3))+HH113*SIN(RADIANS(-$C113+Графики!$B$3)),"")</f>
        <v/>
      </c>
      <c r="HJ113" s="19" t="str">
        <f>IF(ISNUMBER(HG113), HG113*COS(RADIANS(-$C113+Графики!$B$5))+HH113*SIN(RADIANS(-$C113+Графики!$B$5)),"")</f>
        <v/>
      </c>
      <c r="HK113" s="24"/>
      <c r="HL113" s="25"/>
      <c r="HM113" s="25"/>
      <c r="HN113" s="25"/>
      <c r="HO113" s="18" t="str">
        <f t="shared" si="440"/>
        <v/>
      </c>
      <c r="HP113" s="18" t="str">
        <f t="shared" si="441"/>
        <v/>
      </c>
      <c r="HQ113" s="18" t="str">
        <f t="shared" si="491"/>
        <v/>
      </c>
      <c r="HR113" s="18" t="str">
        <f t="shared" si="492"/>
        <v/>
      </c>
      <c r="HS113" s="18" t="str">
        <f>IF(ISNUMBER(HQ113), HQ113*COS(RADIANS(-$C113+Графики!$B$3))+HR113*SIN(RADIANS(-$C113+Графики!$B$3)),"")</f>
        <v/>
      </c>
      <c r="HT113" s="19" t="str">
        <f>IF(ISNUMBER(HQ113), HQ113*COS(RADIANS(-$C113+Графики!$B$5))+HR113*SIN(RADIANS(-$C113+Графики!$B$5)),"")</f>
        <v/>
      </c>
      <c r="HU113" s="24"/>
      <c r="HV113" s="25"/>
      <c r="HW113" s="25"/>
      <c r="HX113" s="25"/>
      <c r="HY113" s="18" t="str">
        <f t="shared" si="442"/>
        <v/>
      </c>
      <c r="HZ113" s="18" t="str">
        <f t="shared" si="443"/>
        <v/>
      </c>
      <c r="IA113" s="18" t="str">
        <f t="shared" si="493"/>
        <v/>
      </c>
      <c r="IB113" s="18" t="str">
        <f t="shared" si="494"/>
        <v/>
      </c>
      <c r="IC113" s="18" t="str">
        <f>IF(ISNUMBER(IA113), IA113*COS(RADIANS(-$C113+Графики!$B$3))+IB113*SIN(RADIANS(-$C113+Графики!$B$3)),"")</f>
        <v/>
      </c>
      <c r="ID113" s="19" t="str">
        <f>IF(ISNUMBER(IA113), IA113*COS(RADIANS(-$C113+Графики!$B$5))+IB113*SIN(RADIANS(-$C113+Графики!$B$5)),"")</f>
        <v/>
      </c>
      <c r="IE113" s="24"/>
      <c r="IF113" s="25"/>
      <c r="IG113" s="25"/>
      <c r="IH113" s="25"/>
      <c r="II113" s="18" t="str">
        <f t="shared" si="444"/>
        <v/>
      </c>
      <c r="IJ113" s="18" t="str">
        <f t="shared" si="445"/>
        <v/>
      </c>
      <c r="IK113" s="18" t="str">
        <f t="shared" si="495"/>
        <v/>
      </c>
      <c r="IL113" s="18" t="str">
        <f t="shared" si="496"/>
        <v/>
      </c>
      <c r="IM113" s="18" t="str">
        <f>IF(ISNUMBER(IK113), IK113*COS(RADIANS(-$C113+Графики!$B$3))+IL113*SIN(RADIANS(-$C113+Графики!$B$3)),"")</f>
        <v/>
      </c>
      <c r="IN113" s="19" t="str">
        <f>IF(ISNUMBER(IK113), IK113*COS(RADIANS(-$C113+Графики!$B$5))+IL113*SIN(RADIANS(-$C113+Графики!$B$5)),"")</f>
        <v/>
      </c>
      <c r="IO113" s="24"/>
      <c r="IP113" s="25"/>
      <c r="IQ113" s="25"/>
      <c r="IR113" s="25"/>
      <c r="IS113" s="18" t="str">
        <f t="shared" si="446"/>
        <v/>
      </c>
      <c r="IT113" s="18" t="str">
        <f t="shared" si="447"/>
        <v/>
      </c>
      <c r="IU113" s="18" t="str">
        <f t="shared" si="497"/>
        <v/>
      </c>
      <c r="IV113" s="18" t="str">
        <f t="shared" si="498"/>
        <v/>
      </c>
      <c r="IW113" s="18" t="str">
        <f>IF(ISNUMBER(IU113), IU113*COS(RADIANS(-$C113+Графики!$B$3))+IV113*SIN(RADIANS(-$C113+Графики!$B$3)),"")</f>
        <v/>
      </c>
      <c r="IX113" s="19" t="str">
        <f>IF(ISNUMBER(IU113), IU113*COS(RADIANS(-$C113+Графики!$B$5))+IV113*SIN(RADIANS(-$C113+Графики!$B$5)),"")</f>
        <v/>
      </c>
    </row>
    <row r="114" spans="1:258" s="88" customFormat="1" x14ac:dyDescent="0.25">
      <c r="A114" s="44">
        <v>114</v>
      </c>
      <c r="B114" s="50">
        <v>0</v>
      </c>
      <c r="C114" s="11">
        <f>IF(Графики!$A$7="Расчитывать с учетом закручивания скважины",B114,0)</f>
        <v>0</v>
      </c>
      <c r="D114" s="47">
        <v>55.5</v>
      </c>
      <c r="E114" s="34">
        <f t="shared" si="448"/>
        <v>0</v>
      </c>
      <c r="F114" s="35">
        <f t="shared" si="448"/>
        <v>0</v>
      </c>
      <c r="G114" s="35">
        <f t="shared" si="295"/>
        <v>0</v>
      </c>
      <c r="H114" s="36">
        <f t="shared" si="296"/>
        <v>0</v>
      </c>
      <c r="I114" s="29"/>
      <c r="J114" s="25"/>
      <c r="K114" s="25"/>
      <c r="L114" s="25"/>
      <c r="M114" s="18" t="str">
        <f t="shared" si="398"/>
        <v/>
      </c>
      <c r="N114" s="18" t="str">
        <f t="shared" si="399"/>
        <v/>
      </c>
      <c r="O114" s="18" t="str">
        <f t="shared" si="449"/>
        <v/>
      </c>
      <c r="P114" s="18" t="str">
        <f t="shared" si="450"/>
        <v/>
      </c>
      <c r="Q114" s="18" t="str">
        <f>IF(ISNUMBER(O114), O114*COS(RADIANS(-$C114+Графики!$B$3))+P114*SIN(RADIANS(-$C114+Графики!$B$3)),"")</f>
        <v/>
      </c>
      <c r="R114" s="19" t="str">
        <f>IF(ISNUMBER(O114), O114*COS(RADIANS(-$C114+Графики!$B$5))+P114*SIN(RADIANS(-$C114+Графики!$B$5)),"")</f>
        <v/>
      </c>
      <c r="S114" s="29"/>
      <c r="T114" s="25"/>
      <c r="U114" s="25"/>
      <c r="V114" s="25"/>
      <c r="W114" s="18" t="str">
        <f t="shared" si="400"/>
        <v/>
      </c>
      <c r="X114" s="18" t="str">
        <f t="shared" si="401"/>
        <v/>
      </c>
      <c r="Y114" s="18" t="str">
        <f t="shared" si="451"/>
        <v/>
      </c>
      <c r="Z114" s="18" t="str">
        <f t="shared" si="452"/>
        <v/>
      </c>
      <c r="AA114" s="18" t="str">
        <f>IF(ISNUMBER(Y114), Y114*COS(RADIANS(-$C114+Графики!$B$3))+Z114*SIN(RADIANS(-$C114+Графики!$B$3)),"")</f>
        <v/>
      </c>
      <c r="AB114" s="18" t="str">
        <f>IF(ISNUMBER(Y114), Y114*COS(RADIANS(-$C114+Графики!$B$5))+Z114*SIN(RADIANS(-$C114+Графики!$B$5)),"")</f>
        <v/>
      </c>
      <c r="AC114" s="24"/>
      <c r="AD114" s="25"/>
      <c r="AE114" s="25"/>
      <c r="AF114" s="25"/>
      <c r="AG114" s="18" t="str">
        <f t="shared" si="402"/>
        <v/>
      </c>
      <c r="AH114" s="18" t="str">
        <f t="shared" si="403"/>
        <v/>
      </c>
      <c r="AI114" s="18" t="str">
        <f t="shared" si="453"/>
        <v/>
      </c>
      <c r="AJ114" s="18" t="str">
        <f t="shared" si="454"/>
        <v/>
      </c>
      <c r="AK114" s="18" t="str">
        <f>IF(ISNUMBER(AI114), AI114*COS(RADIANS(-$C114+Графики!$B$3))+AJ114*SIN(RADIANS(-$C114+Графики!$B$3)),"")</f>
        <v/>
      </c>
      <c r="AL114" s="19" t="str">
        <f>IF(ISNUMBER(AI114), AI114*COS(RADIANS(-$C114+Графики!$B$5))+AJ114*SIN(RADIANS(-$C114+Графики!$B$5)),"")</f>
        <v/>
      </c>
      <c r="AM114" s="24"/>
      <c r="AN114" s="25"/>
      <c r="AO114" s="25"/>
      <c r="AP114" s="25"/>
      <c r="AQ114" s="18" t="str">
        <f t="shared" si="404"/>
        <v/>
      </c>
      <c r="AR114" s="18" t="str">
        <f t="shared" si="405"/>
        <v/>
      </c>
      <c r="AS114" s="18" t="str">
        <f t="shared" si="455"/>
        <v/>
      </c>
      <c r="AT114" s="18" t="str">
        <f t="shared" si="456"/>
        <v/>
      </c>
      <c r="AU114" s="18" t="str">
        <f>IF(ISNUMBER(AS114), AS114*COS(RADIANS(-$C114+Графики!$B$3))+AT114*SIN(RADIANS(-$C114+Графики!$B$3)),"")</f>
        <v/>
      </c>
      <c r="AV114" s="19" t="str">
        <f>IF(ISNUMBER(AS114), AS114*COS(RADIANS(-$C114+Графики!$B$5))+AT114*SIN(RADIANS(-$C114+Графики!$B$5)),"")</f>
        <v/>
      </c>
      <c r="AW114" s="24"/>
      <c r="AX114" s="25"/>
      <c r="AY114" s="25"/>
      <c r="AZ114" s="25"/>
      <c r="BA114" s="18" t="str">
        <f t="shared" si="406"/>
        <v/>
      </c>
      <c r="BB114" s="18" t="str">
        <f t="shared" si="407"/>
        <v/>
      </c>
      <c r="BC114" s="18" t="str">
        <f t="shared" si="457"/>
        <v/>
      </c>
      <c r="BD114" s="18" t="str">
        <f t="shared" si="458"/>
        <v/>
      </c>
      <c r="BE114" s="18" t="str">
        <f>IF(ISNUMBER(BC114), BC114*COS(RADIANS(-$C114+Графики!$B$3))+BD114*SIN(RADIANS(-$C114+Графики!$B$3)),"")</f>
        <v/>
      </c>
      <c r="BF114" s="19" t="str">
        <f>IF(ISNUMBER(BC114), BC114*COS(RADIANS(-$C114+Графики!$B$5))+BD114*SIN(RADIANS(-$C114+Графики!$B$5)),"")</f>
        <v/>
      </c>
      <c r="BG114" s="24"/>
      <c r="BH114" s="25"/>
      <c r="BI114" s="25"/>
      <c r="BJ114" s="25"/>
      <c r="BK114" s="18" t="str">
        <f t="shared" si="408"/>
        <v/>
      </c>
      <c r="BL114" s="18" t="str">
        <f t="shared" si="409"/>
        <v/>
      </c>
      <c r="BM114" s="18" t="str">
        <f t="shared" si="459"/>
        <v/>
      </c>
      <c r="BN114" s="18" t="str">
        <f t="shared" si="460"/>
        <v/>
      </c>
      <c r="BO114" s="18" t="str">
        <f>IF(ISNUMBER(BM114), BM114*COS(RADIANS(-$C114+Графики!$B$3))+BN114*SIN(RADIANS(-$C114+Графики!$B$3)),"")</f>
        <v/>
      </c>
      <c r="BP114" s="19" t="str">
        <f>IF(ISNUMBER(BM114), BM114*COS(RADIANS(-$C114+Графики!$B$5))+BN114*SIN(RADIANS(-$C114+Графики!$B$5)),"")</f>
        <v/>
      </c>
      <c r="BQ114" s="24"/>
      <c r="BR114" s="25"/>
      <c r="BS114" s="25"/>
      <c r="BT114" s="25"/>
      <c r="BU114" s="18" t="str">
        <f t="shared" si="410"/>
        <v/>
      </c>
      <c r="BV114" s="18" t="str">
        <f t="shared" si="411"/>
        <v/>
      </c>
      <c r="BW114" s="18" t="str">
        <f t="shared" si="461"/>
        <v/>
      </c>
      <c r="BX114" s="18" t="str">
        <f t="shared" si="462"/>
        <v/>
      </c>
      <c r="BY114" s="18" t="str">
        <f>IF(ISNUMBER(BW114), BW114*COS(RADIANS(-$C114+Графики!$B$3))+BX114*SIN(RADIANS(-$C114+Графики!$B$3)),"")</f>
        <v/>
      </c>
      <c r="BZ114" s="19" t="str">
        <f>IF(ISNUMBER(BW114), BW114*COS(RADIANS(-$C114+Графики!$B$5))+BX114*SIN(RADIANS(-$C114+Графики!$B$5)),"")</f>
        <v/>
      </c>
      <c r="CA114" s="29"/>
      <c r="CB114" s="25"/>
      <c r="CC114" s="25"/>
      <c r="CD114" s="25"/>
      <c r="CE114" s="18" t="str">
        <f t="shared" si="412"/>
        <v/>
      </c>
      <c r="CF114" s="18" t="str">
        <f t="shared" si="413"/>
        <v/>
      </c>
      <c r="CG114" s="18" t="str">
        <f t="shared" si="463"/>
        <v/>
      </c>
      <c r="CH114" s="18" t="str">
        <f t="shared" si="464"/>
        <v/>
      </c>
      <c r="CI114" s="18" t="str">
        <f>IF(ISNUMBER(CG114), CG114*COS(RADIANS(-$C114+Графики!$B$3))+CH114*SIN(RADIANS(-$C114+Графики!$B$3)),"")</f>
        <v/>
      </c>
      <c r="CJ114" s="19" t="str">
        <f>IF(ISNUMBER(CG114), CG114*COS(RADIANS(-$C114+Графики!$B$5))+CH114*SIN(RADIANS(-$C114+Графики!$B$5)),"")</f>
        <v/>
      </c>
      <c r="CK114" s="24"/>
      <c r="CL114" s="25"/>
      <c r="CM114" s="25"/>
      <c r="CN114" s="25"/>
      <c r="CO114" s="18" t="str">
        <f t="shared" si="414"/>
        <v/>
      </c>
      <c r="CP114" s="18" t="str">
        <f t="shared" si="415"/>
        <v/>
      </c>
      <c r="CQ114" s="18" t="str">
        <f t="shared" si="465"/>
        <v/>
      </c>
      <c r="CR114" s="18" t="str">
        <f t="shared" si="466"/>
        <v/>
      </c>
      <c r="CS114" s="18" t="str">
        <f>IF(ISNUMBER(CQ114), CQ114*COS(RADIANS(-$C114+Графики!$B$3))+CR114*SIN(RADIANS(-$C114+Графики!$B$3)),"")</f>
        <v/>
      </c>
      <c r="CT114" s="19" t="str">
        <f>IF(ISNUMBER(CQ114), CQ114*COS(RADIANS(-$C114+Графики!$B$5))+CR114*SIN(RADIANS(-$C114+Графики!$B$5)),"")</f>
        <v/>
      </c>
      <c r="CU114" s="24"/>
      <c r="CV114" s="25"/>
      <c r="CW114" s="25"/>
      <c r="CX114" s="25"/>
      <c r="CY114" s="18" t="str">
        <f t="shared" si="416"/>
        <v/>
      </c>
      <c r="CZ114" s="18" t="str">
        <f t="shared" si="417"/>
        <v/>
      </c>
      <c r="DA114" s="18" t="str">
        <f t="shared" si="467"/>
        <v/>
      </c>
      <c r="DB114" s="18" t="str">
        <f t="shared" si="468"/>
        <v/>
      </c>
      <c r="DC114" s="18" t="str">
        <f>IF(ISNUMBER(DA114), DA114*COS(RADIANS(-$C114+Графики!$B$3))+DB114*SIN(RADIANS(-$C114+Графики!$B$3)),"")</f>
        <v/>
      </c>
      <c r="DD114" s="19" t="str">
        <f>IF(ISNUMBER(DA114), DA114*COS(RADIANS(-$C114+Графики!$B$5))+DB114*SIN(RADIANS(-$C114+Графики!$B$5)),"")</f>
        <v/>
      </c>
      <c r="DE114" s="24"/>
      <c r="DF114" s="25"/>
      <c r="DG114" s="25"/>
      <c r="DH114" s="25"/>
      <c r="DI114" s="18" t="str">
        <f t="shared" si="418"/>
        <v/>
      </c>
      <c r="DJ114" s="18" t="str">
        <f t="shared" si="419"/>
        <v/>
      </c>
      <c r="DK114" s="18" t="str">
        <f t="shared" si="469"/>
        <v/>
      </c>
      <c r="DL114" s="18" t="str">
        <f t="shared" si="470"/>
        <v/>
      </c>
      <c r="DM114" s="18" t="str">
        <f>IF(ISNUMBER(DK114), DK114*COS(RADIANS(-$C114+Графики!$B$3))+DL114*SIN(RADIANS(-$C114+Графики!$B$3)),"")</f>
        <v/>
      </c>
      <c r="DN114" s="19" t="str">
        <f>IF(ISNUMBER(DK114), DK114*COS(RADIANS(-$C114+Графики!$B$5))+DL114*SIN(RADIANS(-$C114+Графики!$B$5)),"")</f>
        <v/>
      </c>
      <c r="DO114" s="24"/>
      <c r="DP114" s="25"/>
      <c r="DQ114" s="25"/>
      <c r="DR114" s="25"/>
      <c r="DS114" s="18" t="str">
        <f t="shared" si="420"/>
        <v/>
      </c>
      <c r="DT114" s="18" t="str">
        <f t="shared" si="421"/>
        <v/>
      </c>
      <c r="DU114" s="18" t="str">
        <f t="shared" si="471"/>
        <v/>
      </c>
      <c r="DV114" s="18" t="str">
        <f t="shared" si="472"/>
        <v/>
      </c>
      <c r="DW114" s="18" t="str">
        <f>IF(ISNUMBER(DU114), DU114*COS(RADIANS(-$C114+Графики!$B$3))+DV114*SIN(RADIANS(-$C114+Графики!$B$3)),"")</f>
        <v/>
      </c>
      <c r="DX114" s="19" t="str">
        <f>IF(ISNUMBER(DU114), DU114*COS(RADIANS(-$C114+Графики!$B$5))+DV114*SIN(RADIANS(-$C114+Графики!$B$5)),"")</f>
        <v/>
      </c>
      <c r="DY114" s="24"/>
      <c r="DZ114" s="25"/>
      <c r="EA114" s="25"/>
      <c r="EB114" s="25"/>
      <c r="EC114" s="18" t="str">
        <f t="shared" si="422"/>
        <v/>
      </c>
      <c r="ED114" s="18" t="str">
        <f t="shared" si="423"/>
        <v/>
      </c>
      <c r="EE114" s="18" t="str">
        <f t="shared" si="473"/>
        <v/>
      </c>
      <c r="EF114" s="18" t="str">
        <f t="shared" si="474"/>
        <v/>
      </c>
      <c r="EG114" s="18" t="str">
        <f>IF(ISNUMBER(EE114), EE114*COS(RADIANS(-$C114+Графики!$B$3))+EF114*SIN(RADIANS(-$C114+Графики!$B$3)),"")</f>
        <v/>
      </c>
      <c r="EH114" s="19" t="str">
        <f>IF(ISNUMBER(EE114), EE114*COS(RADIANS(-$C114+Графики!$B$5))+EF114*SIN(RADIANS(-$C114+Графики!$B$5)),"")</f>
        <v/>
      </c>
      <c r="EI114" s="24"/>
      <c r="EJ114" s="25"/>
      <c r="EK114" s="25"/>
      <c r="EL114" s="25"/>
      <c r="EM114" s="18" t="str">
        <f t="shared" si="424"/>
        <v/>
      </c>
      <c r="EN114" s="18" t="str">
        <f t="shared" si="425"/>
        <v/>
      </c>
      <c r="EO114" s="18" t="str">
        <f t="shared" si="475"/>
        <v/>
      </c>
      <c r="EP114" s="18" t="str">
        <f t="shared" si="476"/>
        <v/>
      </c>
      <c r="EQ114" s="18" t="str">
        <f>IF(ISNUMBER(EO114), EO114*COS(RADIANS(-$C114+Графики!$B$3))+EP114*SIN(RADIANS(-$C114+Графики!$B$3)),"")</f>
        <v/>
      </c>
      <c r="ER114" s="19" t="str">
        <f>IF(ISNUMBER(EO114), EO114*COS(RADIANS(-$C114+Графики!$B$5))+EP114*SIN(RADIANS(-$C114+Графики!$B$5)),"")</f>
        <v/>
      </c>
      <c r="ES114" s="24"/>
      <c r="ET114" s="25"/>
      <c r="EU114" s="25"/>
      <c r="EV114" s="25"/>
      <c r="EW114" s="18" t="str">
        <f t="shared" si="426"/>
        <v/>
      </c>
      <c r="EX114" s="18" t="str">
        <f t="shared" si="427"/>
        <v/>
      </c>
      <c r="EY114" s="18" t="str">
        <f t="shared" si="477"/>
        <v/>
      </c>
      <c r="EZ114" s="18" t="str">
        <f t="shared" si="478"/>
        <v/>
      </c>
      <c r="FA114" s="18" t="str">
        <f>IF(ISNUMBER(EY114), EY114*COS(RADIANS(-$C114+Графики!$B$3))+EZ114*SIN(RADIANS(-$C114+Графики!$B$3)),"")</f>
        <v/>
      </c>
      <c r="FB114" s="19" t="str">
        <f>IF(ISNUMBER(EY114), EY114*COS(RADIANS(-$C114+Графики!$B$5))+EZ114*SIN(RADIANS(-$C114+Графики!$B$5)),"")</f>
        <v/>
      </c>
      <c r="FC114" s="24"/>
      <c r="FD114" s="25"/>
      <c r="FE114" s="25"/>
      <c r="FF114" s="25"/>
      <c r="FG114" s="18" t="str">
        <f t="shared" si="428"/>
        <v/>
      </c>
      <c r="FH114" s="18" t="str">
        <f t="shared" si="429"/>
        <v/>
      </c>
      <c r="FI114" s="18" t="str">
        <f t="shared" si="479"/>
        <v/>
      </c>
      <c r="FJ114" s="18" t="str">
        <f t="shared" si="480"/>
        <v/>
      </c>
      <c r="FK114" s="18" t="str">
        <f>IF(ISNUMBER(FI114), FI114*COS(RADIANS(-$C114+Графики!$B$3))+FJ114*SIN(RADIANS(-$C114+Графики!$B$3)),"")</f>
        <v/>
      </c>
      <c r="FL114" s="19" t="str">
        <f>IF(ISNUMBER(FI114), FI114*COS(RADIANS(-$C114+Графики!$B$5))+FJ114*SIN(RADIANS(-$C114+Графики!$B$5)),"")</f>
        <v/>
      </c>
      <c r="FM114" s="24"/>
      <c r="FN114" s="25"/>
      <c r="FO114" s="25"/>
      <c r="FP114" s="25"/>
      <c r="FQ114" s="18" t="str">
        <f t="shared" si="430"/>
        <v/>
      </c>
      <c r="FR114" s="18" t="str">
        <f t="shared" si="431"/>
        <v/>
      </c>
      <c r="FS114" s="18" t="str">
        <f t="shared" si="481"/>
        <v/>
      </c>
      <c r="FT114" s="18" t="str">
        <f t="shared" si="482"/>
        <v/>
      </c>
      <c r="FU114" s="18" t="str">
        <f>IF(ISNUMBER(FS114), FS114*COS(RADIANS(-$C114+Графики!$B$3))+FT114*SIN(RADIANS(-$C114+Графики!$B$3)),"")</f>
        <v/>
      </c>
      <c r="FV114" s="19" t="str">
        <f>IF(ISNUMBER(FS114), FS114*COS(RADIANS(-$C114+Графики!$B$5))+FT114*SIN(RADIANS(-$C114+Графики!$B$5)),"")</f>
        <v/>
      </c>
      <c r="FW114" s="24"/>
      <c r="FX114" s="25"/>
      <c r="FY114" s="25"/>
      <c r="FZ114" s="25"/>
      <c r="GA114" s="18" t="str">
        <f t="shared" si="432"/>
        <v/>
      </c>
      <c r="GB114" s="18" t="str">
        <f t="shared" si="433"/>
        <v/>
      </c>
      <c r="GC114" s="18" t="str">
        <f t="shared" si="483"/>
        <v/>
      </c>
      <c r="GD114" s="18" t="str">
        <f t="shared" si="484"/>
        <v/>
      </c>
      <c r="GE114" s="18" t="str">
        <f>IF(ISNUMBER(GC114), GC114*COS(RADIANS(-$C114+Графики!$B$3))+GD114*SIN(RADIANS(-$C114+Графики!$B$3)),"")</f>
        <v/>
      </c>
      <c r="GF114" s="19" t="str">
        <f>IF(ISNUMBER(GC114), GC114*COS(RADIANS(-$C114+Графики!$B$5))+GD114*SIN(RADIANS(-$C114+Графики!$B$5)),"")</f>
        <v/>
      </c>
      <c r="GG114" s="24"/>
      <c r="GH114" s="25"/>
      <c r="GI114" s="25"/>
      <c r="GJ114" s="25"/>
      <c r="GK114" s="18" t="str">
        <f t="shared" si="434"/>
        <v/>
      </c>
      <c r="GL114" s="18" t="str">
        <f t="shared" si="435"/>
        <v/>
      </c>
      <c r="GM114" s="18" t="str">
        <f t="shared" si="485"/>
        <v/>
      </c>
      <c r="GN114" s="18" t="str">
        <f t="shared" si="486"/>
        <v/>
      </c>
      <c r="GO114" s="18" t="str">
        <f>IF(ISNUMBER(GM114), GM114*COS(RADIANS(-$C114+Графики!$B$3))+GN114*SIN(RADIANS(-$C114+Графики!$B$3)),"")</f>
        <v/>
      </c>
      <c r="GP114" s="19" t="str">
        <f>IF(ISNUMBER(GM114), GM114*COS(RADIANS(-$C114+Графики!$B$5))+GN114*SIN(RADIANS(-$C114+Графики!$B$5)),"")</f>
        <v/>
      </c>
      <c r="GQ114" s="24"/>
      <c r="GR114" s="25"/>
      <c r="GS114" s="25"/>
      <c r="GT114" s="25"/>
      <c r="GU114" s="18" t="str">
        <f t="shared" si="436"/>
        <v/>
      </c>
      <c r="GV114" s="18" t="str">
        <f t="shared" si="437"/>
        <v/>
      </c>
      <c r="GW114" s="18" t="str">
        <f t="shared" si="487"/>
        <v/>
      </c>
      <c r="GX114" s="18" t="str">
        <f t="shared" si="488"/>
        <v/>
      </c>
      <c r="GY114" s="18" t="str">
        <f>IF(ISNUMBER(GW114), GW114*COS(RADIANS(-$C114+Графики!$B$3))+GX114*SIN(RADIANS(-$C114+Графики!$B$3)),"")</f>
        <v/>
      </c>
      <c r="GZ114" s="19" t="str">
        <f>IF(ISNUMBER(GW114), GW114*COS(RADIANS(-$C114+Графики!$B$5))+GX114*SIN(RADIANS(-$C114+Графики!$B$5)),"")</f>
        <v/>
      </c>
      <c r="HA114" s="24"/>
      <c r="HB114" s="25"/>
      <c r="HC114" s="25"/>
      <c r="HD114" s="25"/>
      <c r="HE114" s="18" t="str">
        <f t="shared" si="438"/>
        <v/>
      </c>
      <c r="HF114" s="18" t="str">
        <f t="shared" si="439"/>
        <v/>
      </c>
      <c r="HG114" s="18" t="str">
        <f t="shared" si="489"/>
        <v/>
      </c>
      <c r="HH114" s="18" t="str">
        <f t="shared" si="490"/>
        <v/>
      </c>
      <c r="HI114" s="18" t="str">
        <f>IF(ISNUMBER(HG114), HG114*COS(RADIANS(-$C114+Графики!$B$3))+HH114*SIN(RADIANS(-$C114+Графики!$B$3)),"")</f>
        <v/>
      </c>
      <c r="HJ114" s="19" t="str">
        <f>IF(ISNUMBER(HG114), HG114*COS(RADIANS(-$C114+Графики!$B$5))+HH114*SIN(RADIANS(-$C114+Графики!$B$5)),"")</f>
        <v/>
      </c>
      <c r="HK114" s="24"/>
      <c r="HL114" s="25"/>
      <c r="HM114" s="25"/>
      <c r="HN114" s="25"/>
      <c r="HO114" s="18" t="str">
        <f t="shared" si="440"/>
        <v/>
      </c>
      <c r="HP114" s="18" t="str">
        <f t="shared" si="441"/>
        <v/>
      </c>
      <c r="HQ114" s="18" t="str">
        <f t="shared" si="491"/>
        <v/>
      </c>
      <c r="HR114" s="18" t="str">
        <f t="shared" si="492"/>
        <v/>
      </c>
      <c r="HS114" s="18" t="str">
        <f>IF(ISNUMBER(HQ114), HQ114*COS(RADIANS(-$C114+Графики!$B$3))+HR114*SIN(RADIANS(-$C114+Графики!$B$3)),"")</f>
        <v/>
      </c>
      <c r="HT114" s="19" t="str">
        <f>IF(ISNUMBER(HQ114), HQ114*COS(RADIANS(-$C114+Графики!$B$5))+HR114*SIN(RADIANS(-$C114+Графики!$B$5)),"")</f>
        <v/>
      </c>
      <c r="HU114" s="24"/>
      <c r="HV114" s="25"/>
      <c r="HW114" s="25"/>
      <c r="HX114" s="25"/>
      <c r="HY114" s="18" t="str">
        <f t="shared" si="442"/>
        <v/>
      </c>
      <c r="HZ114" s="18" t="str">
        <f t="shared" si="443"/>
        <v/>
      </c>
      <c r="IA114" s="18" t="str">
        <f t="shared" si="493"/>
        <v/>
      </c>
      <c r="IB114" s="18" t="str">
        <f t="shared" si="494"/>
        <v/>
      </c>
      <c r="IC114" s="18" t="str">
        <f>IF(ISNUMBER(IA114), IA114*COS(RADIANS(-$C114+Графики!$B$3))+IB114*SIN(RADIANS(-$C114+Графики!$B$3)),"")</f>
        <v/>
      </c>
      <c r="ID114" s="19" t="str">
        <f>IF(ISNUMBER(IA114), IA114*COS(RADIANS(-$C114+Графики!$B$5))+IB114*SIN(RADIANS(-$C114+Графики!$B$5)),"")</f>
        <v/>
      </c>
      <c r="IE114" s="24"/>
      <c r="IF114" s="25"/>
      <c r="IG114" s="25"/>
      <c r="IH114" s="25"/>
      <c r="II114" s="18" t="str">
        <f t="shared" si="444"/>
        <v/>
      </c>
      <c r="IJ114" s="18" t="str">
        <f t="shared" si="445"/>
        <v/>
      </c>
      <c r="IK114" s="18" t="str">
        <f t="shared" si="495"/>
        <v/>
      </c>
      <c r="IL114" s="18" t="str">
        <f t="shared" si="496"/>
        <v/>
      </c>
      <c r="IM114" s="18" t="str">
        <f>IF(ISNUMBER(IK114), IK114*COS(RADIANS(-$C114+Графики!$B$3))+IL114*SIN(RADIANS(-$C114+Графики!$B$3)),"")</f>
        <v/>
      </c>
      <c r="IN114" s="19" t="str">
        <f>IF(ISNUMBER(IK114), IK114*COS(RADIANS(-$C114+Графики!$B$5))+IL114*SIN(RADIANS(-$C114+Графики!$B$5)),"")</f>
        <v/>
      </c>
      <c r="IO114" s="24"/>
      <c r="IP114" s="25"/>
      <c r="IQ114" s="25"/>
      <c r="IR114" s="25"/>
      <c r="IS114" s="18" t="str">
        <f t="shared" si="446"/>
        <v/>
      </c>
      <c r="IT114" s="18" t="str">
        <f t="shared" si="447"/>
        <v/>
      </c>
      <c r="IU114" s="18" t="str">
        <f t="shared" si="497"/>
        <v/>
      </c>
      <c r="IV114" s="18" t="str">
        <f t="shared" si="498"/>
        <v/>
      </c>
      <c r="IW114" s="18" t="str">
        <f>IF(ISNUMBER(IU114), IU114*COS(RADIANS(-$C114+Графики!$B$3))+IV114*SIN(RADIANS(-$C114+Графики!$B$3)),"")</f>
        <v/>
      </c>
      <c r="IX114" s="19" t="str">
        <f>IF(ISNUMBER(IU114), IU114*COS(RADIANS(-$C114+Графики!$B$5))+IV114*SIN(RADIANS(-$C114+Графики!$B$5)),"")</f>
        <v/>
      </c>
    </row>
    <row r="115" spans="1:258" s="88" customFormat="1" x14ac:dyDescent="0.25">
      <c r="A115" s="44">
        <v>115</v>
      </c>
      <c r="B115" s="50">
        <v>0</v>
      </c>
      <c r="C115" s="11">
        <f>IF(Графики!$A$7="Расчитывать с учетом закручивания скважины",B115,0)</f>
        <v>0</v>
      </c>
      <c r="D115" s="47">
        <v>56</v>
      </c>
      <c r="E115" s="34">
        <f t="shared" si="448"/>
        <v>0</v>
      </c>
      <c r="F115" s="35">
        <f t="shared" si="448"/>
        <v>0</v>
      </c>
      <c r="G115" s="35">
        <f t="shared" si="295"/>
        <v>0</v>
      </c>
      <c r="H115" s="36">
        <f t="shared" si="296"/>
        <v>0</v>
      </c>
      <c r="I115" s="29"/>
      <c r="J115" s="25"/>
      <c r="K115" s="25"/>
      <c r="L115" s="25"/>
      <c r="M115" s="18" t="str">
        <f t="shared" si="398"/>
        <v/>
      </c>
      <c r="N115" s="18" t="str">
        <f t="shared" si="399"/>
        <v/>
      </c>
      <c r="O115" s="18" t="str">
        <f t="shared" si="449"/>
        <v/>
      </c>
      <c r="P115" s="18" t="str">
        <f t="shared" si="450"/>
        <v/>
      </c>
      <c r="Q115" s="18" t="str">
        <f>IF(ISNUMBER(O115), O115*COS(RADIANS(-$C115+Графики!$B$3))+P115*SIN(RADIANS(-$C115+Графики!$B$3)),"")</f>
        <v/>
      </c>
      <c r="R115" s="19" t="str">
        <f>IF(ISNUMBER(O115), O115*COS(RADIANS(-$C115+Графики!$B$5))+P115*SIN(RADIANS(-$C115+Графики!$B$5)),"")</f>
        <v/>
      </c>
      <c r="S115" s="29"/>
      <c r="T115" s="25"/>
      <c r="U115" s="25"/>
      <c r="V115" s="25"/>
      <c r="W115" s="18" t="str">
        <f t="shared" si="400"/>
        <v/>
      </c>
      <c r="X115" s="18" t="str">
        <f t="shared" si="401"/>
        <v/>
      </c>
      <c r="Y115" s="18" t="str">
        <f t="shared" si="451"/>
        <v/>
      </c>
      <c r="Z115" s="18" t="str">
        <f t="shared" si="452"/>
        <v/>
      </c>
      <c r="AA115" s="18" t="str">
        <f>IF(ISNUMBER(Y115), Y115*COS(RADIANS(-$C115+Графики!$B$3))+Z115*SIN(RADIANS(-$C115+Графики!$B$3)),"")</f>
        <v/>
      </c>
      <c r="AB115" s="18" t="str">
        <f>IF(ISNUMBER(Y115), Y115*COS(RADIANS(-$C115+Графики!$B$5))+Z115*SIN(RADIANS(-$C115+Графики!$B$5)),"")</f>
        <v/>
      </c>
      <c r="AC115" s="24"/>
      <c r="AD115" s="25"/>
      <c r="AE115" s="25"/>
      <c r="AF115" s="25"/>
      <c r="AG115" s="18" t="str">
        <f t="shared" si="402"/>
        <v/>
      </c>
      <c r="AH115" s="18" t="str">
        <f t="shared" si="403"/>
        <v/>
      </c>
      <c r="AI115" s="18" t="str">
        <f t="shared" si="453"/>
        <v/>
      </c>
      <c r="AJ115" s="18" t="str">
        <f t="shared" si="454"/>
        <v/>
      </c>
      <c r="AK115" s="18" t="str">
        <f>IF(ISNUMBER(AI115), AI115*COS(RADIANS(-$C115+Графики!$B$3))+AJ115*SIN(RADIANS(-$C115+Графики!$B$3)),"")</f>
        <v/>
      </c>
      <c r="AL115" s="19" t="str">
        <f>IF(ISNUMBER(AI115), AI115*COS(RADIANS(-$C115+Графики!$B$5))+AJ115*SIN(RADIANS(-$C115+Графики!$B$5)),"")</f>
        <v/>
      </c>
      <c r="AM115" s="24"/>
      <c r="AN115" s="25"/>
      <c r="AO115" s="25"/>
      <c r="AP115" s="25"/>
      <c r="AQ115" s="18" t="str">
        <f t="shared" si="404"/>
        <v/>
      </c>
      <c r="AR115" s="18" t="str">
        <f t="shared" si="405"/>
        <v/>
      </c>
      <c r="AS115" s="18" t="str">
        <f t="shared" si="455"/>
        <v/>
      </c>
      <c r="AT115" s="18" t="str">
        <f t="shared" si="456"/>
        <v/>
      </c>
      <c r="AU115" s="18" t="str">
        <f>IF(ISNUMBER(AS115), AS115*COS(RADIANS(-$C115+Графики!$B$3))+AT115*SIN(RADIANS(-$C115+Графики!$B$3)),"")</f>
        <v/>
      </c>
      <c r="AV115" s="19" t="str">
        <f>IF(ISNUMBER(AS115), AS115*COS(RADIANS(-$C115+Графики!$B$5))+AT115*SIN(RADIANS(-$C115+Графики!$B$5)),"")</f>
        <v/>
      </c>
      <c r="AW115" s="24"/>
      <c r="AX115" s="25"/>
      <c r="AY115" s="25"/>
      <c r="AZ115" s="25"/>
      <c r="BA115" s="18" t="str">
        <f t="shared" si="406"/>
        <v/>
      </c>
      <c r="BB115" s="18" t="str">
        <f t="shared" si="407"/>
        <v/>
      </c>
      <c r="BC115" s="18" t="str">
        <f t="shared" si="457"/>
        <v/>
      </c>
      <c r="BD115" s="18" t="str">
        <f t="shared" si="458"/>
        <v/>
      </c>
      <c r="BE115" s="18" t="str">
        <f>IF(ISNUMBER(BC115), BC115*COS(RADIANS(-$C115+Графики!$B$3))+BD115*SIN(RADIANS(-$C115+Графики!$B$3)),"")</f>
        <v/>
      </c>
      <c r="BF115" s="19" t="str">
        <f>IF(ISNUMBER(BC115), BC115*COS(RADIANS(-$C115+Графики!$B$5))+BD115*SIN(RADIANS(-$C115+Графики!$B$5)),"")</f>
        <v/>
      </c>
      <c r="BG115" s="24"/>
      <c r="BH115" s="25"/>
      <c r="BI115" s="25"/>
      <c r="BJ115" s="25"/>
      <c r="BK115" s="18" t="str">
        <f t="shared" si="408"/>
        <v/>
      </c>
      <c r="BL115" s="18" t="str">
        <f t="shared" si="409"/>
        <v/>
      </c>
      <c r="BM115" s="18" t="str">
        <f t="shared" si="459"/>
        <v/>
      </c>
      <c r="BN115" s="18" t="str">
        <f t="shared" si="460"/>
        <v/>
      </c>
      <c r="BO115" s="18" t="str">
        <f>IF(ISNUMBER(BM115), BM115*COS(RADIANS(-$C115+Графики!$B$3))+BN115*SIN(RADIANS(-$C115+Графики!$B$3)),"")</f>
        <v/>
      </c>
      <c r="BP115" s="19" t="str">
        <f>IF(ISNUMBER(BM115), BM115*COS(RADIANS(-$C115+Графики!$B$5))+BN115*SIN(RADIANS(-$C115+Графики!$B$5)),"")</f>
        <v/>
      </c>
      <c r="BQ115" s="24"/>
      <c r="BR115" s="25"/>
      <c r="BS115" s="25"/>
      <c r="BT115" s="25"/>
      <c r="BU115" s="18" t="str">
        <f t="shared" si="410"/>
        <v/>
      </c>
      <c r="BV115" s="18" t="str">
        <f t="shared" si="411"/>
        <v/>
      </c>
      <c r="BW115" s="18" t="str">
        <f t="shared" si="461"/>
        <v/>
      </c>
      <c r="BX115" s="18" t="str">
        <f t="shared" si="462"/>
        <v/>
      </c>
      <c r="BY115" s="18" t="str">
        <f>IF(ISNUMBER(BW115), BW115*COS(RADIANS(-$C115+Графики!$B$3))+BX115*SIN(RADIANS(-$C115+Графики!$B$3)),"")</f>
        <v/>
      </c>
      <c r="BZ115" s="19" t="str">
        <f>IF(ISNUMBER(BW115), BW115*COS(RADIANS(-$C115+Графики!$B$5))+BX115*SIN(RADIANS(-$C115+Графики!$B$5)),"")</f>
        <v/>
      </c>
      <c r="CA115" s="29"/>
      <c r="CB115" s="25"/>
      <c r="CC115" s="25"/>
      <c r="CD115" s="25"/>
      <c r="CE115" s="18" t="str">
        <f t="shared" si="412"/>
        <v/>
      </c>
      <c r="CF115" s="18" t="str">
        <f t="shared" si="413"/>
        <v/>
      </c>
      <c r="CG115" s="18" t="str">
        <f t="shared" si="463"/>
        <v/>
      </c>
      <c r="CH115" s="18" t="str">
        <f t="shared" si="464"/>
        <v/>
      </c>
      <c r="CI115" s="18" t="str">
        <f>IF(ISNUMBER(CG115), CG115*COS(RADIANS(-$C115+Графики!$B$3))+CH115*SIN(RADIANS(-$C115+Графики!$B$3)),"")</f>
        <v/>
      </c>
      <c r="CJ115" s="19" t="str">
        <f>IF(ISNUMBER(CG115), CG115*COS(RADIANS(-$C115+Графики!$B$5))+CH115*SIN(RADIANS(-$C115+Графики!$B$5)),"")</f>
        <v/>
      </c>
      <c r="CK115" s="24"/>
      <c r="CL115" s="25"/>
      <c r="CM115" s="25"/>
      <c r="CN115" s="25"/>
      <c r="CO115" s="18" t="str">
        <f t="shared" si="414"/>
        <v/>
      </c>
      <c r="CP115" s="18" t="str">
        <f t="shared" si="415"/>
        <v/>
      </c>
      <c r="CQ115" s="18" t="str">
        <f t="shared" si="465"/>
        <v/>
      </c>
      <c r="CR115" s="18" t="str">
        <f t="shared" si="466"/>
        <v/>
      </c>
      <c r="CS115" s="18" t="str">
        <f>IF(ISNUMBER(CQ115), CQ115*COS(RADIANS(-$C115+Графики!$B$3))+CR115*SIN(RADIANS(-$C115+Графики!$B$3)),"")</f>
        <v/>
      </c>
      <c r="CT115" s="19" t="str">
        <f>IF(ISNUMBER(CQ115), CQ115*COS(RADIANS(-$C115+Графики!$B$5))+CR115*SIN(RADIANS(-$C115+Графики!$B$5)),"")</f>
        <v/>
      </c>
      <c r="CU115" s="24"/>
      <c r="CV115" s="25"/>
      <c r="CW115" s="25"/>
      <c r="CX115" s="25"/>
      <c r="CY115" s="18" t="str">
        <f t="shared" si="416"/>
        <v/>
      </c>
      <c r="CZ115" s="18" t="str">
        <f t="shared" si="417"/>
        <v/>
      </c>
      <c r="DA115" s="18" t="str">
        <f t="shared" si="467"/>
        <v/>
      </c>
      <c r="DB115" s="18" t="str">
        <f t="shared" si="468"/>
        <v/>
      </c>
      <c r="DC115" s="18" t="str">
        <f>IF(ISNUMBER(DA115), DA115*COS(RADIANS(-$C115+Графики!$B$3))+DB115*SIN(RADIANS(-$C115+Графики!$B$3)),"")</f>
        <v/>
      </c>
      <c r="DD115" s="19" t="str">
        <f>IF(ISNUMBER(DA115), DA115*COS(RADIANS(-$C115+Графики!$B$5))+DB115*SIN(RADIANS(-$C115+Графики!$B$5)),"")</f>
        <v/>
      </c>
      <c r="DE115" s="24"/>
      <c r="DF115" s="25"/>
      <c r="DG115" s="25"/>
      <c r="DH115" s="25"/>
      <c r="DI115" s="18" t="str">
        <f t="shared" si="418"/>
        <v/>
      </c>
      <c r="DJ115" s="18" t="str">
        <f t="shared" si="419"/>
        <v/>
      </c>
      <c r="DK115" s="18" t="str">
        <f t="shared" si="469"/>
        <v/>
      </c>
      <c r="DL115" s="18" t="str">
        <f t="shared" si="470"/>
        <v/>
      </c>
      <c r="DM115" s="18" t="str">
        <f>IF(ISNUMBER(DK115), DK115*COS(RADIANS(-$C115+Графики!$B$3))+DL115*SIN(RADIANS(-$C115+Графики!$B$3)),"")</f>
        <v/>
      </c>
      <c r="DN115" s="19" t="str">
        <f>IF(ISNUMBER(DK115), DK115*COS(RADIANS(-$C115+Графики!$B$5))+DL115*SIN(RADIANS(-$C115+Графики!$B$5)),"")</f>
        <v/>
      </c>
      <c r="DO115" s="24"/>
      <c r="DP115" s="25"/>
      <c r="DQ115" s="25"/>
      <c r="DR115" s="25"/>
      <c r="DS115" s="18" t="str">
        <f t="shared" si="420"/>
        <v/>
      </c>
      <c r="DT115" s="18" t="str">
        <f t="shared" si="421"/>
        <v/>
      </c>
      <c r="DU115" s="18" t="str">
        <f t="shared" si="471"/>
        <v/>
      </c>
      <c r="DV115" s="18" t="str">
        <f t="shared" si="472"/>
        <v/>
      </c>
      <c r="DW115" s="18" t="str">
        <f>IF(ISNUMBER(DU115), DU115*COS(RADIANS(-$C115+Графики!$B$3))+DV115*SIN(RADIANS(-$C115+Графики!$B$3)),"")</f>
        <v/>
      </c>
      <c r="DX115" s="19" t="str">
        <f>IF(ISNUMBER(DU115), DU115*COS(RADIANS(-$C115+Графики!$B$5))+DV115*SIN(RADIANS(-$C115+Графики!$B$5)),"")</f>
        <v/>
      </c>
      <c r="DY115" s="24"/>
      <c r="DZ115" s="25"/>
      <c r="EA115" s="25"/>
      <c r="EB115" s="25"/>
      <c r="EC115" s="18" t="str">
        <f t="shared" si="422"/>
        <v/>
      </c>
      <c r="ED115" s="18" t="str">
        <f t="shared" si="423"/>
        <v/>
      </c>
      <c r="EE115" s="18" t="str">
        <f t="shared" si="473"/>
        <v/>
      </c>
      <c r="EF115" s="18" t="str">
        <f t="shared" si="474"/>
        <v/>
      </c>
      <c r="EG115" s="18" t="str">
        <f>IF(ISNUMBER(EE115), EE115*COS(RADIANS(-$C115+Графики!$B$3))+EF115*SIN(RADIANS(-$C115+Графики!$B$3)),"")</f>
        <v/>
      </c>
      <c r="EH115" s="19" t="str">
        <f>IF(ISNUMBER(EE115), EE115*COS(RADIANS(-$C115+Графики!$B$5))+EF115*SIN(RADIANS(-$C115+Графики!$B$5)),"")</f>
        <v/>
      </c>
      <c r="EI115" s="24"/>
      <c r="EJ115" s="25"/>
      <c r="EK115" s="25"/>
      <c r="EL115" s="25"/>
      <c r="EM115" s="18" t="str">
        <f t="shared" si="424"/>
        <v/>
      </c>
      <c r="EN115" s="18" t="str">
        <f t="shared" si="425"/>
        <v/>
      </c>
      <c r="EO115" s="18" t="str">
        <f t="shared" si="475"/>
        <v/>
      </c>
      <c r="EP115" s="18" t="str">
        <f t="shared" si="476"/>
        <v/>
      </c>
      <c r="EQ115" s="18" t="str">
        <f>IF(ISNUMBER(EO115), EO115*COS(RADIANS(-$C115+Графики!$B$3))+EP115*SIN(RADIANS(-$C115+Графики!$B$3)),"")</f>
        <v/>
      </c>
      <c r="ER115" s="19" t="str">
        <f>IF(ISNUMBER(EO115), EO115*COS(RADIANS(-$C115+Графики!$B$5))+EP115*SIN(RADIANS(-$C115+Графики!$B$5)),"")</f>
        <v/>
      </c>
      <c r="ES115" s="24"/>
      <c r="ET115" s="25"/>
      <c r="EU115" s="25"/>
      <c r="EV115" s="25"/>
      <c r="EW115" s="18" t="str">
        <f t="shared" si="426"/>
        <v/>
      </c>
      <c r="EX115" s="18" t="str">
        <f t="shared" si="427"/>
        <v/>
      </c>
      <c r="EY115" s="18" t="str">
        <f t="shared" si="477"/>
        <v/>
      </c>
      <c r="EZ115" s="18" t="str">
        <f t="shared" si="478"/>
        <v/>
      </c>
      <c r="FA115" s="18" t="str">
        <f>IF(ISNUMBER(EY115), EY115*COS(RADIANS(-$C115+Графики!$B$3))+EZ115*SIN(RADIANS(-$C115+Графики!$B$3)),"")</f>
        <v/>
      </c>
      <c r="FB115" s="19" t="str">
        <f>IF(ISNUMBER(EY115), EY115*COS(RADIANS(-$C115+Графики!$B$5))+EZ115*SIN(RADIANS(-$C115+Графики!$B$5)),"")</f>
        <v/>
      </c>
      <c r="FC115" s="24"/>
      <c r="FD115" s="25"/>
      <c r="FE115" s="25"/>
      <c r="FF115" s="25"/>
      <c r="FG115" s="18" t="str">
        <f t="shared" si="428"/>
        <v/>
      </c>
      <c r="FH115" s="18" t="str">
        <f t="shared" si="429"/>
        <v/>
      </c>
      <c r="FI115" s="18" t="str">
        <f t="shared" si="479"/>
        <v/>
      </c>
      <c r="FJ115" s="18" t="str">
        <f t="shared" si="480"/>
        <v/>
      </c>
      <c r="FK115" s="18" t="str">
        <f>IF(ISNUMBER(FI115), FI115*COS(RADIANS(-$C115+Графики!$B$3))+FJ115*SIN(RADIANS(-$C115+Графики!$B$3)),"")</f>
        <v/>
      </c>
      <c r="FL115" s="19" t="str">
        <f>IF(ISNUMBER(FI115), FI115*COS(RADIANS(-$C115+Графики!$B$5))+FJ115*SIN(RADIANS(-$C115+Графики!$B$5)),"")</f>
        <v/>
      </c>
      <c r="FM115" s="24"/>
      <c r="FN115" s="25"/>
      <c r="FO115" s="25"/>
      <c r="FP115" s="25"/>
      <c r="FQ115" s="18" t="str">
        <f t="shared" si="430"/>
        <v/>
      </c>
      <c r="FR115" s="18" t="str">
        <f t="shared" si="431"/>
        <v/>
      </c>
      <c r="FS115" s="18" t="str">
        <f t="shared" si="481"/>
        <v/>
      </c>
      <c r="FT115" s="18" t="str">
        <f t="shared" si="482"/>
        <v/>
      </c>
      <c r="FU115" s="18" t="str">
        <f>IF(ISNUMBER(FS115), FS115*COS(RADIANS(-$C115+Графики!$B$3))+FT115*SIN(RADIANS(-$C115+Графики!$B$3)),"")</f>
        <v/>
      </c>
      <c r="FV115" s="19" t="str">
        <f>IF(ISNUMBER(FS115), FS115*COS(RADIANS(-$C115+Графики!$B$5))+FT115*SIN(RADIANS(-$C115+Графики!$B$5)),"")</f>
        <v/>
      </c>
      <c r="FW115" s="24"/>
      <c r="FX115" s="25"/>
      <c r="FY115" s="25"/>
      <c r="FZ115" s="25"/>
      <c r="GA115" s="18" t="str">
        <f t="shared" si="432"/>
        <v/>
      </c>
      <c r="GB115" s="18" t="str">
        <f t="shared" si="433"/>
        <v/>
      </c>
      <c r="GC115" s="18" t="str">
        <f t="shared" si="483"/>
        <v/>
      </c>
      <c r="GD115" s="18" t="str">
        <f t="shared" si="484"/>
        <v/>
      </c>
      <c r="GE115" s="18" t="str">
        <f>IF(ISNUMBER(GC115), GC115*COS(RADIANS(-$C115+Графики!$B$3))+GD115*SIN(RADIANS(-$C115+Графики!$B$3)),"")</f>
        <v/>
      </c>
      <c r="GF115" s="19" t="str">
        <f>IF(ISNUMBER(GC115), GC115*COS(RADIANS(-$C115+Графики!$B$5))+GD115*SIN(RADIANS(-$C115+Графики!$B$5)),"")</f>
        <v/>
      </c>
      <c r="GG115" s="24"/>
      <c r="GH115" s="25"/>
      <c r="GI115" s="25"/>
      <c r="GJ115" s="25"/>
      <c r="GK115" s="18" t="str">
        <f t="shared" si="434"/>
        <v/>
      </c>
      <c r="GL115" s="18" t="str">
        <f t="shared" si="435"/>
        <v/>
      </c>
      <c r="GM115" s="18" t="str">
        <f t="shared" si="485"/>
        <v/>
      </c>
      <c r="GN115" s="18" t="str">
        <f t="shared" si="486"/>
        <v/>
      </c>
      <c r="GO115" s="18" t="str">
        <f>IF(ISNUMBER(GM115), GM115*COS(RADIANS(-$C115+Графики!$B$3))+GN115*SIN(RADIANS(-$C115+Графики!$B$3)),"")</f>
        <v/>
      </c>
      <c r="GP115" s="19" t="str">
        <f>IF(ISNUMBER(GM115), GM115*COS(RADIANS(-$C115+Графики!$B$5))+GN115*SIN(RADIANS(-$C115+Графики!$B$5)),"")</f>
        <v/>
      </c>
      <c r="GQ115" s="24"/>
      <c r="GR115" s="25"/>
      <c r="GS115" s="25"/>
      <c r="GT115" s="25"/>
      <c r="GU115" s="18" t="str">
        <f t="shared" si="436"/>
        <v/>
      </c>
      <c r="GV115" s="18" t="str">
        <f t="shared" si="437"/>
        <v/>
      </c>
      <c r="GW115" s="18" t="str">
        <f t="shared" si="487"/>
        <v/>
      </c>
      <c r="GX115" s="18" t="str">
        <f t="shared" si="488"/>
        <v/>
      </c>
      <c r="GY115" s="18" t="str">
        <f>IF(ISNUMBER(GW115), GW115*COS(RADIANS(-$C115+Графики!$B$3))+GX115*SIN(RADIANS(-$C115+Графики!$B$3)),"")</f>
        <v/>
      </c>
      <c r="GZ115" s="19" t="str">
        <f>IF(ISNUMBER(GW115), GW115*COS(RADIANS(-$C115+Графики!$B$5))+GX115*SIN(RADIANS(-$C115+Графики!$B$5)),"")</f>
        <v/>
      </c>
      <c r="HA115" s="24"/>
      <c r="HB115" s="25"/>
      <c r="HC115" s="25"/>
      <c r="HD115" s="25"/>
      <c r="HE115" s="18" t="str">
        <f t="shared" si="438"/>
        <v/>
      </c>
      <c r="HF115" s="18" t="str">
        <f t="shared" si="439"/>
        <v/>
      </c>
      <c r="HG115" s="18" t="str">
        <f t="shared" si="489"/>
        <v/>
      </c>
      <c r="HH115" s="18" t="str">
        <f t="shared" si="490"/>
        <v/>
      </c>
      <c r="HI115" s="18" t="str">
        <f>IF(ISNUMBER(HG115), HG115*COS(RADIANS(-$C115+Графики!$B$3))+HH115*SIN(RADIANS(-$C115+Графики!$B$3)),"")</f>
        <v/>
      </c>
      <c r="HJ115" s="19" t="str">
        <f>IF(ISNUMBER(HG115), HG115*COS(RADIANS(-$C115+Графики!$B$5))+HH115*SIN(RADIANS(-$C115+Графики!$B$5)),"")</f>
        <v/>
      </c>
      <c r="HK115" s="24"/>
      <c r="HL115" s="25"/>
      <c r="HM115" s="25"/>
      <c r="HN115" s="25"/>
      <c r="HO115" s="18" t="str">
        <f t="shared" si="440"/>
        <v/>
      </c>
      <c r="HP115" s="18" t="str">
        <f t="shared" si="441"/>
        <v/>
      </c>
      <c r="HQ115" s="18" t="str">
        <f t="shared" si="491"/>
        <v/>
      </c>
      <c r="HR115" s="18" t="str">
        <f t="shared" si="492"/>
        <v/>
      </c>
      <c r="HS115" s="18" t="str">
        <f>IF(ISNUMBER(HQ115), HQ115*COS(RADIANS(-$C115+Графики!$B$3))+HR115*SIN(RADIANS(-$C115+Графики!$B$3)),"")</f>
        <v/>
      </c>
      <c r="HT115" s="19" t="str">
        <f>IF(ISNUMBER(HQ115), HQ115*COS(RADIANS(-$C115+Графики!$B$5))+HR115*SIN(RADIANS(-$C115+Графики!$B$5)),"")</f>
        <v/>
      </c>
      <c r="HU115" s="24"/>
      <c r="HV115" s="25"/>
      <c r="HW115" s="25"/>
      <c r="HX115" s="25"/>
      <c r="HY115" s="18" t="str">
        <f t="shared" si="442"/>
        <v/>
      </c>
      <c r="HZ115" s="18" t="str">
        <f t="shared" si="443"/>
        <v/>
      </c>
      <c r="IA115" s="18" t="str">
        <f t="shared" si="493"/>
        <v/>
      </c>
      <c r="IB115" s="18" t="str">
        <f t="shared" si="494"/>
        <v/>
      </c>
      <c r="IC115" s="18" t="str">
        <f>IF(ISNUMBER(IA115), IA115*COS(RADIANS(-$C115+Графики!$B$3))+IB115*SIN(RADIANS(-$C115+Графики!$B$3)),"")</f>
        <v/>
      </c>
      <c r="ID115" s="19" t="str">
        <f>IF(ISNUMBER(IA115), IA115*COS(RADIANS(-$C115+Графики!$B$5))+IB115*SIN(RADIANS(-$C115+Графики!$B$5)),"")</f>
        <v/>
      </c>
      <c r="IE115" s="24"/>
      <c r="IF115" s="25"/>
      <c r="IG115" s="25"/>
      <c r="IH115" s="25"/>
      <c r="II115" s="18" t="str">
        <f t="shared" si="444"/>
        <v/>
      </c>
      <c r="IJ115" s="18" t="str">
        <f t="shared" si="445"/>
        <v/>
      </c>
      <c r="IK115" s="18" t="str">
        <f t="shared" si="495"/>
        <v/>
      </c>
      <c r="IL115" s="18" t="str">
        <f t="shared" si="496"/>
        <v/>
      </c>
      <c r="IM115" s="18" t="str">
        <f>IF(ISNUMBER(IK115), IK115*COS(RADIANS(-$C115+Графики!$B$3))+IL115*SIN(RADIANS(-$C115+Графики!$B$3)),"")</f>
        <v/>
      </c>
      <c r="IN115" s="19" t="str">
        <f>IF(ISNUMBER(IK115), IK115*COS(RADIANS(-$C115+Графики!$B$5))+IL115*SIN(RADIANS(-$C115+Графики!$B$5)),"")</f>
        <v/>
      </c>
      <c r="IO115" s="24"/>
      <c r="IP115" s="25"/>
      <c r="IQ115" s="25"/>
      <c r="IR115" s="25"/>
      <c r="IS115" s="18" t="str">
        <f t="shared" si="446"/>
        <v/>
      </c>
      <c r="IT115" s="18" t="str">
        <f t="shared" si="447"/>
        <v/>
      </c>
      <c r="IU115" s="18" t="str">
        <f t="shared" si="497"/>
        <v/>
      </c>
      <c r="IV115" s="18" t="str">
        <f t="shared" si="498"/>
        <v/>
      </c>
      <c r="IW115" s="18" t="str">
        <f>IF(ISNUMBER(IU115), IU115*COS(RADIANS(-$C115+Графики!$B$3))+IV115*SIN(RADIANS(-$C115+Графики!$B$3)),"")</f>
        <v/>
      </c>
      <c r="IX115" s="19" t="str">
        <f>IF(ISNUMBER(IU115), IU115*COS(RADIANS(-$C115+Графики!$B$5))+IV115*SIN(RADIANS(-$C115+Графики!$B$5)),"")</f>
        <v/>
      </c>
    </row>
    <row r="116" spans="1:258" s="88" customFormat="1" x14ac:dyDescent="0.25">
      <c r="A116" s="44">
        <v>116</v>
      </c>
      <c r="B116" s="50">
        <v>0</v>
      </c>
      <c r="C116" s="11">
        <f>IF(Графики!$A$7="Расчитывать с учетом закручивания скважины",B116,0)</f>
        <v>0</v>
      </c>
      <c r="D116" s="47">
        <v>56.5</v>
      </c>
      <c r="E116" s="34">
        <f t="shared" si="448"/>
        <v>0</v>
      </c>
      <c r="F116" s="35">
        <f t="shared" si="448"/>
        <v>0</v>
      </c>
      <c r="G116" s="35">
        <f t="shared" si="295"/>
        <v>0</v>
      </c>
      <c r="H116" s="36">
        <f t="shared" si="296"/>
        <v>0</v>
      </c>
      <c r="I116" s="29"/>
      <c r="J116" s="25"/>
      <c r="K116" s="25"/>
      <c r="L116" s="25"/>
      <c r="M116" s="18" t="str">
        <f t="shared" si="398"/>
        <v/>
      </c>
      <c r="N116" s="18" t="str">
        <f t="shared" si="399"/>
        <v/>
      </c>
      <c r="O116" s="18" t="str">
        <f t="shared" si="449"/>
        <v/>
      </c>
      <c r="P116" s="18" t="str">
        <f t="shared" si="450"/>
        <v/>
      </c>
      <c r="Q116" s="18" t="str">
        <f>IF(ISNUMBER(O116), O116*COS(RADIANS(-$C116+Графики!$B$3))+P116*SIN(RADIANS(-$C116+Графики!$B$3)),"")</f>
        <v/>
      </c>
      <c r="R116" s="19" t="str">
        <f>IF(ISNUMBER(O116), O116*COS(RADIANS(-$C116+Графики!$B$5))+P116*SIN(RADIANS(-$C116+Графики!$B$5)),"")</f>
        <v/>
      </c>
      <c r="S116" s="29"/>
      <c r="T116" s="25"/>
      <c r="U116" s="25"/>
      <c r="V116" s="25"/>
      <c r="W116" s="18" t="str">
        <f t="shared" si="400"/>
        <v/>
      </c>
      <c r="X116" s="18" t="str">
        <f t="shared" si="401"/>
        <v/>
      </c>
      <c r="Y116" s="18" t="str">
        <f t="shared" si="451"/>
        <v/>
      </c>
      <c r="Z116" s="18" t="str">
        <f t="shared" si="452"/>
        <v/>
      </c>
      <c r="AA116" s="18" t="str">
        <f>IF(ISNUMBER(Y116), Y116*COS(RADIANS(-$C116+Графики!$B$3))+Z116*SIN(RADIANS(-$C116+Графики!$B$3)),"")</f>
        <v/>
      </c>
      <c r="AB116" s="18" t="str">
        <f>IF(ISNUMBER(Y116), Y116*COS(RADIANS(-$C116+Графики!$B$5))+Z116*SIN(RADIANS(-$C116+Графики!$B$5)),"")</f>
        <v/>
      </c>
      <c r="AC116" s="24"/>
      <c r="AD116" s="25"/>
      <c r="AE116" s="25"/>
      <c r="AF116" s="25"/>
      <c r="AG116" s="18" t="str">
        <f t="shared" si="402"/>
        <v/>
      </c>
      <c r="AH116" s="18" t="str">
        <f t="shared" si="403"/>
        <v/>
      </c>
      <c r="AI116" s="18" t="str">
        <f t="shared" si="453"/>
        <v/>
      </c>
      <c r="AJ116" s="18" t="str">
        <f t="shared" si="454"/>
        <v/>
      </c>
      <c r="AK116" s="18" t="str">
        <f>IF(ISNUMBER(AI116), AI116*COS(RADIANS(-$C116+Графики!$B$3))+AJ116*SIN(RADIANS(-$C116+Графики!$B$3)),"")</f>
        <v/>
      </c>
      <c r="AL116" s="19" t="str">
        <f>IF(ISNUMBER(AI116), AI116*COS(RADIANS(-$C116+Графики!$B$5))+AJ116*SIN(RADIANS(-$C116+Графики!$B$5)),"")</f>
        <v/>
      </c>
      <c r="AM116" s="24"/>
      <c r="AN116" s="25"/>
      <c r="AO116" s="25"/>
      <c r="AP116" s="25"/>
      <c r="AQ116" s="18" t="str">
        <f t="shared" si="404"/>
        <v/>
      </c>
      <c r="AR116" s="18" t="str">
        <f t="shared" si="405"/>
        <v/>
      </c>
      <c r="AS116" s="18" t="str">
        <f t="shared" si="455"/>
        <v/>
      </c>
      <c r="AT116" s="18" t="str">
        <f t="shared" si="456"/>
        <v/>
      </c>
      <c r="AU116" s="18" t="str">
        <f>IF(ISNUMBER(AS116), AS116*COS(RADIANS(-$C116+Графики!$B$3))+AT116*SIN(RADIANS(-$C116+Графики!$B$3)),"")</f>
        <v/>
      </c>
      <c r="AV116" s="19" t="str">
        <f>IF(ISNUMBER(AS116), AS116*COS(RADIANS(-$C116+Графики!$B$5))+AT116*SIN(RADIANS(-$C116+Графики!$B$5)),"")</f>
        <v/>
      </c>
      <c r="AW116" s="24"/>
      <c r="AX116" s="25"/>
      <c r="AY116" s="25"/>
      <c r="AZ116" s="25"/>
      <c r="BA116" s="18" t="str">
        <f t="shared" si="406"/>
        <v/>
      </c>
      <c r="BB116" s="18" t="str">
        <f t="shared" si="407"/>
        <v/>
      </c>
      <c r="BC116" s="18" t="str">
        <f t="shared" si="457"/>
        <v/>
      </c>
      <c r="BD116" s="18" t="str">
        <f t="shared" si="458"/>
        <v/>
      </c>
      <c r="BE116" s="18" t="str">
        <f>IF(ISNUMBER(BC116), BC116*COS(RADIANS(-$C116+Графики!$B$3))+BD116*SIN(RADIANS(-$C116+Графики!$B$3)),"")</f>
        <v/>
      </c>
      <c r="BF116" s="19" t="str">
        <f>IF(ISNUMBER(BC116), BC116*COS(RADIANS(-$C116+Графики!$B$5))+BD116*SIN(RADIANS(-$C116+Графики!$B$5)),"")</f>
        <v/>
      </c>
      <c r="BG116" s="24"/>
      <c r="BH116" s="25"/>
      <c r="BI116" s="25"/>
      <c r="BJ116" s="25"/>
      <c r="BK116" s="18" t="str">
        <f t="shared" si="408"/>
        <v/>
      </c>
      <c r="BL116" s="18" t="str">
        <f t="shared" si="409"/>
        <v/>
      </c>
      <c r="BM116" s="18" t="str">
        <f t="shared" si="459"/>
        <v/>
      </c>
      <c r="BN116" s="18" t="str">
        <f t="shared" si="460"/>
        <v/>
      </c>
      <c r="BO116" s="18" t="str">
        <f>IF(ISNUMBER(BM116), BM116*COS(RADIANS(-$C116+Графики!$B$3))+BN116*SIN(RADIANS(-$C116+Графики!$B$3)),"")</f>
        <v/>
      </c>
      <c r="BP116" s="19" t="str">
        <f>IF(ISNUMBER(BM116), BM116*COS(RADIANS(-$C116+Графики!$B$5))+BN116*SIN(RADIANS(-$C116+Графики!$B$5)),"")</f>
        <v/>
      </c>
      <c r="BQ116" s="24"/>
      <c r="BR116" s="25"/>
      <c r="BS116" s="25"/>
      <c r="BT116" s="25"/>
      <c r="BU116" s="18" t="str">
        <f t="shared" si="410"/>
        <v/>
      </c>
      <c r="BV116" s="18" t="str">
        <f t="shared" si="411"/>
        <v/>
      </c>
      <c r="BW116" s="18" t="str">
        <f t="shared" si="461"/>
        <v/>
      </c>
      <c r="BX116" s="18" t="str">
        <f t="shared" si="462"/>
        <v/>
      </c>
      <c r="BY116" s="18" t="str">
        <f>IF(ISNUMBER(BW116), BW116*COS(RADIANS(-$C116+Графики!$B$3))+BX116*SIN(RADIANS(-$C116+Графики!$B$3)),"")</f>
        <v/>
      </c>
      <c r="BZ116" s="19" t="str">
        <f>IF(ISNUMBER(BW116), BW116*COS(RADIANS(-$C116+Графики!$B$5))+BX116*SIN(RADIANS(-$C116+Графики!$B$5)),"")</f>
        <v/>
      </c>
      <c r="CA116" s="29"/>
      <c r="CB116" s="25"/>
      <c r="CC116" s="25"/>
      <c r="CD116" s="25"/>
      <c r="CE116" s="18" t="str">
        <f t="shared" si="412"/>
        <v/>
      </c>
      <c r="CF116" s="18" t="str">
        <f t="shared" si="413"/>
        <v/>
      </c>
      <c r="CG116" s="18" t="str">
        <f t="shared" si="463"/>
        <v/>
      </c>
      <c r="CH116" s="18" t="str">
        <f t="shared" si="464"/>
        <v/>
      </c>
      <c r="CI116" s="18" t="str">
        <f>IF(ISNUMBER(CG116), CG116*COS(RADIANS(-$C116+Графики!$B$3))+CH116*SIN(RADIANS(-$C116+Графики!$B$3)),"")</f>
        <v/>
      </c>
      <c r="CJ116" s="19" t="str">
        <f>IF(ISNUMBER(CG116), CG116*COS(RADIANS(-$C116+Графики!$B$5))+CH116*SIN(RADIANS(-$C116+Графики!$B$5)),"")</f>
        <v/>
      </c>
      <c r="CK116" s="24"/>
      <c r="CL116" s="25"/>
      <c r="CM116" s="25"/>
      <c r="CN116" s="25"/>
      <c r="CO116" s="18" t="str">
        <f t="shared" si="414"/>
        <v/>
      </c>
      <c r="CP116" s="18" t="str">
        <f t="shared" si="415"/>
        <v/>
      </c>
      <c r="CQ116" s="18" t="str">
        <f t="shared" si="465"/>
        <v/>
      </c>
      <c r="CR116" s="18" t="str">
        <f t="shared" si="466"/>
        <v/>
      </c>
      <c r="CS116" s="18" t="str">
        <f>IF(ISNUMBER(CQ116), CQ116*COS(RADIANS(-$C116+Графики!$B$3))+CR116*SIN(RADIANS(-$C116+Графики!$B$3)),"")</f>
        <v/>
      </c>
      <c r="CT116" s="19" t="str">
        <f>IF(ISNUMBER(CQ116), CQ116*COS(RADIANS(-$C116+Графики!$B$5))+CR116*SIN(RADIANS(-$C116+Графики!$B$5)),"")</f>
        <v/>
      </c>
      <c r="CU116" s="24"/>
      <c r="CV116" s="25"/>
      <c r="CW116" s="25"/>
      <c r="CX116" s="25"/>
      <c r="CY116" s="18" t="str">
        <f t="shared" si="416"/>
        <v/>
      </c>
      <c r="CZ116" s="18" t="str">
        <f t="shared" si="417"/>
        <v/>
      </c>
      <c r="DA116" s="18" t="str">
        <f t="shared" si="467"/>
        <v/>
      </c>
      <c r="DB116" s="18" t="str">
        <f t="shared" si="468"/>
        <v/>
      </c>
      <c r="DC116" s="18" t="str">
        <f>IF(ISNUMBER(DA116), DA116*COS(RADIANS(-$C116+Графики!$B$3))+DB116*SIN(RADIANS(-$C116+Графики!$B$3)),"")</f>
        <v/>
      </c>
      <c r="DD116" s="19" t="str">
        <f>IF(ISNUMBER(DA116), DA116*COS(RADIANS(-$C116+Графики!$B$5))+DB116*SIN(RADIANS(-$C116+Графики!$B$5)),"")</f>
        <v/>
      </c>
      <c r="DE116" s="24"/>
      <c r="DF116" s="25"/>
      <c r="DG116" s="25"/>
      <c r="DH116" s="25"/>
      <c r="DI116" s="18" t="str">
        <f t="shared" si="418"/>
        <v/>
      </c>
      <c r="DJ116" s="18" t="str">
        <f t="shared" si="419"/>
        <v/>
      </c>
      <c r="DK116" s="18" t="str">
        <f t="shared" si="469"/>
        <v/>
      </c>
      <c r="DL116" s="18" t="str">
        <f t="shared" si="470"/>
        <v/>
      </c>
      <c r="DM116" s="18" t="str">
        <f>IF(ISNUMBER(DK116), DK116*COS(RADIANS(-$C116+Графики!$B$3))+DL116*SIN(RADIANS(-$C116+Графики!$B$3)),"")</f>
        <v/>
      </c>
      <c r="DN116" s="19" t="str">
        <f>IF(ISNUMBER(DK116), DK116*COS(RADIANS(-$C116+Графики!$B$5))+DL116*SIN(RADIANS(-$C116+Графики!$B$5)),"")</f>
        <v/>
      </c>
      <c r="DO116" s="24"/>
      <c r="DP116" s="25"/>
      <c r="DQ116" s="25"/>
      <c r="DR116" s="25"/>
      <c r="DS116" s="18" t="str">
        <f t="shared" si="420"/>
        <v/>
      </c>
      <c r="DT116" s="18" t="str">
        <f t="shared" si="421"/>
        <v/>
      </c>
      <c r="DU116" s="18" t="str">
        <f t="shared" si="471"/>
        <v/>
      </c>
      <c r="DV116" s="18" t="str">
        <f t="shared" si="472"/>
        <v/>
      </c>
      <c r="DW116" s="18" t="str">
        <f>IF(ISNUMBER(DU116), DU116*COS(RADIANS(-$C116+Графики!$B$3))+DV116*SIN(RADIANS(-$C116+Графики!$B$3)),"")</f>
        <v/>
      </c>
      <c r="DX116" s="19" t="str">
        <f>IF(ISNUMBER(DU116), DU116*COS(RADIANS(-$C116+Графики!$B$5))+DV116*SIN(RADIANS(-$C116+Графики!$B$5)),"")</f>
        <v/>
      </c>
      <c r="DY116" s="24"/>
      <c r="DZ116" s="25"/>
      <c r="EA116" s="25"/>
      <c r="EB116" s="25"/>
      <c r="EC116" s="18" t="str">
        <f t="shared" si="422"/>
        <v/>
      </c>
      <c r="ED116" s="18" t="str">
        <f t="shared" si="423"/>
        <v/>
      </c>
      <c r="EE116" s="18" t="str">
        <f t="shared" si="473"/>
        <v/>
      </c>
      <c r="EF116" s="18" t="str">
        <f t="shared" si="474"/>
        <v/>
      </c>
      <c r="EG116" s="18" t="str">
        <f>IF(ISNUMBER(EE116), EE116*COS(RADIANS(-$C116+Графики!$B$3))+EF116*SIN(RADIANS(-$C116+Графики!$B$3)),"")</f>
        <v/>
      </c>
      <c r="EH116" s="19" t="str">
        <f>IF(ISNUMBER(EE116), EE116*COS(RADIANS(-$C116+Графики!$B$5))+EF116*SIN(RADIANS(-$C116+Графики!$B$5)),"")</f>
        <v/>
      </c>
      <c r="EI116" s="24"/>
      <c r="EJ116" s="25"/>
      <c r="EK116" s="25"/>
      <c r="EL116" s="25"/>
      <c r="EM116" s="18" t="str">
        <f t="shared" si="424"/>
        <v/>
      </c>
      <c r="EN116" s="18" t="str">
        <f t="shared" si="425"/>
        <v/>
      </c>
      <c r="EO116" s="18" t="str">
        <f t="shared" si="475"/>
        <v/>
      </c>
      <c r="EP116" s="18" t="str">
        <f t="shared" si="476"/>
        <v/>
      </c>
      <c r="EQ116" s="18" t="str">
        <f>IF(ISNUMBER(EO116), EO116*COS(RADIANS(-$C116+Графики!$B$3))+EP116*SIN(RADIANS(-$C116+Графики!$B$3)),"")</f>
        <v/>
      </c>
      <c r="ER116" s="19" t="str">
        <f>IF(ISNUMBER(EO116), EO116*COS(RADIANS(-$C116+Графики!$B$5))+EP116*SIN(RADIANS(-$C116+Графики!$B$5)),"")</f>
        <v/>
      </c>
      <c r="ES116" s="24"/>
      <c r="ET116" s="25"/>
      <c r="EU116" s="25"/>
      <c r="EV116" s="25"/>
      <c r="EW116" s="18" t="str">
        <f t="shared" si="426"/>
        <v/>
      </c>
      <c r="EX116" s="18" t="str">
        <f t="shared" si="427"/>
        <v/>
      </c>
      <c r="EY116" s="18" t="str">
        <f t="shared" si="477"/>
        <v/>
      </c>
      <c r="EZ116" s="18" t="str">
        <f t="shared" si="478"/>
        <v/>
      </c>
      <c r="FA116" s="18" t="str">
        <f>IF(ISNUMBER(EY116), EY116*COS(RADIANS(-$C116+Графики!$B$3))+EZ116*SIN(RADIANS(-$C116+Графики!$B$3)),"")</f>
        <v/>
      </c>
      <c r="FB116" s="19" t="str">
        <f>IF(ISNUMBER(EY116), EY116*COS(RADIANS(-$C116+Графики!$B$5))+EZ116*SIN(RADIANS(-$C116+Графики!$B$5)),"")</f>
        <v/>
      </c>
      <c r="FC116" s="24"/>
      <c r="FD116" s="25"/>
      <c r="FE116" s="25"/>
      <c r="FF116" s="25"/>
      <c r="FG116" s="18" t="str">
        <f t="shared" si="428"/>
        <v/>
      </c>
      <c r="FH116" s="18" t="str">
        <f t="shared" si="429"/>
        <v/>
      </c>
      <c r="FI116" s="18" t="str">
        <f t="shared" si="479"/>
        <v/>
      </c>
      <c r="FJ116" s="18" t="str">
        <f t="shared" si="480"/>
        <v/>
      </c>
      <c r="FK116" s="18" t="str">
        <f>IF(ISNUMBER(FI116), FI116*COS(RADIANS(-$C116+Графики!$B$3))+FJ116*SIN(RADIANS(-$C116+Графики!$B$3)),"")</f>
        <v/>
      </c>
      <c r="FL116" s="19" t="str">
        <f>IF(ISNUMBER(FI116), FI116*COS(RADIANS(-$C116+Графики!$B$5))+FJ116*SIN(RADIANS(-$C116+Графики!$B$5)),"")</f>
        <v/>
      </c>
      <c r="FM116" s="24"/>
      <c r="FN116" s="25"/>
      <c r="FO116" s="25"/>
      <c r="FP116" s="25"/>
      <c r="FQ116" s="18" t="str">
        <f t="shared" si="430"/>
        <v/>
      </c>
      <c r="FR116" s="18" t="str">
        <f t="shared" si="431"/>
        <v/>
      </c>
      <c r="FS116" s="18" t="str">
        <f t="shared" si="481"/>
        <v/>
      </c>
      <c r="FT116" s="18" t="str">
        <f t="shared" si="482"/>
        <v/>
      </c>
      <c r="FU116" s="18" t="str">
        <f>IF(ISNUMBER(FS116), FS116*COS(RADIANS(-$C116+Графики!$B$3))+FT116*SIN(RADIANS(-$C116+Графики!$B$3)),"")</f>
        <v/>
      </c>
      <c r="FV116" s="19" t="str">
        <f>IF(ISNUMBER(FS116), FS116*COS(RADIANS(-$C116+Графики!$B$5))+FT116*SIN(RADIANS(-$C116+Графики!$B$5)),"")</f>
        <v/>
      </c>
      <c r="FW116" s="24"/>
      <c r="FX116" s="25"/>
      <c r="FY116" s="25"/>
      <c r="FZ116" s="25"/>
      <c r="GA116" s="18" t="str">
        <f t="shared" si="432"/>
        <v/>
      </c>
      <c r="GB116" s="18" t="str">
        <f t="shared" si="433"/>
        <v/>
      </c>
      <c r="GC116" s="18" t="str">
        <f t="shared" si="483"/>
        <v/>
      </c>
      <c r="GD116" s="18" t="str">
        <f t="shared" si="484"/>
        <v/>
      </c>
      <c r="GE116" s="18" t="str">
        <f>IF(ISNUMBER(GC116), GC116*COS(RADIANS(-$C116+Графики!$B$3))+GD116*SIN(RADIANS(-$C116+Графики!$B$3)),"")</f>
        <v/>
      </c>
      <c r="GF116" s="19" t="str">
        <f>IF(ISNUMBER(GC116), GC116*COS(RADIANS(-$C116+Графики!$B$5))+GD116*SIN(RADIANS(-$C116+Графики!$B$5)),"")</f>
        <v/>
      </c>
      <c r="GG116" s="24"/>
      <c r="GH116" s="25"/>
      <c r="GI116" s="25"/>
      <c r="GJ116" s="25"/>
      <c r="GK116" s="18" t="str">
        <f t="shared" si="434"/>
        <v/>
      </c>
      <c r="GL116" s="18" t="str">
        <f t="shared" si="435"/>
        <v/>
      </c>
      <c r="GM116" s="18" t="str">
        <f t="shared" si="485"/>
        <v/>
      </c>
      <c r="GN116" s="18" t="str">
        <f t="shared" si="486"/>
        <v/>
      </c>
      <c r="GO116" s="18" t="str">
        <f>IF(ISNUMBER(GM116), GM116*COS(RADIANS(-$C116+Графики!$B$3))+GN116*SIN(RADIANS(-$C116+Графики!$B$3)),"")</f>
        <v/>
      </c>
      <c r="GP116" s="19" t="str">
        <f>IF(ISNUMBER(GM116), GM116*COS(RADIANS(-$C116+Графики!$B$5))+GN116*SIN(RADIANS(-$C116+Графики!$B$5)),"")</f>
        <v/>
      </c>
      <c r="GQ116" s="24"/>
      <c r="GR116" s="25"/>
      <c r="GS116" s="25"/>
      <c r="GT116" s="25"/>
      <c r="GU116" s="18" t="str">
        <f t="shared" si="436"/>
        <v/>
      </c>
      <c r="GV116" s="18" t="str">
        <f t="shared" si="437"/>
        <v/>
      </c>
      <c r="GW116" s="18" t="str">
        <f t="shared" si="487"/>
        <v/>
      </c>
      <c r="GX116" s="18" t="str">
        <f t="shared" si="488"/>
        <v/>
      </c>
      <c r="GY116" s="18" t="str">
        <f>IF(ISNUMBER(GW116), GW116*COS(RADIANS(-$C116+Графики!$B$3))+GX116*SIN(RADIANS(-$C116+Графики!$B$3)),"")</f>
        <v/>
      </c>
      <c r="GZ116" s="19" t="str">
        <f>IF(ISNUMBER(GW116), GW116*COS(RADIANS(-$C116+Графики!$B$5))+GX116*SIN(RADIANS(-$C116+Графики!$B$5)),"")</f>
        <v/>
      </c>
      <c r="HA116" s="24"/>
      <c r="HB116" s="25"/>
      <c r="HC116" s="25"/>
      <c r="HD116" s="25"/>
      <c r="HE116" s="18" t="str">
        <f t="shared" si="438"/>
        <v/>
      </c>
      <c r="HF116" s="18" t="str">
        <f t="shared" si="439"/>
        <v/>
      </c>
      <c r="HG116" s="18" t="str">
        <f t="shared" si="489"/>
        <v/>
      </c>
      <c r="HH116" s="18" t="str">
        <f t="shared" si="490"/>
        <v/>
      </c>
      <c r="HI116" s="18" t="str">
        <f>IF(ISNUMBER(HG116), HG116*COS(RADIANS(-$C116+Графики!$B$3))+HH116*SIN(RADIANS(-$C116+Графики!$B$3)),"")</f>
        <v/>
      </c>
      <c r="HJ116" s="19" t="str">
        <f>IF(ISNUMBER(HG116), HG116*COS(RADIANS(-$C116+Графики!$B$5))+HH116*SIN(RADIANS(-$C116+Графики!$B$5)),"")</f>
        <v/>
      </c>
      <c r="HK116" s="24"/>
      <c r="HL116" s="25"/>
      <c r="HM116" s="25"/>
      <c r="HN116" s="25"/>
      <c r="HO116" s="18" t="str">
        <f t="shared" si="440"/>
        <v/>
      </c>
      <c r="HP116" s="18" t="str">
        <f t="shared" si="441"/>
        <v/>
      </c>
      <c r="HQ116" s="18" t="str">
        <f t="shared" si="491"/>
        <v/>
      </c>
      <c r="HR116" s="18" t="str">
        <f t="shared" si="492"/>
        <v/>
      </c>
      <c r="HS116" s="18" t="str">
        <f>IF(ISNUMBER(HQ116), HQ116*COS(RADIANS(-$C116+Графики!$B$3))+HR116*SIN(RADIANS(-$C116+Графики!$B$3)),"")</f>
        <v/>
      </c>
      <c r="HT116" s="19" t="str">
        <f>IF(ISNUMBER(HQ116), HQ116*COS(RADIANS(-$C116+Графики!$B$5))+HR116*SIN(RADIANS(-$C116+Графики!$B$5)),"")</f>
        <v/>
      </c>
      <c r="HU116" s="24"/>
      <c r="HV116" s="25"/>
      <c r="HW116" s="25"/>
      <c r="HX116" s="25"/>
      <c r="HY116" s="18" t="str">
        <f t="shared" si="442"/>
        <v/>
      </c>
      <c r="HZ116" s="18" t="str">
        <f t="shared" si="443"/>
        <v/>
      </c>
      <c r="IA116" s="18" t="str">
        <f t="shared" si="493"/>
        <v/>
      </c>
      <c r="IB116" s="18" t="str">
        <f t="shared" si="494"/>
        <v/>
      </c>
      <c r="IC116" s="18" t="str">
        <f>IF(ISNUMBER(IA116), IA116*COS(RADIANS(-$C116+Графики!$B$3))+IB116*SIN(RADIANS(-$C116+Графики!$B$3)),"")</f>
        <v/>
      </c>
      <c r="ID116" s="19" t="str">
        <f>IF(ISNUMBER(IA116), IA116*COS(RADIANS(-$C116+Графики!$B$5))+IB116*SIN(RADIANS(-$C116+Графики!$B$5)),"")</f>
        <v/>
      </c>
      <c r="IE116" s="24"/>
      <c r="IF116" s="25"/>
      <c r="IG116" s="25"/>
      <c r="IH116" s="25"/>
      <c r="II116" s="18" t="str">
        <f t="shared" si="444"/>
        <v/>
      </c>
      <c r="IJ116" s="18" t="str">
        <f t="shared" si="445"/>
        <v/>
      </c>
      <c r="IK116" s="18" t="str">
        <f t="shared" si="495"/>
        <v/>
      </c>
      <c r="IL116" s="18" t="str">
        <f t="shared" si="496"/>
        <v/>
      </c>
      <c r="IM116" s="18" t="str">
        <f>IF(ISNUMBER(IK116), IK116*COS(RADIANS(-$C116+Графики!$B$3))+IL116*SIN(RADIANS(-$C116+Графики!$B$3)),"")</f>
        <v/>
      </c>
      <c r="IN116" s="19" t="str">
        <f>IF(ISNUMBER(IK116), IK116*COS(RADIANS(-$C116+Графики!$B$5))+IL116*SIN(RADIANS(-$C116+Графики!$B$5)),"")</f>
        <v/>
      </c>
      <c r="IO116" s="24"/>
      <c r="IP116" s="25"/>
      <c r="IQ116" s="25"/>
      <c r="IR116" s="25"/>
      <c r="IS116" s="18" t="str">
        <f t="shared" si="446"/>
        <v/>
      </c>
      <c r="IT116" s="18" t="str">
        <f t="shared" si="447"/>
        <v/>
      </c>
      <c r="IU116" s="18" t="str">
        <f t="shared" si="497"/>
        <v/>
      </c>
      <c r="IV116" s="18" t="str">
        <f t="shared" si="498"/>
        <v/>
      </c>
      <c r="IW116" s="18" t="str">
        <f>IF(ISNUMBER(IU116), IU116*COS(RADIANS(-$C116+Графики!$B$3))+IV116*SIN(RADIANS(-$C116+Графики!$B$3)),"")</f>
        <v/>
      </c>
      <c r="IX116" s="19" t="str">
        <f>IF(ISNUMBER(IU116), IU116*COS(RADIANS(-$C116+Графики!$B$5))+IV116*SIN(RADIANS(-$C116+Графики!$B$5)),"")</f>
        <v/>
      </c>
    </row>
    <row r="117" spans="1:258" s="88" customFormat="1" x14ac:dyDescent="0.25">
      <c r="A117" s="44">
        <v>117</v>
      </c>
      <c r="B117" s="50">
        <v>0</v>
      </c>
      <c r="C117" s="11">
        <f>IF(Графики!$A$7="Расчитывать с учетом закручивания скважины",B117,0)</f>
        <v>0</v>
      </c>
      <c r="D117" s="47">
        <v>57</v>
      </c>
      <c r="E117" s="34">
        <f t="shared" si="448"/>
        <v>0</v>
      </c>
      <c r="F117" s="35">
        <f t="shared" si="448"/>
        <v>0</v>
      </c>
      <c r="G117" s="35">
        <f t="shared" si="295"/>
        <v>0</v>
      </c>
      <c r="H117" s="36">
        <f t="shared" si="296"/>
        <v>0</v>
      </c>
      <c r="I117" s="29"/>
      <c r="J117" s="25"/>
      <c r="K117" s="25"/>
      <c r="L117" s="25"/>
      <c r="M117" s="18" t="str">
        <f t="shared" si="398"/>
        <v/>
      </c>
      <c r="N117" s="18" t="str">
        <f t="shared" si="399"/>
        <v/>
      </c>
      <c r="O117" s="18" t="str">
        <f t="shared" si="449"/>
        <v/>
      </c>
      <c r="P117" s="18" t="str">
        <f t="shared" si="450"/>
        <v/>
      </c>
      <c r="Q117" s="18" t="str">
        <f>IF(ISNUMBER(O117), O117*COS(RADIANS(-$C117+Графики!$B$3))+P117*SIN(RADIANS(-$C117+Графики!$B$3)),"")</f>
        <v/>
      </c>
      <c r="R117" s="19" t="str">
        <f>IF(ISNUMBER(O117), O117*COS(RADIANS(-$C117+Графики!$B$5))+P117*SIN(RADIANS(-$C117+Графики!$B$5)),"")</f>
        <v/>
      </c>
      <c r="S117" s="29"/>
      <c r="T117" s="25"/>
      <c r="U117" s="25"/>
      <c r="V117" s="25"/>
      <c r="W117" s="18" t="str">
        <f t="shared" si="400"/>
        <v/>
      </c>
      <c r="X117" s="18" t="str">
        <f t="shared" si="401"/>
        <v/>
      </c>
      <c r="Y117" s="18" t="str">
        <f t="shared" si="451"/>
        <v/>
      </c>
      <c r="Z117" s="18" t="str">
        <f t="shared" si="452"/>
        <v/>
      </c>
      <c r="AA117" s="18" t="str">
        <f>IF(ISNUMBER(Y117), Y117*COS(RADIANS(-$C117+Графики!$B$3))+Z117*SIN(RADIANS(-$C117+Графики!$B$3)),"")</f>
        <v/>
      </c>
      <c r="AB117" s="18" t="str">
        <f>IF(ISNUMBER(Y117), Y117*COS(RADIANS(-$C117+Графики!$B$5))+Z117*SIN(RADIANS(-$C117+Графики!$B$5)),"")</f>
        <v/>
      </c>
      <c r="AC117" s="24"/>
      <c r="AD117" s="25"/>
      <c r="AE117" s="25"/>
      <c r="AF117" s="25"/>
      <c r="AG117" s="18" t="str">
        <f t="shared" si="402"/>
        <v/>
      </c>
      <c r="AH117" s="18" t="str">
        <f t="shared" si="403"/>
        <v/>
      </c>
      <c r="AI117" s="18" t="str">
        <f t="shared" si="453"/>
        <v/>
      </c>
      <c r="AJ117" s="18" t="str">
        <f t="shared" si="454"/>
        <v/>
      </c>
      <c r="AK117" s="18" t="str">
        <f>IF(ISNUMBER(AI117), AI117*COS(RADIANS(-$C117+Графики!$B$3))+AJ117*SIN(RADIANS(-$C117+Графики!$B$3)),"")</f>
        <v/>
      </c>
      <c r="AL117" s="19" t="str">
        <f>IF(ISNUMBER(AI117), AI117*COS(RADIANS(-$C117+Графики!$B$5))+AJ117*SIN(RADIANS(-$C117+Графики!$B$5)),"")</f>
        <v/>
      </c>
      <c r="AM117" s="24"/>
      <c r="AN117" s="25"/>
      <c r="AO117" s="25"/>
      <c r="AP117" s="25"/>
      <c r="AQ117" s="18" t="str">
        <f t="shared" si="404"/>
        <v/>
      </c>
      <c r="AR117" s="18" t="str">
        <f t="shared" si="405"/>
        <v/>
      </c>
      <c r="AS117" s="18" t="str">
        <f t="shared" si="455"/>
        <v/>
      </c>
      <c r="AT117" s="18" t="str">
        <f t="shared" si="456"/>
        <v/>
      </c>
      <c r="AU117" s="18" t="str">
        <f>IF(ISNUMBER(AS117), AS117*COS(RADIANS(-$C117+Графики!$B$3))+AT117*SIN(RADIANS(-$C117+Графики!$B$3)),"")</f>
        <v/>
      </c>
      <c r="AV117" s="19" t="str">
        <f>IF(ISNUMBER(AS117), AS117*COS(RADIANS(-$C117+Графики!$B$5))+AT117*SIN(RADIANS(-$C117+Графики!$B$5)),"")</f>
        <v/>
      </c>
      <c r="AW117" s="24"/>
      <c r="AX117" s="25"/>
      <c r="AY117" s="25"/>
      <c r="AZ117" s="25"/>
      <c r="BA117" s="18" t="str">
        <f t="shared" si="406"/>
        <v/>
      </c>
      <c r="BB117" s="18" t="str">
        <f t="shared" si="407"/>
        <v/>
      </c>
      <c r="BC117" s="18" t="str">
        <f t="shared" si="457"/>
        <v/>
      </c>
      <c r="BD117" s="18" t="str">
        <f t="shared" si="458"/>
        <v/>
      </c>
      <c r="BE117" s="18" t="str">
        <f>IF(ISNUMBER(BC117), BC117*COS(RADIANS(-$C117+Графики!$B$3))+BD117*SIN(RADIANS(-$C117+Графики!$B$3)),"")</f>
        <v/>
      </c>
      <c r="BF117" s="19" t="str">
        <f>IF(ISNUMBER(BC117), BC117*COS(RADIANS(-$C117+Графики!$B$5))+BD117*SIN(RADIANS(-$C117+Графики!$B$5)),"")</f>
        <v/>
      </c>
      <c r="BG117" s="24"/>
      <c r="BH117" s="25"/>
      <c r="BI117" s="25"/>
      <c r="BJ117" s="25"/>
      <c r="BK117" s="18" t="str">
        <f t="shared" si="408"/>
        <v/>
      </c>
      <c r="BL117" s="18" t="str">
        <f t="shared" si="409"/>
        <v/>
      </c>
      <c r="BM117" s="18" t="str">
        <f t="shared" si="459"/>
        <v/>
      </c>
      <c r="BN117" s="18" t="str">
        <f t="shared" si="460"/>
        <v/>
      </c>
      <c r="BO117" s="18" t="str">
        <f>IF(ISNUMBER(BM117), BM117*COS(RADIANS(-$C117+Графики!$B$3))+BN117*SIN(RADIANS(-$C117+Графики!$B$3)),"")</f>
        <v/>
      </c>
      <c r="BP117" s="19" t="str">
        <f>IF(ISNUMBER(BM117), BM117*COS(RADIANS(-$C117+Графики!$B$5))+BN117*SIN(RADIANS(-$C117+Графики!$B$5)),"")</f>
        <v/>
      </c>
      <c r="BQ117" s="24"/>
      <c r="BR117" s="25"/>
      <c r="BS117" s="25"/>
      <c r="BT117" s="25"/>
      <c r="BU117" s="18" t="str">
        <f t="shared" si="410"/>
        <v/>
      </c>
      <c r="BV117" s="18" t="str">
        <f t="shared" si="411"/>
        <v/>
      </c>
      <c r="BW117" s="18" t="str">
        <f t="shared" si="461"/>
        <v/>
      </c>
      <c r="BX117" s="18" t="str">
        <f t="shared" si="462"/>
        <v/>
      </c>
      <c r="BY117" s="18" t="str">
        <f>IF(ISNUMBER(BW117), BW117*COS(RADIANS(-$C117+Графики!$B$3))+BX117*SIN(RADIANS(-$C117+Графики!$B$3)),"")</f>
        <v/>
      </c>
      <c r="BZ117" s="19" t="str">
        <f>IF(ISNUMBER(BW117), BW117*COS(RADIANS(-$C117+Графики!$B$5))+BX117*SIN(RADIANS(-$C117+Графики!$B$5)),"")</f>
        <v/>
      </c>
      <c r="CA117" s="29"/>
      <c r="CB117" s="25"/>
      <c r="CC117" s="25"/>
      <c r="CD117" s="25"/>
      <c r="CE117" s="18" t="str">
        <f t="shared" si="412"/>
        <v/>
      </c>
      <c r="CF117" s="18" t="str">
        <f t="shared" si="413"/>
        <v/>
      </c>
      <c r="CG117" s="18" t="str">
        <f t="shared" si="463"/>
        <v/>
      </c>
      <c r="CH117" s="18" t="str">
        <f t="shared" si="464"/>
        <v/>
      </c>
      <c r="CI117" s="18" t="str">
        <f>IF(ISNUMBER(CG117), CG117*COS(RADIANS(-$C117+Графики!$B$3))+CH117*SIN(RADIANS(-$C117+Графики!$B$3)),"")</f>
        <v/>
      </c>
      <c r="CJ117" s="19" t="str">
        <f>IF(ISNUMBER(CG117), CG117*COS(RADIANS(-$C117+Графики!$B$5))+CH117*SIN(RADIANS(-$C117+Графики!$B$5)),"")</f>
        <v/>
      </c>
      <c r="CK117" s="24"/>
      <c r="CL117" s="25"/>
      <c r="CM117" s="25"/>
      <c r="CN117" s="25"/>
      <c r="CO117" s="18" t="str">
        <f t="shared" si="414"/>
        <v/>
      </c>
      <c r="CP117" s="18" t="str">
        <f t="shared" si="415"/>
        <v/>
      </c>
      <c r="CQ117" s="18" t="str">
        <f t="shared" si="465"/>
        <v/>
      </c>
      <c r="CR117" s="18" t="str">
        <f t="shared" si="466"/>
        <v/>
      </c>
      <c r="CS117" s="18" t="str">
        <f>IF(ISNUMBER(CQ117), CQ117*COS(RADIANS(-$C117+Графики!$B$3))+CR117*SIN(RADIANS(-$C117+Графики!$B$3)),"")</f>
        <v/>
      </c>
      <c r="CT117" s="19" t="str">
        <f>IF(ISNUMBER(CQ117), CQ117*COS(RADIANS(-$C117+Графики!$B$5))+CR117*SIN(RADIANS(-$C117+Графики!$B$5)),"")</f>
        <v/>
      </c>
      <c r="CU117" s="24"/>
      <c r="CV117" s="25"/>
      <c r="CW117" s="25"/>
      <c r="CX117" s="25"/>
      <c r="CY117" s="18" t="str">
        <f t="shared" si="416"/>
        <v/>
      </c>
      <c r="CZ117" s="18" t="str">
        <f t="shared" si="417"/>
        <v/>
      </c>
      <c r="DA117" s="18" t="str">
        <f t="shared" si="467"/>
        <v/>
      </c>
      <c r="DB117" s="18" t="str">
        <f t="shared" si="468"/>
        <v/>
      </c>
      <c r="DC117" s="18" t="str">
        <f>IF(ISNUMBER(DA117), DA117*COS(RADIANS(-$C117+Графики!$B$3))+DB117*SIN(RADIANS(-$C117+Графики!$B$3)),"")</f>
        <v/>
      </c>
      <c r="DD117" s="19" t="str">
        <f>IF(ISNUMBER(DA117), DA117*COS(RADIANS(-$C117+Графики!$B$5))+DB117*SIN(RADIANS(-$C117+Графики!$B$5)),"")</f>
        <v/>
      </c>
      <c r="DE117" s="24"/>
      <c r="DF117" s="25"/>
      <c r="DG117" s="25"/>
      <c r="DH117" s="25"/>
      <c r="DI117" s="18" t="str">
        <f t="shared" si="418"/>
        <v/>
      </c>
      <c r="DJ117" s="18" t="str">
        <f t="shared" si="419"/>
        <v/>
      </c>
      <c r="DK117" s="18" t="str">
        <f t="shared" si="469"/>
        <v/>
      </c>
      <c r="DL117" s="18" t="str">
        <f t="shared" si="470"/>
        <v/>
      </c>
      <c r="DM117" s="18" t="str">
        <f>IF(ISNUMBER(DK117), DK117*COS(RADIANS(-$C117+Графики!$B$3))+DL117*SIN(RADIANS(-$C117+Графики!$B$3)),"")</f>
        <v/>
      </c>
      <c r="DN117" s="19" t="str">
        <f>IF(ISNUMBER(DK117), DK117*COS(RADIANS(-$C117+Графики!$B$5))+DL117*SIN(RADIANS(-$C117+Графики!$B$5)),"")</f>
        <v/>
      </c>
      <c r="DO117" s="24"/>
      <c r="DP117" s="25"/>
      <c r="DQ117" s="25"/>
      <c r="DR117" s="25"/>
      <c r="DS117" s="18" t="str">
        <f t="shared" si="420"/>
        <v/>
      </c>
      <c r="DT117" s="18" t="str">
        <f t="shared" si="421"/>
        <v/>
      </c>
      <c r="DU117" s="18" t="str">
        <f t="shared" si="471"/>
        <v/>
      </c>
      <c r="DV117" s="18" t="str">
        <f t="shared" si="472"/>
        <v/>
      </c>
      <c r="DW117" s="18" t="str">
        <f>IF(ISNUMBER(DU117), DU117*COS(RADIANS(-$C117+Графики!$B$3))+DV117*SIN(RADIANS(-$C117+Графики!$B$3)),"")</f>
        <v/>
      </c>
      <c r="DX117" s="19" t="str">
        <f>IF(ISNUMBER(DU117), DU117*COS(RADIANS(-$C117+Графики!$B$5))+DV117*SIN(RADIANS(-$C117+Графики!$B$5)),"")</f>
        <v/>
      </c>
      <c r="DY117" s="24"/>
      <c r="DZ117" s="25"/>
      <c r="EA117" s="25"/>
      <c r="EB117" s="25"/>
      <c r="EC117" s="18" t="str">
        <f t="shared" si="422"/>
        <v/>
      </c>
      <c r="ED117" s="18" t="str">
        <f t="shared" si="423"/>
        <v/>
      </c>
      <c r="EE117" s="18" t="str">
        <f t="shared" si="473"/>
        <v/>
      </c>
      <c r="EF117" s="18" t="str">
        <f t="shared" si="474"/>
        <v/>
      </c>
      <c r="EG117" s="18" t="str">
        <f>IF(ISNUMBER(EE117), EE117*COS(RADIANS(-$C117+Графики!$B$3))+EF117*SIN(RADIANS(-$C117+Графики!$B$3)),"")</f>
        <v/>
      </c>
      <c r="EH117" s="19" t="str">
        <f>IF(ISNUMBER(EE117), EE117*COS(RADIANS(-$C117+Графики!$B$5))+EF117*SIN(RADIANS(-$C117+Графики!$B$5)),"")</f>
        <v/>
      </c>
      <c r="EI117" s="24"/>
      <c r="EJ117" s="25"/>
      <c r="EK117" s="25"/>
      <c r="EL117" s="25"/>
      <c r="EM117" s="18" t="str">
        <f t="shared" si="424"/>
        <v/>
      </c>
      <c r="EN117" s="18" t="str">
        <f t="shared" si="425"/>
        <v/>
      </c>
      <c r="EO117" s="18" t="str">
        <f t="shared" si="475"/>
        <v/>
      </c>
      <c r="EP117" s="18" t="str">
        <f t="shared" si="476"/>
        <v/>
      </c>
      <c r="EQ117" s="18" t="str">
        <f>IF(ISNUMBER(EO117), EO117*COS(RADIANS(-$C117+Графики!$B$3))+EP117*SIN(RADIANS(-$C117+Графики!$B$3)),"")</f>
        <v/>
      </c>
      <c r="ER117" s="19" t="str">
        <f>IF(ISNUMBER(EO117), EO117*COS(RADIANS(-$C117+Графики!$B$5))+EP117*SIN(RADIANS(-$C117+Графики!$B$5)),"")</f>
        <v/>
      </c>
      <c r="ES117" s="24"/>
      <c r="ET117" s="25"/>
      <c r="EU117" s="25"/>
      <c r="EV117" s="25"/>
      <c r="EW117" s="18" t="str">
        <f t="shared" si="426"/>
        <v/>
      </c>
      <c r="EX117" s="18" t="str">
        <f t="shared" si="427"/>
        <v/>
      </c>
      <c r="EY117" s="18" t="str">
        <f t="shared" si="477"/>
        <v/>
      </c>
      <c r="EZ117" s="18" t="str">
        <f t="shared" si="478"/>
        <v/>
      </c>
      <c r="FA117" s="18" t="str">
        <f>IF(ISNUMBER(EY117), EY117*COS(RADIANS(-$C117+Графики!$B$3))+EZ117*SIN(RADIANS(-$C117+Графики!$B$3)),"")</f>
        <v/>
      </c>
      <c r="FB117" s="19" t="str">
        <f>IF(ISNUMBER(EY117), EY117*COS(RADIANS(-$C117+Графики!$B$5))+EZ117*SIN(RADIANS(-$C117+Графики!$B$5)),"")</f>
        <v/>
      </c>
      <c r="FC117" s="24"/>
      <c r="FD117" s="25"/>
      <c r="FE117" s="25"/>
      <c r="FF117" s="25"/>
      <c r="FG117" s="18" t="str">
        <f t="shared" si="428"/>
        <v/>
      </c>
      <c r="FH117" s="18" t="str">
        <f t="shared" si="429"/>
        <v/>
      </c>
      <c r="FI117" s="18" t="str">
        <f t="shared" si="479"/>
        <v/>
      </c>
      <c r="FJ117" s="18" t="str">
        <f t="shared" si="480"/>
        <v/>
      </c>
      <c r="FK117" s="18" t="str">
        <f>IF(ISNUMBER(FI117), FI117*COS(RADIANS(-$C117+Графики!$B$3))+FJ117*SIN(RADIANS(-$C117+Графики!$B$3)),"")</f>
        <v/>
      </c>
      <c r="FL117" s="19" t="str">
        <f>IF(ISNUMBER(FI117), FI117*COS(RADIANS(-$C117+Графики!$B$5))+FJ117*SIN(RADIANS(-$C117+Графики!$B$5)),"")</f>
        <v/>
      </c>
      <c r="FM117" s="24"/>
      <c r="FN117" s="25"/>
      <c r="FO117" s="25"/>
      <c r="FP117" s="25"/>
      <c r="FQ117" s="18" t="str">
        <f t="shared" si="430"/>
        <v/>
      </c>
      <c r="FR117" s="18" t="str">
        <f t="shared" si="431"/>
        <v/>
      </c>
      <c r="FS117" s="18" t="str">
        <f t="shared" si="481"/>
        <v/>
      </c>
      <c r="FT117" s="18" t="str">
        <f t="shared" si="482"/>
        <v/>
      </c>
      <c r="FU117" s="18" t="str">
        <f>IF(ISNUMBER(FS117), FS117*COS(RADIANS(-$C117+Графики!$B$3))+FT117*SIN(RADIANS(-$C117+Графики!$B$3)),"")</f>
        <v/>
      </c>
      <c r="FV117" s="19" t="str">
        <f>IF(ISNUMBER(FS117), FS117*COS(RADIANS(-$C117+Графики!$B$5))+FT117*SIN(RADIANS(-$C117+Графики!$B$5)),"")</f>
        <v/>
      </c>
      <c r="FW117" s="24"/>
      <c r="FX117" s="25"/>
      <c r="FY117" s="25"/>
      <c r="FZ117" s="25"/>
      <c r="GA117" s="18" t="str">
        <f t="shared" si="432"/>
        <v/>
      </c>
      <c r="GB117" s="18" t="str">
        <f t="shared" si="433"/>
        <v/>
      </c>
      <c r="GC117" s="18" t="str">
        <f t="shared" si="483"/>
        <v/>
      </c>
      <c r="GD117" s="18" t="str">
        <f t="shared" si="484"/>
        <v/>
      </c>
      <c r="GE117" s="18" t="str">
        <f>IF(ISNUMBER(GC117), GC117*COS(RADIANS(-$C117+Графики!$B$3))+GD117*SIN(RADIANS(-$C117+Графики!$B$3)),"")</f>
        <v/>
      </c>
      <c r="GF117" s="19" t="str">
        <f>IF(ISNUMBER(GC117), GC117*COS(RADIANS(-$C117+Графики!$B$5))+GD117*SIN(RADIANS(-$C117+Графики!$B$5)),"")</f>
        <v/>
      </c>
      <c r="GG117" s="24"/>
      <c r="GH117" s="25"/>
      <c r="GI117" s="25"/>
      <c r="GJ117" s="25"/>
      <c r="GK117" s="18" t="str">
        <f t="shared" si="434"/>
        <v/>
      </c>
      <c r="GL117" s="18" t="str">
        <f t="shared" si="435"/>
        <v/>
      </c>
      <c r="GM117" s="18" t="str">
        <f t="shared" si="485"/>
        <v/>
      </c>
      <c r="GN117" s="18" t="str">
        <f t="shared" si="486"/>
        <v/>
      </c>
      <c r="GO117" s="18" t="str">
        <f>IF(ISNUMBER(GM117), GM117*COS(RADIANS(-$C117+Графики!$B$3))+GN117*SIN(RADIANS(-$C117+Графики!$B$3)),"")</f>
        <v/>
      </c>
      <c r="GP117" s="19" t="str">
        <f>IF(ISNUMBER(GM117), GM117*COS(RADIANS(-$C117+Графики!$B$5))+GN117*SIN(RADIANS(-$C117+Графики!$B$5)),"")</f>
        <v/>
      </c>
      <c r="GQ117" s="24"/>
      <c r="GR117" s="25"/>
      <c r="GS117" s="25"/>
      <c r="GT117" s="25"/>
      <c r="GU117" s="18" t="str">
        <f t="shared" si="436"/>
        <v/>
      </c>
      <c r="GV117" s="18" t="str">
        <f t="shared" si="437"/>
        <v/>
      </c>
      <c r="GW117" s="18" t="str">
        <f t="shared" si="487"/>
        <v/>
      </c>
      <c r="GX117" s="18" t="str">
        <f t="shared" si="488"/>
        <v/>
      </c>
      <c r="GY117" s="18" t="str">
        <f>IF(ISNUMBER(GW117), GW117*COS(RADIANS(-$C117+Графики!$B$3))+GX117*SIN(RADIANS(-$C117+Графики!$B$3)),"")</f>
        <v/>
      </c>
      <c r="GZ117" s="19" t="str">
        <f>IF(ISNUMBER(GW117), GW117*COS(RADIANS(-$C117+Графики!$B$5))+GX117*SIN(RADIANS(-$C117+Графики!$B$5)),"")</f>
        <v/>
      </c>
      <c r="HA117" s="24"/>
      <c r="HB117" s="25"/>
      <c r="HC117" s="25"/>
      <c r="HD117" s="25"/>
      <c r="HE117" s="18" t="str">
        <f t="shared" si="438"/>
        <v/>
      </c>
      <c r="HF117" s="18" t="str">
        <f t="shared" si="439"/>
        <v/>
      </c>
      <c r="HG117" s="18" t="str">
        <f t="shared" si="489"/>
        <v/>
      </c>
      <c r="HH117" s="18" t="str">
        <f t="shared" si="490"/>
        <v/>
      </c>
      <c r="HI117" s="18" t="str">
        <f>IF(ISNUMBER(HG117), HG117*COS(RADIANS(-$C117+Графики!$B$3))+HH117*SIN(RADIANS(-$C117+Графики!$B$3)),"")</f>
        <v/>
      </c>
      <c r="HJ117" s="19" t="str">
        <f>IF(ISNUMBER(HG117), HG117*COS(RADIANS(-$C117+Графики!$B$5))+HH117*SIN(RADIANS(-$C117+Графики!$B$5)),"")</f>
        <v/>
      </c>
      <c r="HK117" s="24"/>
      <c r="HL117" s="25"/>
      <c r="HM117" s="25"/>
      <c r="HN117" s="25"/>
      <c r="HO117" s="18" t="str">
        <f t="shared" si="440"/>
        <v/>
      </c>
      <c r="HP117" s="18" t="str">
        <f t="shared" si="441"/>
        <v/>
      </c>
      <c r="HQ117" s="18" t="str">
        <f t="shared" si="491"/>
        <v/>
      </c>
      <c r="HR117" s="18" t="str">
        <f t="shared" si="492"/>
        <v/>
      </c>
      <c r="HS117" s="18" t="str">
        <f>IF(ISNUMBER(HQ117), HQ117*COS(RADIANS(-$C117+Графики!$B$3))+HR117*SIN(RADIANS(-$C117+Графики!$B$3)),"")</f>
        <v/>
      </c>
      <c r="HT117" s="19" t="str">
        <f>IF(ISNUMBER(HQ117), HQ117*COS(RADIANS(-$C117+Графики!$B$5))+HR117*SIN(RADIANS(-$C117+Графики!$B$5)),"")</f>
        <v/>
      </c>
      <c r="HU117" s="24"/>
      <c r="HV117" s="25"/>
      <c r="HW117" s="25"/>
      <c r="HX117" s="25"/>
      <c r="HY117" s="18" t="str">
        <f t="shared" si="442"/>
        <v/>
      </c>
      <c r="HZ117" s="18" t="str">
        <f t="shared" si="443"/>
        <v/>
      </c>
      <c r="IA117" s="18" t="str">
        <f t="shared" si="493"/>
        <v/>
      </c>
      <c r="IB117" s="18" t="str">
        <f t="shared" si="494"/>
        <v/>
      </c>
      <c r="IC117" s="18" t="str">
        <f>IF(ISNUMBER(IA117), IA117*COS(RADIANS(-$C117+Графики!$B$3))+IB117*SIN(RADIANS(-$C117+Графики!$B$3)),"")</f>
        <v/>
      </c>
      <c r="ID117" s="19" t="str">
        <f>IF(ISNUMBER(IA117), IA117*COS(RADIANS(-$C117+Графики!$B$5))+IB117*SIN(RADIANS(-$C117+Графики!$B$5)),"")</f>
        <v/>
      </c>
      <c r="IE117" s="24"/>
      <c r="IF117" s="25"/>
      <c r="IG117" s="25"/>
      <c r="IH117" s="25"/>
      <c r="II117" s="18" t="str">
        <f t="shared" si="444"/>
        <v/>
      </c>
      <c r="IJ117" s="18" t="str">
        <f t="shared" si="445"/>
        <v/>
      </c>
      <c r="IK117" s="18" t="str">
        <f t="shared" si="495"/>
        <v/>
      </c>
      <c r="IL117" s="18" t="str">
        <f t="shared" si="496"/>
        <v/>
      </c>
      <c r="IM117" s="18" t="str">
        <f>IF(ISNUMBER(IK117), IK117*COS(RADIANS(-$C117+Графики!$B$3))+IL117*SIN(RADIANS(-$C117+Графики!$B$3)),"")</f>
        <v/>
      </c>
      <c r="IN117" s="19" t="str">
        <f>IF(ISNUMBER(IK117), IK117*COS(RADIANS(-$C117+Графики!$B$5))+IL117*SIN(RADIANS(-$C117+Графики!$B$5)),"")</f>
        <v/>
      </c>
      <c r="IO117" s="24"/>
      <c r="IP117" s="25"/>
      <c r="IQ117" s="25"/>
      <c r="IR117" s="25"/>
      <c r="IS117" s="18" t="str">
        <f t="shared" si="446"/>
        <v/>
      </c>
      <c r="IT117" s="18" t="str">
        <f t="shared" si="447"/>
        <v/>
      </c>
      <c r="IU117" s="18" t="str">
        <f t="shared" si="497"/>
        <v/>
      </c>
      <c r="IV117" s="18" t="str">
        <f t="shared" si="498"/>
        <v/>
      </c>
      <c r="IW117" s="18" t="str">
        <f>IF(ISNUMBER(IU117), IU117*COS(RADIANS(-$C117+Графики!$B$3))+IV117*SIN(RADIANS(-$C117+Графики!$B$3)),"")</f>
        <v/>
      </c>
      <c r="IX117" s="19" t="str">
        <f>IF(ISNUMBER(IU117), IU117*COS(RADIANS(-$C117+Графики!$B$5))+IV117*SIN(RADIANS(-$C117+Графики!$B$5)),"")</f>
        <v/>
      </c>
    </row>
    <row r="118" spans="1:258" s="88" customFormat="1" x14ac:dyDescent="0.25">
      <c r="A118" s="44">
        <v>118</v>
      </c>
      <c r="B118" s="50">
        <v>0</v>
      </c>
      <c r="C118" s="11">
        <f>IF(Графики!$A$7="Расчитывать с учетом закручивания скважины",B118,0)</f>
        <v>0</v>
      </c>
      <c r="D118" s="47">
        <v>57.5</v>
      </c>
      <c r="E118" s="34">
        <f t="shared" si="448"/>
        <v>0</v>
      </c>
      <c r="F118" s="35">
        <f t="shared" si="448"/>
        <v>0</v>
      </c>
      <c r="G118" s="35">
        <f t="shared" si="295"/>
        <v>0</v>
      </c>
      <c r="H118" s="36">
        <f t="shared" si="296"/>
        <v>0</v>
      </c>
      <c r="I118" s="29"/>
      <c r="J118" s="25"/>
      <c r="K118" s="25"/>
      <c r="L118" s="25"/>
      <c r="M118" s="18" t="str">
        <f t="shared" si="398"/>
        <v/>
      </c>
      <c r="N118" s="18" t="str">
        <f t="shared" si="399"/>
        <v/>
      </c>
      <c r="O118" s="18" t="str">
        <f t="shared" si="449"/>
        <v/>
      </c>
      <c r="P118" s="18" t="str">
        <f t="shared" si="450"/>
        <v/>
      </c>
      <c r="Q118" s="18" t="str">
        <f>IF(ISNUMBER(O118), O118*COS(RADIANS(-$C118+Графики!$B$3))+P118*SIN(RADIANS(-$C118+Графики!$B$3)),"")</f>
        <v/>
      </c>
      <c r="R118" s="19" t="str">
        <f>IF(ISNUMBER(O118), O118*COS(RADIANS(-$C118+Графики!$B$5))+P118*SIN(RADIANS(-$C118+Графики!$B$5)),"")</f>
        <v/>
      </c>
      <c r="S118" s="29"/>
      <c r="T118" s="25"/>
      <c r="U118" s="25"/>
      <c r="V118" s="25"/>
      <c r="W118" s="18" t="str">
        <f t="shared" si="400"/>
        <v/>
      </c>
      <c r="X118" s="18" t="str">
        <f t="shared" si="401"/>
        <v/>
      </c>
      <c r="Y118" s="18" t="str">
        <f t="shared" si="451"/>
        <v/>
      </c>
      <c r="Z118" s="18" t="str">
        <f t="shared" si="452"/>
        <v/>
      </c>
      <c r="AA118" s="18" t="str">
        <f>IF(ISNUMBER(Y118), Y118*COS(RADIANS(-$C118+Графики!$B$3))+Z118*SIN(RADIANS(-$C118+Графики!$B$3)),"")</f>
        <v/>
      </c>
      <c r="AB118" s="18" t="str">
        <f>IF(ISNUMBER(Y118), Y118*COS(RADIANS(-$C118+Графики!$B$5))+Z118*SIN(RADIANS(-$C118+Графики!$B$5)),"")</f>
        <v/>
      </c>
      <c r="AC118" s="24"/>
      <c r="AD118" s="25"/>
      <c r="AE118" s="25"/>
      <c r="AF118" s="25"/>
      <c r="AG118" s="18" t="str">
        <f t="shared" si="402"/>
        <v/>
      </c>
      <c r="AH118" s="18" t="str">
        <f t="shared" si="403"/>
        <v/>
      </c>
      <c r="AI118" s="18" t="str">
        <f t="shared" si="453"/>
        <v/>
      </c>
      <c r="AJ118" s="18" t="str">
        <f t="shared" si="454"/>
        <v/>
      </c>
      <c r="AK118" s="18" t="str">
        <f>IF(ISNUMBER(AI118), AI118*COS(RADIANS(-$C118+Графики!$B$3))+AJ118*SIN(RADIANS(-$C118+Графики!$B$3)),"")</f>
        <v/>
      </c>
      <c r="AL118" s="19" t="str">
        <f>IF(ISNUMBER(AI118), AI118*COS(RADIANS(-$C118+Графики!$B$5))+AJ118*SIN(RADIANS(-$C118+Графики!$B$5)),"")</f>
        <v/>
      </c>
      <c r="AM118" s="24"/>
      <c r="AN118" s="25"/>
      <c r="AO118" s="25"/>
      <c r="AP118" s="25"/>
      <c r="AQ118" s="18" t="str">
        <f t="shared" si="404"/>
        <v/>
      </c>
      <c r="AR118" s="18" t="str">
        <f t="shared" si="405"/>
        <v/>
      </c>
      <c r="AS118" s="18" t="str">
        <f t="shared" si="455"/>
        <v/>
      </c>
      <c r="AT118" s="18" t="str">
        <f t="shared" si="456"/>
        <v/>
      </c>
      <c r="AU118" s="18" t="str">
        <f>IF(ISNUMBER(AS118), AS118*COS(RADIANS(-$C118+Графики!$B$3))+AT118*SIN(RADIANS(-$C118+Графики!$B$3)),"")</f>
        <v/>
      </c>
      <c r="AV118" s="19" t="str">
        <f>IF(ISNUMBER(AS118), AS118*COS(RADIANS(-$C118+Графики!$B$5))+AT118*SIN(RADIANS(-$C118+Графики!$B$5)),"")</f>
        <v/>
      </c>
      <c r="AW118" s="24"/>
      <c r="AX118" s="25"/>
      <c r="AY118" s="25"/>
      <c r="AZ118" s="25"/>
      <c r="BA118" s="18" t="str">
        <f t="shared" si="406"/>
        <v/>
      </c>
      <c r="BB118" s="18" t="str">
        <f t="shared" si="407"/>
        <v/>
      </c>
      <c r="BC118" s="18" t="str">
        <f t="shared" si="457"/>
        <v/>
      </c>
      <c r="BD118" s="18" t="str">
        <f t="shared" si="458"/>
        <v/>
      </c>
      <c r="BE118" s="18" t="str">
        <f>IF(ISNUMBER(BC118), BC118*COS(RADIANS(-$C118+Графики!$B$3))+BD118*SIN(RADIANS(-$C118+Графики!$B$3)),"")</f>
        <v/>
      </c>
      <c r="BF118" s="19" t="str">
        <f>IF(ISNUMBER(BC118), BC118*COS(RADIANS(-$C118+Графики!$B$5))+BD118*SIN(RADIANS(-$C118+Графики!$B$5)),"")</f>
        <v/>
      </c>
      <c r="BG118" s="24"/>
      <c r="BH118" s="25"/>
      <c r="BI118" s="25"/>
      <c r="BJ118" s="25"/>
      <c r="BK118" s="18" t="str">
        <f t="shared" si="408"/>
        <v/>
      </c>
      <c r="BL118" s="18" t="str">
        <f t="shared" si="409"/>
        <v/>
      </c>
      <c r="BM118" s="18" t="str">
        <f t="shared" si="459"/>
        <v/>
      </c>
      <c r="BN118" s="18" t="str">
        <f t="shared" si="460"/>
        <v/>
      </c>
      <c r="BO118" s="18" t="str">
        <f>IF(ISNUMBER(BM118), BM118*COS(RADIANS(-$C118+Графики!$B$3))+BN118*SIN(RADIANS(-$C118+Графики!$B$3)),"")</f>
        <v/>
      </c>
      <c r="BP118" s="19" t="str">
        <f>IF(ISNUMBER(BM118), BM118*COS(RADIANS(-$C118+Графики!$B$5))+BN118*SIN(RADIANS(-$C118+Графики!$B$5)),"")</f>
        <v/>
      </c>
      <c r="BQ118" s="24"/>
      <c r="BR118" s="25"/>
      <c r="BS118" s="25"/>
      <c r="BT118" s="25"/>
      <c r="BU118" s="18" t="str">
        <f t="shared" si="410"/>
        <v/>
      </c>
      <c r="BV118" s="18" t="str">
        <f t="shared" si="411"/>
        <v/>
      </c>
      <c r="BW118" s="18" t="str">
        <f t="shared" si="461"/>
        <v/>
      </c>
      <c r="BX118" s="18" t="str">
        <f t="shared" si="462"/>
        <v/>
      </c>
      <c r="BY118" s="18" t="str">
        <f>IF(ISNUMBER(BW118), BW118*COS(RADIANS(-$C118+Графики!$B$3))+BX118*SIN(RADIANS(-$C118+Графики!$B$3)),"")</f>
        <v/>
      </c>
      <c r="BZ118" s="19" t="str">
        <f>IF(ISNUMBER(BW118), BW118*COS(RADIANS(-$C118+Графики!$B$5))+BX118*SIN(RADIANS(-$C118+Графики!$B$5)),"")</f>
        <v/>
      </c>
      <c r="CA118" s="29"/>
      <c r="CB118" s="25"/>
      <c r="CC118" s="25"/>
      <c r="CD118" s="25"/>
      <c r="CE118" s="18" t="str">
        <f t="shared" si="412"/>
        <v/>
      </c>
      <c r="CF118" s="18" t="str">
        <f t="shared" si="413"/>
        <v/>
      </c>
      <c r="CG118" s="18" t="str">
        <f t="shared" si="463"/>
        <v/>
      </c>
      <c r="CH118" s="18" t="str">
        <f t="shared" si="464"/>
        <v/>
      </c>
      <c r="CI118" s="18" t="str">
        <f>IF(ISNUMBER(CG118), CG118*COS(RADIANS(-$C118+Графики!$B$3))+CH118*SIN(RADIANS(-$C118+Графики!$B$3)),"")</f>
        <v/>
      </c>
      <c r="CJ118" s="19" t="str">
        <f>IF(ISNUMBER(CG118), CG118*COS(RADIANS(-$C118+Графики!$B$5))+CH118*SIN(RADIANS(-$C118+Графики!$B$5)),"")</f>
        <v/>
      </c>
      <c r="CK118" s="24"/>
      <c r="CL118" s="25"/>
      <c r="CM118" s="25"/>
      <c r="CN118" s="25"/>
      <c r="CO118" s="18" t="str">
        <f t="shared" si="414"/>
        <v/>
      </c>
      <c r="CP118" s="18" t="str">
        <f t="shared" si="415"/>
        <v/>
      </c>
      <c r="CQ118" s="18" t="str">
        <f t="shared" si="465"/>
        <v/>
      </c>
      <c r="CR118" s="18" t="str">
        <f t="shared" si="466"/>
        <v/>
      </c>
      <c r="CS118" s="18" t="str">
        <f>IF(ISNUMBER(CQ118), CQ118*COS(RADIANS(-$C118+Графики!$B$3))+CR118*SIN(RADIANS(-$C118+Графики!$B$3)),"")</f>
        <v/>
      </c>
      <c r="CT118" s="19" t="str">
        <f>IF(ISNUMBER(CQ118), CQ118*COS(RADIANS(-$C118+Графики!$B$5))+CR118*SIN(RADIANS(-$C118+Графики!$B$5)),"")</f>
        <v/>
      </c>
      <c r="CU118" s="24"/>
      <c r="CV118" s="25"/>
      <c r="CW118" s="25"/>
      <c r="CX118" s="25"/>
      <c r="CY118" s="18" t="str">
        <f t="shared" si="416"/>
        <v/>
      </c>
      <c r="CZ118" s="18" t="str">
        <f t="shared" si="417"/>
        <v/>
      </c>
      <c r="DA118" s="18" t="str">
        <f t="shared" si="467"/>
        <v/>
      </c>
      <c r="DB118" s="18" t="str">
        <f t="shared" si="468"/>
        <v/>
      </c>
      <c r="DC118" s="18" t="str">
        <f>IF(ISNUMBER(DA118), DA118*COS(RADIANS(-$C118+Графики!$B$3))+DB118*SIN(RADIANS(-$C118+Графики!$B$3)),"")</f>
        <v/>
      </c>
      <c r="DD118" s="19" t="str">
        <f>IF(ISNUMBER(DA118), DA118*COS(RADIANS(-$C118+Графики!$B$5))+DB118*SIN(RADIANS(-$C118+Графики!$B$5)),"")</f>
        <v/>
      </c>
      <c r="DE118" s="24"/>
      <c r="DF118" s="25"/>
      <c r="DG118" s="25"/>
      <c r="DH118" s="25"/>
      <c r="DI118" s="18" t="str">
        <f t="shared" si="418"/>
        <v/>
      </c>
      <c r="DJ118" s="18" t="str">
        <f t="shared" si="419"/>
        <v/>
      </c>
      <c r="DK118" s="18" t="str">
        <f t="shared" si="469"/>
        <v/>
      </c>
      <c r="DL118" s="18" t="str">
        <f t="shared" si="470"/>
        <v/>
      </c>
      <c r="DM118" s="18" t="str">
        <f>IF(ISNUMBER(DK118), DK118*COS(RADIANS(-$C118+Графики!$B$3))+DL118*SIN(RADIANS(-$C118+Графики!$B$3)),"")</f>
        <v/>
      </c>
      <c r="DN118" s="19" t="str">
        <f>IF(ISNUMBER(DK118), DK118*COS(RADIANS(-$C118+Графики!$B$5))+DL118*SIN(RADIANS(-$C118+Графики!$B$5)),"")</f>
        <v/>
      </c>
      <c r="DO118" s="24"/>
      <c r="DP118" s="25"/>
      <c r="DQ118" s="25"/>
      <c r="DR118" s="25"/>
      <c r="DS118" s="18" t="str">
        <f t="shared" si="420"/>
        <v/>
      </c>
      <c r="DT118" s="18" t="str">
        <f t="shared" si="421"/>
        <v/>
      </c>
      <c r="DU118" s="18" t="str">
        <f t="shared" si="471"/>
        <v/>
      </c>
      <c r="DV118" s="18" t="str">
        <f t="shared" si="472"/>
        <v/>
      </c>
      <c r="DW118" s="18" t="str">
        <f>IF(ISNUMBER(DU118), DU118*COS(RADIANS(-$C118+Графики!$B$3))+DV118*SIN(RADIANS(-$C118+Графики!$B$3)),"")</f>
        <v/>
      </c>
      <c r="DX118" s="19" t="str">
        <f>IF(ISNUMBER(DU118), DU118*COS(RADIANS(-$C118+Графики!$B$5))+DV118*SIN(RADIANS(-$C118+Графики!$B$5)),"")</f>
        <v/>
      </c>
      <c r="DY118" s="24"/>
      <c r="DZ118" s="25"/>
      <c r="EA118" s="25"/>
      <c r="EB118" s="25"/>
      <c r="EC118" s="18" t="str">
        <f t="shared" si="422"/>
        <v/>
      </c>
      <c r="ED118" s="18" t="str">
        <f t="shared" si="423"/>
        <v/>
      </c>
      <c r="EE118" s="18" t="str">
        <f t="shared" si="473"/>
        <v/>
      </c>
      <c r="EF118" s="18" t="str">
        <f t="shared" si="474"/>
        <v/>
      </c>
      <c r="EG118" s="18" t="str">
        <f>IF(ISNUMBER(EE118), EE118*COS(RADIANS(-$C118+Графики!$B$3))+EF118*SIN(RADIANS(-$C118+Графики!$B$3)),"")</f>
        <v/>
      </c>
      <c r="EH118" s="19" t="str">
        <f>IF(ISNUMBER(EE118), EE118*COS(RADIANS(-$C118+Графики!$B$5))+EF118*SIN(RADIANS(-$C118+Графики!$B$5)),"")</f>
        <v/>
      </c>
      <c r="EI118" s="24"/>
      <c r="EJ118" s="25"/>
      <c r="EK118" s="25"/>
      <c r="EL118" s="25"/>
      <c r="EM118" s="18" t="str">
        <f t="shared" si="424"/>
        <v/>
      </c>
      <c r="EN118" s="18" t="str">
        <f t="shared" si="425"/>
        <v/>
      </c>
      <c r="EO118" s="18" t="str">
        <f t="shared" si="475"/>
        <v/>
      </c>
      <c r="EP118" s="18" t="str">
        <f t="shared" si="476"/>
        <v/>
      </c>
      <c r="EQ118" s="18" t="str">
        <f>IF(ISNUMBER(EO118), EO118*COS(RADIANS(-$C118+Графики!$B$3))+EP118*SIN(RADIANS(-$C118+Графики!$B$3)),"")</f>
        <v/>
      </c>
      <c r="ER118" s="19" t="str">
        <f>IF(ISNUMBER(EO118), EO118*COS(RADIANS(-$C118+Графики!$B$5))+EP118*SIN(RADIANS(-$C118+Графики!$B$5)),"")</f>
        <v/>
      </c>
      <c r="ES118" s="24"/>
      <c r="ET118" s="25"/>
      <c r="EU118" s="25"/>
      <c r="EV118" s="25"/>
      <c r="EW118" s="18" t="str">
        <f t="shared" si="426"/>
        <v/>
      </c>
      <c r="EX118" s="18" t="str">
        <f t="shared" si="427"/>
        <v/>
      </c>
      <c r="EY118" s="18" t="str">
        <f t="shared" si="477"/>
        <v/>
      </c>
      <c r="EZ118" s="18" t="str">
        <f t="shared" si="478"/>
        <v/>
      </c>
      <c r="FA118" s="18" t="str">
        <f>IF(ISNUMBER(EY118), EY118*COS(RADIANS(-$C118+Графики!$B$3))+EZ118*SIN(RADIANS(-$C118+Графики!$B$3)),"")</f>
        <v/>
      </c>
      <c r="FB118" s="19" t="str">
        <f>IF(ISNUMBER(EY118), EY118*COS(RADIANS(-$C118+Графики!$B$5))+EZ118*SIN(RADIANS(-$C118+Графики!$B$5)),"")</f>
        <v/>
      </c>
      <c r="FC118" s="24"/>
      <c r="FD118" s="25"/>
      <c r="FE118" s="25"/>
      <c r="FF118" s="25"/>
      <c r="FG118" s="18" t="str">
        <f t="shared" si="428"/>
        <v/>
      </c>
      <c r="FH118" s="18" t="str">
        <f t="shared" si="429"/>
        <v/>
      </c>
      <c r="FI118" s="18" t="str">
        <f t="shared" si="479"/>
        <v/>
      </c>
      <c r="FJ118" s="18" t="str">
        <f t="shared" si="480"/>
        <v/>
      </c>
      <c r="FK118" s="18" t="str">
        <f>IF(ISNUMBER(FI118), FI118*COS(RADIANS(-$C118+Графики!$B$3))+FJ118*SIN(RADIANS(-$C118+Графики!$B$3)),"")</f>
        <v/>
      </c>
      <c r="FL118" s="19" t="str">
        <f>IF(ISNUMBER(FI118), FI118*COS(RADIANS(-$C118+Графики!$B$5))+FJ118*SIN(RADIANS(-$C118+Графики!$B$5)),"")</f>
        <v/>
      </c>
      <c r="FM118" s="24"/>
      <c r="FN118" s="25"/>
      <c r="FO118" s="25"/>
      <c r="FP118" s="25"/>
      <c r="FQ118" s="18" t="str">
        <f t="shared" si="430"/>
        <v/>
      </c>
      <c r="FR118" s="18" t="str">
        <f t="shared" si="431"/>
        <v/>
      </c>
      <c r="FS118" s="18" t="str">
        <f t="shared" si="481"/>
        <v/>
      </c>
      <c r="FT118" s="18" t="str">
        <f t="shared" si="482"/>
        <v/>
      </c>
      <c r="FU118" s="18" t="str">
        <f>IF(ISNUMBER(FS118), FS118*COS(RADIANS(-$C118+Графики!$B$3))+FT118*SIN(RADIANS(-$C118+Графики!$B$3)),"")</f>
        <v/>
      </c>
      <c r="FV118" s="19" t="str">
        <f>IF(ISNUMBER(FS118), FS118*COS(RADIANS(-$C118+Графики!$B$5))+FT118*SIN(RADIANS(-$C118+Графики!$B$5)),"")</f>
        <v/>
      </c>
      <c r="FW118" s="24"/>
      <c r="FX118" s="25"/>
      <c r="FY118" s="25"/>
      <c r="FZ118" s="25"/>
      <c r="GA118" s="18" t="str">
        <f t="shared" si="432"/>
        <v/>
      </c>
      <c r="GB118" s="18" t="str">
        <f t="shared" si="433"/>
        <v/>
      </c>
      <c r="GC118" s="18" t="str">
        <f t="shared" si="483"/>
        <v/>
      </c>
      <c r="GD118" s="18" t="str">
        <f t="shared" si="484"/>
        <v/>
      </c>
      <c r="GE118" s="18" t="str">
        <f>IF(ISNUMBER(GC118), GC118*COS(RADIANS(-$C118+Графики!$B$3))+GD118*SIN(RADIANS(-$C118+Графики!$B$3)),"")</f>
        <v/>
      </c>
      <c r="GF118" s="19" t="str">
        <f>IF(ISNUMBER(GC118), GC118*COS(RADIANS(-$C118+Графики!$B$5))+GD118*SIN(RADIANS(-$C118+Графики!$B$5)),"")</f>
        <v/>
      </c>
      <c r="GG118" s="24"/>
      <c r="GH118" s="25"/>
      <c r="GI118" s="25"/>
      <c r="GJ118" s="25"/>
      <c r="GK118" s="18" t="str">
        <f t="shared" si="434"/>
        <v/>
      </c>
      <c r="GL118" s="18" t="str">
        <f t="shared" si="435"/>
        <v/>
      </c>
      <c r="GM118" s="18" t="str">
        <f t="shared" si="485"/>
        <v/>
      </c>
      <c r="GN118" s="18" t="str">
        <f t="shared" si="486"/>
        <v/>
      </c>
      <c r="GO118" s="18" t="str">
        <f>IF(ISNUMBER(GM118), GM118*COS(RADIANS(-$C118+Графики!$B$3))+GN118*SIN(RADIANS(-$C118+Графики!$B$3)),"")</f>
        <v/>
      </c>
      <c r="GP118" s="19" t="str">
        <f>IF(ISNUMBER(GM118), GM118*COS(RADIANS(-$C118+Графики!$B$5))+GN118*SIN(RADIANS(-$C118+Графики!$B$5)),"")</f>
        <v/>
      </c>
      <c r="GQ118" s="24"/>
      <c r="GR118" s="25"/>
      <c r="GS118" s="25"/>
      <c r="GT118" s="25"/>
      <c r="GU118" s="18" t="str">
        <f t="shared" si="436"/>
        <v/>
      </c>
      <c r="GV118" s="18" t="str">
        <f t="shared" si="437"/>
        <v/>
      </c>
      <c r="GW118" s="18" t="str">
        <f t="shared" si="487"/>
        <v/>
      </c>
      <c r="GX118" s="18" t="str">
        <f t="shared" si="488"/>
        <v/>
      </c>
      <c r="GY118" s="18" t="str">
        <f>IF(ISNUMBER(GW118), GW118*COS(RADIANS(-$C118+Графики!$B$3))+GX118*SIN(RADIANS(-$C118+Графики!$B$3)),"")</f>
        <v/>
      </c>
      <c r="GZ118" s="19" t="str">
        <f>IF(ISNUMBER(GW118), GW118*COS(RADIANS(-$C118+Графики!$B$5))+GX118*SIN(RADIANS(-$C118+Графики!$B$5)),"")</f>
        <v/>
      </c>
      <c r="HA118" s="24"/>
      <c r="HB118" s="25"/>
      <c r="HC118" s="25"/>
      <c r="HD118" s="25"/>
      <c r="HE118" s="18" t="str">
        <f t="shared" si="438"/>
        <v/>
      </c>
      <c r="HF118" s="18" t="str">
        <f t="shared" si="439"/>
        <v/>
      </c>
      <c r="HG118" s="18" t="str">
        <f t="shared" si="489"/>
        <v/>
      </c>
      <c r="HH118" s="18" t="str">
        <f t="shared" si="490"/>
        <v/>
      </c>
      <c r="HI118" s="18" t="str">
        <f>IF(ISNUMBER(HG118), HG118*COS(RADIANS(-$C118+Графики!$B$3))+HH118*SIN(RADIANS(-$C118+Графики!$B$3)),"")</f>
        <v/>
      </c>
      <c r="HJ118" s="19" t="str">
        <f>IF(ISNUMBER(HG118), HG118*COS(RADIANS(-$C118+Графики!$B$5))+HH118*SIN(RADIANS(-$C118+Графики!$B$5)),"")</f>
        <v/>
      </c>
      <c r="HK118" s="24"/>
      <c r="HL118" s="25"/>
      <c r="HM118" s="25"/>
      <c r="HN118" s="25"/>
      <c r="HO118" s="18" t="str">
        <f t="shared" si="440"/>
        <v/>
      </c>
      <c r="HP118" s="18" t="str">
        <f t="shared" si="441"/>
        <v/>
      </c>
      <c r="HQ118" s="18" t="str">
        <f t="shared" si="491"/>
        <v/>
      </c>
      <c r="HR118" s="18" t="str">
        <f t="shared" si="492"/>
        <v/>
      </c>
      <c r="HS118" s="18" t="str">
        <f>IF(ISNUMBER(HQ118), HQ118*COS(RADIANS(-$C118+Графики!$B$3))+HR118*SIN(RADIANS(-$C118+Графики!$B$3)),"")</f>
        <v/>
      </c>
      <c r="HT118" s="19" t="str">
        <f>IF(ISNUMBER(HQ118), HQ118*COS(RADIANS(-$C118+Графики!$B$5))+HR118*SIN(RADIANS(-$C118+Графики!$B$5)),"")</f>
        <v/>
      </c>
      <c r="HU118" s="24"/>
      <c r="HV118" s="25"/>
      <c r="HW118" s="25"/>
      <c r="HX118" s="25"/>
      <c r="HY118" s="18" t="str">
        <f t="shared" si="442"/>
        <v/>
      </c>
      <c r="HZ118" s="18" t="str">
        <f t="shared" si="443"/>
        <v/>
      </c>
      <c r="IA118" s="18" t="str">
        <f t="shared" si="493"/>
        <v/>
      </c>
      <c r="IB118" s="18" t="str">
        <f t="shared" si="494"/>
        <v/>
      </c>
      <c r="IC118" s="18" t="str">
        <f>IF(ISNUMBER(IA118), IA118*COS(RADIANS(-$C118+Графики!$B$3))+IB118*SIN(RADIANS(-$C118+Графики!$B$3)),"")</f>
        <v/>
      </c>
      <c r="ID118" s="19" t="str">
        <f>IF(ISNUMBER(IA118), IA118*COS(RADIANS(-$C118+Графики!$B$5))+IB118*SIN(RADIANS(-$C118+Графики!$B$5)),"")</f>
        <v/>
      </c>
      <c r="IE118" s="24"/>
      <c r="IF118" s="25"/>
      <c r="IG118" s="25"/>
      <c r="IH118" s="25"/>
      <c r="II118" s="18" t="str">
        <f t="shared" si="444"/>
        <v/>
      </c>
      <c r="IJ118" s="18" t="str">
        <f t="shared" si="445"/>
        <v/>
      </c>
      <c r="IK118" s="18" t="str">
        <f t="shared" si="495"/>
        <v/>
      </c>
      <c r="IL118" s="18" t="str">
        <f t="shared" si="496"/>
        <v/>
      </c>
      <c r="IM118" s="18" t="str">
        <f>IF(ISNUMBER(IK118), IK118*COS(RADIANS(-$C118+Графики!$B$3))+IL118*SIN(RADIANS(-$C118+Графики!$B$3)),"")</f>
        <v/>
      </c>
      <c r="IN118" s="19" t="str">
        <f>IF(ISNUMBER(IK118), IK118*COS(RADIANS(-$C118+Графики!$B$5))+IL118*SIN(RADIANS(-$C118+Графики!$B$5)),"")</f>
        <v/>
      </c>
      <c r="IO118" s="24"/>
      <c r="IP118" s="25"/>
      <c r="IQ118" s="25"/>
      <c r="IR118" s="25"/>
      <c r="IS118" s="18" t="str">
        <f t="shared" si="446"/>
        <v/>
      </c>
      <c r="IT118" s="18" t="str">
        <f t="shared" si="447"/>
        <v/>
      </c>
      <c r="IU118" s="18" t="str">
        <f t="shared" si="497"/>
        <v/>
      </c>
      <c r="IV118" s="18" t="str">
        <f t="shared" si="498"/>
        <v/>
      </c>
      <c r="IW118" s="18" t="str">
        <f>IF(ISNUMBER(IU118), IU118*COS(RADIANS(-$C118+Графики!$B$3))+IV118*SIN(RADIANS(-$C118+Графики!$B$3)),"")</f>
        <v/>
      </c>
      <c r="IX118" s="19" t="str">
        <f>IF(ISNUMBER(IU118), IU118*COS(RADIANS(-$C118+Графики!$B$5))+IV118*SIN(RADIANS(-$C118+Графики!$B$5)),"")</f>
        <v/>
      </c>
    </row>
    <row r="119" spans="1:258" s="88" customFormat="1" x14ac:dyDescent="0.25">
      <c r="A119" s="44">
        <v>119</v>
      </c>
      <c r="B119" s="50">
        <v>0</v>
      </c>
      <c r="C119" s="11">
        <f>IF(Графики!$A$7="Расчитывать с учетом закручивания скважины",B119,0)</f>
        <v>0</v>
      </c>
      <c r="D119" s="47">
        <v>58</v>
      </c>
      <c r="E119" s="34">
        <f t="shared" si="448"/>
        <v>0</v>
      </c>
      <c r="F119" s="35">
        <f t="shared" si="448"/>
        <v>0</v>
      </c>
      <c r="G119" s="35">
        <f t="shared" si="295"/>
        <v>0</v>
      </c>
      <c r="H119" s="36">
        <f t="shared" si="296"/>
        <v>0</v>
      </c>
      <c r="I119" s="29"/>
      <c r="J119" s="25"/>
      <c r="K119" s="25"/>
      <c r="L119" s="25"/>
      <c r="M119" s="18" t="str">
        <f t="shared" si="398"/>
        <v/>
      </c>
      <c r="N119" s="18" t="str">
        <f t="shared" si="399"/>
        <v/>
      </c>
      <c r="O119" s="18" t="str">
        <f t="shared" si="449"/>
        <v/>
      </c>
      <c r="P119" s="18" t="str">
        <f t="shared" si="450"/>
        <v/>
      </c>
      <c r="Q119" s="18" t="str">
        <f>IF(ISNUMBER(O119), O119*COS(RADIANS(-$C119+Графики!$B$3))+P119*SIN(RADIANS(-$C119+Графики!$B$3)),"")</f>
        <v/>
      </c>
      <c r="R119" s="19" t="str">
        <f>IF(ISNUMBER(O119), O119*COS(RADIANS(-$C119+Графики!$B$5))+P119*SIN(RADIANS(-$C119+Графики!$B$5)),"")</f>
        <v/>
      </c>
      <c r="S119" s="29"/>
      <c r="T119" s="25"/>
      <c r="U119" s="25"/>
      <c r="V119" s="25"/>
      <c r="W119" s="18" t="str">
        <f t="shared" si="400"/>
        <v/>
      </c>
      <c r="X119" s="18" t="str">
        <f t="shared" si="401"/>
        <v/>
      </c>
      <c r="Y119" s="18" t="str">
        <f t="shared" si="451"/>
        <v/>
      </c>
      <c r="Z119" s="18" t="str">
        <f t="shared" si="452"/>
        <v/>
      </c>
      <c r="AA119" s="18" t="str">
        <f>IF(ISNUMBER(Y119), Y119*COS(RADIANS(-$C119+Графики!$B$3))+Z119*SIN(RADIANS(-$C119+Графики!$B$3)),"")</f>
        <v/>
      </c>
      <c r="AB119" s="18" t="str">
        <f>IF(ISNUMBER(Y119), Y119*COS(RADIANS(-$C119+Графики!$B$5))+Z119*SIN(RADIANS(-$C119+Графики!$B$5)),"")</f>
        <v/>
      </c>
      <c r="AC119" s="24"/>
      <c r="AD119" s="25"/>
      <c r="AE119" s="25"/>
      <c r="AF119" s="25"/>
      <c r="AG119" s="18" t="str">
        <f t="shared" si="402"/>
        <v/>
      </c>
      <c r="AH119" s="18" t="str">
        <f t="shared" si="403"/>
        <v/>
      </c>
      <c r="AI119" s="18" t="str">
        <f t="shared" si="453"/>
        <v/>
      </c>
      <c r="AJ119" s="18" t="str">
        <f t="shared" si="454"/>
        <v/>
      </c>
      <c r="AK119" s="18" t="str">
        <f>IF(ISNUMBER(AI119), AI119*COS(RADIANS(-$C119+Графики!$B$3))+AJ119*SIN(RADIANS(-$C119+Графики!$B$3)),"")</f>
        <v/>
      </c>
      <c r="AL119" s="19" t="str">
        <f>IF(ISNUMBER(AI119), AI119*COS(RADIANS(-$C119+Графики!$B$5))+AJ119*SIN(RADIANS(-$C119+Графики!$B$5)),"")</f>
        <v/>
      </c>
      <c r="AM119" s="24"/>
      <c r="AN119" s="25"/>
      <c r="AO119" s="25"/>
      <c r="AP119" s="25"/>
      <c r="AQ119" s="18" t="str">
        <f t="shared" si="404"/>
        <v/>
      </c>
      <c r="AR119" s="18" t="str">
        <f t="shared" si="405"/>
        <v/>
      </c>
      <c r="AS119" s="18" t="str">
        <f t="shared" si="455"/>
        <v/>
      </c>
      <c r="AT119" s="18" t="str">
        <f t="shared" si="456"/>
        <v/>
      </c>
      <c r="AU119" s="18" t="str">
        <f>IF(ISNUMBER(AS119), AS119*COS(RADIANS(-$C119+Графики!$B$3))+AT119*SIN(RADIANS(-$C119+Графики!$B$3)),"")</f>
        <v/>
      </c>
      <c r="AV119" s="19" t="str">
        <f>IF(ISNUMBER(AS119), AS119*COS(RADIANS(-$C119+Графики!$B$5))+AT119*SIN(RADIANS(-$C119+Графики!$B$5)),"")</f>
        <v/>
      </c>
      <c r="AW119" s="24"/>
      <c r="AX119" s="25"/>
      <c r="AY119" s="25"/>
      <c r="AZ119" s="25"/>
      <c r="BA119" s="18" t="str">
        <f t="shared" si="406"/>
        <v/>
      </c>
      <c r="BB119" s="18" t="str">
        <f t="shared" si="407"/>
        <v/>
      </c>
      <c r="BC119" s="18" t="str">
        <f t="shared" si="457"/>
        <v/>
      </c>
      <c r="BD119" s="18" t="str">
        <f t="shared" si="458"/>
        <v/>
      </c>
      <c r="BE119" s="18" t="str">
        <f>IF(ISNUMBER(BC119), BC119*COS(RADIANS(-$C119+Графики!$B$3))+BD119*SIN(RADIANS(-$C119+Графики!$B$3)),"")</f>
        <v/>
      </c>
      <c r="BF119" s="19" t="str">
        <f>IF(ISNUMBER(BC119), BC119*COS(RADIANS(-$C119+Графики!$B$5))+BD119*SIN(RADIANS(-$C119+Графики!$B$5)),"")</f>
        <v/>
      </c>
      <c r="BG119" s="24"/>
      <c r="BH119" s="25"/>
      <c r="BI119" s="25"/>
      <c r="BJ119" s="25"/>
      <c r="BK119" s="18" t="str">
        <f t="shared" si="408"/>
        <v/>
      </c>
      <c r="BL119" s="18" t="str">
        <f t="shared" si="409"/>
        <v/>
      </c>
      <c r="BM119" s="18" t="str">
        <f t="shared" si="459"/>
        <v/>
      </c>
      <c r="BN119" s="18" t="str">
        <f t="shared" si="460"/>
        <v/>
      </c>
      <c r="BO119" s="18" t="str">
        <f>IF(ISNUMBER(BM119), BM119*COS(RADIANS(-$C119+Графики!$B$3))+BN119*SIN(RADIANS(-$C119+Графики!$B$3)),"")</f>
        <v/>
      </c>
      <c r="BP119" s="19" t="str">
        <f>IF(ISNUMBER(BM119), BM119*COS(RADIANS(-$C119+Графики!$B$5))+BN119*SIN(RADIANS(-$C119+Графики!$B$5)),"")</f>
        <v/>
      </c>
      <c r="BQ119" s="24"/>
      <c r="BR119" s="25"/>
      <c r="BS119" s="25"/>
      <c r="BT119" s="25"/>
      <c r="BU119" s="18" t="str">
        <f t="shared" si="410"/>
        <v/>
      </c>
      <c r="BV119" s="18" t="str">
        <f t="shared" si="411"/>
        <v/>
      </c>
      <c r="BW119" s="18" t="str">
        <f t="shared" si="461"/>
        <v/>
      </c>
      <c r="BX119" s="18" t="str">
        <f t="shared" si="462"/>
        <v/>
      </c>
      <c r="BY119" s="18" t="str">
        <f>IF(ISNUMBER(BW119), BW119*COS(RADIANS(-$C119+Графики!$B$3))+BX119*SIN(RADIANS(-$C119+Графики!$B$3)),"")</f>
        <v/>
      </c>
      <c r="BZ119" s="19" t="str">
        <f>IF(ISNUMBER(BW119), BW119*COS(RADIANS(-$C119+Графики!$B$5))+BX119*SIN(RADIANS(-$C119+Графики!$B$5)),"")</f>
        <v/>
      </c>
      <c r="CA119" s="29"/>
      <c r="CB119" s="25"/>
      <c r="CC119" s="25"/>
      <c r="CD119" s="25"/>
      <c r="CE119" s="18" t="str">
        <f t="shared" si="412"/>
        <v/>
      </c>
      <c r="CF119" s="18" t="str">
        <f t="shared" si="413"/>
        <v/>
      </c>
      <c r="CG119" s="18" t="str">
        <f t="shared" si="463"/>
        <v/>
      </c>
      <c r="CH119" s="18" t="str">
        <f t="shared" si="464"/>
        <v/>
      </c>
      <c r="CI119" s="18" t="str">
        <f>IF(ISNUMBER(CG119), CG119*COS(RADIANS(-$C119+Графики!$B$3))+CH119*SIN(RADIANS(-$C119+Графики!$B$3)),"")</f>
        <v/>
      </c>
      <c r="CJ119" s="19" t="str">
        <f>IF(ISNUMBER(CG119), CG119*COS(RADIANS(-$C119+Графики!$B$5))+CH119*SIN(RADIANS(-$C119+Графики!$B$5)),"")</f>
        <v/>
      </c>
      <c r="CK119" s="24"/>
      <c r="CL119" s="25"/>
      <c r="CM119" s="25"/>
      <c r="CN119" s="25"/>
      <c r="CO119" s="18" t="str">
        <f t="shared" si="414"/>
        <v/>
      </c>
      <c r="CP119" s="18" t="str">
        <f t="shared" si="415"/>
        <v/>
      </c>
      <c r="CQ119" s="18" t="str">
        <f t="shared" si="465"/>
        <v/>
      </c>
      <c r="CR119" s="18" t="str">
        <f t="shared" si="466"/>
        <v/>
      </c>
      <c r="CS119" s="18" t="str">
        <f>IF(ISNUMBER(CQ119), CQ119*COS(RADIANS(-$C119+Графики!$B$3))+CR119*SIN(RADIANS(-$C119+Графики!$B$3)),"")</f>
        <v/>
      </c>
      <c r="CT119" s="19" t="str">
        <f>IF(ISNUMBER(CQ119), CQ119*COS(RADIANS(-$C119+Графики!$B$5))+CR119*SIN(RADIANS(-$C119+Графики!$B$5)),"")</f>
        <v/>
      </c>
      <c r="CU119" s="24"/>
      <c r="CV119" s="25"/>
      <c r="CW119" s="25"/>
      <c r="CX119" s="25"/>
      <c r="CY119" s="18" t="str">
        <f t="shared" si="416"/>
        <v/>
      </c>
      <c r="CZ119" s="18" t="str">
        <f t="shared" si="417"/>
        <v/>
      </c>
      <c r="DA119" s="18" t="str">
        <f t="shared" si="467"/>
        <v/>
      </c>
      <c r="DB119" s="18" t="str">
        <f t="shared" si="468"/>
        <v/>
      </c>
      <c r="DC119" s="18" t="str">
        <f>IF(ISNUMBER(DA119), DA119*COS(RADIANS(-$C119+Графики!$B$3))+DB119*SIN(RADIANS(-$C119+Графики!$B$3)),"")</f>
        <v/>
      </c>
      <c r="DD119" s="19" t="str">
        <f>IF(ISNUMBER(DA119), DA119*COS(RADIANS(-$C119+Графики!$B$5))+DB119*SIN(RADIANS(-$C119+Графики!$B$5)),"")</f>
        <v/>
      </c>
      <c r="DE119" s="24"/>
      <c r="DF119" s="25"/>
      <c r="DG119" s="25"/>
      <c r="DH119" s="25"/>
      <c r="DI119" s="18" t="str">
        <f t="shared" si="418"/>
        <v/>
      </c>
      <c r="DJ119" s="18" t="str">
        <f t="shared" si="419"/>
        <v/>
      </c>
      <c r="DK119" s="18" t="str">
        <f t="shared" si="469"/>
        <v/>
      </c>
      <c r="DL119" s="18" t="str">
        <f t="shared" si="470"/>
        <v/>
      </c>
      <c r="DM119" s="18" t="str">
        <f>IF(ISNUMBER(DK119), DK119*COS(RADIANS(-$C119+Графики!$B$3))+DL119*SIN(RADIANS(-$C119+Графики!$B$3)),"")</f>
        <v/>
      </c>
      <c r="DN119" s="19" t="str">
        <f>IF(ISNUMBER(DK119), DK119*COS(RADIANS(-$C119+Графики!$B$5))+DL119*SIN(RADIANS(-$C119+Графики!$B$5)),"")</f>
        <v/>
      </c>
      <c r="DO119" s="24"/>
      <c r="DP119" s="25"/>
      <c r="DQ119" s="25"/>
      <c r="DR119" s="25"/>
      <c r="DS119" s="18" t="str">
        <f t="shared" si="420"/>
        <v/>
      </c>
      <c r="DT119" s="18" t="str">
        <f t="shared" si="421"/>
        <v/>
      </c>
      <c r="DU119" s="18" t="str">
        <f t="shared" si="471"/>
        <v/>
      </c>
      <c r="DV119" s="18" t="str">
        <f t="shared" si="472"/>
        <v/>
      </c>
      <c r="DW119" s="18" t="str">
        <f>IF(ISNUMBER(DU119), DU119*COS(RADIANS(-$C119+Графики!$B$3))+DV119*SIN(RADIANS(-$C119+Графики!$B$3)),"")</f>
        <v/>
      </c>
      <c r="DX119" s="19" t="str">
        <f>IF(ISNUMBER(DU119), DU119*COS(RADIANS(-$C119+Графики!$B$5))+DV119*SIN(RADIANS(-$C119+Графики!$B$5)),"")</f>
        <v/>
      </c>
      <c r="DY119" s="24"/>
      <c r="DZ119" s="25"/>
      <c r="EA119" s="25"/>
      <c r="EB119" s="25"/>
      <c r="EC119" s="18" t="str">
        <f t="shared" si="422"/>
        <v/>
      </c>
      <c r="ED119" s="18" t="str">
        <f t="shared" si="423"/>
        <v/>
      </c>
      <c r="EE119" s="18" t="str">
        <f t="shared" si="473"/>
        <v/>
      </c>
      <c r="EF119" s="18" t="str">
        <f t="shared" si="474"/>
        <v/>
      </c>
      <c r="EG119" s="18" t="str">
        <f>IF(ISNUMBER(EE119), EE119*COS(RADIANS(-$C119+Графики!$B$3))+EF119*SIN(RADIANS(-$C119+Графики!$B$3)),"")</f>
        <v/>
      </c>
      <c r="EH119" s="19" t="str">
        <f>IF(ISNUMBER(EE119), EE119*COS(RADIANS(-$C119+Графики!$B$5))+EF119*SIN(RADIANS(-$C119+Графики!$B$5)),"")</f>
        <v/>
      </c>
      <c r="EI119" s="24"/>
      <c r="EJ119" s="25"/>
      <c r="EK119" s="25"/>
      <c r="EL119" s="25"/>
      <c r="EM119" s="18" t="str">
        <f t="shared" si="424"/>
        <v/>
      </c>
      <c r="EN119" s="18" t="str">
        <f t="shared" si="425"/>
        <v/>
      </c>
      <c r="EO119" s="18" t="str">
        <f t="shared" si="475"/>
        <v/>
      </c>
      <c r="EP119" s="18" t="str">
        <f t="shared" si="476"/>
        <v/>
      </c>
      <c r="EQ119" s="18" t="str">
        <f>IF(ISNUMBER(EO119), EO119*COS(RADIANS(-$C119+Графики!$B$3))+EP119*SIN(RADIANS(-$C119+Графики!$B$3)),"")</f>
        <v/>
      </c>
      <c r="ER119" s="19" t="str">
        <f>IF(ISNUMBER(EO119), EO119*COS(RADIANS(-$C119+Графики!$B$5))+EP119*SIN(RADIANS(-$C119+Графики!$B$5)),"")</f>
        <v/>
      </c>
      <c r="ES119" s="24"/>
      <c r="ET119" s="25"/>
      <c r="EU119" s="25"/>
      <c r="EV119" s="25"/>
      <c r="EW119" s="18" t="str">
        <f t="shared" si="426"/>
        <v/>
      </c>
      <c r="EX119" s="18" t="str">
        <f t="shared" si="427"/>
        <v/>
      </c>
      <c r="EY119" s="18" t="str">
        <f t="shared" si="477"/>
        <v/>
      </c>
      <c r="EZ119" s="18" t="str">
        <f t="shared" si="478"/>
        <v/>
      </c>
      <c r="FA119" s="18" t="str">
        <f>IF(ISNUMBER(EY119), EY119*COS(RADIANS(-$C119+Графики!$B$3))+EZ119*SIN(RADIANS(-$C119+Графики!$B$3)),"")</f>
        <v/>
      </c>
      <c r="FB119" s="19" t="str">
        <f>IF(ISNUMBER(EY119), EY119*COS(RADIANS(-$C119+Графики!$B$5))+EZ119*SIN(RADIANS(-$C119+Графики!$B$5)),"")</f>
        <v/>
      </c>
      <c r="FC119" s="24"/>
      <c r="FD119" s="25"/>
      <c r="FE119" s="25"/>
      <c r="FF119" s="25"/>
      <c r="FG119" s="18" t="str">
        <f t="shared" si="428"/>
        <v/>
      </c>
      <c r="FH119" s="18" t="str">
        <f t="shared" si="429"/>
        <v/>
      </c>
      <c r="FI119" s="18" t="str">
        <f t="shared" si="479"/>
        <v/>
      </c>
      <c r="FJ119" s="18" t="str">
        <f t="shared" si="480"/>
        <v/>
      </c>
      <c r="FK119" s="18" t="str">
        <f>IF(ISNUMBER(FI119), FI119*COS(RADIANS(-$C119+Графики!$B$3))+FJ119*SIN(RADIANS(-$C119+Графики!$B$3)),"")</f>
        <v/>
      </c>
      <c r="FL119" s="19" t="str">
        <f>IF(ISNUMBER(FI119), FI119*COS(RADIANS(-$C119+Графики!$B$5))+FJ119*SIN(RADIANS(-$C119+Графики!$B$5)),"")</f>
        <v/>
      </c>
      <c r="FM119" s="24"/>
      <c r="FN119" s="25"/>
      <c r="FO119" s="25"/>
      <c r="FP119" s="25"/>
      <c r="FQ119" s="18" t="str">
        <f t="shared" si="430"/>
        <v/>
      </c>
      <c r="FR119" s="18" t="str">
        <f t="shared" si="431"/>
        <v/>
      </c>
      <c r="FS119" s="18" t="str">
        <f t="shared" si="481"/>
        <v/>
      </c>
      <c r="FT119" s="18" t="str">
        <f t="shared" si="482"/>
        <v/>
      </c>
      <c r="FU119" s="18" t="str">
        <f>IF(ISNUMBER(FS119), FS119*COS(RADIANS(-$C119+Графики!$B$3))+FT119*SIN(RADIANS(-$C119+Графики!$B$3)),"")</f>
        <v/>
      </c>
      <c r="FV119" s="19" t="str">
        <f>IF(ISNUMBER(FS119), FS119*COS(RADIANS(-$C119+Графики!$B$5))+FT119*SIN(RADIANS(-$C119+Графики!$B$5)),"")</f>
        <v/>
      </c>
      <c r="FW119" s="24"/>
      <c r="FX119" s="25"/>
      <c r="FY119" s="25"/>
      <c r="FZ119" s="25"/>
      <c r="GA119" s="18" t="str">
        <f t="shared" si="432"/>
        <v/>
      </c>
      <c r="GB119" s="18" t="str">
        <f t="shared" si="433"/>
        <v/>
      </c>
      <c r="GC119" s="18" t="str">
        <f t="shared" si="483"/>
        <v/>
      </c>
      <c r="GD119" s="18" t="str">
        <f t="shared" si="484"/>
        <v/>
      </c>
      <c r="GE119" s="18" t="str">
        <f>IF(ISNUMBER(GC119), GC119*COS(RADIANS(-$C119+Графики!$B$3))+GD119*SIN(RADIANS(-$C119+Графики!$B$3)),"")</f>
        <v/>
      </c>
      <c r="GF119" s="19" t="str">
        <f>IF(ISNUMBER(GC119), GC119*COS(RADIANS(-$C119+Графики!$B$5))+GD119*SIN(RADIANS(-$C119+Графики!$B$5)),"")</f>
        <v/>
      </c>
      <c r="GG119" s="24"/>
      <c r="GH119" s="25"/>
      <c r="GI119" s="25"/>
      <c r="GJ119" s="25"/>
      <c r="GK119" s="18" t="str">
        <f t="shared" si="434"/>
        <v/>
      </c>
      <c r="GL119" s="18" t="str">
        <f t="shared" si="435"/>
        <v/>
      </c>
      <c r="GM119" s="18" t="str">
        <f t="shared" si="485"/>
        <v/>
      </c>
      <c r="GN119" s="18" t="str">
        <f t="shared" si="486"/>
        <v/>
      </c>
      <c r="GO119" s="18" t="str">
        <f>IF(ISNUMBER(GM119), GM119*COS(RADIANS(-$C119+Графики!$B$3))+GN119*SIN(RADIANS(-$C119+Графики!$B$3)),"")</f>
        <v/>
      </c>
      <c r="GP119" s="19" t="str">
        <f>IF(ISNUMBER(GM119), GM119*COS(RADIANS(-$C119+Графики!$B$5))+GN119*SIN(RADIANS(-$C119+Графики!$B$5)),"")</f>
        <v/>
      </c>
      <c r="GQ119" s="24"/>
      <c r="GR119" s="25"/>
      <c r="GS119" s="25"/>
      <c r="GT119" s="25"/>
      <c r="GU119" s="18" t="str">
        <f t="shared" si="436"/>
        <v/>
      </c>
      <c r="GV119" s="18" t="str">
        <f t="shared" si="437"/>
        <v/>
      </c>
      <c r="GW119" s="18" t="str">
        <f t="shared" si="487"/>
        <v/>
      </c>
      <c r="GX119" s="18" t="str">
        <f t="shared" si="488"/>
        <v/>
      </c>
      <c r="GY119" s="18" t="str">
        <f>IF(ISNUMBER(GW119), GW119*COS(RADIANS(-$C119+Графики!$B$3))+GX119*SIN(RADIANS(-$C119+Графики!$B$3)),"")</f>
        <v/>
      </c>
      <c r="GZ119" s="19" t="str">
        <f>IF(ISNUMBER(GW119), GW119*COS(RADIANS(-$C119+Графики!$B$5))+GX119*SIN(RADIANS(-$C119+Графики!$B$5)),"")</f>
        <v/>
      </c>
      <c r="HA119" s="24"/>
      <c r="HB119" s="25"/>
      <c r="HC119" s="25"/>
      <c r="HD119" s="25"/>
      <c r="HE119" s="18" t="str">
        <f t="shared" si="438"/>
        <v/>
      </c>
      <c r="HF119" s="18" t="str">
        <f t="shared" si="439"/>
        <v/>
      </c>
      <c r="HG119" s="18" t="str">
        <f t="shared" si="489"/>
        <v/>
      </c>
      <c r="HH119" s="18" t="str">
        <f t="shared" si="490"/>
        <v/>
      </c>
      <c r="HI119" s="18" t="str">
        <f>IF(ISNUMBER(HG119), HG119*COS(RADIANS(-$C119+Графики!$B$3))+HH119*SIN(RADIANS(-$C119+Графики!$B$3)),"")</f>
        <v/>
      </c>
      <c r="HJ119" s="19" t="str">
        <f>IF(ISNUMBER(HG119), HG119*COS(RADIANS(-$C119+Графики!$B$5))+HH119*SIN(RADIANS(-$C119+Графики!$B$5)),"")</f>
        <v/>
      </c>
      <c r="HK119" s="24"/>
      <c r="HL119" s="25"/>
      <c r="HM119" s="25"/>
      <c r="HN119" s="25"/>
      <c r="HO119" s="18" t="str">
        <f t="shared" si="440"/>
        <v/>
      </c>
      <c r="HP119" s="18" t="str">
        <f t="shared" si="441"/>
        <v/>
      </c>
      <c r="HQ119" s="18" t="str">
        <f t="shared" si="491"/>
        <v/>
      </c>
      <c r="HR119" s="18" t="str">
        <f t="shared" si="492"/>
        <v/>
      </c>
      <c r="HS119" s="18" t="str">
        <f>IF(ISNUMBER(HQ119), HQ119*COS(RADIANS(-$C119+Графики!$B$3))+HR119*SIN(RADIANS(-$C119+Графики!$B$3)),"")</f>
        <v/>
      </c>
      <c r="HT119" s="19" t="str">
        <f>IF(ISNUMBER(HQ119), HQ119*COS(RADIANS(-$C119+Графики!$B$5))+HR119*SIN(RADIANS(-$C119+Графики!$B$5)),"")</f>
        <v/>
      </c>
      <c r="HU119" s="24"/>
      <c r="HV119" s="25"/>
      <c r="HW119" s="25"/>
      <c r="HX119" s="25"/>
      <c r="HY119" s="18" t="str">
        <f t="shared" si="442"/>
        <v/>
      </c>
      <c r="HZ119" s="18" t="str">
        <f t="shared" si="443"/>
        <v/>
      </c>
      <c r="IA119" s="18" t="str">
        <f t="shared" si="493"/>
        <v/>
      </c>
      <c r="IB119" s="18" t="str">
        <f t="shared" si="494"/>
        <v/>
      </c>
      <c r="IC119" s="18" t="str">
        <f>IF(ISNUMBER(IA119), IA119*COS(RADIANS(-$C119+Графики!$B$3))+IB119*SIN(RADIANS(-$C119+Графики!$B$3)),"")</f>
        <v/>
      </c>
      <c r="ID119" s="19" t="str">
        <f>IF(ISNUMBER(IA119), IA119*COS(RADIANS(-$C119+Графики!$B$5))+IB119*SIN(RADIANS(-$C119+Графики!$B$5)),"")</f>
        <v/>
      </c>
      <c r="IE119" s="24"/>
      <c r="IF119" s="25"/>
      <c r="IG119" s="25"/>
      <c r="IH119" s="25"/>
      <c r="II119" s="18" t="str">
        <f t="shared" si="444"/>
        <v/>
      </c>
      <c r="IJ119" s="18" t="str">
        <f t="shared" si="445"/>
        <v/>
      </c>
      <c r="IK119" s="18" t="str">
        <f t="shared" si="495"/>
        <v/>
      </c>
      <c r="IL119" s="18" t="str">
        <f t="shared" si="496"/>
        <v/>
      </c>
      <c r="IM119" s="18" t="str">
        <f>IF(ISNUMBER(IK119), IK119*COS(RADIANS(-$C119+Графики!$B$3))+IL119*SIN(RADIANS(-$C119+Графики!$B$3)),"")</f>
        <v/>
      </c>
      <c r="IN119" s="19" t="str">
        <f>IF(ISNUMBER(IK119), IK119*COS(RADIANS(-$C119+Графики!$B$5))+IL119*SIN(RADIANS(-$C119+Графики!$B$5)),"")</f>
        <v/>
      </c>
      <c r="IO119" s="24"/>
      <c r="IP119" s="25"/>
      <c r="IQ119" s="25"/>
      <c r="IR119" s="25"/>
      <c r="IS119" s="18" t="str">
        <f t="shared" si="446"/>
        <v/>
      </c>
      <c r="IT119" s="18" t="str">
        <f t="shared" si="447"/>
        <v/>
      </c>
      <c r="IU119" s="18" t="str">
        <f t="shared" si="497"/>
        <v/>
      </c>
      <c r="IV119" s="18" t="str">
        <f t="shared" si="498"/>
        <v/>
      </c>
      <c r="IW119" s="18" t="str">
        <f>IF(ISNUMBER(IU119), IU119*COS(RADIANS(-$C119+Графики!$B$3))+IV119*SIN(RADIANS(-$C119+Графики!$B$3)),"")</f>
        <v/>
      </c>
      <c r="IX119" s="19" t="str">
        <f>IF(ISNUMBER(IU119), IU119*COS(RADIANS(-$C119+Графики!$B$5))+IV119*SIN(RADIANS(-$C119+Графики!$B$5)),"")</f>
        <v/>
      </c>
    </row>
    <row r="120" spans="1:258" s="88" customFormat="1" x14ac:dyDescent="0.25">
      <c r="A120" s="44">
        <v>120</v>
      </c>
      <c r="B120" s="50">
        <v>0</v>
      </c>
      <c r="C120" s="11">
        <f>IF(Графики!$A$7="Расчитывать с учетом закручивания скважины",B120,0)</f>
        <v>0</v>
      </c>
      <c r="D120" s="47">
        <v>58.5</v>
      </c>
      <c r="E120" s="34">
        <f t="shared" si="448"/>
        <v>0</v>
      </c>
      <c r="F120" s="35">
        <f t="shared" si="448"/>
        <v>0</v>
      </c>
      <c r="G120" s="35">
        <f t="shared" si="295"/>
        <v>0</v>
      </c>
      <c r="H120" s="36">
        <f t="shared" si="296"/>
        <v>0</v>
      </c>
      <c r="I120" s="29"/>
      <c r="J120" s="25"/>
      <c r="K120" s="25"/>
      <c r="L120" s="25"/>
      <c r="M120" s="18" t="str">
        <f t="shared" si="398"/>
        <v/>
      </c>
      <c r="N120" s="18" t="str">
        <f t="shared" si="399"/>
        <v/>
      </c>
      <c r="O120" s="18" t="str">
        <f t="shared" si="449"/>
        <v/>
      </c>
      <c r="P120" s="18" t="str">
        <f t="shared" si="450"/>
        <v/>
      </c>
      <c r="Q120" s="18" t="str">
        <f>IF(ISNUMBER(O120), O120*COS(RADIANS(-$C120+Графики!$B$3))+P120*SIN(RADIANS(-$C120+Графики!$B$3)),"")</f>
        <v/>
      </c>
      <c r="R120" s="19" t="str">
        <f>IF(ISNUMBER(O120), O120*COS(RADIANS(-$C120+Графики!$B$5))+P120*SIN(RADIANS(-$C120+Графики!$B$5)),"")</f>
        <v/>
      </c>
      <c r="S120" s="29"/>
      <c r="T120" s="25"/>
      <c r="U120" s="25"/>
      <c r="V120" s="25"/>
      <c r="W120" s="18" t="str">
        <f t="shared" si="400"/>
        <v/>
      </c>
      <c r="X120" s="18" t="str">
        <f t="shared" si="401"/>
        <v/>
      </c>
      <c r="Y120" s="18" t="str">
        <f t="shared" si="451"/>
        <v/>
      </c>
      <c r="Z120" s="18" t="str">
        <f t="shared" si="452"/>
        <v/>
      </c>
      <c r="AA120" s="18" t="str">
        <f>IF(ISNUMBER(Y120), Y120*COS(RADIANS(-$C120+Графики!$B$3))+Z120*SIN(RADIANS(-$C120+Графики!$B$3)),"")</f>
        <v/>
      </c>
      <c r="AB120" s="18" t="str">
        <f>IF(ISNUMBER(Y120), Y120*COS(RADIANS(-$C120+Графики!$B$5))+Z120*SIN(RADIANS(-$C120+Графики!$B$5)),"")</f>
        <v/>
      </c>
      <c r="AC120" s="24"/>
      <c r="AD120" s="25"/>
      <c r="AE120" s="25"/>
      <c r="AF120" s="25"/>
      <c r="AG120" s="18" t="str">
        <f t="shared" si="402"/>
        <v/>
      </c>
      <c r="AH120" s="18" t="str">
        <f t="shared" si="403"/>
        <v/>
      </c>
      <c r="AI120" s="18" t="str">
        <f t="shared" si="453"/>
        <v/>
      </c>
      <c r="AJ120" s="18" t="str">
        <f t="shared" si="454"/>
        <v/>
      </c>
      <c r="AK120" s="18" t="str">
        <f>IF(ISNUMBER(AI120), AI120*COS(RADIANS(-$C120+Графики!$B$3))+AJ120*SIN(RADIANS(-$C120+Графики!$B$3)),"")</f>
        <v/>
      </c>
      <c r="AL120" s="19" t="str">
        <f>IF(ISNUMBER(AI120), AI120*COS(RADIANS(-$C120+Графики!$B$5))+AJ120*SIN(RADIANS(-$C120+Графики!$B$5)),"")</f>
        <v/>
      </c>
      <c r="AM120" s="24"/>
      <c r="AN120" s="25"/>
      <c r="AO120" s="25"/>
      <c r="AP120" s="25"/>
      <c r="AQ120" s="18" t="str">
        <f t="shared" si="404"/>
        <v/>
      </c>
      <c r="AR120" s="18" t="str">
        <f t="shared" si="405"/>
        <v/>
      </c>
      <c r="AS120" s="18" t="str">
        <f t="shared" si="455"/>
        <v/>
      </c>
      <c r="AT120" s="18" t="str">
        <f t="shared" si="456"/>
        <v/>
      </c>
      <c r="AU120" s="18" t="str">
        <f>IF(ISNUMBER(AS120), AS120*COS(RADIANS(-$C120+Графики!$B$3))+AT120*SIN(RADIANS(-$C120+Графики!$B$3)),"")</f>
        <v/>
      </c>
      <c r="AV120" s="19" t="str">
        <f>IF(ISNUMBER(AS120), AS120*COS(RADIANS(-$C120+Графики!$B$5))+AT120*SIN(RADIANS(-$C120+Графики!$B$5)),"")</f>
        <v/>
      </c>
      <c r="AW120" s="24"/>
      <c r="AX120" s="25"/>
      <c r="AY120" s="25"/>
      <c r="AZ120" s="25"/>
      <c r="BA120" s="18" t="str">
        <f t="shared" si="406"/>
        <v/>
      </c>
      <c r="BB120" s="18" t="str">
        <f t="shared" si="407"/>
        <v/>
      </c>
      <c r="BC120" s="18" t="str">
        <f t="shared" si="457"/>
        <v/>
      </c>
      <c r="BD120" s="18" t="str">
        <f t="shared" si="458"/>
        <v/>
      </c>
      <c r="BE120" s="18" t="str">
        <f>IF(ISNUMBER(BC120), BC120*COS(RADIANS(-$C120+Графики!$B$3))+BD120*SIN(RADIANS(-$C120+Графики!$B$3)),"")</f>
        <v/>
      </c>
      <c r="BF120" s="19" t="str">
        <f>IF(ISNUMBER(BC120), BC120*COS(RADIANS(-$C120+Графики!$B$5))+BD120*SIN(RADIANS(-$C120+Графики!$B$5)),"")</f>
        <v/>
      </c>
      <c r="BG120" s="24"/>
      <c r="BH120" s="25"/>
      <c r="BI120" s="25"/>
      <c r="BJ120" s="25"/>
      <c r="BK120" s="18" t="str">
        <f t="shared" si="408"/>
        <v/>
      </c>
      <c r="BL120" s="18" t="str">
        <f t="shared" si="409"/>
        <v/>
      </c>
      <c r="BM120" s="18" t="str">
        <f t="shared" si="459"/>
        <v/>
      </c>
      <c r="BN120" s="18" t="str">
        <f t="shared" si="460"/>
        <v/>
      </c>
      <c r="BO120" s="18" t="str">
        <f>IF(ISNUMBER(BM120), BM120*COS(RADIANS(-$C120+Графики!$B$3))+BN120*SIN(RADIANS(-$C120+Графики!$B$3)),"")</f>
        <v/>
      </c>
      <c r="BP120" s="19" t="str">
        <f>IF(ISNUMBER(BM120), BM120*COS(RADIANS(-$C120+Графики!$B$5))+BN120*SIN(RADIANS(-$C120+Графики!$B$5)),"")</f>
        <v/>
      </c>
      <c r="BQ120" s="24"/>
      <c r="BR120" s="25"/>
      <c r="BS120" s="25"/>
      <c r="BT120" s="25"/>
      <c r="BU120" s="18" t="str">
        <f t="shared" si="410"/>
        <v/>
      </c>
      <c r="BV120" s="18" t="str">
        <f t="shared" si="411"/>
        <v/>
      </c>
      <c r="BW120" s="18" t="str">
        <f t="shared" si="461"/>
        <v/>
      </c>
      <c r="BX120" s="18" t="str">
        <f t="shared" si="462"/>
        <v/>
      </c>
      <c r="BY120" s="18" t="str">
        <f>IF(ISNUMBER(BW120), BW120*COS(RADIANS(-$C120+Графики!$B$3))+BX120*SIN(RADIANS(-$C120+Графики!$B$3)),"")</f>
        <v/>
      </c>
      <c r="BZ120" s="19" t="str">
        <f>IF(ISNUMBER(BW120), BW120*COS(RADIANS(-$C120+Графики!$B$5))+BX120*SIN(RADIANS(-$C120+Графики!$B$5)),"")</f>
        <v/>
      </c>
      <c r="CA120" s="29"/>
      <c r="CB120" s="25"/>
      <c r="CC120" s="25"/>
      <c r="CD120" s="25"/>
      <c r="CE120" s="18" t="str">
        <f t="shared" si="412"/>
        <v/>
      </c>
      <c r="CF120" s="18" t="str">
        <f t="shared" si="413"/>
        <v/>
      </c>
      <c r="CG120" s="18" t="str">
        <f t="shared" si="463"/>
        <v/>
      </c>
      <c r="CH120" s="18" t="str">
        <f t="shared" si="464"/>
        <v/>
      </c>
      <c r="CI120" s="18" t="str">
        <f>IF(ISNUMBER(CG120), CG120*COS(RADIANS(-$C120+Графики!$B$3))+CH120*SIN(RADIANS(-$C120+Графики!$B$3)),"")</f>
        <v/>
      </c>
      <c r="CJ120" s="19" t="str">
        <f>IF(ISNUMBER(CG120), CG120*COS(RADIANS(-$C120+Графики!$B$5))+CH120*SIN(RADIANS(-$C120+Графики!$B$5)),"")</f>
        <v/>
      </c>
      <c r="CK120" s="24"/>
      <c r="CL120" s="25"/>
      <c r="CM120" s="25"/>
      <c r="CN120" s="25"/>
      <c r="CO120" s="18" t="str">
        <f t="shared" si="414"/>
        <v/>
      </c>
      <c r="CP120" s="18" t="str">
        <f t="shared" si="415"/>
        <v/>
      </c>
      <c r="CQ120" s="18" t="str">
        <f t="shared" si="465"/>
        <v/>
      </c>
      <c r="CR120" s="18" t="str">
        <f t="shared" si="466"/>
        <v/>
      </c>
      <c r="CS120" s="18" t="str">
        <f>IF(ISNUMBER(CQ120), CQ120*COS(RADIANS(-$C120+Графики!$B$3))+CR120*SIN(RADIANS(-$C120+Графики!$B$3)),"")</f>
        <v/>
      </c>
      <c r="CT120" s="19" t="str">
        <f>IF(ISNUMBER(CQ120), CQ120*COS(RADIANS(-$C120+Графики!$B$5))+CR120*SIN(RADIANS(-$C120+Графики!$B$5)),"")</f>
        <v/>
      </c>
      <c r="CU120" s="24"/>
      <c r="CV120" s="25"/>
      <c r="CW120" s="25"/>
      <c r="CX120" s="25"/>
      <c r="CY120" s="18" t="str">
        <f t="shared" si="416"/>
        <v/>
      </c>
      <c r="CZ120" s="18" t="str">
        <f t="shared" si="417"/>
        <v/>
      </c>
      <c r="DA120" s="18" t="str">
        <f t="shared" si="467"/>
        <v/>
      </c>
      <c r="DB120" s="18" t="str">
        <f t="shared" si="468"/>
        <v/>
      </c>
      <c r="DC120" s="18" t="str">
        <f>IF(ISNUMBER(DA120), DA120*COS(RADIANS(-$C120+Графики!$B$3))+DB120*SIN(RADIANS(-$C120+Графики!$B$3)),"")</f>
        <v/>
      </c>
      <c r="DD120" s="19" t="str">
        <f>IF(ISNUMBER(DA120), DA120*COS(RADIANS(-$C120+Графики!$B$5))+DB120*SIN(RADIANS(-$C120+Графики!$B$5)),"")</f>
        <v/>
      </c>
      <c r="DE120" s="24"/>
      <c r="DF120" s="25"/>
      <c r="DG120" s="25"/>
      <c r="DH120" s="25"/>
      <c r="DI120" s="18" t="str">
        <f t="shared" si="418"/>
        <v/>
      </c>
      <c r="DJ120" s="18" t="str">
        <f t="shared" si="419"/>
        <v/>
      </c>
      <c r="DK120" s="18" t="str">
        <f t="shared" si="469"/>
        <v/>
      </c>
      <c r="DL120" s="18" t="str">
        <f t="shared" si="470"/>
        <v/>
      </c>
      <c r="DM120" s="18" t="str">
        <f>IF(ISNUMBER(DK120), DK120*COS(RADIANS(-$C120+Графики!$B$3))+DL120*SIN(RADIANS(-$C120+Графики!$B$3)),"")</f>
        <v/>
      </c>
      <c r="DN120" s="19" t="str">
        <f>IF(ISNUMBER(DK120), DK120*COS(RADIANS(-$C120+Графики!$B$5))+DL120*SIN(RADIANS(-$C120+Графики!$B$5)),"")</f>
        <v/>
      </c>
      <c r="DO120" s="24"/>
      <c r="DP120" s="25"/>
      <c r="DQ120" s="25"/>
      <c r="DR120" s="25"/>
      <c r="DS120" s="18" t="str">
        <f t="shared" si="420"/>
        <v/>
      </c>
      <c r="DT120" s="18" t="str">
        <f t="shared" si="421"/>
        <v/>
      </c>
      <c r="DU120" s="18" t="str">
        <f t="shared" si="471"/>
        <v/>
      </c>
      <c r="DV120" s="18" t="str">
        <f t="shared" si="472"/>
        <v/>
      </c>
      <c r="DW120" s="18" t="str">
        <f>IF(ISNUMBER(DU120), DU120*COS(RADIANS(-$C120+Графики!$B$3))+DV120*SIN(RADIANS(-$C120+Графики!$B$3)),"")</f>
        <v/>
      </c>
      <c r="DX120" s="19" t="str">
        <f>IF(ISNUMBER(DU120), DU120*COS(RADIANS(-$C120+Графики!$B$5))+DV120*SIN(RADIANS(-$C120+Графики!$B$5)),"")</f>
        <v/>
      </c>
      <c r="DY120" s="24"/>
      <c r="DZ120" s="25"/>
      <c r="EA120" s="25"/>
      <c r="EB120" s="25"/>
      <c r="EC120" s="18" t="str">
        <f t="shared" si="422"/>
        <v/>
      </c>
      <c r="ED120" s="18" t="str">
        <f t="shared" si="423"/>
        <v/>
      </c>
      <c r="EE120" s="18" t="str">
        <f t="shared" si="473"/>
        <v/>
      </c>
      <c r="EF120" s="18" t="str">
        <f t="shared" si="474"/>
        <v/>
      </c>
      <c r="EG120" s="18" t="str">
        <f>IF(ISNUMBER(EE120), EE120*COS(RADIANS(-$C120+Графики!$B$3))+EF120*SIN(RADIANS(-$C120+Графики!$B$3)),"")</f>
        <v/>
      </c>
      <c r="EH120" s="19" t="str">
        <f>IF(ISNUMBER(EE120), EE120*COS(RADIANS(-$C120+Графики!$B$5))+EF120*SIN(RADIANS(-$C120+Графики!$B$5)),"")</f>
        <v/>
      </c>
      <c r="EI120" s="24"/>
      <c r="EJ120" s="25"/>
      <c r="EK120" s="25"/>
      <c r="EL120" s="25"/>
      <c r="EM120" s="18" t="str">
        <f t="shared" si="424"/>
        <v/>
      </c>
      <c r="EN120" s="18" t="str">
        <f t="shared" si="425"/>
        <v/>
      </c>
      <c r="EO120" s="18" t="str">
        <f t="shared" si="475"/>
        <v/>
      </c>
      <c r="EP120" s="18" t="str">
        <f t="shared" si="476"/>
        <v/>
      </c>
      <c r="EQ120" s="18" t="str">
        <f>IF(ISNUMBER(EO120), EO120*COS(RADIANS(-$C120+Графики!$B$3))+EP120*SIN(RADIANS(-$C120+Графики!$B$3)),"")</f>
        <v/>
      </c>
      <c r="ER120" s="19" t="str">
        <f>IF(ISNUMBER(EO120), EO120*COS(RADIANS(-$C120+Графики!$B$5))+EP120*SIN(RADIANS(-$C120+Графики!$B$5)),"")</f>
        <v/>
      </c>
      <c r="ES120" s="24"/>
      <c r="ET120" s="25"/>
      <c r="EU120" s="25"/>
      <c r="EV120" s="25"/>
      <c r="EW120" s="18" t="str">
        <f t="shared" si="426"/>
        <v/>
      </c>
      <c r="EX120" s="18" t="str">
        <f t="shared" si="427"/>
        <v/>
      </c>
      <c r="EY120" s="18" t="str">
        <f t="shared" si="477"/>
        <v/>
      </c>
      <c r="EZ120" s="18" t="str">
        <f t="shared" si="478"/>
        <v/>
      </c>
      <c r="FA120" s="18" t="str">
        <f>IF(ISNUMBER(EY120), EY120*COS(RADIANS(-$C120+Графики!$B$3))+EZ120*SIN(RADIANS(-$C120+Графики!$B$3)),"")</f>
        <v/>
      </c>
      <c r="FB120" s="19" t="str">
        <f>IF(ISNUMBER(EY120), EY120*COS(RADIANS(-$C120+Графики!$B$5))+EZ120*SIN(RADIANS(-$C120+Графики!$B$5)),"")</f>
        <v/>
      </c>
      <c r="FC120" s="24"/>
      <c r="FD120" s="25"/>
      <c r="FE120" s="25"/>
      <c r="FF120" s="25"/>
      <c r="FG120" s="18" t="str">
        <f t="shared" si="428"/>
        <v/>
      </c>
      <c r="FH120" s="18" t="str">
        <f t="shared" si="429"/>
        <v/>
      </c>
      <c r="FI120" s="18" t="str">
        <f t="shared" si="479"/>
        <v/>
      </c>
      <c r="FJ120" s="18" t="str">
        <f t="shared" si="480"/>
        <v/>
      </c>
      <c r="FK120" s="18" t="str">
        <f>IF(ISNUMBER(FI120), FI120*COS(RADIANS(-$C120+Графики!$B$3))+FJ120*SIN(RADIANS(-$C120+Графики!$B$3)),"")</f>
        <v/>
      </c>
      <c r="FL120" s="19" t="str">
        <f>IF(ISNUMBER(FI120), FI120*COS(RADIANS(-$C120+Графики!$B$5))+FJ120*SIN(RADIANS(-$C120+Графики!$B$5)),"")</f>
        <v/>
      </c>
      <c r="FM120" s="24"/>
      <c r="FN120" s="25"/>
      <c r="FO120" s="25"/>
      <c r="FP120" s="25"/>
      <c r="FQ120" s="18" t="str">
        <f t="shared" si="430"/>
        <v/>
      </c>
      <c r="FR120" s="18" t="str">
        <f t="shared" si="431"/>
        <v/>
      </c>
      <c r="FS120" s="18" t="str">
        <f t="shared" si="481"/>
        <v/>
      </c>
      <c r="FT120" s="18" t="str">
        <f t="shared" si="482"/>
        <v/>
      </c>
      <c r="FU120" s="18" t="str">
        <f>IF(ISNUMBER(FS120), FS120*COS(RADIANS(-$C120+Графики!$B$3))+FT120*SIN(RADIANS(-$C120+Графики!$B$3)),"")</f>
        <v/>
      </c>
      <c r="FV120" s="19" t="str">
        <f>IF(ISNUMBER(FS120), FS120*COS(RADIANS(-$C120+Графики!$B$5))+FT120*SIN(RADIANS(-$C120+Графики!$B$5)),"")</f>
        <v/>
      </c>
      <c r="FW120" s="24"/>
      <c r="FX120" s="25"/>
      <c r="FY120" s="25"/>
      <c r="FZ120" s="25"/>
      <c r="GA120" s="18" t="str">
        <f t="shared" si="432"/>
        <v/>
      </c>
      <c r="GB120" s="18" t="str">
        <f t="shared" si="433"/>
        <v/>
      </c>
      <c r="GC120" s="18" t="str">
        <f t="shared" si="483"/>
        <v/>
      </c>
      <c r="GD120" s="18" t="str">
        <f t="shared" si="484"/>
        <v/>
      </c>
      <c r="GE120" s="18" t="str">
        <f>IF(ISNUMBER(GC120), GC120*COS(RADIANS(-$C120+Графики!$B$3))+GD120*SIN(RADIANS(-$C120+Графики!$B$3)),"")</f>
        <v/>
      </c>
      <c r="GF120" s="19" t="str">
        <f>IF(ISNUMBER(GC120), GC120*COS(RADIANS(-$C120+Графики!$B$5))+GD120*SIN(RADIANS(-$C120+Графики!$B$5)),"")</f>
        <v/>
      </c>
      <c r="GG120" s="24"/>
      <c r="GH120" s="25"/>
      <c r="GI120" s="25"/>
      <c r="GJ120" s="25"/>
      <c r="GK120" s="18" t="str">
        <f t="shared" si="434"/>
        <v/>
      </c>
      <c r="GL120" s="18" t="str">
        <f t="shared" si="435"/>
        <v/>
      </c>
      <c r="GM120" s="18" t="str">
        <f t="shared" si="485"/>
        <v/>
      </c>
      <c r="GN120" s="18" t="str">
        <f t="shared" si="486"/>
        <v/>
      </c>
      <c r="GO120" s="18" t="str">
        <f>IF(ISNUMBER(GM120), GM120*COS(RADIANS(-$C120+Графики!$B$3))+GN120*SIN(RADIANS(-$C120+Графики!$B$3)),"")</f>
        <v/>
      </c>
      <c r="GP120" s="19" t="str">
        <f>IF(ISNUMBER(GM120), GM120*COS(RADIANS(-$C120+Графики!$B$5))+GN120*SIN(RADIANS(-$C120+Графики!$B$5)),"")</f>
        <v/>
      </c>
      <c r="GQ120" s="24"/>
      <c r="GR120" s="25"/>
      <c r="GS120" s="25"/>
      <c r="GT120" s="25"/>
      <c r="GU120" s="18" t="str">
        <f t="shared" si="436"/>
        <v/>
      </c>
      <c r="GV120" s="18" t="str">
        <f t="shared" si="437"/>
        <v/>
      </c>
      <c r="GW120" s="18" t="str">
        <f t="shared" si="487"/>
        <v/>
      </c>
      <c r="GX120" s="18" t="str">
        <f t="shared" si="488"/>
        <v/>
      </c>
      <c r="GY120" s="18" t="str">
        <f>IF(ISNUMBER(GW120), GW120*COS(RADIANS(-$C120+Графики!$B$3))+GX120*SIN(RADIANS(-$C120+Графики!$B$3)),"")</f>
        <v/>
      </c>
      <c r="GZ120" s="19" t="str">
        <f>IF(ISNUMBER(GW120), GW120*COS(RADIANS(-$C120+Графики!$B$5))+GX120*SIN(RADIANS(-$C120+Графики!$B$5)),"")</f>
        <v/>
      </c>
      <c r="HA120" s="24"/>
      <c r="HB120" s="25"/>
      <c r="HC120" s="25"/>
      <c r="HD120" s="25"/>
      <c r="HE120" s="18" t="str">
        <f t="shared" si="438"/>
        <v/>
      </c>
      <c r="HF120" s="18" t="str">
        <f t="shared" si="439"/>
        <v/>
      </c>
      <c r="HG120" s="18" t="str">
        <f t="shared" si="489"/>
        <v/>
      </c>
      <c r="HH120" s="18" t="str">
        <f t="shared" si="490"/>
        <v/>
      </c>
      <c r="HI120" s="18" t="str">
        <f>IF(ISNUMBER(HG120), HG120*COS(RADIANS(-$C120+Графики!$B$3))+HH120*SIN(RADIANS(-$C120+Графики!$B$3)),"")</f>
        <v/>
      </c>
      <c r="HJ120" s="19" t="str">
        <f>IF(ISNUMBER(HG120), HG120*COS(RADIANS(-$C120+Графики!$B$5))+HH120*SIN(RADIANS(-$C120+Графики!$B$5)),"")</f>
        <v/>
      </c>
      <c r="HK120" s="24"/>
      <c r="HL120" s="25"/>
      <c r="HM120" s="25"/>
      <c r="HN120" s="25"/>
      <c r="HO120" s="18" t="str">
        <f t="shared" si="440"/>
        <v/>
      </c>
      <c r="HP120" s="18" t="str">
        <f t="shared" si="441"/>
        <v/>
      </c>
      <c r="HQ120" s="18" t="str">
        <f t="shared" si="491"/>
        <v/>
      </c>
      <c r="HR120" s="18" t="str">
        <f t="shared" si="492"/>
        <v/>
      </c>
      <c r="HS120" s="18" t="str">
        <f>IF(ISNUMBER(HQ120), HQ120*COS(RADIANS(-$C120+Графики!$B$3))+HR120*SIN(RADIANS(-$C120+Графики!$B$3)),"")</f>
        <v/>
      </c>
      <c r="HT120" s="19" t="str">
        <f>IF(ISNUMBER(HQ120), HQ120*COS(RADIANS(-$C120+Графики!$B$5))+HR120*SIN(RADIANS(-$C120+Графики!$B$5)),"")</f>
        <v/>
      </c>
      <c r="HU120" s="24"/>
      <c r="HV120" s="25"/>
      <c r="HW120" s="25"/>
      <c r="HX120" s="25"/>
      <c r="HY120" s="18" t="str">
        <f t="shared" si="442"/>
        <v/>
      </c>
      <c r="HZ120" s="18" t="str">
        <f t="shared" si="443"/>
        <v/>
      </c>
      <c r="IA120" s="18" t="str">
        <f t="shared" si="493"/>
        <v/>
      </c>
      <c r="IB120" s="18" t="str">
        <f t="shared" si="494"/>
        <v/>
      </c>
      <c r="IC120" s="18" t="str">
        <f>IF(ISNUMBER(IA120), IA120*COS(RADIANS(-$C120+Графики!$B$3))+IB120*SIN(RADIANS(-$C120+Графики!$B$3)),"")</f>
        <v/>
      </c>
      <c r="ID120" s="19" t="str">
        <f>IF(ISNUMBER(IA120), IA120*COS(RADIANS(-$C120+Графики!$B$5))+IB120*SIN(RADIANS(-$C120+Графики!$B$5)),"")</f>
        <v/>
      </c>
      <c r="IE120" s="24"/>
      <c r="IF120" s="25"/>
      <c r="IG120" s="25"/>
      <c r="IH120" s="25"/>
      <c r="II120" s="18" t="str">
        <f t="shared" si="444"/>
        <v/>
      </c>
      <c r="IJ120" s="18" t="str">
        <f t="shared" si="445"/>
        <v/>
      </c>
      <c r="IK120" s="18" t="str">
        <f t="shared" si="495"/>
        <v/>
      </c>
      <c r="IL120" s="18" t="str">
        <f t="shared" si="496"/>
        <v/>
      </c>
      <c r="IM120" s="18" t="str">
        <f>IF(ISNUMBER(IK120), IK120*COS(RADIANS(-$C120+Графики!$B$3))+IL120*SIN(RADIANS(-$C120+Графики!$B$3)),"")</f>
        <v/>
      </c>
      <c r="IN120" s="19" t="str">
        <f>IF(ISNUMBER(IK120), IK120*COS(RADIANS(-$C120+Графики!$B$5))+IL120*SIN(RADIANS(-$C120+Графики!$B$5)),"")</f>
        <v/>
      </c>
      <c r="IO120" s="24"/>
      <c r="IP120" s="25"/>
      <c r="IQ120" s="25"/>
      <c r="IR120" s="25"/>
      <c r="IS120" s="18" t="str">
        <f t="shared" si="446"/>
        <v/>
      </c>
      <c r="IT120" s="18" t="str">
        <f t="shared" si="447"/>
        <v/>
      </c>
      <c r="IU120" s="18" t="str">
        <f t="shared" si="497"/>
        <v/>
      </c>
      <c r="IV120" s="18" t="str">
        <f t="shared" si="498"/>
        <v/>
      </c>
      <c r="IW120" s="18" t="str">
        <f>IF(ISNUMBER(IU120), IU120*COS(RADIANS(-$C120+Графики!$B$3))+IV120*SIN(RADIANS(-$C120+Графики!$B$3)),"")</f>
        <v/>
      </c>
      <c r="IX120" s="19" t="str">
        <f>IF(ISNUMBER(IU120), IU120*COS(RADIANS(-$C120+Графики!$B$5))+IV120*SIN(RADIANS(-$C120+Графики!$B$5)),"")</f>
        <v/>
      </c>
    </row>
    <row r="121" spans="1:258" s="88" customFormat="1" x14ac:dyDescent="0.25">
      <c r="A121" s="44">
        <v>121</v>
      </c>
      <c r="B121" s="50">
        <v>0</v>
      </c>
      <c r="C121" s="11">
        <f>IF(Графики!$A$7="Расчитывать с учетом закручивания скважины",B121,0)</f>
        <v>0</v>
      </c>
      <c r="D121" s="47">
        <v>59</v>
      </c>
      <c r="E121" s="34">
        <f t="shared" si="448"/>
        <v>0</v>
      </c>
      <c r="F121" s="35">
        <f t="shared" si="448"/>
        <v>0</v>
      </c>
      <c r="G121" s="35">
        <f t="shared" si="295"/>
        <v>0</v>
      </c>
      <c r="H121" s="36">
        <f t="shared" si="296"/>
        <v>0</v>
      </c>
      <c r="I121" s="29"/>
      <c r="J121" s="25"/>
      <c r="K121" s="25"/>
      <c r="L121" s="25"/>
      <c r="M121" s="18" t="str">
        <f t="shared" si="398"/>
        <v/>
      </c>
      <c r="N121" s="18" t="str">
        <f t="shared" si="399"/>
        <v/>
      </c>
      <c r="O121" s="18" t="str">
        <f t="shared" si="449"/>
        <v/>
      </c>
      <c r="P121" s="18" t="str">
        <f t="shared" si="450"/>
        <v/>
      </c>
      <c r="Q121" s="18" t="str">
        <f>IF(ISNUMBER(O121), O121*COS(RADIANS(-$C121+Графики!$B$3))+P121*SIN(RADIANS(-$C121+Графики!$B$3)),"")</f>
        <v/>
      </c>
      <c r="R121" s="19" t="str">
        <f>IF(ISNUMBER(O121), O121*COS(RADIANS(-$C121+Графики!$B$5))+P121*SIN(RADIANS(-$C121+Графики!$B$5)),"")</f>
        <v/>
      </c>
      <c r="S121" s="29"/>
      <c r="T121" s="25"/>
      <c r="U121" s="25"/>
      <c r="V121" s="25"/>
      <c r="W121" s="18" t="str">
        <f t="shared" si="400"/>
        <v/>
      </c>
      <c r="X121" s="18" t="str">
        <f t="shared" si="401"/>
        <v/>
      </c>
      <c r="Y121" s="18" t="str">
        <f t="shared" si="451"/>
        <v/>
      </c>
      <c r="Z121" s="18" t="str">
        <f t="shared" si="452"/>
        <v/>
      </c>
      <c r="AA121" s="18" t="str">
        <f>IF(ISNUMBER(Y121), Y121*COS(RADIANS(-$C121+Графики!$B$3))+Z121*SIN(RADIANS(-$C121+Графики!$B$3)),"")</f>
        <v/>
      </c>
      <c r="AB121" s="18" t="str">
        <f>IF(ISNUMBER(Y121), Y121*COS(RADIANS(-$C121+Графики!$B$5))+Z121*SIN(RADIANS(-$C121+Графики!$B$5)),"")</f>
        <v/>
      </c>
      <c r="AC121" s="24"/>
      <c r="AD121" s="25"/>
      <c r="AE121" s="25"/>
      <c r="AF121" s="25"/>
      <c r="AG121" s="18" t="str">
        <f t="shared" si="402"/>
        <v/>
      </c>
      <c r="AH121" s="18" t="str">
        <f t="shared" si="403"/>
        <v/>
      </c>
      <c r="AI121" s="18" t="str">
        <f t="shared" si="453"/>
        <v/>
      </c>
      <c r="AJ121" s="18" t="str">
        <f t="shared" si="454"/>
        <v/>
      </c>
      <c r="AK121" s="18" t="str">
        <f>IF(ISNUMBER(AI121), AI121*COS(RADIANS(-$C121+Графики!$B$3))+AJ121*SIN(RADIANS(-$C121+Графики!$B$3)),"")</f>
        <v/>
      </c>
      <c r="AL121" s="19" t="str">
        <f>IF(ISNUMBER(AI121), AI121*COS(RADIANS(-$C121+Графики!$B$5))+AJ121*SIN(RADIANS(-$C121+Графики!$B$5)),"")</f>
        <v/>
      </c>
      <c r="AM121" s="24"/>
      <c r="AN121" s="25"/>
      <c r="AO121" s="25"/>
      <c r="AP121" s="25"/>
      <c r="AQ121" s="18" t="str">
        <f t="shared" si="404"/>
        <v/>
      </c>
      <c r="AR121" s="18" t="str">
        <f t="shared" si="405"/>
        <v/>
      </c>
      <c r="AS121" s="18" t="str">
        <f t="shared" si="455"/>
        <v/>
      </c>
      <c r="AT121" s="18" t="str">
        <f t="shared" si="456"/>
        <v/>
      </c>
      <c r="AU121" s="18" t="str">
        <f>IF(ISNUMBER(AS121), AS121*COS(RADIANS(-$C121+Графики!$B$3))+AT121*SIN(RADIANS(-$C121+Графики!$B$3)),"")</f>
        <v/>
      </c>
      <c r="AV121" s="19" t="str">
        <f>IF(ISNUMBER(AS121), AS121*COS(RADIANS(-$C121+Графики!$B$5))+AT121*SIN(RADIANS(-$C121+Графики!$B$5)),"")</f>
        <v/>
      </c>
      <c r="AW121" s="24"/>
      <c r="AX121" s="25"/>
      <c r="AY121" s="25"/>
      <c r="AZ121" s="25"/>
      <c r="BA121" s="18" t="str">
        <f t="shared" si="406"/>
        <v/>
      </c>
      <c r="BB121" s="18" t="str">
        <f t="shared" si="407"/>
        <v/>
      </c>
      <c r="BC121" s="18" t="str">
        <f t="shared" si="457"/>
        <v/>
      </c>
      <c r="BD121" s="18" t="str">
        <f t="shared" si="458"/>
        <v/>
      </c>
      <c r="BE121" s="18" t="str">
        <f>IF(ISNUMBER(BC121), BC121*COS(RADIANS(-$C121+Графики!$B$3))+BD121*SIN(RADIANS(-$C121+Графики!$B$3)),"")</f>
        <v/>
      </c>
      <c r="BF121" s="19" t="str">
        <f>IF(ISNUMBER(BC121), BC121*COS(RADIANS(-$C121+Графики!$B$5))+BD121*SIN(RADIANS(-$C121+Графики!$B$5)),"")</f>
        <v/>
      </c>
      <c r="BG121" s="24"/>
      <c r="BH121" s="25"/>
      <c r="BI121" s="25"/>
      <c r="BJ121" s="25"/>
      <c r="BK121" s="18" t="str">
        <f t="shared" si="408"/>
        <v/>
      </c>
      <c r="BL121" s="18" t="str">
        <f t="shared" si="409"/>
        <v/>
      </c>
      <c r="BM121" s="18" t="str">
        <f t="shared" si="459"/>
        <v/>
      </c>
      <c r="BN121" s="18" t="str">
        <f t="shared" si="460"/>
        <v/>
      </c>
      <c r="BO121" s="18" t="str">
        <f>IF(ISNUMBER(BM121), BM121*COS(RADIANS(-$C121+Графики!$B$3))+BN121*SIN(RADIANS(-$C121+Графики!$B$3)),"")</f>
        <v/>
      </c>
      <c r="BP121" s="19" t="str">
        <f>IF(ISNUMBER(BM121), BM121*COS(RADIANS(-$C121+Графики!$B$5))+BN121*SIN(RADIANS(-$C121+Графики!$B$5)),"")</f>
        <v/>
      </c>
      <c r="BQ121" s="24"/>
      <c r="BR121" s="25"/>
      <c r="BS121" s="25"/>
      <c r="BT121" s="25"/>
      <c r="BU121" s="18" t="str">
        <f t="shared" si="410"/>
        <v/>
      </c>
      <c r="BV121" s="18" t="str">
        <f t="shared" si="411"/>
        <v/>
      </c>
      <c r="BW121" s="18" t="str">
        <f t="shared" si="461"/>
        <v/>
      </c>
      <c r="BX121" s="18" t="str">
        <f t="shared" si="462"/>
        <v/>
      </c>
      <c r="BY121" s="18" t="str">
        <f>IF(ISNUMBER(BW121), BW121*COS(RADIANS(-$C121+Графики!$B$3))+BX121*SIN(RADIANS(-$C121+Графики!$B$3)),"")</f>
        <v/>
      </c>
      <c r="BZ121" s="19" t="str">
        <f>IF(ISNUMBER(BW121), BW121*COS(RADIANS(-$C121+Графики!$B$5))+BX121*SIN(RADIANS(-$C121+Графики!$B$5)),"")</f>
        <v/>
      </c>
      <c r="CA121" s="29"/>
      <c r="CB121" s="25"/>
      <c r="CC121" s="25"/>
      <c r="CD121" s="25"/>
      <c r="CE121" s="18" t="str">
        <f t="shared" si="412"/>
        <v/>
      </c>
      <c r="CF121" s="18" t="str">
        <f t="shared" si="413"/>
        <v/>
      </c>
      <c r="CG121" s="18" t="str">
        <f t="shared" si="463"/>
        <v/>
      </c>
      <c r="CH121" s="18" t="str">
        <f t="shared" si="464"/>
        <v/>
      </c>
      <c r="CI121" s="18" t="str">
        <f>IF(ISNUMBER(CG121), CG121*COS(RADIANS(-$C121+Графики!$B$3))+CH121*SIN(RADIANS(-$C121+Графики!$B$3)),"")</f>
        <v/>
      </c>
      <c r="CJ121" s="19" t="str">
        <f>IF(ISNUMBER(CG121), CG121*COS(RADIANS(-$C121+Графики!$B$5))+CH121*SIN(RADIANS(-$C121+Графики!$B$5)),"")</f>
        <v/>
      </c>
      <c r="CK121" s="24"/>
      <c r="CL121" s="25"/>
      <c r="CM121" s="25"/>
      <c r="CN121" s="25"/>
      <c r="CO121" s="18" t="str">
        <f t="shared" si="414"/>
        <v/>
      </c>
      <c r="CP121" s="18" t="str">
        <f t="shared" si="415"/>
        <v/>
      </c>
      <c r="CQ121" s="18" t="str">
        <f t="shared" si="465"/>
        <v/>
      </c>
      <c r="CR121" s="18" t="str">
        <f t="shared" si="466"/>
        <v/>
      </c>
      <c r="CS121" s="18" t="str">
        <f>IF(ISNUMBER(CQ121), CQ121*COS(RADIANS(-$C121+Графики!$B$3))+CR121*SIN(RADIANS(-$C121+Графики!$B$3)),"")</f>
        <v/>
      </c>
      <c r="CT121" s="19" t="str">
        <f>IF(ISNUMBER(CQ121), CQ121*COS(RADIANS(-$C121+Графики!$B$5))+CR121*SIN(RADIANS(-$C121+Графики!$B$5)),"")</f>
        <v/>
      </c>
      <c r="CU121" s="24"/>
      <c r="CV121" s="25"/>
      <c r="CW121" s="25"/>
      <c r="CX121" s="25"/>
      <c r="CY121" s="18" t="str">
        <f t="shared" si="416"/>
        <v/>
      </c>
      <c r="CZ121" s="18" t="str">
        <f t="shared" si="417"/>
        <v/>
      </c>
      <c r="DA121" s="18" t="str">
        <f t="shared" si="467"/>
        <v/>
      </c>
      <c r="DB121" s="18" t="str">
        <f t="shared" si="468"/>
        <v/>
      </c>
      <c r="DC121" s="18" t="str">
        <f>IF(ISNUMBER(DA121), DA121*COS(RADIANS(-$C121+Графики!$B$3))+DB121*SIN(RADIANS(-$C121+Графики!$B$3)),"")</f>
        <v/>
      </c>
      <c r="DD121" s="19" t="str">
        <f>IF(ISNUMBER(DA121), DA121*COS(RADIANS(-$C121+Графики!$B$5))+DB121*SIN(RADIANS(-$C121+Графики!$B$5)),"")</f>
        <v/>
      </c>
      <c r="DE121" s="24"/>
      <c r="DF121" s="25"/>
      <c r="DG121" s="25"/>
      <c r="DH121" s="25"/>
      <c r="DI121" s="18" t="str">
        <f t="shared" si="418"/>
        <v/>
      </c>
      <c r="DJ121" s="18" t="str">
        <f t="shared" si="419"/>
        <v/>
      </c>
      <c r="DK121" s="18" t="str">
        <f t="shared" si="469"/>
        <v/>
      </c>
      <c r="DL121" s="18" t="str">
        <f t="shared" si="470"/>
        <v/>
      </c>
      <c r="DM121" s="18" t="str">
        <f>IF(ISNUMBER(DK121), DK121*COS(RADIANS(-$C121+Графики!$B$3))+DL121*SIN(RADIANS(-$C121+Графики!$B$3)),"")</f>
        <v/>
      </c>
      <c r="DN121" s="19" t="str">
        <f>IF(ISNUMBER(DK121), DK121*COS(RADIANS(-$C121+Графики!$B$5))+DL121*SIN(RADIANS(-$C121+Графики!$B$5)),"")</f>
        <v/>
      </c>
      <c r="DO121" s="24"/>
      <c r="DP121" s="25"/>
      <c r="DQ121" s="25"/>
      <c r="DR121" s="25"/>
      <c r="DS121" s="18" t="str">
        <f t="shared" si="420"/>
        <v/>
      </c>
      <c r="DT121" s="18" t="str">
        <f t="shared" si="421"/>
        <v/>
      </c>
      <c r="DU121" s="18" t="str">
        <f t="shared" si="471"/>
        <v/>
      </c>
      <c r="DV121" s="18" t="str">
        <f t="shared" si="472"/>
        <v/>
      </c>
      <c r="DW121" s="18" t="str">
        <f>IF(ISNUMBER(DU121), DU121*COS(RADIANS(-$C121+Графики!$B$3))+DV121*SIN(RADIANS(-$C121+Графики!$B$3)),"")</f>
        <v/>
      </c>
      <c r="DX121" s="19" t="str">
        <f>IF(ISNUMBER(DU121), DU121*COS(RADIANS(-$C121+Графики!$B$5))+DV121*SIN(RADIANS(-$C121+Графики!$B$5)),"")</f>
        <v/>
      </c>
      <c r="DY121" s="24"/>
      <c r="DZ121" s="25"/>
      <c r="EA121" s="25"/>
      <c r="EB121" s="25"/>
      <c r="EC121" s="18" t="str">
        <f t="shared" si="422"/>
        <v/>
      </c>
      <c r="ED121" s="18" t="str">
        <f t="shared" si="423"/>
        <v/>
      </c>
      <c r="EE121" s="18" t="str">
        <f t="shared" si="473"/>
        <v/>
      </c>
      <c r="EF121" s="18" t="str">
        <f t="shared" si="474"/>
        <v/>
      </c>
      <c r="EG121" s="18" t="str">
        <f>IF(ISNUMBER(EE121), EE121*COS(RADIANS(-$C121+Графики!$B$3))+EF121*SIN(RADIANS(-$C121+Графики!$B$3)),"")</f>
        <v/>
      </c>
      <c r="EH121" s="19" t="str">
        <f>IF(ISNUMBER(EE121), EE121*COS(RADIANS(-$C121+Графики!$B$5))+EF121*SIN(RADIANS(-$C121+Графики!$B$5)),"")</f>
        <v/>
      </c>
      <c r="EI121" s="24"/>
      <c r="EJ121" s="25"/>
      <c r="EK121" s="25"/>
      <c r="EL121" s="25"/>
      <c r="EM121" s="18" t="str">
        <f t="shared" si="424"/>
        <v/>
      </c>
      <c r="EN121" s="18" t="str">
        <f t="shared" si="425"/>
        <v/>
      </c>
      <c r="EO121" s="18" t="str">
        <f t="shared" si="475"/>
        <v/>
      </c>
      <c r="EP121" s="18" t="str">
        <f t="shared" si="476"/>
        <v/>
      </c>
      <c r="EQ121" s="18" t="str">
        <f>IF(ISNUMBER(EO121), EO121*COS(RADIANS(-$C121+Графики!$B$3))+EP121*SIN(RADIANS(-$C121+Графики!$B$3)),"")</f>
        <v/>
      </c>
      <c r="ER121" s="19" t="str">
        <f>IF(ISNUMBER(EO121), EO121*COS(RADIANS(-$C121+Графики!$B$5))+EP121*SIN(RADIANS(-$C121+Графики!$B$5)),"")</f>
        <v/>
      </c>
      <c r="ES121" s="24"/>
      <c r="ET121" s="25"/>
      <c r="EU121" s="25"/>
      <c r="EV121" s="25"/>
      <c r="EW121" s="18" t="str">
        <f t="shared" si="426"/>
        <v/>
      </c>
      <c r="EX121" s="18" t="str">
        <f t="shared" si="427"/>
        <v/>
      </c>
      <c r="EY121" s="18" t="str">
        <f t="shared" si="477"/>
        <v/>
      </c>
      <c r="EZ121" s="18" t="str">
        <f t="shared" si="478"/>
        <v/>
      </c>
      <c r="FA121" s="18" t="str">
        <f>IF(ISNUMBER(EY121), EY121*COS(RADIANS(-$C121+Графики!$B$3))+EZ121*SIN(RADIANS(-$C121+Графики!$B$3)),"")</f>
        <v/>
      </c>
      <c r="FB121" s="19" t="str">
        <f>IF(ISNUMBER(EY121), EY121*COS(RADIANS(-$C121+Графики!$B$5))+EZ121*SIN(RADIANS(-$C121+Графики!$B$5)),"")</f>
        <v/>
      </c>
      <c r="FC121" s="24"/>
      <c r="FD121" s="25"/>
      <c r="FE121" s="25"/>
      <c r="FF121" s="25"/>
      <c r="FG121" s="18" t="str">
        <f t="shared" si="428"/>
        <v/>
      </c>
      <c r="FH121" s="18" t="str">
        <f t="shared" si="429"/>
        <v/>
      </c>
      <c r="FI121" s="18" t="str">
        <f t="shared" si="479"/>
        <v/>
      </c>
      <c r="FJ121" s="18" t="str">
        <f t="shared" si="480"/>
        <v/>
      </c>
      <c r="FK121" s="18" t="str">
        <f>IF(ISNUMBER(FI121), FI121*COS(RADIANS(-$C121+Графики!$B$3))+FJ121*SIN(RADIANS(-$C121+Графики!$B$3)),"")</f>
        <v/>
      </c>
      <c r="FL121" s="19" t="str">
        <f>IF(ISNUMBER(FI121), FI121*COS(RADIANS(-$C121+Графики!$B$5))+FJ121*SIN(RADIANS(-$C121+Графики!$B$5)),"")</f>
        <v/>
      </c>
      <c r="FM121" s="24"/>
      <c r="FN121" s="25"/>
      <c r="FO121" s="25"/>
      <c r="FP121" s="25"/>
      <c r="FQ121" s="18" t="str">
        <f t="shared" si="430"/>
        <v/>
      </c>
      <c r="FR121" s="18" t="str">
        <f t="shared" si="431"/>
        <v/>
      </c>
      <c r="FS121" s="18" t="str">
        <f t="shared" si="481"/>
        <v/>
      </c>
      <c r="FT121" s="18" t="str">
        <f t="shared" si="482"/>
        <v/>
      </c>
      <c r="FU121" s="18" t="str">
        <f>IF(ISNUMBER(FS121), FS121*COS(RADIANS(-$C121+Графики!$B$3))+FT121*SIN(RADIANS(-$C121+Графики!$B$3)),"")</f>
        <v/>
      </c>
      <c r="FV121" s="19" t="str">
        <f>IF(ISNUMBER(FS121), FS121*COS(RADIANS(-$C121+Графики!$B$5))+FT121*SIN(RADIANS(-$C121+Графики!$B$5)),"")</f>
        <v/>
      </c>
      <c r="FW121" s="24"/>
      <c r="FX121" s="25"/>
      <c r="FY121" s="25"/>
      <c r="FZ121" s="25"/>
      <c r="GA121" s="18" t="str">
        <f t="shared" si="432"/>
        <v/>
      </c>
      <c r="GB121" s="18" t="str">
        <f t="shared" si="433"/>
        <v/>
      </c>
      <c r="GC121" s="18" t="str">
        <f t="shared" si="483"/>
        <v/>
      </c>
      <c r="GD121" s="18" t="str">
        <f t="shared" si="484"/>
        <v/>
      </c>
      <c r="GE121" s="18" t="str">
        <f>IF(ISNUMBER(GC121), GC121*COS(RADIANS(-$C121+Графики!$B$3))+GD121*SIN(RADIANS(-$C121+Графики!$B$3)),"")</f>
        <v/>
      </c>
      <c r="GF121" s="19" t="str">
        <f>IF(ISNUMBER(GC121), GC121*COS(RADIANS(-$C121+Графики!$B$5))+GD121*SIN(RADIANS(-$C121+Графики!$B$5)),"")</f>
        <v/>
      </c>
      <c r="GG121" s="24"/>
      <c r="GH121" s="25"/>
      <c r="GI121" s="25"/>
      <c r="GJ121" s="25"/>
      <c r="GK121" s="18" t="str">
        <f t="shared" si="434"/>
        <v/>
      </c>
      <c r="GL121" s="18" t="str">
        <f t="shared" si="435"/>
        <v/>
      </c>
      <c r="GM121" s="18" t="str">
        <f t="shared" si="485"/>
        <v/>
      </c>
      <c r="GN121" s="18" t="str">
        <f t="shared" si="486"/>
        <v/>
      </c>
      <c r="GO121" s="18" t="str">
        <f>IF(ISNUMBER(GM121), GM121*COS(RADIANS(-$C121+Графики!$B$3))+GN121*SIN(RADIANS(-$C121+Графики!$B$3)),"")</f>
        <v/>
      </c>
      <c r="GP121" s="19" t="str">
        <f>IF(ISNUMBER(GM121), GM121*COS(RADIANS(-$C121+Графики!$B$5))+GN121*SIN(RADIANS(-$C121+Графики!$B$5)),"")</f>
        <v/>
      </c>
      <c r="GQ121" s="24"/>
      <c r="GR121" s="25"/>
      <c r="GS121" s="25"/>
      <c r="GT121" s="25"/>
      <c r="GU121" s="18" t="str">
        <f t="shared" si="436"/>
        <v/>
      </c>
      <c r="GV121" s="18" t="str">
        <f t="shared" si="437"/>
        <v/>
      </c>
      <c r="GW121" s="18" t="str">
        <f t="shared" si="487"/>
        <v/>
      </c>
      <c r="GX121" s="18" t="str">
        <f t="shared" si="488"/>
        <v/>
      </c>
      <c r="GY121" s="18" t="str">
        <f>IF(ISNUMBER(GW121), GW121*COS(RADIANS(-$C121+Графики!$B$3))+GX121*SIN(RADIANS(-$C121+Графики!$B$3)),"")</f>
        <v/>
      </c>
      <c r="GZ121" s="19" t="str">
        <f>IF(ISNUMBER(GW121), GW121*COS(RADIANS(-$C121+Графики!$B$5))+GX121*SIN(RADIANS(-$C121+Графики!$B$5)),"")</f>
        <v/>
      </c>
      <c r="HA121" s="24"/>
      <c r="HB121" s="25"/>
      <c r="HC121" s="25"/>
      <c r="HD121" s="25"/>
      <c r="HE121" s="18" t="str">
        <f t="shared" si="438"/>
        <v/>
      </c>
      <c r="HF121" s="18" t="str">
        <f t="shared" si="439"/>
        <v/>
      </c>
      <c r="HG121" s="18" t="str">
        <f t="shared" si="489"/>
        <v/>
      </c>
      <c r="HH121" s="18" t="str">
        <f t="shared" si="490"/>
        <v/>
      </c>
      <c r="HI121" s="18" t="str">
        <f>IF(ISNUMBER(HG121), HG121*COS(RADIANS(-$C121+Графики!$B$3))+HH121*SIN(RADIANS(-$C121+Графики!$B$3)),"")</f>
        <v/>
      </c>
      <c r="HJ121" s="19" t="str">
        <f>IF(ISNUMBER(HG121), HG121*COS(RADIANS(-$C121+Графики!$B$5))+HH121*SIN(RADIANS(-$C121+Графики!$B$5)),"")</f>
        <v/>
      </c>
      <c r="HK121" s="24"/>
      <c r="HL121" s="25"/>
      <c r="HM121" s="25"/>
      <c r="HN121" s="25"/>
      <c r="HO121" s="18" t="str">
        <f t="shared" si="440"/>
        <v/>
      </c>
      <c r="HP121" s="18" t="str">
        <f t="shared" si="441"/>
        <v/>
      </c>
      <c r="HQ121" s="18" t="str">
        <f t="shared" si="491"/>
        <v/>
      </c>
      <c r="HR121" s="18" t="str">
        <f t="shared" si="492"/>
        <v/>
      </c>
      <c r="HS121" s="18" t="str">
        <f>IF(ISNUMBER(HQ121), HQ121*COS(RADIANS(-$C121+Графики!$B$3))+HR121*SIN(RADIANS(-$C121+Графики!$B$3)),"")</f>
        <v/>
      </c>
      <c r="HT121" s="19" t="str">
        <f>IF(ISNUMBER(HQ121), HQ121*COS(RADIANS(-$C121+Графики!$B$5))+HR121*SIN(RADIANS(-$C121+Графики!$B$5)),"")</f>
        <v/>
      </c>
      <c r="HU121" s="24"/>
      <c r="HV121" s="25"/>
      <c r="HW121" s="25"/>
      <c r="HX121" s="25"/>
      <c r="HY121" s="18" t="str">
        <f t="shared" si="442"/>
        <v/>
      </c>
      <c r="HZ121" s="18" t="str">
        <f t="shared" si="443"/>
        <v/>
      </c>
      <c r="IA121" s="18" t="str">
        <f t="shared" si="493"/>
        <v/>
      </c>
      <c r="IB121" s="18" t="str">
        <f t="shared" si="494"/>
        <v/>
      </c>
      <c r="IC121" s="18" t="str">
        <f>IF(ISNUMBER(IA121), IA121*COS(RADIANS(-$C121+Графики!$B$3))+IB121*SIN(RADIANS(-$C121+Графики!$B$3)),"")</f>
        <v/>
      </c>
      <c r="ID121" s="19" t="str">
        <f>IF(ISNUMBER(IA121), IA121*COS(RADIANS(-$C121+Графики!$B$5))+IB121*SIN(RADIANS(-$C121+Графики!$B$5)),"")</f>
        <v/>
      </c>
      <c r="IE121" s="24"/>
      <c r="IF121" s="25"/>
      <c r="IG121" s="25"/>
      <c r="IH121" s="25"/>
      <c r="II121" s="18" t="str">
        <f t="shared" si="444"/>
        <v/>
      </c>
      <c r="IJ121" s="18" t="str">
        <f t="shared" si="445"/>
        <v/>
      </c>
      <c r="IK121" s="18" t="str">
        <f t="shared" si="495"/>
        <v/>
      </c>
      <c r="IL121" s="18" t="str">
        <f t="shared" si="496"/>
        <v/>
      </c>
      <c r="IM121" s="18" t="str">
        <f>IF(ISNUMBER(IK121), IK121*COS(RADIANS(-$C121+Графики!$B$3))+IL121*SIN(RADIANS(-$C121+Графики!$B$3)),"")</f>
        <v/>
      </c>
      <c r="IN121" s="19" t="str">
        <f>IF(ISNUMBER(IK121), IK121*COS(RADIANS(-$C121+Графики!$B$5))+IL121*SIN(RADIANS(-$C121+Графики!$B$5)),"")</f>
        <v/>
      </c>
      <c r="IO121" s="24"/>
      <c r="IP121" s="25"/>
      <c r="IQ121" s="25"/>
      <c r="IR121" s="25"/>
      <c r="IS121" s="18" t="str">
        <f t="shared" si="446"/>
        <v/>
      </c>
      <c r="IT121" s="18" t="str">
        <f t="shared" si="447"/>
        <v/>
      </c>
      <c r="IU121" s="18" t="str">
        <f t="shared" si="497"/>
        <v/>
      </c>
      <c r="IV121" s="18" t="str">
        <f t="shared" si="498"/>
        <v/>
      </c>
      <c r="IW121" s="18" t="str">
        <f>IF(ISNUMBER(IU121), IU121*COS(RADIANS(-$C121+Графики!$B$3))+IV121*SIN(RADIANS(-$C121+Графики!$B$3)),"")</f>
        <v/>
      </c>
      <c r="IX121" s="19" t="str">
        <f>IF(ISNUMBER(IU121), IU121*COS(RADIANS(-$C121+Графики!$B$5))+IV121*SIN(RADIANS(-$C121+Графики!$B$5)),"")</f>
        <v/>
      </c>
    </row>
    <row r="122" spans="1:258" s="88" customFormat="1" x14ac:dyDescent="0.25">
      <c r="A122" s="44">
        <v>122</v>
      </c>
      <c r="B122" s="50">
        <v>0</v>
      </c>
      <c r="C122" s="11">
        <f>IF(Графики!$A$7="Расчитывать с учетом закручивания скважины",B122,0)</f>
        <v>0</v>
      </c>
      <c r="D122" s="47">
        <v>59.5</v>
      </c>
      <c r="E122" s="34">
        <f t="shared" si="448"/>
        <v>0</v>
      </c>
      <c r="F122" s="35">
        <f t="shared" si="448"/>
        <v>0</v>
      </c>
      <c r="G122" s="35">
        <f t="shared" si="295"/>
        <v>0</v>
      </c>
      <c r="H122" s="36">
        <f t="shared" si="296"/>
        <v>0</v>
      </c>
      <c r="I122" s="29"/>
      <c r="J122" s="25"/>
      <c r="K122" s="25"/>
      <c r="L122" s="25"/>
      <c r="M122" s="18" t="str">
        <f t="shared" si="398"/>
        <v/>
      </c>
      <c r="N122" s="18" t="str">
        <f t="shared" si="399"/>
        <v/>
      </c>
      <c r="O122" s="18" t="str">
        <f t="shared" si="449"/>
        <v/>
      </c>
      <c r="P122" s="18" t="str">
        <f t="shared" si="450"/>
        <v/>
      </c>
      <c r="Q122" s="18" t="str">
        <f>IF(ISNUMBER(O122), O122*COS(RADIANS(-$C122+Графики!$B$3))+P122*SIN(RADIANS(-$C122+Графики!$B$3)),"")</f>
        <v/>
      </c>
      <c r="R122" s="19" t="str">
        <f>IF(ISNUMBER(O122), O122*COS(RADIANS(-$C122+Графики!$B$5))+P122*SIN(RADIANS(-$C122+Графики!$B$5)),"")</f>
        <v/>
      </c>
      <c r="S122" s="29"/>
      <c r="T122" s="25"/>
      <c r="U122" s="25"/>
      <c r="V122" s="25"/>
      <c r="W122" s="18" t="str">
        <f t="shared" si="400"/>
        <v/>
      </c>
      <c r="X122" s="18" t="str">
        <f t="shared" si="401"/>
        <v/>
      </c>
      <c r="Y122" s="18" t="str">
        <f t="shared" si="451"/>
        <v/>
      </c>
      <c r="Z122" s="18" t="str">
        <f t="shared" si="452"/>
        <v/>
      </c>
      <c r="AA122" s="18" t="str">
        <f>IF(ISNUMBER(Y122), Y122*COS(RADIANS(-$C122+Графики!$B$3))+Z122*SIN(RADIANS(-$C122+Графики!$B$3)),"")</f>
        <v/>
      </c>
      <c r="AB122" s="18" t="str">
        <f>IF(ISNUMBER(Y122), Y122*COS(RADIANS(-$C122+Графики!$B$5))+Z122*SIN(RADIANS(-$C122+Графики!$B$5)),"")</f>
        <v/>
      </c>
      <c r="AC122" s="24"/>
      <c r="AD122" s="25"/>
      <c r="AE122" s="25"/>
      <c r="AF122" s="25"/>
      <c r="AG122" s="18" t="str">
        <f t="shared" si="402"/>
        <v/>
      </c>
      <c r="AH122" s="18" t="str">
        <f t="shared" si="403"/>
        <v/>
      </c>
      <c r="AI122" s="18" t="str">
        <f t="shared" si="453"/>
        <v/>
      </c>
      <c r="AJ122" s="18" t="str">
        <f t="shared" si="454"/>
        <v/>
      </c>
      <c r="AK122" s="18" t="str">
        <f>IF(ISNUMBER(AI122), AI122*COS(RADIANS(-$C122+Графики!$B$3))+AJ122*SIN(RADIANS(-$C122+Графики!$B$3)),"")</f>
        <v/>
      </c>
      <c r="AL122" s="19" t="str">
        <f>IF(ISNUMBER(AI122), AI122*COS(RADIANS(-$C122+Графики!$B$5))+AJ122*SIN(RADIANS(-$C122+Графики!$B$5)),"")</f>
        <v/>
      </c>
      <c r="AM122" s="24"/>
      <c r="AN122" s="25"/>
      <c r="AO122" s="25"/>
      <c r="AP122" s="25"/>
      <c r="AQ122" s="18" t="str">
        <f t="shared" si="404"/>
        <v/>
      </c>
      <c r="AR122" s="18" t="str">
        <f t="shared" si="405"/>
        <v/>
      </c>
      <c r="AS122" s="18" t="str">
        <f t="shared" si="455"/>
        <v/>
      </c>
      <c r="AT122" s="18" t="str">
        <f t="shared" si="456"/>
        <v/>
      </c>
      <c r="AU122" s="18" t="str">
        <f>IF(ISNUMBER(AS122), AS122*COS(RADIANS(-$C122+Графики!$B$3))+AT122*SIN(RADIANS(-$C122+Графики!$B$3)),"")</f>
        <v/>
      </c>
      <c r="AV122" s="19" t="str">
        <f>IF(ISNUMBER(AS122), AS122*COS(RADIANS(-$C122+Графики!$B$5))+AT122*SIN(RADIANS(-$C122+Графики!$B$5)),"")</f>
        <v/>
      </c>
      <c r="AW122" s="24"/>
      <c r="AX122" s="25"/>
      <c r="AY122" s="25"/>
      <c r="AZ122" s="25"/>
      <c r="BA122" s="18" t="str">
        <f t="shared" si="406"/>
        <v/>
      </c>
      <c r="BB122" s="18" t="str">
        <f t="shared" si="407"/>
        <v/>
      </c>
      <c r="BC122" s="18" t="str">
        <f t="shared" si="457"/>
        <v/>
      </c>
      <c r="BD122" s="18" t="str">
        <f t="shared" si="458"/>
        <v/>
      </c>
      <c r="BE122" s="18" t="str">
        <f>IF(ISNUMBER(BC122), BC122*COS(RADIANS(-$C122+Графики!$B$3))+BD122*SIN(RADIANS(-$C122+Графики!$B$3)),"")</f>
        <v/>
      </c>
      <c r="BF122" s="19" t="str">
        <f>IF(ISNUMBER(BC122), BC122*COS(RADIANS(-$C122+Графики!$B$5))+BD122*SIN(RADIANS(-$C122+Графики!$B$5)),"")</f>
        <v/>
      </c>
      <c r="BG122" s="24"/>
      <c r="BH122" s="25"/>
      <c r="BI122" s="25"/>
      <c r="BJ122" s="25"/>
      <c r="BK122" s="18" t="str">
        <f t="shared" si="408"/>
        <v/>
      </c>
      <c r="BL122" s="18" t="str">
        <f t="shared" si="409"/>
        <v/>
      </c>
      <c r="BM122" s="18" t="str">
        <f t="shared" si="459"/>
        <v/>
      </c>
      <c r="BN122" s="18" t="str">
        <f t="shared" si="460"/>
        <v/>
      </c>
      <c r="BO122" s="18" t="str">
        <f>IF(ISNUMBER(BM122), BM122*COS(RADIANS(-$C122+Графики!$B$3))+BN122*SIN(RADIANS(-$C122+Графики!$B$3)),"")</f>
        <v/>
      </c>
      <c r="BP122" s="19" t="str">
        <f>IF(ISNUMBER(BM122), BM122*COS(RADIANS(-$C122+Графики!$B$5))+BN122*SIN(RADIANS(-$C122+Графики!$B$5)),"")</f>
        <v/>
      </c>
      <c r="BQ122" s="24"/>
      <c r="BR122" s="25"/>
      <c r="BS122" s="25"/>
      <c r="BT122" s="25"/>
      <c r="BU122" s="18" t="str">
        <f t="shared" si="410"/>
        <v/>
      </c>
      <c r="BV122" s="18" t="str">
        <f t="shared" si="411"/>
        <v/>
      </c>
      <c r="BW122" s="18" t="str">
        <f t="shared" si="461"/>
        <v/>
      </c>
      <c r="BX122" s="18" t="str">
        <f t="shared" si="462"/>
        <v/>
      </c>
      <c r="BY122" s="18" t="str">
        <f>IF(ISNUMBER(BW122), BW122*COS(RADIANS(-$C122+Графики!$B$3))+BX122*SIN(RADIANS(-$C122+Графики!$B$3)),"")</f>
        <v/>
      </c>
      <c r="BZ122" s="19" t="str">
        <f>IF(ISNUMBER(BW122), BW122*COS(RADIANS(-$C122+Графики!$B$5))+BX122*SIN(RADIANS(-$C122+Графики!$B$5)),"")</f>
        <v/>
      </c>
      <c r="CA122" s="29"/>
      <c r="CB122" s="25"/>
      <c r="CC122" s="25"/>
      <c r="CD122" s="25"/>
      <c r="CE122" s="18" t="str">
        <f t="shared" si="412"/>
        <v/>
      </c>
      <c r="CF122" s="18" t="str">
        <f t="shared" si="413"/>
        <v/>
      </c>
      <c r="CG122" s="18" t="str">
        <f t="shared" si="463"/>
        <v/>
      </c>
      <c r="CH122" s="18" t="str">
        <f t="shared" si="464"/>
        <v/>
      </c>
      <c r="CI122" s="18" t="str">
        <f>IF(ISNUMBER(CG122), CG122*COS(RADIANS(-$C122+Графики!$B$3))+CH122*SIN(RADIANS(-$C122+Графики!$B$3)),"")</f>
        <v/>
      </c>
      <c r="CJ122" s="19" t="str">
        <f>IF(ISNUMBER(CG122), CG122*COS(RADIANS(-$C122+Графики!$B$5))+CH122*SIN(RADIANS(-$C122+Графики!$B$5)),"")</f>
        <v/>
      </c>
      <c r="CK122" s="24"/>
      <c r="CL122" s="25"/>
      <c r="CM122" s="25"/>
      <c r="CN122" s="25"/>
      <c r="CO122" s="18" t="str">
        <f t="shared" si="414"/>
        <v/>
      </c>
      <c r="CP122" s="18" t="str">
        <f t="shared" si="415"/>
        <v/>
      </c>
      <c r="CQ122" s="18" t="str">
        <f t="shared" si="465"/>
        <v/>
      </c>
      <c r="CR122" s="18" t="str">
        <f t="shared" si="466"/>
        <v/>
      </c>
      <c r="CS122" s="18" t="str">
        <f>IF(ISNUMBER(CQ122), CQ122*COS(RADIANS(-$C122+Графики!$B$3))+CR122*SIN(RADIANS(-$C122+Графики!$B$3)),"")</f>
        <v/>
      </c>
      <c r="CT122" s="19" t="str">
        <f>IF(ISNUMBER(CQ122), CQ122*COS(RADIANS(-$C122+Графики!$B$5))+CR122*SIN(RADIANS(-$C122+Графики!$B$5)),"")</f>
        <v/>
      </c>
      <c r="CU122" s="24"/>
      <c r="CV122" s="25"/>
      <c r="CW122" s="25"/>
      <c r="CX122" s="25"/>
      <c r="CY122" s="18" t="str">
        <f t="shared" si="416"/>
        <v/>
      </c>
      <c r="CZ122" s="18" t="str">
        <f t="shared" si="417"/>
        <v/>
      </c>
      <c r="DA122" s="18" t="str">
        <f t="shared" si="467"/>
        <v/>
      </c>
      <c r="DB122" s="18" t="str">
        <f t="shared" si="468"/>
        <v/>
      </c>
      <c r="DC122" s="18" t="str">
        <f>IF(ISNUMBER(DA122), DA122*COS(RADIANS(-$C122+Графики!$B$3))+DB122*SIN(RADIANS(-$C122+Графики!$B$3)),"")</f>
        <v/>
      </c>
      <c r="DD122" s="19" t="str">
        <f>IF(ISNUMBER(DA122), DA122*COS(RADIANS(-$C122+Графики!$B$5))+DB122*SIN(RADIANS(-$C122+Графики!$B$5)),"")</f>
        <v/>
      </c>
      <c r="DE122" s="24"/>
      <c r="DF122" s="25"/>
      <c r="DG122" s="25"/>
      <c r="DH122" s="25"/>
      <c r="DI122" s="18" t="str">
        <f t="shared" si="418"/>
        <v/>
      </c>
      <c r="DJ122" s="18" t="str">
        <f t="shared" si="419"/>
        <v/>
      </c>
      <c r="DK122" s="18" t="str">
        <f t="shared" si="469"/>
        <v/>
      </c>
      <c r="DL122" s="18" t="str">
        <f t="shared" si="470"/>
        <v/>
      </c>
      <c r="DM122" s="18" t="str">
        <f>IF(ISNUMBER(DK122), DK122*COS(RADIANS(-$C122+Графики!$B$3))+DL122*SIN(RADIANS(-$C122+Графики!$B$3)),"")</f>
        <v/>
      </c>
      <c r="DN122" s="19" t="str">
        <f>IF(ISNUMBER(DK122), DK122*COS(RADIANS(-$C122+Графики!$B$5))+DL122*SIN(RADIANS(-$C122+Графики!$B$5)),"")</f>
        <v/>
      </c>
      <c r="DO122" s="24"/>
      <c r="DP122" s="25"/>
      <c r="DQ122" s="25"/>
      <c r="DR122" s="25"/>
      <c r="DS122" s="18" t="str">
        <f t="shared" si="420"/>
        <v/>
      </c>
      <c r="DT122" s="18" t="str">
        <f t="shared" si="421"/>
        <v/>
      </c>
      <c r="DU122" s="18" t="str">
        <f t="shared" si="471"/>
        <v/>
      </c>
      <c r="DV122" s="18" t="str">
        <f t="shared" si="472"/>
        <v/>
      </c>
      <c r="DW122" s="18" t="str">
        <f>IF(ISNUMBER(DU122), DU122*COS(RADIANS(-$C122+Графики!$B$3))+DV122*SIN(RADIANS(-$C122+Графики!$B$3)),"")</f>
        <v/>
      </c>
      <c r="DX122" s="19" t="str">
        <f>IF(ISNUMBER(DU122), DU122*COS(RADIANS(-$C122+Графики!$B$5))+DV122*SIN(RADIANS(-$C122+Графики!$B$5)),"")</f>
        <v/>
      </c>
      <c r="DY122" s="24"/>
      <c r="DZ122" s="25"/>
      <c r="EA122" s="25"/>
      <c r="EB122" s="25"/>
      <c r="EC122" s="18" t="str">
        <f t="shared" si="422"/>
        <v/>
      </c>
      <c r="ED122" s="18" t="str">
        <f t="shared" si="423"/>
        <v/>
      </c>
      <c r="EE122" s="18" t="str">
        <f t="shared" si="473"/>
        <v/>
      </c>
      <c r="EF122" s="18" t="str">
        <f t="shared" si="474"/>
        <v/>
      </c>
      <c r="EG122" s="18" t="str">
        <f>IF(ISNUMBER(EE122), EE122*COS(RADIANS(-$C122+Графики!$B$3))+EF122*SIN(RADIANS(-$C122+Графики!$B$3)),"")</f>
        <v/>
      </c>
      <c r="EH122" s="19" t="str">
        <f>IF(ISNUMBER(EE122), EE122*COS(RADIANS(-$C122+Графики!$B$5))+EF122*SIN(RADIANS(-$C122+Графики!$B$5)),"")</f>
        <v/>
      </c>
      <c r="EI122" s="24"/>
      <c r="EJ122" s="25"/>
      <c r="EK122" s="25"/>
      <c r="EL122" s="25"/>
      <c r="EM122" s="18" t="str">
        <f t="shared" si="424"/>
        <v/>
      </c>
      <c r="EN122" s="18" t="str">
        <f t="shared" si="425"/>
        <v/>
      </c>
      <c r="EO122" s="18" t="str">
        <f t="shared" si="475"/>
        <v/>
      </c>
      <c r="EP122" s="18" t="str">
        <f t="shared" si="476"/>
        <v/>
      </c>
      <c r="EQ122" s="18" t="str">
        <f>IF(ISNUMBER(EO122), EO122*COS(RADIANS(-$C122+Графики!$B$3))+EP122*SIN(RADIANS(-$C122+Графики!$B$3)),"")</f>
        <v/>
      </c>
      <c r="ER122" s="19" t="str">
        <f>IF(ISNUMBER(EO122), EO122*COS(RADIANS(-$C122+Графики!$B$5))+EP122*SIN(RADIANS(-$C122+Графики!$B$5)),"")</f>
        <v/>
      </c>
      <c r="ES122" s="24"/>
      <c r="ET122" s="25"/>
      <c r="EU122" s="25"/>
      <c r="EV122" s="25"/>
      <c r="EW122" s="18" t="str">
        <f t="shared" si="426"/>
        <v/>
      </c>
      <c r="EX122" s="18" t="str">
        <f t="shared" si="427"/>
        <v/>
      </c>
      <c r="EY122" s="18" t="str">
        <f t="shared" si="477"/>
        <v/>
      </c>
      <c r="EZ122" s="18" t="str">
        <f t="shared" si="478"/>
        <v/>
      </c>
      <c r="FA122" s="18" t="str">
        <f>IF(ISNUMBER(EY122), EY122*COS(RADIANS(-$C122+Графики!$B$3))+EZ122*SIN(RADIANS(-$C122+Графики!$B$3)),"")</f>
        <v/>
      </c>
      <c r="FB122" s="19" t="str">
        <f>IF(ISNUMBER(EY122), EY122*COS(RADIANS(-$C122+Графики!$B$5))+EZ122*SIN(RADIANS(-$C122+Графики!$B$5)),"")</f>
        <v/>
      </c>
      <c r="FC122" s="24"/>
      <c r="FD122" s="25"/>
      <c r="FE122" s="25"/>
      <c r="FF122" s="25"/>
      <c r="FG122" s="18" t="str">
        <f t="shared" si="428"/>
        <v/>
      </c>
      <c r="FH122" s="18" t="str">
        <f t="shared" si="429"/>
        <v/>
      </c>
      <c r="FI122" s="18" t="str">
        <f t="shared" si="479"/>
        <v/>
      </c>
      <c r="FJ122" s="18" t="str">
        <f t="shared" si="480"/>
        <v/>
      </c>
      <c r="FK122" s="18" t="str">
        <f>IF(ISNUMBER(FI122), FI122*COS(RADIANS(-$C122+Графики!$B$3))+FJ122*SIN(RADIANS(-$C122+Графики!$B$3)),"")</f>
        <v/>
      </c>
      <c r="FL122" s="19" t="str">
        <f>IF(ISNUMBER(FI122), FI122*COS(RADIANS(-$C122+Графики!$B$5))+FJ122*SIN(RADIANS(-$C122+Графики!$B$5)),"")</f>
        <v/>
      </c>
      <c r="FM122" s="24"/>
      <c r="FN122" s="25"/>
      <c r="FO122" s="25"/>
      <c r="FP122" s="25"/>
      <c r="FQ122" s="18" t="str">
        <f t="shared" si="430"/>
        <v/>
      </c>
      <c r="FR122" s="18" t="str">
        <f t="shared" si="431"/>
        <v/>
      </c>
      <c r="FS122" s="18" t="str">
        <f t="shared" si="481"/>
        <v/>
      </c>
      <c r="FT122" s="18" t="str">
        <f t="shared" si="482"/>
        <v/>
      </c>
      <c r="FU122" s="18" t="str">
        <f>IF(ISNUMBER(FS122), FS122*COS(RADIANS(-$C122+Графики!$B$3))+FT122*SIN(RADIANS(-$C122+Графики!$B$3)),"")</f>
        <v/>
      </c>
      <c r="FV122" s="19" t="str">
        <f>IF(ISNUMBER(FS122), FS122*COS(RADIANS(-$C122+Графики!$B$5))+FT122*SIN(RADIANS(-$C122+Графики!$B$5)),"")</f>
        <v/>
      </c>
      <c r="FW122" s="24"/>
      <c r="FX122" s="25"/>
      <c r="FY122" s="25"/>
      <c r="FZ122" s="25"/>
      <c r="GA122" s="18" t="str">
        <f t="shared" si="432"/>
        <v/>
      </c>
      <c r="GB122" s="18" t="str">
        <f t="shared" si="433"/>
        <v/>
      </c>
      <c r="GC122" s="18" t="str">
        <f t="shared" si="483"/>
        <v/>
      </c>
      <c r="GD122" s="18" t="str">
        <f t="shared" si="484"/>
        <v/>
      </c>
      <c r="GE122" s="18" t="str">
        <f>IF(ISNUMBER(GC122), GC122*COS(RADIANS(-$C122+Графики!$B$3))+GD122*SIN(RADIANS(-$C122+Графики!$B$3)),"")</f>
        <v/>
      </c>
      <c r="GF122" s="19" t="str">
        <f>IF(ISNUMBER(GC122), GC122*COS(RADIANS(-$C122+Графики!$B$5))+GD122*SIN(RADIANS(-$C122+Графики!$B$5)),"")</f>
        <v/>
      </c>
      <c r="GG122" s="24"/>
      <c r="GH122" s="25"/>
      <c r="GI122" s="25"/>
      <c r="GJ122" s="25"/>
      <c r="GK122" s="18" t="str">
        <f t="shared" si="434"/>
        <v/>
      </c>
      <c r="GL122" s="18" t="str">
        <f t="shared" si="435"/>
        <v/>
      </c>
      <c r="GM122" s="18" t="str">
        <f t="shared" si="485"/>
        <v/>
      </c>
      <c r="GN122" s="18" t="str">
        <f t="shared" si="486"/>
        <v/>
      </c>
      <c r="GO122" s="18" t="str">
        <f>IF(ISNUMBER(GM122), GM122*COS(RADIANS(-$C122+Графики!$B$3))+GN122*SIN(RADIANS(-$C122+Графики!$B$3)),"")</f>
        <v/>
      </c>
      <c r="GP122" s="19" t="str">
        <f>IF(ISNUMBER(GM122), GM122*COS(RADIANS(-$C122+Графики!$B$5))+GN122*SIN(RADIANS(-$C122+Графики!$B$5)),"")</f>
        <v/>
      </c>
      <c r="GQ122" s="24"/>
      <c r="GR122" s="25"/>
      <c r="GS122" s="25"/>
      <c r="GT122" s="25"/>
      <c r="GU122" s="18" t="str">
        <f t="shared" si="436"/>
        <v/>
      </c>
      <c r="GV122" s="18" t="str">
        <f t="shared" si="437"/>
        <v/>
      </c>
      <c r="GW122" s="18" t="str">
        <f t="shared" si="487"/>
        <v/>
      </c>
      <c r="GX122" s="18" t="str">
        <f t="shared" si="488"/>
        <v/>
      </c>
      <c r="GY122" s="18" t="str">
        <f>IF(ISNUMBER(GW122), GW122*COS(RADIANS(-$C122+Графики!$B$3))+GX122*SIN(RADIANS(-$C122+Графики!$B$3)),"")</f>
        <v/>
      </c>
      <c r="GZ122" s="19" t="str">
        <f>IF(ISNUMBER(GW122), GW122*COS(RADIANS(-$C122+Графики!$B$5))+GX122*SIN(RADIANS(-$C122+Графики!$B$5)),"")</f>
        <v/>
      </c>
      <c r="HA122" s="24"/>
      <c r="HB122" s="25"/>
      <c r="HC122" s="25"/>
      <c r="HD122" s="25"/>
      <c r="HE122" s="18" t="str">
        <f t="shared" si="438"/>
        <v/>
      </c>
      <c r="HF122" s="18" t="str">
        <f t="shared" si="439"/>
        <v/>
      </c>
      <c r="HG122" s="18" t="str">
        <f t="shared" si="489"/>
        <v/>
      </c>
      <c r="HH122" s="18" t="str">
        <f t="shared" si="490"/>
        <v/>
      </c>
      <c r="HI122" s="18" t="str">
        <f>IF(ISNUMBER(HG122), HG122*COS(RADIANS(-$C122+Графики!$B$3))+HH122*SIN(RADIANS(-$C122+Графики!$B$3)),"")</f>
        <v/>
      </c>
      <c r="HJ122" s="19" t="str">
        <f>IF(ISNUMBER(HG122), HG122*COS(RADIANS(-$C122+Графики!$B$5))+HH122*SIN(RADIANS(-$C122+Графики!$B$5)),"")</f>
        <v/>
      </c>
      <c r="HK122" s="24"/>
      <c r="HL122" s="25"/>
      <c r="HM122" s="25"/>
      <c r="HN122" s="25"/>
      <c r="HO122" s="18" t="str">
        <f t="shared" si="440"/>
        <v/>
      </c>
      <c r="HP122" s="18" t="str">
        <f t="shared" si="441"/>
        <v/>
      </c>
      <c r="HQ122" s="18" t="str">
        <f t="shared" si="491"/>
        <v/>
      </c>
      <c r="HR122" s="18" t="str">
        <f t="shared" si="492"/>
        <v/>
      </c>
      <c r="HS122" s="18" t="str">
        <f>IF(ISNUMBER(HQ122), HQ122*COS(RADIANS(-$C122+Графики!$B$3))+HR122*SIN(RADIANS(-$C122+Графики!$B$3)),"")</f>
        <v/>
      </c>
      <c r="HT122" s="19" t="str">
        <f>IF(ISNUMBER(HQ122), HQ122*COS(RADIANS(-$C122+Графики!$B$5))+HR122*SIN(RADIANS(-$C122+Графики!$B$5)),"")</f>
        <v/>
      </c>
      <c r="HU122" s="24"/>
      <c r="HV122" s="25"/>
      <c r="HW122" s="25"/>
      <c r="HX122" s="25"/>
      <c r="HY122" s="18" t="str">
        <f t="shared" si="442"/>
        <v/>
      </c>
      <c r="HZ122" s="18" t="str">
        <f t="shared" si="443"/>
        <v/>
      </c>
      <c r="IA122" s="18" t="str">
        <f t="shared" si="493"/>
        <v/>
      </c>
      <c r="IB122" s="18" t="str">
        <f t="shared" si="494"/>
        <v/>
      </c>
      <c r="IC122" s="18" t="str">
        <f>IF(ISNUMBER(IA122), IA122*COS(RADIANS(-$C122+Графики!$B$3))+IB122*SIN(RADIANS(-$C122+Графики!$B$3)),"")</f>
        <v/>
      </c>
      <c r="ID122" s="19" t="str">
        <f>IF(ISNUMBER(IA122), IA122*COS(RADIANS(-$C122+Графики!$B$5))+IB122*SIN(RADIANS(-$C122+Графики!$B$5)),"")</f>
        <v/>
      </c>
      <c r="IE122" s="24"/>
      <c r="IF122" s="25"/>
      <c r="IG122" s="25"/>
      <c r="IH122" s="25"/>
      <c r="II122" s="18" t="str">
        <f t="shared" si="444"/>
        <v/>
      </c>
      <c r="IJ122" s="18" t="str">
        <f t="shared" si="445"/>
        <v/>
      </c>
      <c r="IK122" s="18" t="str">
        <f t="shared" si="495"/>
        <v/>
      </c>
      <c r="IL122" s="18" t="str">
        <f t="shared" si="496"/>
        <v/>
      </c>
      <c r="IM122" s="18" t="str">
        <f>IF(ISNUMBER(IK122), IK122*COS(RADIANS(-$C122+Графики!$B$3))+IL122*SIN(RADIANS(-$C122+Графики!$B$3)),"")</f>
        <v/>
      </c>
      <c r="IN122" s="19" t="str">
        <f>IF(ISNUMBER(IK122), IK122*COS(RADIANS(-$C122+Графики!$B$5))+IL122*SIN(RADIANS(-$C122+Графики!$B$5)),"")</f>
        <v/>
      </c>
      <c r="IO122" s="24"/>
      <c r="IP122" s="25"/>
      <c r="IQ122" s="25"/>
      <c r="IR122" s="25"/>
      <c r="IS122" s="18" t="str">
        <f t="shared" si="446"/>
        <v/>
      </c>
      <c r="IT122" s="18" t="str">
        <f t="shared" si="447"/>
        <v/>
      </c>
      <c r="IU122" s="18" t="str">
        <f t="shared" si="497"/>
        <v/>
      </c>
      <c r="IV122" s="18" t="str">
        <f t="shared" si="498"/>
        <v/>
      </c>
      <c r="IW122" s="18" t="str">
        <f>IF(ISNUMBER(IU122), IU122*COS(RADIANS(-$C122+Графики!$B$3))+IV122*SIN(RADIANS(-$C122+Графики!$B$3)),"")</f>
        <v/>
      </c>
      <c r="IX122" s="19" t="str">
        <f>IF(ISNUMBER(IU122), IU122*COS(RADIANS(-$C122+Графики!$B$5))+IV122*SIN(RADIANS(-$C122+Графики!$B$5)),"")</f>
        <v/>
      </c>
    </row>
    <row r="123" spans="1:258" s="88" customFormat="1" x14ac:dyDescent="0.25">
      <c r="A123" s="44">
        <v>123</v>
      </c>
      <c r="B123" s="50">
        <v>0</v>
      </c>
      <c r="C123" s="11">
        <f>IF(Графики!$A$7="Расчитывать с учетом закручивания скважины",B123,0)</f>
        <v>0</v>
      </c>
      <c r="D123" s="47">
        <v>60</v>
      </c>
      <c r="E123" s="34">
        <f t="shared" ref="E123:F142" si="499">IF(ISNUMBER(INDEX($I$1:$IX$303,$A123,E$1) ),INDEX($I$1:$IX$303,$A123,E$1),0)</f>
        <v>0</v>
      </c>
      <c r="F123" s="35">
        <f t="shared" si="499"/>
        <v>0</v>
      </c>
      <c r="G123" s="35">
        <f t="shared" si="295"/>
        <v>0</v>
      </c>
      <c r="H123" s="36">
        <f t="shared" si="296"/>
        <v>0</v>
      </c>
      <c r="I123" s="29"/>
      <c r="J123" s="25"/>
      <c r="K123" s="25"/>
      <c r="L123" s="25"/>
      <c r="M123" s="18" t="str">
        <f t="shared" si="398"/>
        <v/>
      </c>
      <c r="N123" s="18" t="str">
        <f t="shared" si="399"/>
        <v/>
      </c>
      <c r="O123" s="18" t="str">
        <f t="shared" si="449"/>
        <v/>
      </c>
      <c r="P123" s="18" t="str">
        <f t="shared" si="450"/>
        <v/>
      </c>
      <c r="Q123" s="18" t="str">
        <f>IF(ISNUMBER(O123), O123*COS(RADIANS(-$C123+Графики!$B$3))+P123*SIN(RADIANS(-$C123+Графики!$B$3)),"")</f>
        <v/>
      </c>
      <c r="R123" s="19" t="str">
        <f>IF(ISNUMBER(O123), O123*COS(RADIANS(-$C123+Графики!$B$5))+P123*SIN(RADIANS(-$C123+Графики!$B$5)),"")</f>
        <v/>
      </c>
      <c r="S123" s="29"/>
      <c r="T123" s="25"/>
      <c r="U123" s="25"/>
      <c r="V123" s="25"/>
      <c r="W123" s="18" t="str">
        <f t="shared" si="400"/>
        <v/>
      </c>
      <c r="X123" s="18" t="str">
        <f t="shared" si="401"/>
        <v/>
      </c>
      <c r="Y123" s="18" t="str">
        <f t="shared" si="451"/>
        <v/>
      </c>
      <c r="Z123" s="18" t="str">
        <f t="shared" si="452"/>
        <v/>
      </c>
      <c r="AA123" s="18" t="str">
        <f>IF(ISNUMBER(Y123), Y123*COS(RADIANS(-$C123+Графики!$B$3))+Z123*SIN(RADIANS(-$C123+Графики!$B$3)),"")</f>
        <v/>
      </c>
      <c r="AB123" s="18" t="str">
        <f>IF(ISNUMBER(Y123), Y123*COS(RADIANS(-$C123+Графики!$B$5))+Z123*SIN(RADIANS(-$C123+Графики!$B$5)),"")</f>
        <v/>
      </c>
      <c r="AC123" s="24"/>
      <c r="AD123" s="25"/>
      <c r="AE123" s="25"/>
      <c r="AF123" s="25"/>
      <c r="AG123" s="18" t="str">
        <f t="shared" si="402"/>
        <v/>
      </c>
      <c r="AH123" s="18" t="str">
        <f t="shared" si="403"/>
        <v/>
      </c>
      <c r="AI123" s="18" t="str">
        <f t="shared" si="453"/>
        <v/>
      </c>
      <c r="AJ123" s="18" t="str">
        <f t="shared" si="454"/>
        <v/>
      </c>
      <c r="AK123" s="18" t="str">
        <f>IF(ISNUMBER(AI123), AI123*COS(RADIANS(-$C123+Графики!$B$3))+AJ123*SIN(RADIANS(-$C123+Графики!$B$3)),"")</f>
        <v/>
      </c>
      <c r="AL123" s="19" t="str">
        <f>IF(ISNUMBER(AI123), AI123*COS(RADIANS(-$C123+Графики!$B$5))+AJ123*SIN(RADIANS(-$C123+Графики!$B$5)),"")</f>
        <v/>
      </c>
      <c r="AM123" s="24"/>
      <c r="AN123" s="25"/>
      <c r="AO123" s="25"/>
      <c r="AP123" s="25"/>
      <c r="AQ123" s="18" t="str">
        <f t="shared" si="404"/>
        <v/>
      </c>
      <c r="AR123" s="18" t="str">
        <f t="shared" si="405"/>
        <v/>
      </c>
      <c r="AS123" s="18" t="str">
        <f t="shared" si="455"/>
        <v/>
      </c>
      <c r="AT123" s="18" t="str">
        <f t="shared" si="456"/>
        <v/>
      </c>
      <c r="AU123" s="18" t="str">
        <f>IF(ISNUMBER(AS123), AS123*COS(RADIANS(-$C123+Графики!$B$3))+AT123*SIN(RADIANS(-$C123+Графики!$B$3)),"")</f>
        <v/>
      </c>
      <c r="AV123" s="19" t="str">
        <f>IF(ISNUMBER(AS123), AS123*COS(RADIANS(-$C123+Графики!$B$5))+AT123*SIN(RADIANS(-$C123+Графики!$B$5)),"")</f>
        <v/>
      </c>
      <c r="AW123" s="24"/>
      <c r="AX123" s="25"/>
      <c r="AY123" s="25"/>
      <c r="AZ123" s="25"/>
      <c r="BA123" s="18" t="str">
        <f t="shared" si="406"/>
        <v/>
      </c>
      <c r="BB123" s="18" t="str">
        <f t="shared" si="407"/>
        <v/>
      </c>
      <c r="BC123" s="18" t="str">
        <f t="shared" si="457"/>
        <v/>
      </c>
      <c r="BD123" s="18" t="str">
        <f t="shared" si="458"/>
        <v/>
      </c>
      <c r="BE123" s="18" t="str">
        <f>IF(ISNUMBER(BC123), BC123*COS(RADIANS(-$C123+Графики!$B$3))+BD123*SIN(RADIANS(-$C123+Графики!$B$3)),"")</f>
        <v/>
      </c>
      <c r="BF123" s="19" t="str">
        <f>IF(ISNUMBER(BC123), BC123*COS(RADIANS(-$C123+Графики!$B$5))+BD123*SIN(RADIANS(-$C123+Графики!$B$5)),"")</f>
        <v/>
      </c>
      <c r="BG123" s="24"/>
      <c r="BH123" s="25"/>
      <c r="BI123" s="25"/>
      <c r="BJ123" s="25"/>
      <c r="BK123" s="18" t="str">
        <f t="shared" si="408"/>
        <v/>
      </c>
      <c r="BL123" s="18" t="str">
        <f t="shared" si="409"/>
        <v/>
      </c>
      <c r="BM123" s="18" t="str">
        <f t="shared" si="459"/>
        <v/>
      </c>
      <c r="BN123" s="18" t="str">
        <f t="shared" si="460"/>
        <v/>
      </c>
      <c r="BO123" s="18" t="str">
        <f>IF(ISNUMBER(BM123), BM123*COS(RADIANS(-$C123+Графики!$B$3))+BN123*SIN(RADIANS(-$C123+Графики!$B$3)),"")</f>
        <v/>
      </c>
      <c r="BP123" s="19" t="str">
        <f>IF(ISNUMBER(BM123), BM123*COS(RADIANS(-$C123+Графики!$B$5))+BN123*SIN(RADIANS(-$C123+Графики!$B$5)),"")</f>
        <v/>
      </c>
      <c r="BQ123" s="24"/>
      <c r="BR123" s="25"/>
      <c r="BS123" s="25"/>
      <c r="BT123" s="25"/>
      <c r="BU123" s="18" t="str">
        <f t="shared" si="410"/>
        <v/>
      </c>
      <c r="BV123" s="18" t="str">
        <f t="shared" si="411"/>
        <v/>
      </c>
      <c r="BW123" s="18" t="str">
        <f t="shared" si="461"/>
        <v/>
      </c>
      <c r="BX123" s="18" t="str">
        <f t="shared" si="462"/>
        <v/>
      </c>
      <c r="BY123" s="18" t="str">
        <f>IF(ISNUMBER(BW123), BW123*COS(RADIANS(-$C123+Графики!$B$3))+BX123*SIN(RADIANS(-$C123+Графики!$B$3)),"")</f>
        <v/>
      </c>
      <c r="BZ123" s="19" t="str">
        <f>IF(ISNUMBER(BW123), BW123*COS(RADIANS(-$C123+Графики!$B$5))+BX123*SIN(RADIANS(-$C123+Графики!$B$5)),"")</f>
        <v/>
      </c>
      <c r="CA123" s="29"/>
      <c r="CB123" s="25"/>
      <c r="CC123" s="25"/>
      <c r="CD123" s="25"/>
      <c r="CE123" s="18" t="str">
        <f t="shared" si="412"/>
        <v/>
      </c>
      <c r="CF123" s="18" t="str">
        <f t="shared" si="413"/>
        <v/>
      </c>
      <c r="CG123" s="18" t="str">
        <f t="shared" si="463"/>
        <v/>
      </c>
      <c r="CH123" s="18" t="str">
        <f t="shared" si="464"/>
        <v/>
      </c>
      <c r="CI123" s="18" t="str">
        <f>IF(ISNUMBER(CG123), CG123*COS(RADIANS(-$C123+Графики!$B$3))+CH123*SIN(RADIANS(-$C123+Графики!$B$3)),"")</f>
        <v/>
      </c>
      <c r="CJ123" s="19" t="str">
        <f>IF(ISNUMBER(CG123), CG123*COS(RADIANS(-$C123+Графики!$B$5))+CH123*SIN(RADIANS(-$C123+Графики!$B$5)),"")</f>
        <v/>
      </c>
      <c r="CK123" s="24"/>
      <c r="CL123" s="25"/>
      <c r="CM123" s="25"/>
      <c r="CN123" s="25"/>
      <c r="CO123" s="18" t="str">
        <f t="shared" si="414"/>
        <v/>
      </c>
      <c r="CP123" s="18" t="str">
        <f t="shared" si="415"/>
        <v/>
      </c>
      <c r="CQ123" s="18" t="str">
        <f t="shared" si="465"/>
        <v/>
      </c>
      <c r="CR123" s="18" t="str">
        <f t="shared" si="466"/>
        <v/>
      </c>
      <c r="CS123" s="18" t="str">
        <f>IF(ISNUMBER(CQ123), CQ123*COS(RADIANS(-$C123+Графики!$B$3))+CR123*SIN(RADIANS(-$C123+Графики!$B$3)),"")</f>
        <v/>
      </c>
      <c r="CT123" s="19" t="str">
        <f>IF(ISNUMBER(CQ123), CQ123*COS(RADIANS(-$C123+Графики!$B$5))+CR123*SIN(RADIANS(-$C123+Графики!$B$5)),"")</f>
        <v/>
      </c>
      <c r="CU123" s="24"/>
      <c r="CV123" s="25"/>
      <c r="CW123" s="25"/>
      <c r="CX123" s="25"/>
      <c r="CY123" s="18" t="str">
        <f t="shared" si="416"/>
        <v/>
      </c>
      <c r="CZ123" s="18" t="str">
        <f t="shared" si="417"/>
        <v/>
      </c>
      <c r="DA123" s="18" t="str">
        <f t="shared" si="467"/>
        <v/>
      </c>
      <c r="DB123" s="18" t="str">
        <f t="shared" si="468"/>
        <v/>
      </c>
      <c r="DC123" s="18" t="str">
        <f>IF(ISNUMBER(DA123), DA123*COS(RADIANS(-$C123+Графики!$B$3))+DB123*SIN(RADIANS(-$C123+Графики!$B$3)),"")</f>
        <v/>
      </c>
      <c r="DD123" s="19" t="str">
        <f>IF(ISNUMBER(DA123), DA123*COS(RADIANS(-$C123+Графики!$B$5))+DB123*SIN(RADIANS(-$C123+Графики!$B$5)),"")</f>
        <v/>
      </c>
      <c r="DE123" s="24"/>
      <c r="DF123" s="25"/>
      <c r="DG123" s="25"/>
      <c r="DH123" s="25"/>
      <c r="DI123" s="18" t="str">
        <f t="shared" si="418"/>
        <v/>
      </c>
      <c r="DJ123" s="18" t="str">
        <f t="shared" si="419"/>
        <v/>
      </c>
      <c r="DK123" s="18" t="str">
        <f t="shared" si="469"/>
        <v/>
      </c>
      <c r="DL123" s="18" t="str">
        <f t="shared" si="470"/>
        <v/>
      </c>
      <c r="DM123" s="18" t="str">
        <f>IF(ISNUMBER(DK123), DK123*COS(RADIANS(-$C123+Графики!$B$3))+DL123*SIN(RADIANS(-$C123+Графики!$B$3)),"")</f>
        <v/>
      </c>
      <c r="DN123" s="19" t="str">
        <f>IF(ISNUMBER(DK123), DK123*COS(RADIANS(-$C123+Графики!$B$5))+DL123*SIN(RADIANS(-$C123+Графики!$B$5)),"")</f>
        <v/>
      </c>
      <c r="DO123" s="24"/>
      <c r="DP123" s="25"/>
      <c r="DQ123" s="25"/>
      <c r="DR123" s="25"/>
      <c r="DS123" s="18" t="str">
        <f t="shared" si="420"/>
        <v/>
      </c>
      <c r="DT123" s="18" t="str">
        <f t="shared" si="421"/>
        <v/>
      </c>
      <c r="DU123" s="18" t="str">
        <f t="shared" si="471"/>
        <v/>
      </c>
      <c r="DV123" s="18" t="str">
        <f t="shared" si="472"/>
        <v/>
      </c>
      <c r="DW123" s="18" t="str">
        <f>IF(ISNUMBER(DU123), DU123*COS(RADIANS(-$C123+Графики!$B$3))+DV123*SIN(RADIANS(-$C123+Графики!$B$3)),"")</f>
        <v/>
      </c>
      <c r="DX123" s="19" t="str">
        <f>IF(ISNUMBER(DU123), DU123*COS(RADIANS(-$C123+Графики!$B$5))+DV123*SIN(RADIANS(-$C123+Графики!$B$5)),"")</f>
        <v/>
      </c>
      <c r="DY123" s="24"/>
      <c r="DZ123" s="25"/>
      <c r="EA123" s="25"/>
      <c r="EB123" s="25"/>
      <c r="EC123" s="18" t="str">
        <f t="shared" si="422"/>
        <v/>
      </c>
      <c r="ED123" s="18" t="str">
        <f t="shared" si="423"/>
        <v/>
      </c>
      <c r="EE123" s="18" t="str">
        <f t="shared" si="473"/>
        <v/>
      </c>
      <c r="EF123" s="18" t="str">
        <f t="shared" si="474"/>
        <v/>
      </c>
      <c r="EG123" s="18" t="str">
        <f>IF(ISNUMBER(EE123), EE123*COS(RADIANS(-$C123+Графики!$B$3))+EF123*SIN(RADIANS(-$C123+Графики!$B$3)),"")</f>
        <v/>
      </c>
      <c r="EH123" s="19" t="str">
        <f>IF(ISNUMBER(EE123), EE123*COS(RADIANS(-$C123+Графики!$B$5))+EF123*SIN(RADIANS(-$C123+Графики!$B$5)),"")</f>
        <v/>
      </c>
      <c r="EI123" s="24"/>
      <c r="EJ123" s="25"/>
      <c r="EK123" s="25"/>
      <c r="EL123" s="25"/>
      <c r="EM123" s="18" t="str">
        <f t="shared" si="424"/>
        <v/>
      </c>
      <c r="EN123" s="18" t="str">
        <f t="shared" si="425"/>
        <v/>
      </c>
      <c r="EO123" s="18" t="str">
        <f t="shared" si="475"/>
        <v/>
      </c>
      <c r="EP123" s="18" t="str">
        <f t="shared" si="476"/>
        <v/>
      </c>
      <c r="EQ123" s="18" t="str">
        <f>IF(ISNUMBER(EO123), EO123*COS(RADIANS(-$C123+Графики!$B$3))+EP123*SIN(RADIANS(-$C123+Графики!$B$3)),"")</f>
        <v/>
      </c>
      <c r="ER123" s="19" t="str">
        <f>IF(ISNUMBER(EO123), EO123*COS(RADIANS(-$C123+Графики!$B$5))+EP123*SIN(RADIANS(-$C123+Графики!$B$5)),"")</f>
        <v/>
      </c>
      <c r="ES123" s="24"/>
      <c r="ET123" s="25"/>
      <c r="EU123" s="25"/>
      <c r="EV123" s="25"/>
      <c r="EW123" s="18" t="str">
        <f t="shared" si="426"/>
        <v/>
      </c>
      <c r="EX123" s="18" t="str">
        <f t="shared" si="427"/>
        <v/>
      </c>
      <c r="EY123" s="18" t="str">
        <f t="shared" si="477"/>
        <v/>
      </c>
      <c r="EZ123" s="18" t="str">
        <f t="shared" si="478"/>
        <v/>
      </c>
      <c r="FA123" s="18" t="str">
        <f>IF(ISNUMBER(EY123), EY123*COS(RADIANS(-$C123+Графики!$B$3))+EZ123*SIN(RADIANS(-$C123+Графики!$B$3)),"")</f>
        <v/>
      </c>
      <c r="FB123" s="19" t="str">
        <f>IF(ISNUMBER(EY123), EY123*COS(RADIANS(-$C123+Графики!$B$5))+EZ123*SIN(RADIANS(-$C123+Графики!$B$5)),"")</f>
        <v/>
      </c>
      <c r="FC123" s="24"/>
      <c r="FD123" s="25"/>
      <c r="FE123" s="25"/>
      <c r="FF123" s="25"/>
      <c r="FG123" s="18" t="str">
        <f t="shared" si="428"/>
        <v/>
      </c>
      <c r="FH123" s="18" t="str">
        <f t="shared" si="429"/>
        <v/>
      </c>
      <c r="FI123" s="18" t="str">
        <f t="shared" si="479"/>
        <v/>
      </c>
      <c r="FJ123" s="18" t="str">
        <f t="shared" si="480"/>
        <v/>
      </c>
      <c r="FK123" s="18" t="str">
        <f>IF(ISNUMBER(FI123), FI123*COS(RADIANS(-$C123+Графики!$B$3))+FJ123*SIN(RADIANS(-$C123+Графики!$B$3)),"")</f>
        <v/>
      </c>
      <c r="FL123" s="19" t="str">
        <f>IF(ISNUMBER(FI123), FI123*COS(RADIANS(-$C123+Графики!$B$5))+FJ123*SIN(RADIANS(-$C123+Графики!$B$5)),"")</f>
        <v/>
      </c>
      <c r="FM123" s="24"/>
      <c r="FN123" s="25"/>
      <c r="FO123" s="25"/>
      <c r="FP123" s="25"/>
      <c r="FQ123" s="18" t="str">
        <f t="shared" si="430"/>
        <v/>
      </c>
      <c r="FR123" s="18" t="str">
        <f t="shared" si="431"/>
        <v/>
      </c>
      <c r="FS123" s="18" t="str">
        <f t="shared" si="481"/>
        <v/>
      </c>
      <c r="FT123" s="18" t="str">
        <f t="shared" si="482"/>
        <v/>
      </c>
      <c r="FU123" s="18" t="str">
        <f>IF(ISNUMBER(FS123), FS123*COS(RADIANS(-$C123+Графики!$B$3))+FT123*SIN(RADIANS(-$C123+Графики!$B$3)),"")</f>
        <v/>
      </c>
      <c r="FV123" s="19" t="str">
        <f>IF(ISNUMBER(FS123), FS123*COS(RADIANS(-$C123+Графики!$B$5))+FT123*SIN(RADIANS(-$C123+Графики!$B$5)),"")</f>
        <v/>
      </c>
      <c r="FW123" s="24"/>
      <c r="FX123" s="25"/>
      <c r="FY123" s="25"/>
      <c r="FZ123" s="25"/>
      <c r="GA123" s="18" t="str">
        <f t="shared" si="432"/>
        <v/>
      </c>
      <c r="GB123" s="18" t="str">
        <f t="shared" si="433"/>
        <v/>
      </c>
      <c r="GC123" s="18" t="str">
        <f t="shared" si="483"/>
        <v/>
      </c>
      <c r="GD123" s="18" t="str">
        <f t="shared" si="484"/>
        <v/>
      </c>
      <c r="GE123" s="18" t="str">
        <f>IF(ISNUMBER(GC123), GC123*COS(RADIANS(-$C123+Графики!$B$3))+GD123*SIN(RADIANS(-$C123+Графики!$B$3)),"")</f>
        <v/>
      </c>
      <c r="GF123" s="19" t="str">
        <f>IF(ISNUMBER(GC123), GC123*COS(RADIANS(-$C123+Графики!$B$5))+GD123*SIN(RADIANS(-$C123+Графики!$B$5)),"")</f>
        <v/>
      </c>
      <c r="GG123" s="24"/>
      <c r="GH123" s="25"/>
      <c r="GI123" s="25"/>
      <c r="GJ123" s="25"/>
      <c r="GK123" s="18" t="str">
        <f t="shared" si="434"/>
        <v/>
      </c>
      <c r="GL123" s="18" t="str">
        <f t="shared" si="435"/>
        <v/>
      </c>
      <c r="GM123" s="18" t="str">
        <f t="shared" si="485"/>
        <v/>
      </c>
      <c r="GN123" s="18" t="str">
        <f t="shared" si="486"/>
        <v/>
      </c>
      <c r="GO123" s="18" t="str">
        <f>IF(ISNUMBER(GM123), GM123*COS(RADIANS(-$C123+Графики!$B$3))+GN123*SIN(RADIANS(-$C123+Графики!$B$3)),"")</f>
        <v/>
      </c>
      <c r="GP123" s="19" t="str">
        <f>IF(ISNUMBER(GM123), GM123*COS(RADIANS(-$C123+Графики!$B$5))+GN123*SIN(RADIANS(-$C123+Графики!$B$5)),"")</f>
        <v/>
      </c>
      <c r="GQ123" s="24"/>
      <c r="GR123" s="25"/>
      <c r="GS123" s="25"/>
      <c r="GT123" s="25"/>
      <c r="GU123" s="18" t="str">
        <f t="shared" si="436"/>
        <v/>
      </c>
      <c r="GV123" s="18" t="str">
        <f t="shared" si="437"/>
        <v/>
      </c>
      <c r="GW123" s="18" t="str">
        <f t="shared" si="487"/>
        <v/>
      </c>
      <c r="GX123" s="18" t="str">
        <f t="shared" si="488"/>
        <v/>
      </c>
      <c r="GY123" s="18" t="str">
        <f>IF(ISNUMBER(GW123), GW123*COS(RADIANS(-$C123+Графики!$B$3))+GX123*SIN(RADIANS(-$C123+Графики!$B$3)),"")</f>
        <v/>
      </c>
      <c r="GZ123" s="19" t="str">
        <f>IF(ISNUMBER(GW123), GW123*COS(RADIANS(-$C123+Графики!$B$5))+GX123*SIN(RADIANS(-$C123+Графики!$B$5)),"")</f>
        <v/>
      </c>
      <c r="HA123" s="24"/>
      <c r="HB123" s="25"/>
      <c r="HC123" s="25"/>
      <c r="HD123" s="25"/>
      <c r="HE123" s="18" t="str">
        <f t="shared" si="438"/>
        <v/>
      </c>
      <c r="HF123" s="18" t="str">
        <f t="shared" si="439"/>
        <v/>
      </c>
      <c r="HG123" s="18" t="str">
        <f t="shared" si="489"/>
        <v/>
      </c>
      <c r="HH123" s="18" t="str">
        <f t="shared" si="490"/>
        <v/>
      </c>
      <c r="HI123" s="18" t="str">
        <f>IF(ISNUMBER(HG123), HG123*COS(RADIANS(-$C123+Графики!$B$3))+HH123*SIN(RADIANS(-$C123+Графики!$B$3)),"")</f>
        <v/>
      </c>
      <c r="HJ123" s="19" t="str">
        <f>IF(ISNUMBER(HG123), HG123*COS(RADIANS(-$C123+Графики!$B$5))+HH123*SIN(RADIANS(-$C123+Графики!$B$5)),"")</f>
        <v/>
      </c>
      <c r="HK123" s="24"/>
      <c r="HL123" s="25"/>
      <c r="HM123" s="25"/>
      <c r="HN123" s="25"/>
      <c r="HO123" s="18" t="str">
        <f t="shared" si="440"/>
        <v/>
      </c>
      <c r="HP123" s="18" t="str">
        <f t="shared" si="441"/>
        <v/>
      </c>
      <c r="HQ123" s="18" t="str">
        <f t="shared" si="491"/>
        <v/>
      </c>
      <c r="HR123" s="18" t="str">
        <f t="shared" si="492"/>
        <v/>
      </c>
      <c r="HS123" s="18" t="str">
        <f>IF(ISNUMBER(HQ123), HQ123*COS(RADIANS(-$C123+Графики!$B$3))+HR123*SIN(RADIANS(-$C123+Графики!$B$3)),"")</f>
        <v/>
      </c>
      <c r="HT123" s="19" t="str">
        <f>IF(ISNUMBER(HQ123), HQ123*COS(RADIANS(-$C123+Графики!$B$5))+HR123*SIN(RADIANS(-$C123+Графики!$B$5)),"")</f>
        <v/>
      </c>
      <c r="HU123" s="24"/>
      <c r="HV123" s="25"/>
      <c r="HW123" s="25"/>
      <c r="HX123" s="25"/>
      <c r="HY123" s="18" t="str">
        <f t="shared" si="442"/>
        <v/>
      </c>
      <c r="HZ123" s="18" t="str">
        <f t="shared" si="443"/>
        <v/>
      </c>
      <c r="IA123" s="18" t="str">
        <f t="shared" si="493"/>
        <v/>
      </c>
      <c r="IB123" s="18" t="str">
        <f t="shared" si="494"/>
        <v/>
      </c>
      <c r="IC123" s="18" t="str">
        <f>IF(ISNUMBER(IA123), IA123*COS(RADIANS(-$C123+Графики!$B$3))+IB123*SIN(RADIANS(-$C123+Графики!$B$3)),"")</f>
        <v/>
      </c>
      <c r="ID123" s="19" t="str">
        <f>IF(ISNUMBER(IA123), IA123*COS(RADIANS(-$C123+Графики!$B$5))+IB123*SIN(RADIANS(-$C123+Графики!$B$5)),"")</f>
        <v/>
      </c>
      <c r="IE123" s="24"/>
      <c r="IF123" s="25"/>
      <c r="IG123" s="25"/>
      <c r="IH123" s="25"/>
      <c r="II123" s="18" t="str">
        <f t="shared" si="444"/>
        <v/>
      </c>
      <c r="IJ123" s="18" t="str">
        <f t="shared" si="445"/>
        <v/>
      </c>
      <c r="IK123" s="18" t="str">
        <f t="shared" si="495"/>
        <v/>
      </c>
      <c r="IL123" s="18" t="str">
        <f t="shared" si="496"/>
        <v/>
      </c>
      <c r="IM123" s="18" t="str">
        <f>IF(ISNUMBER(IK123), IK123*COS(RADIANS(-$C123+Графики!$B$3))+IL123*SIN(RADIANS(-$C123+Графики!$B$3)),"")</f>
        <v/>
      </c>
      <c r="IN123" s="19" t="str">
        <f>IF(ISNUMBER(IK123), IK123*COS(RADIANS(-$C123+Графики!$B$5))+IL123*SIN(RADIANS(-$C123+Графики!$B$5)),"")</f>
        <v/>
      </c>
      <c r="IO123" s="24"/>
      <c r="IP123" s="25"/>
      <c r="IQ123" s="25"/>
      <c r="IR123" s="25"/>
      <c r="IS123" s="18" t="str">
        <f t="shared" si="446"/>
        <v/>
      </c>
      <c r="IT123" s="18" t="str">
        <f t="shared" si="447"/>
        <v/>
      </c>
      <c r="IU123" s="18" t="str">
        <f t="shared" si="497"/>
        <v/>
      </c>
      <c r="IV123" s="18" t="str">
        <f t="shared" si="498"/>
        <v/>
      </c>
      <c r="IW123" s="18" t="str">
        <f>IF(ISNUMBER(IU123), IU123*COS(RADIANS(-$C123+Графики!$B$3))+IV123*SIN(RADIANS(-$C123+Графики!$B$3)),"")</f>
        <v/>
      </c>
      <c r="IX123" s="19" t="str">
        <f>IF(ISNUMBER(IU123), IU123*COS(RADIANS(-$C123+Графики!$B$5))+IV123*SIN(RADIANS(-$C123+Графики!$B$5)),"")</f>
        <v/>
      </c>
    </row>
    <row r="124" spans="1:258" s="88" customFormat="1" x14ac:dyDescent="0.25">
      <c r="A124" s="44">
        <v>124</v>
      </c>
      <c r="B124" s="50">
        <v>0</v>
      </c>
      <c r="C124" s="11">
        <f>IF(Графики!$A$7="Расчитывать с учетом закручивания скважины",B124,0)</f>
        <v>0</v>
      </c>
      <c r="D124" s="47">
        <v>60.5</v>
      </c>
      <c r="E124" s="34">
        <f t="shared" si="499"/>
        <v>0</v>
      </c>
      <c r="F124" s="35">
        <f t="shared" si="499"/>
        <v>0</v>
      </c>
      <c r="G124" s="35">
        <f t="shared" si="295"/>
        <v>0</v>
      </c>
      <c r="H124" s="36">
        <f t="shared" si="296"/>
        <v>0</v>
      </c>
      <c r="I124" s="29"/>
      <c r="J124" s="25"/>
      <c r="K124" s="25"/>
      <c r="L124" s="25"/>
      <c r="M124" s="18" t="str">
        <f t="shared" si="398"/>
        <v/>
      </c>
      <c r="N124" s="18" t="str">
        <f t="shared" si="399"/>
        <v/>
      </c>
      <c r="O124" s="18" t="str">
        <f t="shared" si="449"/>
        <v/>
      </c>
      <c r="P124" s="18" t="str">
        <f t="shared" si="450"/>
        <v/>
      </c>
      <c r="Q124" s="18" t="str">
        <f>IF(ISNUMBER(O124), O124*COS(RADIANS(-$C124+Графики!$B$3))+P124*SIN(RADIANS(-$C124+Графики!$B$3)),"")</f>
        <v/>
      </c>
      <c r="R124" s="19" t="str">
        <f>IF(ISNUMBER(O124), O124*COS(RADIANS(-$C124+Графики!$B$5))+P124*SIN(RADIANS(-$C124+Графики!$B$5)),"")</f>
        <v/>
      </c>
      <c r="S124" s="29"/>
      <c r="T124" s="25"/>
      <c r="U124" s="25"/>
      <c r="V124" s="25"/>
      <c r="W124" s="18" t="str">
        <f t="shared" si="400"/>
        <v/>
      </c>
      <c r="X124" s="18" t="str">
        <f t="shared" si="401"/>
        <v/>
      </c>
      <c r="Y124" s="18" t="str">
        <f t="shared" si="451"/>
        <v/>
      </c>
      <c r="Z124" s="18" t="str">
        <f t="shared" si="452"/>
        <v/>
      </c>
      <c r="AA124" s="18" t="str">
        <f>IF(ISNUMBER(Y124), Y124*COS(RADIANS(-$C124+Графики!$B$3))+Z124*SIN(RADIANS(-$C124+Графики!$B$3)),"")</f>
        <v/>
      </c>
      <c r="AB124" s="18" t="str">
        <f>IF(ISNUMBER(Y124), Y124*COS(RADIANS(-$C124+Графики!$B$5))+Z124*SIN(RADIANS(-$C124+Графики!$B$5)),"")</f>
        <v/>
      </c>
      <c r="AC124" s="24"/>
      <c r="AD124" s="25"/>
      <c r="AE124" s="25"/>
      <c r="AF124" s="25"/>
      <c r="AG124" s="18" t="str">
        <f t="shared" si="402"/>
        <v/>
      </c>
      <c r="AH124" s="18" t="str">
        <f t="shared" si="403"/>
        <v/>
      </c>
      <c r="AI124" s="18" t="str">
        <f t="shared" si="453"/>
        <v/>
      </c>
      <c r="AJ124" s="18" t="str">
        <f t="shared" si="454"/>
        <v/>
      </c>
      <c r="AK124" s="18" t="str">
        <f>IF(ISNUMBER(AI124), AI124*COS(RADIANS(-$C124+Графики!$B$3))+AJ124*SIN(RADIANS(-$C124+Графики!$B$3)),"")</f>
        <v/>
      </c>
      <c r="AL124" s="19" t="str">
        <f>IF(ISNUMBER(AI124), AI124*COS(RADIANS(-$C124+Графики!$B$5))+AJ124*SIN(RADIANS(-$C124+Графики!$B$5)),"")</f>
        <v/>
      </c>
      <c r="AM124" s="24"/>
      <c r="AN124" s="25"/>
      <c r="AO124" s="25"/>
      <c r="AP124" s="25"/>
      <c r="AQ124" s="18" t="str">
        <f t="shared" si="404"/>
        <v/>
      </c>
      <c r="AR124" s="18" t="str">
        <f t="shared" si="405"/>
        <v/>
      </c>
      <c r="AS124" s="18" t="str">
        <f t="shared" si="455"/>
        <v/>
      </c>
      <c r="AT124" s="18" t="str">
        <f t="shared" si="456"/>
        <v/>
      </c>
      <c r="AU124" s="18" t="str">
        <f>IF(ISNUMBER(AS124), AS124*COS(RADIANS(-$C124+Графики!$B$3))+AT124*SIN(RADIANS(-$C124+Графики!$B$3)),"")</f>
        <v/>
      </c>
      <c r="AV124" s="19" t="str">
        <f>IF(ISNUMBER(AS124), AS124*COS(RADIANS(-$C124+Графики!$B$5))+AT124*SIN(RADIANS(-$C124+Графики!$B$5)),"")</f>
        <v/>
      </c>
      <c r="AW124" s="24"/>
      <c r="AX124" s="25"/>
      <c r="AY124" s="25"/>
      <c r="AZ124" s="25"/>
      <c r="BA124" s="18" t="str">
        <f t="shared" si="406"/>
        <v/>
      </c>
      <c r="BB124" s="18" t="str">
        <f t="shared" si="407"/>
        <v/>
      </c>
      <c r="BC124" s="18" t="str">
        <f t="shared" si="457"/>
        <v/>
      </c>
      <c r="BD124" s="18" t="str">
        <f t="shared" si="458"/>
        <v/>
      </c>
      <c r="BE124" s="18" t="str">
        <f>IF(ISNUMBER(BC124), BC124*COS(RADIANS(-$C124+Графики!$B$3))+BD124*SIN(RADIANS(-$C124+Графики!$B$3)),"")</f>
        <v/>
      </c>
      <c r="BF124" s="19" t="str">
        <f>IF(ISNUMBER(BC124), BC124*COS(RADIANS(-$C124+Графики!$B$5))+BD124*SIN(RADIANS(-$C124+Графики!$B$5)),"")</f>
        <v/>
      </c>
      <c r="BG124" s="24"/>
      <c r="BH124" s="25"/>
      <c r="BI124" s="25"/>
      <c r="BJ124" s="25"/>
      <c r="BK124" s="18" t="str">
        <f t="shared" si="408"/>
        <v/>
      </c>
      <c r="BL124" s="18" t="str">
        <f t="shared" si="409"/>
        <v/>
      </c>
      <c r="BM124" s="18" t="str">
        <f t="shared" si="459"/>
        <v/>
      </c>
      <c r="BN124" s="18" t="str">
        <f t="shared" si="460"/>
        <v/>
      </c>
      <c r="BO124" s="18" t="str">
        <f>IF(ISNUMBER(BM124), BM124*COS(RADIANS(-$C124+Графики!$B$3))+BN124*SIN(RADIANS(-$C124+Графики!$B$3)),"")</f>
        <v/>
      </c>
      <c r="BP124" s="19" t="str">
        <f>IF(ISNUMBER(BM124), BM124*COS(RADIANS(-$C124+Графики!$B$5))+BN124*SIN(RADIANS(-$C124+Графики!$B$5)),"")</f>
        <v/>
      </c>
      <c r="BQ124" s="24"/>
      <c r="BR124" s="25"/>
      <c r="BS124" s="25"/>
      <c r="BT124" s="25"/>
      <c r="BU124" s="18" t="str">
        <f t="shared" si="410"/>
        <v/>
      </c>
      <c r="BV124" s="18" t="str">
        <f t="shared" si="411"/>
        <v/>
      </c>
      <c r="BW124" s="18" t="str">
        <f t="shared" si="461"/>
        <v/>
      </c>
      <c r="BX124" s="18" t="str">
        <f t="shared" si="462"/>
        <v/>
      </c>
      <c r="BY124" s="18" t="str">
        <f>IF(ISNUMBER(BW124), BW124*COS(RADIANS(-$C124+Графики!$B$3))+BX124*SIN(RADIANS(-$C124+Графики!$B$3)),"")</f>
        <v/>
      </c>
      <c r="BZ124" s="19" t="str">
        <f>IF(ISNUMBER(BW124), BW124*COS(RADIANS(-$C124+Графики!$B$5))+BX124*SIN(RADIANS(-$C124+Графики!$B$5)),"")</f>
        <v/>
      </c>
      <c r="CA124" s="29"/>
      <c r="CB124" s="25"/>
      <c r="CC124" s="25"/>
      <c r="CD124" s="25"/>
      <c r="CE124" s="18" t="str">
        <f t="shared" si="412"/>
        <v/>
      </c>
      <c r="CF124" s="18" t="str">
        <f t="shared" si="413"/>
        <v/>
      </c>
      <c r="CG124" s="18" t="str">
        <f t="shared" si="463"/>
        <v/>
      </c>
      <c r="CH124" s="18" t="str">
        <f t="shared" si="464"/>
        <v/>
      </c>
      <c r="CI124" s="18" t="str">
        <f>IF(ISNUMBER(CG124), CG124*COS(RADIANS(-$C124+Графики!$B$3))+CH124*SIN(RADIANS(-$C124+Графики!$B$3)),"")</f>
        <v/>
      </c>
      <c r="CJ124" s="19" t="str">
        <f>IF(ISNUMBER(CG124), CG124*COS(RADIANS(-$C124+Графики!$B$5))+CH124*SIN(RADIANS(-$C124+Графики!$B$5)),"")</f>
        <v/>
      </c>
      <c r="CK124" s="24"/>
      <c r="CL124" s="25"/>
      <c r="CM124" s="25"/>
      <c r="CN124" s="25"/>
      <c r="CO124" s="18" t="str">
        <f t="shared" si="414"/>
        <v/>
      </c>
      <c r="CP124" s="18" t="str">
        <f t="shared" si="415"/>
        <v/>
      </c>
      <c r="CQ124" s="18" t="str">
        <f t="shared" si="465"/>
        <v/>
      </c>
      <c r="CR124" s="18" t="str">
        <f t="shared" si="466"/>
        <v/>
      </c>
      <c r="CS124" s="18" t="str">
        <f>IF(ISNUMBER(CQ124), CQ124*COS(RADIANS(-$C124+Графики!$B$3))+CR124*SIN(RADIANS(-$C124+Графики!$B$3)),"")</f>
        <v/>
      </c>
      <c r="CT124" s="19" t="str">
        <f>IF(ISNUMBER(CQ124), CQ124*COS(RADIANS(-$C124+Графики!$B$5))+CR124*SIN(RADIANS(-$C124+Графики!$B$5)),"")</f>
        <v/>
      </c>
      <c r="CU124" s="24"/>
      <c r="CV124" s="25"/>
      <c r="CW124" s="25"/>
      <c r="CX124" s="25"/>
      <c r="CY124" s="18" t="str">
        <f t="shared" si="416"/>
        <v/>
      </c>
      <c r="CZ124" s="18" t="str">
        <f t="shared" si="417"/>
        <v/>
      </c>
      <c r="DA124" s="18" t="str">
        <f t="shared" si="467"/>
        <v/>
      </c>
      <c r="DB124" s="18" t="str">
        <f t="shared" si="468"/>
        <v/>
      </c>
      <c r="DC124" s="18" t="str">
        <f>IF(ISNUMBER(DA124), DA124*COS(RADIANS(-$C124+Графики!$B$3))+DB124*SIN(RADIANS(-$C124+Графики!$B$3)),"")</f>
        <v/>
      </c>
      <c r="DD124" s="19" t="str">
        <f>IF(ISNUMBER(DA124), DA124*COS(RADIANS(-$C124+Графики!$B$5))+DB124*SIN(RADIANS(-$C124+Графики!$B$5)),"")</f>
        <v/>
      </c>
      <c r="DE124" s="24"/>
      <c r="DF124" s="25"/>
      <c r="DG124" s="25"/>
      <c r="DH124" s="25"/>
      <c r="DI124" s="18" t="str">
        <f t="shared" si="418"/>
        <v/>
      </c>
      <c r="DJ124" s="18" t="str">
        <f t="shared" si="419"/>
        <v/>
      </c>
      <c r="DK124" s="18" t="str">
        <f t="shared" si="469"/>
        <v/>
      </c>
      <c r="DL124" s="18" t="str">
        <f t="shared" si="470"/>
        <v/>
      </c>
      <c r="DM124" s="18" t="str">
        <f>IF(ISNUMBER(DK124), DK124*COS(RADIANS(-$C124+Графики!$B$3))+DL124*SIN(RADIANS(-$C124+Графики!$B$3)),"")</f>
        <v/>
      </c>
      <c r="DN124" s="19" t="str">
        <f>IF(ISNUMBER(DK124), DK124*COS(RADIANS(-$C124+Графики!$B$5))+DL124*SIN(RADIANS(-$C124+Графики!$B$5)),"")</f>
        <v/>
      </c>
      <c r="DO124" s="24"/>
      <c r="DP124" s="25"/>
      <c r="DQ124" s="25"/>
      <c r="DR124" s="25"/>
      <c r="DS124" s="18" t="str">
        <f t="shared" si="420"/>
        <v/>
      </c>
      <c r="DT124" s="18" t="str">
        <f t="shared" si="421"/>
        <v/>
      </c>
      <c r="DU124" s="18" t="str">
        <f t="shared" si="471"/>
        <v/>
      </c>
      <c r="DV124" s="18" t="str">
        <f t="shared" si="472"/>
        <v/>
      </c>
      <c r="DW124" s="18" t="str">
        <f>IF(ISNUMBER(DU124), DU124*COS(RADIANS(-$C124+Графики!$B$3))+DV124*SIN(RADIANS(-$C124+Графики!$B$3)),"")</f>
        <v/>
      </c>
      <c r="DX124" s="19" t="str">
        <f>IF(ISNUMBER(DU124), DU124*COS(RADIANS(-$C124+Графики!$B$5))+DV124*SIN(RADIANS(-$C124+Графики!$B$5)),"")</f>
        <v/>
      </c>
      <c r="DY124" s="24"/>
      <c r="DZ124" s="25"/>
      <c r="EA124" s="25"/>
      <c r="EB124" s="25"/>
      <c r="EC124" s="18" t="str">
        <f t="shared" si="422"/>
        <v/>
      </c>
      <c r="ED124" s="18" t="str">
        <f t="shared" si="423"/>
        <v/>
      </c>
      <c r="EE124" s="18" t="str">
        <f t="shared" si="473"/>
        <v/>
      </c>
      <c r="EF124" s="18" t="str">
        <f t="shared" si="474"/>
        <v/>
      </c>
      <c r="EG124" s="18" t="str">
        <f>IF(ISNUMBER(EE124), EE124*COS(RADIANS(-$C124+Графики!$B$3))+EF124*SIN(RADIANS(-$C124+Графики!$B$3)),"")</f>
        <v/>
      </c>
      <c r="EH124" s="19" t="str">
        <f>IF(ISNUMBER(EE124), EE124*COS(RADIANS(-$C124+Графики!$B$5))+EF124*SIN(RADIANS(-$C124+Графики!$B$5)),"")</f>
        <v/>
      </c>
      <c r="EI124" s="24"/>
      <c r="EJ124" s="25"/>
      <c r="EK124" s="25"/>
      <c r="EL124" s="25"/>
      <c r="EM124" s="18" t="str">
        <f t="shared" si="424"/>
        <v/>
      </c>
      <c r="EN124" s="18" t="str">
        <f t="shared" si="425"/>
        <v/>
      </c>
      <c r="EO124" s="18" t="str">
        <f t="shared" si="475"/>
        <v/>
      </c>
      <c r="EP124" s="18" t="str">
        <f t="shared" si="476"/>
        <v/>
      </c>
      <c r="EQ124" s="18" t="str">
        <f>IF(ISNUMBER(EO124), EO124*COS(RADIANS(-$C124+Графики!$B$3))+EP124*SIN(RADIANS(-$C124+Графики!$B$3)),"")</f>
        <v/>
      </c>
      <c r="ER124" s="19" t="str">
        <f>IF(ISNUMBER(EO124), EO124*COS(RADIANS(-$C124+Графики!$B$5))+EP124*SIN(RADIANS(-$C124+Графики!$B$5)),"")</f>
        <v/>
      </c>
      <c r="ES124" s="24"/>
      <c r="ET124" s="25"/>
      <c r="EU124" s="25"/>
      <c r="EV124" s="25"/>
      <c r="EW124" s="18" t="str">
        <f t="shared" si="426"/>
        <v/>
      </c>
      <c r="EX124" s="18" t="str">
        <f t="shared" si="427"/>
        <v/>
      </c>
      <c r="EY124" s="18" t="str">
        <f t="shared" si="477"/>
        <v/>
      </c>
      <c r="EZ124" s="18" t="str">
        <f t="shared" si="478"/>
        <v/>
      </c>
      <c r="FA124" s="18" t="str">
        <f>IF(ISNUMBER(EY124), EY124*COS(RADIANS(-$C124+Графики!$B$3))+EZ124*SIN(RADIANS(-$C124+Графики!$B$3)),"")</f>
        <v/>
      </c>
      <c r="FB124" s="19" t="str">
        <f>IF(ISNUMBER(EY124), EY124*COS(RADIANS(-$C124+Графики!$B$5))+EZ124*SIN(RADIANS(-$C124+Графики!$B$5)),"")</f>
        <v/>
      </c>
      <c r="FC124" s="24"/>
      <c r="FD124" s="25"/>
      <c r="FE124" s="25"/>
      <c r="FF124" s="25"/>
      <c r="FG124" s="18" t="str">
        <f t="shared" si="428"/>
        <v/>
      </c>
      <c r="FH124" s="18" t="str">
        <f t="shared" si="429"/>
        <v/>
      </c>
      <c r="FI124" s="18" t="str">
        <f t="shared" si="479"/>
        <v/>
      </c>
      <c r="FJ124" s="18" t="str">
        <f t="shared" si="480"/>
        <v/>
      </c>
      <c r="FK124" s="18" t="str">
        <f>IF(ISNUMBER(FI124), FI124*COS(RADIANS(-$C124+Графики!$B$3))+FJ124*SIN(RADIANS(-$C124+Графики!$B$3)),"")</f>
        <v/>
      </c>
      <c r="FL124" s="19" t="str">
        <f>IF(ISNUMBER(FI124), FI124*COS(RADIANS(-$C124+Графики!$B$5))+FJ124*SIN(RADIANS(-$C124+Графики!$B$5)),"")</f>
        <v/>
      </c>
      <c r="FM124" s="24"/>
      <c r="FN124" s="25"/>
      <c r="FO124" s="25"/>
      <c r="FP124" s="25"/>
      <c r="FQ124" s="18" t="str">
        <f t="shared" si="430"/>
        <v/>
      </c>
      <c r="FR124" s="18" t="str">
        <f t="shared" si="431"/>
        <v/>
      </c>
      <c r="FS124" s="18" t="str">
        <f t="shared" si="481"/>
        <v/>
      </c>
      <c r="FT124" s="18" t="str">
        <f t="shared" si="482"/>
        <v/>
      </c>
      <c r="FU124" s="18" t="str">
        <f>IF(ISNUMBER(FS124), FS124*COS(RADIANS(-$C124+Графики!$B$3))+FT124*SIN(RADIANS(-$C124+Графики!$B$3)),"")</f>
        <v/>
      </c>
      <c r="FV124" s="19" t="str">
        <f>IF(ISNUMBER(FS124), FS124*COS(RADIANS(-$C124+Графики!$B$5))+FT124*SIN(RADIANS(-$C124+Графики!$B$5)),"")</f>
        <v/>
      </c>
      <c r="FW124" s="24"/>
      <c r="FX124" s="25"/>
      <c r="FY124" s="25"/>
      <c r="FZ124" s="25"/>
      <c r="GA124" s="18" t="str">
        <f t="shared" si="432"/>
        <v/>
      </c>
      <c r="GB124" s="18" t="str">
        <f t="shared" si="433"/>
        <v/>
      </c>
      <c r="GC124" s="18" t="str">
        <f t="shared" si="483"/>
        <v/>
      </c>
      <c r="GD124" s="18" t="str">
        <f t="shared" si="484"/>
        <v/>
      </c>
      <c r="GE124" s="18" t="str">
        <f>IF(ISNUMBER(GC124), GC124*COS(RADIANS(-$C124+Графики!$B$3))+GD124*SIN(RADIANS(-$C124+Графики!$B$3)),"")</f>
        <v/>
      </c>
      <c r="GF124" s="19" t="str">
        <f>IF(ISNUMBER(GC124), GC124*COS(RADIANS(-$C124+Графики!$B$5))+GD124*SIN(RADIANS(-$C124+Графики!$B$5)),"")</f>
        <v/>
      </c>
      <c r="GG124" s="24"/>
      <c r="GH124" s="25"/>
      <c r="GI124" s="25"/>
      <c r="GJ124" s="25"/>
      <c r="GK124" s="18" t="str">
        <f t="shared" si="434"/>
        <v/>
      </c>
      <c r="GL124" s="18" t="str">
        <f t="shared" si="435"/>
        <v/>
      </c>
      <c r="GM124" s="18" t="str">
        <f t="shared" si="485"/>
        <v/>
      </c>
      <c r="GN124" s="18" t="str">
        <f t="shared" si="486"/>
        <v/>
      </c>
      <c r="GO124" s="18" t="str">
        <f>IF(ISNUMBER(GM124), GM124*COS(RADIANS(-$C124+Графики!$B$3))+GN124*SIN(RADIANS(-$C124+Графики!$B$3)),"")</f>
        <v/>
      </c>
      <c r="GP124" s="19" t="str">
        <f>IF(ISNUMBER(GM124), GM124*COS(RADIANS(-$C124+Графики!$B$5))+GN124*SIN(RADIANS(-$C124+Графики!$B$5)),"")</f>
        <v/>
      </c>
      <c r="GQ124" s="24"/>
      <c r="GR124" s="25"/>
      <c r="GS124" s="25"/>
      <c r="GT124" s="25"/>
      <c r="GU124" s="18" t="str">
        <f t="shared" si="436"/>
        <v/>
      </c>
      <c r="GV124" s="18" t="str">
        <f t="shared" si="437"/>
        <v/>
      </c>
      <c r="GW124" s="18" t="str">
        <f t="shared" si="487"/>
        <v/>
      </c>
      <c r="GX124" s="18" t="str">
        <f t="shared" si="488"/>
        <v/>
      </c>
      <c r="GY124" s="18" t="str">
        <f>IF(ISNUMBER(GW124), GW124*COS(RADIANS(-$C124+Графики!$B$3))+GX124*SIN(RADIANS(-$C124+Графики!$B$3)),"")</f>
        <v/>
      </c>
      <c r="GZ124" s="19" t="str">
        <f>IF(ISNUMBER(GW124), GW124*COS(RADIANS(-$C124+Графики!$B$5))+GX124*SIN(RADIANS(-$C124+Графики!$B$5)),"")</f>
        <v/>
      </c>
      <c r="HA124" s="24"/>
      <c r="HB124" s="25"/>
      <c r="HC124" s="25"/>
      <c r="HD124" s="25"/>
      <c r="HE124" s="18" t="str">
        <f t="shared" si="438"/>
        <v/>
      </c>
      <c r="HF124" s="18" t="str">
        <f t="shared" si="439"/>
        <v/>
      </c>
      <c r="HG124" s="18" t="str">
        <f t="shared" si="489"/>
        <v/>
      </c>
      <c r="HH124" s="18" t="str">
        <f t="shared" si="490"/>
        <v/>
      </c>
      <c r="HI124" s="18" t="str">
        <f>IF(ISNUMBER(HG124), HG124*COS(RADIANS(-$C124+Графики!$B$3))+HH124*SIN(RADIANS(-$C124+Графики!$B$3)),"")</f>
        <v/>
      </c>
      <c r="HJ124" s="19" t="str">
        <f>IF(ISNUMBER(HG124), HG124*COS(RADIANS(-$C124+Графики!$B$5))+HH124*SIN(RADIANS(-$C124+Графики!$B$5)),"")</f>
        <v/>
      </c>
      <c r="HK124" s="24"/>
      <c r="HL124" s="25"/>
      <c r="HM124" s="25"/>
      <c r="HN124" s="25"/>
      <c r="HO124" s="18" t="str">
        <f t="shared" si="440"/>
        <v/>
      </c>
      <c r="HP124" s="18" t="str">
        <f t="shared" si="441"/>
        <v/>
      </c>
      <c r="HQ124" s="18" t="str">
        <f t="shared" si="491"/>
        <v/>
      </c>
      <c r="HR124" s="18" t="str">
        <f t="shared" si="492"/>
        <v/>
      </c>
      <c r="HS124" s="18" t="str">
        <f>IF(ISNUMBER(HQ124), HQ124*COS(RADIANS(-$C124+Графики!$B$3))+HR124*SIN(RADIANS(-$C124+Графики!$B$3)),"")</f>
        <v/>
      </c>
      <c r="HT124" s="19" t="str">
        <f>IF(ISNUMBER(HQ124), HQ124*COS(RADIANS(-$C124+Графики!$B$5))+HR124*SIN(RADIANS(-$C124+Графики!$B$5)),"")</f>
        <v/>
      </c>
      <c r="HU124" s="24"/>
      <c r="HV124" s="25"/>
      <c r="HW124" s="25"/>
      <c r="HX124" s="25"/>
      <c r="HY124" s="18" t="str">
        <f t="shared" si="442"/>
        <v/>
      </c>
      <c r="HZ124" s="18" t="str">
        <f t="shared" si="443"/>
        <v/>
      </c>
      <c r="IA124" s="18" t="str">
        <f t="shared" si="493"/>
        <v/>
      </c>
      <c r="IB124" s="18" t="str">
        <f t="shared" si="494"/>
        <v/>
      </c>
      <c r="IC124" s="18" t="str">
        <f>IF(ISNUMBER(IA124), IA124*COS(RADIANS(-$C124+Графики!$B$3))+IB124*SIN(RADIANS(-$C124+Графики!$B$3)),"")</f>
        <v/>
      </c>
      <c r="ID124" s="19" t="str">
        <f>IF(ISNUMBER(IA124), IA124*COS(RADIANS(-$C124+Графики!$B$5))+IB124*SIN(RADIANS(-$C124+Графики!$B$5)),"")</f>
        <v/>
      </c>
      <c r="IE124" s="24"/>
      <c r="IF124" s="25"/>
      <c r="IG124" s="25"/>
      <c r="IH124" s="25"/>
      <c r="II124" s="18" t="str">
        <f t="shared" si="444"/>
        <v/>
      </c>
      <c r="IJ124" s="18" t="str">
        <f t="shared" si="445"/>
        <v/>
      </c>
      <c r="IK124" s="18" t="str">
        <f t="shared" si="495"/>
        <v/>
      </c>
      <c r="IL124" s="18" t="str">
        <f t="shared" si="496"/>
        <v/>
      </c>
      <c r="IM124" s="18" t="str">
        <f>IF(ISNUMBER(IK124), IK124*COS(RADIANS(-$C124+Графики!$B$3))+IL124*SIN(RADIANS(-$C124+Графики!$B$3)),"")</f>
        <v/>
      </c>
      <c r="IN124" s="19" t="str">
        <f>IF(ISNUMBER(IK124), IK124*COS(RADIANS(-$C124+Графики!$B$5))+IL124*SIN(RADIANS(-$C124+Графики!$B$5)),"")</f>
        <v/>
      </c>
      <c r="IO124" s="24"/>
      <c r="IP124" s="25"/>
      <c r="IQ124" s="25"/>
      <c r="IR124" s="25"/>
      <c r="IS124" s="18" t="str">
        <f t="shared" si="446"/>
        <v/>
      </c>
      <c r="IT124" s="18" t="str">
        <f t="shared" si="447"/>
        <v/>
      </c>
      <c r="IU124" s="18" t="str">
        <f t="shared" si="497"/>
        <v/>
      </c>
      <c r="IV124" s="18" t="str">
        <f t="shared" si="498"/>
        <v/>
      </c>
      <c r="IW124" s="18" t="str">
        <f>IF(ISNUMBER(IU124), IU124*COS(RADIANS(-$C124+Графики!$B$3))+IV124*SIN(RADIANS(-$C124+Графики!$B$3)),"")</f>
        <v/>
      </c>
      <c r="IX124" s="19" t="str">
        <f>IF(ISNUMBER(IU124), IU124*COS(RADIANS(-$C124+Графики!$B$5))+IV124*SIN(RADIANS(-$C124+Графики!$B$5)),"")</f>
        <v/>
      </c>
    </row>
    <row r="125" spans="1:258" s="88" customFormat="1" x14ac:dyDescent="0.25">
      <c r="A125" s="44">
        <v>125</v>
      </c>
      <c r="B125" s="50">
        <v>0</v>
      </c>
      <c r="C125" s="11">
        <f>IF(Графики!$A$7="Расчитывать с учетом закручивания скважины",B125,0)</f>
        <v>0</v>
      </c>
      <c r="D125" s="47">
        <v>61</v>
      </c>
      <c r="E125" s="34">
        <f t="shared" si="499"/>
        <v>0</v>
      </c>
      <c r="F125" s="35">
        <f t="shared" si="499"/>
        <v>0</v>
      </c>
      <c r="G125" s="35">
        <f t="shared" si="295"/>
        <v>0</v>
      </c>
      <c r="H125" s="36">
        <f t="shared" si="296"/>
        <v>0</v>
      </c>
      <c r="I125" s="29"/>
      <c r="J125" s="25"/>
      <c r="K125" s="25"/>
      <c r="L125" s="25"/>
      <c r="M125" s="18" t="str">
        <f t="shared" si="398"/>
        <v/>
      </c>
      <c r="N125" s="18" t="str">
        <f t="shared" si="399"/>
        <v/>
      </c>
      <c r="O125" s="18" t="str">
        <f t="shared" si="449"/>
        <v/>
      </c>
      <c r="P125" s="18" t="str">
        <f t="shared" si="450"/>
        <v/>
      </c>
      <c r="Q125" s="18" t="str">
        <f>IF(ISNUMBER(O125), O125*COS(RADIANS(-$C125+Графики!$B$3))+P125*SIN(RADIANS(-$C125+Графики!$B$3)),"")</f>
        <v/>
      </c>
      <c r="R125" s="19" t="str">
        <f>IF(ISNUMBER(O125), O125*COS(RADIANS(-$C125+Графики!$B$5))+P125*SIN(RADIANS(-$C125+Графики!$B$5)),"")</f>
        <v/>
      </c>
      <c r="S125" s="29"/>
      <c r="T125" s="25"/>
      <c r="U125" s="25"/>
      <c r="V125" s="25"/>
      <c r="W125" s="18" t="str">
        <f t="shared" si="400"/>
        <v/>
      </c>
      <c r="X125" s="18" t="str">
        <f t="shared" si="401"/>
        <v/>
      </c>
      <c r="Y125" s="18" t="str">
        <f t="shared" si="451"/>
        <v/>
      </c>
      <c r="Z125" s="18" t="str">
        <f t="shared" si="452"/>
        <v/>
      </c>
      <c r="AA125" s="18" t="str">
        <f>IF(ISNUMBER(Y125), Y125*COS(RADIANS(-$C125+Графики!$B$3))+Z125*SIN(RADIANS(-$C125+Графики!$B$3)),"")</f>
        <v/>
      </c>
      <c r="AB125" s="18" t="str">
        <f>IF(ISNUMBER(Y125), Y125*COS(RADIANS(-$C125+Графики!$B$5))+Z125*SIN(RADIANS(-$C125+Графики!$B$5)),"")</f>
        <v/>
      </c>
      <c r="AC125" s="24"/>
      <c r="AD125" s="25"/>
      <c r="AE125" s="25"/>
      <c r="AF125" s="25"/>
      <c r="AG125" s="18" t="str">
        <f t="shared" si="402"/>
        <v/>
      </c>
      <c r="AH125" s="18" t="str">
        <f t="shared" si="403"/>
        <v/>
      </c>
      <c r="AI125" s="18" t="str">
        <f t="shared" si="453"/>
        <v/>
      </c>
      <c r="AJ125" s="18" t="str">
        <f t="shared" si="454"/>
        <v/>
      </c>
      <c r="AK125" s="18" t="str">
        <f>IF(ISNUMBER(AI125), AI125*COS(RADIANS(-$C125+Графики!$B$3))+AJ125*SIN(RADIANS(-$C125+Графики!$B$3)),"")</f>
        <v/>
      </c>
      <c r="AL125" s="19" t="str">
        <f>IF(ISNUMBER(AI125), AI125*COS(RADIANS(-$C125+Графики!$B$5))+AJ125*SIN(RADIANS(-$C125+Графики!$B$5)),"")</f>
        <v/>
      </c>
      <c r="AM125" s="24"/>
      <c r="AN125" s="25"/>
      <c r="AO125" s="25"/>
      <c r="AP125" s="25"/>
      <c r="AQ125" s="18" t="str">
        <f t="shared" si="404"/>
        <v/>
      </c>
      <c r="AR125" s="18" t="str">
        <f t="shared" si="405"/>
        <v/>
      </c>
      <c r="AS125" s="18" t="str">
        <f t="shared" si="455"/>
        <v/>
      </c>
      <c r="AT125" s="18" t="str">
        <f t="shared" si="456"/>
        <v/>
      </c>
      <c r="AU125" s="18" t="str">
        <f>IF(ISNUMBER(AS125), AS125*COS(RADIANS(-$C125+Графики!$B$3))+AT125*SIN(RADIANS(-$C125+Графики!$B$3)),"")</f>
        <v/>
      </c>
      <c r="AV125" s="19" t="str">
        <f>IF(ISNUMBER(AS125), AS125*COS(RADIANS(-$C125+Графики!$B$5))+AT125*SIN(RADIANS(-$C125+Графики!$B$5)),"")</f>
        <v/>
      </c>
      <c r="AW125" s="24"/>
      <c r="AX125" s="25"/>
      <c r="AY125" s="25"/>
      <c r="AZ125" s="25"/>
      <c r="BA125" s="18" t="str">
        <f t="shared" si="406"/>
        <v/>
      </c>
      <c r="BB125" s="18" t="str">
        <f t="shared" si="407"/>
        <v/>
      </c>
      <c r="BC125" s="18" t="str">
        <f t="shared" si="457"/>
        <v/>
      </c>
      <c r="BD125" s="18" t="str">
        <f t="shared" si="458"/>
        <v/>
      </c>
      <c r="BE125" s="18" t="str">
        <f>IF(ISNUMBER(BC125), BC125*COS(RADIANS(-$C125+Графики!$B$3))+BD125*SIN(RADIANS(-$C125+Графики!$B$3)),"")</f>
        <v/>
      </c>
      <c r="BF125" s="19" t="str">
        <f>IF(ISNUMBER(BC125), BC125*COS(RADIANS(-$C125+Графики!$B$5))+BD125*SIN(RADIANS(-$C125+Графики!$B$5)),"")</f>
        <v/>
      </c>
      <c r="BG125" s="24"/>
      <c r="BH125" s="25"/>
      <c r="BI125" s="25"/>
      <c r="BJ125" s="25"/>
      <c r="BK125" s="18" t="str">
        <f t="shared" si="408"/>
        <v/>
      </c>
      <c r="BL125" s="18" t="str">
        <f t="shared" si="409"/>
        <v/>
      </c>
      <c r="BM125" s="18" t="str">
        <f t="shared" si="459"/>
        <v/>
      </c>
      <c r="BN125" s="18" t="str">
        <f t="shared" si="460"/>
        <v/>
      </c>
      <c r="BO125" s="18" t="str">
        <f>IF(ISNUMBER(BM125), BM125*COS(RADIANS(-$C125+Графики!$B$3))+BN125*SIN(RADIANS(-$C125+Графики!$B$3)),"")</f>
        <v/>
      </c>
      <c r="BP125" s="19" t="str">
        <f>IF(ISNUMBER(BM125), BM125*COS(RADIANS(-$C125+Графики!$B$5))+BN125*SIN(RADIANS(-$C125+Графики!$B$5)),"")</f>
        <v/>
      </c>
      <c r="BQ125" s="24"/>
      <c r="BR125" s="25"/>
      <c r="BS125" s="25"/>
      <c r="BT125" s="25"/>
      <c r="BU125" s="18" t="str">
        <f t="shared" si="410"/>
        <v/>
      </c>
      <c r="BV125" s="18" t="str">
        <f t="shared" si="411"/>
        <v/>
      </c>
      <c r="BW125" s="18" t="str">
        <f t="shared" si="461"/>
        <v/>
      </c>
      <c r="BX125" s="18" t="str">
        <f t="shared" si="462"/>
        <v/>
      </c>
      <c r="BY125" s="18" t="str">
        <f>IF(ISNUMBER(BW125), BW125*COS(RADIANS(-$C125+Графики!$B$3))+BX125*SIN(RADIANS(-$C125+Графики!$B$3)),"")</f>
        <v/>
      </c>
      <c r="BZ125" s="19" t="str">
        <f>IF(ISNUMBER(BW125), BW125*COS(RADIANS(-$C125+Графики!$B$5))+BX125*SIN(RADIANS(-$C125+Графики!$B$5)),"")</f>
        <v/>
      </c>
      <c r="CA125" s="29"/>
      <c r="CB125" s="25"/>
      <c r="CC125" s="25"/>
      <c r="CD125" s="25"/>
      <c r="CE125" s="18" t="str">
        <f t="shared" si="412"/>
        <v/>
      </c>
      <c r="CF125" s="18" t="str">
        <f t="shared" si="413"/>
        <v/>
      </c>
      <c r="CG125" s="18" t="str">
        <f t="shared" si="463"/>
        <v/>
      </c>
      <c r="CH125" s="18" t="str">
        <f t="shared" si="464"/>
        <v/>
      </c>
      <c r="CI125" s="18" t="str">
        <f>IF(ISNUMBER(CG125), CG125*COS(RADIANS(-$C125+Графики!$B$3))+CH125*SIN(RADIANS(-$C125+Графики!$B$3)),"")</f>
        <v/>
      </c>
      <c r="CJ125" s="19" t="str">
        <f>IF(ISNUMBER(CG125), CG125*COS(RADIANS(-$C125+Графики!$B$5))+CH125*SIN(RADIANS(-$C125+Графики!$B$5)),"")</f>
        <v/>
      </c>
      <c r="CK125" s="24"/>
      <c r="CL125" s="25"/>
      <c r="CM125" s="25"/>
      <c r="CN125" s="25"/>
      <c r="CO125" s="18" t="str">
        <f t="shared" si="414"/>
        <v/>
      </c>
      <c r="CP125" s="18" t="str">
        <f t="shared" si="415"/>
        <v/>
      </c>
      <c r="CQ125" s="18" t="str">
        <f t="shared" si="465"/>
        <v/>
      </c>
      <c r="CR125" s="18" t="str">
        <f t="shared" si="466"/>
        <v/>
      </c>
      <c r="CS125" s="18" t="str">
        <f>IF(ISNUMBER(CQ125), CQ125*COS(RADIANS(-$C125+Графики!$B$3))+CR125*SIN(RADIANS(-$C125+Графики!$B$3)),"")</f>
        <v/>
      </c>
      <c r="CT125" s="19" t="str">
        <f>IF(ISNUMBER(CQ125), CQ125*COS(RADIANS(-$C125+Графики!$B$5))+CR125*SIN(RADIANS(-$C125+Графики!$B$5)),"")</f>
        <v/>
      </c>
      <c r="CU125" s="24"/>
      <c r="CV125" s="25"/>
      <c r="CW125" s="25"/>
      <c r="CX125" s="25"/>
      <c r="CY125" s="18" t="str">
        <f t="shared" si="416"/>
        <v/>
      </c>
      <c r="CZ125" s="18" t="str">
        <f t="shared" si="417"/>
        <v/>
      </c>
      <c r="DA125" s="18" t="str">
        <f t="shared" si="467"/>
        <v/>
      </c>
      <c r="DB125" s="18" t="str">
        <f t="shared" si="468"/>
        <v/>
      </c>
      <c r="DC125" s="18" t="str">
        <f>IF(ISNUMBER(DA125), DA125*COS(RADIANS(-$C125+Графики!$B$3))+DB125*SIN(RADIANS(-$C125+Графики!$B$3)),"")</f>
        <v/>
      </c>
      <c r="DD125" s="19" t="str">
        <f>IF(ISNUMBER(DA125), DA125*COS(RADIANS(-$C125+Графики!$B$5))+DB125*SIN(RADIANS(-$C125+Графики!$B$5)),"")</f>
        <v/>
      </c>
      <c r="DE125" s="24"/>
      <c r="DF125" s="25"/>
      <c r="DG125" s="25"/>
      <c r="DH125" s="25"/>
      <c r="DI125" s="18" t="str">
        <f t="shared" si="418"/>
        <v/>
      </c>
      <c r="DJ125" s="18" t="str">
        <f t="shared" si="419"/>
        <v/>
      </c>
      <c r="DK125" s="18" t="str">
        <f t="shared" si="469"/>
        <v/>
      </c>
      <c r="DL125" s="18" t="str">
        <f t="shared" si="470"/>
        <v/>
      </c>
      <c r="DM125" s="18" t="str">
        <f>IF(ISNUMBER(DK125), DK125*COS(RADIANS(-$C125+Графики!$B$3))+DL125*SIN(RADIANS(-$C125+Графики!$B$3)),"")</f>
        <v/>
      </c>
      <c r="DN125" s="19" t="str">
        <f>IF(ISNUMBER(DK125), DK125*COS(RADIANS(-$C125+Графики!$B$5))+DL125*SIN(RADIANS(-$C125+Графики!$B$5)),"")</f>
        <v/>
      </c>
      <c r="DO125" s="24"/>
      <c r="DP125" s="25"/>
      <c r="DQ125" s="25"/>
      <c r="DR125" s="25"/>
      <c r="DS125" s="18" t="str">
        <f t="shared" si="420"/>
        <v/>
      </c>
      <c r="DT125" s="18" t="str">
        <f t="shared" si="421"/>
        <v/>
      </c>
      <c r="DU125" s="18" t="str">
        <f t="shared" si="471"/>
        <v/>
      </c>
      <c r="DV125" s="18" t="str">
        <f t="shared" si="472"/>
        <v/>
      </c>
      <c r="DW125" s="18" t="str">
        <f>IF(ISNUMBER(DU125), DU125*COS(RADIANS(-$C125+Графики!$B$3))+DV125*SIN(RADIANS(-$C125+Графики!$B$3)),"")</f>
        <v/>
      </c>
      <c r="DX125" s="19" t="str">
        <f>IF(ISNUMBER(DU125), DU125*COS(RADIANS(-$C125+Графики!$B$5))+DV125*SIN(RADIANS(-$C125+Графики!$B$5)),"")</f>
        <v/>
      </c>
      <c r="DY125" s="24"/>
      <c r="DZ125" s="25"/>
      <c r="EA125" s="25"/>
      <c r="EB125" s="25"/>
      <c r="EC125" s="18" t="str">
        <f t="shared" si="422"/>
        <v/>
      </c>
      <c r="ED125" s="18" t="str">
        <f t="shared" si="423"/>
        <v/>
      </c>
      <c r="EE125" s="18" t="str">
        <f t="shared" si="473"/>
        <v/>
      </c>
      <c r="EF125" s="18" t="str">
        <f t="shared" si="474"/>
        <v/>
      </c>
      <c r="EG125" s="18" t="str">
        <f>IF(ISNUMBER(EE125), EE125*COS(RADIANS(-$C125+Графики!$B$3))+EF125*SIN(RADIANS(-$C125+Графики!$B$3)),"")</f>
        <v/>
      </c>
      <c r="EH125" s="19" t="str">
        <f>IF(ISNUMBER(EE125), EE125*COS(RADIANS(-$C125+Графики!$B$5))+EF125*SIN(RADIANS(-$C125+Графики!$B$5)),"")</f>
        <v/>
      </c>
      <c r="EI125" s="24"/>
      <c r="EJ125" s="25"/>
      <c r="EK125" s="25"/>
      <c r="EL125" s="25"/>
      <c r="EM125" s="18" t="str">
        <f t="shared" si="424"/>
        <v/>
      </c>
      <c r="EN125" s="18" t="str">
        <f t="shared" si="425"/>
        <v/>
      </c>
      <c r="EO125" s="18" t="str">
        <f t="shared" si="475"/>
        <v/>
      </c>
      <c r="EP125" s="18" t="str">
        <f t="shared" si="476"/>
        <v/>
      </c>
      <c r="EQ125" s="18" t="str">
        <f>IF(ISNUMBER(EO125), EO125*COS(RADIANS(-$C125+Графики!$B$3))+EP125*SIN(RADIANS(-$C125+Графики!$B$3)),"")</f>
        <v/>
      </c>
      <c r="ER125" s="19" t="str">
        <f>IF(ISNUMBER(EO125), EO125*COS(RADIANS(-$C125+Графики!$B$5))+EP125*SIN(RADIANS(-$C125+Графики!$B$5)),"")</f>
        <v/>
      </c>
      <c r="ES125" s="24"/>
      <c r="ET125" s="25"/>
      <c r="EU125" s="25"/>
      <c r="EV125" s="25"/>
      <c r="EW125" s="18" t="str">
        <f t="shared" si="426"/>
        <v/>
      </c>
      <c r="EX125" s="18" t="str">
        <f t="shared" si="427"/>
        <v/>
      </c>
      <c r="EY125" s="18" t="str">
        <f t="shared" si="477"/>
        <v/>
      </c>
      <c r="EZ125" s="18" t="str">
        <f t="shared" si="478"/>
        <v/>
      </c>
      <c r="FA125" s="18" t="str">
        <f>IF(ISNUMBER(EY125), EY125*COS(RADIANS(-$C125+Графики!$B$3))+EZ125*SIN(RADIANS(-$C125+Графики!$B$3)),"")</f>
        <v/>
      </c>
      <c r="FB125" s="19" t="str">
        <f>IF(ISNUMBER(EY125), EY125*COS(RADIANS(-$C125+Графики!$B$5))+EZ125*SIN(RADIANS(-$C125+Графики!$B$5)),"")</f>
        <v/>
      </c>
      <c r="FC125" s="24"/>
      <c r="FD125" s="25"/>
      <c r="FE125" s="25"/>
      <c r="FF125" s="25"/>
      <c r="FG125" s="18" t="str">
        <f t="shared" si="428"/>
        <v/>
      </c>
      <c r="FH125" s="18" t="str">
        <f t="shared" si="429"/>
        <v/>
      </c>
      <c r="FI125" s="18" t="str">
        <f t="shared" si="479"/>
        <v/>
      </c>
      <c r="FJ125" s="18" t="str">
        <f t="shared" si="480"/>
        <v/>
      </c>
      <c r="FK125" s="18" t="str">
        <f>IF(ISNUMBER(FI125), FI125*COS(RADIANS(-$C125+Графики!$B$3))+FJ125*SIN(RADIANS(-$C125+Графики!$B$3)),"")</f>
        <v/>
      </c>
      <c r="FL125" s="19" t="str">
        <f>IF(ISNUMBER(FI125), FI125*COS(RADIANS(-$C125+Графики!$B$5))+FJ125*SIN(RADIANS(-$C125+Графики!$B$5)),"")</f>
        <v/>
      </c>
      <c r="FM125" s="24"/>
      <c r="FN125" s="25"/>
      <c r="FO125" s="25"/>
      <c r="FP125" s="25"/>
      <c r="FQ125" s="18" t="str">
        <f t="shared" si="430"/>
        <v/>
      </c>
      <c r="FR125" s="18" t="str">
        <f t="shared" si="431"/>
        <v/>
      </c>
      <c r="FS125" s="18" t="str">
        <f t="shared" si="481"/>
        <v/>
      </c>
      <c r="FT125" s="18" t="str">
        <f t="shared" si="482"/>
        <v/>
      </c>
      <c r="FU125" s="18" t="str">
        <f>IF(ISNUMBER(FS125), FS125*COS(RADIANS(-$C125+Графики!$B$3))+FT125*SIN(RADIANS(-$C125+Графики!$B$3)),"")</f>
        <v/>
      </c>
      <c r="FV125" s="19" t="str">
        <f>IF(ISNUMBER(FS125), FS125*COS(RADIANS(-$C125+Графики!$B$5))+FT125*SIN(RADIANS(-$C125+Графики!$B$5)),"")</f>
        <v/>
      </c>
      <c r="FW125" s="24"/>
      <c r="FX125" s="25"/>
      <c r="FY125" s="25"/>
      <c r="FZ125" s="25"/>
      <c r="GA125" s="18" t="str">
        <f t="shared" si="432"/>
        <v/>
      </c>
      <c r="GB125" s="18" t="str">
        <f t="shared" si="433"/>
        <v/>
      </c>
      <c r="GC125" s="18" t="str">
        <f t="shared" si="483"/>
        <v/>
      </c>
      <c r="GD125" s="18" t="str">
        <f t="shared" si="484"/>
        <v/>
      </c>
      <c r="GE125" s="18" t="str">
        <f>IF(ISNUMBER(GC125), GC125*COS(RADIANS(-$C125+Графики!$B$3))+GD125*SIN(RADIANS(-$C125+Графики!$B$3)),"")</f>
        <v/>
      </c>
      <c r="GF125" s="19" t="str">
        <f>IF(ISNUMBER(GC125), GC125*COS(RADIANS(-$C125+Графики!$B$5))+GD125*SIN(RADIANS(-$C125+Графики!$B$5)),"")</f>
        <v/>
      </c>
      <c r="GG125" s="24"/>
      <c r="GH125" s="25"/>
      <c r="GI125" s="25"/>
      <c r="GJ125" s="25"/>
      <c r="GK125" s="18" t="str">
        <f t="shared" si="434"/>
        <v/>
      </c>
      <c r="GL125" s="18" t="str">
        <f t="shared" si="435"/>
        <v/>
      </c>
      <c r="GM125" s="18" t="str">
        <f t="shared" si="485"/>
        <v/>
      </c>
      <c r="GN125" s="18" t="str">
        <f t="shared" si="486"/>
        <v/>
      </c>
      <c r="GO125" s="18" t="str">
        <f>IF(ISNUMBER(GM125), GM125*COS(RADIANS(-$C125+Графики!$B$3))+GN125*SIN(RADIANS(-$C125+Графики!$B$3)),"")</f>
        <v/>
      </c>
      <c r="GP125" s="19" t="str">
        <f>IF(ISNUMBER(GM125), GM125*COS(RADIANS(-$C125+Графики!$B$5))+GN125*SIN(RADIANS(-$C125+Графики!$B$5)),"")</f>
        <v/>
      </c>
      <c r="GQ125" s="24"/>
      <c r="GR125" s="25"/>
      <c r="GS125" s="25"/>
      <c r="GT125" s="25"/>
      <c r="GU125" s="18" t="str">
        <f t="shared" si="436"/>
        <v/>
      </c>
      <c r="GV125" s="18" t="str">
        <f t="shared" si="437"/>
        <v/>
      </c>
      <c r="GW125" s="18" t="str">
        <f t="shared" si="487"/>
        <v/>
      </c>
      <c r="GX125" s="18" t="str">
        <f t="shared" si="488"/>
        <v/>
      </c>
      <c r="GY125" s="18" t="str">
        <f>IF(ISNUMBER(GW125), GW125*COS(RADIANS(-$C125+Графики!$B$3))+GX125*SIN(RADIANS(-$C125+Графики!$B$3)),"")</f>
        <v/>
      </c>
      <c r="GZ125" s="19" t="str">
        <f>IF(ISNUMBER(GW125), GW125*COS(RADIANS(-$C125+Графики!$B$5))+GX125*SIN(RADIANS(-$C125+Графики!$B$5)),"")</f>
        <v/>
      </c>
      <c r="HA125" s="24"/>
      <c r="HB125" s="25"/>
      <c r="HC125" s="25"/>
      <c r="HD125" s="25"/>
      <c r="HE125" s="18" t="str">
        <f t="shared" si="438"/>
        <v/>
      </c>
      <c r="HF125" s="18" t="str">
        <f t="shared" si="439"/>
        <v/>
      </c>
      <c r="HG125" s="18" t="str">
        <f t="shared" si="489"/>
        <v/>
      </c>
      <c r="HH125" s="18" t="str">
        <f t="shared" si="490"/>
        <v/>
      </c>
      <c r="HI125" s="18" t="str">
        <f>IF(ISNUMBER(HG125), HG125*COS(RADIANS(-$C125+Графики!$B$3))+HH125*SIN(RADIANS(-$C125+Графики!$B$3)),"")</f>
        <v/>
      </c>
      <c r="HJ125" s="19" t="str">
        <f>IF(ISNUMBER(HG125), HG125*COS(RADIANS(-$C125+Графики!$B$5))+HH125*SIN(RADIANS(-$C125+Графики!$B$5)),"")</f>
        <v/>
      </c>
      <c r="HK125" s="24"/>
      <c r="HL125" s="25"/>
      <c r="HM125" s="25"/>
      <c r="HN125" s="25"/>
      <c r="HO125" s="18" t="str">
        <f t="shared" si="440"/>
        <v/>
      </c>
      <c r="HP125" s="18" t="str">
        <f t="shared" si="441"/>
        <v/>
      </c>
      <c r="HQ125" s="18" t="str">
        <f t="shared" si="491"/>
        <v/>
      </c>
      <c r="HR125" s="18" t="str">
        <f t="shared" si="492"/>
        <v/>
      </c>
      <c r="HS125" s="18" t="str">
        <f>IF(ISNUMBER(HQ125), HQ125*COS(RADIANS(-$C125+Графики!$B$3))+HR125*SIN(RADIANS(-$C125+Графики!$B$3)),"")</f>
        <v/>
      </c>
      <c r="HT125" s="19" t="str">
        <f>IF(ISNUMBER(HQ125), HQ125*COS(RADIANS(-$C125+Графики!$B$5))+HR125*SIN(RADIANS(-$C125+Графики!$B$5)),"")</f>
        <v/>
      </c>
      <c r="HU125" s="24"/>
      <c r="HV125" s="25"/>
      <c r="HW125" s="25"/>
      <c r="HX125" s="25"/>
      <c r="HY125" s="18" t="str">
        <f t="shared" si="442"/>
        <v/>
      </c>
      <c r="HZ125" s="18" t="str">
        <f t="shared" si="443"/>
        <v/>
      </c>
      <c r="IA125" s="18" t="str">
        <f t="shared" si="493"/>
        <v/>
      </c>
      <c r="IB125" s="18" t="str">
        <f t="shared" si="494"/>
        <v/>
      </c>
      <c r="IC125" s="18" t="str">
        <f>IF(ISNUMBER(IA125), IA125*COS(RADIANS(-$C125+Графики!$B$3))+IB125*SIN(RADIANS(-$C125+Графики!$B$3)),"")</f>
        <v/>
      </c>
      <c r="ID125" s="19" t="str">
        <f>IF(ISNUMBER(IA125), IA125*COS(RADIANS(-$C125+Графики!$B$5))+IB125*SIN(RADIANS(-$C125+Графики!$B$5)),"")</f>
        <v/>
      </c>
      <c r="IE125" s="24"/>
      <c r="IF125" s="25"/>
      <c r="IG125" s="25"/>
      <c r="IH125" s="25"/>
      <c r="II125" s="18" t="str">
        <f t="shared" si="444"/>
        <v/>
      </c>
      <c r="IJ125" s="18" t="str">
        <f t="shared" si="445"/>
        <v/>
      </c>
      <c r="IK125" s="18" t="str">
        <f t="shared" si="495"/>
        <v/>
      </c>
      <c r="IL125" s="18" t="str">
        <f t="shared" si="496"/>
        <v/>
      </c>
      <c r="IM125" s="18" t="str">
        <f>IF(ISNUMBER(IK125), IK125*COS(RADIANS(-$C125+Графики!$B$3))+IL125*SIN(RADIANS(-$C125+Графики!$B$3)),"")</f>
        <v/>
      </c>
      <c r="IN125" s="19" t="str">
        <f>IF(ISNUMBER(IK125), IK125*COS(RADIANS(-$C125+Графики!$B$5))+IL125*SIN(RADIANS(-$C125+Графики!$B$5)),"")</f>
        <v/>
      </c>
      <c r="IO125" s="24"/>
      <c r="IP125" s="25"/>
      <c r="IQ125" s="25"/>
      <c r="IR125" s="25"/>
      <c r="IS125" s="18" t="str">
        <f t="shared" si="446"/>
        <v/>
      </c>
      <c r="IT125" s="18" t="str">
        <f t="shared" si="447"/>
        <v/>
      </c>
      <c r="IU125" s="18" t="str">
        <f t="shared" si="497"/>
        <v/>
      </c>
      <c r="IV125" s="18" t="str">
        <f t="shared" si="498"/>
        <v/>
      </c>
      <c r="IW125" s="18" t="str">
        <f>IF(ISNUMBER(IU125), IU125*COS(RADIANS(-$C125+Графики!$B$3))+IV125*SIN(RADIANS(-$C125+Графики!$B$3)),"")</f>
        <v/>
      </c>
      <c r="IX125" s="19" t="str">
        <f>IF(ISNUMBER(IU125), IU125*COS(RADIANS(-$C125+Графики!$B$5))+IV125*SIN(RADIANS(-$C125+Графики!$B$5)),"")</f>
        <v/>
      </c>
    </row>
    <row r="126" spans="1:258" s="88" customFormat="1" x14ac:dyDescent="0.25">
      <c r="A126" s="44">
        <v>126</v>
      </c>
      <c r="B126" s="50">
        <v>0</v>
      </c>
      <c r="C126" s="11">
        <f>IF(Графики!$A$7="Расчитывать с учетом закручивания скважины",B126,0)</f>
        <v>0</v>
      </c>
      <c r="D126" s="47">
        <v>61.5</v>
      </c>
      <c r="E126" s="34">
        <f t="shared" si="499"/>
        <v>0</v>
      </c>
      <c r="F126" s="35">
        <f t="shared" si="499"/>
        <v>0</v>
      </c>
      <c r="G126" s="35">
        <f t="shared" si="295"/>
        <v>0</v>
      </c>
      <c r="H126" s="36">
        <f t="shared" si="296"/>
        <v>0</v>
      </c>
      <c r="I126" s="29"/>
      <c r="J126" s="25"/>
      <c r="K126" s="25"/>
      <c r="L126" s="25"/>
      <c r="M126" s="18" t="str">
        <f t="shared" si="398"/>
        <v/>
      </c>
      <c r="N126" s="18" t="str">
        <f t="shared" si="399"/>
        <v/>
      </c>
      <c r="O126" s="18" t="str">
        <f t="shared" si="449"/>
        <v/>
      </c>
      <c r="P126" s="18" t="str">
        <f t="shared" si="450"/>
        <v/>
      </c>
      <c r="Q126" s="18" t="str">
        <f>IF(ISNUMBER(O126), O126*COS(RADIANS(-$C126+Графики!$B$3))+P126*SIN(RADIANS(-$C126+Графики!$B$3)),"")</f>
        <v/>
      </c>
      <c r="R126" s="19" t="str">
        <f>IF(ISNUMBER(O126), O126*COS(RADIANS(-$C126+Графики!$B$5))+P126*SIN(RADIANS(-$C126+Графики!$B$5)),"")</f>
        <v/>
      </c>
      <c r="S126" s="29"/>
      <c r="T126" s="25"/>
      <c r="U126" s="25"/>
      <c r="V126" s="25"/>
      <c r="W126" s="18" t="str">
        <f t="shared" si="400"/>
        <v/>
      </c>
      <c r="X126" s="18" t="str">
        <f t="shared" si="401"/>
        <v/>
      </c>
      <c r="Y126" s="18" t="str">
        <f t="shared" si="451"/>
        <v/>
      </c>
      <c r="Z126" s="18" t="str">
        <f t="shared" si="452"/>
        <v/>
      </c>
      <c r="AA126" s="18" t="str">
        <f>IF(ISNUMBER(Y126), Y126*COS(RADIANS(-$C126+Графики!$B$3))+Z126*SIN(RADIANS(-$C126+Графики!$B$3)),"")</f>
        <v/>
      </c>
      <c r="AB126" s="18" t="str">
        <f>IF(ISNUMBER(Y126), Y126*COS(RADIANS(-$C126+Графики!$B$5))+Z126*SIN(RADIANS(-$C126+Графики!$B$5)),"")</f>
        <v/>
      </c>
      <c r="AC126" s="24"/>
      <c r="AD126" s="25"/>
      <c r="AE126" s="25"/>
      <c r="AF126" s="25"/>
      <c r="AG126" s="18" t="str">
        <f t="shared" si="402"/>
        <v/>
      </c>
      <c r="AH126" s="18" t="str">
        <f t="shared" si="403"/>
        <v/>
      </c>
      <c r="AI126" s="18" t="str">
        <f t="shared" si="453"/>
        <v/>
      </c>
      <c r="AJ126" s="18" t="str">
        <f t="shared" si="454"/>
        <v/>
      </c>
      <c r="AK126" s="18" t="str">
        <f>IF(ISNUMBER(AI126), AI126*COS(RADIANS(-$C126+Графики!$B$3))+AJ126*SIN(RADIANS(-$C126+Графики!$B$3)),"")</f>
        <v/>
      </c>
      <c r="AL126" s="19" t="str">
        <f>IF(ISNUMBER(AI126), AI126*COS(RADIANS(-$C126+Графики!$B$5))+AJ126*SIN(RADIANS(-$C126+Графики!$B$5)),"")</f>
        <v/>
      </c>
      <c r="AM126" s="24"/>
      <c r="AN126" s="25"/>
      <c r="AO126" s="25"/>
      <c r="AP126" s="25"/>
      <c r="AQ126" s="18" t="str">
        <f t="shared" si="404"/>
        <v/>
      </c>
      <c r="AR126" s="18" t="str">
        <f t="shared" si="405"/>
        <v/>
      </c>
      <c r="AS126" s="18" t="str">
        <f t="shared" si="455"/>
        <v/>
      </c>
      <c r="AT126" s="18" t="str">
        <f t="shared" si="456"/>
        <v/>
      </c>
      <c r="AU126" s="18" t="str">
        <f>IF(ISNUMBER(AS126), AS126*COS(RADIANS(-$C126+Графики!$B$3))+AT126*SIN(RADIANS(-$C126+Графики!$B$3)),"")</f>
        <v/>
      </c>
      <c r="AV126" s="19" t="str">
        <f>IF(ISNUMBER(AS126), AS126*COS(RADIANS(-$C126+Графики!$B$5))+AT126*SIN(RADIANS(-$C126+Графики!$B$5)),"")</f>
        <v/>
      </c>
      <c r="AW126" s="24"/>
      <c r="AX126" s="25"/>
      <c r="AY126" s="25"/>
      <c r="AZ126" s="25"/>
      <c r="BA126" s="18" t="str">
        <f t="shared" si="406"/>
        <v/>
      </c>
      <c r="BB126" s="18" t="str">
        <f t="shared" si="407"/>
        <v/>
      </c>
      <c r="BC126" s="18" t="str">
        <f t="shared" si="457"/>
        <v/>
      </c>
      <c r="BD126" s="18" t="str">
        <f t="shared" si="458"/>
        <v/>
      </c>
      <c r="BE126" s="18" t="str">
        <f>IF(ISNUMBER(BC126), BC126*COS(RADIANS(-$C126+Графики!$B$3))+BD126*SIN(RADIANS(-$C126+Графики!$B$3)),"")</f>
        <v/>
      </c>
      <c r="BF126" s="19" t="str">
        <f>IF(ISNUMBER(BC126), BC126*COS(RADIANS(-$C126+Графики!$B$5))+BD126*SIN(RADIANS(-$C126+Графики!$B$5)),"")</f>
        <v/>
      </c>
      <c r="BG126" s="24"/>
      <c r="BH126" s="25"/>
      <c r="BI126" s="25"/>
      <c r="BJ126" s="25"/>
      <c r="BK126" s="18" t="str">
        <f t="shared" si="408"/>
        <v/>
      </c>
      <c r="BL126" s="18" t="str">
        <f t="shared" si="409"/>
        <v/>
      </c>
      <c r="BM126" s="18" t="str">
        <f t="shared" si="459"/>
        <v/>
      </c>
      <c r="BN126" s="18" t="str">
        <f t="shared" si="460"/>
        <v/>
      </c>
      <c r="BO126" s="18" t="str">
        <f>IF(ISNUMBER(BM126), BM126*COS(RADIANS(-$C126+Графики!$B$3))+BN126*SIN(RADIANS(-$C126+Графики!$B$3)),"")</f>
        <v/>
      </c>
      <c r="BP126" s="19" t="str">
        <f>IF(ISNUMBER(BM126), BM126*COS(RADIANS(-$C126+Графики!$B$5))+BN126*SIN(RADIANS(-$C126+Графики!$B$5)),"")</f>
        <v/>
      </c>
      <c r="BQ126" s="24"/>
      <c r="BR126" s="25"/>
      <c r="BS126" s="25"/>
      <c r="BT126" s="25"/>
      <c r="BU126" s="18" t="str">
        <f t="shared" si="410"/>
        <v/>
      </c>
      <c r="BV126" s="18" t="str">
        <f t="shared" si="411"/>
        <v/>
      </c>
      <c r="BW126" s="18" t="str">
        <f t="shared" si="461"/>
        <v/>
      </c>
      <c r="BX126" s="18" t="str">
        <f t="shared" si="462"/>
        <v/>
      </c>
      <c r="BY126" s="18" t="str">
        <f>IF(ISNUMBER(BW126), BW126*COS(RADIANS(-$C126+Графики!$B$3))+BX126*SIN(RADIANS(-$C126+Графики!$B$3)),"")</f>
        <v/>
      </c>
      <c r="BZ126" s="19" t="str">
        <f>IF(ISNUMBER(BW126), BW126*COS(RADIANS(-$C126+Графики!$B$5))+BX126*SIN(RADIANS(-$C126+Графики!$B$5)),"")</f>
        <v/>
      </c>
      <c r="CA126" s="29"/>
      <c r="CB126" s="25"/>
      <c r="CC126" s="25"/>
      <c r="CD126" s="25"/>
      <c r="CE126" s="18" t="str">
        <f t="shared" si="412"/>
        <v/>
      </c>
      <c r="CF126" s="18" t="str">
        <f t="shared" si="413"/>
        <v/>
      </c>
      <c r="CG126" s="18" t="str">
        <f t="shared" si="463"/>
        <v/>
      </c>
      <c r="CH126" s="18" t="str">
        <f t="shared" si="464"/>
        <v/>
      </c>
      <c r="CI126" s="18" t="str">
        <f>IF(ISNUMBER(CG126), CG126*COS(RADIANS(-$C126+Графики!$B$3))+CH126*SIN(RADIANS(-$C126+Графики!$B$3)),"")</f>
        <v/>
      </c>
      <c r="CJ126" s="19" t="str">
        <f>IF(ISNUMBER(CG126), CG126*COS(RADIANS(-$C126+Графики!$B$5))+CH126*SIN(RADIANS(-$C126+Графики!$B$5)),"")</f>
        <v/>
      </c>
      <c r="CK126" s="24"/>
      <c r="CL126" s="25"/>
      <c r="CM126" s="25"/>
      <c r="CN126" s="25"/>
      <c r="CO126" s="18" t="str">
        <f t="shared" si="414"/>
        <v/>
      </c>
      <c r="CP126" s="18" t="str">
        <f t="shared" si="415"/>
        <v/>
      </c>
      <c r="CQ126" s="18" t="str">
        <f t="shared" si="465"/>
        <v/>
      </c>
      <c r="CR126" s="18" t="str">
        <f t="shared" si="466"/>
        <v/>
      </c>
      <c r="CS126" s="18" t="str">
        <f>IF(ISNUMBER(CQ126), CQ126*COS(RADIANS(-$C126+Графики!$B$3))+CR126*SIN(RADIANS(-$C126+Графики!$B$3)),"")</f>
        <v/>
      </c>
      <c r="CT126" s="19" t="str">
        <f>IF(ISNUMBER(CQ126), CQ126*COS(RADIANS(-$C126+Графики!$B$5))+CR126*SIN(RADIANS(-$C126+Графики!$B$5)),"")</f>
        <v/>
      </c>
      <c r="CU126" s="24"/>
      <c r="CV126" s="25"/>
      <c r="CW126" s="25"/>
      <c r="CX126" s="25"/>
      <c r="CY126" s="18" t="str">
        <f t="shared" si="416"/>
        <v/>
      </c>
      <c r="CZ126" s="18" t="str">
        <f t="shared" si="417"/>
        <v/>
      </c>
      <c r="DA126" s="18" t="str">
        <f t="shared" si="467"/>
        <v/>
      </c>
      <c r="DB126" s="18" t="str">
        <f t="shared" si="468"/>
        <v/>
      </c>
      <c r="DC126" s="18" t="str">
        <f>IF(ISNUMBER(DA126), DA126*COS(RADIANS(-$C126+Графики!$B$3))+DB126*SIN(RADIANS(-$C126+Графики!$B$3)),"")</f>
        <v/>
      </c>
      <c r="DD126" s="19" t="str">
        <f>IF(ISNUMBER(DA126), DA126*COS(RADIANS(-$C126+Графики!$B$5))+DB126*SIN(RADIANS(-$C126+Графики!$B$5)),"")</f>
        <v/>
      </c>
      <c r="DE126" s="24"/>
      <c r="DF126" s="25"/>
      <c r="DG126" s="25"/>
      <c r="DH126" s="25"/>
      <c r="DI126" s="18" t="str">
        <f t="shared" si="418"/>
        <v/>
      </c>
      <c r="DJ126" s="18" t="str">
        <f t="shared" si="419"/>
        <v/>
      </c>
      <c r="DK126" s="18" t="str">
        <f t="shared" si="469"/>
        <v/>
      </c>
      <c r="DL126" s="18" t="str">
        <f t="shared" si="470"/>
        <v/>
      </c>
      <c r="DM126" s="18" t="str">
        <f>IF(ISNUMBER(DK126), DK126*COS(RADIANS(-$C126+Графики!$B$3))+DL126*SIN(RADIANS(-$C126+Графики!$B$3)),"")</f>
        <v/>
      </c>
      <c r="DN126" s="19" t="str">
        <f>IF(ISNUMBER(DK126), DK126*COS(RADIANS(-$C126+Графики!$B$5))+DL126*SIN(RADIANS(-$C126+Графики!$B$5)),"")</f>
        <v/>
      </c>
      <c r="DO126" s="24"/>
      <c r="DP126" s="25"/>
      <c r="DQ126" s="25"/>
      <c r="DR126" s="25"/>
      <c r="DS126" s="18" t="str">
        <f t="shared" si="420"/>
        <v/>
      </c>
      <c r="DT126" s="18" t="str">
        <f t="shared" si="421"/>
        <v/>
      </c>
      <c r="DU126" s="18" t="str">
        <f t="shared" si="471"/>
        <v/>
      </c>
      <c r="DV126" s="18" t="str">
        <f t="shared" si="472"/>
        <v/>
      </c>
      <c r="DW126" s="18" t="str">
        <f>IF(ISNUMBER(DU126), DU126*COS(RADIANS(-$C126+Графики!$B$3))+DV126*SIN(RADIANS(-$C126+Графики!$B$3)),"")</f>
        <v/>
      </c>
      <c r="DX126" s="19" t="str">
        <f>IF(ISNUMBER(DU126), DU126*COS(RADIANS(-$C126+Графики!$B$5))+DV126*SIN(RADIANS(-$C126+Графики!$B$5)),"")</f>
        <v/>
      </c>
      <c r="DY126" s="24"/>
      <c r="DZ126" s="25"/>
      <c r="EA126" s="25"/>
      <c r="EB126" s="25"/>
      <c r="EC126" s="18" t="str">
        <f t="shared" si="422"/>
        <v/>
      </c>
      <c r="ED126" s="18" t="str">
        <f t="shared" si="423"/>
        <v/>
      </c>
      <c r="EE126" s="18" t="str">
        <f t="shared" si="473"/>
        <v/>
      </c>
      <c r="EF126" s="18" t="str">
        <f t="shared" si="474"/>
        <v/>
      </c>
      <c r="EG126" s="18" t="str">
        <f>IF(ISNUMBER(EE126), EE126*COS(RADIANS(-$C126+Графики!$B$3))+EF126*SIN(RADIANS(-$C126+Графики!$B$3)),"")</f>
        <v/>
      </c>
      <c r="EH126" s="19" t="str">
        <f>IF(ISNUMBER(EE126), EE126*COS(RADIANS(-$C126+Графики!$B$5))+EF126*SIN(RADIANS(-$C126+Графики!$B$5)),"")</f>
        <v/>
      </c>
      <c r="EI126" s="24"/>
      <c r="EJ126" s="25"/>
      <c r="EK126" s="25"/>
      <c r="EL126" s="25"/>
      <c r="EM126" s="18" t="str">
        <f t="shared" si="424"/>
        <v/>
      </c>
      <c r="EN126" s="18" t="str">
        <f t="shared" si="425"/>
        <v/>
      </c>
      <c r="EO126" s="18" t="str">
        <f t="shared" si="475"/>
        <v/>
      </c>
      <c r="EP126" s="18" t="str">
        <f t="shared" si="476"/>
        <v/>
      </c>
      <c r="EQ126" s="18" t="str">
        <f>IF(ISNUMBER(EO126), EO126*COS(RADIANS(-$C126+Графики!$B$3))+EP126*SIN(RADIANS(-$C126+Графики!$B$3)),"")</f>
        <v/>
      </c>
      <c r="ER126" s="19" t="str">
        <f>IF(ISNUMBER(EO126), EO126*COS(RADIANS(-$C126+Графики!$B$5))+EP126*SIN(RADIANS(-$C126+Графики!$B$5)),"")</f>
        <v/>
      </c>
      <c r="ES126" s="24"/>
      <c r="ET126" s="25"/>
      <c r="EU126" s="25"/>
      <c r="EV126" s="25"/>
      <c r="EW126" s="18" t="str">
        <f t="shared" si="426"/>
        <v/>
      </c>
      <c r="EX126" s="18" t="str">
        <f t="shared" si="427"/>
        <v/>
      </c>
      <c r="EY126" s="18" t="str">
        <f t="shared" si="477"/>
        <v/>
      </c>
      <c r="EZ126" s="18" t="str">
        <f t="shared" si="478"/>
        <v/>
      </c>
      <c r="FA126" s="18" t="str">
        <f>IF(ISNUMBER(EY126), EY126*COS(RADIANS(-$C126+Графики!$B$3))+EZ126*SIN(RADIANS(-$C126+Графики!$B$3)),"")</f>
        <v/>
      </c>
      <c r="FB126" s="19" t="str">
        <f>IF(ISNUMBER(EY126), EY126*COS(RADIANS(-$C126+Графики!$B$5))+EZ126*SIN(RADIANS(-$C126+Графики!$B$5)),"")</f>
        <v/>
      </c>
      <c r="FC126" s="24"/>
      <c r="FD126" s="25"/>
      <c r="FE126" s="25"/>
      <c r="FF126" s="25"/>
      <c r="FG126" s="18" t="str">
        <f t="shared" si="428"/>
        <v/>
      </c>
      <c r="FH126" s="18" t="str">
        <f t="shared" si="429"/>
        <v/>
      </c>
      <c r="FI126" s="18" t="str">
        <f t="shared" si="479"/>
        <v/>
      </c>
      <c r="FJ126" s="18" t="str">
        <f t="shared" si="480"/>
        <v/>
      </c>
      <c r="FK126" s="18" t="str">
        <f>IF(ISNUMBER(FI126), FI126*COS(RADIANS(-$C126+Графики!$B$3))+FJ126*SIN(RADIANS(-$C126+Графики!$B$3)),"")</f>
        <v/>
      </c>
      <c r="FL126" s="19" t="str">
        <f>IF(ISNUMBER(FI126), FI126*COS(RADIANS(-$C126+Графики!$B$5))+FJ126*SIN(RADIANS(-$C126+Графики!$B$5)),"")</f>
        <v/>
      </c>
      <c r="FM126" s="24"/>
      <c r="FN126" s="25"/>
      <c r="FO126" s="25"/>
      <c r="FP126" s="25"/>
      <c r="FQ126" s="18" t="str">
        <f t="shared" si="430"/>
        <v/>
      </c>
      <c r="FR126" s="18" t="str">
        <f t="shared" si="431"/>
        <v/>
      </c>
      <c r="FS126" s="18" t="str">
        <f t="shared" si="481"/>
        <v/>
      </c>
      <c r="FT126" s="18" t="str">
        <f t="shared" si="482"/>
        <v/>
      </c>
      <c r="FU126" s="18" t="str">
        <f>IF(ISNUMBER(FS126), FS126*COS(RADIANS(-$C126+Графики!$B$3))+FT126*SIN(RADIANS(-$C126+Графики!$B$3)),"")</f>
        <v/>
      </c>
      <c r="FV126" s="19" t="str">
        <f>IF(ISNUMBER(FS126), FS126*COS(RADIANS(-$C126+Графики!$B$5))+FT126*SIN(RADIANS(-$C126+Графики!$B$5)),"")</f>
        <v/>
      </c>
      <c r="FW126" s="24"/>
      <c r="FX126" s="25"/>
      <c r="FY126" s="25"/>
      <c r="FZ126" s="25"/>
      <c r="GA126" s="18" t="str">
        <f t="shared" si="432"/>
        <v/>
      </c>
      <c r="GB126" s="18" t="str">
        <f t="shared" si="433"/>
        <v/>
      </c>
      <c r="GC126" s="18" t="str">
        <f t="shared" si="483"/>
        <v/>
      </c>
      <c r="GD126" s="18" t="str">
        <f t="shared" si="484"/>
        <v/>
      </c>
      <c r="GE126" s="18" t="str">
        <f>IF(ISNUMBER(GC126), GC126*COS(RADIANS(-$C126+Графики!$B$3))+GD126*SIN(RADIANS(-$C126+Графики!$B$3)),"")</f>
        <v/>
      </c>
      <c r="GF126" s="19" t="str">
        <f>IF(ISNUMBER(GC126), GC126*COS(RADIANS(-$C126+Графики!$B$5))+GD126*SIN(RADIANS(-$C126+Графики!$B$5)),"")</f>
        <v/>
      </c>
      <c r="GG126" s="24"/>
      <c r="GH126" s="25"/>
      <c r="GI126" s="25"/>
      <c r="GJ126" s="25"/>
      <c r="GK126" s="18" t="str">
        <f t="shared" si="434"/>
        <v/>
      </c>
      <c r="GL126" s="18" t="str">
        <f t="shared" si="435"/>
        <v/>
      </c>
      <c r="GM126" s="18" t="str">
        <f t="shared" si="485"/>
        <v/>
      </c>
      <c r="GN126" s="18" t="str">
        <f t="shared" si="486"/>
        <v/>
      </c>
      <c r="GO126" s="18" t="str">
        <f>IF(ISNUMBER(GM126), GM126*COS(RADIANS(-$C126+Графики!$B$3))+GN126*SIN(RADIANS(-$C126+Графики!$B$3)),"")</f>
        <v/>
      </c>
      <c r="GP126" s="19" t="str">
        <f>IF(ISNUMBER(GM126), GM126*COS(RADIANS(-$C126+Графики!$B$5))+GN126*SIN(RADIANS(-$C126+Графики!$B$5)),"")</f>
        <v/>
      </c>
      <c r="GQ126" s="24"/>
      <c r="GR126" s="25"/>
      <c r="GS126" s="25"/>
      <c r="GT126" s="25"/>
      <c r="GU126" s="18" t="str">
        <f t="shared" si="436"/>
        <v/>
      </c>
      <c r="GV126" s="18" t="str">
        <f t="shared" si="437"/>
        <v/>
      </c>
      <c r="GW126" s="18" t="str">
        <f t="shared" si="487"/>
        <v/>
      </c>
      <c r="GX126" s="18" t="str">
        <f t="shared" si="488"/>
        <v/>
      </c>
      <c r="GY126" s="18" t="str">
        <f>IF(ISNUMBER(GW126), GW126*COS(RADIANS(-$C126+Графики!$B$3))+GX126*SIN(RADIANS(-$C126+Графики!$B$3)),"")</f>
        <v/>
      </c>
      <c r="GZ126" s="19" t="str">
        <f>IF(ISNUMBER(GW126), GW126*COS(RADIANS(-$C126+Графики!$B$5))+GX126*SIN(RADIANS(-$C126+Графики!$B$5)),"")</f>
        <v/>
      </c>
      <c r="HA126" s="24"/>
      <c r="HB126" s="25"/>
      <c r="HC126" s="25"/>
      <c r="HD126" s="25"/>
      <c r="HE126" s="18" t="str">
        <f t="shared" si="438"/>
        <v/>
      </c>
      <c r="HF126" s="18" t="str">
        <f t="shared" si="439"/>
        <v/>
      </c>
      <c r="HG126" s="18" t="str">
        <f t="shared" si="489"/>
        <v/>
      </c>
      <c r="HH126" s="18" t="str">
        <f t="shared" si="490"/>
        <v/>
      </c>
      <c r="HI126" s="18" t="str">
        <f>IF(ISNUMBER(HG126), HG126*COS(RADIANS(-$C126+Графики!$B$3))+HH126*SIN(RADIANS(-$C126+Графики!$B$3)),"")</f>
        <v/>
      </c>
      <c r="HJ126" s="19" t="str">
        <f>IF(ISNUMBER(HG126), HG126*COS(RADIANS(-$C126+Графики!$B$5))+HH126*SIN(RADIANS(-$C126+Графики!$B$5)),"")</f>
        <v/>
      </c>
      <c r="HK126" s="24"/>
      <c r="HL126" s="25"/>
      <c r="HM126" s="25"/>
      <c r="HN126" s="25"/>
      <c r="HO126" s="18" t="str">
        <f t="shared" si="440"/>
        <v/>
      </c>
      <c r="HP126" s="18" t="str">
        <f t="shared" si="441"/>
        <v/>
      </c>
      <c r="HQ126" s="18" t="str">
        <f t="shared" si="491"/>
        <v/>
      </c>
      <c r="HR126" s="18" t="str">
        <f t="shared" si="492"/>
        <v/>
      </c>
      <c r="HS126" s="18" t="str">
        <f>IF(ISNUMBER(HQ126), HQ126*COS(RADIANS(-$C126+Графики!$B$3))+HR126*SIN(RADIANS(-$C126+Графики!$B$3)),"")</f>
        <v/>
      </c>
      <c r="HT126" s="19" t="str">
        <f>IF(ISNUMBER(HQ126), HQ126*COS(RADIANS(-$C126+Графики!$B$5))+HR126*SIN(RADIANS(-$C126+Графики!$B$5)),"")</f>
        <v/>
      </c>
      <c r="HU126" s="24"/>
      <c r="HV126" s="25"/>
      <c r="HW126" s="25"/>
      <c r="HX126" s="25"/>
      <c r="HY126" s="18" t="str">
        <f t="shared" si="442"/>
        <v/>
      </c>
      <c r="HZ126" s="18" t="str">
        <f t="shared" si="443"/>
        <v/>
      </c>
      <c r="IA126" s="18" t="str">
        <f t="shared" si="493"/>
        <v/>
      </c>
      <c r="IB126" s="18" t="str">
        <f t="shared" si="494"/>
        <v/>
      </c>
      <c r="IC126" s="18" t="str">
        <f>IF(ISNUMBER(IA126), IA126*COS(RADIANS(-$C126+Графики!$B$3))+IB126*SIN(RADIANS(-$C126+Графики!$B$3)),"")</f>
        <v/>
      </c>
      <c r="ID126" s="19" t="str">
        <f>IF(ISNUMBER(IA126), IA126*COS(RADIANS(-$C126+Графики!$B$5))+IB126*SIN(RADIANS(-$C126+Графики!$B$5)),"")</f>
        <v/>
      </c>
      <c r="IE126" s="24"/>
      <c r="IF126" s="25"/>
      <c r="IG126" s="25"/>
      <c r="IH126" s="25"/>
      <c r="II126" s="18" t="str">
        <f t="shared" si="444"/>
        <v/>
      </c>
      <c r="IJ126" s="18" t="str">
        <f t="shared" si="445"/>
        <v/>
      </c>
      <c r="IK126" s="18" t="str">
        <f t="shared" si="495"/>
        <v/>
      </c>
      <c r="IL126" s="18" t="str">
        <f t="shared" si="496"/>
        <v/>
      </c>
      <c r="IM126" s="18" t="str">
        <f>IF(ISNUMBER(IK126), IK126*COS(RADIANS(-$C126+Графики!$B$3))+IL126*SIN(RADIANS(-$C126+Графики!$B$3)),"")</f>
        <v/>
      </c>
      <c r="IN126" s="19" t="str">
        <f>IF(ISNUMBER(IK126), IK126*COS(RADIANS(-$C126+Графики!$B$5))+IL126*SIN(RADIANS(-$C126+Графики!$B$5)),"")</f>
        <v/>
      </c>
      <c r="IO126" s="24"/>
      <c r="IP126" s="25"/>
      <c r="IQ126" s="25"/>
      <c r="IR126" s="25"/>
      <c r="IS126" s="18" t="str">
        <f t="shared" si="446"/>
        <v/>
      </c>
      <c r="IT126" s="18" t="str">
        <f t="shared" si="447"/>
        <v/>
      </c>
      <c r="IU126" s="18" t="str">
        <f t="shared" si="497"/>
        <v/>
      </c>
      <c r="IV126" s="18" t="str">
        <f t="shared" si="498"/>
        <v/>
      </c>
      <c r="IW126" s="18" t="str">
        <f>IF(ISNUMBER(IU126), IU126*COS(RADIANS(-$C126+Графики!$B$3))+IV126*SIN(RADIANS(-$C126+Графики!$B$3)),"")</f>
        <v/>
      </c>
      <c r="IX126" s="19" t="str">
        <f>IF(ISNUMBER(IU126), IU126*COS(RADIANS(-$C126+Графики!$B$5))+IV126*SIN(RADIANS(-$C126+Графики!$B$5)),"")</f>
        <v/>
      </c>
    </row>
    <row r="127" spans="1:258" s="88" customFormat="1" x14ac:dyDescent="0.25">
      <c r="A127" s="44">
        <v>127</v>
      </c>
      <c r="B127" s="50">
        <v>0</v>
      </c>
      <c r="C127" s="11">
        <f>IF(Графики!$A$7="Расчитывать с учетом закручивания скважины",B127,0)</f>
        <v>0</v>
      </c>
      <c r="D127" s="47">
        <v>62</v>
      </c>
      <c r="E127" s="34">
        <f t="shared" si="499"/>
        <v>0</v>
      </c>
      <c r="F127" s="35">
        <f t="shared" si="499"/>
        <v>0</v>
      </c>
      <c r="G127" s="35">
        <f t="shared" si="295"/>
        <v>0</v>
      </c>
      <c r="H127" s="36">
        <f t="shared" si="296"/>
        <v>0</v>
      </c>
      <c r="I127" s="29"/>
      <c r="J127" s="25"/>
      <c r="K127" s="25"/>
      <c r="L127" s="25"/>
      <c r="M127" s="18" t="str">
        <f t="shared" si="398"/>
        <v/>
      </c>
      <c r="N127" s="18" t="str">
        <f t="shared" si="399"/>
        <v/>
      </c>
      <c r="O127" s="18" t="str">
        <f t="shared" si="449"/>
        <v/>
      </c>
      <c r="P127" s="18" t="str">
        <f t="shared" si="450"/>
        <v/>
      </c>
      <c r="Q127" s="18" t="str">
        <f>IF(ISNUMBER(O127), O127*COS(RADIANS(-$C127+Графики!$B$3))+P127*SIN(RADIANS(-$C127+Графики!$B$3)),"")</f>
        <v/>
      </c>
      <c r="R127" s="19" t="str">
        <f>IF(ISNUMBER(O127), O127*COS(RADIANS(-$C127+Графики!$B$5))+P127*SIN(RADIANS(-$C127+Графики!$B$5)),"")</f>
        <v/>
      </c>
      <c r="S127" s="29"/>
      <c r="T127" s="25"/>
      <c r="U127" s="25"/>
      <c r="V127" s="25"/>
      <c r="W127" s="18" t="str">
        <f t="shared" si="400"/>
        <v/>
      </c>
      <c r="X127" s="18" t="str">
        <f t="shared" si="401"/>
        <v/>
      </c>
      <c r="Y127" s="18" t="str">
        <f t="shared" si="451"/>
        <v/>
      </c>
      <c r="Z127" s="18" t="str">
        <f t="shared" si="452"/>
        <v/>
      </c>
      <c r="AA127" s="18" t="str">
        <f>IF(ISNUMBER(Y127), Y127*COS(RADIANS(-$C127+Графики!$B$3))+Z127*SIN(RADIANS(-$C127+Графики!$B$3)),"")</f>
        <v/>
      </c>
      <c r="AB127" s="18" t="str">
        <f>IF(ISNUMBER(Y127), Y127*COS(RADIANS(-$C127+Графики!$B$5))+Z127*SIN(RADIANS(-$C127+Графики!$B$5)),"")</f>
        <v/>
      </c>
      <c r="AC127" s="24"/>
      <c r="AD127" s="25"/>
      <c r="AE127" s="25"/>
      <c r="AF127" s="25"/>
      <c r="AG127" s="18" t="str">
        <f t="shared" si="402"/>
        <v/>
      </c>
      <c r="AH127" s="18" t="str">
        <f t="shared" si="403"/>
        <v/>
      </c>
      <c r="AI127" s="18" t="str">
        <f t="shared" si="453"/>
        <v/>
      </c>
      <c r="AJ127" s="18" t="str">
        <f t="shared" si="454"/>
        <v/>
      </c>
      <c r="AK127" s="18" t="str">
        <f>IF(ISNUMBER(AI127), AI127*COS(RADIANS(-$C127+Графики!$B$3))+AJ127*SIN(RADIANS(-$C127+Графики!$B$3)),"")</f>
        <v/>
      </c>
      <c r="AL127" s="19" t="str">
        <f>IF(ISNUMBER(AI127), AI127*COS(RADIANS(-$C127+Графики!$B$5))+AJ127*SIN(RADIANS(-$C127+Графики!$B$5)),"")</f>
        <v/>
      </c>
      <c r="AM127" s="24"/>
      <c r="AN127" s="25"/>
      <c r="AO127" s="25"/>
      <c r="AP127" s="25"/>
      <c r="AQ127" s="18" t="str">
        <f t="shared" si="404"/>
        <v/>
      </c>
      <c r="AR127" s="18" t="str">
        <f t="shared" si="405"/>
        <v/>
      </c>
      <c r="AS127" s="18" t="str">
        <f t="shared" si="455"/>
        <v/>
      </c>
      <c r="AT127" s="18" t="str">
        <f t="shared" si="456"/>
        <v/>
      </c>
      <c r="AU127" s="18" t="str">
        <f>IF(ISNUMBER(AS127), AS127*COS(RADIANS(-$C127+Графики!$B$3))+AT127*SIN(RADIANS(-$C127+Графики!$B$3)),"")</f>
        <v/>
      </c>
      <c r="AV127" s="19" t="str">
        <f>IF(ISNUMBER(AS127), AS127*COS(RADIANS(-$C127+Графики!$B$5))+AT127*SIN(RADIANS(-$C127+Графики!$B$5)),"")</f>
        <v/>
      </c>
      <c r="AW127" s="24"/>
      <c r="AX127" s="25"/>
      <c r="AY127" s="25"/>
      <c r="AZ127" s="25"/>
      <c r="BA127" s="18" t="str">
        <f t="shared" si="406"/>
        <v/>
      </c>
      <c r="BB127" s="18" t="str">
        <f t="shared" si="407"/>
        <v/>
      </c>
      <c r="BC127" s="18" t="str">
        <f t="shared" si="457"/>
        <v/>
      </c>
      <c r="BD127" s="18" t="str">
        <f t="shared" si="458"/>
        <v/>
      </c>
      <c r="BE127" s="18" t="str">
        <f>IF(ISNUMBER(BC127), BC127*COS(RADIANS(-$C127+Графики!$B$3))+BD127*SIN(RADIANS(-$C127+Графики!$B$3)),"")</f>
        <v/>
      </c>
      <c r="BF127" s="19" t="str">
        <f>IF(ISNUMBER(BC127), BC127*COS(RADIANS(-$C127+Графики!$B$5))+BD127*SIN(RADIANS(-$C127+Графики!$B$5)),"")</f>
        <v/>
      </c>
      <c r="BG127" s="24"/>
      <c r="BH127" s="25"/>
      <c r="BI127" s="25"/>
      <c r="BJ127" s="25"/>
      <c r="BK127" s="18" t="str">
        <f t="shared" si="408"/>
        <v/>
      </c>
      <c r="BL127" s="18" t="str">
        <f t="shared" si="409"/>
        <v/>
      </c>
      <c r="BM127" s="18" t="str">
        <f t="shared" si="459"/>
        <v/>
      </c>
      <c r="BN127" s="18" t="str">
        <f t="shared" si="460"/>
        <v/>
      </c>
      <c r="BO127" s="18" t="str">
        <f>IF(ISNUMBER(BM127), BM127*COS(RADIANS(-$C127+Графики!$B$3))+BN127*SIN(RADIANS(-$C127+Графики!$B$3)),"")</f>
        <v/>
      </c>
      <c r="BP127" s="19" t="str">
        <f>IF(ISNUMBER(BM127), BM127*COS(RADIANS(-$C127+Графики!$B$5))+BN127*SIN(RADIANS(-$C127+Графики!$B$5)),"")</f>
        <v/>
      </c>
      <c r="BQ127" s="24"/>
      <c r="BR127" s="25"/>
      <c r="BS127" s="25"/>
      <c r="BT127" s="25"/>
      <c r="BU127" s="18" t="str">
        <f t="shared" si="410"/>
        <v/>
      </c>
      <c r="BV127" s="18" t="str">
        <f t="shared" si="411"/>
        <v/>
      </c>
      <c r="BW127" s="18" t="str">
        <f t="shared" si="461"/>
        <v/>
      </c>
      <c r="BX127" s="18" t="str">
        <f t="shared" si="462"/>
        <v/>
      </c>
      <c r="BY127" s="18" t="str">
        <f>IF(ISNUMBER(BW127), BW127*COS(RADIANS(-$C127+Графики!$B$3))+BX127*SIN(RADIANS(-$C127+Графики!$B$3)),"")</f>
        <v/>
      </c>
      <c r="BZ127" s="19" t="str">
        <f>IF(ISNUMBER(BW127), BW127*COS(RADIANS(-$C127+Графики!$B$5))+BX127*SIN(RADIANS(-$C127+Графики!$B$5)),"")</f>
        <v/>
      </c>
      <c r="CA127" s="29"/>
      <c r="CB127" s="25"/>
      <c r="CC127" s="25"/>
      <c r="CD127" s="25"/>
      <c r="CE127" s="18" t="str">
        <f t="shared" si="412"/>
        <v/>
      </c>
      <c r="CF127" s="18" t="str">
        <f t="shared" si="413"/>
        <v/>
      </c>
      <c r="CG127" s="18" t="str">
        <f t="shared" si="463"/>
        <v/>
      </c>
      <c r="CH127" s="18" t="str">
        <f t="shared" si="464"/>
        <v/>
      </c>
      <c r="CI127" s="18" t="str">
        <f>IF(ISNUMBER(CG127), CG127*COS(RADIANS(-$C127+Графики!$B$3))+CH127*SIN(RADIANS(-$C127+Графики!$B$3)),"")</f>
        <v/>
      </c>
      <c r="CJ127" s="19" t="str">
        <f>IF(ISNUMBER(CG127), CG127*COS(RADIANS(-$C127+Графики!$B$5))+CH127*SIN(RADIANS(-$C127+Графики!$B$5)),"")</f>
        <v/>
      </c>
      <c r="CK127" s="24"/>
      <c r="CL127" s="25"/>
      <c r="CM127" s="25"/>
      <c r="CN127" s="25"/>
      <c r="CO127" s="18" t="str">
        <f t="shared" si="414"/>
        <v/>
      </c>
      <c r="CP127" s="18" t="str">
        <f t="shared" si="415"/>
        <v/>
      </c>
      <c r="CQ127" s="18" t="str">
        <f t="shared" si="465"/>
        <v/>
      </c>
      <c r="CR127" s="18" t="str">
        <f t="shared" si="466"/>
        <v/>
      </c>
      <c r="CS127" s="18" t="str">
        <f>IF(ISNUMBER(CQ127), CQ127*COS(RADIANS(-$C127+Графики!$B$3))+CR127*SIN(RADIANS(-$C127+Графики!$B$3)),"")</f>
        <v/>
      </c>
      <c r="CT127" s="19" t="str">
        <f>IF(ISNUMBER(CQ127), CQ127*COS(RADIANS(-$C127+Графики!$B$5))+CR127*SIN(RADIANS(-$C127+Графики!$B$5)),"")</f>
        <v/>
      </c>
      <c r="CU127" s="24"/>
      <c r="CV127" s="25"/>
      <c r="CW127" s="25"/>
      <c r="CX127" s="25"/>
      <c r="CY127" s="18" t="str">
        <f t="shared" si="416"/>
        <v/>
      </c>
      <c r="CZ127" s="18" t="str">
        <f t="shared" si="417"/>
        <v/>
      </c>
      <c r="DA127" s="18" t="str">
        <f t="shared" si="467"/>
        <v/>
      </c>
      <c r="DB127" s="18" t="str">
        <f t="shared" si="468"/>
        <v/>
      </c>
      <c r="DC127" s="18" t="str">
        <f>IF(ISNUMBER(DA127), DA127*COS(RADIANS(-$C127+Графики!$B$3))+DB127*SIN(RADIANS(-$C127+Графики!$B$3)),"")</f>
        <v/>
      </c>
      <c r="DD127" s="19" t="str">
        <f>IF(ISNUMBER(DA127), DA127*COS(RADIANS(-$C127+Графики!$B$5))+DB127*SIN(RADIANS(-$C127+Графики!$B$5)),"")</f>
        <v/>
      </c>
      <c r="DE127" s="24"/>
      <c r="DF127" s="25"/>
      <c r="DG127" s="25"/>
      <c r="DH127" s="25"/>
      <c r="DI127" s="18" t="str">
        <f t="shared" si="418"/>
        <v/>
      </c>
      <c r="DJ127" s="18" t="str">
        <f t="shared" si="419"/>
        <v/>
      </c>
      <c r="DK127" s="18" t="str">
        <f t="shared" si="469"/>
        <v/>
      </c>
      <c r="DL127" s="18" t="str">
        <f t="shared" si="470"/>
        <v/>
      </c>
      <c r="DM127" s="18" t="str">
        <f>IF(ISNUMBER(DK127), DK127*COS(RADIANS(-$C127+Графики!$B$3))+DL127*SIN(RADIANS(-$C127+Графики!$B$3)),"")</f>
        <v/>
      </c>
      <c r="DN127" s="19" t="str">
        <f>IF(ISNUMBER(DK127), DK127*COS(RADIANS(-$C127+Графики!$B$5))+DL127*SIN(RADIANS(-$C127+Графики!$B$5)),"")</f>
        <v/>
      </c>
      <c r="DO127" s="24"/>
      <c r="DP127" s="25"/>
      <c r="DQ127" s="25"/>
      <c r="DR127" s="25"/>
      <c r="DS127" s="18" t="str">
        <f t="shared" si="420"/>
        <v/>
      </c>
      <c r="DT127" s="18" t="str">
        <f t="shared" si="421"/>
        <v/>
      </c>
      <c r="DU127" s="18" t="str">
        <f t="shared" si="471"/>
        <v/>
      </c>
      <c r="DV127" s="18" t="str">
        <f t="shared" si="472"/>
        <v/>
      </c>
      <c r="DW127" s="18" t="str">
        <f>IF(ISNUMBER(DU127), DU127*COS(RADIANS(-$C127+Графики!$B$3))+DV127*SIN(RADIANS(-$C127+Графики!$B$3)),"")</f>
        <v/>
      </c>
      <c r="DX127" s="19" t="str">
        <f>IF(ISNUMBER(DU127), DU127*COS(RADIANS(-$C127+Графики!$B$5))+DV127*SIN(RADIANS(-$C127+Графики!$B$5)),"")</f>
        <v/>
      </c>
      <c r="DY127" s="24"/>
      <c r="DZ127" s="25"/>
      <c r="EA127" s="25"/>
      <c r="EB127" s="25"/>
      <c r="EC127" s="18" t="str">
        <f t="shared" si="422"/>
        <v/>
      </c>
      <c r="ED127" s="18" t="str">
        <f t="shared" si="423"/>
        <v/>
      </c>
      <c r="EE127" s="18" t="str">
        <f t="shared" si="473"/>
        <v/>
      </c>
      <c r="EF127" s="18" t="str">
        <f t="shared" si="474"/>
        <v/>
      </c>
      <c r="EG127" s="18" t="str">
        <f>IF(ISNUMBER(EE127), EE127*COS(RADIANS(-$C127+Графики!$B$3))+EF127*SIN(RADIANS(-$C127+Графики!$B$3)),"")</f>
        <v/>
      </c>
      <c r="EH127" s="19" t="str">
        <f>IF(ISNUMBER(EE127), EE127*COS(RADIANS(-$C127+Графики!$B$5))+EF127*SIN(RADIANS(-$C127+Графики!$B$5)),"")</f>
        <v/>
      </c>
      <c r="EI127" s="24"/>
      <c r="EJ127" s="25"/>
      <c r="EK127" s="25"/>
      <c r="EL127" s="25"/>
      <c r="EM127" s="18" t="str">
        <f t="shared" si="424"/>
        <v/>
      </c>
      <c r="EN127" s="18" t="str">
        <f t="shared" si="425"/>
        <v/>
      </c>
      <c r="EO127" s="18" t="str">
        <f t="shared" si="475"/>
        <v/>
      </c>
      <c r="EP127" s="18" t="str">
        <f t="shared" si="476"/>
        <v/>
      </c>
      <c r="EQ127" s="18" t="str">
        <f>IF(ISNUMBER(EO127), EO127*COS(RADIANS(-$C127+Графики!$B$3))+EP127*SIN(RADIANS(-$C127+Графики!$B$3)),"")</f>
        <v/>
      </c>
      <c r="ER127" s="19" t="str">
        <f>IF(ISNUMBER(EO127), EO127*COS(RADIANS(-$C127+Графики!$B$5))+EP127*SIN(RADIANS(-$C127+Графики!$B$5)),"")</f>
        <v/>
      </c>
      <c r="ES127" s="24"/>
      <c r="ET127" s="25"/>
      <c r="EU127" s="25"/>
      <c r="EV127" s="25"/>
      <c r="EW127" s="18" t="str">
        <f t="shared" si="426"/>
        <v/>
      </c>
      <c r="EX127" s="18" t="str">
        <f t="shared" si="427"/>
        <v/>
      </c>
      <c r="EY127" s="18" t="str">
        <f t="shared" si="477"/>
        <v/>
      </c>
      <c r="EZ127" s="18" t="str">
        <f t="shared" si="478"/>
        <v/>
      </c>
      <c r="FA127" s="18" t="str">
        <f>IF(ISNUMBER(EY127), EY127*COS(RADIANS(-$C127+Графики!$B$3))+EZ127*SIN(RADIANS(-$C127+Графики!$B$3)),"")</f>
        <v/>
      </c>
      <c r="FB127" s="19" t="str">
        <f>IF(ISNUMBER(EY127), EY127*COS(RADIANS(-$C127+Графики!$B$5))+EZ127*SIN(RADIANS(-$C127+Графики!$B$5)),"")</f>
        <v/>
      </c>
      <c r="FC127" s="24"/>
      <c r="FD127" s="25"/>
      <c r="FE127" s="25"/>
      <c r="FF127" s="25"/>
      <c r="FG127" s="18" t="str">
        <f t="shared" si="428"/>
        <v/>
      </c>
      <c r="FH127" s="18" t="str">
        <f t="shared" si="429"/>
        <v/>
      </c>
      <c r="FI127" s="18" t="str">
        <f t="shared" si="479"/>
        <v/>
      </c>
      <c r="FJ127" s="18" t="str">
        <f t="shared" si="480"/>
        <v/>
      </c>
      <c r="FK127" s="18" t="str">
        <f>IF(ISNUMBER(FI127), FI127*COS(RADIANS(-$C127+Графики!$B$3))+FJ127*SIN(RADIANS(-$C127+Графики!$B$3)),"")</f>
        <v/>
      </c>
      <c r="FL127" s="19" t="str">
        <f>IF(ISNUMBER(FI127), FI127*COS(RADIANS(-$C127+Графики!$B$5))+FJ127*SIN(RADIANS(-$C127+Графики!$B$5)),"")</f>
        <v/>
      </c>
      <c r="FM127" s="24"/>
      <c r="FN127" s="25"/>
      <c r="FO127" s="25"/>
      <c r="FP127" s="25"/>
      <c r="FQ127" s="18" t="str">
        <f t="shared" si="430"/>
        <v/>
      </c>
      <c r="FR127" s="18" t="str">
        <f t="shared" si="431"/>
        <v/>
      </c>
      <c r="FS127" s="18" t="str">
        <f t="shared" si="481"/>
        <v/>
      </c>
      <c r="FT127" s="18" t="str">
        <f t="shared" si="482"/>
        <v/>
      </c>
      <c r="FU127" s="18" t="str">
        <f>IF(ISNUMBER(FS127), FS127*COS(RADIANS(-$C127+Графики!$B$3))+FT127*SIN(RADIANS(-$C127+Графики!$B$3)),"")</f>
        <v/>
      </c>
      <c r="FV127" s="19" t="str">
        <f>IF(ISNUMBER(FS127), FS127*COS(RADIANS(-$C127+Графики!$B$5))+FT127*SIN(RADIANS(-$C127+Графики!$B$5)),"")</f>
        <v/>
      </c>
      <c r="FW127" s="24"/>
      <c r="FX127" s="25"/>
      <c r="FY127" s="25"/>
      <c r="FZ127" s="25"/>
      <c r="GA127" s="18" t="str">
        <f t="shared" si="432"/>
        <v/>
      </c>
      <c r="GB127" s="18" t="str">
        <f t="shared" si="433"/>
        <v/>
      </c>
      <c r="GC127" s="18" t="str">
        <f t="shared" si="483"/>
        <v/>
      </c>
      <c r="GD127" s="18" t="str">
        <f t="shared" si="484"/>
        <v/>
      </c>
      <c r="GE127" s="18" t="str">
        <f>IF(ISNUMBER(GC127), GC127*COS(RADIANS(-$C127+Графики!$B$3))+GD127*SIN(RADIANS(-$C127+Графики!$B$3)),"")</f>
        <v/>
      </c>
      <c r="GF127" s="19" t="str">
        <f>IF(ISNUMBER(GC127), GC127*COS(RADIANS(-$C127+Графики!$B$5))+GD127*SIN(RADIANS(-$C127+Графики!$B$5)),"")</f>
        <v/>
      </c>
      <c r="GG127" s="24"/>
      <c r="GH127" s="25"/>
      <c r="GI127" s="25"/>
      <c r="GJ127" s="25"/>
      <c r="GK127" s="18" t="str">
        <f t="shared" si="434"/>
        <v/>
      </c>
      <c r="GL127" s="18" t="str">
        <f t="shared" si="435"/>
        <v/>
      </c>
      <c r="GM127" s="18" t="str">
        <f t="shared" si="485"/>
        <v/>
      </c>
      <c r="GN127" s="18" t="str">
        <f t="shared" si="486"/>
        <v/>
      </c>
      <c r="GO127" s="18" t="str">
        <f>IF(ISNUMBER(GM127), GM127*COS(RADIANS(-$C127+Графики!$B$3))+GN127*SIN(RADIANS(-$C127+Графики!$B$3)),"")</f>
        <v/>
      </c>
      <c r="GP127" s="19" t="str">
        <f>IF(ISNUMBER(GM127), GM127*COS(RADIANS(-$C127+Графики!$B$5))+GN127*SIN(RADIANS(-$C127+Графики!$B$5)),"")</f>
        <v/>
      </c>
      <c r="GQ127" s="24"/>
      <c r="GR127" s="25"/>
      <c r="GS127" s="25"/>
      <c r="GT127" s="25"/>
      <c r="GU127" s="18" t="str">
        <f t="shared" si="436"/>
        <v/>
      </c>
      <c r="GV127" s="18" t="str">
        <f t="shared" si="437"/>
        <v/>
      </c>
      <c r="GW127" s="18" t="str">
        <f t="shared" si="487"/>
        <v/>
      </c>
      <c r="GX127" s="18" t="str">
        <f t="shared" si="488"/>
        <v/>
      </c>
      <c r="GY127" s="18" t="str">
        <f>IF(ISNUMBER(GW127), GW127*COS(RADIANS(-$C127+Графики!$B$3))+GX127*SIN(RADIANS(-$C127+Графики!$B$3)),"")</f>
        <v/>
      </c>
      <c r="GZ127" s="19" t="str">
        <f>IF(ISNUMBER(GW127), GW127*COS(RADIANS(-$C127+Графики!$B$5))+GX127*SIN(RADIANS(-$C127+Графики!$B$5)),"")</f>
        <v/>
      </c>
      <c r="HA127" s="24"/>
      <c r="HB127" s="25"/>
      <c r="HC127" s="25"/>
      <c r="HD127" s="25"/>
      <c r="HE127" s="18" t="str">
        <f t="shared" si="438"/>
        <v/>
      </c>
      <c r="HF127" s="18" t="str">
        <f t="shared" si="439"/>
        <v/>
      </c>
      <c r="HG127" s="18" t="str">
        <f t="shared" si="489"/>
        <v/>
      </c>
      <c r="HH127" s="18" t="str">
        <f t="shared" si="490"/>
        <v/>
      </c>
      <c r="HI127" s="18" t="str">
        <f>IF(ISNUMBER(HG127), HG127*COS(RADIANS(-$C127+Графики!$B$3))+HH127*SIN(RADIANS(-$C127+Графики!$B$3)),"")</f>
        <v/>
      </c>
      <c r="HJ127" s="19" t="str">
        <f>IF(ISNUMBER(HG127), HG127*COS(RADIANS(-$C127+Графики!$B$5))+HH127*SIN(RADIANS(-$C127+Графики!$B$5)),"")</f>
        <v/>
      </c>
      <c r="HK127" s="24"/>
      <c r="HL127" s="25"/>
      <c r="HM127" s="25"/>
      <c r="HN127" s="25"/>
      <c r="HO127" s="18" t="str">
        <f t="shared" si="440"/>
        <v/>
      </c>
      <c r="HP127" s="18" t="str">
        <f t="shared" si="441"/>
        <v/>
      </c>
      <c r="HQ127" s="18" t="str">
        <f t="shared" si="491"/>
        <v/>
      </c>
      <c r="HR127" s="18" t="str">
        <f t="shared" si="492"/>
        <v/>
      </c>
      <c r="HS127" s="18" t="str">
        <f>IF(ISNUMBER(HQ127), HQ127*COS(RADIANS(-$C127+Графики!$B$3))+HR127*SIN(RADIANS(-$C127+Графики!$B$3)),"")</f>
        <v/>
      </c>
      <c r="HT127" s="19" t="str">
        <f>IF(ISNUMBER(HQ127), HQ127*COS(RADIANS(-$C127+Графики!$B$5))+HR127*SIN(RADIANS(-$C127+Графики!$B$5)),"")</f>
        <v/>
      </c>
      <c r="HU127" s="24"/>
      <c r="HV127" s="25"/>
      <c r="HW127" s="25"/>
      <c r="HX127" s="25"/>
      <c r="HY127" s="18" t="str">
        <f t="shared" si="442"/>
        <v/>
      </c>
      <c r="HZ127" s="18" t="str">
        <f t="shared" si="443"/>
        <v/>
      </c>
      <c r="IA127" s="18" t="str">
        <f t="shared" si="493"/>
        <v/>
      </c>
      <c r="IB127" s="18" t="str">
        <f t="shared" si="494"/>
        <v/>
      </c>
      <c r="IC127" s="18" t="str">
        <f>IF(ISNUMBER(IA127), IA127*COS(RADIANS(-$C127+Графики!$B$3))+IB127*SIN(RADIANS(-$C127+Графики!$B$3)),"")</f>
        <v/>
      </c>
      <c r="ID127" s="19" t="str">
        <f>IF(ISNUMBER(IA127), IA127*COS(RADIANS(-$C127+Графики!$B$5))+IB127*SIN(RADIANS(-$C127+Графики!$B$5)),"")</f>
        <v/>
      </c>
      <c r="IE127" s="24"/>
      <c r="IF127" s="25"/>
      <c r="IG127" s="25"/>
      <c r="IH127" s="25"/>
      <c r="II127" s="18" t="str">
        <f t="shared" si="444"/>
        <v/>
      </c>
      <c r="IJ127" s="18" t="str">
        <f t="shared" si="445"/>
        <v/>
      </c>
      <c r="IK127" s="18" t="str">
        <f t="shared" si="495"/>
        <v/>
      </c>
      <c r="IL127" s="18" t="str">
        <f t="shared" si="496"/>
        <v/>
      </c>
      <c r="IM127" s="18" t="str">
        <f>IF(ISNUMBER(IK127), IK127*COS(RADIANS(-$C127+Графики!$B$3))+IL127*SIN(RADIANS(-$C127+Графики!$B$3)),"")</f>
        <v/>
      </c>
      <c r="IN127" s="19" t="str">
        <f>IF(ISNUMBER(IK127), IK127*COS(RADIANS(-$C127+Графики!$B$5))+IL127*SIN(RADIANS(-$C127+Графики!$B$5)),"")</f>
        <v/>
      </c>
      <c r="IO127" s="24"/>
      <c r="IP127" s="25"/>
      <c r="IQ127" s="25"/>
      <c r="IR127" s="25"/>
      <c r="IS127" s="18" t="str">
        <f t="shared" si="446"/>
        <v/>
      </c>
      <c r="IT127" s="18" t="str">
        <f t="shared" si="447"/>
        <v/>
      </c>
      <c r="IU127" s="18" t="str">
        <f t="shared" si="497"/>
        <v/>
      </c>
      <c r="IV127" s="18" t="str">
        <f t="shared" si="498"/>
        <v/>
      </c>
      <c r="IW127" s="18" t="str">
        <f>IF(ISNUMBER(IU127), IU127*COS(RADIANS(-$C127+Графики!$B$3))+IV127*SIN(RADIANS(-$C127+Графики!$B$3)),"")</f>
        <v/>
      </c>
      <c r="IX127" s="19" t="str">
        <f>IF(ISNUMBER(IU127), IU127*COS(RADIANS(-$C127+Графики!$B$5))+IV127*SIN(RADIANS(-$C127+Графики!$B$5)),"")</f>
        <v/>
      </c>
    </row>
    <row r="128" spans="1:258" s="88" customFormat="1" x14ac:dyDescent="0.25">
      <c r="A128" s="44">
        <v>128</v>
      </c>
      <c r="B128" s="50">
        <v>0</v>
      </c>
      <c r="C128" s="11">
        <f>IF(Графики!$A$7="Расчитывать с учетом закручивания скважины",B128,0)</f>
        <v>0</v>
      </c>
      <c r="D128" s="47">
        <v>62.5</v>
      </c>
      <c r="E128" s="34">
        <f t="shared" si="499"/>
        <v>0</v>
      </c>
      <c r="F128" s="35">
        <f t="shared" si="499"/>
        <v>0</v>
      </c>
      <c r="G128" s="35">
        <f t="shared" si="295"/>
        <v>0</v>
      </c>
      <c r="H128" s="36">
        <f t="shared" si="296"/>
        <v>0</v>
      </c>
      <c r="I128" s="29"/>
      <c r="J128" s="25"/>
      <c r="K128" s="25"/>
      <c r="L128" s="25"/>
      <c r="M128" s="18" t="str">
        <f t="shared" si="398"/>
        <v/>
      </c>
      <c r="N128" s="18" t="str">
        <f t="shared" si="399"/>
        <v/>
      </c>
      <c r="O128" s="18" t="str">
        <f t="shared" si="449"/>
        <v/>
      </c>
      <c r="P128" s="18" t="str">
        <f t="shared" si="450"/>
        <v/>
      </c>
      <c r="Q128" s="18" t="str">
        <f>IF(ISNUMBER(O128), O128*COS(RADIANS(-$C128+Графики!$B$3))+P128*SIN(RADIANS(-$C128+Графики!$B$3)),"")</f>
        <v/>
      </c>
      <c r="R128" s="19" t="str">
        <f>IF(ISNUMBER(O128), O128*COS(RADIANS(-$C128+Графики!$B$5))+P128*SIN(RADIANS(-$C128+Графики!$B$5)),"")</f>
        <v/>
      </c>
      <c r="S128" s="29"/>
      <c r="T128" s="25"/>
      <c r="U128" s="25"/>
      <c r="V128" s="25"/>
      <c r="W128" s="18" t="str">
        <f t="shared" si="400"/>
        <v/>
      </c>
      <c r="X128" s="18" t="str">
        <f t="shared" si="401"/>
        <v/>
      </c>
      <c r="Y128" s="18" t="str">
        <f t="shared" si="451"/>
        <v/>
      </c>
      <c r="Z128" s="18" t="str">
        <f t="shared" si="452"/>
        <v/>
      </c>
      <c r="AA128" s="18" t="str">
        <f>IF(ISNUMBER(Y128), Y128*COS(RADIANS(-$C128+Графики!$B$3))+Z128*SIN(RADIANS(-$C128+Графики!$B$3)),"")</f>
        <v/>
      </c>
      <c r="AB128" s="18" t="str">
        <f>IF(ISNUMBER(Y128), Y128*COS(RADIANS(-$C128+Графики!$B$5))+Z128*SIN(RADIANS(-$C128+Графики!$B$5)),"")</f>
        <v/>
      </c>
      <c r="AC128" s="24"/>
      <c r="AD128" s="25"/>
      <c r="AE128" s="25"/>
      <c r="AF128" s="25"/>
      <c r="AG128" s="18" t="str">
        <f t="shared" si="402"/>
        <v/>
      </c>
      <c r="AH128" s="18" t="str">
        <f t="shared" si="403"/>
        <v/>
      </c>
      <c r="AI128" s="18" t="str">
        <f t="shared" si="453"/>
        <v/>
      </c>
      <c r="AJ128" s="18" t="str">
        <f t="shared" si="454"/>
        <v/>
      </c>
      <c r="AK128" s="18" t="str">
        <f>IF(ISNUMBER(AI128), AI128*COS(RADIANS(-$C128+Графики!$B$3))+AJ128*SIN(RADIANS(-$C128+Графики!$B$3)),"")</f>
        <v/>
      </c>
      <c r="AL128" s="19" t="str">
        <f>IF(ISNUMBER(AI128), AI128*COS(RADIANS(-$C128+Графики!$B$5))+AJ128*SIN(RADIANS(-$C128+Графики!$B$5)),"")</f>
        <v/>
      </c>
      <c r="AM128" s="24"/>
      <c r="AN128" s="25"/>
      <c r="AO128" s="25"/>
      <c r="AP128" s="25"/>
      <c r="AQ128" s="18" t="str">
        <f t="shared" si="404"/>
        <v/>
      </c>
      <c r="AR128" s="18" t="str">
        <f t="shared" si="405"/>
        <v/>
      </c>
      <c r="AS128" s="18" t="str">
        <f t="shared" si="455"/>
        <v/>
      </c>
      <c r="AT128" s="18" t="str">
        <f t="shared" si="456"/>
        <v/>
      </c>
      <c r="AU128" s="18" t="str">
        <f>IF(ISNUMBER(AS128), AS128*COS(RADIANS(-$C128+Графики!$B$3))+AT128*SIN(RADIANS(-$C128+Графики!$B$3)),"")</f>
        <v/>
      </c>
      <c r="AV128" s="19" t="str">
        <f>IF(ISNUMBER(AS128), AS128*COS(RADIANS(-$C128+Графики!$B$5))+AT128*SIN(RADIANS(-$C128+Графики!$B$5)),"")</f>
        <v/>
      </c>
      <c r="AW128" s="24"/>
      <c r="AX128" s="25"/>
      <c r="AY128" s="25"/>
      <c r="AZ128" s="25"/>
      <c r="BA128" s="18" t="str">
        <f t="shared" si="406"/>
        <v/>
      </c>
      <c r="BB128" s="18" t="str">
        <f t="shared" si="407"/>
        <v/>
      </c>
      <c r="BC128" s="18" t="str">
        <f t="shared" si="457"/>
        <v/>
      </c>
      <c r="BD128" s="18" t="str">
        <f t="shared" si="458"/>
        <v/>
      </c>
      <c r="BE128" s="18" t="str">
        <f>IF(ISNUMBER(BC128), BC128*COS(RADIANS(-$C128+Графики!$B$3))+BD128*SIN(RADIANS(-$C128+Графики!$B$3)),"")</f>
        <v/>
      </c>
      <c r="BF128" s="19" t="str">
        <f>IF(ISNUMBER(BC128), BC128*COS(RADIANS(-$C128+Графики!$B$5))+BD128*SIN(RADIANS(-$C128+Графики!$B$5)),"")</f>
        <v/>
      </c>
      <c r="BG128" s="24"/>
      <c r="BH128" s="25"/>
      <c r="BI128" s="25"/>
      <c r="BJ128" s="25"/>
      <c r="BK128" s="18" t="str">
        <f t="shared" si="408"/>
        <v/>
      </c>
      <c r="BL128" s="18" t="str">
        <f t="shared" si="409"/>
        <v/>
      </c>
      <c r="BM128" s="18" t="str">
        <f t="shared" si="459"/>
        <v/>
      </c>
      <c r="BN128" s="18" t="str">
        <f t="shared" si="460"/>
        <v/>
      </c>
      <c r="BO128" s="18" t="str">
        <f>IF(ISNUMBER(BM128), BM128*COS(RADIANS(-$C128+Графики!$B$3))+BN128*SIN(RADIANS(-$C128+Графики!$B$3)),"")</f>
        <v/>
      </c>
      <c r="BP128" s="19" t="str">
        <f>IF(ISNUMBER(BM128), BM128*COS(RADIANS(-$C128+Графики!$B$5))+BN128*SIN(RADIANS(-$C128+Графики!$B$5)),"")</f>
        <v/>
      </c>
      <c r="BQ128" s="24"/>
      <c r="BR128" s="25"/>
      <c r="BS128" s="25"/>
      <c r="BT128" s="25"/>
      <c r="BU128" s="18" t="str">
        <f t="shared" si="410"/>
        <v/>
      </c>
      <c r="BV128" s="18" t="str">
        <f t="shared" si="411"/>
        <v/>
      </c>
      <c r="BW128" s="18" t="str">
        <f t="shared" si="461"/>
        <v/>
      </c>
      <c r="BX128" s="18" t="str">
        <f t="shared" si="462"/>
        <v/>
      </c>
      <c r="BY128" s="18" t="str">
        <f>IF(ISNUMBER(BW128), BW128*COS(RADIANS(-$C128+Графики!$B$3))+BX128*SIN(RADIANS(-$C128+Графики!$B$3)),"")</f>
        <v/>
      </c>
      <c r="BZ128" s="19" t="str">
        <f>IF(ISNUMBER(BW128), BW128*COS(RADIANS(-$C128+Графики!$B$5))+BX128*SIN(RADIANS(-$C128+Графики!$B$5)),"")</f>
        <v/>
      </c>
      <c r="CA128" s="29"/>
      <c r="CB128" s="25"/>
      <c r="CC128" s="25"/>
      <c r="CD128" s="25"/>
      <c r="CE128" s="18" t="str">
        <f t="shared" si="412"/>
        <v/>
      </c>
      <c r="CF128" s="18" t="str">
        <f t="shared" si="413"/>
        <v/>
      </c>
      <c r="CG128" s="18" t="str">
        <f t="shared" si="463"/>
        <v/>
      </c>
      <c r="CH128" s="18" t="str">
        <f t="shared" si="464"/>
        <v/>
      </c>
      <c r="CI128" s="18" t="str">
        <f>IF(ISNUMBER(CG128), CG128*COS(RADIANS(-$C128+Графики!$B$3))+CH128*SIN(RADIANS(-$C128+Графики!$B$3)),"")</f>
        <v/>
      </c>
      <c r="CJ128" s="19" t="str">
        <f>IF(ISNUMBER(CG128), CG128*COS(RADIANS(-$C128+Графики!$B$5))+CH128*SIN(RADIANS(-$C128+Графики!$B$5)),"")</f>
        <v/>
      </c>
      <c r="CK128" s="24"/>
      <c r="CL128" s="25"/>
      <c r="CM128" s="25"/>
      <c r="CN128" s="25"/>
      <c r="CO128" s="18" t="str">
        <f t="shared" si="414"/>
        <v/>
      </c>
      <c r="CP128" s="18" t="str">
        <f t="shared" si="415"/>
        <v/>
      </c>
      <c r="CQ128" s="18" t="str">
        <f t="shared" si="465"/>
        <v/>
      </c>
      <c r="CR128" s="18" t="str">
        <f t="shared" si="466"/>
        <v/>
      </c>
      <c r="CS128" s="18" t="str">
        <f>IF(ISNUMBER(CQ128), CQ128*COS(RADIANS(-$C128+Графики!$B$3))+CR128*SIN(RADIANS(-$C128+Графики!$B$3)),"")</f>
        <v/>
      </c>
      <c r="CT128" s="19" t="str">
        <f>IF(ISNUMBER(CQ128), CQ128*COS(RADIANS(-$C128+Графики!$B$5))+CR128*SIN(RADIANS(-$C128+Графики!$B$5)),"")</f>
        <v/>
      </c>
      <c r="CU128" s="24"/>
      <c r="CV128" s="25"/>
      <c r="CW128" s="25"/>
      <c r="CX128" s="25"/>
      <c r="CY128" s="18" t="str">
        <f t="shared" si="416"/>
        <v/>
      </c>
      <c r="CZ128" s="18" t="str">
        <f t="shared" si="417"/>
        <v/>
      </c>
      <c r="DA128" s="18" t="str">
        <f t="shared" si="467"/>
        <v/>
      </c>
      <c r="DB128" s="18" t="str">
        <f t="shared" si="468"/>
        <v/>
      </c>
      <c r="DC128" s="18" t="str">
        <f>IF(ISNUMBER(DA128), DA128*COS(RADIANS(-$C128+Графики!$B$3))+DB128*SIN(RADIANS(-$C128+Графики!$B$3)),"")</f>
        <v/>
      </c>
      <c r="DD128" s="19" t="str">
        <f>IF(ISNUMBER(DA128), DA128*COS(RADIANS(-$C128+Графики!$B$5))+DB128*SIN(RADIANS(-$C128+Графики!$B$5)),"")</f>
        <v/>
      </c>
      <c r="DE128" s="24"/>
      <c r="DF128" s="25"/>
      <c r="DG128" s="25"/>
      <c r="DH128" s="25"/>
      <c r="DI128" s="18" t="str">
        <f t="shared" si="418"/>
        <v/>
      </c>
      <c r="DJ128" s="18" t="str">
        <f t="shared" si="419"/>
        <v/>
      </c>
      <c r="DK128" s="18" t="str">
        <f t="shared" si="469"/>
        <v/>
      </c>
      <c r="DL128" s="18" t="str">
        <f t="shared" si="470"/>
        <v/>
      </c>
      <c r="DM128" s="18" t="str">
        <f>IF(ISNUMBER(DK128), DK128*COS(RADIANS(-$C128+Графики!$B$3))+DL128*SIN(RADIANS(-$C128+Графики!$B$3)),"")</f>
        <v/>
      </c>
      <c r="DN128" s="19" t="str">
        <f>IF(ISNUMBER(DK128), DK128*COS(RADIANS(-$C128+Графики!$B$5))+DL128*SIN(RADIANS(-$C128+Графики!$B$5)),"")</f>
        <v/>
      </c>
      <c r="DO128" s="24"/>
      <c r="DP128" s="25"/>
      <c r="DQ128" s="25"/>
      <c r="DR128" s="25"/>
      <c r="DS128" s="18" t="str">
        <f t="shared" si="420"/>
        <v/>
      </c>
      <c r="DT128" s="18" t="str">
        <f t="shared" si="421"/>
        <v/>
      </c>
      <c r="DU128" s="18" t="str">
        <f t="shared" si="471"/>
        <v/>
      </c>
      <c r="DV128" s="18" t="str">
        <f t="shared" si="472"/>
        <v/>
      </c>
      <c r="DW128" s="18" t="str">
        <f>IF(ISNUMBER(DU128), DU128*COS(RADIANS(-$C128+Графики!$B$3))+DV128*SIN(RADIANS(-$C128+Графики!$B$3)),"")</f>
        <v/>
      </c>
      <c r="DX128" s="19" t="str">
        <f>IF(ISNUMBER(DU128), DU128*COS(RADIANS(-$C128+Графики!$B$5))+DV128*SIN(RADIANS(-$C128+Графики!$B$5)),"")</f>
        <v/>
      </c>
      <c r="DY128" s="24"/>
      <c r="DZ128" s="25"/>
      <c r="EA128" s="25"/>
      <c r="EB128" s="25"/>
      <c r="EC128" s="18" t="str">
        <f t="shared" si="422"/>
        <v/>
      </c>
      <c r="ED128" s="18" t="str">
        <f t="shared" si="423"/>
        <v/>
      </c>
      <c r="EE128" s="18" t="str">
        <f t="shared" si="473"/>
        <v/>
      </c>
      <c r="EF128" s="18" t="str">
        <f t="shared" si="474"/>
        <v/>
      </c>
      <c r="EG128" s="18" t="str">
        <f>IF(ISNUMBER(EE128), EE128*COS(RADIANS(-$C128+Графики!$B$3))+EF128*SIN(RADIANS(-$C128+Графики!$B$3)),"")</f>
        <v/>
      </c>
      <c r="EH128" s="19" t="str">
        <f>IF(ISNUMBER(EE128), EE128*COS(RADIANS(-$C128+Графики!$B$5))+EF128*SIN(RADIANS(-$C128+Графики!$B$5)),"")</f>
        <v/>
      </c>
      <c r="EI128" s="24"/>
      <c r="EJ128" s="25"/>
      <c r="EK128" s="25"/>
      <c r="EL128" s="25"/>
      <c r="EM128" s="18" t="str">
        <f t="shared" si="424"/>
        <v/>
      </c>
      <c r="EN128" s="18" t="str">
        <f t="shared" si="425"/>
        <v/>
      </c>
      <c r="EO128" s="18" t="str">
        <f t="shared" si="475"/>
        <v/>
      </c>
      <c r="EP128" s="18" t="str">
        <f t="shared" si="476"/>
        <v/>
      </c>
      <c r="EQ128" s="18" t="str">
        <f>IF(ISNUMBER(EO128), EO128*COS(RADIANS(-$C128+Графики!$B$3))+EP128*SIN(RADIANS(-$C128+Графики!$B$3)),"")</f>
        <v/>
      </c>
      <c r="ER128" s="19" t="str">
        <f>IF(ISNUMBER(EO128), EO128*COS(RADIANS(-$C128+Графики!$B$5))+EP128*SIN(RADIANS(-$C128+Графики!$B$5)),"")</f>
        <v/>
      </c>
      <c r="ES128" s="24"/>
      <c r="ET128" s="25"/>
      <c r="EU128" s="25"/>
      <c r="EV128" s="25"/>
      <c r="EW128" s="18" t="str">
        <f t="shared" si="426"/>
        <v/>
      </c>
      <c r="EX128" s="18" t="str">
        <f t="shared" si="427"/>
        <v/>
      </c>
      <c r="EY128" s="18" t="str">
        <f t="shared" si="477"/>
        <v/>
      </c>
      <c r="EZ128" s="18" t="str">
        <f t="shared" si="478"/>
        <v/>
      </c>
      <c r="FA128" s="18" t="str">
        <f>IF(ISNUMBER(EY128), EY128*COS(RADIANS(-$C128+Графики!$B$3))+EZ128*SIN(RADIANS(-$C128+Графики!$B$3)),"")</f>
        <v/>
      </c>
      <c r="FB128" s="19" t="str">
        <f>IF(ISNUMBER(EY128), EY128*COS(RADIANS(-$C128+Графики!$B$5))+EZ128*SIN(RADIANS(-$C128+Графики!$B$5)),"")</f>
        <v/>
      </c>
      <c r="FC128" s="24"/>
      <c r="FD128" s="25"/>
      <c r="FE128" s="25"/>
      <c r="FF128" s="25"/>
      <c r="FG128" s="18" t="str">
        <f t="shared" si="428"/>
        <v/>
      </c>
      <c r="FH128" s="18" t="str">
        <f t="shared" si="429"/>
        <v/>
      </c>
      <c r="FI128" s="18" t="str">
        <f t="shared" si="479"/>
        <v/>
      </c>
      <c r="FJ128" s="18" t="str">
        <f t="shared" si="480"/>
        <v/>
      </c>
      <c r="FK128" s="18" t="str">
        <f>IF(ISNUMBER(FI128), FI128*COS(RADIANS(-$C128+Графики!$B$3))+FJ128*SIN(RADIANS(-$C128+Графики!$B$3)),"")</f>
        <v/>
      </c>
      <c r="FL128" s="19" t="str">
        <f>IF(ISNUMBER(FI128), FI128*COS(RADIANS(-$C128+Графики!$B$5))+FJ128*SIN(RADIANS(-$C128+Графики!$B$5)),"")</f>
        <v/>
      </c>
      <c r="FM128" s="24"/>
      <c r="FN128" s="25"/>
      <c r="FO128" s="25"/>
      <c r="FP128" s="25"/>
      <c r="FQ128" s="18" t="str">
        <f t="shared" si="430"/>
        <v/>
      </c>
      <c r="FR128" s="18" t="str">
        <f t="shared" si="431"/>
        <v/>
      </c>
      <c r="FS128" s="18" t="str">
        <f t="shared" si="481"/>
        <v/>
      </c>
      <c r="FT128" s="18" t="str">
        <f t="shared" si="482"/>
        <v/>
      </c>
      <c r="FU128" s="18" t="str">
        <f>IF(ISNUMBER(FS128), FS128*COS(RADIANS(-$C128+Графики!$B$3))+FT128*SIN(RADIANS(-$C128+Графики!$B$3)),"")</f>
        <v/>
      </c>
      <c r="FV128" s="19" t="str">
        <f>IF(ISNUMBER(FS128), FS128*COS(RADIANS(-$C128+Графики!$B$5))+FT128*SIN(RADIANS(-$C128+Графики!$B$5)),"")</f>
        <v/>
      </c>
      <c r="FW128" s="24"/>
      <c r="FX128" s="25"/>
      <c r="FY128" s="25"/>
      <c r="FZ128" s="25"/>
      <c r="GA128" s="18" t="str">
        <f t="shared" si="432"/>
        <v/>
      </c>
      <c r="GB128" s="18" t="str">
        <f t="shared" si="433"/>
        <v/>
      </c>
      <c r="GC128" s="18" t="str">
        <f t="shared" si="483"/>
        <v/>
      </c>
      <c r="GD128" s="18" t="str">
        <f t="shared" si="484"/>
        <v/>
      </c>
      <c r="GE128" s="18" t="str">
        <f>IF(ISNUMBER(GC128), GC128*COS(RADIANS(-$C128+Графики!$B$3))+GD128*SIN(RADIANS(-$C128+Графики!$B$3)),"")</f>
        <v/>
      </c>
      <c r="GF128" s="19" t="str">
        <f>IF(ISNUMBER(GC128), GC128*COS(RADIANS(-$C128+Графики!$B$5))+GD128*SIN(RADIANS(-$C128+Графики!$B$5)),"")</f>
        <v/>
      </c>
      <c r="GG128" s="24"/>
      <c r="GH128" s="25"/>
      <c r="GI128" s="25"/>
      <c r="GJ128" s="25"/>
      <c r="GK128" s="18" t="str">
        <f t="shared" si="434"/>
        <v/>
      </c>
      <c r="GL128" s="18" t="str">
        <f t="shared" si="435"/>
        <v/>
      </c>
      <c r="GM128" s="18" t="str">
        <f t="shared" si="485"/>
        <v/>
      </c>
      <c r="GN128" s="18" t="str">
        <f t="shared" si="486"/>
        <v/>
      </c>
      <c r="GO128" s="18" t="str">
        <f>IF(ISNUMBER(GM128), GM128*COS(RADIANS(-$C128+Графики!$B$3))+GN128*SIN(RADIANS(-$C128+Графики!$B$3)),"")</f>
        <v/>
      </c>
      <c r="GP128" s="19" t="str">
        <f>IF(ISNUMBER(GM128), GM128*COS(RADIANS(-$C128+Графики!$B$5))+GN128*SIN(RADIANS(-$C128+Графики!$B$5)),"")</f>
        <v/>
      </c>
      <c r="GQ128" s="24"/>
      <c r="GR128" s="25"/>
      <c r="GS128" s="25"/>
      <c r="GT128" s="25"/>
      <c r="GU128" s="18" t="str">
        <f t="shared" si="436"/>
        <v/>
      </c>
      <c r="GV128" s="18" t="str">
        <f t="shared" si="437"/>
        <v/>
      </c>
      <c r="GW128" s="18" t="str">
        <f t="shared" si="487"/>
        <v/>
      </c>
      <c r="GX128" s="18" t="str">
        <f t="shared" si="488"/>
        <v/>
      </c>
      <c r="GY128" s="18" t="str">
        <f>IF(ISNUMBER(GW128), GW128*COS(RADIANS(-$C128+Графики!$B$3))+GX128*SIN(RADIANS(-$C128+Графики!$B$3)),"")</f>
        <v/>
      </c>
      <c r="GZ128" s="19" t="str">
        <f>IF(ISNUMBER(GW128), GW128*COS(RADIANS(-$C128+Графики!$B$5))+GX128*SIN(RADIANS(-$C128+Графики!$B$5)),"")</f>
        <v/>
      </c>
      <c r="HA128" s="24"/>
      <c r="HB128" s="25"/>
      <c r="HC128" s="25"/>
      <c r="HD128" s="25"/>
      <c r="HE128" s="18" t="str">
        <f t="shared" si="438"/>
        <v/>
      </c>
      <c r="HF128" s="18" t="str">
        <f t="shared" si="439"/>
        <v/>
      </c>
      <c r="HG128" s="18" t="str">
        <f t="shared" si="489"/>
        <v/>
      </c>
      <c r="HH128" s="18" t="str">
        <f t="shared" si="490"/>
        <v/>
      </c>
      <c r="HI128" s="18" t="str">
        <f>IF(ISNUMBER(HG128), HG128*COS(RADIANS(-$C128+Графики!$B$3))+HH128*SIN(RADIANS(-$C128+Графики!$B$3)),"")</f>
        <v/>
      </c>
      <c r="HJ128" s="19" t="str">
        <f>IF(ISNUMBER(HG128), HG128*COS(RADIANS(-$C128+Графики!$B$5))+HH128*SIN(RADIANS(-$C128+Графики!$B$5)),"")</f>
        <v/>
      </c>
      <c r="HK128" s="24"/>
      <c r="HL128" s="25"/>
      <c r="HM128" s="25"/>
      <c r="HN128" s="25"/>
      <c r="HO128" s="18" t="str">
        <f t="shared" si="440"/>
        <v/>
      </c>
      <c r="HP128" s="18" t="str">
        <f t="shared" si="441"/>
        <v/>
      </c>
      <c r="HQ128" s="18" t="str">
        <f t="shared" si="491"/>
        <v/>
      </c>
      <c r="HR128" s="18" t="str">
        <f t="shared" si="492"/>
        <v/>
      </c>
      <c r="HS128" s="18" t="str">
        <f>IF(ISNUMBER(HQ128), HQ128*COS(RADIANS(-$C128+Графики!$B$3))+HR128*SIN(RADIANS(-$C128+Графики!$B$3)),"")</f>
        <v/>
      </c>
      <c r="HT128" s="19" t="str">
        <f>IF(ISNUMBER(HQ128), HQ128*COS(RADIANS(-$C128+Графики!$B$5))+HR128*SIN(RADIANS(-$C128+Графики!$B$5)),"")</f>
        <v/>
      </c>
      <c r="HU128" s="24"/>
      <c r="HV128" s="25"/>
      <c r="HW128" s="25"/>
      <c r="HX128" s="25"/>
      <c r="HY128" s="18" t="str">
        <f t="shared" si="442"/>
        <v/>
      </c>
      <c r="HZ128" s="18" t="str">
        <f t="shared" si="443"/>
        <v/>
      </c>
      <c r="IA128" s="18" t="str">
        <f t="shared" si="493"/>
        <v/>
      </c>
      <c r="IB128" s="18" t="str">
        <f t="shared" si="494"/>
        <v/>
      </c>
      <c r="IC128" s="18" t="str">
        <f>IF(ISNUMBER(IA128), IA128*COS(RADIANS(-$C128+Графики!$B$3))+IB128*SIN(RADIANS(-$C128+Графики!$B$3)),"")</f>
        <v/>
      </c>
      <c r="ID128" s="19" t="str">
        <f>IF(ISNUMBER(IA128), IA128*COS(RADIANS(-$C128+Графики!$B$5))+IB128*SIN(RADIANS(-$C128+Графики!$B$5)),"")</f>
        <v/>
      </c>
      <c r="IE128" s="24"/>
      <c r="IF128" s="25"/>
      <c r="IG128" s="25"/>
      <c r="IH128" s="25"/>
      <c r="II128" s="18" t="str">
        <f t="shared" si="444"/>
        <v/>
      </c>
      <c r="IJ128" s="18" t="str">
        <f t="shared" si="445"/>
        <v/>
      </c>
      <c r="IK128" s="18" t="str">
        <f t="shared" si="495"/>
        <v/>
      </c>
      <c r="IL128" s="18" t="str">
        <f t="shared" si="496"/>
        <v/>
      </c>
      <c r="IM128" s="18" t="str">
        <f>IF(ISNUMBER(IK128), IK128*COS(RADIANS(-$C128+Графики!$B$3))+IL128*SIN(RADIANS(-$C128+Графики!$B$3)),"")</f>
        <v/>
      </c>
      <c r="IN128" s="19" t="str">
        <f>IF(ISNUMBER(IK128), IK128*COS(RADIANS(-$C128+Графики!$B$5))+IL128*SIN(RADIANS(-$C128+Графики!$B$5)),"")</f>
        <v/>
      </c>
      <c r="IO128" s="24"/>
      <c r="IP128" s="25"/>
      <c r="IQ128" s="25"/>
      <c r="IR128" s="25"/>
      <c r="IS128" s="18" t="str">
        <f t="shared" si="446"/>
        <v/>
      </c>
      <c r="IT128" s="18" t="str">
        <f t="shared" si="447"/>
        <v/>
      </c>
      <c r="IU128" s="18" t="str">
        <f t="shared" si="497"/>
        <v/>
      </c>
      <c r="IV128" s="18" t="str">
        <f t="shared" si="498"/>
        <v/>
      </c>
      <c r="IW128" s="18" t="str">
        <f>IF(ISNUMBER(IU128), IU128*COS(RADIANS(-$C128+Графики!$B$3))+IV128*SIN(RADIANS(-$C128+Графики!$B$3)),"")</f>
        <v/>
      </c>
      <c r="IX128" s="19" t="str">
        <f>IF(ISNUMBER(IU128), IU128*COS(RADIANS(-$C128+Графики!$B$5))+IV128*SIN(RADIANS(-$C128+Графики!$B$5)),"")</f>
        <v/>
      </c>
    </row>
    <row r="129" spans="1:258" s="88" customFormat="1" x14ac:dyDescent="0.25">
      <c r="A129" s="44">
        <v>129</v>
      </c>
      <c r="B129" s="50">
        <v>0</v>
      </c>
      <c r="C129" s="11">
        <f>IF(Графики!$A$7="Расчитывать с учетом закручивания скважины",B129,0)</f>
        <v>0</v>
      </c>
      <c r="D129" s="47">
        <v>63</v>
      </c>
      <c r="E129" s="34">
        <f t="shared" si="499"/>
        <v>0</v>
      </c>
      <c r="F129" s="35">
        <f t="shared" si="499"/>
        <v>0</v>
      </c>
      <c r="G129" s="35">
        <f t="shared" si="295"/>
        <v>0</v>
      </c>
      <c r="H129" s="36">
        <f t="shared" si="296"/>
        <v>0</v>
      </c>
      <c r="I129" s="29"/>
      <c r="J129" s="25"/>
      <c r="K129" s="25"/>
      <c r="L129" s="25"/>
      <c r="M129" s="18" t="str">
        <f t="shared" si="398"/>
        <v/>
      </c>
      <c r="N129" s="18" t="str">
        <f t="shared" si="399"/>
        <v/>
      </c>
      <c r="O129" s="18" t="str">
        <f t="shared" si="449"/>
        <v/>
      </c>
      <c r="P129" s="18" t="str">
        <f t="shared" si="450"/>
        <v/>
      </c>
      <c r="Q129" s="18" t="str">
        <f>IF(ISNUMBER(O129), O129*COS(RADIANS(-$C129+Графики!$B$3))+P129*SIN(RADIANS(-$C129+Графики!$B$3)),"")</f>
        <v/>
      </c>
      <c r="R129" s="19" t="str">
        <f>IF(ISNUMBER(O129), O129*COS(RADIANS(-$C129+Графики!$B$5))+P129*SIN(RADIANS(-$C129+Графики!$B$5)),"")</f>
        <v/>
      </c>
      <c r="S129" s="29"/>
      <c r="T129" s="25"/>
      <c r="U129" s="25"/>
      <c r="V129" s="25"/>
      <c r="W129" s="18" t="str">
        <f t="shared" si="400"/>
        <v/>
      </c>
      <c r="X129" s="18" t="str">
        <f t="shared" si="401"/>
        <v/>
      </c>
      <c r="Y129" s="18" t="str">
        <f t="shared" si="451"/>
        <v/>
      </c>
      <c r="Z129" s="18" t="str">
        <f t="shared" si="452"/>
        <v/>
      </c>
      <c r="AA129" s="18" t="str">
        <f>IF(ISNUMBER(Y129), Y129*COS(RADIANS(-$C129+Графики!$B$3))+Z129*SIN(RADIANS(-$C129+Графики!$B$3)),"")</f>
        <v/>
      </c>
      <c r="AB129" s="18" t="str">
        <f>IF(ISNUMBER(Y129), Y129*COS(RADIANS(-$C129+Графики!$B$5))+Z129*SIN(RADIANS(-$C129+Графики!$B$5)),"")</f>
        <v/>
      </c>
      <c r="AC129" s="24"/>
      <c r="AD129" s="25"/>
      <c r="AE129" s="25"/>
      <c r="AF129" s="25"/>
      <c r="AG129" s="18" t="str">
        <f t="shared" si="402"/>
        <v/>
      </c>
      <c r="AH129" s="18" t="str">
        <f t="shared" si="403"/>
        <v/>
      </c>
      <c r="AI129" s="18" t="str">
        <f t="shared" si="453"/>
        <v/>
      </c>
      <c r="AJ129" s="18" t="str">
        <f t="shared" si="454"/>
        <v/>
      </c>
      <c r="AK129" s="18" t="str">
        <f>IF(ISNUMBER(AI129), AI129*COS(RADIANS(-$C129+Графики!$B$3))+AJ129*SIN(RADIANS(-$C129+Графики!$B$3)),"")</f>
        <v/>
      </c>
      <c r="AL129" s="19" t="str">
        <f>IF(ISNUMBER(AI129), AI129*COS(RADIANS(-$C129+Графики!$B$5))+AJ129*SIN(RADIANS(-$C129+Графики!$B$5)),"")</f>
        <v/>
      </c>
      <c r="AM129" s="24"/>
      <c r="AN129" s="25"/>
      <c r="AO129" s="25"/>
      <c r="AP129" s="25"/>
      <c r="AQ129" s="18" t="str">
        <f t="shared" si="404"/>
        <v/>
      </c>
      <c r="AR129" s="18" t="str">
        <f t="shared" si="405"/>
        <v/>
      </c>
      <c r="AS129" s="18" t="str">
        <f t="shared" si="455"/>
        <v/>
      </c>
      <c r="AT129" s="18" t="str">
        <f t="shared" si="456"/>
        <v/>
      </c>
      <c r="AU129" s="18" t="str">
        <f>IF(ISNUMBER(AS129), AS129*COS(RADIANS(-$C129+Графики!$B$3))+AT129*SIN(RADIANS(-$C129+Графики!$B$3)),"")</f>
        <v/>
      </c>
      <c r="AV129" s="19" t="str">
        <f>IF(ISNUMBER(AS129), AS129*COS(RADIANS(-$C129+Графики!$B$5))+AT129*SIN(RADIANS(-$C129+Графики!$B$5)),"")</f>
        <v/>
      </c>
      <c r="AW129" s="24"/>
      <c r="AX129" s="25"/>
      <c r="AY129" s="25"/>
      <c r="AZ129" s="25"/>
      <c r="BA129" s="18" t="str">
        <f t="shared" si="406"/>
        <v/>
      </c>
      <c r="BB129" s="18" t="str">
        <f t="shared" si="407"/>
        <v/>
      </c>
      <c r="BC129" s="18" t="str">
        <f t="shared" si="457"/>
        <v/>
      </c>
      <c r="BD129" s="18" t="str">
        <f t="shared" si="458"/>
        <v/>
      </c>
      <c r="BE129" s="18" t="str">
        <f>IF(ISNUMBER(BC129), BC129*COS(RADIANS(-$C129+Графики!$B$3))+BD129*SIN(RADIANS(-$C129+Графики!$B$3)),"")</f>
        <v/>
      </c>
      <c r="BF129" s="19" t="str">
        <f>IF(ISNUMBER(BC129), BC129*COS(RADIANS(-$C129+Графики!$B$5))+BD129*SIN(RADIANS(-$C129+Графики!$B$5)),"")</f>
        <v/>
      </c>
      <c r="BG129" s="24"/>
      <c r="BH129" s="25"/>
      <c r="BI129" s="25"/>
      <c r="BJ129" s="25"/>
      <c r="BK129" s="18" t="str">
        <f t="shared" si="408"/>
        <v/>
      </c>
      <c r="BL129" s="18" t="str">
        <f t="shared" si="409"/>
        <v/>
      </c>
      <c r="BM129" s="18" t="str">
        <f t="shared" si="459"/>
        <v/>
      </c>
      <c r="BN129" s="18" t="str">
        <f t="shared" si="460"/>
        <v/>
      </c>
      <c r="BO129" s="18" t="str">
        <f>IF(ISNUMBER(BM129), BM129*COS(RADIANS(-$C129+Графики!$B$3))+BN129*SIN(RADIANS(-$C129+Графики!$B$3)),"")</f>
        <v/>
      </c>
      <c r="BP129" s="19" t="str">
        <f>IF(ISNUMBER(BM129), BM129*COS(RADIANS(-$C129+Графики!$B$5))+BN129*SIN(RADIANS(-$C129+Графики!$B$5)),"")</f>
        <v/>
      </c>
      <c r="BQ129" s="24"/>
      <c r="BR129" s="25"/>
      <c r="BS129" s="25"/>
      <c r="BT129" s="25"/>
      <c r="BU129" s="18" t="str">
        <f t="shared" si="410"/>
        <v/>
      </c>
      <c r="BV129" s="18" t="str">
        <f t="shared" si="411"/>
        <v/>
      </c>
      <c r="BW129" s="18" t="str">
        <f t="shared" si="461"/>
        <v/>
      </c>
      <c r="BX129" s="18" t="str">
        <f t="shared" si="462"/>
        <v/>
      </c>
      <c r="BY129" s="18" t="str">
        <f>IF(ISNUMBER(BW129), BW129*COS(RADIANS(-$C129+Графики!$B$3))+BX129*SIN(RADIANS(-$C129+Графики!$B$3)),"")</f>
        <v/>
      </c>
      <c r="BZ129" s="19" t="str">
        <f>IF(ISNUMBER(BW129), BW129*COS(RADIANS(-$C129+Графики!$B$5))+BX129*SIN(RADIANS(-$C129+Графики!$B$5)),"")</f>
        <v/>
      </c>
      <c r="CA129" s="29"/>
      <c r="CB129" s="25"/>
      <c r="CC129" s="25"/>
      <c r="CD129" s="25"/>
      <c r="CE129" s="18" t="str">
        <f t="shared" si="412"/>
        <v/>
      </c>
      <c r="CF129" s="18" t="str">
        <f t="shared" si="413"/>
        <v/>
      </c>
      <c r="CG129" s="18" t="str">
        <f t="shared" si="463"/>
        <v/>
      </c>
      <c r="CH129" s="18" t="str">
        <f t="shared" si="464"/>
        <v/>
      </c>
      <c r="CI129" s="18" t="str">
        <f>IF(ISNUMBER(CG129), CG129*COS(RADIANS(-$C129+Графики!$B$3))+CH129*SIN(RADIANS(-$C129+Графики!$B$3)),"")</f>
        <v/>
      </c>
      <c r="CJ129" s="19" t="str">
        <f>IF(ISNUMBER(CG129), CG129*COS(RADIANS(-$C129+Графики!$B$5))+CH129*SIN(RADIANS(-$C129+Графики!$B$5)),"")</f>
        <v/>
      </c>
      <c r="CK129" s="24"/>
      <c r="CL129" s="25"/>
      <c r="CM129" s="25"/>
      <c r="CN129" s="25"/>
      <c r="CO129" s="18" t="str">
        <f t="shared" si="414"/>
        <v/>
      </c>
      <c r="CP129" s="18" t="str">
        <f t="shared" si="415"/>
        <v/>
      </c>
      <c r="CQ129" s="18" t="str">
        <f t="shared" si="465"/>
        <v/>
      </c>
      <c r="CR129" s="18" t="str">
        <f t="shared" si="466"/>
        <v/>
      </c>
      <c r="CS129" s="18" t="str">
        <f>IF(ISNUMBER(CQ129), CQ129*COS(RADIANS(-$C129+Графики!$B$3))+CR129*SIN(RADIANS(-$C129+Графики!$B$3)),"")</f>
        <v/>
      </c>
      <c r="CT129" s="19" t="str">
        <f>IF(ISNUMBER(CQ129), CQ129*COS(RADIANS(-$C129+Графики!$B$5))+CR129*SIN(RADIANS(-$C129+Графики!$B$5)),"")</f>
        <v/>
      </c>
      <c r="CU129" s="24"/>
      <c r="CV129" s="25"/>
      <c r="CW129" s="25"/>
      <c r="CX129" s="25"/>
      <c r="CY129" s="18" t="str">
        <f t="shared" si="416"/>
        <v/>
      </c>
      <c r="CZ129" s="18" t="str">
        <f t="shared" si="417"/>
        <v/>
      </c>
      <c r="DA129" s="18" t="str">
        <f t="shared" si="467"/>
        <v/>
      </c>
      <c r="DB129" s="18" t="str">
        <f t="shared" si="468"/>
        <v/>
      </c>
      <c r="DC129" s="18" t="str">
        <f>IF(ISNUMBER(DA129), DA129*COS(RADIANS(-$C129+Графики!$B$3))+DB129*SIN(RADIANS(-$C129+Графики!$B$3)),"")</f>
        <v/>
      </c>
      <c r="DD129" s="19" t="str">
        <f>IF(ISNUMBER(DA129), DA129*COS(RADIANS(-$C129+Графики!$B$5))+DB129*SIN(RADIANS(-$C129+Графики!$B$5)),"")</f>
        <v/>
      </c>
      <c r="DE129" s="24"/>
      <c r="DF129" s="25"/>
      <c r="DG129" s="25"/>
      <c r="DH129" s="25"/>
      <c r="DI129" s="18" t="str">
        <f t="shared" si="418"/>
        <v/>
      </c>
      <c r="DJ129" s="18" t="str">
        <f t="shared" si="419"/>
        <v/>
      </c>
      <c r="DK129" s="18" t="str">
        <f t="shared" si="469"/>
        <v/>
      </c>
      <c r="DL129" s="18" t="str">
        <f t="shared" si="470"/>
        <v/>
      </c>
      <c r="DM129" s="18" t="str">
        <f>IF(ISNUMBER(DK129), DK129*COS(RADIANS(-$C129+Графики!$B$3))+DL129*SIN(RADIANS(-$C129+Графики!$B$3)),"")</f>
        <v/>
      </c>
      <c r="DN129" s="19" t="str">
        <f>IF(ISNUMBER(DK129), DK129*COS(RADIANS(-$C129+Графики!$B$5))+DL129*SIN(RADIANS(-$C129+Графики!$B$5)),"")</f>
        <v/>
      </c>
      <c r="DO129" s="24"/>
      <c r="DP129" s="25"/>
      <c r="DQ129" s="25"/>
      <c r="DR129" s="25"/>
      <c r="DS129" s="18" t="str">
        <f t="shared" si="420"/>
        <v/>
      </c>
      <c r="DT129" s="18" t="str">
        <f t="shared" si="421"/>
        <v/>
      </c>
      <c r="DU129" s="18" t="str">
        <f t="shared" si="471"/>
        <v/>
      </c>
      <c r="DV129" s="18" t="str">
        <f t="shared" si="472"/>
        <v/>
      </c>
      <c r="DW129" s="18" t="str">
        <f>IF(ISNUMBER(DU129), DU129*COS(RADIANS(-$C129+Графики!$B$3))+DV129*SIN(RADIANS(-$C129+Графики!$B$3)),"")</f>
        <v/>
      </c>
      <c r="DX129" s="19" t="str">
        <f>IF(ISNUMBER(DU129), DU129*COS(RADIANS(-$C129+Графики!$B$5))+DV129*SIN(RADIANS(-$C129+Графики!$B$5)),"")</f>
        <v/>
      </c>
      <c r="DY129" s="24"/>
      <c r="DZ129" s="25"/>
      <c r="EA129" s="25"/>
      <c r="EB129" s="25"/>
      <c r="EC129" s="18" t="str">
        <f t="shared" si="422"/>
        <v/>
      </c>
      <c r="ED129" s="18" t="str">
        <f t="shared" si="423"/>
        <v/>
      </c>
      <c r="EE129" s="18" t="str">
        <f t="shared" si="473"/>
        <v/>
      </c>
      <c r="EF129" s="18" t="str">
        <f t="shared" si="474"/>
        <v/>
      </c>
      <c r="EG129" s="18" t="str">
        <f>IF(ISNUMBER(EE129), EE129*COS(RADIANS(-$C129+Графики!$B$3))+EF129*SIN(RADIANS(-$C129+Графики!$B$3)),"")</f>
        <v/>
      </c>
      <c r="EH129" s="19" t="str">
        <f>IF(ISNUMBER(EE129), EE129*COS(RADIANS(-$C129+Графики!$B$5))+EF129*SIN(RADIANS(-$C129+Графики!$B$5)),"")</f>
        <v/>
      </c>
      <c r="EI129" s="24"/>
      <c r="EJ129" s="25"/>
      <c r="EK129" s="25"/>
      <c r="EL129" s="25"/>
      <c r="EM129" s="18" t="str">
        <f t="shared" si="424"/>
        <v/>
      </c>
      <c r="EN129" s="18" t="str">
        <f t="shared" si="425"/>
        <v/>
      </c>
      <c r="EO129" s="18" t="str">
        <f t="shared" si="475"/>
        <v/>
      </c>
      <c r="EP129" s="18" t="str">
        <f t="shared" si="476"/>
        <v/>
      </c>
      <c r="EQ129" s="18" t="str">
        <f>IF(ISNUMBER(EO129), EO129*COS(RADIANS(-$C129+Графики!$B$3))+EP129*SIN(RADIANS(-$C129+Графики!$B$3)),"")</f>
        <v/>
      </c>
      <c r="ER129" s="19" t="str">
        <f>IF(ISNUMBER(EO129), EO129*COS(RADIANS(-$C129+Графики!$B$5))+EP129*SIN(RADIANS(-$C129+Графики!$B$5)),"")</f>
        <v/>
      </c>
      <c r="ES129" s="24"/>
      <c r="ET129" s="25"/>
      <c r="EU129" s="25"/>
      <c r="EV129" s="25"/>
      <c r="EW129" s="18" t="str">
        <f t="shared" si="426"/>
        <v/>
      </c>
      <c r="EX129" s="18" t="str">
        <f t="shared" si="427"/>
        <v/>
      </c>
      <c r="EY129" s="18" t="str">
        <f t="shared" si="477"/>
        <v/>
      </c>
      <c r="EZ129" s="18" t="str">
        <f t="shared" si="478"/>
        <v/>
      </c>
      <c r="FA129" s="18" t="str">
        <f>IF(ISNUMBER(EY129), EY129*COS(RADIANS(-$C129+Графики!$B$3))+EZ129*SIN(RADIANS(-$C129+Графики!$B$3)),"")</f>
        <v/>
      </c>
      <c r="FB129" s="19" t="str">
        <f>IF(ISNUMBER(EY129), EY129*COS(RADIANS(-$C129+Графики!$B$5))+EZ129*SIN(RADIANS(-$C129+Графики!$B$5)),"")</f>
        <v/>
      </c>
      <c r="FC129" s="24"/>
      <c r="FD129" s="25"/>
      <c r="FE129" s="25"/>
      <c r="FF129" s="25"/>
      <c r="FG129" s="18" t="str">
        <f t="shared" si="428"/>
        <v/>
      </c>
      <c r="FH129" s="18" t="str">
        <f t="shared" si="429"/>
        <v/>
      </c>
      <c r="FI129" s="18" t="str">
        <f t="shared" si="479"/>
        <v/>
      </c>
      <c r="FJ129" s="18" t="str">
        <f t="shared" si="480"/>
        <v/>
      </c>
      <c r="FK129" s="18" t="str">
        <f>IF(ISNUMBER(FI129), FI129*COS(RADIANS(-$C129+Графики!$B$3))+FJ129*SIN(RADIANS(-$C129+Графики!$B$3)),"")</f>
        <v/>
      </c>
      <c r="FL129" s="19" t="str">
        <f>IF(ISNUMBER(FI129), FI129*COS(RADIANS(-$C129+Графики!$B$5))+FJ129*SIN(RADIANS(-$C129+Графики!$B$5)),"")</f>
        <v/>
      </c>
      <c r="FM129" s="24"/>
      <c r="FN129" s="25"/>
      <c r="FO129" s="25"/>
      <c r="FP129" s="25"/>
      <c r="FQ129" s="18" t="str">
        <f t="shared" si="430"/>
        <v/>
      </c>
      <c r="FR129" s="18" t="str">
        <f t="shared" si="431"/>
        <v/>
      </c>
      <c r="FS129" s="18" t="str">
        <f t="shared" si="481"/>
        <v/>
      </c>
      <c r="FT129" s="18" t="str">
        <f t="shared" si="482"/>
        <v/>
      </c>
      <c r="FU129" s="18" t="str">
        <f>IF(ISNUMBER(FS129), FS129*COS(RADIANS(-$C129+Графики!$B$3))+FT129*SIN(RADIANS(-$C129+Графики!$B$3)),"")</f>
        <v/>
      </c>
      <c r="FV129" s="19" t="str">
        <f>IF(ISNUMBER(FS129), FS129*COS(RADIANS(-$C129+Графики!$B$5))+FT129*SIN(RADIANS(-$C129+Графики!$B$5)),"")</f>
        <v/>
      </c>
      <c r="FW129" s="24"/>
      <c r="FX129" s="25"/>
      <c r="FY129" s="25"/>
      <c r="FZ129" s="25"/>
      <c r="GA129" s="18" t="str">
        <f t="shared" si="432"/>
        <v/>
      </c>
      <c r="GB129" s="18" t="str">
        <f t="shared" si="433"/>
        <v/>
      </c>
      <c r="GC129" s="18" t="str">
        <f t="shared" si="483"/>
        <v/>
      </c>
      <c r="GD129" s="18" t="str">
        <f t="shared" si="484"/>
        <v/>
      </c>
      <c r="GE129" s="18" t="str">
        <f>IF(ISNUMBER(GC129), GC129*COS(RADIANS(-$C129+Графики!$B$3))+GD129*SIN(RADIANS(-$C129+Графики!$B$3)),"")</f>
        <v/>
      </c>
      <c r="GF129" s="19" t="str">
        <f>IF(ISNUMBER(GC129), GC129*COS(RADIANS(-$C129+Графики!$B$5))+GD129*SIN(RADIANS(-$C129+Графики!$B$5)),"")</f>
        <v/>
      </c>
      <c r="GG129" s="24"/>
      <c r="GH129" s="25"/>
      <c r="GI129" s="25"/>
      <c r="GJ129" s="25"/>
      <c r="GK129" s="18" t="str">
        <f t="shared" si="434"/>
        <v/>
      </c>
      <c r="GL129" s="18" t="str">
        <f t="shared" si="435"/>
        <v/>
      </c>
      <c r="GM129" s="18" t="str">
        <f t="shared" si="485"/>
        <v/>
      </c>
      <c r="GN129" s="18" t="str">
        <f t="shared" si="486"/>
        <v/>
      </c>
      <c r="GO129" s="18" t="str">
        <f>IF(ISNUMBER(GM129), GM129*COS(RADIANS(-$C129+Графики!$B$3))+GN129*SIN(RADIANS(-$C129+Графики!$B$3)),"")</f>
        <v/>
      </c>
      <c r="GP129" s="19" t="str">
        <f>IF(ISNUMBER(GM129), GM129*COS(RADIANS(-$C129+Графики!$B$5))+GN129*SIN(RADIANS(-$C129+Графики!$B$5)),"")</f>
        <v/>
      </c>
      <c r="GQ129" s="24"/>
      <c r="GR129" s="25"/>
      <c r="GS129" s="25"/>
      <c r="GT129" s="25"/>
      <c r="GU129" s="18" t="str">
        <f t="shared" si="436"/>
        <v/>
      </c>
      <c r="GV129" s="18" t="str">
        <f t="shared" si="437"/>
        <v/>
      </c>
      <c r="GW129" s="18" t="str">
        <f t="shared" si="487"/>
        <v/>
      </c>
      <c r="GX129" s="18" t="str">
        <f t="shared" si="488"/>
        <v/>
      </c>
      <c r="GY129" s="18" t="str">
        <f>IF(ISNUMBER(GW129), GW129*COS(RADIANS(-$C129+Графики!$B$3))+GX129*SIN(RADIANS(-$C129+Графики!$B$3)),"")</f>
        <v/>
      </c>
      <c r="GZ129" s="19" t="str">
        <f>IF(ISNUMBER(GW129), GW129*COS(RADIANS(-$C129+Графики!$B$5))+GX129*SIN(RADIANS(-$C129+Графики!$B$5)),"")</f>
        <v/>
      </c>
      <c r="HA129" s="24"/>
      <c r="HB129" s="25"/>
      <c r="HC129" s="25"/>
      <c r="HD129" s="25"/>
      <c r="HE129" s="18" t="str">
        <f t="shared" si="438"/>
        <v/>
      </c>
      <c r="HF129" s="18" t="str">
        <f t="shared" si="439"/>
        <v/>
      </c>
      <c r="HG129" s="18" t="str">
        <f t="shared" si="489"/>
        <v/>
      </c>
      <c r="HH129" s="18" t="str">
        <f t="shared" si="490"/>
        <v/>
      </c>
      <c r="HI129" s="18" t="str">
        <f>IF(ISNUMBER(HG129), HG129*COS(RADIANS(-$C129+Графики!$B$3))+HH129*SIN(RADIANS(-$C129+Графики!$B$3)),"")</f>
        <v/>
      </c>
      <c r="HJ129" s="19" t="str">
        <f>IF(ISNUMBER(HG129), HG129*COS(RADIANS(-$C129+Графики!$B$5))+HH129*SIN(RADIANS(-$C129+Графики!$B$5)),"")</f>
        <v/>
      </c>
      <c r="HK129" s="24"/>
      <c r="HL129" s="25"/>
      <c r="HM129" s="25"/>
      <c r="HN129" s="25"/>
      <c r="HO129" s="18" t="str">
        <f t="shared" si="440"/>
        <v/>
      </c>
      <c r="HP129" s="18" t="str">
        <f t="shared" si="441"/>
        <v/>
      </c>
      <c r="HQ129" s="18" t="str">
        <f t="shared" si="491"/>
        <v/>
      </c>
      <c r="HR129" s="18" t="str">
        <f t="shared" si="492"/>
        <v/>
      </c>
      <c r="HS129" s="18" t="str">
        <f>IF(ISNUMBER(HQ129), HQ129*COS(RADIANS(-$C129+Графики!$B$3))+HR129*SIN(RADIANS(-$C129+Графики!$B$3)),"")</f>
        <v/>
      </c>
      <c r="HT129" s="19" t="str">
        <f>IF(ISNUMBER(HQ129), HQ129*COS(RADIANS(-$C129+Графики!$B$5))+HR129*SIN(RADIANS(-$C129+Графики!$B$5)),"")</f>
        <v/>
      </c>
      <c r="HU129" s="24"/>
      <c r="HV129" s="25"/>
      <c r="HW129" s="25"/>
      <c r="HX129" s="25"/>
      <c r="HY129" s="18" t="str">
        <f t="shared" si="442"/>
        <v/>
      </c>
      <c r="HZ129" s="18" t="str">
        <f t="shared" si="443"/>
        <v/>
      </c>
      <c r="IA129" s="18" t="str">
        <f t="shared" si="493"/>
        <v/>
      </c>
      <c r="IB129" s="18" t="str">
        <f t="shared" si="494"/>
        <v/>
      </c>
      <c r="IC129" s="18" t="str">
        <f>IF(ISNUMBER(IA129), IA129*COS(RADIANS(-$C129+Графики!$B$3))+IB129*SIN(RADIANS(-$C129+Графики!$B$3)),"")</f>
        <v/>
      </c>
      <c r="ID129" s="19" t="str">
        <f>IF(ISNUMBER(IA129), IA129*COS(RADIANS(-$C129+Графики!$B$5))+IB129*SIN(RADIANS(-$C129+Графики!$B$5)),"")</f>
        <v/>
      </c>
      <c r="IE129" s="24"/>
      <c r="IF129" s="25"/>
      <c r="IG129" s="25"/>
      <c r="IH129" s="25"/>
      <c r="II129" s="18" t="str">
        <f t="shared" si="444"/>
        <v/>
      </c>
      <c r="IJ129" s="18" t="str">
        <f t="shared" si="445"/>
        <v/>
      </c>
      <c r="IK129" s="18" t="str">
        <f t="shared" si="495"/>
        <v/>
      </c>
      <c r="IL129" s="18" t="str">
        <f t="shared" si="496"/>
        <v/>
      </c>
      <c r="IM129" s="18" t="str">
        <f>IF(ISNUMBER(IK129), IK129*COS(RADIANS(-$C129+Графики!$B$3))+IL129*SIN(RADIANS(-$C129+Графики!$B$3)),"")</f>
        <v/>
      </c>
      <c r="IN129" s="19" t="str">
        <f>IF(ISNUMBER(IK129), IK129*COS(RADIANS(-$C129+Графики!$B$5))+IL129*SIN(RADIANS(-$C129+Графики!$B$5)),"")</f>
        <v/>
      </c>
      <c r="IO129" s="24"/>
      <c r="IP129" s="25"/>
      <c r="IQ129" s="25"/>
      <c r="IR129" s="25"/>
      <c r="IS129" s="18" t="str">
        <f t="shared" si="446"/>
        <v/>
      </c>
      <c r="IT129" s="18" t="str">
        <f t="shared" si="447"/>
        <v/>
      </c>
      <c r="IU129" s="18" t="str">
        <f t="shared" si="497"/>
        <v/>
      </c>
      <c r="IV129" s="18" t="str">
        <f t="shared" si="498"/>
        <v/>
      </c>
      <c r="IW129" s="18" t="str">
        <f>IF(ISNUMBER(IU129), IU129*COS(RADIANS(-$C129+Графики!$B$3))+IV129*SIN(RADIANS(-$C129+Графики!$B$3)),"")</f>
        <v/>
      </c>
      <c r="IX129" s="19" t="str">
        <f>IF(ISNUMBER(IU129), IU129*COS(RADIANS(-$C129+Графики!$B$5))+IV129*SIN(RADIANS(-$C129+Графики!$B$5)),"")</f>
        <v/>
      </c>
    </row>
    <row r="130" spans="1:258" s="88" customFormat="1" x14ac:dyDescent="0.25">
      <c r="A130" s="44">
        <v>130</v>
      </c>
      <c r="B130" s="50">
        <v>0</v>
      </c>
      <c r="C130" s="11">
        <f>IF(Графики!$A$7="Расчитывать с учетом закручивания скважины",B130,0)</f>
        <v>0</v>
      </c>
      <c r="D130" s="47">
        <v>63.5</v>
      </c>
      <c r="E130" s="34">
        <f t="shared" si="499"/>
        <v>0</v>
      </c>
      <c r="F130" s="35">
        <f t="shared" si="499"/>
        <v>0</v>
      </c>
      <c r="G130" s="35">
        <f t="shared" si="295"/>
        <v>0</v>
      </c>
      <c r="H130" s="36">
        <f t="shared" si="296"/>
        <v>0</v>
      </c>
      <c r="I130" s="29"/>
      <c r="J130" s="25"/>
      <c r="K130" s="25"/>
      <c r="L130" s="25"/>
      <c r="M130" s="18" t="str">
        <f t="shared" si="398"/>
        <v/>
      </c>
      <c r="N130" s="18" t="str">
        <f t="shared" si="399"/>
        <v/>
      </c>
      <c r="O130" s="18" t="str">
        <f t="shared" si="449"/>
        <v/>
      </c>
      <c r="P130" s="18" t="str">
        <f t="shared" si="450"/>
        <v/>
      </c>
      <c r="Q130" s="18" t="str">
        <f>IF(ISNUMBER(O130), O130*COS(RADIANS(-$C130+Графики!$B$3))+P130*SIN(RADIANS(-$C130+Графики!$B$3)),"")</f>
        <v/>
      </c>
      <c r="R130" s="19" t="str">
        <f>IF(ISNUMBER(O130), O130*COS(RADIANS(-$C130+Графики!$B$5))+P130*SIN(RADIANS(-$C130+Графики!$B$5)),"")</f>
        <v/>
      </c>
      <c r="S130" s="29"/>
      <c r="T130" s="25"/>
      <c r="U130" s="25"/>
      <c r="V130" s="25"/>
      <c r="W130" s="18" t="str">
        <f t="shared" si="400"/>
        <v/>
      </c>
      <c r="X130" s="18" t="str">
        <f t="shared" si="401"/>
        <v/>
      </c>
      <c r="Y130" s="18" t="str">
        <f t="shared" si="451"/>
        <v/>
      </c>
      <c r="Z130" s="18" t="str">
        <f t="shared" si="452"/>
        <v/>
      </c>
      <c r="AA130" s="18" t="str">
        <f>IF(ISNUMBER(Y130), Y130*COS(RADIANS(-$C130+Графики!$B$3))+Z130*SIN(RADIANS(-$C130+Графики!$B$3)),"")</f>
        <v/>
      </c>
      <c r="AB130" s="18" t="str">
        <f>IF(ISNUMBER(Y130), Y130*COS(RADIANS(-$C130+Графики!$B$5))+Z130*SIN(RADIANS(-$C130+Графики!$B$5)),"")</f>
        <v/>
      </c>
      <c r="AC130" s="24"/>
      <c r="AD130" s="25"/>
      <c r="AE130" s="25"/>
      <c r="AF130" s="25"/>
      <c r="AG130" s="18" t="str">
        <f t="shared" si="402"/>
        <v/>
      </c>
      <c r="AH130" s="18" t="str">
        <f t="shared" si="403"/>
        <v/>
      </c>
      <c r="AI130" s="18" t="str">
        <f t="shared" si="453"/>
        <v/>
      </c>
      <c r="AJ130" s="18" t="str">
        <f t="shared" si="454"/>
        <v/>
      </c>
      <c r="AK130" s="18" t="str">
        <f>IF(ISNUMBER(AI130), AI130*COS(RADIANS(-$C130+Графики!$B$3))+AJ130*SIN(RADIANS(-$C130+Графики!$B$3)),"")</f>
        <v/>
      </c>
      <c r="AL130" s="19" t="str">
        <f>IF(ISNUMBER(AI130), AI130*COS(RADIANS(-$C130+Графики!$B$5))+AJ130*SIN(RADIANS(-$C130+Графики!$B$5)),"")</f>
        <v/>
      </c>
      <c r="AM130" s="24"/>
      <c r="AN130" s="25"/>
      <c r="AO130" s="25"/>
      <c r="AP130" s="25"/>
      <c r="AQ130" s="18" t="str">
        <f t="shared" si="404"/>
        <v/>
      </c>
      <c r="AR130" s="18" t="str">
        <f t="shared" si="405"/>
        <v/>
      </c>
      <c r="AS130" s="18" t="str">
        <f t="shared" si="455"/>
        <v/>
      </c>
      <c r="AT130" s="18" t="str">
        <f t="shared" si="456"/>
        <v/>
      </c>
      <c r="AU130" s="18" t="str">
        <f>IF(ISNUMBER(AS130), AS130*COS(RADIANS(-$C130+Графики!$B$3))+AT130*SIN(RADIANS(-$C130+Графики!$B$3)),"")</f>
        <v/>
      </c>
      <c r="AV130" s="19" t="str">
        <f>IF(ISNUMBER(AS130), AS130*COS(RADIANS(-$C130+Графики!$B$5))+AT130*SIN(RADIANS(-$C130+Графики!$B$5)),"")</f>
        <v/>
      </c>
      <c r="AW130" s="24"/>
      <c r="AX130" s="25"/>
      <c r="AY130" s="25"/>
      <c r="AZ130" s="25"/>
      <c r="BA130" s="18" t="str">
        <f t="shared" si="406"/>
        <v/>
      </c>
      <c r="BB130" s="18" t="str">
        <f t="shared" si="407"/>
        <v/>
      </c>
      <c r="BC130" s="18" t="str">
        <f t="shared" si="457"/>
        <v/>
      </c>
      <c r="BD130" s="18" t="str">
        <f t="shared" si="458"/>
        <v/>
      </c>
      <c r="BE130" s="18" t="str">
        <f>IF(ISNUMBER(BC130), BC130*COS(RADIANS(-$C130+Графики!$B$3))+BD130*SIN(RADIANS(-$C130+Графики!$B$3)),"")</f>
        <v/>
      </c>
      <c r="BF130" s="19" t="str">
        <f>IF(ISNUMBER(BC130), BC130*COS(RADIANS(-$C130+Графики!$B$5))+BD130*SIN(RADIANS(-$C130+Графики!$B$5)),"")</f>
        <v/>
      </c>
      <c r="BG130" s="24"/>
      <c r="BH130" s="25"/>
      <c r="BI130" s="25"/>
      <c r="BJ130" s="25"/>
      <c r="BK130" s="18" t="str">
        <f t="shared" si="408"/>
        <v/>
      </c>
      <c r="BL130" s="18" t="str">
        <f t="shared" si="409"/>
        <v/>
      </c>
      <c r="BM130" s="18" t="str">
        <f t="shared" si="459"/>
        <v/>
      </c>
      <c r="BN130" s="18" t="str">
        <f t="shared" si="460"/>
        <v/>
      </c>
      <c r="BO130" s="18" t="str">
        <f>IF(ISNUMBER(BM130), BM130*COS(RADIANS(-$C130+Графики!$B$3))+BN130*SIN(RADIANS(-$C130+Графики!$B$3)),"")</f>
        <v/>
      </c>
      <c r="BP130" s="19" t="str">
        <f>IF(ISNUMBER(BM130), BM130*COS(RADIANS(-$C130+Графики!$B$5))+BN130*SIN(RADIANS(-$C130+Графики!$B$5)),"")</f>
        <v/>
      </c>
      <c r="BQ130" s="24"/>
      <c r="BR130" s="25"/>
      <c r="BS130" s="25"/>
      <c r="BT130" s="25"/>
      <c r="BU130" s="18" t="str">
        <f t="shared" si="410"/>
        <v/>
      </c>
      <c r="BV130" s="18" t="str">
        <f t="shared" si="411"/>
        <v/>
      </c>
      <c r="BW130" s="18" t="str">
        <f t="shared" si="461"/>
        <v/>
      </c>
      <c r="BX130" s="18" t="str">
        <f t="shared" si="462"/>
        <v/>
      </c>
      <c r="BY130" s="18" t="str">
        <f>IF(ISNUMBER(BW130), BW130*COS(RADIANS(-$C130+Графики!$B$3))+BX130*SIN(RADIANS(-$C130+Графики!$B$3)),"")</f>
        <v/>
      </c>
      <c r="BZ130" s="19" t="str">
        <f>IF(ISNUMBER(BW130), BW130*COS(RADIANS(-$C130+Графики!$B$5))+BX130*SIN(RADIANS(-$C130+Графики!$B$5)),"")</f>
        <v/>
      </c>
      <c r="CA130" s="29"/>
      <c r="CB130" s="25"/>
      <c r="CC130" s="25"/>
      <c r="CD130" s="25"/>
      <c r="CE130" s="18" t="str">
        <f t="shared" si="412"/>
        <v/>
      </c>
      <c r="CF130" s="18" t="str">
        <f t="shared" si="413"/>
        <v/>
      </c>
      <c r="CG130" s="18" t="str">
        <f t="shared" si="463"/>
        <v/>
      </c>
      <c r="CH130" s="18" t="str">
        <f t="shared" si="464"/>
        <v/>
      </c>
      <c r="CI130" s="18" t="str">
        <f>IF(ISNUMBER(CG130), CG130*COS(RADIANS(-$C130+Графики!$B$3))+CH130*SIN(RADIANS(-$C130+Графики!$B$3)),"")</f>
        <v/>
      </c>
      <c r="CJ130" s="19" t="str">
        <f>IF(ISNUMBER(CG130), CG130*COS(RADIANS(-$C130+Графики!$B$5))+CH130*SIN(RADIANS(-$C130+Графики!$B$5)),"")</f>
        <v/>
      </c>
      <c r="CK130" s="24"/>
      <c r="CL130" s="25"/>
      <c r="CM130" s="25"/>
      <c r="CN130" s="25"/>
      <c r="CO130" s="18" t="str">
        <f t="shared" si="414"/>
        <v/>
      </c>
      <c r="CP130" s="18" t="str">
        <f t="shared" si="415"/>
        <v/>
      </c>
      <c r="CQ130" s="18" t="str">
        <f t="shared" si="465"/>
        <v/>
      </c>
      <c r="CR130" s="18" t="str">
        <f t="shared" si="466"/>
        <v/>
      </c>
      <c r="CS130" s="18" t="str">
        <f>IF(ISNUMBER(CQ130), CQ130*COS(RADIANS(-$C130+Графики!$B$3))+CR130*SIN(RADIANS(-$C130+Графики!$B$3)),"")</f>
        <v/>
      </c>
      <c r="CT130" s="19" t="str">
        <f>IF(ISNUMBER(CQ130), CQ130*COS(RADIANS(-$C130+Графики!$B$5))+CR130*SIN(RADIANS(-$C130+Графики!$B$5)),"")</f>
        <v/>
      </c>
      <c r="CU130" s="24"/>
      <c r="CV130" s="25"/>
      <c r="CW130" s="25"/>
      <c r="CX130" s="25"/>
      <c r="CY130" s="18" t="str">
        <f t="shared" si="416"/>
        <v/>
      </c>
      <c r="CZ130" s="18" t="str">
        <f t="shared" si="417"/>
        <v/>
      </c>
      <c r="DA130" s="18" t="str">
        <f t="shared" si="467"/>
        <v/>
      </c>
      <c r="DB130" s="18" t="str">
        <f t="shared" si="468"/>
        <v/>
      </c>
      <c r="DC130" s="18" t="str">
        <f>IF(ISNUMBER(DA130), DA130*COS(RADIANS(-$C130+Графики!$B$3))+DB130*SIN(RADIANS(-$C130+Графики!$B$3)),"")</f>
        <v/>
      </c>
      <c r="DD130" s="19" t="str">
        <f>IF(ISNUMBER(DA130), DA130*COS(RADIANS(-$C130+Графики!$B$5))+DB130*SIN(RADIANS(-$C130+Графики!$B$5)),"")</f>
        <v/>
      </c>
      <c r="DE130" s="24"/>
      <c r="DF130" s="25"/>
      <c r="DG130" s="25"/>
      <c r="DH130" s="25"/>
      <c r="DI130" s="18" t="str">
        <f t="shared" si="418"/>
        <v/>
      </c>
      <c r="DJ130" s="18" t="str">
        <f t="shared" si="419"/>
        <v/>
      </c>
      <c r="DK130" s="18" t="str">
        <f t="shared" si="469"/>
        <v/>
      </c>
      <c r="DL130" s="18" t="str">
        <f t="shared" si="470"/>
        <v/>
      </c>
      <c r="DM130" s="18" t="str">
        <f>IF(ISNUMBER(DK130), DK130*COS(RADIANS(-$C130+Графики!$B$3))+DL130*SIN(RADIANS(-$C130+Графики!$B$3)),"")</f>
        <v/>
      </c>
      <c r="DN130" s="19" t="str">
        <f>IF(ISNUMBER(DK130), DK130*COS(RADIANS(-$C130+Графики!$B$5))+DL130*SIN(RADIANS(-$C130+Графики!$B$5)),"")</f>
        <v/>
      </c>
      <c r="DO130" s="24"/>
      <c r="DP130" s="25"/>
      <c r="DQ130" s="25"/>
      <c r="DR130" s="25"/>
      <c r="DS130" s="18" t="str">
        <f t="shared" si="420"/>
        <v/>
      </c>
      <c r="DT130" s="18" t="str">
        <f t="shared" si="421"/>
        <v/>
      </c>
      <c r="DU130" s="18" t="str">
        <f t="shared" si="471"/>
        <v/>
      </c>
      <c r="DV130" s="18" t="str">
        <f t="shared" si="472"/>
        <v/>
      </c>
      <c r="DW130" s="18" t="str">
        <f>IF(ISNUMBER(DU130), DU130*COS(RADIANS(-$C130+Графики!$B$3))+DV130*SIN(RADIANS(-$C130+Графики!$B$3)),"")</f>
        <v/>
      </c>
      <c r="DX130" s="19" t="str">
        <f>IF(ISNUMBER(DU130), DU130*COS(RADIANS(-$C130+Графики!$B$5))+DV130*SIN(RADIANS(-$C130+Графики!$B$5)),"")</f>
        <v/>
      </c>
      <c r="DY130" s="24"/>
      <c r="DZ130" s="25"/>
      <c r="EA130" s="25"/>
      <c r="EB130" s="25"/>
      <c r="EC130" s="18" t="str">
        <f t="shared" si="422"/>
        <v/>
      </c>
      <c r="ED130" s="18" t="str">
        <f t="shared" si="423"/>
        <v/>
      </c>
      <c r="EE130" s="18" t="str">
        <f t="shared" si="473"/>
        <v/>
      </c>
      <c r="EF130" s="18" t="str">
        <f t="shared" si="474"/>
        <v/>
      </c>
      <c r="EG130" s="18" t="str">
        <f>IF(ISNUMBER(EE130), EE130*COS(RADIANS(-$C130+Графики!$B$3))+EF130*SIN(RADIANS(-$C130+Графики!$B$3)),"")</f>
        <v/>
      </c>
      <c r="EH130" s="19" t="str">
        <f>IF(ISNUMBER(EE130), EE130*COS(RADIANS(-$C130+Графики!$B$5))+EF130*SIN(RADIANS(-$C130+Графики!$B$5)),"")</f>
        <v/>
      </c>
      <c r="EI130" s="24"/>
      <c r="EJ130" s="25"/>
      <c r="EK130" s="25"/>
      <c r="EL130" s="25"/>
      <c r="EM130" s="18" t="str">
        <f t="shared" si="424"/>
        <v/>
      </c>
      <c r="EN130" s="18" t="str">
        <f t="shared" si="425"/>
        <v/>
      </c>
      <c r="EO130" s="18" t="str">
        <f t="shared" si="475"/>
        <v/>
      </c>
      <c r="EP130" s="18" t="str">
        <f t="shared" si="476"/>
        <v/>
      </c>
      <c r="EQ130" s="18" t="str">
        <f>IF(ISNUMBER(EO130), EO130*COS(RADIANS(-$C130+Графики!$B$3))+EP130*SIN(RADIANS(-$C130+Графики!$B$3)),"")</f>
        <v/>
      </c>
      <c r="ER130" s="19" t="str">
        <f>IF(ISNUMBER(EO130), EO130*COS(RADIANS(-$C130+Графики!$B$5))+EP130*SIN(RADIANS(-$C130+Графики!$B$5)),"")</f>
        <v/>
      </c>
      <c r="ES130" s="24"/>
      <c r="ET130" s="25"/>
      <c r="EU130" s="25"/>
      <c r="EV130" s="25"/>
      <c r="EW130" s="18" t="str">
        <f t="shared" si="426"/>
        <v/>
      </c>
      <c r="EX130" s="18" t="str">
        <f t="shared" si="427"/>
        <v/>
      </c>
      <c r="EY130" s="18" t="str">
        <f t="shared" si="477"/>
        <v/>
      </c>
      <c r="EZ130" s="18" t="str">
        <f t="shared" si="478"/>
        <v/>
      </c>
      <c r="FA130" s="18" t="str">
        <f>IF(ISNUMBER(EY130), EY130*COS(RADIANS(-$C130+Графики!$B$3))+EZ130*SIN(RADIANS(-$C130+Графики!$B$3)),"")</f>
        <v/>
      </c>
      <c r="FB130" s="19" t="str">
        <f>IF(ISNUMBER(EY130), EY130*COS(RADIANS(-$C130+Графики!$B$5))+EZ130*SIN(RADIANS(-$C130+Графики!$B$5)),"")</f>
        <v/>
      </c>
      <c r="FC130" s="24"/>
      <c r="FD130" s="25"/>
      <c r="FE130" s="25"/>
      <c r="FF130" s="25"/>
      <c r="FG130" s="18" t="str">
        <f t="shared" si="428"/>
        <v/>
      </c>
      <c r="FH130" s="18" t="str">
        <f t="shared" si="429"/>
        <v/>
      </c>
      <c r="FI130" s="18" t="str">
        <f t="shared" si="479"/>
        <v/>
      </c>
      <c r="FJ130" s="18" t="str">
        <f t="shared" si="480"/>
        <v/>
      </c>
      <c r="FK130" s="18" t="str">
        <f>IF(ISNUMBER(FI130), FI130*COS(RADIANS(-$C130+Графики!$B$3))+FJ130*SIN(RADIANS(-$C130+Графики!$B$3)),"")</f>
        <v/>
      </c>
      <c r="FL130" s="19" t="str">
        <f>IF(ISNUMBER(FI130), FI130*COS(RADIANS(-$C130+Графики!$B$5))+FJ130*SIN(RADIANS(-$C130+Графики!$B$5)),"")</f>
        <v/>
      </c>
      <c r="FM130" s="24"/>
      <c r="FN130" s="25"/>
      <c r="FO130" s="25"/>
      <c r="FP130" s="25"/>
      <c r="FQ130" s="18" t="str">
        <f t="shared" si="430"/>
        <v/>
      </c>
      <c r="FR130" s="18" t="str">
        <f t="shared" si="431"/>
        <v/>
      </c>
      <c r="FS130" s="18" t="str">
        <f t="shared" si="481"/>
        <v/>
      </c>
      <c r="FT130" s="18" t="str">
        <f t="shared" si="482"/>
        <v/>
      </c>
      <c r="FU130" s="18" t="str">
        <f>IF(ISNUMBER(FS130), FS130*COS(RADIANS(-$C130+Графики!$B$3))+FT130*SIN(RADIANS(-$C130+Графики!$B$3)),"")</f>
        <v/>
      </c>
      <c r="FV130" s="19" t="str">
        <f>IF(ISNUMBER(FS130), FS130*COS(RADIANS(-$C130+Графики!$B$5))+FT130*SIN(RADIANS(-$C130+Графики!$B$5)),"")</f>
        <v/>
      </c>
      <c r="FW130" s="24"/>
      <c r="FX130" s="25"/>
      <c r="FY130" s="25"/>
      <c r="FZ130" s="25"/>
      <c r="GA130" s="18" t="str">
        <f t="shared" si="432"/>
        <v/>
      </c>
      <c r="GB130" s="18" t="str">
        <f t="shared" si="433"/>
        <v/>
      </c>
      <c r="GC130" s="18" t="str">
        <f t="shared" si="483"/>
        <v/>
      </c>
      <c r="GD130" s="18" t="str">
        <f t="shared" si="484"/>
        <v/>
      </c>
      <c r="GE130" s="18" t="str">
        <f>IF(ISNUMBER(GC130), GC130*COS(RADIANS(-$C130+Графики!$B$3))+GD130*SIN(RADIANS(-$C130+Графики!$B$3)),"")</f>
        <v/>
      </c>
      <c r="GF130" s="19" t="str">
        <f>IF(ISNUMBER(GC130), GC130*COS(RADIANS(-$C130+Графики!$B$5))+GD130*SIN(RADIANS(-$C130+Графики!$B$5)),"")</f>
        <v/>
      </c>
      <c r="GG130" s="24"/>
      <c r="GH130" s="25"/>
      <c r="GI130" s="25"/>
      <c r="GJ130" s="25"/>
      <c r="GK130" s="18" t="str">
        <f t="shared" si="434"/>
        <v/>
      </c>
      <c r="GL130" s="18" t="str">
        <f t="shared" si="435"/>
        <v/>
      </c>
      <c r="GM130" s="18" t="str">
        <f t="shared" si="485"/>
        <v/>
      </c>
      <c r="GN130" s="18" t="str">
        <f t="shared" si="486"/>
        <v/>
      </c>
      <c r="GO130" s="18" t="str">
        <f>IF(ISNUMBER(GM130), GM130*COS(RADIANS(-$C130+Графики!$B$3))+GN130*SIN(RADIANS(-$C130+Графики!$B$3)),"")</f>
        <v/>
      </c>
      <c r="GP130" s="19" t="str">
        <f>IF(ISNUMBER(GM130), GM130*COS(RADIANS(-$C130+Графики!$B$5))+GN130*SIN(RADIANS(-$C130+Графики!$B$5)),"")</f>
        <v/>
      </c>
      <c r="GQ130" s="24"/>
      <c r="GR130" s="25"/>
      <c r="GS130" s="25"/>
      <c r="GT130" s="25"/>
      <c r="GU130" s="18" t="str">
        <f t="shared" si="436"/>
        <v/>
      </c>
      <c r="GV130" s="18" t="str">
        <f t="shared" si="437"/>
        <v/>
      </c>
      <c r="GW130" s="18" t="str">
        <f t="shared" si="487"/>
        <v/>
      </c>
      <c r="GX130" s="18" t="str">
        <f t="shared" si="488"/>
        <v/>
      </c>
      <c r="GY130" s="18" t="str">
        <f>IF(ISNUMBER(GW130), GW130*COS(RADIANS(-$C130+Графики!$B$3))+GX130*SIN(RADIANS(-$C130+Графики!$B$3)),"")</f>
        <v/>
      </c>
      <c r="GZ130" s="19" t="str">
        <f>IF(ISNUMBER(GW130), GW130*COS(RADIANS(-$C130+Графики!$B$5))+GX130*SIN(RADIANS(-$C130+Графики!$B$5)),"")</f>
        <v/>
      </c>
      <c r="HA130" s="24"/>
      <c r="HB130" s="25"/>
      <c r="HC130" s="25"/>
      <c r="HD130" s="25"/>
      <c r="HE130" s="18" t="str">
        <f t="shared" si="438"/>
        <v/>
      </c>
      <c r="HF130" s="18" t="str">
        <f t="shared" si="439"/>
        <v/>
      </c>
      <c r="HG130" s="18" t="str">
        <f t="shared" si="489"/>
        <v/>
      </c>
      <c r="HH130" s="18" t="str">
        <f t="shared" si="490"/>
        <v/>
      </c>
      <c r="HI130" s="18" t="str">
        <f>IF(ISNUMBER(HG130), HG130*COS(RADIANS(-$C130+Графики!$B$3))+HH130*SIN(RADIANS(-$C130+Графики!$B$3)),"")</f>
        <v/>
      </c>
      <c r="HJ130" s="19" t="str">
        <f>IF(ISNUMBER(HG130), HG130*COS(RADIANS(-$C130+Графики!$B$5))+HH130*SIN(RADIANS(-$C130+Графики!$B$5)),"")</f>
        <v/>
      </c>
      <c r="HK130" s="24"/>
      <c r="HL130" s="25"/>
      <c r="HM130" s="25"/>
      <c r="HN130" s="25"/>
      <c r="HO130" s="18" t="str">
        <f t="shared" si="440"/>
        <v/>
      </c>
      <c r="HP130" s="18" t="str">
        <f t="shared" si="441"/>
        <v/>
      </c>
      <c r="HQ130" s="18" t="str">
        <f t="shared" si="491"/>
        <v/>
      </c>
      <c r="HR130" s="18" t="str">
        <f t="shared" si="492"/>
        <v/>
      </c>
      <c r="HS130" s="18" t="str">
        <f>IF(ISNUMBER(HQ130), HQ130*COS(RADIANS(-$C130+Графики!$B$3))+HR130*SIN(RADIANS(-$C130+Графики!$B$3)),"")</f>
        <v/>
      </c>
      <c r="HT130" s="19" t="str">
        <f>IF(ISNUMBER(HQ130), HQ130*COS(RADIANS(-$C130+Графики!$B$5))+HR130*SIN(RADIANS(-$C130+Графики!$B$5)),"")</f>
        <v/>
      </c>
      <c r="HU130" s="24"/>
      <c r="HV130" s="25"/>
      <c r="HW130" s="25"/>
      <c r="HX130" s="25"/>
      <c r="HY130" s="18" t="str">
        <f t="shared" si="442"/>
        <v/>
      </c>
      <c r="HZ130" s="18" t="str">
        <f t="shared" si="443"/>
        <v/>
      </c>
      <c r="IA130" s="18" t="str">
        <f t="shared" si="493"/>
        <v/>
      </c>
      <c r="IB130" s="18" t="str">
        <f t="shared" si="494"/>
        <v/>
      </c>
      <c r="IC130" s="18" t="str">
        <f>IF(ISNUMBER(IA130), IA130*COS(RADIANS(-$C130+Графики!$B$3))+IB130*SIN(RADIANS(-$C130+Графики!$B$3)),"")</f>
        <v/>
      </c>
      <c r="ID130" s="19" t="str">
        <f>IF(ISNUMBER(IA130), IA130*COS(RADIANS(-$C130+Графики!$B$5))+IB130*SIN(RADIANS(-$C130+Графики!$B$5)),"")</f>
        <v/>
      </c>
      <c r="IE130" s="24"/>
      <c r="IF130" s="25"/>
      <c r="IG130" s="25"/>
      <c r="IH130" s="25"/>
      <c r="II130" s="18" t="str">
        <f t="shared" si="444"/>
        <v/>
      </c>
      <c r="IJ130" s="18" t="str">
        <f t="shared" si="445"/>
        <v/>
      </c>
      <c r="IK130" s="18" t="str">
        <f t="shared" si="495"/>
        <v/>
      </c>
      <c r="IL130" s="18" t="str">
        <f t="shared" si="496"/>
        <v/>
      </c>
      <c r="IM130" s="18" t="str">
        <f>IF(ISNUMBER(IK130), IK130*COS(RADIANS(-$C130+Графики!$B$3))+IL130*SIN(RADIANS(-$C130+Графики!$B$3)),"")</f>
        <v/>
      </c>
      <c r="IN130" s="19" t="str">
        <f>IF(ISNUMBER(IK130), IK130*COS(RADIANS(-$C130+Графики!$B$5))+IL130*SIN(RADIANS(-$C130+Графики!$B$5)),"")</f>
        <v/>
      </c>
      <c r="IO130" s="24"/>
      <c r="IP130" s="25"/>
      <c r="IQ130" s="25"/>
      <c r="IR130" s="25"/>
      <c r="IS130" s="18" t="str">
        <f t="shared" si="446"/>
        <v/>
      </c>
      <c r="IT130" s="18" t="str">
        <f t="shared" si="447"/>
        <v/>
      </c>
      <c r="IU130" s="18" t="str">
        <f t="shared" si="497"/>
        <v/>
      </c>
      <c r="IV130" s="18" t="str">
        <f t="shared" si="498"/>
        <v/>
      </c>
      <c r="IW130" s="18" t="str">
        <f>IF(ISNUMBER(IU130), IU130*COS(RADIANS(-$C130+Графики!$B$3))+IV130*SIN(RADIANS(-$C130+Графики!$B$3)),"")</f>
        <v/>
      </c>
      <c r="IX130" s="19" t="str">
        <f>IF(ISNUMBER(IU130), IU130*COS(RADIANS(-$C130+Графики!$B$5))+IV130*SIN(RADIANS(-$C130+Графики!$B$5)),"")</f>
        <v/>
      </c>
    </row>
    <row r="131" spans="1:258" s="88" customFormat="1" x14ac:dyDescent="0.25">
      <c r="A131" s="44">
        <v>131</v>
      </c>
      <c r="B131" s="50">
        <v>0</v>
      </c>
      <c r="C131" s="11">
        <f>IF(Графики!$A$7="Расчитывать с учетом закручивания скважины",B131,0)</f>
        <v>0</v>
      </c>
      <c r="D131" s="47">
        <v>64</v>
      </c>
      <c r="E131" s="34">
        <f t="shared" si="499"/>
        <v>0</v>
      </c>
      <c r="F131" s="35">
        <f t="shared" si="499"/>
        <v>0</v>
      </c>
      <c r="G131" s="35">
        <f t="shared" ref="G131:G194" si="500">IF(ISNUMBER(INDEX($I$1:$IX$303,$A131,G$1) ),INDEX($I$1:$IX$303,$A131,G$1)-$G$305,0)</f>
        <v>0</v>
      </c>
      <c r="H131" s="36">
        <f t="shared" ref="H131:H194" si="501">IF(ISNUMBER(INDEX($I$1:$IX$303,$A131,H$1) ),INDEX($I$1:$IX$303,$A131,H$1)-$H$305,0)</f>
        <v>0</v>
      </c>
      <c r="I131" s="29"/>
      <c r="J131" s="25"/>
      <c r="K131" s="25"/>
      <c r="L131" s="25"/>
      <c r="M131" s="18" t="str">
        <f t="shared" si="398"/>
        <v/>
      </c>
      <c r="N131" s="18" t="str">
        <f t="shared" si="399"/>
        <v/>
      </c>
      <c r="O131" s="18" t="str">
        <f t="shared" si="449"/>
        <v/>
      </c>
      <c r="P131" s="18" t="str">
        <f t="shared" si="450"/>
        <v/>
      </c>
      <c r="Q131" s="18" t="str">
        <f>IF(ISNUMBER(O131), O131*COS(RADIANS(-$C131+Графики!$B$3))+P131*SIN(RADIANS(-$C131+Графики!$B$3)),"")</f>
        <v/>
      </c>
      <c r="R131" s="19" t="str">
        <f>IF(ISNUMBER(O131), O131*COS(RADIANS(-$C131+Графики!$B$5))+P131*SIN(RADIANS(-$C131+Графики!$B$5)),"")</f>
        <v/>
      </c>
      <c r="S131" s="29"/>
      <c r="T131" s="25"/>
      <c r="U131" s="25"/>
      <c r="V131" s="25"/>
      <c r="W131" s="18" t="str">
        <f t="shared" si="400"/>
        <v/>
      </c>
      <c r="X131" s="18" t="str">
        <f t="shared" si="401"/>
        <v/>
      </c>
      <c r="Y131" s="18" t="str">
        <f t="shared" si="451"/>
        <v/>
      </c>
      <c r="Z131" s="18" t="str">
        <f t="shared" si="452"/>
        <v/>
      </c>
      <c r="AA131" s="18" t="str">
        <f>IF(ISNUMBER(Y131), Y131*COS(RADIANS(-$C131+Графики!$B$3))+Z131*SIN(RADIANS(-$C131+Графики!$B$3)),"")</f>
        <v/>
      </c>
      <c r="AB131" s="18" t="str">
        <f>IF(ISNUMBER(Y131), Y131*COS(RADIANS(-$C131+Графики!$B$5))+Z131*SIN(RADIANS(-$C131+Графики!$B$5)),"")</f>
        <v/>
      </c>
      <c r="AC131" s="24"/>
      <c r="AD131" s="25"/>
      <c r="AE131" s="25"/>
      <c r="AF131" s="25"/>
      <c r="AG131" s="18" t="str">
        <f t="shared" si="402"/>
        <v/>
      </c>
      <c r="AH131" s="18" t="str">
        <f t="shared" si="403"/>
        <v/>
      </c>
      <c r="AI131" s="18" t="str">
        <f t="shared" si="453"/>
        <v/>
      </c>
      <c r="AJ131" s="18" t="str">
        <f t="shared" si="454"/>
        <v/>
      </c>
      <c r="AK131" s="18" t="str">
        <f>IF(ISNUMBER(AI131), AI131*COS(RADIANS(-$C131+Графики!$B$3))+AJ131*SIN(RADIANS(-$C131+Графики!$B$3)),"")</f>
        <v/>
      </c>
      <c r="AL131" s="19" t="str">
        <f>IF(ISNUMBER(AI131), AI131*COS(RADIANS(-$C131+Графики!$B$5))+AJ131*SIN(RADIANS(-$C131+Графики!$B$5)),"")</f>
        <v/>
      </c>
      <c r="AM131" s="24"/>
      <c r="AN131" s="25"/>
      <c r="AO131" s="25"/>
      <c r="AP131" s="25"/>
      <c r="AQ131" s="18" t="str">
        <f t="shared" si="404"/>
        <v/>
      </c>
      <c r="AR131" s="18" t="str">
        <f t="shared" si="405"/>
        <v/>
      </c>
      <c r="AS131" s="18" t="str">
        <f t="shared" si="455"/>
        <v/>
      </c>
      <c r="AT131" s="18" t="str">
        <f t="shared" si="456"/>
        <v/>
      </c>
      <c r="AU131" s="18" t="str">
        <f>IF(ISNUMBER(AS131), AS131*COS(RADIANS(-$C131+Графики!$B$3))+AT131*SIN(RADIANS(-$C131+Графики!$B$3)),"")</f>
        <v/>
      </c>
      <c r="AV131" s="19" t="str">
        <f>IF(ISNUMBER(AS131), AS131*COS(RADIANS(-$C131+Графики!$B$5))+AT131*SIN(RADIANS(-$C131+Графики!$B$5)),"")</f>
        <v/>
      </c>
      <c r="AW131" s="24"/>
      <c r="AX131" s="25"/>
      <c r="AY131" s="25"/>
      <c r="AZ131" s="25"/>
      <c r="BA131" s="18" t="str">
        <f t="shared" si="406"/>
        <v/>
      </c>
      <c r="BB131" s="18" t="str">
        <f t="shared" si="407"/>
        <v/>
      </c>
      <c r="BC131" s="18" t="str">
        <f t="shared" si="457"/>
        <v/>
      </c>
      <c r="BD131" s="18" t="str">
        <f t="shared" si="458"/>
        <v/>
      </c>
      <c r="BE131" s="18" t="str">
        <f>IF(ISNUMBER(BC131), BC131*COS(RADIANS(-$C131+Графики!$B$3))+BD131*SIN(RADIANS(-$C131+Графики!$B$3)),"")</f>
        <v/>
      </c>
      <c r="BF131" s="19" t="str">
        <f>IF(ISNUMBER(BC131), BC131*COS(RADIANS(-$C131+Графики!$B$5))+BD131*SIN(RADIANS(-$C131+Графики!$B$5)),"")</f>
        <v/>
      </c>
      <c r="BG131" s="24"/>
      <c r="BH131" s="25"/>
      <c r="BI131" s="25"/>
      <c r="BJ131" s="25"/>
      <c r="BK131" s="18" t="str">
        <f t="shared" si="408"/>
        <v/>
      </c>
      <c r="BL131" s="18" t="str">
        <f t="shared" si="409"/>
        <v/>
      </c>
      <c r="BM131" s="18" t="str">
        <f t="shared" si="459"/>
        <v/>
      </c>
      <c r="BN131" s="18" t="str">
        <f t="shared" si="460"/>
        <v/>
      </c>
      <c r="BO131" s="18" t="str">
        <f>IF(ISNUMBER(BM131), BM131*COS(RADIANS(-$C131+Графики!$B$3))+BN131*SIN(RADIANS(-$C131+Графики!$B$3)),"")</f>
        <v/>
      </c>
      <c r="BP131" s="19" t="str">
        <f>IF(ISNUMBER(BM131), BM131*COS(RADIANS(-$C131+Графики!$B$5))+BN131*SIN(RADIANS(-$C131+Графики!$B$5)),"")</f>
        <v/>
      </c>
      <c r="BQ131" s="24"/>
      <c r="BR131" s="25"/>
      <c r="BS131" s="25"/>
      <c r="BT131" s="25"/>
      <c r="BU131" s="18" t="str">
        <f t="shared" si="410"/>
        <v/>
      </c>
      <c r="BV131" s="18" t="str">
        <f t="shared" si="411"/>
        <v/>
      </c>
      <c r="BW131" s="18" t="str">
        <f t="shared" si="461"/>
        <v/>
      </c>
      <c r="BX131" s="18" t="str">
        <f t="shared" si="462"/>
        <v/>
      </c>
      <c r="BY131" s="18" t="str">
        <f>IF(ISNUMBER(BW131), BW131*COS(RADIANS(-$C131+Графики!$B$3))+BX131*SIN(RADIANS(-$C131+Графики!$B$3)),"")</f>
        <v/>
      </c>
      <c r="BZ131" s="19" t="str">
        <f>IF(ISNUMBER(BW131), BW131*COS(RADIANS(-$C131+Графики!$B$5))+BX131*SIN(RADIANS(-$C131+Графики!$B$5)),"")</f>
        <v/>
      </c>
      <c r="CA131" s="29"/>
      <c r="CB131" s="25"/>
      <c r="CC131" s="25"/>
      <c r="CD131" s="25"/>
      <c r="CE131" s="18" t="str">
        <f t="shared" si="412"/>
        <v/>
      </c>
      <c r="CF131" s="18" t="str">
        <f t="shared" si="413"/>
        <v/>
      </c>
      <c r="CG131" s="18" t="str">
        <f t="shared" si="463"/>
        <v/>
      </c>
      <c r="CH131" s="18" t="str">
        <f t="shared" si="464"/>
        <v/>
      </c>
      <c r="CI131" s="18" t="str">
        <f>IF(ISNUMBER(CG131), CG131*COS(RADIANS(-$C131+Графики!$B$3))+CH131*SIN(RADIANS(-$C131+Графики!$B$3)),"")</f>
        <v/>
      </c>
      <c r="CJ131" s="19" t="str">
        <f>IF(ISNUMBER(CG131), CG131*COS(RADIANS(-$C131+Графики!$B$5))+CH131*SIN(RADIANS(-$C131+Графики!$B$5)),"")</f>
        <v/>
      </c>
      <c r="CK131" s="24"/>
      <c r="CL131" s="25"/>
      <c r="CM131" s="25"/>
      <c r="CN131" s="25"/>
      <c r="CO131" s="18" t="str">
        <f t="shared" si="414"/>
        <v/>
      </c>
      <c r="CP131" s="18" t="str">
        <f t="shared" si="415"/>
        <v/>
      </c>
      <c r="CQ131" s="18" t="str">
        <f t="shared" si="465"/>
        <v/>
      </c>
      <c r="CR131" s="18" t="str">
        <f t="shared" si="466"/>
        <v/>
      </c>
      <c r="CS131" s="18" t="str">
        <f>IF(ISNUMBER(CQ131), CQ131*COS(RADIANS(-$C131+Графики!$B$3))+CR131*SIN(RADIANS(-$C131+Графики!$B$3)),"")</f>
        <v/>
      </c>
      <c r="CT131" s="19" t="str">
        <f>IF(ISNUMBER(CQ131), CQ131*COS(RADIANS(-$C131+Графики!$B$5))+CR131*SIN(RADIANS(-$C131+Графики!$B$5)),"")</f>
        <v/>
      </c>
      <c r="CU131" s="24"/>
      <c r="CV131" s="25"/>
      <c r="CW131" s="25"/>
      <c r="CX131" s="25"/>
      <c r="CY131" s="18" t="str">
        <f t="shared" si="416"/>
        <v/>
      </c>
      <c r="CZ131" s="18" t="str">
        <f t="shared" si="417"/>
        <v/>
      </c>
      <c r="DA131" s="18" t="str">
        <f t="shared" si="467"/>
        <v/>
      </c>
      <c r="DB131" s="18" t="str">
        <f t="shared" si="468"/>
        <v/>
      </c>
      <c r="DC131" s="18" t="str">
        <f>IF(ISNUMBER(DA131), DA131*COS(RADIANS(-$C131+Графики!$B$3))+DB131*SIN(RADIANS(-$C131+Графики!$B$3)),"")</f>
        <v/>
      </c>
      <c r="DD131" s="19" t="str">
        <f>IF(ISNUMBER(DA131), DA131*COS(RADIANS(-$C131+Графики!$B$5))+DB131*SIN(RADIANS(-$C131+Графики!$B$5)),"")</f>
        <v/>
      </c>
      <c r="DE131" s="24"/>
      <c r="DF131" s="25"/>
      <c r="DG131" s="25"/>
      <c r="DH131" s="25"/>
      <c r="DI131" s="18" t="str">
        <f t="shared" si="418"/>
        <v/>
      </c>
      <c r="DJ131" s="18" t="str">
        <f t="shared" si="419"/>
        <v/>
      </c>
      <c r="DK131" s="18" t="str">
        <f t="shared" si="469"/>
        <v/>
      </c>
      <c r="DL131" s="18" t="str">
        <f t="shared" si="470"/>
        <v/>
      </c>
      <c r="DM131" s="18" t="str">
        <f>IF(ISNUMBER(DK131), DK131*COS(RADIANS(-$C131+Графики!$B$3))+DL131*SIN(RADIANS(-$C131+Графики!$B$3)),"")</f>
        <v/>
      </c>
      <c r="DN131" s="19" t="str">
        <f>IF(ISNUMBER(DK131), DK131*COS(RADIANS(-$C131+Графики!$B$5))+DL131*SIN(RADIANS(-$C131+Графики!$B$5)),"")</f>
        <v/>
      </c>
      <c r="DO131" s="24"/>
      <c r="DP131" s="25"/>
      <c r="DQ131" s="25"/>
      <c r="DR131" s="25"/>
      <c r="DS131" s="18" t="str">
        <f t="shared" si="420"/>
        <v/>
      </c>
      <c r="DT131" s="18" t="str">
        <f t="shared" si="421"/>
        <v/>
      </c>
      <c r="DU131" s="18" t="str">
        <f t="shared" si="471"/>
        <v/>
      </c>
      <c r="DV131" s="18" t="str">
        <f t="shared" si="472"/>
        <v/>
      </c>
      <c r="DW131" s="18" t="str">
        <f>IF(ISNUMBER(DU131), DU131*COS(RADIANS(-$C131+Графики!$B$3))+DV131*SIN(RADIANS(-$C131+Графики!$B$3)),"")</f>
        <v/>
      </c>
      <c r="DX131" s="19" t="str">
        <f>IF(ISNUMBER(DU131), DU131*COS(RADIANS(-$C131+Графики!$B$5))+DV131*SIN(RADIANS(-$C131+Графики!$B$5)),"")</f>
        <v/>
      </c>
      <c r="DY131" s="24"/>
      <c r="DZ131" s="25"/>
      <c r="EA131" s="25"/>
      <c r="EB131" s="25"/>
      <c r="EC131" s="18" t="str">
        <f t="shared" si="422"/>
        <v/>
      </c>
      <c r="ED131" s="18" t="str">
        <f t="shared" si="423"/>
        <v/>
      </c>
      <c r="EE131" s="18" t="str">
        <f t="shared" si="473"/>
        <v/>
      </c>
      <c r="EF131" s="18" t="str">
        <f t="shared" si="474"/>
        <v/>
      </c>
      <c r="EG131" s="18" t="str">
        <f>IF(ISNUMBER(EE131), EE131*COS(RADIANS(-$C131+Графики!$B$3))+EF131*SIN(RADIANS(-$C131+Графики!$B$3)),"")</f>
        <v/>
      </c>
      <c r="EH131" s="19" t="str">
        <f>IF(ISNUMBER(EE131), EE131*COS(RADIANS(-$C131+Графики!$B$5))+EF131*SIN(RADIANS(-$C131+Графики!$B$5)),"")</f>
        <v/>
      </c>
      <c r="EI131" s="24"/>
      <c r="EJ131" s="25"/>
      <c r="EK131" s="25"/>
      <c r="EL131" s="25"/>
      <c r="EM131" s="18" t="str">
        <f t="shared" si="424"/>
        <v/>
      </c>
      <c r="EN131" s="18" t="str">
        <f t="shared" si="425"/>
        <v/>
      </c>
      <c r="EO131" s="18" t="str">
        <f t="shared" si="475"/>
        <v/>
      </c>
      <c r="EP131" s="18" t="str">
        <f t="shared" si="476"/>
        <v/>
      </c>
      <c r="EQ131" s="18" t="str">
        <f>IF(ISNUMBER(EO131), EO131*COS(RADIANS(-$C131+Графики!$B$3))+EP131*SIN(RADIANS(-$C131+Графики!$B$3)),"")</f>
        <v/>
      </c>
      <c r="ER131" s="19" t="str">
        <f>IF(ISNUMBER(EO131), EO131*COS(RADIANS(-$C131+Графики!$B$5))+EP131*SIN(RADIANS(-$C131+Графики!$B$5)),"")</f>
        <v/>
      </c>
      <c r="ES131" s="24"/>
      <c r="ET131" s="25"/>
      <c r="EU131" s="25"/>
      <c r="EV131" s="25"/>
      <c r="EW131" s="18" t="str">
        <f t="shared" si="426"/>
        <v/>
      </c>
      <c r="EX131" s="18" t="str">
        <f t="shared" si="427"/>
        <v/>
      </c>
      <c r="EY131" s="18" t="str">
        <f t="shared" si="477"/>
        <v/>
      </c>
      <c r="EZ131" s="18" t="str">
        <f t="shared" si="478"/>
        <v/>
      </c>
      <c r="FA131" s="18" t="str">
        <f>IF(ISNUMBER(EY131), EY131*COS(RADIANS(-$C131+Графики!$B$3))+EZ131*SIN(RADIANS(-$C131+Графики!$B$3)),"")</f>
        <v/>
      </c>
      <c r="FB131" s="19" t="str">
        <f>IF(ISNUMBER(EY131), EY131*COS(RADIANS(-$C131+Графики!$B$5))+EZ131*SIN(RADIANS(-$C131+Графики!$B$5)),"")</f>
        <v/>
      </c>
      <c r="FC131" s="24"/>
      <c r="FD131" s="25"/>
      <c r="FE131" s="25"/>
      <c r="FF131" s="25"/>
      <c r="FG131" s="18" t="str">
        <f t="shared" si="428"/>
        <v/>
      </c>
      <c r="FH131" s="18" t="str">
        <f t="shared" si="429"/>
        <v/>
      </c>
      <c r="FI131" s="18" t="str">
        <f t="shared" si="479"/>
        <v/>
      </c>
      <c r="FJ131" s="18" t="str">
        <f t="shared" si="480"/>
        <v/>
      </c>
      <c r="FK131" s="18" t="str">
        <f>IF(ISNUMBER(FI131), FI131*COS(RADIANS(-$C131+Графики!$B$3))+FJ131*SIN(RADIANS(-$C131+Графики!$B$3)),"")</f>
        <v/>
      </c>
      <c r="FL131" s="19" t="str">
        <f>IF(ISNUMBER(FI131), FI131*COS(RADIANS(-$C131+Графики!$B$5))+FJ131*SIN(RADIANS(-$C131+Графики!$B$5)),"")</f>
        <v/>
      </c>
      <c r="FM131" s="24"/>
      <c r="FN131" s="25"/>
      <c r="FO131" s="25"/>
      <c r="FP131" s="25"/>
      <c r="FQ131" s="18" t="str">
        <f t="shared" si="430"/>
        <v/>
      </c>
      <c r="FR131" s="18" t="str">
        <f t="shared" si="431"/>
        <v/>
      </c>
      <c r="FS131" s="18" t="str">
        <f t="shared" si="481"/>
        <v/>
      </c>
      <c r="FT131" s="18" t="str">
        <f t="shared" si="482"/>
        <v/>
      </c>
      <c r="FU131" s="18" t="str">
        <f>IF(ISNUMBER(FS131), FS131*COS(RADIANS(-$C131+Графики!$B$3))+FT131*SIN(RADIANS(-$C131+Графики!$B$3)),"")</f>
        <v/>
      </c>
      <c r="FV131" s="19" t="str">
        <f>IF(ISNUMBER(FS131), FS131*COS(RADIANS(-$C131+Графики!$B$5))+FT131*SIN(RADIANS(-$C131+Графики!$B$5)),"")</f>
        <v/>
      </c>
      <c r="FW131" s="24"/>
      <c r="FX131" s="25"/>
      <c r="FY131" s="25"/>
      <c r="FZ131" s="25"/>
      <c r="GA131" s="18" t="str">
        <f t="shared" si="432"/>
        <v/>
      </c>
      <c r="GB131" s="18" t="str">
        <f t="shared" si="433"/>
        <v/>
      </c>
      <c r="GC131" s="18" t="str">
        <f t="shared" si="483"/>
        <v/>
      </c>
      <c r="GD131" s="18" t="str">
        <f t="shared" si="484"/>
        <v/>
      </c>
      <c r="GE131" s="18" t="str">
        <f>IF(ISNUMBER(GC131), GC131*COS(RADIANS(-$C131+Графики!$B$3))+GD131*SIN(RADIANS(-$C131+Графики!$B$3)),"")</f>
        <v/>
      </c>
      <c r="GF131" s="19" t="str">
        <f>IF(ISNUMBER(GC131), GC131*COS(RADIANS(-$C131+Графики!$B$5))+GD131*SIN(RADIANS(-$C131+Графики!$B$5)),"")</f>
        <v/>
      </c>
      <c r="GG131" s="24"/>
      <c r="GH131" s="25"/>
      <c r="GI131" s="25"/>
      <c r="GJ131" s="25"/>
      <c r="GK131" s="18" t="str">
        <f t="shared" si="434"/>
        <v/>
      </c>
      <c r="GL131" s="18" t="str">
        <f t="shared" si="435"/>
        <v/>
      </c>
      <c r="GM131" s="18" t="str">
        <f t="shared" si="485"/>
        <v/>
      </c>
      <c r="GN131" s="18" t="str">
        <f t="shared" si="486"/>
        <v/>
      </c>
      <c r="GO131" s="18" t="str">
        <f>IF(ISNUMBER(GM131), GM131*COS(RADIANS(-$C131+Графики!$B$3))+GN131*SIN(RADIANS(-$C131+Графики!$B$3)),"")</f>
        <v/>
      </c>
      <c r="GP131" s="19" t="str">
        <f>IF(ISNUMBER(GM131), GM131*COS(RADIANS(-$C131+Графики!$B$5))+GN131*SIN(RADIANS(-$C131+Графики!$B$5)),"")</f>
        <v/>
      </c>
      <c r="GQ131" s="24"/>
      <c r="GR131" s="25"/>
      <c r="GS131" s="25"/>
      <c r="GT131" s="25"/>
      <c r="GU131" s="18" t="str">
        <f t="shared" si="436"/>
        <v/>
      </c>
      <c r="GV131" s="18" t="str">
        <f t="shared" si="437"/>
        <v/>
      </c>
      <c r="GW131" s="18" t="str">
        <f t="shared" si="487"/>
        <v/>
      </c>
      <c r="GX131" s="18" t="str">
        <f t="shared" si="488"/>
        <v/>
      </c>
      <c r="GY131" s="18" t="str">
        <f>IF(ISNUMBER(GW131), GW131*COS(RADIANS(-$C131+Графики!$B$3))+GX131*SIN(RADIANS(-$C131+Графики!$B$3)),"")</f>
        <v/>
      </c>
      <c r="GZ131" s="19" t="str">
        <f>IF(ISNUMBER(GW131), GW131*COS(RADIANS(-$C131+Графики!$B$5))+GX131*SIN(RADIANS(-$C131+Графики!$B$5)),"")</f>
        <v/>
      </c>
      <c r="HA131" s="24"/>
      <c r="HB131" s="25"/>
      <c r="HC131" s="25"/>
      <c r="HD131" s="25"/>
      <c r="HE131" s="18" t="str">
        <f t="shared" si="438"/>
        <v/>
      </c>
      <c r="HF131" s="18" t="str">
        <f t="shared" si="439"/>
        <v/>
      </c>
      <c r="HG131" s="18" t="str">
        <f t="shared" si="489"/>
        <v/>
      </c>
      <c r="HH131" s="18" t="str">
        <f t="shared" si="490"/>
        <v/>
      </c>
      <c r="HI131" s="18" t="str">
        <f>IF(ISNUMBER(HG131), HG131*COS(RADIANS(-$C131+Графики!$B$3))+HH131*SIN(RADIANS(-$C131+Графики!$B$3)),"")</f>
        <v/>
      </c>
      <c r="HJ131" s="19" t="str">
        <f>IF(ISNUMBER(HG131), HG131*COS(RADIANS(-$C131+Графики!$B$5))+HH131*SIN(RADIANS(-$C131+Графики!$B$5)),"")</f>
        <v/>
      </c>
      <c r="HK131" s="24"/>
      <c r="HL131" s="25"/>
      <c r="HM131" s="25"/>
      <c r="HN131" s="25"/>
      <c r="HO131" s="18" t="str">
        <f t="shared" si="440"/>
        <v/>
      </c>
      <c r="HP131" s="18" t="str">
        <f t="shared" si="441"/>
        <v/>
      </c>
      <c r="HQ131" s="18" t="str">
        <f t="shared" si="491"/>
        <v/>
      </c>
      <c r="HR131" s="18" t="str">
        <f t="shared" si="492"/>
        <v/>
      </c>
      <c r="HS131" s="18" t="str">
        <f>IF(ISNUMBER(HQ131), HQ131*COS(RADIANS(-$C131+Графики!$B$3))+HR131*SIN(RADIANS(-$C131+Графики!$B$3)),"")</f>
        <v/>
      </c>
      <c r="HT131" s="19" t="str">
        <f>IF(ISNUMBER(HQ131), HQ131*COS(RADIANS(-$C131+Графики!$B$5))+HR131*SIN(RADIANS(-$C131+Графики!$B$5)),"")</f>
        <v/>
      </c>
      <c r="HU131" s="24"/>
      <c r="HV131" s="25"/>
      <c r="HW131" s="25"/>
      <c r="HX131" s="25"/>
      <c r="HY131" s="18" t="str">
        <f t="shared" si="442"/>
        <v/>
      </c>
      <c r="HZ131" s="18" t="str">
        <f t="shared" si="443"/>
        <v/>
      </c>
      <c r="IA131" s="18" t="str">
        <f t="shared" si="493"/>
        <v/>
      </c>
      <c r="IB131" s="18" t="str">
        <f t="shared" si="494"/>
        <v/>
      </c>
      <c r="IC131" s="18" t="str">
        <f>IF(ISNUMBER(IA131), IA131*COS(RADIANS(-$C131+Графики!$B$3))+IB131*SIN(RADIANS(-$C131+Графики!$B$3)),"")</f>
        <v/>
      </c>
      <c r="ID131" s="19" t="str">
        <f>IF(ISNUMBER(IA131), IA131*COS(RADIANS(-$C131+Графики!$B$5))+IB131*SIN(RADIANS(-$C131+Графики!$B$5)),"")</f>
        <v/>
      </c>
      <c r="IE131" s="24"/>
      <c r="IF131" s="25"/>
      <c r="IG131" s="25"/>
      <c r="IH131" s="25"/>
      <c r="II131" s="18" t="str">
        <f t="shared" si="444"/>
        <v/>
      </c>
      <c r="IJ131" s="18" t="str">
        <f t="shared" si="445"/>
        <v/>
      </c>
      <c r="IK131" s="18" t="str">
        <f t="shared" si="495"/>
        <v/>
      </c>
      <c r="IL131" s="18" t="str">
        <f t="shared" si="496"/>
        <v/>
      </c>
      <c r="IM131" s="18" t="str">
        <f>IF(ISNUMBER(IK131), IK131*COS(RADIANS(-$C131+Графики!$B$3))+IL131*SIN(RADIANS(-$C131+Графики!$B$3)),"")</f>
        <v/>
      </c>
      <c r="IN131" s="19" t="str">
        <f>IF(ISNUMBER(IK131), IK131*COS(RADIANS(-$C131+Графики!$B$5))+IL131*SIN(RADIANS(-$C131+Графики!$B$5)),"")</f>
        <v/>
      </c>
      <c r="IO131" s="24"/>
      <c r="IP131" s="25"/>
      <c r="IQ131" s="25"/>
      <c r="IR131" s="25"/>
      <c r="IS131" s="18" t="str">
        <f t="shared" si="446"/>
        <v/>
      </c>
      <c r="IT131" s="18" t="str">
        <f t="shared" si="447"/>
        <v/>
      </c>
      <c r="IU131" s="18" t="str">
        <f t="shared" si="497"/>
        <v/>
      </c>
      <c r="IV131" s="18" t="str">
        <f t="shared" si="498"/>
        <v/>
      </c>
      <c r="IW131" s="18" t="str">
        <f>IF(ISNUMBER(IU131), IU131*COS(RADIANS(-$C131+Графики!$B$3))+IV131*SIN(RADIANS(-$C131+Графики!$B$3)),"")</f>
        <v/>
      </c>
      <c r="IX131" s="19" t="str">
        <f>IF(ISNUMBER(IU131), IU131*COS(RADIANS(-$C131+Графики!$B$5))+IV131*SIN(RADIANS(-$C131+Графики!$B$5)),"")</f>
        <v/>
      </c>
    </row>
    <row r="132" spans="1:258" s="88" customFormat="1" x14ac:dyDescent="0.25">
      <c r="A132" s="44">
        <v>132</v>
      </c>
      <c r="B132" s="50">
        <v>0</v>
      </c>
      <c r="C132" s="11">
        <f>IF(Графики!$A$7="Расчитывать с учетом закручивания скважины",B132,0)</f>
        <v>0</v>
      </c>
      <c r="D132" s="47">
        <v>64.5</v>
      </c>
      <c r="E132" s="34">
        <f t="shared" si="499"/>
        <v>0</v>
      </c>
      <c r="F132" s="35">
        <f t="shared" si="499"/>
        <v>0</v>
      </c>
      <c r="G132" s="35">
        <f t="shared" si="500"/>
        <v>0</v>
      </c>
      <c r="H132" s="36">
        <f t="shared" si="501"/>
        <v>0</v>
      </c>
      <c r="I132" s="29"/>
      <c r="J132" s="25"/>
      <c r="K132" s="25"/>
      <c r="L132" s="25"/>
      <c r="M132" s="18" t="str">
        <f t="shared" si="398"/>
        <v/>
      </c>
      <c r="N132" s="18" t="str">
        <f t="shared" si="399"/>
        <v/>
      </c>
      <c r="O132" s="18" t="str">
        <f t="shared" si="449"/>
        <v/>
      </c>
      <c r="P132" s="18" t="str">
        <f t="shared" si="450"/>
        <v/>
      </c>
      <c r="Q132" s="18" t="str">
        <f>IF(ISNUMBER(O132), O132*COS(RADIANS(-$C132+Графики!$B$3))+P132*SIN(RADIANS(-$C132+Графики!$B$3)),"")</f>
        <v/>
      </c>
      <c r="R132" s="19" t="str">
        <f>IF(ISNUMBER(O132), O132*COS(RADIANS(-$C132+Графики!$B$5))+P132*SIN(RADIANS(-$C132+Графики!$B$5)),"")</f>
        <v/>
      </c>
      <c r="S132" s="29"/>
      <c r="T132" s="25"/>
      <c r="U132" s="25"/>
      <c r="V132" s="25"/>
      <c r="W132" s="18" t="str">
        <f t="shared" si="400"/>
        <v/>
      </c>
      <c r="X132" s="18" t="str">
        <f t="shared" si="401"/>
        <v/>
      </c>
      <c r="Y132" s="18" t="str">
        <f t="shared" si="451"/>
        <v/>
      </c>
      <c r="Z132" s="18" t="str">
        <f t="shared" si="452"/>
        <v/>
      </c>
      <c r="AA132" s="18" t="str">
        <f>IF(ISNUMBER(Y132), Y132*COS(RADIANS(-$C132+Графики!$B$3))+Z132*SIN(RADIANS(-$C132+Графики!$B$3)),"")</f>
        <v/>
      </c>
      <c r="AB132" s="18" t="str">
        <f>IF(ISNUMBER(Y132), Y132*COS(RADIANS(-$C132+Графики!$B$5))+Z132*SIN(RADIANS(-$C132+Графики!$B$5)),"")</f>
        <v/>
      </c>
      <c r="AC132" s="24"/>
      <c r="AD132" s="25"/>
      <c r="AE132" s="25"/>
      <c r="AF132" s="25"/>
      <c r="AG132" s="18" t="str">
        <f t="shared" si="402"/>
        <v/>
      </c>
      <c r="AH132" s="18" t="str">
        <f t="shared" si="403"/>
        <v/>
      </c>
      <c r="AI132" s="18" t="str">
        <f t="shared" si="453"/>
        <v/>
      </c>
      <c r="AJ132" s="18" t="str">
        <f t="shared" si="454"/>
        <v/>
      </c>
      <c r="AK132" s="18" t="str">
        <f>IF(ISNUMBER(AI132), AI132*COS(RADIANS(-$C132+Графики!$B$3))+AJ132*SIN(RADIANS(-$C132+Графики!$B$3)),"")</f>
        <v/>
      </c>
      <c r="AL132" s="19" t="str">
        <f>IF(ISNUMBER(AI132), AI132*COS(RADIANS(-$C132+Графики!$B$5))+AJ132*SIN(RADIANS(-$C132+Графики!$B$5)),"")</f>
        <v/>
      </c>
      <c r="AM132" s="24"/>
      <c r="AN132" s="25"/>
      <c r="AO132" s="25"/>
      <c r="AP132" s="25"/>
      <c r="AQ132" s="18" t="str">
        <f t="shared" si="404"/>
        <v/>
      </c>
      <c r="AR132" s="18" t="str">
        <f t="shared" si="405"/>
        <v/>
      </c>
      <c r="AS132" s="18" t="str">
        <f t="shared" si="455"/>
        <v/>
      </c>
      <c r="AT132" s="18" t="str">
        <f t="shared" si="456"/>
        <v/>
      </c>
      <c r="AU132" s="18" t="str">
        <f>IF(ISNUMBER(AS132), AS132*COS(RADIANS(-$C132+Графики!$B$3))+AT132*SIN(RADIANS(-$C132+Графики!$B$3)),"")</f>
        <v/>
      </c>
      <c r="AV132" s="19" t="str">
        <f>IF(ISNUMBER(AS132), AS132*COS(RADIANS(-$C132+Графики!$B$5))+AT132*SIN(RADIANS(-$C132+Графики!$B$5)),"")</f>
        <v/>
      </c>
      <c r="AW132" s="24"/>
      <c r="AX132" s="25"/>
      <c r="AY132" s="25"/>
      <c r="AZ132" s="25"/>
      <c r="BA132" s="18" t="str">
        <f t="shared" si="406"/>
        <v/>
      </c>
      <c r="BB132" s="18" t="str">
        <f t="shared" si="407"/>
        <v/>
      </c>
      <c r="BC132" s="18" t="str">
        <f t="shared" si="457"/>
        <v/>
      </c>
      <c r="BD132" s="18" t="str">
        <f t="shared" si="458"/>
        <v/>
      </c>
      <c r="BE132" s="18" t="str">
        <f>IF(ISNUMBER(BC132), BC132*COS(RADIANS(-$C132+Графики!$B$3))+BD132*SIN(RADIANS(-$C132+Графики!$B$3)),"")</f>
        <v/>
      </c>
      <c r="BF132" s="19" t="str">
        <f>IF(ISNUMBER(BC132), BC132*COS(RADIANS(-$C132+Графики!$B$5))+BD132*SIN(RADIANS(-$C132+Графики!$B$5)),"")</f>
        <v/>
      </c>
      <c r="BG132" s="24"/>
      <c r="BH132" s="25"/>
      <c r="BI132" s="25"/>
      <c r="BJ132" s="25"/>
      <c r="BK132" s="18" t="str">
        <f t="shared" si="408"/>
        <v/>
      </c>
      <c r="BL132" s="18" t="str">
        <f t="shared" si="409"/>
        <v/>
      </c>
      <c r="BM132" s="18" t="str">
        <f t="shared" si="459"/>
        <v/>
      </c>
      <c r="BN132" s="18" t="str">
        <f t="shared" si="460"/>
        <v/>
      </c>
      <c r="BO132" s="18" t="str">
        <f>IF(ISNUMBER(BM132), BM132*COS(RADIANS(-$C132+Графики!$B$3))+BN132*SIN(RADIANS(-$C132+Графики!$B$3)),"")</f>
        <v/>
      </c>
      <c r="BP132" s="19" t="str">
        <f>IF(ISNUMBER(BM132), BM132*COS(RADIANS(-$C132+Графики!$B$5))+BN132*SIN(RADIANS(-$C132+Графики!$B$5)),"")</f>
        <v/>
      </c>
      <c r="BQ132" s="24"/>
      <c r="BR132" s="25"/>
      <c r="BS132" s="25"/>
      <c r="BT132" s="25"/>
      <c r="BU132" s="18" t="str">
        <f t="shared" si="410"/>
        <v/>
      </c>
      <c r="BV132" s="18" t="str">
        <f t="shared" si="411"/>
        <v/>
      </c>
      <c r="BW132" s="18" t="str">
        <f t="shared" si="461"/>
        <v/>
      </c>
      <c r="BX132" s="18" t="str">
        <f t="shared" si="462"/>
        <v/>
      </c>
      <c r="BY132" s="18" t="str">
        <f>IF(ISNUMBER(BW132), BW132*COS(RADIANS(-$C132+Графики!$B$3))+BX132*SIN(RADIANS(-$C132+Графики!$B$3)),"")</f>
        <v/>
      </c>
      <c r="BZ132" s="19" t="str">
        <f>IF(ISNUMBER(BW132), BW132*COS(RADIANS(-$C132+Графики!$B$5))+BX132*SIN(RADIANS(-$C132+Графики!$B$5)),"")</f>
        <v/>
      </c>
      <c r="CA132" s="29"/>
      <c r="CB132" s="25"/>
      <c r="CC132" s="25"/>
      <c r="CD132" s="25"/>
      <c r="CE132" s="18" t="str">
        <f t="shared" si="412"/>
        <v/>
      </c>
      <c r="CF132" s="18" t="str">
        <f t="shared" si="413"/>
        <v/>
      </c>
      <c r="CG132" s="18" t="str">
        <f t="shared" si="463"/>
        <v/>
      </c>
      <c r="CH132" s="18" t="str">
        <f t="shared" si="464"/>
        <v/>
      </c>
      <c r="CI132" s="18" t="str">
        <f>IF(ISNUMBER(CG132), CG132*COS(RADIANS(-$C132+Графики!$B$3))+CH132*SIN(RADIANS(-$C132+Графики!$B$3)),"")</f>
        <v/>
      </c>
      <c r="CJ132" s="19" t="str">
        <f>IF(ISNUMBER(CG132), CG132*COS(RADIANS(-$C132+Графики!$B$5))+CH132*SIN(RADIANS(-$C132+Графики!$B$5)),"")</f>
        <v/>
      </c>
      <c r="CK132" s="24"/>
      <c r="CL132" s="25"/>
      <c r="CM132" s="25"/>
      <c r="CN132" s="25"/>
      <c r="CO132" s="18" t="str">
        <f t="shared" si="414"/>
        <v/>
      </c>
      <c r="CP132" s="18" t="str">
        <f t="shared" si="415"/>
        <v/>
      </c>
      <c r="CQ132" s="18" t="str">
        <f t="shared" si="465"/>
        <v/>
      </c>
      <c r="CR132" s="18" t="str">
        <f t="shared" si="466"/>
        <v/>
      </c>
      <c r="CS132" s="18" t="str">
        <f>IF(ISNUMBER(CQ132), CQ132*COS(RADIANS(-$C132+Графики!$B$3))+CR132*SIN(RADIANS(-$C132+Графики!$B$3)),"")</f>
        <v/>
      </c>
      <c r="CT132" s="19" t="str">
        <f>IF(ISNUMBER(CQ132), CQ132*COS(RADIANS(-$C132+Графики!$B$5))+CR132*SIN(RADIANS(-$C132+Графики!$B$5)),"")</f>
        <v/>
      </c>
      <c r="CU132" s="24"/>
      <c r="CV132" s="25"/>
      <c r="CW132" s="25"/>
      <c r="CX132" s="25"/>
      <c r="CY132" s="18" t="str">
        <f t="shared" si="416"/>
        <v/>
      </c>
      <c r="CZ132" s="18" t="str">
        <f t="shared" si="417"/>
        <v/>
      </c>
      <c r="DA132" s="18" t="str">
        <f t="shared" si="467"/>
        <v/>
      </c>
      <c r="DB132" s="18" t="str">
        <f t="shared" si="468"/>
        <v/>
      </c>
      <c r="DC132" s="18" t="str">
        <f>IF(ISNUMBER(DA132), DA132*COS(RADIANS(-$C132+Графики!$B$3))+DB132*SIN(RADIANS(-$C132+Графики!$B$3)),"")</f>
        <v/>
      </c>
      <c r="DD132" s="19" t="str">
        <f>IF(ISNUMBER(DA132), DA132*COS(RADIANS(-$C132+Графики!$B$5))+DB132*SIN(RADIANS(-$C132+Графики!$B$5)),"")</f>
        <v/>
      </c>
      <c r="DE132" s="24"/>
      <c r="DF132" s="25"/>
      <c r="DG132" s="25"/>
      <c r="DH132" s="25"/>
      <c r="DI132" s="18" t="str">
        <f t="shared" si="418"/>
        <v/>
      </c>
      <c r="DJ132" s="18" t="str">
        <f t="shared" si="419"/>
        <v/>
      </c>
      <c r="DK132" s="18" t="str">
        <f t="shared" si="469"/>
        <v/>
      </c>
      <c r="DL132" s="18" t="str">
        <f t="shared" si="470"/>
        <v/>
      </c>
      <c r="DM132" s="18" t="str">
        <f>IF(ISNUMBER(DK132), DK132*COS(RADIANS(-$C132+Графики!$B$3))+DL132*SIN(RADIANS(-$C132+Графики!$B$3)),"")</f>
        <v/>
      </c>
      <c r="DN132" s="19" t="str">
        <f>IF(ISNUMBER(DK132), DK132*COS(RADIANS(-$C132+Графики!$B$5))+DL132*SIN(RADIANS(-$C132+Графики!$B$5)),"")</f>
        <v/>
      </c>
      <c r="DO132" s="24"/>
      <c r="DP132" s="25"/>
      <c r="DQ132" s="25"/>
      <c r="DR132" s="25"/>
      <c r="DS132" s="18" t="str">
        <f t="shared" si="420"/>
        <v/>
      </c>
      <c r="DT132" s="18" t="str">
        <f t="shared" si="421"/>
        <v/>
      </c>
      <c r="DU132" s="18" t="str">
        <f t="shared" si="471"/>
        <v/>
      </c>
      <c r="DV132" s="18" t="str">
        <f t="shared" si="472"/>
        <v/>
      </c>
      <c r="DW132" s="18" t="str">
        <f>IF(ISNUMBER(DU132), DU132*COS(RADIANS(-$C132+Графики!$B$3))+DV132*SIN(RADIANS(-$C132+Графики!$B$3)),"")</f>
        <v/>
      </c>
      <c r="DX132" s="19" t="str">
        <f>IF(ISNUMBER(DU132), DU132*COS(RADIANS(-$C132+Графики!$B$5))+DV132*SIN(RADIANS(-$C132+Графики!$B$5)),"")</f>
        <v/>
      </c>
      <c r="DY132" s="24"/>
      <c r="DZ132" s="25"/>
      <c r="EA132" s="25"/>
      <c r="EB132" s="25"/>
      <c r="EC132" s="18" t="str">
        <f t="shared" si="422"/>
        <v/>
      </c>
      <c r="ED132" s="18" t="str">
        <f t="shared" si="423"/>
        <v/>
      </c>
      <c r="EE132" s="18" t="str">
        <f t="shared" si="473"/>
        <v/>
      </c>
      <c r="EF132" s="18" t="str">
        <f t="shared" si="474"/>
        <v/>
      </c>
      <c r="EG132" s="18" t="str">
        <f>IF(ISNUMBER(EE132), EE132*COS(RADIANS(-$C132+Графики!$B$3))+EF132*SIN(RADIANS(-$C132+Графики!$B$3)),"")</f>
        <v/>
      </c>
      <c r="EH132" s="19" t="str">
        <f>IF(ISNUMBER(EE132), EE132*COS(RADIANS(-$C132+Графики!$B$5))+EF132*SIN(RADIANS(-$C132+Графики!$B$5)),"")</f>
        <v/>
      </c>
      <c r="EI132" s="24"/>
      <c r="EJ132" s="25"/>
      <c r="EK132" s="25"/>
      <c r="EL132" s="25"/>
      <c r="EM132" s="18" t="str">
        <f t="shared" si="424"/>
        <v/>
      </c>
      <c r="EN132" s="18" t="str">
        <f t="shared" si="425"/>
        <v/>
      </c>
      <c r="EO132" s="18" t="str">
        <f t="shared" si="475"/>
        <v/>
      </c>
      <c r="EP132" s="18" t="str">
        <f t="shared" si="476"/>
        <v/>
      </c>
      <c r="EQ132" s="18" t="str">
        <f>IF(ISNUMBER(EO132), EO132*COS(RADIANS(-$C132+Графики!$B$3))+EP132*SIN(RADIANS(-$C132+Графики!$B$3)),"")</f>
        <v/>
      </c>
      <c r="ER132" s="19" t="str">
        <f>IF(ISNUMBER(EO132), EO132*COS(RADIANS(-$C132+Графики!$B$5))+EP132*SIN(RADIANS(-$C132+Графики!$B$5)),"")</f>
        <v/>
      </c>
      <c r="ES132" s="24"/>
      <c r="ET132" s="25"/>
      <c r="EU132" s="25"/>
      <c r="EV132" s="25"/>
      <c r="EW132" s="18" t="str">
        <f t="shared" si="426"/>
        <v/>
      </c>
      <c r="EX132" s="18" t="str">
        <f t="shared" si="427"/>
        <v/>
      </c>
      <c r="EY132" s="18" t="str">
        <f t="shared" si="477"/>
        <v/>
      </c>
      <c r="EZ132" s="18" t="str">
        <f t="shared" si="478"/>
        <v/>
      </c>
      <c r="FA132" s="18" t="str">
        <f>IF(ISNUMBER(EY132), EY132*COS(RADIANS(-$C132+Графики!$B$3))+EZ132*SIN(RADIANS(-$C132+Графики!$B$3)),"")</f>
        <v/>
      </c>
      <c r="FB132" s="19" t="str">
        <f>IF(ISNUMBER(EY132), EY132*COS(RADIANS(-$C132+Графики!$B$5))+EZ132*SIN(RADIANS(-$C132+Графики!$B$5)),"")</f>
        <v/>
      </c>
      <c r="FC132" s="24"/>
      <c r="FD132" s="25"/>
      <c r="FE132" s="25"/>
      <c r="FF132" s="25"/>
      <c r="FG132" s="18" t="str">
        <f t="shared" si="428"/>
        <v/>
      </c>
      <c r="FH132" s="18" t="str">
        <f t="shared" si="429"/>
        <v/>
      </c>
      <c r="FI132" s="18" t="str">
        <f t="shared" si="479"/>
        <v/>
      </c>
      <c r="FJ132" s="18" t="str">
        <f t="shared" si="480"/>
        <v/>
      </c>
      <c r="FK132" s="18" t="str">
        <f>IF(ISNUMBER(FI132), FI132*COS(RADIANS(-$C132+Графики!$B$3))+FJ132*SIN(RADIANS(-$C132+Графики!$B$3)),"")</f>
        <v/>
      </c>
      <c r="FL132" s="19" t="str">
        <f>IF(ISNUMBER(FI132), FI132*COS(RADIANS(-$C132+Графики!$B$5))+FJ132*SIN(RADIANS(-$C132+Графики!$B$5)),"")</f>
        <v/>
      </c>
      <c r="FM132" s="24"/>
      <c r="FN132" s="25"/>
      <c r="FO132" s="25"/>
      <c r="FP132" s="25"/>
      <c r="FQ132" s="18" t="str">
        <f t="shared" si="430"/>
        <v/>
      </c>
      <c r="FR132" s="18" t="str">
        <f t="shared" si="431"/>
        <v/>
      </c>
      <c r="FS132" s="18" t="str">
        <f t="shared" si="481"/>
        <v/>
      </c>
      <c r="FT132" s="18" t="str">
        <f t="shared" si="482"/>
        <v/>
      </c>
      <c r="FU132" s="18" t="str">
        <f>IF(ISNUMBER(FS132), FS132*COS(RADIANS(-$C132+Графики!$B$3))+FT132*SIN(RADIANS(-$C132+Графики!$B$3)),"")</f>
        <v/>
      </c>
      <c r="FV132" s="19" t="str">
        <f>IF(ISNUMBER(FS132), FS132*COS(RADIANS(-$C132+Графики!$B$5))+FT132*SIN(RADIANS(-$C132+Графики!$B$5)),"")</f>
        <v/>
      </c>
      <c r="FW132" s="24"/>
      <c r="FX132" s="25"/>
      <c r="FY132" s="25"/>
      <c r="FZ132" s="25"/>
      <c r="GA132" s="18" t="str">
        <f t="shared" si="432"/>
        <v/>
      </c>
      <c r="GB132" s="18" t="str">
        <f t="shared" si="433"/>
        <v/>
      </c>
      <c r="GC132" s="18" t="str">
        <f t="shared" si="483"/>
        <v/>
      </c>
      <c r="GD132" s="18" t="str">
        <f t="shared" si="484"/>
        <v/>
      </c>
      <c r="GE132" s="18" t="str">
        <f>IF(ISNUMBER(GC132), GC132*COS(RADIANS(-$C132+Графики!$B$3))+GD132*SIN(RADIANS(-$C132+Графики!$B$3)),"")</f>
        <v/>
      </c>
      <c r="GF132" s="19" t="str">
        <f>IF(ISNUMBER(GC132), GC132*COS(RADIANS(-$C132+Графики!$B$5))+GD132*SIN(RADIANS(-$C132+Графики!$B$5)),"")</f>
        <v/>
      </c>
      <c r="GG132" s="24"/>
      <c r="GH132" s="25"/>
      <c r="GI132" s="25"/>
      <c r="GJ132" s="25"/>
      <c r="GK132" s="18" t="str">
        <f t="shared" si="434"/>
        <v/>
      </c>
      <c r="GL132" s="18" t="str">
        <f t="shared" si="435"/>
        <v/>
      </c>
      <c r="GM132" s="18" t="str">
        <f t="shared" si="485"/>
        <v/>
      </c>
      <c r="GN132" s="18" t="str">
        <f t="shared" si="486"/>
        <v/>
      </c>
      <c r="GO132" s="18" t="str">
        <f>IF(ISNUMBER(GM132), GM132*COS(RADIANS(-$C132+Графики!$B$3))+GN132*SIN(RADIANS(-$C132+Графики!$B$3)),"")</f>
        <v/>
      </c>
      <c r="GP132" s="19" t="str">
        <f>IF(ISNUMBER(GM132), GM132*COS(RADIANS(-$C132+Графики!$B$5))+GN132*SIN(RADIANS(-$C132+Графики!$B$5)),"")</f>
        <v/>
      </c>
      <c r="GQ132" s="24"/>
      <c r="GR132" s="25"/>
      <c r="GS132" s="25"/>
      <c r="GT132" s="25"/>
      <c r="GU132" s="18" t="str">
        <f t="shared" si="436"/>
        <v/>
      </c>
      <c r="GV132" s="18" t="str">
        <f t="shared" si="437"/>
        <v/>
      </c>
      <c r="GW132" s="18" t="str">
        <f t="shared" si="487"/>
        <v/>
      </c>
      <c r="GX132" s="18" t="str">
        <f t="shared" si="488"/>
        <v/>
      </c>
      <c r="GY132" s="18" t="str">
        <f>IF(ISNUMBER(GW132), GW132*COS(RADIANS(-$C132+Графики!$B$3))+GX132*SIN(RADIANS(-$C132+Графики!$B$3)),"")</f>
        <v/>
      </c>
      <c r="GZ132" s="19" t="str">
        <f>IF(ISNUMBER(GW132), GW132*COS(RADIANS(-$C132+Графики!$B$5))+GX132*SIN(RADIANS(-$C132+Графики!$B$5)),"")</f>
        <v/>
      </c>
      <c r="HA132" s="24"/>
      <c r="HB132" s="25"/>
      <c r="HC132" s="25"/>
      <c r="HD132" s="25"/>
      <c r="HE132" s="18" t="str">
        <f t="shared" si="438"/>
        <v/>
      </c>
      <c r="HF132" s="18" t="str">
        <f t="shared" si="439"/>
        <v/>
      </c>
      <c r="HG132" s="18" t="str">
        <f t="shared" si="489"/>
        <v/>
      </c>
      <c r="HH132" s="18" t="str">
        <f t="shared" si="490"/>
        <v/>
      </c>
      <c r="HI132" s="18" t="str">
        <f>IF(ISNUMBER(HG132), HG132*COS(RADIANS(-$C132+Графики!$B$3))+HH132*SIN(RADIANS(-$C132+Графики!$B$3)),"")</f>
        <v/>
      </c>
      <c r="HJ132" s="19" t="str">
        <f>IF(ISNUMBER(HG132), HG132*COS(RADIANS(-$C132+Графики!$B$5))+HH132*SIN(RADIANS(-$C132+Графики!$B$5)),"")</f>
        <v/>
      </c>
      <c r="HK132" s="24"/>
      <c r="HL132" s="25"/>
      <c r="HM132" s="25"/>
      <c r="HN132" s="25"/>
      <c r="HO132" s="18" t="str">
        <f t="shared" si="440"/>
        <v/>
      </c>
      <c r="HP132" s="18" t="str">
        <f t="shared" si="441"/>
        <v/>
      </c>
      <c r="HQ132" s="18" t="str">
        <f t="shared" si="491"/>
        <v/>
      </c>
      <c r="HR132" s="18" t="str">
        <f t="shared" si="492"/>
        <v/>
      </c>
      <c r="HS132" s="18" t="str">
        <f>IF(ISNUMBER(HQ132), HQ132*COS(RADIANS(-$C132+Графики!$B$3))+HR132*SIN(RADIANS(-$C132+Графики!$B$3)),"")</f>
        <v/>
      </c>
      <c r="HT132" s="19" t="str">
        <f>IF(ISNUMBER(HQ132), HQ132*COS(RADIANS(-$C132+Графики!$B$5))+HR132*SIN(RADIANS(-$C132+Графики!$B$5)),"")</f>
        <v/>
      </c>
      <c r="HU132" s="24"/>
      <c r="HV132" s="25"/>
      <c r="HW132" s="25"/>
      <c r="HX132" s="25"/>
      <c r="HY132" s="18" t="str">
        <f t="shared" si="442"/>
        <v/>
      </c>
      <c r="HZ132" s="18" t="str">
        <f t="shared" si="443"/>
        <v/>
      </c>
      <c r="IA132" s="18" t="str">
        <f t="shared" si="493"/>
        <v/>
      </c>
      <c r="IB132" s="18" t="str">
        <f t="shared" si="494"/>
        <v/>
      </c>
      <c r="IC132" s="18" t="str">
        <f>IF(ISNUMBER(IA132), IA132*COS(RADIANS(-$C132+Графики!$B$3))+IB132*SIN(RADIANS(-$C132+Графики!$B$3)),"")</f>
        <v/>
      </c>
      <c r="ID132" s="19" t="str">
        <f>IF(ISNUMBER(IA132), IA132*COS(RADIANS(-$C132+Графики!$B$5))+IB132*SIN(RADIANS(-$C132+Графики!$B$5)),"")</f>
        <v/>
      </c>
      <c r="IE132" s="24"/>
      <c r="IF132" s="25"/>
      <c r="IG132" s="25"/>
      <c r="IH132" s="25"/>
      <c r="II132" s="18" t="str">
        <f t="shared" si="444"/>
        <v/>
      </c>
      <c r="IJ132" s="18" t="str">
        <f t="shared" si="445"/>
        <v/>
      </c>
      <c r="IK132" s="18" t="str">
        <f t="shared" si="495"/>
        <v/>
      </c>
      <c r="IL132" s="18" t="str">
        <f t="shared" si="496"/>
        <v/>
      </c>
      <c r="IM132" s="18" t="str">
        <f>IF(ISNUMBER(IK132), IK132*COS(RADIANS(-$C132+Графики!$B$3))+IL132*SIN(RADIANS(-$C132+Графики!$B$3)),"")</f>
        <v/>
      </c>
      <c r="IN132" s="19" t="str">
        <f>IF(ISNUMBER(IK132), IK132*COS(RADIANS(-$C132+Графики!$B$5))+IL132*SIN(RADIANS(-$C132+Графики!$B$5)),"")</f>
        <v/>
      </c>
      <c r="IO132" s="24"/>
      <c r="IP132" s="25"/>
      <c r="IQ132" s="25"/>
      <c r="IR132" s="25"/>
      <c r="IS132" s="18" t="str">
        <f t="shared" si="446"/>
        <v/>
      </c>
      <c r="IT132" s="18" t="str">
        <f t="shared" si="447"/>
        <v/>
      </c>
      <c r="IU132" s="18" t="str">
        <f t="shared" si="497"/>
        <v/>
      </c>
      <c r="IV132" s="18" t="str">
        <f t="shared" si="498"/>
        <v/>
      </c>
      <c r="IW132" s="18" t="str">
        <f>IF(ISNUMBER(IU132), IU132*COS(RADIANS(-$C132+Графики!$B$3))+IV132*SIN(RADIANS(-$C132+Графики!$B$3)),"")</f>
        <v/>
      </c>
      <c r="IX132" s="19" t="str">
        <f>IF(ISNUMBER(IU132), IU132*COS(RADIANS(-$C132+Графики!$B$5))+IV132*SIN(RADIANS(-$C132+Графики!$B$5)),"")</f>
        <v/>
      </c>
    </row>
    <row r="133" spans="1:258" s="88" customFormat="1" x14ac:dyDescent="0.25">
      <c r="A133" s="44">
        <v>133</v>
      </c>
      <c r="B133" s="50">
        <v>0</v>
      </c>
      <c r="C133" s="11">
        <f>IF(Графики!$A$7="Расчитывать с учетом закручивания скважины",B133,0)</f>
        <v>0</v>
      </c>
      <c r="D133" s="47">
        <v>65</v>
      </c>
      <c r="E133" s="34">
        <f t="shared" si="499"/>
        <v>0</v>
      </c>
      <c r="F133" s="35">
        <f t="shared" si="499"/>
        <v>0</v>
      </c>
      <c r="G133" s="35">
        <f t="shared" si="500"/>
        <v>0</v>
      </c>
      <c r="H133" s="36">
        <f t="shared" si="501"/>
        <v>0</v>
      </c>
      <c r="I133" s="29"/>
      <c r="J133" s="25"/>
      <c r="K133" s="25"/>
      <c r="L133" s="25"/>
      <c r="M133" s="18" t="str">
        <f t="shared" si="398"/>
        <v/>
      </c>
      <c r="N133" s="18" t="str">
        <f t="shared" si="399"/>
        <v/>
      </c>
      <c r="O133" s="18" t="str">
        <f t="shared" si="449"/>
        <v/>
      </c>
      <c r="P133" s="18" t="str">
        <f t="shared" si="450"/>
        <v/>
      </c>
      <c r="Q133" s="18" t="str">
        <f>IF(ISNUMBER(O133), O133*COS(RADIANS(-$C133+Графики!$B$3))+P133*SIN(RADIANS(-$C133+Графики!$B$3)),"")</f>
        <v/>
      </c>
      <c r="R133" s="19" t="str">
        <f>IF(ISNUMBER(O133), O133*COS(RADIANS(-$C133+Графики!$B$5))+P133*SIN(RADIANS(-$C133+Графики!$B$5)),"")</f>
        <v/>
      </c>
      <c r="S133" s="29"/>
      <c r="T133" s="25"/>
      <c r="U133" s="25"/>
      <c r="V133" s="25"/>
      <c r="W133" s="18" t="str">
        <f t="shared" si="400"/>
        <v/>
      </c>
      <c r="X133" s="18" t="str">
        <f t="shared" si="401"/>
        <v/>
      </c>
      <c r="Y133" s="18" t="str">
        <f t="shared" si="451"/>
        <v/>
      </c>
      <c r="Z133" s="18" t="str">
        <f t="shared" si="452"/>
        <v/>
      </c>
      <c r="AA133" s="18" t="str">
        <f>IF(ISNUMBER(Y133), Y133*COS(RADIANS(-$C133+Графики!$B$3))+Z133*SIN(RADIANS(-$C133+Графики!$B$3)),"")</f>
        <v/>
      </c>
      <c r="AB133" s="18" t="str">
        <f>IF(ISNUMBER(Y133), Y133*COS(RADIANS(-$C133+Графики!$B$5))+Z133*SIN(RADIANS(-$C133+Графики!$B$5)),"")</f>
        <v/>
      </c>
      <c r="AC133" s="24"/>
      <c r="AD133" s="25"/>
      <c r="AE133" s="25"/>
      <c r="AF133" s="25"/>
      <c r="AG133" s="18" t="str">
        <f t="shared" si="402"/>
        <v/>
      </c>
      <c r="AH133" s="18" t="str">
        <f t="shared" si="403"/>
        <v/>
      </c>
      <c r="AI133" s="18" t="str">
        <f t="shared" si="453"/>
        <v/>
      </c>
      <c r="AJ133" s="18" t="str">
        <f t="shared" si="454"/>
        <v/>
      </c>
      <c r="AK133" s="18" t="str">
        <f>IF(ISNUMBER(AI133), AI133*COS(RADIANS(-$C133+Графики!$B$3))+AJ133*SIN(RADIANS(-$C133+Графики!$B$3)),"")</f>
        <v/>
      </c>
      <c r="AL133" s="19" t="str">
        <f>IF(ISNUMBER(AI133), AI133*COS(RADIANS(-$C133+Графики!$B$5))+AJ133*SIN(RADIANS(-$C133+Графики!$B$5)),"")</f>
        <v/>
      </c>
      <c r="AM133" s="24"/>
      <c r="AN133" s="25"/>
      <c r="AO133" s="25"/>
      <c r="AP133" s="25"/>
      <c r="AQ133" s="18" t="str">
        <f t="shared" si="404"/>
        <v/>
      </c>
      <c r="AR133" s="18" t="str">
        <f t="shared" si="405"/>
        <v/>
      </c>
      <c r="AS133" s="18" t="str">
        <f t="shared" si="455"/>
        <v/>
      </c>
      <c r="AT133" s="18" t="str">
        <f t="shared" si="456"/>
        <v/>
      </c>
      <c r="AU133" s="18" t="str">
        <f>IF(ISNUMBER(AS133), AS133*COS(RADIANS(-$C133+Графики!$B$3))+AT133*SIN(RADIANS(-$C133+Графики!$B$3)),"")</f>
        <v/>
      </c>
      <c r="AV133" s="19" t="str">
        <f>IF(ISNUMBER(AS133), AS133*COS(RADIANS(-$C133+Графики!$B$5))+AT133*SIN(RADIANS(-$C133+Графики!$B$5)),"")</f>
        <v/>
      </c>
      <c r="AW133" s="24"/>
      <c r="AX133" s="25"/>
      <c r="AY133" s="25"/>
      <c r="AZ133" s="25"/>
      <c r="BA133" s="18" t="str">
        <f t="shared" si="406"/>
        <v/>
      </c>
      <c r="BB133" s="18" t="str">
        <f t="shared" si="407"/>
        <v/>
      </c>
      <c r="BC133" s="18" t="str">
        <f t="shared" si="457"/>
        <v/>
      </c>
      <c r="BD133" s="18" t="str">
        <f t="shared" si="458"/>
        <v/>
      </c>
      <c r="BE133" s="18" t="str">
        <f>IF(ISNUMBER(BC133), BC133*COS(RADIANS(-$C133+Графики!$B$3))+BD133*SIN(RADIANS(-$C133+Графики!$B$3)),"")</f>
        <v/>
      </c>
      <c r="BF133" s="19" t="str">
        <f>IF(ISNUMBER(BC133), BC133*COS(RADIANS(-$C133+Графики!$B$5))+BD133*SIN(RADIANS(-$C133+Графики!$B$5)),"")</f>
        <v/>
      </c>
      <c r="BG133" s="24"/>
      <c r="BH133" s="25"/>
      <c r="BI133" s="25"/>
      <c r="BJ133" s="25"/>
      <c r="BK133" s="18" t="str">
        <f t="shared" si="408"/>
        <v/>
      </c>
      <c r="BL133" s="18" t="str">
        <f t="shared" si="409"/>
        <v/>
      </c>
      <c r="BM133" s="18" t="str">
        <f t="shared" si="459"/>
        <v/>
      </c>
      <c r="BN133" s="18" t="str">
        <f t="shared" si="460"/>
        <v/>
      </c>
      <c r="BO133" s="18" t="str">
        <f>IF(ISNUMBER(BM133), BM133*COS(RADIANS(-$C133+Графики!$B$3))+BN133*SIN(RADIANS(-$C133+Графики!$B$3)),"")</f>
        <v/>
      </c>
      <c r="BP133" s="19" t="str">
        <f>IF(ISNUMBER(BM133), BM133*COS(RADIANS(-$C133+Графики!$B$5))+BN133*SIN(RADIANS(-$C133+Графики!$B$5)),"")</f>
        <v/>
      </c>
      <c r="BQ133" s="24"/>
      <c r="BR133" s="25"/>
      <c r="BS133" s="25"/>
      <c r="BT133" s="25"/>
      <c r="BU133" s="18" t="str">
        <f t="shared" si="410"/>
        <v/>
      </c>
      <c r="BV133" s="18" t="str">
        <f t="shared" si="411"/>
        <v/>
      </c>
      <c r="BW133" s="18" t="str">
        <f t="shared" si="461"/>
        <v/>
      </c>
      <c r="BX133" s="18" t="str">
        <f t="shared" si="462"/>
        <v/>
      </c>
      <c r="BY133" s="18" t="str">
        <f>IF(ISNUMBER(BW133), BW133*COS(RADIANS(-$C133+Графики!$B$3))+BX133*SIN(RADIANS(-$C133+Графики!$B$3)),"")</f>
        <v/>
      </c>
      <c r="BZ133" s="19" t="str">
        <f>IF(ISNUMBER(BW133), BW133*COS(RADIANS(-$C133+Графики!$B$5))+BX133*SIN(RADIANS(-$C133+Графики!$B$5)),"")</f>
        <v/>
      </c>
      <c r="CA133" s="29"/>
      <c r="CB133" s="25"/>
      <c r="CC133" s="25"/>
      <c r="CD133" s="25"/>
      <c r="CE133" s="18" t="str">
        <f t="shared" si="412"/>
        <v/>
      </c>
      <c r="CF133" s="18" t="str">
        <f t="shared" si="413"/>
        <v/>
      </c>
      <c r="CG133" s="18" t="str">
        <f t="shared" si="463"/>
        <v/>
      </c>
      <c r="CH133" s="18" t="str">
        <f t="shared" si="464"/>
        <v/>
      </c>
      <c r="CI133" s="18" t="str">
        <f>IF(ISNUMBER(CG133), CG133*COS(RADIANS(-$C133+Графики!$B$3))+CH133*SIN(RADIANS(-$C133+Графики!$B$3)),"")</f>
        <v/>
      </c>
      <c r="CJ133" s="19" t="str">
        <f>IF(ISNUMBER(CG133), CG133*COS(RADIANS(-$C133+Графики!$B$5))+CH133*SIN(RADIANS(-$C133+Графики!$B$5)),"")</f>
        <v/>
      </c>
      <c r="CK133" s="24"/>
      <c r="CL133" s="25"/>
      <c r="CM133" s="25"/>
      <c r="CN133" s="25"/>
      <c r="CO133" s="18" t="str">
        <f t="shared" si="414"/>
        <v/>
      </c>
      <c r="CP133" s="18" t="str">
        <f t="shared" si="415"/>
        <v/>
      </c>
      <c r="CQ133" s="18" t="str">
        <f t="shared" si="465"/>
        <v/>
      </c>
      <c r="CR133" s="18" t="str">
        <f t="shared" si="466"/>
        <v/>
      </c>
      <c r="CS133" s="18" t="str">
        <f>IF(ISNUMBER(CQ133), CQ133*COS(RADIANS(-$C133+Графики!$B$3))+CR133*SIN(RADIANS(-$C133+Графики!$B$3)),"")</f>
        <v/>
      </c>
      <c r="CT133" s="19" t="str">
        <f>IF(ISNUMBER(CQ133), CQ133*COS(RADIANS(-$C133+Графики!$B$5))+CR133*SIN(RADIANS(-$C133+Графики!$B$5)),"")</f>
        <v/>
      </c>
      <c r="CU133" s="24"/>
      <c r="CV133" s="25"/>
      <c r="CW133" s="25"/>
      <c r="CX133" s="25"/>
      <c r="CY133" s="18" t="str">
        <f t="shared" si="416"/>
        <v/>
      </c>
      <c r="CZ133" s="18" t="str">
        <f t="shared" si="417"/>
        <v/>
      </c>
      <c r="DA133" s="18" t="str">
        <f t="shared" si="467"/>
        <v/>
      </c>
      <c r="DB133" s="18" t="str">
        <f t="shared" si="468"/>
        <v/>
      </c>
      <c r="DC133" s="18" t="str">
        <f>IF(ISNUMBER(DA133), DA133*COS(RADIANS(-$C133+Графики!$B$3))+DB133*SIN(RADIANS(-$C133+Графики!$B$3)),"")</f>
        <v/>
      </c>
      <c r="DD133" s="19" t="str">
        <f>IF(ISNUMBER(DA133), DA133*COS(RADIANS(-$C133+Графики!$B$5))+DB133*SIN(RADIANS(-$C133+Графики!$B$5)),"")</f>
        <v/>
      </c>
      <c r="DE133" s="24"/>
      <c r="DF133" s="25"/>
      <c r="DG133" s="25"/>
      <c r="DH133" s="25"/>
      <c r="DI133" s="18" t="str">
        <f t="shared" si="418"/>
        <v/>
      </c>
      <c r="DJ133" s="18" t="str">
        <f t="shared" si="419"/>
        <v/>
      </c>
      <c r="DK133" s="18" t="str">
        <f t="shared" si="469"/>
        <v/>
      </c>
      <c r="DL133" s="18" t="str">
        <f t="shared" si="470"/>
        <v/>
      </c>
      <c r="DM133" s="18" t="str">
        <f>IF(ISNUMBER(DK133), DK133*COS(RADIANS(-$C133+Графики!$B$3))+DL133*SIN(RADIANS(-$C133+Графики!$B$3)),"")</f>
        <v/>
      </c>
      <c r="DN133" s="19" t="str">
        <f>IF(ISNUMBER(DK133), DK133*COS(RADIANS(-$C133+Графики!$B$5))+DL133*SIN(RADIANS(-$C133+Графики!$B$5)),"")</f>
        <v/>
      </c>
      <c r="DO133" s="24"/>
      <c r="DP133" s="25"/>
      <c r="DQ133" s="25"/>
      <c r="DR133" s="25"/>
      <c r="DS133" s="18" t="str">
        <f t="shared" si="420"/>
        <v/>
      </c>
      <c r="DT133" s="18" t="str">
        <f t="shared" si="421"/>
        <v/>
      </c>
      <c r="DU133" s="18" t="str">
        <f t="shared" si="471"/>
        <v/>
      </c>
      <c r="DV133" s="18" t="str">
        <f t="shared" si="472"/>
        <v/>
      </c>
      <c r="DW133" s="18" t="str">
        <f>IF(ISNUMBER(DU133), DU133*COS(RADIANS(-$C133+Графики!$B$3))+DV133*SIN(RADIANS(-$C133+Графики!$B$3)),"")</f>
        <v/>
      </c>
      <c r="DX133" s="19" t="str">
        <f>IF(ISNUMBER(DU133), DU133*COS(RADIANS(-$C133+Графики!$B$5))+DV133*SIN(RADIANS(-$C133+Графики!$B$5)),"")</f>
        <v/>
      </c>
      <c r="DY133" s="24"/>
      <c r="DZ133" s="25"/>
      <c r="EA133" s="25"/>
      <c r="EB133" s="25"/>
      <c r="EC133" s="18" t="str">
        <f t="shared" si="422"/>
        <v/>
      </c>
      <c r="ED133" s="18" t="str">
        <f t="shared" si="423"/>
        <v/>
      </c>
      <c r="EE133" s="18" t="str">
        <f t="shared" si="473"/>
        <v/>
      </c>
      <c r="EF133" s="18" t="str">
        <f t="shared" si="474"/>
        <v/>
      </c>
      <c r="EG133" s="18" t="str">
        <f>IF(ISNUMBER(EE133), EE133*COS(RADIANS(-$C133+Графики!$B$3))+EF133*SIN(RADIANS(-$C133+Графики!$B$3)),"")</f>
        <v/>
      </c>
      <c r="EH133" s="19" t="str">
        <f>IF(ISNUMBER(EE133), EE133*COS(RADIANS(-$C133+Графики!$B$5))+EF133*SIN(RADIANS(-$C133+Графики!$B$5)),"")</f>
        <v/>
      </c>
      <c r="EI133" s="24"/>
      <c r="EJ133" s="25"/>
      <c r="EK133" s="25"/>
      <c r="EL133" s="25"/>
      <c r="EM133" s="18" t="str">
        <f t="shared" si="424"/>
        <v/>
      </c>
      <c r="EN133" s="18" t="str">
        <f t="shared" si="425"/>
        <v/>
      </c>
      <c r="EO133" s="18" t="str">
        <f t="shared" si="475"/>
        <v/>
      </c>
      <c r="EP133" s="18" t="str">
        <f t="shared" si="476"/>
        <v/>
      </c>
      <c r="EQ133" s="18" t="str">
        <f>IF(ISNUMBER(EO133), EO133*COS(RADIANS(-$C133+Графики!$B$3))+EP133*SIN(RADIANS(-$C133+Графики!$B$3)),"")</f>
        <v/>
      </c>
      <c r="ER133" s="19" t="str">
        <f>IF(ISNUMBER(EO133), EO133*COS(RADIANS(-$C133+Графики!$B$5))+EP133*SIN(RADIANS(-$C133+Графики!$B$5)),"")</f>
        <v/>
      </c>
      <c r="ES133" s="24"/>
      <c r="ET133" s="25"/>
      <c r="EU133" s="25"/>
      <c r="EV133" s="25"/>
      <c r="EW133" s="18" t="str">
        <f t="shared" si="426"/>
        <v/>
      </c>
      <c r="EX133" s="18" t="str">
        <f t="shared" si="427"/>
        <v/>
      </c>
      <c r="EY133" s="18" t="str">
        <f t="shared" si="477"/>
        <v/>
      </c>
      <c r="EZ133" s="18" t="str">
        <f t="shared" si="478"/>
        <v/>
      </c>
      <c r="FA133" s="18" t="str">
        <f>IF(ISNUMBER(EY133), EY133*COS(RADIANS(-$C133+Графики!$B$3))+EZ133*SIN(RADIANS(-$C133+Графики!$B$3)),"")</f>
        <v/>
      </c>
      <c r="FB133" s="19" t="str">
        <f>IF(ISNUMBER(EY133), EY133*COS(RADIANS(-$C133+Графики!$B$5))+EZ133*SIN(RADIANS(-$C133+Графики!$B$5)),"")</f>
        <v/>
      </c>
      <c r="FC133" s="24"/>
      <c r="FD133" s="25"/>
      <c r="FE133" s="25"/>
      <c r="FF133" s="25"/>
      <c r="FG133" s="18" t="str">
        <f t="shared" si="428"/>
        <v/>
      </c>
      <c r="FH133" s="18" t="str">
        <f t="shared" si="429"/>
        <v/>
      </c>
      <c r="FI133" s="18" t="str">
        <f t="shared" si="479"/>
        <v/>
      </c>
      <c r="FJ133" s="18" t="str">
        <f t="shared" si="480"/>
        <v/>
      </c>
      <c r="FK133" s="18" t="str">
        <f>IF(ISNUMBER(FI133), FI133*COS(RADIANS(-$C133+Графики!$B$3))+FJ133*SIN(RADIANS(-$C133+Графики!$B$3)),"")</f>
        <v/>
      </c>
      <c r="FL133" s="19" t="str">
        <f>IF(ISNUMBER(FI133), FI133*COS(RADIANS(-$C133+Графики!$B$5))+FJ133*SIN(RADIANS(-$C133+Графики!$B$5)),"")</f>
        <v/>
      </c>
      <c r="FM133" s="24"/>
      <c r="FN133" s="25"/>
      <c r="FO133" s="25"/>
      <c r="FP133" s="25"/>
      <c r="FQ133" s="18" t="str">
        <f t="shared" si="430"/>
        <v/>
      </c>
      <c r="FR133" s="18" t="str">
        <f t="shared" si="431"/>
        <v/>
      </c>
      <c r="FS133" s="18" t="str">
        <f t="shared" si="481"/>
        <v/>
      </c>
      <c r="FT133" s="18" t="str">
        <f t="shared" si="482"/>
        <v/>
      </c>
      <c r="FU133" s="18" t="str">
        <f>IF(ISNUMBER(FS133), FS133*COS(RADIANS(-$C133+Графики!$B$3))+FT133*SIN(RADIANS(-$C133+Графики!$B$3)),"")</f>
        <v/>
      </c>
      <c r="FV133" s="19" t="str">
        <f>IF(ISNUMBER(FS133), FS133*COS(RADIANS(-$C133+Графики!$B$5))+FT133*SIN(RADIANS(-$C133+Графики!$B$5)),"")</f>
        <v/>
      </c>
      <c r="FW133" s="24"/>
      <c r="FX133" s="25"/>
      <c r="FY133" s="25"/>
      <c r="FZ133" s="25"/>
      <c r="GA133" s="18" t="str">
        <f t="shared" si="432"/>
        <v/>
      </c>
      <c r="GB133" s="18" t="str">
        <f t="shared" si="433"/>
        <v/>
      </c>
      <c r="GC133" s="18" t="str">
        <f t="shared" si="483"/>
        <v/>
      </c>
      <c r="GD133" s="18" t="str">
        <f t="shared" si="484"/>
        <v/>
      </c>
      <c r="GE133" s="18" t="str">
        <f>IF(ISNUMBER(GC133), GC133*COS(RADIANS(-$C133+Графики!$B$3))+GD133*SIN(RADIANS(-$C133+Графики!$B$3)),"")</f>
        <v/>
      </c>
      <c r="GF133" s="19" t="str">
        <f>IF(ISNUMBER(GC133), GC133*COS(RADIANS(-$C133+Графики!$B$5))+GD133*SIN(RADIANS(-$C133+Графики!$B$5)),"")</f>
        <v/>
      </c>
      <c r="GG133" s="24"/>
      <c r="GH133" s="25"/>
      <c r="GI133" s="25"/>
      <c r="GJ133" s="25"/>
      <c r="GK133" s="18" t="str">
        <f t="shared" si="434"/>
        <v/>
      </c>
      <c r="GL133" s="18" t="str">
        <f t="shared" si="435"/>
        <v/>
      </c>
      <c r="GM133" s="18" t="str">
        <f t="shared" si="485"/>
        <v/>
      </c>
      <c r="GN133" s="18" t="str">
        <f t="shared" si="486"/>
        <v/>
      </c>
      <c r="GO133" s="18" t="str">
        <f>IF(ISNUMBER(GM133), GM133*COS(RADIANS(-$C133+Графики!$B$3))+GN133*SIN(RADIANS(-$C133+Графики!$B$3)),"")</f>
        <v/>
      </c>
      <c r="GP133" s="19" t="str">
        <f>IF(ISNUMBER(GM133), GM133*COS(RADIANS(-$C133+Графики!$B$5))+GN133*SIN(RADIANS(-$C133+Графики!$B$5)),"")</f>
        <v/>
      </c>
      <c r="GQ133" s="24"/>
      <c r="GR133" s="25"/>
      <c r="GS133" s="25"/>
      <c r="GT133" s="25"/>
      <c r="GU133" s="18" t="str">
        <f t="shared" si="436"/>
        <v/>
      </c>
      <c r="GV133" s="18" t="str">
        <f t="shared" si="437"/>
        <v/>
      </c>
      <c r="GW133" s="18" t="str">
        <f t="shared" si="487"/>
        <v/>
      </c>
      <c r="GX133" s="18" t="str">
        <f t="shared" si="488"/>
        <v/>
      </c>
      <c r="GY133" s="18" t="str">
        <f>IF(ISNUMBER(GW133), GW133*COS(RADIANS(-$C133+Графики!$B$3))+GX133*SIN(RADIANS(-$C133+Графики!$B$3)),"")</f>
        <v/>
      </c>
      <c r="GZ133" s="19" t="str">
        <f>IF(ISNUMBER(GW133), GW133*COS(RADIANS(-$C133+Графики!$B$5))+GX133*SIN(RADIANS(-$C133+Графики!$B$5)),"")</f>
        <v/>
      </c>
      <c r="HA133" s="24"/>
      <c r="HB133" s="25"/>
      <c r="HC133" s="25"/>
      <c r="HD133" s="25"/>
      <c r="HE133" s="18" t="str">
        <f t="shared" si="438"/>
        <v/>
      </c>
      <c r="HF133" s="18" t="str">
        <f t="shared" si="439"/>
        <v/>
      </c>
      <c r="HG133" s="18" t="str">
        <f t="shared" si="489"/>
        <v/>
      </c>
      <c r="HH133" s="18" t="str">
        <f t="shared" si="490"/>
        <v/>
      </c>
      <c r="HI133" s="18" t="str">
        <f>IF(ISNUMBER(HG133), HG133*COS(RADIANS(-$C133+Графики!$B$3))+HH133*SIN(RADIANS(-$C133+Графики!$B$3)),"")</f>
        <v/>
      </c>
      <c r="HJ133" s="19" t="str">
        <f>IF(ISNUMBER(HG133), HG133*COS(RADIANS(-$C133+Графики!$B$5))+HH133*SIN(RADIANS(-$C133+Графики!$B$5)),"")</f>
        <v/>
      </c>
      <c r="HK133" s="24"/>
      <c r="HL133" s="25"/>
      <c r="HM133" s="25"/>
      <c r="HN133" s="25"/>
      <c r="HO133" s="18" t="str">
        <f t="shared" si="440"/>
        <v/>
      </c>
      <c r="HP133" s="18" t="str">
        <f t="shared" si="441"/>
        <v/>
      </c>
      <c r="HQ133" s="18" t="str">
        <f t="shared" si="491"/>
        <v/>
      </c>
      <c r="HR133" s="18" t="str">
        <f t="shared" si="492"/>
        <v/>
      </c>
      <c r="HS133" s="18" t="str">
        <f>IF(ISNUMBER(HQ133), HQ133*COS(RADIANS(-$C133+Графики!$B$3))+HR133*SIN(RADIANS(-$C133+Графики!$B$3)),"")</f>
        <v/>
      </c>
      <c r="HT133" s="19" t="str">
        <f>IF(ISNUMBER(HQ133), HQ133*COS(RADIANS(-$C133+Графики!$B$5))+HR133*SIN(RADIANS(-$C133+Графики!$B$5)),"")</f>
        <v/>
      </c>
      <c r="HU133" s="24"/>
      <c r="HV133" s="25"/>
      <c r="HW133" s="25"/>
      <c r="HX133" s="25"/>
      <c r="HY133" s="18" t="str">
        <f t="shared" si="442"/>
        <v/>
      </c>
      <c r="HZ133" s="18" t="str">
        <f t="shared" si="443"/>
        <v/>
      </c>
      <c r="IA133" s="18" t="str">
        <f t="shared" si="493"/>
        <v/>
      </c>
      <c r="IB133" s="18" t="str">
        <f t="shared" si="494"/>
        <v/>
      </c>
      <c r="IC133" s="18" t="str">
        <f>IF(ISNUMBER(IA133), IA133*COS(RADIANS(-$C133+Графики!$B$3))+IB133*SIN(RADIANS(-$C133+Графики!$B$3)),"")</f>
        <v/>
      </c>
      <c r="ID133" s="19" t="str">
        <f>IF(ISNUMBER(IA133), IA133*COS(RADIANS(-$C133+Графики!$B$5))+IB133*SIN(RADIANS(-$C133+Графики!$B$5)),"")</f>
        <v/>
      </c>
      <c r="IE133" s="24"/>
      <c r="IF133" s="25"/>
      <c r="IG133" s="25"/>
      <c r="IH133" s="25"/>
      <c r="II133" s="18" t="str">
        <f t="shared" si="444"/>
        <v/>
      </c>
      <c r="IJ133" s="18" t="str">
        <f t="shared" si="445"/>
        <v/>
      </c>
      <c r="IK133" s="18" t="str">
        <f t="shared" si="495"/>
        <v/>
      </c>
      <c r="IL133" s="18" t="str">
        <f t="shared" si="496"/>
        <v/>
      </c>
      <c r="IM133" s="18" t="str">
        <f>IF(ISNUMBER(IK133), IK133*COS(RADIANS(-$C133+Графики!$B$3))+IL133*SIN(RADIANS(-$C133+Графики!$B$3)),"")</f>
        <v/>
      </c>
      <c r="IN133" s="19" t="str">
        <f>IF(ISNUMBER(IK133), IK133*COS(RADIANS(-$C133+Графики!$B$5))+IL133*SIN(RADIANS(-$C133+Графики!$B$5)),"")</f>
        <v/>
      </c>
      <c r="IO133" s="24"/>
      <c r="IP133" s="25"/>
      <c r="IQ133" s="25"/>
      <c r="IR133" s="25"/>
      <c r="IS133" s="18" t="str">
        <f t="shared" si="446"/>
        <v/>
      </c>
      <c r="IT133" s="18" t="str">
        <f t="shared" si="447"/>
        <v/>
      </c>
      <c r="IU133" s="18" t="str">
        <f t="shared" si="497"/>
        <v/>
      </c>
      <c r="IV133" s="18" t="str">
        <f t="shared" si="498"/>
        <v/>
      </c>
      <c r="IW133" s="18" t="str">
        <f>IF(ISNUMBER(IU133), IU133*COS(RADIANS(-$C133+Графики!$B$3))+IV133*SIN(RADIANS(-$C133+Графики!$B$3)),"")</f>
        <v/>
      </c>
      <c r="IX133" s="19" t="str">
        <f>IF(ISNUMBER(IU133), IU133*COS(RADIANS(-$C133+Графики!$B$5))+IV133*SIN(RADIANS(-$C133+Графики!$B$5)),"")</f>
        <v/>
      </c>
    </row>
    <row r="134" spans="1:258" s="88" customFormat="1" x14ac:dyDescent="0.25">
      <c r="A134" s="44">
        <v>134</v>
      </c>
      <c r="B134" s="50">
        <v>0</v>
      </c>
      <c r="C134" s="11">
        <f>IF(Графики!$A$7="Расчитывать с учетом закручивания скважины",B134,0)</f>
        <v>0</v>
      </c>
      <c r="D134" s="47">
        <v>65.5</v>
      </c>
      <c r="E134" s="34">
        <f t="shared" si="499"/>
        <v>0</v>
      </c>
      <c r="F134" s="35">
        <f t="shared" si="499"/>
        <v>0</v>
      </c>
      <c r="G134" s="35">
        <f t="shared" si="500"/>
        <v>0</v>
      </c>
      <c r="H134" s="36">
        <f t="shared" si="501"/>
        <v>0</v>
      </c>
      <c r="I134" s="29"/>
      <c r="J134" s="25"/>
      <c r="K134" s="25"/>
      <c r="L134" s="25"/>
      <c r="M134" s="18" t="str">
        <f t="shared" si="398"/>
        <v/>
      </c>
      <c r="N134" s="18" t="str">
        <f t="shared" si="399"/>
        <v/>
      </c>
      <c r="O134" s="18" t="str">
        <f t="shared" si="449"/>
        <v/>
      </c>
      <c r="P134" s="18" t="str">
        <f t="shared" si="450"/>
        <v/>
      </c>
      <c r="Q134" s="18" t="str">
        <f>IF(ISNUMBER(O134), O134*COS(RADIANS(-$C134+Графики!$B$3))+P134*SIN(RADIANS(-$C134+Графики!$B$3)),"")</f>
        <v/>
      </c>
      <c r="R134" s="19" t="str">
        <f>IF(ISNUMBER(O134), O134*COS(RADIANS(-$C134+Графики!$B$5))+P134*SIN(RADIANS(-$C134+Графики!$B$5)),"")</f>
        <v/>
      </c>
      <c r="S134" s="29"/>
      <c r="T134" s="25"/>
      <c r="U134" s="25"/>
      <c r="V134" s="25"/>
      <c r="W134" s="18" t="str">
        <f t="shared" si="400"/>
        <v/>
      </c>
      <c r="X134" s="18" t="str">
        <f t="shared" si="401"/>
        <v/>
      </c>
      <c r="Y134" s="18" t="str">
        <f t="shared" si="451"/>
        <v/>
      </c>
      <c r="Z134" s="18" t="str">
        <f t="shared" si="452"/>
        <v/>
      </c>
      <c r="AA134" s="18" t="str">
        <f>IF(ISNUMBER(Y134), Y134*COS(RADIANS(-$C134+Графики!$B$3))+Z134*SIN(RADIANS(-$C134+Графики!$B$3)),"")</f>
        <v/>
      </c>
      <c r="AB134" s="18" t="str">
        <f>IF(ISNUMBER(Y134), Y134*COS(RADIANS(-$C134+Графики!$B$5))+Z134*SIN(RADIANS(-$C134+Графики!$B$5)),"")</f>
        <v/>
      </c>
      <c r="AC134" s="24"/>
      <c r="AD134" s="25"/>
      <c r="AE134" s="25"/>
      <c r="AF134" s="25"/>
      <c r="AG134" s="18" t="str">
        <f t="shared" si="402"/>
        <v/>
      </c>
      <c r="AH134" s="18" t="str">
        <f t="shared" si="403"/>
        <v/>
      </c>
      <c r="AI134" s="18" t="str">
        <f t="shared" si="453"/>
        <v/>
      </c>
      <c r="AJ134" s="18" t="str">
        <f t="shared" si="454"/>
        <v/>
      </c>
      <c r="AK134" s="18" t="str">
        <f>IF(ISNUMBER(AI134), AI134*COS(RADIANS(-$C134+Графики!$B$3))+AJ134*SIN(RADIANS(-$C134+Графики!$B$3)),"")</f>
        <v/>
      </c>
      <c r="AL134" s="19" t="str">
        <f>IF(ISNUMBER(AI134), AI134*COS(RADIANS(-$C134+Графики!$B$5))+AJ134*SIN(RADIANS(-$C134+Графики!$B$5)),"")</f>
        <v/>
      </c>
      <c r="AM134" s="24"/>
      <c r="AN134" s="25"/>
      <c r="AO134" s="25"/>
      <c r="AP134" s="25"/>
      <c r="AQ134" s="18" t="str">
        <f t="shared" si="404"/>
        <v/>
      </c>
      <c r="AR134" s="18" t="str">
        <f t="shared" si="405"/>
        <v/>
      </c>
      <c r="AS134" s="18" t="str">
        <f t="shared" si="455"/>
        <v/>
      </c>
      <c r="AT134" s="18" t="str">
        <f t="shared" si="456"/>
        <v/>
      </c>
      <c r="AU134" s="18" t="str">
        <f>IF(ISNUMBER(AS134), AS134*COS(RADIANS(-$C134+Графики!$B$3))+AT134*SIN(RADIANS(-$C134+Графики!$B$3)),"")</f>
        <v/>
      </c>
      <c r="AV134" s="19" t="str">
        <f>IF(ISNUMBER(AS134), AS134*COS(RADIANS(-$C134+Графики!$B$5))+AT134*SIN(RADIANS(-$C134+Графики!$B$5)),"")</f>
        <v/>
      </c>
      <c r="AW134" s="24"/>
      <c r="AX134" s="25"/>
      <c r="AY134" s="25"/>
      <c r="AZ134" s="25"/>
      <c r="BA134" s="18" t="str">
        <f t="shared" si="406"/>
        <v/>
      </c>
      <c r="BB134" s="18" t="str">
        <f t="shared" si="407"/>
        <v/>
      </c>
      <c r="BC134" s="18" t="str">
        <f t="shared" si="457"/>
        <v/>
      </c>
      <c r="BD134" s="18" t="str">
        <f t="shared" si="458"/>
        <v/>
      </c>
      <c r="BE134" s="18" t="str">
        <f>IF(ISNUMBER(BC134), BC134*COS(RADIANS(-$C134+Графики!$B$3))+BD134*SIN(RADIANS(-$C134+Графики!$B$3)),"")</f>
        <v/>
      </c>
      <c r="BF134" s="19" t="str">
        <f>IF(ISNUMBER(BC134), BC134*COS(RADIANS(-$C134+Графики!$B$5))+BD134*SIN(RADIANS(-$C134+Графики!$B$5)),"")</f>
        <v/>
      </c>
      <c r="BG134" s="24"/>
      <c r="BH134" s="25"/>
      <c r="BI134" s="25"/>
      <c r="BJ134" s="25"/>
      <c r="BK134" s="18" t="str">
        <f t="shared" si="408"/>
        <v/>
      </c>
      <c r="BL134" s="18" t="str">
        <f t="shared" si="409"/>
        <v/>
      </c>
      <c r="BM134" s="18" t="str">
        <f t="shared" si="459"/>
        <v/>
      </c>
      <c r="BN134" s="18" t="str">
        <f t="shared" si="460"/>
        <v/>
      </c>
      <c r="BO134" s="18" t="str">
        <f>IF(ISNUMBER(BM134), BM134*COS(RADIANS(-$C134+Графики!$B$3))+BN134*SIN(RADIANS(-$C134+Графики!$B$3)),"")</f>
        <v/>
      </c>
      <c r="BP134" s="19" t="str">
        <f>IF(ISNUMBER(BM134), BM134*COS(RADIANS(-$C134+Графики!$B$5))+BN134*SIN(RADIANS(-$C134+Графики!$B$5)),"")</f>
        <v/>
      </c>
      <c r="BQ134" s="24"/>
      <c r="BR134" s="25"/>
      <c r="BS134" s="25"/>
      <c r="BT134" s="25"/>
      <c r="BU134" s="18" t="str">
        <f t="shared" si="410"/>
        <v/>
      </c>
      <c r="BV134" s="18" t="str">
        <f t="shared" si="411"/>
        <v/>
      </c>
      <c r="BW134" s="18" t="str">
        <f t="shared" si="461"/>
        <v/>
      </c>
      <c r="BX134" s="18" t="str">
        <f t="shared" si="462"/>
        <v/>
      </c>
      <c r="BY134" s="18" t="str">
        <f>IF(ISNUMBER(BW134), BW134*COS(RADIANS(-$C134+Графики!$B$3))+BX134*SIN(RADIANS(-$C134+Графики!$B$3)),"")</f>
        <v/>
      </c>
      <c r="BZ134" s="19" t="str">
        <f>IF(ISNUMBER(BW134), BW134*COS(RADIANS(-$C134+Графики!$B$5))+BX134*SIN(RADIANS(-$C134+Графики!$B$5)),"")</f>
        <v/>
      </c>
      <c r="CA134" s="29"/>
      <c r="CB134" s="25"/>
      <c r="CC134" s="25"/>
      <c r="CD134" s="25"/>
      <c r="CE134" s="18" t="str">
        <f t="shared" si="412"/>
        <v/>
      </c>
      <c r="CF134" s="18" t="str">
        <f t="shared" si="413"/>
        <v/>
      </c>
      <c r="CG134" s="18" t="str">
        <f t="shared" si="463"/>
        <v/>
      </c>
      <c r="CH134" s="18" t="str">
        <f t="shared" si="464"/>
        <v/>
      </c>
      <c r="CI134" s="18" t="str">
        <f>IF(ISNUMBER(CG134), CG134*COS(RADIANS(-$C134+Графики!$B$3))+CH134*SIN(RADIANS(-$C134+Графики!$B$3)),"")</f>
        <v/>
      </c>
      <c r="CJ134" s="19" t="str">
        <f>IF(ISNUMBER(CG134), CG134*COS(RADIANS(-$C134+Графики!$B$5))+CH134*SIN(RADIANS(-$C134+Графики!$B$5)),"")</f>
        <v/>
      </c>
      <c r="CK134" s="24"/>
      <c r="CL134" s="25"/>
      <c r="CM134" s="25"/>
      <c r="CN134" s="25"/>
      <c r="CO134" s="18" t="str">
        <f t="shared" si="414"/>
        <v/>
      </c>
      <c r="CP134" s="18" t="str">
        <f t="shared" si="415"/>
        <v/>
      </c>
      <c r="CQ134" s="18" t="str">
        <f t="shared" si="465"/>
        <v/>
      </c>
      <c r="CR134" s="18" t="str">
        <f t="shared" si="466"/>
        <v/>
      </c>
      <c r="CS134" s="18" t="str">
        <f>IF(ISNUMBER(CQ134), CQ134*COS(RADIANS(-$C134+Графики!$B$3))+CR134*SIN(RADIANS(-$C134+Графики!$B$3)),"")</f>
        <v/>
      </c>
      <c r="CT134" s="19" t="str">
        <f>IF(ISNUMBER(CQ134), CQ134*COS(RADIANS(-$C134+Графики!$B$5))+CR134*SIN(RADIANS(-$C134+Графики!$B$5)),"")</f>
        <v/>
      </c>
      <c r="CU134" s="24"/>
      <c r="CV134" s="25"/>
      <c r="CW134" s="25"/>
      <c r="CX134" s="25"/>
      <c r="CY134" s="18" t="str">
        <f t="shared" si="416"/>
        <v/>
      </c>
      <c r="CZ134" s="18" t="str">
        <f t="shared" si="417"/>
        <v/>
      </c>
      <c r="DA134" s="18" t="str">
        <f t="shared" si="467"/>
        <v/>
      </c>
      <c r="DB134" s="18" t="str">
        <f t="shared" si="468"/>
        <v/>
      </c>
      <c r="DC134" s="18" t="str">
        <f>IF(ISNUMBER(DA134), DA134*COS(RADIANS(-$C134+Графики!$B$3))+DB134*SIN(RADIANS(-$C134+Графики!$B$3)),"")</f>
        <v/>
      </c>
      <c r="DD134" s="19" t="str">
        <f>IF(ISNUMBER(DA134), DA134*COS(RADIANS(-$C134+Графики!$B$5))+DB134*SIN(RADIANS(-$C134+Графики!$B$5)),"")</f>
        <v/>
      </c>
      <c r="DE134" s="24"/>
      <c r="DF134" s="25"/>
      <c r="DG134" s="25"/>
      <c r="DH134" s="25"/>
      <c r="DI134" s="18" t="str">
        <f t="shared" si="418"/>
        <v/>
      </c>
      <c r="DJ134" s="18" t="str">
        <f t="shared" si="419"/>
        <v/>
      </c>
      <c r="DK134" s="18" t="str">
        <f t="shared" si="469"/>
        <v/>
      </c>
      <c r="DL134" s="18" t="str">
        <f t="shared" si="470"/>
        <v/>
      </c>
      <c r="DM134" s="18" t="str">
        <f>IF(ISNUMBER(DK134), DK134*COS(RADIANS(-$C134+Графики!$B$3))+DL134*SIN(RADIANS(-$C134+Графики!$B$3)),"")</f>
        <v/>
      </c>
      <c r="DN134" s="19" t="str">
        <f>IF(ISNUMBER(DK134), DK134*COS(RADIANS(-$C134+Графики!$B$5))+DL134*SIN(RADIANS(-$C134+Графики!$B$5)),"")</f>
        <v/>
      </c>
      <c r="DO134" s="24"/>
      <c r="DP134" s="25"/>
      <c r="DQ134" s="25"/>
      <c r="DR134" s="25"/>
      <c r="DS134" s="18" t="str">
        <f t="shared" si="420"/>
        <v/>
      </c>
      <c r="DT134" s="18" t="str">
        <f t="shared" si="421"/>
        <v/>
      </c>
      <c r="DU134" s="18" t="str">
        <f t="shared" si="471"/>
        <v/>
      </c>
      <c r="DV134" s="18" t="str">
        <f t="shared" si="472"/>
        <v/>
      </c>
      <c r="DW134" s="18" t="str">
        <f>IF(ISNUMBER(DU134), DU134*COS(RADIANS(-$C134+Графики!$B$3))+DV134*SIN(RADIANS(-$C134+Графики!$B$3)),"")</f>
        <v/>
      </c>
      <c r="DX134" s="19" t="str">
        <f>IF(ISNUMBER(DU134), DU134*COS(RADIANS(-$C134+Графики!$B$5))+DV134*SIN(RADIANS(-$C134+Графики!$B$5)),"")</f>
        <v/>
      </c>
      <c r="DY134" s="24"/>
      <c r="DZ134" s="25"/>
      <c r="EA134" s="25"/>
      <c r="EB134" s="25"/>
      <c r="EC134" s="18" t="str">
        <f t="shared" si="422"/>
        <v/>
      </c>
      <c r="ED134" s="18" t="str">
        <f t="shared" si="423"/>
        <v/>
      </c>
      <c r="EE134" s="18" t="str">
        <f t="shared" si="473"/>
        <v/>
      </c>
      <c r="EF134" s="18" t="str">
        <f t="shared" si="474"/>
        <v/>
      </c>
      <c r="EG134" s="18" t="str">
        <f>IF(ISNUMBER(EE134), EE134*COS(RADIANS(-$C134+Графики!$B$3))+EF134*SIN(RADIANS(-$C134+Графики!$B$3)),"")</f>
        <v/>
      </c>
      <c r="EH134" s="19" t="str">
        <f>IF(ISNUMBER(EE134), EE134*COS(RADIANS(-$C134+Графики!$B$5))+EF134*SIN(RADIANS(-$C134+Графики!$B$5)),"")</f>
        <v/>
      </c>
      <c r="EI134" s="24"/>
      <c r="EJ134" s="25"/>
      <c r="EK134" s="25"/>
      <c r="EL134" s="25"/>
      <c r="EM134" s="18" t="str">
        <f t="shared" si="424"/>
        <v/>
      </c>
      <c r="EN134" s="18" t="str">
        <f t="shared" si="425"/>
        <v/>
      </c>
      <c r="EO134" s="18" t="str">
        <f t="shared" si="475"/>
        <v/>
      </c>
      <c r="EP134" s="18" t="str">
        <f t="shared" si="476"/>
        <v/>
      </c>
      <c r="EQ134" s="18" t="str">
        <f>IF(ISNUMBER(EO134), EO134*COS(RADIANS(-$C134+Графики!$B$3))+EP134*SIN(RADIANS(-$C134+Графики!$B$3)),"")</f>
        <v/>
      </c>
      <c r="ER134" s="19" t="str">
        <f>IF(ISNUMBER(EO134), EO134*COS(RADIANS(-$C134+Графики!$B$5))+EP134*SIN(RADIANS(-$C134+Графики!$B$5)),"")</f>
        <v/>
      </c>
      <c r="ES134" s="24"/>
      <c r="ET134" s="25"/>
      <c r="EU134" s="25"/>
      <c r="EV134" s="25"/>
      <c r="EW134" s="18" t="str">
        <f t="shared" si="426"/>
        <v/>
      </c>
      <c r="EX134" s="18" t="str">
        <f t="shared" si="427"/>
        <v/>
      </c>
      <c r="EY134" s="18" t="str">
        <f t="shared" si="477"/>
        <v/>
      </c>
      <c r="EZ134" s="18" t="str">
        <f t="shared" si="478"/>
        <v/>
      </c>
      <c r="FA134" s="18" t="str">
        <f>IF(ISNUMBER(EY134), EY134*COS(RADIANS(-$C134+Графики!$B$3))+EZ134*SIN(RADIANS(-$C134+Графики!$B$3)),"")</f>
        <v/>
      </c>
      <c r="FB134" s="19" t="str">
        <f>IF(ISNUMBER(EY134), EY134*COS(RADIANS(-$C134+Графики!$B$5))+EZ134*SIN(RADIANS(-$C134+Графики!$B$5)),"")</f>
        <v/>
      </c>
      <c r="FC134" s="24"/>
      <c r="FD134" s="25"/>
      <c r="FE134" s="25"/>
      <c r="FF134" s="25"/>
      <c r="FG134" s="18" t="str">
        <f t="shared" si="428"/>
        <v/>
      </c>
      <c r="FH134" s="18" t="str">
        <f t="shared" si="429"/>
        <v/>
      </c>
      <c r="FI134" s="18" t="str">
        <f t="shared" si="479"/>
        <v/>
      </c>
      <c r="FJ134" s="18" t="str">
        <f t="shared" si="480"/>
        <v/>
      </c>
      <c r="FK134" s="18" t="str">
        <f>IF(ISNUMBER(FI134), FI134*COS(RADIANS(-$C134+Графики!$B$3))+FJ134*SIN(RADIANS(-$C134+Графики!$B$3)),"")</f>
        <v/>
      </c>
      <c r="FL134" s="19" t="str">
        <f>IF(ISNUMBER(FI134), FI134*COS(RADIANS(-$C134+Графики!$B$5))+FJ134*SIN(RADIANS(-$C134+Графики!$B$5)),"")</f>
        <v/>
      </c>
      <c r="FM134" s="24"/>
      <c r="FN134" s="25"/>
      <c r="FO134" s="25"/>
      <c r="FP134" s="25"/>
      <c r="FQ134" s="18" t="str">
        <f t="shared" si="430"/>
        <v/>
      </c>
      <c r="FR134" s="18" t="str">
        <f t="shared" si="431"/>
        <v/>
      </c>
      <c r="FS134" s="18" t="str">
        <f t="shared" si="481"/>
        <v/>
      </c>
      <c r="FT134" s="18" t="str">
        <f t="shared" si="482"/>
        <v/>
      </c>
      <c r="FU134" s="18" t="str">
        <f>IF(ISNUMBER(FS134), FS134*COS(RADIANS(-$C134+Графики!$B$3))+FT134*SIN(RADIANS(-$C134+Графики!$B$3)),"")</f>
        <v/>
      </c>
      <c r="FV134" s="19" t="str">
        <f>IF(ISNUMBER(FS134), FS134*COS(RADIANS(-$C134+Графики!$B$5))+FT134*SIN(RADIANS(-$C134+Графики!$B$5)),"")</f>
        <v/>
      </c>
      <c r="FW134" s="24"/>
      <c r="FX134" s="25"/>
      <c r="FY134" s="25"/>
      <c r="FZ134" s="25"/>
      <c r="GA134" s="18" t="str">
        <f t="shared" si="432"/>
        <v/>
      </c>
      <c r="GB134" s="18" t="str">
        <f t="shared" si="433"/>
        <v/>
      </c>
      <c r="GC134" s="18" t="str">
        <f t="shared" si="483"/>
        <v/>
      </c>
      <c r="GD134" s="18" t="str">
        <f t="shared" si="484"/>
        <v/>
      </c>
      <c r="GE134" s="18" t="str">
        <f>IF(ISNUMBER(GC134), GC134*COS(RADIANS(-$C134+Графики!$B$3))+GD134*SIN(RADIANS(-$C134+Графики!$B$3)),"")</f>
        <v/>
      </c>
      <c r="GF134" s="19" t="str">
        <f>IF(ISNUMBER(GC134), GC134*COS(RADIANS(-$C134+Графики!$B$5))+GD134*SIN(RADIANS(-$C134+Графики!$B$5)),"")</f>
        <v/>
      </c>
      <c r="GG134" s="24"/>
      <c r="GH134" s="25"/>
      <c r="GI134" s="25"/>
      <c r="GJ134" s="25"/>
      <c r="GK134" s="18" t="str">
        <f t="shared" si="434"/>
        <v/>
      </c>
      <c r="GL134" s="18" t="str">
        <f t="shared" si="435"/>
        <v/>
      </c>
      <c r="GM134" s="18" t="str">
        <f t="shared" si="485"/>
        <v/>
      </c>
      <c r="GN134" s="18" t="str">
        <f t="shared" si="486"/>
        <v/>
      </c>
      <c r="GO134" s="18" t="str">
        <f>IF(ISNUMBER(GM134), GM134*COS(RADIANS(-$C134+Графики!$B$3))+GN134*SIN(RADIANS(-$C134+Графики!$B$3)),"")</f>
        <v/>
      </c>
      <c r="GP134" s="19" t="str">
        <f>IF(ISNUMBER(GM134), GM134*COS(RADIANS(-$C134+Графики!$B$5))+GN134*SIN(RADIANS(-$C134+Графики!$B$5)),"")</f>
        <v/>
      </c>
      <c r="GQ134" s="24"/>
      <c r="GR134" s="25"/>
      <c r="GS134" s="25"/>
      <c r="GT134" s="25"/>
      <c r="GU134" s="18" t="str">
        <f t="shared" si="436"/>
        <v/>
      </c>
      <c r="GV134" s="18" t="str">
        <f t="shared" si="437"/>
        <v/>
      </c>
      <c r="GW134" s="18" t="str">
        <f t="shared" si="487"/>
        <v/>
      </c>
      <c r="GX134" s="18" t="str">
        <f t="shared" si="488"/>
        <v/>
      </c>
      <c r="GY134" s="18" t="str">
        <f>IF(ISNUMBER(GW134), GW134*COS(RADIANS(-$C134+Графики!$B$3))+GX134*SIN(RADIANS(-$C134+Графики!$B$3)),"")</f>
        <v/>
      </c>
      <c r="GZ134" s="19" t="str">
        <f>IF(ISNUMBER(GW134), GW134*COS(RADIANS(-$C134+Графики!$B$5))+GX134*SIN(RADIANS(-$C134+Графики!$B$5)),"")</f>
        <v/>
      </c>
      <c r="HA134" s="24"/>
      <c r="HB134" s="25"/>
      <c r="HC134" s="25"/>
      <c r="HD134" s="25"/>
      <c r="HE134" s="18" t="str">
        <f t="shared" si="438"/>
        <v/>
      </c>
      <c r="HF134" s="18" t="str">
        <f t="shared" si="439"/>
        <v/>
      </c>
      <c r="HG134" s="18" t="str">
        <f t="shared" si="489"/>
        <v/>
      </c>
      <c r="HH134" s="18" t="str">
        <f t="shared" si="490"/>
        <v/>
      </c>
      <c r="HI134" s="18" t="str">
        <f>IF(ISNUMBER(HG134), HG134*COS(RADIANS(-$C134+Графики!$B$3))+HH134*SIN(RADIANS(-$C134+Графики!$B$3)),"")</f>
        <v/>
      </c>
      <c r="HJ134" s="19" t="str">
        <f>IF(ISNUMBER(HG134), HG134*COS(RADIANS(-$C134+Графики!$B$5))+HH134*SIN(RADIANS(-$C134+Графики!$B$5)),"")</f>
        <v/>
      </c>
      <c r="HK134" s="24"/>
      <c r="HL134" s="25"/>
      <c r="HM134" s="25"/>
      <c r="HN134" s="25"/>
      <c r="HO134" s="18" t="str">
        <f t="shared" si="440"/>
        <v/>
      </c>
      <c r="HP134" s="18" t="str">
        <f t="shared" si="441"/>
        <v/>
      </c>
      <c r="HQ134" s="18" t="str">
        <f t="shared" si="491"/>
        <v/>
      </c>
      <c r="HR134" s="18" t="str">
        <f t="shared" si="492"/>
        <v/>
      </c>
      <c r="HS134" s="18" t="str">
        <f>IF(ISNUMBER(HQ134), HQ134*COS(RADIANS(-$C134+Графики!$B$3))+HR134*SIN(RADIANS(-$C134+Графики!$B$3)),"")</f>
        <v/>
      </c>
      <c r="HT134" s="19" t="str">
        <f>IF(ISNUMBER(HQ134), HQ134*COS(RADIANS(-$C134+Графики!$B$5))+HR134*SIN(RADIANS(-$C134+Графики!$B$5)),"")</f>
        <v/>
      </c>
      <c r="HU134" s="24"/>
      <c r="HV134" s="25"/>
      <c r="HW134" s="25"/>
      <c r="HX134" s="25"/>
      <c r="HY134" s="18" t="str">
        <f t="shared" si="442"/>
        <v/>
      </c>
      <c r="HZ134" s="18" t="str">
        <f t="shared" si="443"/>
        <v/>
      </c>
      <c r="IA134" s="18" t="str">
        <f t="shared" si="493"/>
        <v/>
      </c>
      <c r="IB134" s="18" t="str">
        <f t="shared" si="494"/>
        <v/>
      </c>
      <c r="IC134" s="18" t="str">
        <f>IF(ISNUMBER(IA134), IA134*COS(RADIANS(-$C134+Графики!$B$3))+IB134*SIN(RADIANS(-$C134+Графики!$B$3)),"")</f>
        <v/>
      </c>
      <c r="ID134" s="19" t="str">
        <f>IF(ISNUMBER(IA134), IA134*COS(RADIANS(-$C134+Графики!$B$5))+IB134*SIN(RADIANS(-$C134+Графики!$B$5)),"")</f>
        <v/>
      </c>
      <c r="IE134" s="24"/>
      <c r="IF134" s="25"/>
      <c r="IG134" s="25"/>
      <c r="IH134" s="25"/>
      <c r="II134" s="18" t="str">
        <f t="shared" si="444"/>
        <v/>
      </c>
      <c r="IJ134" s="18" t="str">
        <f t="shared" si="445"/>
        <v/>
      </c>
      <c r="IK134" s="18" t="str">
        <f t="shared" si="495"/>
        <v/>
      </c>
      <c r="IL134" s="18" t="str">
        <f t="shared" si="496"/>
        <v/>
      </c>
      <c r="IM134" s="18" t="str">
        <f>IF(ISNUMBER(IK134), IK134*COS(RADIANS(-$C134+Графики!$B$3))+IL134*SIN(RADIANS(-$C134+Графики!$B$3)),"")</f>
        <v/>
      </c>
      <c r="IN134" s="19" t="str">
        <f>IF(ISNUMBER(IK134), IK134*COS(RADIANS(-$C134+Графики!$B$5))+IL134*SIN(RADIANS(-$C134+Графики!$B$5)),"")</f>
        <v/>
      </c>
      <c r="IO134" s="24"/>
      <c r="IP134" s="25"/>
      <c r="IQ134" s="25"/>
      <c r="IR134" s="25"/>
      <c r="IS134" s="18" t="str">
        <f t="shared" si="446"/>
        <v/>
      </c>
      <c r="IT134" s="18" t="str">
        <f t="shared" si="447"/>
        <v/>
      </c>
      <c r="IU134" s="18" t="str">
        <f t="shared" si="497"/>
        <v/>
      </c>
      <c r="IV134" s="18" t="str">
        <f t="shared" si="498"/>
        <v/>
      </c>
      <c r="IW134" s="18" t="str">
        <f>IF(ISNUMBER(IU134), IU134*COS(RADIANS(-$C134+Графики!$B$3))+IV134*SIN(RADIANS(-$C134+Графики!$B$3)),"")</f>
        <v/>
      </c>
      <c r="IX134" s="19" t="str">
        <f>IF(ISNUMBER(IU134), IU134*COS(RADIANS(-$C134+Графики!$B$5))+IV134*SIN(RADIANS(-$C134+Графики!$B$5)),"")</f>
        <v/>
      </c>
    </row>
    <row r="135" spans="1:258" s="88" customFormat="1" x14ac:dyDescent="0.25">
      <c r="A135" s="44">
        <v>135</v>
      </c>
      <c r="B135" s="50">
        <v>0</v>
      </c>
      <c r="C135" s="11">
        <f>IF(Графики!$A$7="Расчитывать с учетом закручивания скважины",B135,0)</f>
        <v>0</v>
      </c>
      <c r="D135" s="47">
        <v>66</v>
      </c>
      <c r="E135" s="34">
        <f t="shared" si="499"/>
        <v>0</v>
      </c>
      <c r="F135" s="35">
        <f t="shared" si="499"/>
        <v>0</v>
      </c>
      <c r="G135" s="35">
        <f t="shared" si="500"/>
        <v>0</v>
      </c>
      <c r="H135" s="36">
        <f t="shared" si="501"/>
        <v>0</v>
      </c>
      <c r="I135" s="29"/>
      <c r="J135" s="25"/>
      <c r="K135" s="25"/>
      <c r="L135" s="25"/>
      <c r="M135" s="18" t="str">
        <f t="shared" si="398"/>
        <v/>
      </c>
      <c r="N135" s="18" t="str">
        <f t="shared" si="399"/>
        <v/>
      </c>
      <c r="O135" s="18" t="str">
        <f t="shared" si="449"/>
        <v/>
      </c>
      <c r="P135" s="18" t="str">
        <f t="shared" si="450"/>
        <v/>
      </c>
      <c r="Q135" s="18" t="str">
        <f>IF(ISNUMBER(O135), O135*COS(RADIANS(-$C135+Графики!$B$3))+P135*SIN(RADIANS(-$C135+Графики!$B$3)),"")</f>
        <v/>
      </c>
      <c r="R135" s="19" t="str">
        <f>IF(ISNUMBER(O135), O135*COS(RADIANS(-$C135+Графики!$B$5))+P135*SIN(RADIANS(-$C135+Графики!$B$5)),"")</f>
        <v/>
      </c>
      <c r="S135" s="29"/>
      <c r="T135" s="25"/>
      <c r="U135" s="25"/>
      <c r="V135" s="25"/>
      <c r="W135" s="18" t="str">
        <f t="shared" si="400"/>
        <v/>
      </c>
      <c r="X135" s="18" t="str">
        <f t="shared" si="401"/>
        <v/>
      </c>
      <c r="Y135" s="18" t="str">
        <f t="shared" si="451"/>
        <v/>
      </c>
      <c r="Z135" s="18" t="str">
        <f t="shared" si="452"/>
        <v/>
      </c>
      <c r="AA135" s="18" t="str">
        <f>IF(ISNUMBER(Y135), Y135*COS(RADIANS(-$C135+Графики!$B$3))+Z135*SIN(RADIANS(-$C135+Графики!$B$3)),"")</f>
        <v/>
      </c>
      <c r="AB135" s="18" t="str">
        <f>IF(ISNUMBER(Y135), Y135*COS(RADIANS(-$C135+Графики!$B$5))+Z135*SIN(RADIANS(-$C135+Графики!$B$5)),"")</f>
        <v/>
      </c>
      <c r="AC135" s="24"/>
      <c r="AD135" s="25"/>
      <c r="AE135" s="25"/>
      <c r="AF135" s="25"/>
      <c r="AG135" s="18" t="str">
        <f t="shared" si="402"/>
        <v/>
      </c>
      <c r="AH135" s="18" t="str">
        <f t="shared" si="403"/>
        <v/>
      </c>
      <c r="AI135" s="18" t="str">
        <f t="shared" si="453"/>
        <v/>
      </c>
      <c r="AJ135" s="18" t="str">
        <f t="shared" si="454"/>
        <v/>
      </c>
      <c r="AK135" s="18" t="str">
        <f>IF(ISNUMBER(AI135), AI135*COS(RADIANS(-$C135+Графики!$B$3))+AJ135*SIN(RADIANS(-$C135+Графики!$B$3)),"")</f>
        <v/>
      </c>
      <c r="AL135" s="19" t="str">
        <f>IF(ISNUMBER(AI135), AI135*COS(RADIANS(-$C135+Графики!$B$5))+AJ135*SIN(RADIANS(-$C135+Графики!$B$5)),"")</f>
        <v/>
      </c>
      <c r="AM135" s="24"/>
      <c r="AN135" s="25"/>
      <c r="AO135" s="25"/>
      <c r="AP135" s="25"/>
      <c r="AQ135" s="18" t="str">
        <f t="shared" si="404"/>
        <v/>
      </c>
      <c r="AR135" s="18" t="str">
        <f t="shared" si="405"/>
        <v/>
      </c>
      <c r="AS135" s="18" t="str">
        <f t="shared" si="455"/>
        <v/>
      </c>
      <c r="AT135" s="18" t="str">
        <f t="shared" si="456"/>
        <v/>
      </c>
      <c r="AU135" s="18" t="str">
        <f>IF(ISNUMBER(AS135), AS135*COS(RADIANS(-$C135+Графики!$B$3))+AT135*SIN(RADIANS(-$C135+Графики!$B$3)),"")</f>
        <v/>
      </c>
      <c r="AV135" s="19" t="str">
        <f>IF(ISNUMBER(AS135), AS135*COS(RADIANS(-$C135+Графики!$B$5))+AT135*SIN(RADIANS(-$C135+Графики!$B$5)),"")</f>
        <v/>
      </c>
      <c r="AW135" s="24"/>
      <c r="AX135" s="25"/>
      <c r="AY135" s="25"/>
      <c r="AZ135" s="25"/>
      <c r="BA135" s="18" t="str">
        <f t="shared" si="406"/>
        <v/>
      </c>
      <c r="BB135" s="18" t="str">
        <f t="shared" si="407"/>
        <v/>
      </c>
      <c r="BC135" s="18" t="str">
        <f t="shared" si="457"/>
        <v/>
      </c>
      <c r="BD135" s="18" t="str">
        <f t="shared" si="458"/>
        <v/>
      </c>
      <c r="BE135" s="18" t="str">
        <f>IF(ISNUMBER(BC135), BC135*COS(RADIANS(-$C135+Графики!$B$3))+BD135*SIN(RADIANS(-$C135+Графики!$B$3)),"")</f>
        <v/>
      </c>
      <c r="BF135" s="19" t="str">
        <f>IF(ISNUMBER(BC135), BC135*COS(RADIANS(-$C135+Графики!$B$5))+BD135*SIN(RADIANS(-$C135+Графики!$B$5)),"")</f>
        <v/>
      </c>
      <c r="BG135" s="24"/>
      <c r="BH135" s="25"/>
      <c r="BI135" s="25"/>
      <c r="BJ135" s="25"/>
      <c r="BK135" s="18" t="str">
        <f t="shared" si="408"/>
        <v/>
      </c>
      <c r="BL135" s="18" t="str">
        <f t="shared" si="409"/>
        <v/>
      </c>
      <c r="BM135" s="18" t="str">
        <f t="shared" si="459"/>
        <v/>
      </c>
      <c r="BN135" s="18" t="str">
        <f t="shared" si="460"/>
        <v/>
      </c>
      <c r="BO135" s="18" t="str">
        <f>IF(ISNUMBER(BM135), BM135*COS(RADIANS(-$C135+Графики!$B$3))+BN135*SIN(RADIANS(-$C135+Графики!$B$3)),"")</f>
        <v/>
      </c>
      <c r="BP135" s="19" t="str">
        <f>IF(ISNUMBER(BM135), BM135*COS(RADIANS(-$C135+Графики!$B$5))+BN135*SIN(RADIANS(-$C135+Графики!$B$5)),"")</f>
        <v/>
      </c>
      <c r="BQ135" s="24"/>
      <c r="BR135" s="25"/>
      <c r="BS135" s="25"/>
      <c r="BT135" s="25"/>
      <c r="BU135" s="18" t="str">
        <f t="shared" si="410"/>
        <v/>
      </c>
      <c r="BV135" s="18" t="str">
        <f t="shared" si="411"/>
        <v/>
      </c>
      <c r="BW135" s="18" t="str">
        <f t="shared" si="461"/>
        <v/>
      </c>
      <c r="BX135" s="18" t="str">
        <f t="shared" si="462"/>
        <v/>
      </c>
      <c r="BY135" s="18" t="str">
        <f>IF(ISNUMBER(BW135), BW135*COS(RADIANS(-$C135+Графики!$B$3))+BX135*SIN(RADIANS(-$C135+Графики!$B$3)),"")</f>
        <v/>
      </c>
      <c r="BZ135" s="19" t="str">
        <f>IF(ISNUMBER(BW135), BW135*COS(RADIANS(-$C135+Графики!$B$5))+BX135*SIN(RADIANS(-$C135+Графики!$B$5)),"")</f>
        <v/>
      </c>
      <c r="CA135" s="29"/>
      <c r="CB135" s="25"/>
      <c r="CC135" s="25"/>
      <c r="CD135" s="25"/>
      <c r="CE135" s="18" t="str">
        <f t="shared" si="412"/>
        <v/>
      </c>
      <c r="CF135" s="18" t="str">
        <f t="shared" si="413"/>
        <v/>
      </c>
      <c r="CG135" s="18" t="str">
        <f t="shared" si="463"/>
        <v/>
      </c>
      <c r="CH135" s="18" t="str">
        <f t="shared" si="464"/>
        <v/>
      </c>
      <c r="CI135" s="18" t="str">
        <f>IF(ISNUMBER(CG135), CG135*COS(RADIANS(-$C135+Графики!$B$3))+CH135*SIN(RADIANS(-$C135+Графики!$B$3)),"")</f>
        <v/>
      </c>
      <c r="CJ135" s="19" t="str">
        <f>IF(ISNUMBER(CG135), CG135*COS(RADIANS(-$C135+Графики!$B$5))+CH135*SIN(RADIANS(-$C135+Графики!$B$5)),"")</f>
        <v/>
      </c>
      <c r="CK135" s="24"/>
      <c r="CL135" s="25"/>
      <c r="CM135" s="25"/>
      <c r="CN135" s="25"/>
      <c r="CO135" s="18" t="str">
        <f t="shared" si="414"/>
        <v/>
      </c>
      <c r="CP135" s="18" t="str">
        <f t="shared" si="415"/>
        <v/>
      </c>
      <c r="CQ135" s="18" t="str">
        <f t="shared" si="465"/>
        <v/>
      </c>
      <c r="CR135" s="18" t="str">
        <f t="shared" si="466"/>
        <v/>
      </c>
      <c r="CS135" s="18" t="str">
        <f>IF(ISNUMBER(CQ135), CQ135*COS(RADIANS(-$C135+Графики!$B$3))+CR135*SIN(RADIANS(-$C135+Графики!$B$3)),"")</f>
        <v/>
      </c>
      <c r="CT135" s="19" t="str">
        <f>IF(ISNUMBER(CQ135), CQ135*COS(RADIANS(-$C135+Графики!$B$5))+CR135*SIN(RADIANS(-$C135+Графики!$B$5)),"")</f>
        <v/>
      </c>
      <c r="CU135" s="24"/>
      <c r="CV135" s="25"/>
      <c r="CW135" s="25"/>
      <c r="CX135" s="25"/>
      <c r="CY135" s="18" t="str">
        <f t="shared" si="416"/>
        <v/>
      </c>
      <c r="CZ135" s="18" t="str">
        <f t="shared" si="417"/>
        <v/>
      </c>
      <c r="DA135" s="18" t="str">
        <f t="shared" si="467"/>
        <v/>
      </c>
      <c r="DB135" s="18" t="str">
        <f t="shared" si="468"/>
        <v/>
      </c>
      <c r="DC135" s="18" t="str">
        <f>IF(ISNUMBER(DA135), DA135*COS(RADIANS(-$C135+Графики!$B$3))+DB135*SIN(RADIANS(-$C135+Графики!$B$3)),"")</f>
        <v/>
      </c>
      <c r="DD135" s="19" t="str">
        <f>IF(ISNUMBER(DA135), DA135*COS(RADIANS(-$C135+Графики!$B$5))+DB135*SIN(RADIANS(-$C135+Графики!$B$5)),"")</f>
        <v/>
      </c>
      <c r="DE135" s="24"/>
      <c r="DF135" s="25"/>
      <c r="DG135" s="25"/>
      <c r="DH135" s="25"/>
      <c r="DI135" s="18" t="str">
        <f t="shared" si="418"/>
        <v/>
      </c>
      <c r="DJ135" s="18" t="str">
        <f t="shared" si="419"/>
        <v/>
      </c>
      <c r="DK135" s="18" t="str">
        <f t="shared" si="469"/>
        <v/>
      </c>
      <c r="DL135" s="18" t="str">
        <f t="shared" si="470"/>
        <v/>
      </c>
      <c r="DM135" s="18" t="str">
        <f>IF(ISNUMBER(DK135), DK135*COS(RADIANS(-$C135+Графики!$B$3))+DL135*SIN(RADIANS(-$C135+Графики!$B$3)),"")</f>
        <v/>
      </c>
      <c r="DN135" s="19" t="str">
        <f>IF(ISNUMBER(DK135), DK135*COS(RADIANS(-$C135+Графики!$B$5))+DL135*SIN(RADIANS(-$C135+Графики!$B$5)),"")</f>
        <v/>
      </c>
      <c r="DO135" s="24"/>
      <c r="DP135" s="25"/>
      <c r="DQ135" s="25"/>
      <c r="DR135" s="25"/>
      <c r="DS135" s="18" t="str">
        <f t="shared" si="420"/>
        <v/>
      </c>
      <c r="DT135" s="18" t="str">
        <f t="shared" si="421"/>
        <v/>
      </c>
      <c r="DU135" s="18" t="str">
        <f t="shared" si="471"/>
        <v/>
      </c>
      <c r="DV135" s="18" t="str">
        <f t="shared" si="472"/>
        <v/>
      </c>
      <c r="DW135" s="18" t="str">
        <f>IF(ISNUMBER(DU135), DU135*COS(RADIANS(-$C135+Графики!$B$3))+DV135*SIN(RADIANS(-$C135+Графики!$B$3)),"")</f>
        <v/>
      </c>
      <c r="DX135" s="19" t="str">
        <f>IF(ISNUMBER(DU135), DU135*COS(RADIANS(-$C135+Графики!$B$5))+DV135*SIN(RADIANS(-$C135+Графики!$B$5)),"")</f>
        <v/>
      </c>
      <c r="DY135" s="24"/>
      <c r="DZ135" s="25"/>
      <c r="EA135" s="25"/>
      <c r="EB135" s="25"/>
      <c r="EC135" s="18" t="str">
        <f t="shared" si="422"/>
        <v/>
      </c>
      <c r="ED135" s="18" t="str">
        <f t="shared" si="423"/>
        <v/>
      </c>
      <c r="EE135" s="18" t="str">
        <f t="shared" si="473"/>
        <v/>
      </c>
      <c r="EF135" s="18" t="str">
        <f t="shared" si="474"/>
        <v/>
      </c>
      <c r="EG135" s="18" t="str">
        <f>IF(ISNUMBER(EE135), EE135*COS(RADIANS(-$C135+Графики!$B$3))+EF135*SIN(RADIANS(-$C135+Графики!$B$3)),"")</f>
        <v/>
      </c>
      <c r="EH135" s="19" t="str">
        <f>IF(ISNUMBER(EE135), EE135*COS(RADIANS(-$C135+Графики!$B$5))+EF135*SIN(RADIANS(-$C135+Графики!$B$5)),"")</f>
        <v/>
      </c>
      <c r="EI135" s="24"/>
      <c r="EJ135" s="25"/>
      <c r="EK135" s="25"/>
      <c r="EL135" s="25"/>
      <c r="EM135" s="18" t="str">
        <f t="shared" si="424"/>
        <v/>
      </c>
      <c r="EN135" s="18" t="str">
        <f t="shared" si="425"/>
        <v/>
      </c>
      <c r="EO135" s="18" t="str">
        <f t="shared" si="475"/>
        <v/>
      </c>
      <c r="EP135" s="18" t="str">
        <f t="shared" si="476"/>
        <v/>
      </c>
      <c r="EQ135" s="18" t="str">
        <f>IF(ISNUMBER(EO135), EO135*COS(RADIANS(-$C135+Графики!$B$3))+EP135*SIN(RADIANS(-$C135+Графики!$B$3)),"")</f>
        <v/>
      </c>
      <c r="ER135" s="19" t="str">
        <f>IF(ISNUMBER(EO135), EO135*COS(RADIANS(-$C135+Графики!$B$5))+EP135*SIN(RADIANS(-$C135+Графики!$B$5)),"")</f>
        <v/>
      </c>
      <c r="ES135" s="24"/>
      <c r="ET135" s="25"/>
      <c r="EU135" s="25"/>
      <c r="EV135" s="25"/>
      <c r="EW135" s="18" t="str">
        <f t="shared" si="426"/>
        <v/>
      </c>
      <c r="EX135" s="18" t="str">
        <f t="shared" si="427"/>
        <v/>
      </c>
      <c r="EY135" s="18" t="str">
        <f t="shared" si="477"/>
        <v/>
      </c>
      <c r="EZ135" s="18" t="str">
        <f t="shared" si="478"/>
        <v/>
      </c>
      <c r="FA135" s="18" t="str">
        <f>IF(ISNUMBER(EY135), EY135*COS(RADIANS(-$C135+Графики!$B$3))+EZ135*SIN(RADIANS(-$C135+Графики!$B$3)),"")</f>
        <v/>
      </c>
      <c r="FB135" s="19" t="str">
        <f>IF(ISNUMBER(EY135), EY135*COS(RADIANS(-$C135+Графики!$B$5))+EZ135*SIN(RADIANS(-$C135+Графики!$B$5)),"")</f>
        <v/>
      </c>
      <c r="FC135" s="24"/>
      <c r="FD135" s="25"/>
      <c r="FE135" s="25"/>
      <c r="FF135" s="25"/>
      <c r="FG135" s="18" t="str">
        <f t="shared" si="428"/>
        <v/>
      </c>
      <c r="FH135" s="18" t="str">
        <f t="shared" si="429"/>
        <v/>
      </c>
      <c r="FI135" s="18" t="str">
        <f t="shared" si="479"/>
        <v/>
      </c>
      <c r="FJ135" s="18" t="str">
        <f t="shared" si="480"/>
        <v/>
      </c>
      <c r="FK135" s="18" t="str">
        <f>IF(ISNUMBER(FI135), FI135*COS(RADIANS(-$C135+Графики!$B$3))+FJ135*SIN(RADIANS(-$C135+Графики!$B$3)),"")</f>
        <v/>
      </c>
      <c r="FL135" s="19" t="str">
        <f>IF(ISNUMBER(FI135), FI135*COS(RADIANS(-$C135+Графики!$B$5))+FJ135*SIN(RADIANS(-$C135+Графики!$B$5)),"")</f>
        <v/>
      </c>
      <c r="FM135" s="24"/>
      <c r="FN135" s="25"/>
      <c r="FO135" s="25"/>
      <c r="FP135" s="25"/>
      <c r="FQ135" s="18" t="str">
        <f t="shared" si="430"/>
        <v/>
      </c>
      <c r="FR135" s="18" t="str">
        <f t="shared" si="431"/>
        <v/>
      </c>
      <c r="FS135" s="18" t="str">
        <f t="shared" si="481"/>
        <v/>
      </c>
      <c r="FT135" s="18" t="str">
        <f t="shared" si="482"/>
        <v/>
      </c>
      <c r="FU135" s="18" t="str">
        <f>IF(ISNUMBER(FS135), FS135*COS(RADIANS(-$C135+Графики!$B$3))+FT135*SIN(RADIANS(-$C135+Графики!$B$3)),"")</f>
        <v/>
      </c>
      <c r="FV135" s="19" t="str">
        <f>IF(ISNUMBER(FS135), FS135*COS(RADIANS(-$C135+Графики!$B$5))+FT135*SIN(RADIANS(-$C135+Графики!$B$5)),"")</f>
        <v/>
      </c>
      <c r="FW135" s="24"/>
      <c r="FX135" s="25"/>
      <c r="FY135" s="25"/>
      <c r="FZ135" s="25"/>
      <c r="GA135" s="18" t="str">
        <f t="shared" si="432"/>
        <v/>
      </c>
      <c r="GB135" s="18" t="str">
        <f t="shared" si="433"/>
        <v/>
      </c>
      <c r="GC135" s="18" t="str">
        <f t="shared" si="483"/>
        <v/>
      </c>
      <c r="GD135" s="18" t="str">
        <f t="shared" si="484"/>
        <v/>
      </c>
      <c r="GE135" s="18" t="str">
        <f>IF(ISNUMBER(GC135), GC135*COS(RADIANS(-$C135+Графики!$B$3))+GD135*SIN(RADIANS(-$C135+Графики!$B$3)),"")</f>
        <v/>
      </c>
      <c r="GF135" s="19" t="str">
        <f>IF(ISNUMBER(GC135), GC135*COS(RADIANS(-$C135+Графики!$B$5))+GD135*SIN(RADIANS(-$C135+Графики!$B$5)),"")</f>
        <v/>
      </c>
      <c r="GG135" s="24"/>
      <c r="GH135" s="25"/>
      <c r="GI135" s="25"/>
      <c r="GJ135" s="25"/>
      <c r="GK135" s="18" t="str">
        <f t="shared" si="434"/>
        <v/>
      </c>
      <c r="GL135" s="18" t="str">
        <f t="shared" si="435"/>
        <v/>
      </c>
      <c r="GM135" s="18" t="str">
        <f t="shared" si="485"/>
        <v/>
      </c>
      <c r="GN135" s="18" t="str">
        <f t="shared" si="486"/>
        <v/>
      </c>
      <c r="GO135" s="18" t="str">
        <f>IF(ISNUMBER(GM135), GM135*COS(RADIANS(-$C135+Графики!$B$3))+GN135*SIN(RADIANS(-$C135+Графики!$B$3)),"")</f>
        <v/>
      </c>
      <c r="GP135" s="19" t="str">
        <f>IF(ISNUMBER(GM135), GM135*COS(RADIANS(-$C135+Графики!$B$5))+GN135*SIN(RADIANS(-$C135+Графики!$B$5)),"")</f>
        <v/>
      </c>
      <c r="GQ135" s="24"/>
      <c r="GR135" s="25"/>
      <c r="GS135" s="25"/>
      <c r="GT135" s="25"/>
      <c r="GU135" s="18" t="str">
        <f t="shared" si="436"/>
        <v/>
      </c>
      <c r="GV135" s="18" t="str">
        <f t="shared" si="437"/>
        <v/>
      </c>
      <c r="GW135" s="18" t="str">
        <f t="shared" si="487"/>
        <v/>
      </c>
      <c r="GX135" s="18" t="str">
        <f t="shared" si="488"/>
        <v/>
      </c>
      <c r="GY135" s="18" t="str">
        <f>IF(ISNUMBER(GW135), GW135*COS(RADIANS(-$C135+Графики!$B$3))+GX135*SIN(RADIANS(-$C135+Графики!$B$3)),"")</f>
        <v/>
      </c>
      <c r="GZ135" s="19" t="str">
        <f>IF(ISNUMBER(GW135), GW135*COS(RADIANS(-$C135+Графики!$B$5))+GX135*SIN(RADIANS(-$C135+Графики!$B$5)),"")</f>
        <v/>
      </c>
      <c r="HA135" s="24"/>
      <c r="HB135" s="25"/>
      <c r="HC135" s="25"/>
      <c r="HD135" s="25"/>
      <c r="HE135" s="18" t="str">
        <f t="shared" si="438"/>
        <v/>
      </c>
      <c r="HF135" s="18" t="str">
        <f t="shared" si="439"/>
        <v/>
      </c>
      <c r="HG135" s="18" t="str">
        <f t="shared" si="489"/>
        <v/>
      </c>
      <c r="HH135" s="18" t="str">
        <f t="shared" si="490"/>
        <v/>
      </c>
      <c r="HI135" s="18" t="str">
        <f>IF(ISNUMBER(HG135), HG135*COS(RADIANS(-$C135+Графики!$B$3))+HH135*SIN(RADIANS(-$C135+Графики!$B$3)),"")</f>
        <v/>
      </c>
      <c r="HJ135" s="19" t="str">
        <f>IF(ISNUMBER(HG135), HG135*COS(RADIANS(-$C135+Графики!$B$5))+HH135*SIN(RADIANS(-$C135+Графики!$B$5)),"")</f>
        <v/>
      </c>
      <c r="HK135" s="24"/>
      <c r="HL135" s="25"/>
      <c r="HM135" s="25"/>
      <c r="HN135" s="25"/>
      <c r="HO135" s="18" t="str">
        <f t="shared" si="440"/>
        <v/>
      </c>
      <c r="HP135" s="18" t="str">
        <f t="shared" si="441"/>
        <v/>
      </c>
      <c r="HQ135" s="18" t="str">
        <f t="shared" si="491"/>
        <v/>
      </c>
      <c r="HR135" s="18" t="str">
        <f t="shared" si="492"/>
        <v/>
      </c>
      <c r="HS135" s="18" t="str">
        <f>IF(ISNUMBER(HQ135), HQ135*COS(RADIANS(-$C135+Графики!$B$3))+HR135*SIN(RADIANS(-$C135+Графики!$B$3)),"")</f>
        <v/>
      </c>
      <c r="HT135" s="19" t="str">
        <f>IF(ISNUMBER(HQ135), HQ135*COS(RADIANS(-$C135+Графики!$B$5))+HR135*SIN(RADIANS(-$C135+Графики!$B$5)),"")</f>
        <v/>
      </c>
      <c r="HU135" s="24"/>
      <c r="HV135" s="25"/>
      <c r="HW135" s="25"/>
      <c r="HX135" s="25"/>
      <c r="HY135" s="18" t="str">
        <f t="shared" si="442"/>
        <v/>
      </c>
      <c r="HZ135" s="18" t="str">
        <f t="shared" si="443"/>
        <v/>
      </c>
      <c r="IA135" s="18" t="str">
        <f t="shared" si="493"/>
        <v/>
      </c>
      <c r="IB135" s="18" t="str">
        <f t="shared" si="494"/>
        <v/>
      </c>
      <c r="IC135" s="18" t="str">
        <f>IF(ISNUMBER(IA135), IA135*COS(RADIANS(-$C135+Графики!$B$3))+IB135*SIN(RADIANS(-$C135+Графики!$B$3)),"")</f>
        <v/>
      </c>
      <c r="ID135" s="19" t="str">
        <f>IF(ISNUMBER(IA135), IA135*COS(RADIANS(-$C135+Графики!$B$5))+IB135*SIN(RADIANS(-$C135+Графики!$B$5)),"")</f>
        <v/>
      </c>
      <c r="IE135" s="24"/>
      <c r="IF135" s="25"/>
      <c r="IG135" s="25"/>
      <c r="IH135" s="25"/>
      <c r="II135" s="18" t="str">
        <f t="shared" si="444"/>
        <v/>
      </c>
      <c r="IJ135" s="18" t="str">
        <f t="shared" si="445"/>
        <v/>
      </c>
      <c r="IK135" s="18" t="str">
        <f t="shared" si="495"/>
        <v/>
      </c>
      <c r="IL135" s="18" t="str">
        <f t="shared" si="496"/>
        <v/>
      </c>
      <c r="IM135" s="18" t="str">
        <f>IF(ISNUMBER(IK135), IK135*COS(RADIANS(-$C135+Графики!$B$3))+IL135*SIN(RADIANS(-$C135+Графики!$B$3)),"")</f>
        <v/>
      </c>
      <c r="IN135" s="19" t="str">
        <f>IF(ISNUMBER(IK135), IK135*COS(RADIANS(-$C135+Графики!$B$5))+IL135*SIN(RADIANS(-$C135+Графики!$B$5)),"")</f>
        <v/>
      </c>
      <c r="IO135" s="24"/>
      <c r="IP135" s="25"/>
      <c r="IQ135" s="25"/>
      <c r="IR135" s="25"/>
      <c r="IS135" s="18" t="str">
        <f t="shared" si="446"/>
        <v/>
      </c>
      <c r="IT135" s="18" t="str">
        <f t="shared" si="447"/>
        <v/>
      </c>
      <c r="IU135" s="18" t="str">
        <f t="shared" si="497"/>
        <v/>
      </c>
      <c r="IV135" s="18" t="str">
        <f t="shared" si="498"/>
        <v/>
      </c>
      <c r="IW135" s="18" t="str">
        <f>IF(ISNUMBER(IU135), IU135*COS(RADIANS(-$C135+Графики!$B$3))+IV135*SIN(RADIANS(-$C135+Графики!$B$3)),"")</f>
        <v/>
      </c>
      <c r="IX135" s="19" t="str">
        <f>IF(ISNUMBER(IU135), IU135*COS(RADIANS(-$C135+Графики!$B$5))+IV135*SIN(RADIANS(-$C135+Графики!$B$5)),"")</f>
        <v/>
      </c>
    </row>
    <row r="136" spans="1:258" s="88" customFormat="1" x14ac:dyDescent="0.25">
      <c r="A136" s="44">
        <v>136</v>
      </c>
      <c r="B136" s="50">
        <v>0</v>
      </c>
      <c r="C136" s="11">
        <f>IF(Графики!$A$7="Расчитывать с учетом закручивания скважины",B136,0)</f>
        <v>0</v>
      </c>
      <c r="D136" s="47">
        <v>66.5</v>
      </c>
      <c r="E136" s="34">
        <f t="shared" si="499"/>
        <v>0</v>
      </c>
      <c r="F136" s="35">
        <f t="shared" si="499"/>
        <v>0</v>
      </c>
      <c r="G136" s="35">
        <f t="shared" si="500"/>
        <v>0</v>
      </c>
      <c r="H136" s="36">
        <f t="shared" si="501"/>
        <v>0</v>
      </c>
      <c r="I136" s="29"/>
      <c r="J136" s="25"/>
      <c r="K136" s="25"/>
      <c r="L136" s="25"/>
      <c r="M136" s="18" t="str">
        <f t="shared" si="398"/>
        <v/>
      </c>
      <c r="N136" s="18" t="str">
        <f t="shared" si="399"/>
        <v/>
      </c>
      <c r="O136" s="18" t="str">
        <f t="shared" si="449"/>
        <v/>
      </c>
      <c r="P136" s="18" t="str">
        <f t="shared" si="450"/>
        <v/>
      </c>
      <c r="Q136" s="18" t="str">
        <f>IF(ISNUMBER(O136), O136*COS(RADIANS(-$C136+Графики!$B$3))+P136*SIN(RADIANS(-$C136+Графики!$B$3)),"")</f>
        <v/>
      </c>
      <c r="R136" s="19" t="str">
        <f>IF(ISNUMBER(O136), O136*COS(RADIANS(-$C136+Графики!$B$5))+P136*SIN(RADIANS(-$C136+Графики!$B$5)),"")</f>
        <v/>
      </c>
      <c r="S136" s="29"/>
      <c r="T136" s="25"/>
      <c r="U136" s="25"/>
      <c r="V136" s="25"/>
      <c r="W136" s="18" t="str">
        <f t="shared" si="400"/>
        <v/>
      </c>
      <c r="X136" s="18" t="str">
        <f t="shared" si="401"/>
        <v/>
      </c>
      <c r="Y136" s="18" t="str">
        <f t="shared" si="451"/>
        <v/>
      </c>
      <c r="Z136" s="18" t="str">
        <f t="shared" si="452"/>
        <v/>
      </c>
      <c r="AA136" s="18" t="str">
        <f>IF(ISNUMBER(Y136), Y136*COS(RADIANS(-$C136+Графики!$B$3))+Z136*SIN(RADIANS(-$C136+Графики!$B$3)),"")</f>
        <v/>
      </c>
      <c r="AB136" s="18" t="str">
        <f>IF(ISNUMBER(Y136), Y136*COS(RADIANS(-$C136+Графики!$B$5))+Z136*SIN(RADIANS(-$C136+Графики!$B$5)),"")</f>
        <v/>
      </c>
      <c r="AC136" s="24"/>
      <c r="AD136" s="25"/>
      <c r="AE136" s="25"/>
      <c r="AF136" s="25"/>
      <c r="AG136" s="18" t="str">
        <f t="shared" si="402"/>
        <v/>
      </c>
      <c r="AH136" s="18" t="str">
        <f t="shared" si="403"/>
        <v/>
      </c>
      <c r="AI136" s="18" t="str">
        <f t="shared" si="453"/>
        <v/>
      </c>
      <c r="AJ136" s="18" t="str">
        <f t="shared" si="454"/>
        <v/>
      </c>
      <c r="AK136" s="18" t="str">
        <f>IF(ISNUMBER(AI136), AI136*COS(RADIANS(-$C136+Графики!$B$3))+AJ136*SIN(RADIANS(-$C136+Графики!$B$3)),"")</f>
        <v/>
      </c>
      <c r="AL136" s="19" t="str">
        <f>IF(ISNUMBER(AI136), AI136*COS(RADIANS(-$C136+Графики!$B$5))+AJ136*SIN(RADIANS(-$C136+Графики!$B$5)),"")</f>
        <v/>
      </c>
      <c r="AM136" s="24"/>
      <c r="AN136" s="25"/>
      <c r="AO136" s="25"/>
      <c r="AP136" s="25"/>
      <c r="AQ136" s="18" t="str">
        <f t="shared" si="404"/>
        <v/>
      </c>
      <c r="AR136" s="18" t="str">
        <f t="shared" si="405"/>
        <v/>
      </c>
      <c r="AS136" s="18" t="str">
        <f t="shared" si="455"/>
        <v/>
      </c>
      <c r="AT136" s="18" t="str">
        <f t="shared" si="456"/>
        <v/>
      </c>
      <c r="AU136" s="18" t="str">
        <f>IF(ISNUMBER(AS136), AS136*COS(RADIANS(-$C136+Графики!$B$3))+AT136*SIN(RADIANS(-$C136+Графики!$B$3)),"")</f>
        <v/>
      </c>
      <c r="AV136" s="19" t="str">
        <f>IF(ISNUMBER(AS136), AS136*COS(RADIANS(-$C136+Графики!$B$5))+AT136*SIN(RADIANS(-$C136+Графики!$B$5)),"")</f>
        <v/>
      </c>
      <c r="AW136" s="24"/>
      <c r="AX136" s="25"/>
      <c r="AY136" s="25"/>
      <c r="AZ136" s="25"/>
      <c r="BA136" s="18" t="str">
        <f t="shared" si="406"/>
        <v/>
      </c>
      <c r="BB136" s="18" t="str">
        <f t="shared" si="407"/>
        <v/>
      </c>
      <c r="BC136" s="18" t="str">
        <f t="shared" si="457"/>
        <v/>
      </c>
      <c r="BD136" s="18" t="str">
        <f t="shared" si="458"/>
        <v/>
      </c>
      <c r="BE136" s="18" t="str">
        <f>IF(ISNUMBER(BC136), BC136*COS(RADIANS(-$C136+Графики!$B$3))+BD136*SIN(RADIANS(-$C136+Графики!$B$3)),"")</f>
        <v/>
      </c>
      <c r="BF136" s="19" t="str">
        <f>IF(ISNUMBER(BC136), BC136*COS(RADIANS(-$C136+Графики!$B$5))+BD136*SIN(RADIANS(-$C136+Графики!$B$5)),"")</f>
        <v/>
      </c>
      <c r="BG136" s="24"/>
      <c r="BH136" s="25"/>
      <c r="BI136" s="25"/>
      <c r="BJ136" s="25"/>
      <c r="BK136" s="18" t="str">
        <f t="shared" si="408"/>
        <v/>
      </c>
      <c r="BL136" s="18" t="str">
        <f t="shared" si="409"/>
        <v/>
      </c>
      <c r="BM136" s="18" t="str">
        <f t="shared" si="459"/>
        <v/>
      </c>
      <c r="BN136" s="18" t="str">
        <f t="shared" si="460"/>
        <v/>
      </c>
      <c r="BO136" s="18" t="str">
        <f>IF(ISNUMBER(BM136), BM136*COS(RADIANS(-$C136+Графики!$B$3))+BN136*SIN(RADIANS(-$C136+Графики!$B$3)),"")</f>
        <v/>
      </c>
      <c r="BP136" s="19" t="str">
        <f>IF(ISNUMBER(BM136), BM136*COS(RADIANS(-$C136+Графики!$B$5))+BN136*SIN(RADIANS(-$C136+Графики!$B$5)),"")</f>
        <v/>
      </c>
      <c r="BQ136" s="24"/>
      <c r="BR136" s="25"/>
      <c r="BS136" s="25"/>
      <c r="BT136" s="25"/>
      <c r="BU136" s="18" t="str">
        <f t="shared" si="410"/>
        <v/>
      </c>
      <c r="BV136" s="18" t="str">
        <f t="shared" si="411"/>
        <v/>
      </c>
      <c r="BW136" s="18" t="str">
        <f t="shared" si="461"/>
        <v/>
      </c>
      <c r="BX136" s="18" t="str">
        <f t="shared" si="462"/>
        <v/>
      </c>
      <c r="BY136" s="18" t="str">
        <f>IF(ISNUMBER(BW136), BW136*COS(RADIANS(-$C136+Графики!$B$3))+BX136*SIN(RADIANS(-$C136+Графики!$B$3)),"")</f>
        <v/>
      </c>
      <c r="BZ136" s="19" t="str">
        <f>IF(ISNUMBER(BW136), BW136*COS(RADIANS(-$C136+Графики!$B$5))+BX136*SIN(RADIANS(-$C136+Графики!$B$5)),"")</f>
        <v/>
      </c>
      <c r="CA136" s="29"/>
      <c r="CB136" s="25"/>
      <c r="CC136" s="25"/>
      <c r="CD136" s="25"/>
      <c r="CE136" s="18" t="str">
        <f t="shared" si="412"/>
        <v/>
      </c>
      <c r="CF136" s="18" t="str">
        <f t="shared" si="413"/>
        <v/>
      </c>
      <c r="CG136" s="18" t="str">
        <f t="shared" si="463"/>
        <v/>
      </c>
      <c r="CH136" s="18" t="str">
        <f t="shared" si="464"/>
        <v/>
      </c>
      <c r="CI136" s="18" t="str">
        <f>IF(ISNUMBER(CG136), CG136*COS(RADIANS(-$C136+Графики!$B$3))+CH136*SIN(RADIANS(-$C136+Графики!$B$3)),"")</f>
        <v/>
      </c>
      <c r="CJ136" s="19" t="str">
        <f>IF(ISNUMBER(CG136), CG136*COS(RADIANS(-$C136+Графики!$B$5))+CH136*SIN(RADIANS(-$C136+Графики!$B$5)),"")</f>
        <v/>
      </c>
      <c r="CK136" s="24"/>
      <c r="CL136" s="25"/>
      <c r="CM136" s="25"/>
      <c r="CN136" s="25"/>
      <c r="CO136" s="18" t="str">
        <f t="shared" si="414"/>
        <v/>
      </c>
      <c r="CP136" s="18" t="str">
        <f t="shared" si="415"/>
        <v/>
      </c>
      <c r="CQ136" s="18" t="str">
        <f t="shared" si="465"/>
        <v/>
      </c>
      <c r="CR136" s="18" t="str">
        <f t="shared" si="466"/>
        <v/>
      </c>
      <c r="CS136" s="18" t="str">
        <f>IF(ISNUMBER(CQ136), CQ136*COS(RADIANS(-$C136+Графики!$B$3))+CR136*SIN(RADIANS(-$C136+Графики!$B$3)),"")</f>
        <v/>
      </c>
      <c r="CT136" s="19" t="str">
        <f>IF(ISNUMBER(CQ136), CQ136*COS(RADIANS(-$C136+Графики!$B$5))+CR136*SIN(RADIANS(-$C136+Графики!$B$5)),"")</f>
        <v/>
      </c>
      <c r="CU136" s="24"/>
      <c r="CV136" s="25"/>
      <c r="CW136" s="25"/>
      <c r="CX136" s="25"/>
      <c r="CY136" s="18" t="str">
        <f t="shared" si="416"/>
        <v/>
      </c>
      <c r="CZ136" s="18" t="str">
        <f t="shared" si="417"/>
        <v/>
      </c>
      <c r="DA136" s="18" t="str">
        <f t="shared" si="467"/>
        <v/>
      </c>
      <c r="DB136" s="18" t="str">
        <f t="shared" si="468"/>
        <v/>
      </c>
      <c r="DC136" s="18" t="str">
        <f>IF(ISNUMBER(DA136), DA136*COS(RADIANS(-$C136+Графики!$B$3))+DB136*SIN(RADIANS(-$C136+Графики!$B$3)),"")</f>
        <v/>
      </c>
      <c r="DD136" s="19" t="str">
        <f>IF(ISNUMBER(DA136), DA136*COS(RADIANS(-$C136+Графики!$B$5))+DB136*SIN(RADIANS(-$C136+Графики!$B$5)),"")</f>
        <v/>
      </c>
      <c r="DE136" s="24"/>
      <c r="DF136" s="25"/>
      <c r="DG136" s="25"/>
      <c r="DH136" s="25"/>
      <c r="DI136" s="18" t="str">
        <f t="shared" si="418"/>
        <v/>
      </c>
      <c r="DJ136" s="18" t="str">
        <f t="shared" si="419"/>
        <v/>
      </c>
      <c r="DK136" s="18" t="str">
        <f t="shared" si="469"/>
        <v/>
      </c>
      <c r="DL136" s="18" t="str">
        <f t="shared" si="470"/>
        <v/>
      </c>
      <c r="DM136" s="18" t="str">
        <f>IF(ISNUMBER(DK136), DK136*COS(RADIANS(-$C136+Графики!$B$3))+DL136*SIN(RADIANS(-$C136+Графики!$B$3)),"")</f>
        <v/>
      </c>
      <c r="DN136" s="19" t="str">
        <f>IF(ISNUMBER(DK136), DK136*COS(RADIANS(-$C136+Графики!$B$5))+DL136*SIN(RADIANS(-$C136+Графики!$B$5)),"")</f>
        <v/>
      </c>
      <c r="DO136" s="24"/>
      <c r="DP136" s="25"/>
      <c r="DQ136" s="25"/>
      <c r="DR136" s="25"/>
      <c r="DS136" s="18" t="str">
        <f t="shared" si="420"/>
        <v/>
      </c>
      <c r="DT136" s="18" t="str">
        <f t="shared" si="421"/>
        <v/>
      </c>
      <c r="DU136" s="18" t="str">
        <f t="shared" si="471"/>
        <v/>
      </c>
      <c r="DV136" s="18" t="str">
        <f t="shared" si="472"/>
        <v/>
      </c>
      <c r="DW136" s="18" t="str">
        <f>IF(ISNUMBER(DU136), DU136*COS(RADIANS(-$C136+Графики!$B$3))+DV136*SIN(RADIANS(-$C136+Графики!$B$3)),"")</f>
        <v/>
      </c>
      <c r="DX136" s="19" t="str">
        <f>IF(ISNUMBER(DU136), DU136*COS(RADIANS(-$C136+Графики!$B$5))+DV136*SIN(RADIANS(-$C136+Графики!$B$5)),"")</f>
        <v/>
      </c>
      <c r="DY136" s="24"/>
      <c r="DZ136" s="25"/>
      <c r="EA136" s="25"/>
      <c r="EB136" s="25"/>
      <c r="EC136" s="18" t="str">
        <f t="shared" si="422"/>
        <v/>
      </c>
      <c r="ED136" s="18" t="str">
        <f t="shared" si="423"/>
        <v/>
      </c>
      <c r="EE136" s="18" t="str">
        <f t="shared" si="473"/>
        <v/>
      </c>
      <c r="EF136" s="18" t="str">
        <f t="shared" si="474"/>
        <v/>
      </c>
      <c r="EG136" s="18" t="str">
        <f>IF(ISNUMBER(EE136), EE136*COS(RADIANS(-$C136+Графики!$B$3))+EF136*SIN(RADIANS(-$C136+Графики!$B$3)),"")</f>
        <v/>
      </c>
      <c r="EH136" s="19" t="str">
        <f>IF(ISNUMBER(EE136), EE136*COS(RADIANS(-$C136+Графики!$B$5))+EF136*SIN(RADIANS(-$C136+Графики!$B$5)),"")</f>
        <v/>
      </c>
      <c r="EI136" s="24"/>
      <c r="EJ136" s="25"/>
      <c r="EK136" s="25"/>
      <c r="EL136" s="25"/>
      <c r="EM136" s="18" t="str">
        <f t="shared" si="424"/>
        <v/>
      </c>
      <c r="EN136" s="18" t="str">
        <f t="shared" si="425"/>
        <v/>
      </c>
      <c r="EO136" s="18" t="str">
        <f t="shared" si="475"/>
        <v/>
      </c>
      <c r="EP136" s="18" t="str">
        <f t="shared" si="476"/>
        <v/>
      </c>
      <c r="EQ136" s="18" t="str">
        <f>IF(ISNUMBER(EO136), EO136*COS(RADIANS(-$C136+Графики!$B$3))+EP136*SIN(RADIANS(-$C136+Графики!$B$3)),"")</f>
        <v/>
      </c>
      <c r="ER136" s="19" t="str">
        <f>IF(ISNUMBER(EO136), EO136*COS(RADIANS(-$C136+Графики!$B$5))+EP136*SIN(RADIANS(-$C136+Графики!$B$5)),"")</f>
        <v/>
      </c>
      <c r="ES136" s="24"/>
      <c r="ET136" s="25"/>
      <c r="EU136" s="25"/>
      <c r="EV136" s="25"/>
      <c r="EW136" s="18" t="str">
        <f t="shared" si="426"/>
        <v/>
      </c>
      <c r="EX136" s="18" t="str">
        <f t="shared" si="427"/>
        <v/>
      </c>
      <c r="EY136" s="18" t="str">
        <f t="shared" si="477"/>
        <v/>
      </c>
      <c r="EZ136" s="18" t="str">
        <f t="shared" si="478"/>
        <v/>
      </c>
      <c r="FA136" s="18" t="str">
        <f>IF(ISNUMBER(EY136), EY136*COS(RADIANS(-$C136+Графики!$B$3))+EZ136*SIN(RADIANS(-$C136+Графики!$B$3)),"")</f>
        <v/>
      </c>
      <c r="FB136" s="19" t="str">
        <f>IF(ISNUMBER(EY136), EY136*COS(RADIANS(-$C136+Графики!$B$5))+EZ136*SIN(RADIANS(-$C136+Графики!$B$5)),"")</f>
        <v/>
      </c>
      <c r="FC136" s="24"/>
      <c r="FD136" s="25"/>
      <c r="FE136" s="25"/>
      <c r="FF136" s="25"/>
      <c r="FG136" s="18" t="str">
        <f t="shared" si="428"/>
        <v/>
      </c>
      <c r="FH136" s="18" t="str">
        <f t="shared" si="429"/>
        <v/>
      </c>
      <c r="FI136" s="18" t="str">
        <f t="shared" si="479"/>
        <v/>
      </c>
      <c r="FJ136" s="18" t="str">
        <f t="shared" si="480"/>
        <v/>
      </c>
      <c r="FK136" s="18" t="str">
        <f>IF(ISNUMBER(FI136), FI136*COS(RADIANS(-$C136+Графики!$B$3))+FJ136*SIN(RADIANS(-$C136+Графики!$B$3)),"")</f>
        <v/>
      </c>
      <c r="FL136" s="19" t="str">
        <f>IF(ISNUMBER(FI136), FI136*COS(RADIANS(-$C136+Графики!$B$5))+FJ136*SIN(RADIANS(-$C136+Графики!$B$5)),"")</f>
        <v/>
      </c>
      <c r="FM136" s="24"/>
      <c r="FN136" s="25"/>
      <c r="FO136" s="25"/>
      <c r="FP136" s="25"/>
      <c r="FQ136" s="18" t="str">
        <f t="shared" si="430"/>
        <v/>
      </c>
      <c r="FR136" s="18" t="str">
        <f t="shared" si="431"/>
        <v/>
      </c>
      <c r="FS136" s="18" t="str">
        <f t="shared" si="481"/>
        <v/>
      </c>
      <c r="FT136" s="18" t="str">
        <f t="shared" si="482"/>
        <v/>
      </c>
      <c r="FU136" s="18" t="str">
        <f>IF(ISNUMBER(FS136), FS136*COS(RADIANS(-$C136+Графики!$B$3))+FT136*SIN(RADIANS(-$C136+Графики!$B$3)),"")</f>
        <v/>
      </c>
      <c r="FV136" s="19" t="str">
        <f>IF(ISNUMBER(FS136), FS136*COS(RADIANS(-$C136+Графики!$B$5))+FT136*SIN(RADIANS(-$C136+Графики!$B$5)),"")</f>
        <v/>
      </c>
      <c r="FW136" s="24"/>
      <c r="FX136" s="25"/>
      <c r="FY136" s="25"/>
      <c r="FZ136" s="25"/>
      <c r="GA136" s="18" t="str">
        <f t="shared" si="432"/>
        <v/>
      </c>
      <c r="GB136" s="18" t="str">
        <f t="shared" si="433"/>
        <v/>
      </c>
      <c r="GC136" s="18" t="str">
        <f t="shared" si="483"/>
        <v/>
      </c>
      <c r="GD136" s="18" t="str">
        <f t="shared" si="484"/>
        <v/>
      </c>
      <c r="GE136" s="18" t="str">
        <f>IF(ISNUMBER(GC136), GC136*COS(RADIANS(-$C136+Графики!$B$3))+GD136*SIN(RADIANS(-$C136+Графики!$B$3)),"")</f>
        <v/>
      </c>
      <c r="GF136" s="19" t="str">
        <f>IF(ISNUMBER(GC136), GC136*COS(RADIANS(-$C136+Графики!$B$5))+GD136*SIN(RADIANS(-$C136+Графики!$B$5)),"")</f>
        <v/>
      </c>
      <c r="GG136" s="24"/>
      <c r="GH136" s="25"/>
      <c r="GI136" s="25"/>
      <c r="GJ136" s="25"/>
      <c r="GK136" s="18" t="str">
        <f t="shared" si="434"/>
        <v/>
      </c>
      <c r="GL136" s="18" t="str">
        <f t="shared" si="435"/>
        <v/>
      </c>
      <c r="GM136" s="18" t="str">
        <f t="shared" si="485"/>
        <v/>
      </c>
      <c r="GN136" s="18" t="str">
        <f t="shared" si="486"/>
        <v/>
      </c>
      <c r="GO136" s="18" t="str">
        <f>IF(ISNUMBER(GM136), GM136*COS(RADIANS(-$C136+Графики!$B$3))+GN136*SIN(RADIANS(-$C136+Графики!$B$3)),"")</f>
        <v/>
      </c>
      <c r="GP136" s="19" t="str">
        <f>IF(ISNUMBER(GM136), GM136*COS(RADIANS(-$C136+Графики!$B$5))+GN136*SIN(RADIANS(-$C136+Графики!$B$5)),"")</f>
        <v/>
      </c>
      <c r="GQ136" s="24"/>
      <c r="GR136" s="25"/>
      <c r="GS136" s="25"/>
      <c r="GT136" s="25"/>
      <c r="GU136" s="18" t="str">
        <f t="shared" si="436"/>
        <v/>
      </c>
      <c r="GV136" s="18" t="str">
        <f t="shared" si="437"/>
        <v/>
      </c>
      <c r="GW136" s="18" t="str">
        <f t="shared" si="487"/>
        <v/>
      </c>
      <c r="GX136" s="18" t="str">
        <f t="shared" si="488"/>
        <v/>
      </c>
      <c r="GY136" s="18" t="str">
        <f>IF(ISNUMBER(GW136), GW136*COS(RADIANS(-$C136+Графики!$B$3))+GX136*SIN(RADIANS(-$C136+Графики!$B$3)),"")</f>
        <v/>
      </c>
      <c r="GZ136" s="19" t="str">
        <f>IF(ISNUMBER(GW136), GW136*COS(RADIANS(-$C136+Графики!$B$5))+GX136*SIN(RADIANS(-$C136+Графики!$B$5)),"")</f>
        <v/>
      </c>
      <c r="HA136" s="24"/>
      <c r="HB136" s="25"/>
      <c r="HC136" s="25"/>
      <c r="HD136" s="25"/>
      <c r="HE136" s="18" t="str">
        <f t="shared" si="438"/>
        <v/>
      </c>
      <c r="HF136" s="18" t="str">
        <f t="shared" si="439"/>
        <v/>
      </c>
      <c r="HG136" s="18" t="str">
        <f t="shared" si="489"/>
        <v/>
      </c>
      <c r="HH136" s="18" t="str">
        <f t="shared" si="490"/>
        <v/>
      </c>
      <c r="HI136" s="18" t="str">
        <f>IF(ISNUMBER(HG136), HG136*COS(RADIANS(-$C136+Графики!$B$3))+HH136*SIN(RADIANS(-$C136+Графики!$B$3)),"")</f>
        <v/>
      </c>
      <c r="HJ136" s="19" t="str">
        <f>IF(ISNUMBER(HG136), HG136*COS(RADIANS(-$C136+Графики!$B$5))+HH136*SIN(RADIANS(-$C136+Графики!$B$5)),"")</f>
        <v/>
      </c>
      <c r="HK136" s="24"/>
      <c r="HL136" s="25"/>
      <c r="HM136" s="25"/>
      <c r="HN136" s="25"/>
      <c r="HO136" s="18" t="str">
        <f t="shared" si="440"/>
        <v/>
      </c>
      <c r="HP136" s="18" t="str">
        <f t="shared" si="441"/>
        <v/>
      </c>
      <c r="HQ136" s="18" t="str">
        <f t="shared" si="491"/>
        <v/>
      </c>
      <c r="HR136" s="18" t="str">
        <f t="shared" si="492"/>
        <v/>
      </c>
      <c r="HS136" s="18" t="str">
        <f>IF(ISNUMBER(HQ136), HQ136*COS(RADIANS(-$C136+Графики!$B$3))+HR136*SIN(RADIANS(-$C136+Графики!$B$3)),"")</f>
        <v/>
      </c>
      <c r="HT136" s="19" t="str">
        <f>IF(ISNUMBER(HQ136), HQ136*COS(RADIANS(-$C136+Графики!$B$5))+HR136*SIN(RADIANS(-$C136+Графики!$B$5)),"")</f>
        <v/>
      </c>
      <c r="HU136" s="24"/>
      <c r="HV136" s="25"/>
      <c r="HW136" s="25"/>
      <c r="HX136" s="25"/>
      <c r="HY136" s="18" t="str">
        <f t="shared" si="442"/>
        <v/>
      </c>
      <c r="HZ136" s="18" t="str">
        <f t="shared" si="443"/>
        <v/>
      </c>
      <c r="IA136" s="18" t="str">
        <f t="shared" si="493"/>
        <v/>
      </c>
      <c r="IB136" s="18" t="str">
        <f t="shared" si="494"/>
        <v/>
      </c>
      <c r="IC136" s="18" t="str">
        <f>IF(ISNUMBER(IA136), IA136*COS(RADIANS(-$C136+Графики!$B$3))+IB136*SIN(RADIANS(-$C136+Графики!$B$3)),"")</f>
        <v/>
      </c>
      <c r="ID136" s="19" t="str">
        <f>IF(ISNUMBER(IA136), IA136*COS(RADIANS(-$C136+Графики!$B$5))+IB136*SIN(RADIANS(-$C136+Графики!$B$5)),"")</f>
        <v/>
      </c>
      <c r="IE136" s="24"/>
      <c r="IF136" s="25"/>
      <c r="IG136" s="25"/>
      <c r="IH136" s="25"/>
      <c r="II136" s="18" t="str">
        <f t="shared" si="444"/>
        <v/>
      </c>
      <c r="IJ136" s="18" t="str">
        <f t="shared" si="445"/>
        <v/>
      </c>
      <c r="IK136" s="18" t="str">
        <f t="shared" si="495"/>
        <v/>
      </c>
      <c r="IL136" s="18" t="str">
        <f t="shared" si="496"/>
        <v/>
      </c>
      <c r="IM136" s="18" t="str">
        <f>IF(ISNUMBER(IK136), IK136*COS(RADIANS(-$C136+Графики!$B$3))+IL136*SIN(RADIANS(-$C136+Графики!$B$3)),"")</f>
        <v/>
      </c>
      <c r="IN136" s="19" t="str">
        <f>IF(ISNUMBER(IK136), IK136*COS(RADIANS(-$C136+Графики!$B$5))+IL136*SIN(RADIANS(-$C136+Графики!$B$5)),"")</f>
        <v/>
      </c>
      <c r="IO136" s="24"/>
      <c r="IP136" s="25"/>
      <c r="IQ136" s="25"/>
      <c r="IR136" s="25"/>
      <c r="IS136" s="18" t="str">
        <f t="shared" si="446"/>
        <v/>
      </c>
      <c r="IT136" s="18" t="str">
        <f t="shared" si="447"/>
        <v/>
      </c>
      <c r="IU136" s="18" t="str">
        <f t="shared" si="497"/>
        <v/>
      </c>
      <c r="IV136" s="18" t="str">
        <f t="shared" si="498"/>
        <v/>
      </c>
      <c r="IW136" s="18" t="str">
        <f>IF(ISNUMBER(IU136), IU136*COS(RADIANS(-$C136+Графики!$B$3))+IV136*SIN(RADIANS(-$C136+Графики!$B$3)),"")</f>
        <v/>
      </c>
      <c r="IX136" s="19" t="str">
        <f>IF(ISNUMBER(IU136), IU136*COS(RADIANS(-$C136+Графики!$B$5))+IV136*SIN(RADIANS(-$C136+Графики!$B$5)),"")</f>
        <v/>
      </c>
    </row>
    <row r="137" spans="1:258" s="88" customFormat="1" x14ac:dyDescent="0.25">
      <c r="A137" s="44">
        <v>137</v>
      </c>
      <c r="B137" s="50">
        <v>0</v>
      </c>
      <c r="C137" s="11">
        <f>IF(Графики!$A$7="Расчитывать с учетом закручивания скважины",B137,0)</f>
        <v>0</v>
      </c>
      <c r="D137" s="47">
        <v>67</v>
      </c>
      <c r="E137" s="34">
        <f t="shared" si="499"/>
        <v>0</v>
      </c>
      <c r="F137" s="35">
        <f t="shared" si="499"/>
        <v>0</v>
      </c>
      <c r="G137" s="35">
        <f t="shared" si="500"/>
        <v>0</v>
      </c>
      <c r="H137" s="36">
        <f t="shared" si="501"/>
        <v>0</v>
      </c>
      <c r="I137" s="29"/>
      <c r="J137" s="25"/>
      <c r="K137" s="25"/>
      <c r="L137" s="25"/>
      <c r="M137" s="18" t="str">
        <f t="shared" si="398"/>
        <v/>
      </c>
      <c r="N137" s="18" t="str">
        <f t="shared" si="399"/>
        <v/>
      </c>
      <c r="O137" s="18" t="str">
        <f t="shared" si="449"/>
        <v/>
      </c>
      <c r="P137" s="18" t="str">
        <f t="shared" si="450"/>
        <v/>
      </c>
      <c r="Q137" s="18" t="str">
        <f>IF(ISNUMBER(O137), O137*COS(RADIANS(-$C137+Графики!$B$3))+P137*SIN(RADIANS(-$C137+Графики!$B$3)),"")</f>
        <v/>
      </c>
      <c r="R137" s="19" t="str">
        <f>IF(ISNUMBER(O137), O137*COS(RADIANS(-$C137+Графики!$B$5))+P137*SIN(RADIANS(-$C137+Графики!$B$5)),"")</f>
        <v/>
      </c>
      <c r="S137" s="29"/>
      <c r="T137" s="25"/>
      <c r="U137" s="25"/>
      <c r="V137" s="25"/>
      <c r="W137" s="18" t="str">
        <f t="shared" si="400"/>
        <v/>
      </c>
      <c r="X137" s="18" t="str">
        <f t="shared" si="401"/>
        <v/>
      </c>
      <c r="Y137" s="18" t="str">
        <f t="shared" si="451"/>
        <v/>
      </c>
      <c r="Z137" s="18" t="str">
        <f t="shared" si="452"/>
        <v/>
      </c>
      <c r="AA137" s="18" t="str">
        <f>IF(ISNUMBER(Y137), Y137*COS(RADIANS(-$C137+Графики!$B$3))+Z137*SIN(RADIANS(-$C137+Графики!$B$3)),"")</f>
        <v/>
      </c>
      <c r="AB137" s="18" t="str">
        <f>IF(ISNUMBER(Y137), Y137*COS(RADIANS(-$C137+Графики!$B$5))+Z137*SIN(RADIANS(-$C137+Графики!$B$5)),"")</f>
        <v/>
      </c>
      <c r="AC137" s="24"/>
      <c r="AD137" s="25"/>
      <c r="AE137" s="25"/>
      <c r="AF137" s="25"/>
      <c r="AG137" s="18" t="str">
        <f t="shared" si="402"/>
        <v/>
      </c>
      <c r="AH137" s="18" t="str">
        <f t="shared" si="403"/>
        <v/>
      </c>
      <c r="AI137" s="18" t="str">
        <f t="shared" si="453"/>
        <v/>
      </c>
      <c r="AJ137" s="18" t="str">
        <f t="shared" si="454"/>
        <v/>
      </c>
      <c r="AK137" s="18" t="str">
        <f>IF(ISNUMBER(AI137), AI137*COS(RADIANS(-$C137+Графики!$B$3))+AJ137*SIN(RADIANS(-$C137+Графики!$B$3)),"")</f>
        <v/>
      </c>
      <c r="AL137" s="19" t="str">
        <f>IF(ISNUMBER(AI137), AI137*COS(RADIANS(-$C137+Графики!$B$5))+AJ137*SIN(RADIANS(-$C137+Графики!$B$5)),"")</f>
        <v/>
      </c>
      <c r="AM137" s="24"/>
      <c r="AN137" s="25"/>
      <c r="AO137" s="25"/>
      <c r="AP137" s="25"/>
      <c r="AQ137" s="18" t="str">
        <f t="shared" si="404"/>
        <v/>
      </c>
      <c r="AR137" s="18" t="str">
        <f t="shared" si="405"/>
        <v/>
      </c>
      <c r="AS137" s="18" t="str">
        <f t="shared" si="455"/>
        <v/>
      </c>
      <c r="AT137" s="18" t="str">
        <f t="shared" si="456"/>
        <v/>
      </c>
      <c r="AU137" s="18" t="str">
        <f>IF(ISNUMBER(AS137), AS137*COS(RADIANS(-$C137+Графики!$B$3))+AT137*SIN(RADIANS(-$C137+Графики!$B$3)),"")</f>
        <v/>
      </c>
      <c r="AV137" s="19" t="str">
        <f>IF(ISNUMBER(AS137), AS137*COS(RADIANS(-$C137+Графики!$B$5))+AT137*SIN(RADIANS(-$C137+Графики!$B$5)),"")</f>
        <v/>
      </c>
      <c r="AW137" s="24"/>
      <c r="AX137" s="25"/>
      <c r="AY137" s="25"/>
      <c r="AZ137" s="25"/>
      <c r="BA137" s="18" t="str">
        <f t="shared" si="406"/>
        <v/>
      </c>
      <c r="BB137" s="18" t="str">
        <f t="shared" si="407"/>
        <v/>
      </c>
      <c r="BC137" s="18" t="str">
        <f t="shared" si="457"/>
        <v/>
      </c>
      <c r="BD137" s="18" t="str">
        <f t="shared" si="458"/>
        <v/>
      </c>
      <c r="BE137" s="18" t="str">
        <f>IF(ISNUMBER(BC137), BC137*COS(RADIANS(-$C137+Графики!$B$3))+BD137*SIN(RADIANS(-$C137+Графики!$B$3)),"")</f>
        <v/>
      </c>
      <c r="BF137" s="19" t="str">
        <f>IF(ISNUMBER(BC137), BC137*COS(RADIANS(-$C137+Графики!$B$5))+BD137*SIN(RADIANS(-$C137+Графики!$B$5)),"")</f>
        <v/>
      </c>
      <c r="BG137" s="24"/>
      <c r="BH137" s="25"/>
      <c r="BI137" s="25"/>
      <c r="BJ137" s="25"/>
      <c r="BK137" s="18" t="str">
        <f t="shared" si="408"/>
        <v/>
      </c>
      <c r="BL137" s="18" t="str">
        <f t="shared" si="409"/>
        <v/>
      </c>
      <c r="BM137" s="18" t="str">
        <f t="shared" si="459"/>
        <v/>
      </c>
      <c r="BN137" s="18" t="str">
        <f t="shared" si="460"/>
        <v/>
      </c>
      <c r="BO137" s="18" t="str">
        <f>IF(ISNUMBER(BM137), BM137*COS(RADIANS(-$C137+Графики!$B$3))+BN137*SIN(RADIANS(-$C137+Графики!$B$3)),"")</f>
        <v/>
      </c>
      <c r="BP137" s="19" t="str">
        <f>IF(ISNUMBER(BM137), BM137*COS(RADIANS(-$C137+Графики!$B$5))+BN137*SIN(RADIANS(-$C137+Графики!$B$5)),"")</f>
        <v/>
      </c>
      <c r="BQ137" s="24"/>
      <c r="BR137" s="25"/>
      <c r="BS137" s="25"/>
      <c r="BT137" s="25"/>
      <c r="BU137" s="18" t="str">
        <f t="shared" si="410"/>
        <v/>
      </c>
      <c r="BV137" s="18" t="str">
        <f t="shared" si="411"/>
        <v/>
      </c>
      <c r="BW137" s="18" t="str">
        <f t="shared" si="461"/>
        <v/>
      </c>
      <c r="BX137" s="18" t="str">
        <f t="shared" si="462"/>
        <v/>
      </c>
      <c r="BY137" s="18" t="str">
        <f>IF(ISNUMBER(BW137), BW137*COS(RADIANS(-$C137+Графики!$B$3))+BX137*SIN(RADIANS(-$C137+Графики!$B$3)),"")</f>
        <v/>
      </c>
      <c r="BZ137" s="19" t="str">
        <f>IF(ISNUMBER(BW137), BW137*COS(RADIANS(-$C137+Графики!$B$5))+BX137*SIN(RADIANS(-$C137+Графики!$B$5)),"")</f>
        <v/>
      </c>
      <c r="CA137" s="29"/>
      <c r="CB137" s="25"/>
      <c r="CC137" s="25"/>
      <c r="CD137" s="25"/>
      <c r="CE137" s="18" t="str">
        <f t="shared" si="412"/>
        <v/>
      </c>
      <c r="CF137" s="18" t="str">
        <f t="shared" si="413"/>
        <v/>
      </c>
      <c r="CG137" s="18" t="str">
        <f t="shared" si="463"/>
        <v/>
      </c>
      <c r="CH137" s="18" t="str">
        <f t="shared" si="464"/>
        <v/>
      </c>
      <c r="CI137" s="18" t="str">
        <f>IF(ISNUMBER(CG137), CG137*COS(RADIANS(-$C137+Графики!$B$3))+CH137*SIN(RADIANS(-$C137+Графики!$B$3)),"")</f>
        <v/>
      </c>
      <c r="CJ137" s="19" t="str">
        <f>IF(ISNUMBER(CG137), CG137*COS(RADIANS(-$C137+Графики!$B$5))+CH137*SIN(RADIANS(-$C137+Графики!$B$5)),"")</f>
        <v/>
      </c>
      <c r="CK137" s="24"/>
      <c r="CL137" s="25"/>
      <c r="CM137" s="25"/>
      <c r="CN137" s="25"/>
      <c r="CO137" s="18" t="str">
        <f t="shared" si="414"/>
        <v/>
      </c>
      <c r="CP137" s="18" t="str">
        <f t="shared" si="415"/>
        <v/>
      </c>
      <c r="CQ137" s="18" t="str">
        <f t="shared" si="465"/>
        <v/>
      </c>
      <c r="CR137" s="18" t="str">
        <f t="shared" si="466"/>
        <v/>
      </c>
      <c r="CS137" s="18" t="str">
        <f>IF(ISNUMBER(CQ137), CQ137*COS(RADIANS(-$C137+Графики!$B$3))+CR137*SIN(RADIANS(-$C137+Графики!$B$3)),"")</f>
        <v/>
      </c>
      <c r="CT137" s="19" t="str">
        <f>IF(ISNUMBER(CQ137), CQ137*COS(RADIANS(-$C137+Графики!$B$5))+CR137*SIN(RADIANS(-$C137+Графики!$B$5)),"")</f>
        <v/>
      </c>
      <c r="CU137" s="24"/>
      <c r="CV137" s="25"/>
      <c r="CW137" s="25"/>
      <c r="CX137" s="25"/>
      <c r="CY137" s="18" t="str">
        <f t="shared" si="416"/>
        <v/>
      </c>
      <c r="CZ137" s="18" t="str">
        <f t="shared" si="417"/>
        <v/>
      </c>
      <c r="DA137" s="18" t="str">
        <f t="shared" si="467"/>
        <v/>
      </c>
      <c r="DB137" s="18" t="str">
        <f t="shared" si="468"/>
        <v/>
      </c>
      <c r="DC137" s="18" t="str">
        <f>IF(ISNUMBER(DA137), DA137*COS(RADIANS(-$C137+Графики!$B$3))+DB137*SIN(RADIANS(-$C137+Графики!$B$3)),"")</f>
        <v/>
      </c>
      <c r="DD137" s="19" t="str">
        <f>IF(ISNUMBER(DA137), DA137*COS(RADIANS(-$C137+Графики!$B$5))+DB137*SIN(RADIANS(-$C137+Графики!$B$5)),"")</f>
        <v/>
      </c>
      <c r="DE137" s="24"/>
      <c r="DF137" s="25"/>
      <c r="DG137" s="25"/>
      <c r="DH137" s="25"/>
      <c r="DI137" s="18" t="str">
        <f t="shared" si="418"/>
        <v/>
      </c>
      <c r="DJ137" s="18" t="str">
        <f t="shared" si="419"/>
        <v/>
      </c>
      <c r="DK137" s="18" t="str">
        <f t="shared" si="469"/>
        <v/>
      </c>
      <c r="DL137" s="18" t="str">
        <f t="shared" si="470"/>
        <v/>
      </c>
      <c r="DM137" s="18" t="str">
        <f>IF(ISNUMBER(DK137), DK137*COS(RADIANS(-$C137+Графики!$B$3))+DL137*SIN(RADIANS(-$C137+Графики!$B$3)),"")</f>
        <v/>
      </c>
      <c r="DN137" s="19" t="str">
        <f>IF(ISNUMBER(DK137), DK137*COS(RADIANS(-$C137+Графики!$B$5))+DL137*SIN(RADIANS(-$C137+Графики!$B$5)),"")</f>
        <v/>
      </c>
      <c r="DO137" s="24"/>
      <c r="DP137" s="25"/>
      <c r="DQ137" s="25"/>
      <c r="DR137" s="25"/>
      <c r="DS137" s="18" t="str">
        <f t="shared" si="420"/>
        <v/>
      </c>
      <c r="DT137" s="18" t="str">
        <f t="shared" si="421"/>
        <v/>
      </c>
      <c r="DU137" s="18" t="str">
        <f t="shared" si="471"/>
        <v/>
      </c>
      <c r="DV137" s="18" t="str">
        <f t="shared" si="472"/>
        <v/>
      </c>
      <c r="DW137" s="18" t="str">
        <f>IF(ISNUMBER(DU137), DU137*COS(RADIANS(-$C137+Графики!$B$3))+DV137*SIN(RADIANS(-$C137+Графики!$B$3)),"")</f>
        <v/>
      </c>
      <c r="DX137" s="19" t="str">
        <f>IF(ISNUMBER(DU137), DU137*COS(RADIANS(-$C137+Графики!$B$5))+DV137*SIN(RADIANS(-$C137+Графики!$B$5)),"")</f>
        <v/>
      </c>
      <c r="DY137" s="24"/>
      <c r="DZ137" s="25"/>
      <c r="EA137" s="25"/>
      <c r="EB137" s="25"/>
      <c r="EC137" s="18" t="str">
        <f t="shared" si="422"/>
        <v/>
      </c>
      <c r="ED137" s="18" t="str">
        <f t="shared" si="423"/>
        <v/>
      </c>
      <c r="EE137" s="18" t="str">
        <f t="shared" si="473"/>
        <v/>
      </c>
      <c r="EF137" s="18" t="str">
        <f t="shared" si="474"/>
        <v/>
      </c>
      <c r="EG137" s="18" t="str">
        <f>IF(ISNUMBER(EE137), EE137*COS(RADIANS(-$C137+Графики!$B$3))+EF137*SIN(RADIANS(-$C137+Графики!$B$3)),"")</f>
        <v/>
      </c>
      <c r="EH137" s="19" t="str">
        <f>IF(ISNUMBER(EE137), EE137*COS(RADIANS(-$C137+Графики!$B$5))+EF137*SIN(RADIANS(-$C137+Графики!$B$5)),"")</f>
        <v/>
      </c>
      <c r="EI137" s="24"/>
      <c r="EJ137" s="25"/>
      <c r="EK137" s="25"/>
      <c r="EL137" s="25"/>
      <c r="EM137" s="18" t="str">
        <f t="shared" si="424"/>
        <v/>
      </c>
      <c r="EN137" s="18" t="str">
        <f t="shared" si="425"/>
        <v/>
      </c>
      <c r="EO137" s="18" t="str">
        <f t="shared" si="475"/>
        <v/>
      </c>
      <c r="EP137" s="18" t="str">
        <f t="shared" si="476"/>
        <v/>
      </c>
      <c r="EQ137" s="18" t="str">
        <f>IF(ISNUMBER(EO137), EO137*COS(RADIANS(-$C137+Графики!$B$3))+EP137*SIN(RADIANS(-$C137+Графики!$B$3)),"")</f>
        <v/>
      </c>
      <c r="ER137" s="19" t="str">
        <f>IF(ISNUMBER(EO137), EO137*COS(RADIANS(-$C137+Графики!$B$5))+EP137*SIN(RADIANS(-$C137+Графики!$B$5)),"")</f>
        <v/>
      </c>
      <c r="ES137" s="24"/>
      <c r="ET137" s="25"/>
      <c r="EU137" s="25"/>
      <c r="EV137" s="25"/>
      <c r="EW137" s="18" t="str">
        <f t="shared" si="426"/>
        <v/>
      </c>
      <c r="EX137" s="18" t="str">
        <f t="shared" si="427"/>
        <v/>
      </c>
      <c r="EY137" s="18" t="str">
        <f t="shared" si="477"/>
        <v/>
      </c>
      <c r="EZ137" s="18" t="str">
        <f t="shared" si="478"/>
        <v/>
      </c>
      <c r="FA137" s="18" t="str">
        <f>IF(ISNUMBER(EY137), EY137*COS(RADIANS(-$C137+Графики!$B$3))+EZ137*SIN(RADIANS(-$C137+Графики!$B$3)),"")</f>
        <v/>
      </c>
      <c r="FB137" s="19" t="str">
        <f>IF(ISNUMBER(EY137), EY137*COS(RADIANS(-$C137+Графики!$B$5))+EZ137*SIN(RADIANS(-$C137+Графики!$B$5)),"")</f>
        <v/>
      </c>
      <c r="FC137" s="24"/>
      <c r="FD137" s="25"/>
      <c r="FE137" s="25"/>
      <c r="FF137" s="25"/>
      <c r="FG137" s="18" t="str">
        <f t="shared" si="428"/>
        <v/>
      </c>
      <c r="FH137" s="18" t="str">
        <f t="shared" si="429"/>
        <v/>
      </c>
      <c r="FI137" s="18" t="str">
        <f t="shared" si="479"/>
        <v/>
      </c>
      <c r="FJ137" s="18" t="str">
        <f t="shared" si="480"/>
        <v/>
      </c>
      <c r="FK137" s="18" t="str">
        <f>IF(ISNUMBER(FI137), FI137*COS(RADIANS(-$C137+Графики!$B$3))+FJ137*SIN(RADIANS(-$C137+Графики!$B$3)),"")</f>
        <v/>
      </c>
      <c r="FL137" s="19" t="str">
        <f>IF(ISNUMBER(FI137), FI137*COS(RADIANS(-$C137+Графики!$B$5))+FJ137*SIN(RADIANS(-$C137+Графики!$B$5)),"")</f>
        <v/>
      </c>
      <c r="FM137" s="24"/>
      <c r="FN137" s="25"/>
      <c r="FO137" s="25"/>
      <c r="FP137" s="25"/>
      <c r="FQ137" s="18" t="str">
        <f t="shared" si="430"/>
        <v/>
      </c>
      <c r="FR137" s="18" t="str">
        <f t="shared" si="431"/>
        <v/>
      </c>
      <c r="FS137" s="18" t="str">
        <f t="shared" si="481"/>
        <v/>
      </c>
      <c r="FT137" s="18" t="str">
        <f t="shared" si="482"/>
        <v/>
      </c>
      <c r="FU137" s="18" t="str">
        <f>IF(ISNUMBER(FS137), FS137*COS(RADIANS(-$C137+Графики!$B$3))+FT137*SIN(RADIANS(-$C137+Графики!$B$3)),"")</f>
        <v/>
      </c>
      <c r="FV137" s="19" t="str">
        <f>IF(ISNUMBER(FS137), FS137*COS(RADIANS(-$C137+Графики!$B$5))+FT137*SIN(RADIANS(-$C137+Графики!$B$5)),"")</f>
        <v/>
      </c>
      <c r="FW137" s="24"/>
      <c r="FX137" s="25"/>
      <c r="FY137" s="25"/>
      <c r="FZ137" s="25"/>
      <c r="GA137" s="18" t="str">
        <f t="shared" si="432"/>
        <v/>
      </c>
      <c r="GB137" s="18" t="str">
        <f t="shared" si="433"/>
        <v/>
      </c>
      <c r="GC137" s="18" t="str">
        <f t="shared" si="483"/>
        <v/>
      </c>
      <c r="GD137" s="18" t="str">
        <f t="shared" si="484"/>
        <v/>
      </c>
      <c r="GE137" s="18" t="str">
        <f>IF(ISNUMBER(GC137), GC137*COS(RADIANS(-$C137+Графики!$B$3))+GD137*SIN(RADIANS(-$C137+Графики!$B$3)),"")</f>
        <v/>
      </c>
      <c r="GF137" s="19" t="str">
        <f>IF(ISNUMBER(GC137), GC137*COS(RADIANS(-$C137+Графики!$B$5))+GD137*SIN(RADIANS(-$C137+Графики!$B$5)),"")</f>
        <v/>
      </c>
      <c r="GG137" s="24"/>
      <c r="GH137" s="25"/>
      <c r="GI137" s="25"/>
      <c r="GJ137" s="25"/>
      <c r="GK137" s="18" t="str">
        <f t="shared" si="434"/>
        <v/>
      </c>
      <c r="GL137" s="18" t="str">
        <f t="shared" si="435"/>
        <v/>
      </c>
      <c r="GM137" s="18" t="str">
        <f t="shared" si="485"/>
        <v/>
      </c>
      <c r="GN137" s="18" t="str">
        <f t="shared" si="486"/>
        <v/>
      </c>
      <c r="GO137" s="18" t="str">
        <f>IF(ISNUMBER(GM137), GM137*COS(RADIANS(-$C137+Графики!$B$3))+GN137*SIN(RADIANS(-$C137+Графики!$B$3)),"")</f>
        <v/>
      </c>
      <c r="GP137" s="19" t="str">
        <f>IF(ISNUMBER(GM137), GM137*COS(RADIANS(-$C137+Графики!$B$5))+GN137*SIN(RADIANS(-$C137+Графики!$B$5)),"")</f>
        <v/>
      </c>
      <c r="GQ137" s="24"/>
      <c r="GR137" s="25"/>
      <c r="GS137" s="25"/>
      <c r="GT137" s="25"/>
      <c r="GU137" s="18" t="str">
        <f t="shared" si="436"/>
        <v/>
      </c>
      <c r="GV137" s="18" t="str">
        <f t="shared" si="437"/>
        <v/>
      </c>
      <c r="GW137" s="18" t="str">
        <f t="shared" si="487"/>
        <v/>
      </c>
      <c r="GX137" s="18" t="str">
        <f t="shared" si="488"/>
        <v/>
      </c>
      <c r="GY137" s="18" t="str">
        <f>IF(ISNUMBER(GW137), GW137*COS(RADIANS(-$C137+Графики!$B$3))+GX137*SIN(RADIANS(-$C137+Графики!$B$3)),"")</f>
        <v/>
      </c>
      <c r="GZ137" s="19" t="str">
        <f>IF(ISNUMBER(GW137), GW137*COS(RADIANS(-$C137+Графики!$B$5))+GX137*SIN(RADIANS(-$C137+Графики!$B$5)),"")</f>
        <v/>
      </c>
      <c r="HA137" s="24"/>
      <c r="HB137" s="25"/>
      <c r="HC137" s="25"/>
      <c r="HD137" s="25"/>
      <c r="HE137" s="18" t="str">
        <f t="shared" si="438"/>
        <v/>
      </c>
      <c r="HF137" s="18" t="str">
        <f t="shared" si="439"/>
        <v/>
      </c>
      <c r="HG137" s="18" t="str">
        <f t="shared" si="489"/>
        <v/>
      </c>
      <c r="HH137" s="18" t="str">
        <f t="shared" si="490"/>
        <v/>
      </c>
      <c r="HI137" s="18" t="str">
        <f>IF(ISNUMBER(HG137), HG137*COS(RADIANS(-$C137+Графики!$B$3))+HH137*SIN(RADIANS(-$C137+Графики!$B$3)),"")</f>
        <v/>
      </c>
      <c r="HJ137" s="19" t="str">
        <f>IF(ISNUMBER(HG137), HG137*COS(RADIANS(-$C137+Графики!$B$5))+HH137*SIN(RADIANS(-$C137+Графики!$B$5)),"")</f>
        <v/>
      </c>
      <c r="HK137" s="24"/>
      <c r="HL137" s="25"/>
      <c r="HM137" s="25"/>
      <c r="HN137" s="25"/>
      <c r="HO137" s="18" t="str">
        <f t="shared" si="440"/>
        <v/>
      </c>
      <c r="HP137" s="18" t="str">
        <f t="shared" si="441"/>
        <v/>
      </c>
      <c r="HQ137" s="18" t="str">
        <f t="shared" si="491"/>
        <v/>
      </c>
      <c r="HR137" s="18" t="str">
        <f t="shared" si="492"/>
        <v/>
      </c>
      <c r="HS137" s="18" t="str">
        <f>IF(ISNUMBER(HQ137), HQ137*COS(RADIANS(-$C137+Графики!$B$3))+HR137*SIN(RADIANS(-$C137+Графики!$B$3)),"")</f>
        <v/>
      </c>
      <c r="HT137" s="19" t="str">
        <f>IF(ISNUMBER(HQ137), HQ137*COS(RADIANS(-$C137+Графики!$B$5))+HR137*SIN(RADIANS(-$C137+Графики!$B$5)),"")</f>
        <v/>
      </c>
      <c r="HU137" s="24"/>
      <c r="HV137" s="25"/>
      <c r="HW137" s="25"/>
      <c r="HX137" s="25"/>
      <c r="HY137" s="18" t="str">
        <f t="shared" si="442"/>
        <v/>
      </c>
      <c r="HZ137" s="18" t="str">
        <f t="shared" si="443"/>
        <v/>
      </c>
      <c r="IA137" s="18" t="str">
        <f t="shared" si="493"/>
        <v/>
      </c>
      <c r="IB137" s="18" t="str">
        <f t="shared" si="494"/>
        <v/>
      </c>
      <c r="IC137" s="18" t="str">
        <f>IF(ISNUMBER(IA137), IA137*COS(RADIANS(-$C137+Графики!$B$3))+IB137*SIN(RADIANS(-$C137+Графики!$B$3)),"")</f>
        <v/>
      </c>
      <c r="ID137" s="19" t="str">
        <f>IF(ISNUMBER(IA137), IA137*COS(RADIANS(-$C137+Графики!$B$5))+IB137*SIN(RADIANS(-$C137+Графики!$B$5)),"")</f>
        <v/>
      </c>
      <c r="IE137" s="24"/>
      <c r="IF137" s="25"/>
      <c r="IG137" s="25"/>
      <c r="IH137" s="25"/>
      <c r="II137" s="18" t="str">
        <f t="shared" si="444"/>
        <v/>
      </c>
      <c r="IJ137" s="18" t="str">
        <f t="shared" si="445"/>
        <v/>
      </c>
      <c r="IK137" s="18" t="str">
        <f t="shared" si="495"/>
        <v/>
      </c>
      <c r="IL137" s="18" t="str">
        <f t="shared" si="496"/>
        <v/>
      </c>
      <c r="IM137" s="18" t="str">
        <f>IF(ISNUMBER(IK137), IK137*COS(RADIANS(-$C137+Графики!$B$3))+IL137*SIN(RADIANS(-$C137+Графики!$B$3)),"")</f>
        <v/>
      </c>
      <c r="IN137" s="19" t="str">
        <f>IF(ISNUMBER(IK137), IK137*COS(RADIANS(-$C137+Графики!$B$5))+IL137*SIN(RADIANS(-$C137+Графики!$B$5)),"")</f>
        <v/>
      </c>
      <c r="IO137" s="24"/>
      <c r="IP137" s="25"/>
      <c r="IQ137" s="25"/>
      <c r="IR137" s="25"/>
      <c r="IS137" s="18" t="str">
        <f t="shared" si="446"/>
        <v/>
      </c>
      <c r="IT137" s="18" t="str">
        <f t="shared" si="447"/>
        <v/>
      </c>
      <c r="IU137" s="18" t="str">
        <f t="shared" si="497"/>
        <v/>
      </c>
      <c r="IV137" s="18" t="str">
        <f t="shared" si="498"/>
        <v/>
      </c>
      <c r="IW137" s="18" t="str">
        <f>IF(ISNUMBER(IU137), IU137*COS(RADIANS(-$C137+Графики!$B$3))+IV137*SIN(RADIANS(-$C137+Графики!$B$3)),"")</f>
        <v/>
      </c>
      <c r="IX137" s="19" t="str">
        <f>IF(ISNUMBER(IU137), IU137*COS(RADIANS(-$C137+Графики!$B$5))+IV137*SIN(RADIANS(-$C137+Графики!$B$5)),"")</f>
        <v/>
      </c>
    </row>
    <row r="138" spans="1:258" s="88" customFormat="1" x14ac:dyDescent="0.25">
      <c r="A138" s="44">
        <v>138</v>
      </c>
      <c r="B138" s="50">
        <v>0</v>
      </c>
      <c r="C138" s="11">
        <f>IF(Графики!$A$7="Расчитывать с учетом закручивания скважины",B138,0)</f>
        <v>0</v>
      </c>
      <c r="D138" s="47">
        <v>67.5</v>
      </c>
      <c r="E138" s="34">
        <f t="shared" si="499"/>
        <v>0</v>
      </c>
      <c r="F138" s="35">
        <f t="shared" si="499"/>
        <v>0</v>
      </c>
      <c r="G138" s="35">
        <f t="shared" si="500"/>
        <v>0</v>
      </c>
      <c r="H138" s="36">
        <f t="shared" si="501"/>
        <v>0</v>
      </c>
      <c r="I138" s="29"/>
      <c r="J138" s="25"/>
      <c r="K138" s="25"/>
      <c r="L138" s="25"/>
      <c r="M138" s="18" t="str">
        <f t="shared" si="398"/>
        <v/>
      </c>
      <c r="N138" s="18" t="str">
        <f t="shared" si="399"/>
        <v/>
      </c>
      <c r="O138" s="18" t="str">
        <f t="shared" si="449"/>
        <v/>
      </c>
      <c r="P138" s="18" t="str">
        <f t="shared" si="450"/>
        <v/>
      </c>
      <c r="Q138" s="18" t="str">
        <f>IF(ISNUMBER(O138), O138*COS(RADIANS(-$C138+Графики!$B$3))+P138*SIN(RADIANS(-$C138+Графики!$B$3)),"")</f>
        <v/>
      </c>
      <c r="R138" s="19" t="str">
        <f>IF(ISNUMBER(O138), O138*COS(RADIANS(-$C138+Графики!$B$5))+P138*SIN(RADIANS(-$C138+Графики!$B$5)),"")</f>
        <v/>
      </c>
      <c r="S138" s="29"/>
      <c r="T138" s="25"/>
      <c r="U138" s="25"/>
      <c r="V138" s="25"/>
      <c r="W138" s="18" t="str">
        <f t="shared" si="400"/>
        <v/>
      </c>
      <c r="X138" s="18" t="str">
        <f t="shared" si="401"/>
        <v/>
      </c>
      <c r="Y138" s="18" t="str">
        <f t="shared" si="451"/>
        <v/>
      </c>
      <c r="Z138" s="18" t="str">
        <f t="shared" si="452"/>
        <v/>
      </c>
      <c r="AA138" s="18" t="str">
        <f>IF(ISNUMBER(Y138), Y138*COS(RADIANS(-$C138+Графики!$B$3))+Z138*SIN(RADIANS(-$C138+Графики!$B$3)),"")</f>
        <v/>
      </c>
      <c r="AB138" s="18" t="str">
        <f>IF(ISNUMBER(Y138), Y138*COS(RADIANS(-$C138+Графики!$B$5))+Z138*SIN(RADIANS(-$C138+Графики!$B$5)),"")</f>
        <v/>
      </c>
      <c r="AC138" s="24"/>
      <c r="AD138" s="25"/>
      <c r="AE138" s="25"/>
      <c r="AF138" s="25"/>
      <c r="AG138" s="18" t="str">
        <f t="shared" si="402"/>
        <v/>
      </c>
      <c r="AH138" s="18" t="str">
        <f t="shared" si="403"/>
        <v/>
      </c>
      <c r="AI138" s="18" t="str">
        <f t="shared" si="453"/>
        <v/>
      </c>
      <c r="AJ138" s="18" t="str">
        <f t="shared" si="454"/>
        <v/>
      </c>
      <c r="AK138" s="18" t="str">
        <f>IF(ISNUMBER(AI138), AI138*COS(RADIANS(-$C138+Графики!$B$3))+AJ138*SIN(RADIANS(-$C138+Графики!$B$3)),"")</f>
        <v/>
      </c>
      <c r="AL138" s="19" t="str">
        <f>IF(ISNUMBER(AI138), AI138*COS(RADIANS(-$C138+Графики!$B$5))+AJ138*SIN(RADIANS(-$C138+Графики!$B$5)),"")</f>
        <v/>
      </c>
      <c r="AM138" s="24"/>
      <c r="AN138" s="25"/>
      <c r="AO138" s="25"/>
      <c r="AP138" s="25"/>
      <c r="AQ138" s="18" t="str">
        <f t="shared" si="404"/>
        <v/>
      </c>
      <c r="AR138" s="18" t="str">
        <f t="shared" si="405"/>
        <v/>
      </c>
      <c r="AS138" s="18" t="str">
        <f t="shared" si="455"/>
        <v/>
      </c>
      <c r="AT138" s="18" t="str">
        <f t="shared" si="456"/>
        <v/>
      </c>
      <c r="AU138" s="18" t="str">
        <f>IF(ISNUMBER(AS138), AS138*COS(RADIANS(-$C138+Графики!$B$3))+AT138*SIN(RADIANS(-$C138+Графики!$B$3)),"")</f>
        <v/>
      </c>
      <c r="AV138" s="19" t="str">
        <f>IF(ISNUMBER(AS138), AS138*COS(RADIANS(-$C138+Графики!$B$5))+AT138*SIN(RADIANS(-$C138+Графики!$B$5)),"")</f>
        <v/>
      </c>
      <c r="AW138" s="24"/>
      <c r="AX138" s="25"/>
      <c r="AY138" s="25"/>
      <c r="AZ138" s="25"/>
      <c r="BA138" s="18" t="str">
        <f t="shared" si="406"/>
        <v/>
      </c>
      <c r="BB138" s="18" t="str">
        <f t="shared" si="407"/>
        <v/>
      </c>
      <c r="BC138" s="18" t="str">
        <f t="shared" si="457"/>
        <v/>
      </c>
      <c r="BD138" s="18" t="str">
        <f t="shared" si="458"/>
        <v/>
      </c>
      <c r="BE138" s="18" t="str">
        <f>IF(ISNUMBER(BC138), BC138*COS(RADIANS(-$C138+Графики!$B$3))+BD138*SIN(RADIANS(-$C138+Графики!$B$3)),"")</f>
        <v/>
      </c>
      <c r="BF138" s="19" t="str">
        <f>IF(ISNUMBER(BC138), BC138*COS(RADIANS(-$C138+Графики!$B$5))+BD138*SIN(RADIANS(-$C138+Графики!$B$5)),"")</f>
        <v/>
      </c>
      <c r="BG138" s="24"/>
      <c r="BH138" s="25"/>
      <c r="BI138" s="25"/>
      <c r="BJ138" s="25"/>
      <c r="BK138" s="18" t="str">
        <f t="shared" si="408"/>
        <v/>
      </c>
      <c r="BL138" s="18" t="str">
        <f t="shared" si="409"/>
        <v/>
      </c>
      <c r="BM138" s="18" t="str">
        <f t="shared" si="459"/>
        <v/>
      </c>
      <c r="BN138" s="18" t="str">
        <f t="shared" si="460"/>
        <v/>
      </c>
      <c r="BO138" s="18" t="str">
        <f>IF(ISNUMBER(BM138), BM138*COS(RADIANS(-$C138+Графики!$B$3))+BN138*SIN(RADIANS(-$C138+Графики!$B$3)),"")</f>
        <v/>
      </c>
      <c r="BP138" s="19" t="str">
        <f>IF(ISNUMBER(BM138), BM138*COS(RADIANS(-$C138+Графики!$B$5))+BN138*SIN(RADIANS(-$C138+Графики!$B$5)),"")</f>
        <v/>
      </c>
      <c r="BQ138" s="24"/>
      <c r="BR138" s="25"/>
      <c r="BS138" s="25"/>
      <c r="BT138" s="25"/>
      <c r="BU138" s="18" t="str">
        <f t="shared" si="410"/>
        <v/>
      </c>
      <c r="BV138" s="18" t="str">
        <f t="shared" si="411"/>
        <v/>
      </c>
      <c r="BW138" s="18" t="str">
        <f t="shared" si="461"/>
        <v/>
      </c>
      <c r="BX138" s="18" t="str">
        <f t="shared" si="462"/>
        <v/>
      </c>
      <c r="BY138" s="18" t="str">
        <f>IF(ISNUMBER(BW138), BW138*COS(RADIANS(-$C138+Графики!$B$3))+BX138*SIN(RADIANS(-$C138+Графики!$B$3)),"")</f>
        <v/>
      </c>
      <c r="BZ138" s="19" t="str">
        <f>IF(ISNUMBER(BW138), BW138*COS(RADIANS(-$C138+Графики!$B$5))+BX138*SIN(RADIANS(-$C138+Графики!$B$5)),"")</f>
        <v/>
      </c>
      <c r="CA138" s="29"/>
      <c r="CB138" s="25"/>
      <c r="CC138" s="25"/>
      <c r="CD138" s="25"/>
      <c r="CE138" s="18" t="str">
        <f t="shared" si="412"/>
        <v/>
      </c>
      <c r="CF138" s="18" t="str">
        <f t="shared" si="413"/>
        <v/>
      </c>
      <c r="CG138" s="18" t="str">
        <f t="shared" si="463"/>
        <v/>
      </c>
      <c r="CH138" s="18" t="str">
        <f t="shared" si="464"/>
        <v/>
      </c>
      <c r="CI138" s="18" t="str">
        <f>IF(ISNUMBER(CG138), CG138*COS(RADIANS(-$C138+Графики!$B$3))+CH138*SIN(RADIANS(-$C138+Графики!$B$3)),"")</f>
        <v/>
      </c>
      <c r="CJ138" s="19" t="str">
        <f>IF(ISNUMBER(CG138), CG138*COS(RADIANS(-$C138+Графики!$B$5))+CH138*SIN(RADIANS(-$C138+Графики!$B$5)),"")</f>
        <v/>
      </c>
      <c r="CK138" s="24"/>
      <c r="CL138" s="25"/>
      <c r="CM138" s="25"/>
      <c r="CN138" s="25"/>
      <c r="CO138" s="18" t="str">
        <f t="shared" si="414"/>
        <v/>
      </c>
      <c r="CP138" s="18" t="str">
        <f t="shared" si="415"/>
        <v/>
      </c>
      <c r="CQ138" s="18" t="str">
        <f t="shared" si="465"/>
        <v/>
      </c>
      <c r="CR138" s="18" t="str">
        <f t="shared" si="466"/>
        <v/>
      </c>
      <c r="CS138" s="18" t="str">
        <f>IF(ISNUMBER(CQ138), CQ138*COS(RADIANS(-$C138+Графики!$B$3))+CR138*SIN(RADIANS(-$C138+Графики!$B$3)),"")</f>
        <v/>
      </c>
      <c r="CT138" s="19" t="str">
        <f>IF(ISNUMBER(CQ138), CQ138*COS(RADIANS(-$C138+Графики!$B$5))+CR138*SIN(RADIANS(-$C138+Графики!$B$5)),"")</f>
        <v/>
      </c>
      <c r="CU138" s="24"/>
      <c r="CV138" s="25"/>
      <c r="CW138" s="25"/>
      <c r="CX138" s="25"/>
      <c r="CY138" s="18" t="str">
        <f t="shared" si="416"/>
        <v/>
      </c>
      <c r="CZ138" s="18" t="str">
        <f t="shared" si="417"/>
        <v/>
      </c>
      <c r="DA138" s="18" t="str">
        <f t="shared" si="467"/>
        <v/>
      </c>
      <c r="DB138" s="18" t="str">
        <f t="shared" si="468"/>
        <v/>
      </c>
      <c r="DC138" s="18" t="str">
        <f>IF(ISNUMBER(DA138), DA138*COS(RADIANS(-$C138+Графики!$B$3))+DB138*SIN(RADIANS(-$C138+Графики!$B$3)),"")</f>
        <v/>
      </c>
      <c r="DD138" s="19" t="str">
        <f>IF(ISNUMBER(DA138), DA138*COS(RADIANS(-$C138+Графики!$B$5))+DB138*SIN(RADIANS(-$C138+Графики!$B$5)),"")</f>
        <v/>
      </c>
      <c r="DE138" s="24"/>
      <c r="DF138" s="25"/>
      <c r="DG138" s="25"/>
      <c r="DH138" s="25"/>
      <c r="DI138" s="18" t="str">
        <f t="shared" si="418"/>
        <v/>
      </c>
      <c r="DJ138" s="18" t="str">
        <f t="shared" si="419"/>
        <v/>
      </c>
      <c r="DK138" s="18" t="str">
        <f t="shared" si="469"/>
        <v/>
      </c>
      <c r="DL138" s="18" t="str">
        <f t="shared" si="470"/>
        <v/>
      </c>
      <c r="DM138" s="18" t="str">
        <f>IF(ISNUMBER(DK138), DK138*COS(RADIANS(-$C138+Графики!$B$3))+DL138*SIN(RADIANS(-$C138+Графики!$B$3)),"")</f>
        <v/>
      </c>
      <c r="DN138" s="19" t="str">
        <f>IF(ISNUMBER(DK138), DK138*COS(RADIANS(-$C138+Графики!$B$5))+DL138*SIN(RADIANS(-$C138+Графики!$B$5)),"")</f>
        <v/>
      </c>
      <c r="DO138" s="24"/>
      <c r="DP138" s="25"/>
      <c r="DQ138" s="25"/>
      <c r="DR138" s="25"/>
      <c r="DS138" s="18" t="str">
        <f t="shared" si="420"/>
        <v/>
      </c>
      <c r="DT138" s="18" t="str">
        <f t="shared" si="421"/>
        <v/>
      </c>
      <c r="DU138" s="18" t="str">
        <f t="shared" si="471"/>
        <v/>
      </c>
      <c r="DV138" s="18" t="str">
        <f t="shared" si="472"/>
        <v/>
      </c>
      <c r="DW138" s="18" t="str">
        <f>IF(ISNUMBER(DU138), DU138*COS(RADIANS(-$C138+Графики!$B$3))+DV138*SIN(RADIANS(-$C138+Графики!$B$3)),"")</f>
        <v/>
      </c>
      <c r="DX138" s="19" t="str">
        <f>IF(ISNUMBER(DU138), DU138*COS(RADIANS(-$C138+Графики!$B$5))+DV138*SIN(RADIANS(-$C138+Графики!$B$5)),"")</f>
        <v/>
      </c>
      <c r="DY138" s="24"/>
      <c r="DZ138" s="25"/>
      <c r="EA138" s="25"/>
      <c r="EB138" s="25"/>
      <c r="EC138" s="18" t="str">
        <f t="shared" si="422"/>
        <v/>
      </c>
      <c r="ED138" s="18" t="str">
        <f t="shared" si="423"/>
        <v/>
      </c>
      <c r="EE138" s="18" t="str">
        <f t="shared" si="473"/>
        <v/>
      </c>
      <c r="EF138" s="18" t="str">
        <f t="shared" si="474"/>
        <v/>
      </c>
      <c r="EG138" s="18" t="str">
        <f>IF(ISNUMBER(EE138), EE138*COS(RADIANS(-$C138+Графики!$B$3))+EF138*SIN(RADIANS(-$C138+Графики!$B$3)),"")</f>
        <v/>
      </c>
      <c r="EH138" s="19" t="str">
        <f>IF(ISNUMBER(EE138), EE138*COS(RADIANS(-$C138+Графики!$B$5))+EF138*SIN(RADIANS(-$C138+Графики!$B$5)),"")</f>
        <v/>
      </c>
      <c r="EI138" s="24"/>
      <c r="EJ138" s="25"/>
      <c r="EK138" s="25"/>
      <c r="EL138" s="25"/>
      <c r="EM138" s="18" t="str">
        <f t="shared" si="424"/>
        <v/>
      </c>
      <c r="EN138" s="18" t="str">
        <f t="shared" si="425"/>
        <v/>
      </c>
      <c r="EO138" s="18" t="str">
        <f t="shared" si="475"/>
        <v/>
      </c>
      <c r="EP138" s="18" t="str">
        <f t="shared" si="476"/>
        <v/>
      </c>
      <c r="EQ138" s="18" t="str">
        <f>IF(ISNUMBER(EO138), EO138*COS(RADIANS(-$C138+Графики!$B$3))+EP138*SIN(RADIANS(-$C138+Графики!$B$3)),"")</f>
        <v/>
      </c>
      <c r="ER138" s="19" t="str">
        <f>IF(ISNUMBER(EO138), EO138*COS(RADIANS(-$C138+Графики!$B$5))+EP138*SIN(RADIANS(-$C138+Графики!$B$5)),"")</f>
        <v/>
      </c>
      <c r="ES138" s="24"/>
      <c r="ET138" s="25"/>
      <c r="EU138" s="25"/>
      <c r="EV138" s="25"/>
      <c r="EW138" s="18" t="str">
        <f t="shared" si="426"/>
        <v/>
      </c>
      <c r="EX138" s="18" t="str">
        <f t="shared" si="427"/>
        <v/>
      </c>
      <c r="EY138" s="18" t="str">
        <f t="shared" si="477"/>
        <v/>
      </c>
      <c r="EZ138" s="18" t="str">
        <f t="shared" si="478"/>
        <v/>
      </c>
      <c r="FA138" s="18" t="str">
        <f>IF(ISNUMBER(EY138), EY138*COS(RADIANS(-$C138+Графики!$B$3))+EZ138*SIN(RADIANS(-$C138+Графики!$B$3)),"")</f>
        <v/>
      </c>
      <c r="FB138" s="19" t="str">
        <f>IF(ISNUMBER(EY138), EY138*COS(RADIANS(-$C138+Графики!$B$5))+EZ138*SIN(RADIANS(-$C138+Графики!$B$5)),"")</f>
        <v/>
      </c>
      <c r="FC138" s="24"/>
      <c r="FD138" s="25"/>
      <c r="FE138" s="25"/>
      <c r="FF138" s="25"/>
      <c r="FG138" s="18" t="str">
        <f t="shared" si="428"/>
        <v/>
      </c>
      <c r="FH138" s="18" t="str">
        <f t="shared" si="429"/>
        <v/>
      </c>
      <c r="FI138" s="18" t="str">
        <f t="shared" si="479"/>
        <v/>
      </c>
      <c r="FJ138" s="18" t="str">
        <f t="shared" si="480"/>
        <v/>
      </c>
      <c r="FK138" s="18" t="str">
        <f>IF(ISNUMBER(FI138), FI138*COS(RADIANS(-$C138+Графики!$B$3))+FJ138*SIN(RADIANS(-$C138+Графики!$B$3)),"")</f>
        <v/>
      </c>
      <c r="FL138" s="19" t="str">
        <f>IF(ISNUMBER(FI138), FI138*COS(RADIANS(-$C138+Графики!$B$5))+FJ138*SIN(RADIANS(-$C138+Графики!$B$5)),"")</f>
        <v/>
      </c>
      <c r="FM138" s="24"/>
      <c r="FN138" s="25"/>
      <c r="FO138" s="25"/>
      <c r="FP138" s="25"/>
      <c r="FQ138" s="18" t="str">
        <f t="shared" si="430"/>
        <v/>
      </c>
      <c r="FR138" s="18" t="str">
        <f t="shared" si="431"/>
        <v/>
      </c>
      <c r="FS138" s="18" t="str">
        <f t="shared" si="481"/>
        <v/>
      </c>
      <c r="FT138" s="18" t="str">
        <f t="shared" si="482"/>
        <v/>
      </c>
      <c r="FU138" s="18" t="str">
        <f>IF(ISNUMBER(FS138), FS138*COS(RADIANS(-$C138+Графики!$B$3))+FT138*SIN(RADIANS(-$C138+Графики!$B$3)),"")</f>
        <v/>
      </c>
      <c r="FV138" s="19" t="str">
        <f>IF(ISNUMBER(FS138), FS138*COS(RADIANS(-$C138+Графики!$B$5))+FT138*SIN(RADIANS(-$C138+Графики!$B$5)),"")</f>
        <v/>
      </c>
      <c r="FW138" s="24"/>
      <c r="FX138" s="25"/>
      <c r="FY138" s="25"/>
      <c r="FZ138" s="25"/>
      <c r="GA138" s="18" t="str">
        <f t="shared" si="432"/>
        <v/>
      </c>
      <c r="GB138" s="18" t="str">
        <f t="shared" si="433"/>
        <v/>
      </c>
      <c r="GC138" s="18" t="str">
        <f t="shared" si="483"/>
        <v/>
      </c>
      <c r="GD138" s="18" t="str">
        <f t="shared" si="484"/>
        <v/>
      </c>
      <c r="GE138" s="18" t="str">
        <f>IF(ISNUMBER(GC138), GC138*COS(RADIANS(-$C138+Графики!$B$3))+GD138*SIN(RADIANS(-$C138+Графики!$B$3)),"")</f>
        <v/>
      </c>
      <c r="GF138" s="19" t="str">
        <f>IF(ISNUMBER(GC138), GC138*COS(RADIANS(-$C138+Графики!$B$5))+GD138*SIN(RADIANS(-$C138+Графики!$B$5)),"")</f>
        <v/>
      </c>
      <c r="GG138" s="24"/>
      <c r="GH138" s="25"/>
      <c r="GI138" s="25"/>
      <c r="GJ138" s="25"/>
      <c r="GK138" s="18" t="str">
        <f t="shared" si="434"/>
        <v/>
      </c>
      <c r="GL138" s="18" t="str">
        <f t="shared" si="435"/>
        <v/>
      </c>
      <c r="GM138" s="18" t="str">
        <f t="shared" si="485"/>
        <v/>
      </c>
      <c r="GN138" s="18" t="str">
        <f t="shared" si="486"/>
        <v/>
      </c>
      <c r="GO138" s="18" t="str">
        <f>IF(ISNUMBER(GM138), GM138*COS(RADIANS(-$C138+Графики!$B$3))+GN138*SIN(RADIANS(-$C138+Графики!$B$3)),"")</f>
        <v/>
      </c>
      <c r="GP138" s="19" t="str">
        <f>IF(ISNUMBER(GM138), GM138*COS(RADIANS(-$C138+Графики!$B$5))+GN138*SIN(RADIANS(-$C138+Графики!$B$5)),"")</f>
        <v/>
      </c>
      <c r="GQ138" s="24"/>
      <c r="GR138" s="25"/>
      <c r="GS138" s="25"/>
      <c r="GT138" s="25"/>
      <c r="GU138" s="18" t="str">
        <f t="shared" si="436"/>
        <v/>
      </c>
      <c r="GV138" s="18" t="str">
        <f t="shared" si="437"/>
        <v/>
      </c>
      <c r="GW138" s="18" t="str">
        <f t="shared" si="487"/>
        <v/>
      </c>
      <c r="GX138" s="18" t="str">
        <f t="shared" si="488"/>
        <v/>
      </c>
      <c r="GY138" s="18" t="str">
        <f>IF(ISNUMBER(GW138), GW138*COS(RADIANS(-$C138+Графики!$B$3))+GX138*SIN(RADIANS(-$C138+Графики!$B$3)),"")</f>
        <v/>
      </c>
      <c r="GZ138" s="19" t="str">
        <f>IF(ISNUMBER(GW138), GW138*COS(RADIANS(-$C138+Графики!$B$5))+GX138*SIN(RADIANS(-$C138+Графики!$B$5)),"")</f>
        <v/>
      </c>
      <c r="HA138" s="24"/>
      <c r="HB138" s="25"/>
      <c r="HC138" s="25"/>
      <c r="HD138" s="25"/>
      <c r="HE138" s="18" t="str">
        <f t="shared" si="438"/>
        <v/>
      </c>
      <c r="HF138" s="18" t="str">
        <f t="shared" si="439"/>
        <v/>
      </c>
      <c r="HG138" s="18" t="str">
        <f t="shared" si="489"/>
        <v/>
      </c>
      <c r="HH138" s="18" t="str">
        <f t="shared" si="490"/>
        <v/>
      </c>
      <c r="HI138" s="18" t="str">
        <f>IF(ISNUMBER(HG138), HG138*COS(RADIANS(-$C138+Графики!$B$3))+HH138*SIN(RADIANS(-$C138+Графики!$B$3)),"")</f>
        <v/>
      </c>
      <c r="HJ138" s="19" t="str">
        <f>IF(ISNUMBER(HG138), HG138*COS(RADIANS(-$C138+Графики!$B$5))+HH138*SIN(RADIANS(-$C138+Графики!$B$5)),"")</f>
        <v/>
      </c>
      <c r="HK138" s="24"/>
      <c r="HL138" s="25"/>
      <c r="HM138" s="25"/>
      <c r="HN138" s="25"/>
      <c r="HO138" s="18" t="str">
        <f t="shared" si="440"/>
        <v/>
      </c>
      <c r="HP138" s="18" t="str">
        <f t="shared" si="441"/>
        <v/>
      </c>
      <c r="HQ138" s="18" t="str">
        <f t="shared" si="491"/>
        <v/>
      </c>
      <c r="HR138" s="18" t="str">
        <f t="shared" si="492"/>
        <v/>
      </c>
      <c r="HS138" s="18" t="str">
        <f>IF(ISNUMBER(HQ138), HQ138*COS(RADIANS(-$C138+Графики!$B$3))+HR138*SIN(RADIANS(-$C138+Графики!$B$3)),"")</f>
        <v/>
      </c>
      <c r="HT138" s="19" t="str">
        <f>IF(ISNUMBER(HQ138), HQ138*COS(RADIANS(-$C138+Графики!$B$5))+HR138*SIN(RADIANS(-$C138+Графики!$B$5)),"")</f>
        <v/>
      </c>
      <c r="HU138" s="24"/>
      <c r="HV138" s="25"/>
      <c r="HW138" s="25"/>
      <c r="HX138" s="25"/>
      <c r="HY138" s="18" t="str">
        <f t="shared" si="442"/>
        <v/>
      </c>
      <c r="HZ138" s="18" t="str">
        <f t="shared" si="443"/>
        <v/>
      </c>
      <c r="IA138" s="18" t="str">
        <f t="shared" si="493"/>
        <v/>
      </c>
      <c r="IB138" s="18" t="str">
        <f t="shared" si="494"/>
        <v/>
      </c>
      <c r="IC138" s="18" t="str">
        <f>IF(ISNUMBER(IA138), IA138*COS(RADIANS(-$C138+Графики!$B$3))+IB138*SIN(RADIANS(-$C138+Графики!$B$3)),"")</f>
        <v/>
      </c>
      <c r="ID138" s="19" t="str">
        <f>IF(ISNUMBER(IA138), IA138*COS(RADIANS(-$C138+Графики!$B$5))+IB138*SIN(RADIANS(-$C138+Графики!$B$5)),"")</f>
        <v/>
      </c>
      <c r="IE138" s="24"/>
      <c r="IF138" s="25"/>
      <c r="IG138" s="25"/>
      <c r="IH138" s="25"/>
      <c r="II138" s="18" t="str">
        <f t="shared" si="444"/>
        <v/>
      </c>
      <c r="IJ138" s="18" t="str">
        <f t="shared" si="445"/>
        <v/>
      </c>
      <c r="IK138" s="18" t="str">
        <f t="shared" si="495"/>
        <v/>
      </c>
      <c r="IL138" s="18" t="str">
        <f t="shared" si="496"/>
        <v/>
      </c>
      <c r="IM138" s="18" t="str">
        <f>IF(ISNUMBER(IK138), IK138*COS(RADIANS(-$C138+Графики!$B$3))+IL138*SIN(RADIANS(-$C138+Графики!$B$3)),"")</f>
        <v/>
      </c>
      <c r="IN138" s="19" t="str">
        <f>IF(ISNUMBER(IK138), IK138*COS(RADIANS(-$C138+Графики!$B$5))+IL138*SIN(RADIANS(-$C138+Графики!$B$5)),"")</f>
        <v/>
      </c>
      <c r="IO138" s="24"/>
      <c r="IP138" s="25"/>
      <c r="IQ138" s="25"/>
      <c r="IR138" s="25"/>
      <c r="IS138" s="18" t="str">
        <f t="shared" si="446"/>
        <v/>
      </c>
      <c r="IT138" s="18" t="str">
        <f t="shared" si="447"/>
        <v/>
      </c>
      <c r="IU138" s="18" t="str">
        <f t="shared" si="497"/>
        <v/>
      </c>
      <c r="IV138" s="18" t="str">
        <f t="shared" si="498"/>
        <v/>
      </c>
      <c r="IW138" s="18" t="str">
        <f>IF(ISNUMBER(IU138), IU138*COS(RADIANS(-$C138+Графики!$B$3))+IV138*SIN(RADIANS(-$C138+Графики!$B$3)),"")</f>
        <v/>
      </c>
      <c r="IX138" s="19" t="str">
        <f>IF(ISNUMBER(IU138), IU138*COS(RADIANS(-$C138+Графики!$B$5))+IV138*SIN(RADIANS(-$C138+Графики!$B$5)),"")</f>
        <v/>
      </c>
    </row>
    <row r="139" spans="1:258" s="88" customFormat="1" x14ac:dyDescent="0.25">
      <c r="A139" s="44">
        <v>139</v>
      </c>
      <c r="B139" s="50">
        <v>0</v>
      </c>
      <c r="C139" s="11">
        <f>IF(Графики!$A$7="Расчитывать с учетом закручивания скважины",B139,0)</f>
        <v>0</v>
      </c>
      <c r="D139" s="47">
        <v>68</v>
      </c>
      <c r="E139" s="34">
        <f t="shared" si="499"/>
        <v>0</v>
      </c>
      <c r="F139" s="35">
        <f t="shared" si="499"/>
        <v>0</v>
      </c>
      <c r="G139" s="35">
        <f t="shared" si="500"/>
        <v>0</v>
      </c>
      <c r="H139" s="36">
        <f t="shared" si="501"/>
        <v>0</v>
      </c>
      <c r="I139" s="29"/>
      <c r="J139" s="25"/>
      <c r="K139" s="25"/>
      <c r="L139" s="25"/>
      <c r="M139" s="18" t="str">
        <f t="shared" si="398"/>
        <v/>
      </c>
      <c r="N139" s="18" t="str">
        <f t="shared" si="399"/>
        <v/>
      </c>
      <c r="O139" s="18" t="str">
        <f t="shared" si="449"/>
        <v/>
      </c>
      <c r="P139" s="18" t="str">
        <f t="shared" si="450"/>
        <v/>
      </c>
      <c r="Q139" s="18" t="str">
        <f>IF(ISNUMBER(O139), O139*COS(RADIANS(-$C139+Графики!$B$3))+P139*SIN(RADIANS(-$C139+Графики!$B$3)),"")</f>
        <v/>
      </c>
      <c r="R139" s="19" t="str">
        <f>IF(ISNUMBER(O139), O139*COS(RADIANS(-$C139+Графики!$B$5))+P139*SIN(RADIANS(-$C139+Графики!$B$5)),"")</f>
        <v/>
      </c>
      <c r="S139" s="29"/>
      <c r="T139" s="25"/>
      <c r="U139" s="25"/>
      <c r="V139" s="25"/>
      <c r="W139" s="18" t="str">
        <f t="shared" si="400"/>
        <v/>
      </c>
      <c r="X139" s="18" t="str">
        <f t="shared" si="401"/>
        <v/>
      </c>
      <c r="Y139" s="18" t="str">
        <f t="shared" si="451"/>
        <v/>
      </c>
      <c r="Z139" s="18" t="str">
        <f t="shared" si="452"/>
        <v/>
      </c>
      <c r="AA139" s="18" t="str">
        <f>IF(ISNUMBER(Y139), Y139*COS(RADIANS(-$C139+Графики!$B$3))+Z139*SIN(RADIANS(-$C139+Графики!$B$3)),"")</f>
        <v/>
      </c>
      <c r="AB139" s="18" t="str">
        <f>IF(ISNUMBER(Y139), Y139*COS(RADIANS(-$C139+Графики!$B$5))+Z139*SIN(RADIANS(-$C139+Графики!$B$5)),"")</f>
        <v/>
      </c>
      <c r="AC139" s="24"/>
      <c r="AD139" s="25"/>
      <c r="AE139" s="25"/>
      <c r="AF139" s="25"/>
      <c r="AG139" s="18" t="str">
        <f t="shared" si="402"/>
        <v/>
      </c>
      <c r="AH139" s="18" t="str">
        <f t="shared" si="403"/>
        <v/>
      </c>
      <c r="AI139" s="18" t="str">
        <f t="shared" si="453"/>
        <v/>
      </c>
      <c r="AJ139" s="18" t="str">
        <f t="shared" si="454"/>
        <v/>
      </c>
      <c r="AK139" s="18" t="str">
        <f>IF(ISNUMBER(AI139), AI139*COS(RADIANS(-$C139+Графики!$B$3))+AJ139*SIN(RADIANS(-$C139+Графики!$B$3)),"")</f>
        <v/>
      </c>
      <c r="AL139" s="19" t="str">
        <f>IF(ISNUMBER(AI139), AI139*COS(RADIANS(-$C139+Графики!$B$5))+AJ139*SIN(RADIANS(-$C139+Графики!$B$5)),"")</f>
        <v/>
      </c>
      <c r="AM139" s="24"/>
      <c r="AN139" s="25"/>
      <c r="AO139" s="25"/>
      <c r="AP139" s="25"/>
      <c r="AQ139" s="18" t="str">
        <f t="shared" si="404"/>
        <v/>
      </c>
      <c r="AR139" s="18" t="str">
        <f t="shared" si="405"/>
        <v/>
      </c>
      <c r="AS139" s="18" t="str">
        <f t="shared" si="455"/>
        <v/>
      </c>
      <c r="AT139" s="18" t="str">
        <f t="shared" si="456"/>
        <v/>
      </c>
      <c r="AU139" s="18" t="str">
        <f>IF(ISNUMBER(AS139), AS139*COS(RADIANS(-$C139+Графики!$B$3))+AT139*SIN(RADIANS(-$C139+Графики!$B$3)),"")</f>
        <v/>
      </c>
      <c r="AV139" s="19" t="str">
        <f>IF(ISNUMBER(AS139), AS139*COS(RADIANS(-$C139+Графики!$B$5))+AT139*SIN(RADIANS(-$C139+Графики!$B$5)),"")</f>
        <v/>
      </c>
      <c r="AW139" s="24"/>
      <c r="AX139" s="25"/>
      <c r="AY139" s="25"/>
      <c r="AZ139" s="25"/>
      <c r="BA139" s="18" t="str">
        <f t="shared" si="406"/>
        <v/>
      </c>
      <c r="BB139" s="18" t="str">
        <f t="shared" si="407"/>
        <v/>
      </c>
      <c r="BC139" s="18" t="str">
        <f t="shared" si="457"/>
        <v/>
      </c>
      <c r="BD139" s="18" t="str">
        <f t="shared" si="458"/>
        <v/>
      </c>
      <c r="BE139" s="18" t="str">
        <f>IF(ISNUMBER(BC139), BC139*COS(RADIANS(-$C139+Графики!$B$3))+BD139*SIN(RADIANS(-$C139+Графики!$B$3)),"")</f>
        <v/>
      </c>
      <c r="BF139" s="19" t="str">
        <f>IF(ISNUMBER(BC139), BC139*COS(RADIANS(-$C139+Графики!$B$5))+BD139*SIN(RADIANS(-$C139+Графики!$B$5)),"")</f>
        <v/>
      </c>
      <c r="BG139" s="24"/>
      <c r="BH139" s="25"/>
      <c r="BI139" s="25"/>
      <c r="BJ139" s="25"/>
      <c r="BK139" s="18" t="str">
        <f t="shared" si="408"/>
        <v/>
      </c>
      <c r="BL139" s="18" t="str">
        <f t="shared" si="409"/>
        <v/>
      </c>
      <c r="BM139" s="18" t="str">
        <f t="shared" si="459"/>
        <v/>
      </c>
      <c r="BN139" s="18" t="str">
        <f t="shared" si="460"/>
        <v/>
      </c>
      <c r="BO139" s="18" t="str">
        <f>IF(ISNUMBER(BM139), BM139*COS(RADIANS(-$C139+Графики!$B$3))+BN139*SIN(RADIANS(-$C139+Графики!$B$3)),"")</f>
        <v/>
      </c>
      <c r="BP139" s="19" t="str">
        <f>IF(ISNUMBER(BM139), BM139*COS(RADIANS(-$C139+Графики!$B$5))+BN139*SIN(RADIANS(-$C139+Графики!$B$5)),"")</f>
        <v/>
      </c>
      <c r="BQ139" s="24"/>
      <c r="BR139" s="25"/>
      <c r="BS139" s="25"/>
      <c r="BT139" s="25"/>
      <c r="BU139" s="18" t="str">
        <f t="shared" si="410"/>
        <v/>
      </c>
      <c r="BV139" s="18" t="str">
        <f t="shared" si="411"/>
        <v/>
      </c>
      <c r="BW139" s="18" t="str">
        <f t="shared" si="461"/>
        <v/>
      </c>
      <c r="BX139" s="18" t="str">
        <f t="shared" si="462"/>
        <v/>
      </c>
      <c r="BY139" s="18" t="str">
        <f>IF(ISNUMBER(BW139), BW139*COS(RADIANS(-$C139+Графики!$B$3))+BX139*SIN(RADIANS(-$C139+Графики!$B$3)),"")</f>
        <v/>
      </c>
      <c r="BZ139" s="19" t="str">
        <f>IF(ISNUMBER(BW139), BW139*COS(RADIANS(-$C139+Графики!$B$5))+BX139*SIN(RADIANS(-$C139+Графики!$B$5)),"")</f>
        <v/>
      </c>
      <c r="CA139" s="29"/>
      <c r="CB139" s="25"/>
      <c r="CC139" s="25"/>
      <c r="CD139" s="25"/>
      <c r="CE139" s="18" t="str">
        <f t="shared" si="412"/>
        <v/>
      </c>
      <c r="CF139" s="18" t="str">
        <f t="shared" si="413"/>
        <v/>
      </c>
      <c r="CG139" s="18" t="str">
        <f t="shared" si="463"/>
        <v/>
      </c>
      <c r="CH139" s="18" t="str">
        <f t="shared" si="464"/>
        <v/>
      </c>
      <c r="CI139" s="18" t="str">
        <f>IF(ISNUMBER(CG139), CG139*COS(RADIANS(-$C139+Графики!$B$3))+CH139*SIN(RADIANS(-$C139+Графики!$B$3)),"")</f>
        <v/>
      </c>
      <c r="CJ139" s="19" t="str">
        <f>IF(ISNUMBER(CG139), CG139*COS(RADIANS(-$C139+Графики!$B$5))+CH139*SIN(RADIANS(-$C139+Графики!$B$5)),"")</f>
        <v/>
      </c>
      <c r="CK139" s="24"/>
      <c r="CL139" s="25"/>
      <c r="CM139" s="25"/>
      <c r="CN139" s="25"/>
      <c r="CO139" s="18" t="str">
        <f t="shared" si="414"/>
        <v/>
      </c>
      <c r="CP139" s="18" t="str">
        <f t="shared" si="415"/>
        <v/>
      </c>
      <c r="CQ139" s="18" t="str">
        <f t="shared" si="465"/>
        <v/>
      </c>
      <c r="CR139" s="18" t="str">
        <f t="shared" si="466"/>
        <v/>
      </c>
      <c r="CS139" s="18" t="str">
        <f>IF(ISNUMBER(CQ139), CQ139*COS(RADIANS(-$C139+Графики!$B$3))+CR139*SIN(RADIANS(-$C139+Графики!$B$3)),"")</f>
        <v/>
      </c>
      <c r="CT139" s="19" t="str">
        <f>IF(ISNUMBER(CQ139), CQ139*COS(RADIANS(-$C139+Графики!$B$5))+CR139*SIN(RADIANS(-$C139+Графики!$B$5)),"")</f>
        <v/>
      </c>
      <c r="CU139" s="24"/>
      <c r="CV139" s="25"/>
      <c r="CW139" s="25"/>
      <c r="CX139" s="25"/>
      <c r="CY139" s="18" t="str">
        <f t="shared" si="416"/>
        <v/>
      </c>
      <c r="CZ139" s="18" t="str">
        <f t="shared" si="417"/>
        <v/>
      </c>
      <c r="DA139" s="18" t="str">
        <f t="shared" si="467"/>
        <v/>
      </c>
      <c r="DB139" s="18" t="str">
        <f t="shared" si="468"/>
        <v/>
      </c>
      <c r="DC139" s="18" t="str">
        <f>IF(ISNUMBER(DA139), DA139*COS(RADIANS(-$C139+Графики!$B$3))+DB139*SIN(RADIANS(-$C139+Графики!$B$3)),"")</f>
        <v/>
      </c>
      <c r="DD139" s="19" t="str">
        <f>IF(ISNUMBER(DA139), DA139*COS(RADIANS(-$C139+Графики!$B$5))+DB139*SIN(RADIANS(-$C139+Графики!$B$5)),"")</f>
        <v/>
      </c>
      <c r="DE139" s="24"/>
      <c r="DF139" s="25"/>
      <c r="DG139" s="25"/>
      <c r="DH139" s="25"/>
      <c r="DI139" s="18" t="str">
        <f t="shared" si="418"/>
        <v/>
      </c>
      <c r="DJ139" s="18" t="str">
        <f t="shared" si="419"/>
        <v/>
      </c>
      <c r="DK139" s="18" t="str">
        <f t="shared" si="469"/>
        <v/>
      </c>
      <c r="DL139" s="18" t="str">
        <f t="shared" si="470"/>
        <v/>
      </c>
      <c r="DM139" s="18" t="str">
        <f>IF(ISNUMBER(DK139), DK139*COS(RADIANS(-$C139+Графики!$B$3))+DL139*SIN(RADIANS(-$C139+Графики!$B$3)),"")</f>
        <v/>
      </c>
      <c r="DN139" s="19" t="str">
        <f>IF(ISNUMBER(DK139), DK139*COS(RADIANS(-$C139+Графики!$B$5))+DL139*SIN(RADIANS(-$C139+Графики!$B$5)),"")</f>
        <v/>
      </c>
      <c r="DO139" s="24"/>
      <c r="DP139" s="25"/>
      <c r="DQ139" s="25"/>
      <c r="DR139" s="25"/>
      <c r="DS139" s="18" t="str">
        <f t="shared" si="420"/>
        <v/>
      </c>
      <c r="DT139" s="18" t="str">
        <f t="shared" si="421"/>
        <v/>
      </c>
      <c r="DU139" s="18" t="str">
        <f t="shared" si="471"/>
        <v/>
      </c>
      <c r="DV139" s="18" t="str">
        <f t="shared" si="472"/>
        <v/>
      </c>
      <c r="DW139" s="18" t="str">
        <f>IF(ISNUMBER(DU139), DU139*COS(RADIANS(-$C139+Графики!$B$3))+DV139*SIN(RADIANS(-$C139+Графики!$B$3)),"")</f>
        <v/>
      </c>
      <c r="DX139" s="19" t="str">
        <f>IF(ISNUMBER(DU139), DU139*COS(RADIANS(-$C139+Графики!$B$5))+DV139*SIN(RADIANS(-$C139+Графики!$B$5)),"")</f>
        <v/>
      </c>
      <c r="DY139" s="24"/>
      <c r="DZ139" s="25"/>
      <c r="EA139" s="25"/>
      <c r="EB139" s="25"/>
      <c r="EC139" s="18" t="str">
        <f t="shared" si="422"/>
        <v/>
      </c>
      <c r="ED139" s="18" t="str">
        <f t="shared" si="423"/>
        <v/>
      </c>
      <c r="EE139" s="18" t="str">
        <f t="shared" si="473"/>
        <v/>
      </c>
      <c r="EF139" s="18" t="str">
        <f t="shared" si="474"/>
        <v/>
      </c>
      <c r="EG139" s="18" t="str">
        <f>IF(ISNUMBER(EE139), EE139*COS(RADIANS(-$C139+Графики!$B$3))+EF139*SIN(RADIANS(-$C139+Графики!$B$3)),"")</f>
        <v/>
      </c>
      <c r="EH139" s="19" t="str">
        <f>IF(ISNUMBER(EE139), EE139*COS(RADIANS(-$C139+Графики!$B$5))+EF139*SIN(RADIANS(-$C139+Графики!$B$5)),"")</f>
        <v/>
      </c>
      <c r="EI139" s="24"/>
      <c r="EJ139" s="25"/>
      <c r="EK139" s="25"/>
      <c r="EL139" s="25"/>
      <c r="EM139" s="18" t="str">
        <f t="shared" si="424"/>
        <v/>
      </c>
      <c r="EN139" s="18" t="str">
        <f t="shared" si="425"/>
        <v/>
      </c>
      <c r="EO139" s="18" t="str">
        <f t="shared" si="475"/>
        <v/>
      </c>
      <c r="EP139" s="18" t="str">
        <f t="shared" si="476"/>
        <v/>
      </c>
      <c r="EQ139" s="18" t="str">
        <f>IF(ISNUMBER(EO139), EO139*COS(RADIANS(-$C139+Графики!$B$3))+EP139*SIN(RADIANS(-$C139+Графики!$B$3)),"")</f>
        <v/>
      </c>
      <c r="ER139" s="19" t="str">
        <f>IF(ISNUMBER(EO139), EO139*COS(RADIANS(-$C139+Графики!$B$5))+EP139*SIN(RADIANS(-$C139+Графики!$B$5)),"")</f>
        <v/>
      </c>
      <c r="ES139" s="24"/>
      <c r="ET139" s="25"/>
      <c r="EU139" s="25"/>
      <c r="EV139" s="25"/>
      <c r="EW139" s="18" t="str">
        <f t="shared" si="426"/>
        <v/>
      </c>
      <c r="EX139" s="18" t="str">
        <f t="shared" si="427"/>
        <v/>
      </c>
      <c r="EY139" s="18" t="str">
        <f t="shared" si="477"/>
        <v/>
      </c>
      <c r="EZ139" s="18" t="str">
        <f t="shared" si="478"/>
        <v/>
      </c>
      <c r="FA139" s="18" t="str">
        <f>IF(ISNUMBER(EY139), EY139*COS(RADIANS(-$C139+Графики!$B$3))+EZ139*SIN(RADIANS(-$C139+Графики!$B$3)),"")</f>
        <v/>
      </c>
      <c r="FB139" s="19" t="str">
        <f>IF(ISNUMBER(EY139), EY139*COS(RADIANS(-$C139+Графики!$B$5))+EZ139*SIN(RADIANS(-$C139+Графики!$B$5)),"")</f>
        <v/>
      </c>
      <c r="FC139" s="24"/>
      <c r="FD139" s="25"/>
      <c r="FE139" s="25"/>
      <c r="FF139" s="25"/>
      <c r="FG139" s="18" t="str">
        <f t="shared" si="428"/>
        <v/>
      </c>
      <c r="FH139" s="18" t="str">
        <f t="shared" si="429"/>
        <v/>
      </c>
      <c r="FI139" s="18" t="str">
        <f t="shared" si="479"/>
        <v/>
      </c>
      <c r="FJ139" s="18" t="str">
        <f t="shared" si="480"/>
        <v/>
      </c>
      <c r="FK139" s="18" t="str">
        <f>IF(ISNUMBER(FI139), FI139*COS(RADIANS(-$C139+Графики!$B$3))+FJ139*SIN(RADIANS(-$C139+Графики!$B$3)),"")</f>
        <v/>
      </c>
      <c r="FL139" s="19" t="str">
        <f>IF(ISNUMBER(FI139), FI139*COS(RADIANS(-$C139+Графики!$B$5))+FJ139*SIN(RADIANS(-$C139+Графики!$B$5)),"")</f>
        <v/>
      </c>
      <c r="FM139" s="24"/>
      <c r="FN139" s="25"/>
      <c r="FO139" s="25"/>
      <c r="FP139" s="25"/>
      <c r="FQ139" s="18" t="str">
        <f t="shared" si="430"/>
        <v/>
      </c>
      <c r="FR139" s="18" t="str">
        <f t="shared" si="431"/>
        <v/>
      </c>
      <c r="FS139" s="18" t="str">
        <f t="shared" si="481"/>
        <v/>
      </c>
      <c r="FT139" s="18" t="str">
        <f t="shared" si="482"/>
        <v/>
      </c>
      <c r="FU139" s="18" t="str">
        <f>IF(ISNUMBER(FS139), FS139*COS(RADIANS(-$C139+Графики!$B$3))+FT139*SIN(RADIANS(-$C139+Графики!$B$3)),"")</f>
        <v/>
      </c>
      <c r="FV139" s="19" t="str">
        <f>IF(ISNUMBER(FS139), FS139*COS(RADIANS(-$C139+Графики!$B$5))+FT139*SIN(RADIANS(-$C139+Графики!$B$5)),"")</f>
        <v/>
      </c>
      <c r="FW139" s="24"/>
      <c r="FX139" s="25"/>
      <c r="FY139" s="25"/>
      <c r="FZ139" s="25"/>
      <c r="GA139" s="18" t="str">
        <f t="shared" si="432"/>
        <v/>
      </c>
      <c r="GB139" s="18" t="str">
        <f t="shared" si="433"/>
        <v/>
      </c>
      <c r="GC139" s="18" t="str">
        <f t="shared" si="483"/>
        <v/>
      </c>
      <c r="GD139" s="18" t="str">
        <f t="shared" si="484"/>
        <v/>
      </c>
      <c r="GE139" s="18" t="str">
        <f>IF(ISNUMBER(GC139), GC139*COS(RADIANS(-$C139+Графики!$B$3))+GD139*SIN(RADIANS(-$C139+Графики!$B$3)),"")</f>
        <v/>
      </c>
      <c r="GF139" s="19" t="str">
        <f>IF(ISNUMBER(GC139), GC139*COS(RADIANS(-$C139+Графики!$B$5))+GD139*SIN(RADIANS(-$C139+Графики!$B$5)),"")</f>
        <v/>
      </c>
      <c r="GG139" s="24"/>
      <c r="GH139" s="25"/>
      <c r="GI139" s="25"/>
      <c r="GJ139" s="25"/>
      <c r="GK139" s="18" t="str">
        <f t="shared" si="434"/>
        <v/>
      </c>
      <c r="GL139" s="18" t="str">
        <f t="shared" si="435"/>
        <v/>
      </c>
      <c r="GM139" s="18" t="str">
        <f t="shared" si="485"/>
        <v/>
      </c>
      <c r="GN139" s="18" t="str">
        <f t="shared" si="486"/>
        <v/>
      </c>
      <c r="GO139" s="18" t="str">
        <f>IF(ISNUMBER(GM139), GM139*COS(RADIANS(-$C139+Графики!$B$3))+GN139*SIN(RADIANS(-$C139+Графики!$B$3)),"")</f>
        <v/>
      </c>
      <c r="GP139" s="19" t="str">
        <f>IF(ISNUMBER(GM139), GM139*COS(RADIANS(-$C139+Графики!$B$5))+GN139*SIN(RADIANS(-$C139+Графики!$B$5)),"")</f>
        <v/>
      </c>
      <c r="GQ139" s="24"/>
      <c r="GR139" s="25"/>
      <c r="GS139" s="25"/>
      <c r="GT139" s="25"/>
      <c r="GU139" s="18" t="str">
        <f t="shared" si="436"/>
        <v/>
      </c>
      <c r="GV139" s="18" t="str">
        <f t="shared" si="437"/>
        <v/>
      </c>
      <c r="GW139" s="18" t="str">
        <f t="shared" si="487"/>
        <v/>
      </c>
      <c r="GX139" s="18" t="str">
        <f t="shared" si="488"/>
        <v/>
      </c>
      <c r="GY139" s="18" t="str">
        <f>IF(ISNUMBER(GW139), GW139*COS(RADIANS(-$C139+Графики!$B$3))+GX139*SIN(RADIANS(-$C139+Графики!$B$3)),"")</f>
        <v/>
      </c>
      <c r="GZ139" s="19" t="str">
        <f>IF(ISNUMBER(GW139), GW139*COS(RADIANS(-$C139+Графики!$B$5))+GX139*SIN(RADIANS(-$C139+Графики!$B$5)),"")</f>
        <v/>
      </c>
      <c r="HA139" s="24"/>
      <c r="HB139" s="25"/>
      <c r="HC139" s="25"/>
      <c r="HD139" s="25"/>
      <c r="HE139" s="18" t="str">
        <f t="shared" si="438"/>
        <v/>
      </c>
      <c r="HF139" s="18" t="str">
        <f t="shared" si="439"/>
        <v/>
      </c>
      <c r="HG139" s="18" t="str">
        <f t="shared" si="489"/>
        <v/>
      </c>
      <c r="HH139" s="18" t="str">
        <f t="shared" si="490"/>
        <v/>
      </c>
      <c r="HI139" s="18" t="str">
        <f>IF(ISNUMBER(HG139), HG139*COS(RADIANS(-$C139+Графики!$B$3))+HH139*SIN(RADIANS(-$C139+Графики!$B$3)),"")</f>
        <v/>
      </c>
      <c r="HJ139" s="19" t="str">
        <f>IF(ISNUMBER(HG139), HG139*COS(RADIANS(-$C139+Графики!$B$5))+HH139*SIN(RADIANS(-$C139+Графики!$B$5)),"")</f>
        <v/>
      </c>
      <c r="HK139" s="24"/>
      <c r="HL139" s="25"/>
      <c r="HM139" s="25"/>
      <c r="HN139" s="25"/>
      <c r="HO139" s="18" t="str">
        <f t="shared" si="440"/>
        <v/>
      </c>
      <c r="HP139" s="18" t="str">
        <f t="shared" si="441"/>
        <v/>
      </c>
      <c r="HQ139" s="18" t="str">
        <f t="shared" si="491"/>
        <v/>
      </c>
      <c r="HR139" s="18" t="str">
        <f t="shared" si="492"/>
        <v/>
      </c>
      <c r="HS139" s="18" t="str">
        <f>IF(ISNUMBER(HQ139), HQ139*COS(RADIANS(-$C139+Графики!$B$3))+HR139*SIN(RADIANS(-$C139+Графики!$B$3)),"")</f>
        <v/>
      </c>
      <c r="HT139" s="19" t="str">
        <f>IF(ISNUMBER(HQ139), HQ139*COS(RADIANS(-$C139+Графики!$B$5))+HR139*SIN(RADIANS(-$C139+Графики!$B$5)),"")</f>
        <v/>
      </c>
      <c r="HU139" s="24"/>
      <c r="HV139" s="25"/>
      <c r="HW139" s="25"/>
      <c r="HX139" s="25"/>
      <c r="HY139" s="18" t="str">
        <f t="shared" si="442"/>
        <v/>
      </c>
      <c r="HZ139" s="18" t="str">
        <f t="shared" si="443"/>
        <v/>
      </c>
      <c r="IA139" s="18" t="str">
        <f t="shared" si="493"/>
        <v/>
      </c>
      <c r="IB139" s="18" t="str">
        <f t="shared" si="494"/>
        <v/>
      </c>
      <c r="IC139" s="18" t="str">
        <f>IF(ISNUMBER(IA139), IA139*COS(RADIANS(-$C139+Графики!$B$3))+IB139*SIN(RADIANS(-$C139+Графики!$B$3)),"")</f>
        <v/>
      </c>
      <c r="ID139" s="19" t="str">
        <f>IF(ISNUMBER(IA139), IA139*COS(RADIANS(-$C139+Графики!$B$5))+IB139*SIN(RADIANS(-$C139+Графики!$B$5)),"")</f>
        <v/>
      </c>
      <c r="IE139" s="24"/>
      <c r="IF139" s="25"/>
      <c r="IG139" s="25"/>
      <c r="IH139" s="25"/>
      <c r="II139" s="18" t="str">
        <f t="shared" si="444"/>
        <v/>
      </c>
      <c r="IJ139" s="18" t="str">
        <f t="shared" si="445"/>
        <v/>
      </c>
      <c r="IK139" s="18" t="str">
        <f t="shared" si="495"/>
        <v/>
      </c>
      <c r="IL139" s="18" t="str">
        <f t="shared" si="496"/>
        <v/>
      </c>
      <c r="IM139" s="18" t="str">
        <f>IF(ISNUMBER(IK139), IK139*COS(RADIANS(-$C139+Графики!$B$3))+IL139*SIN(RADIANS(-$C139+Графики!$B$3)),"")</f>
        <v/>
      </c>
      <c r="IN139" s="19" t="str">
        <f>IF(ISNUMBER(IK139), IK139*COS(RADIANS(-$C139+Графики!$B$5))+IL139*SIN(RADIANS(-$C139+Графики!$B$5)),"")</f>
        <v/>
      </c>
      <c r="IO139" s="24"/>
      <c r="IP139" s="25"/>
      <c r="IQ139" s="25"/>
      <c r="IR139" s="25"/>
      <c r="IS139" s="18" t="str">
        <f t="shared" si="446"/>
        <v/>
      </c>
      <c r="IT139" s="18" t="str">
        <f t="shared" si="447"/>
        <v/>
      </c>
      <c r="IU139" s="18" t="str">
        <f t="shared" si="497"/>
        <v/>
      </c>
      <c r="IV139" s="18" t="str">
        <f t="shared" si="498"/>
        <v/>
      </c>
      <c r="IW139" s="18" t="str">
        <f>IF(ISNUMBER(IU139), IU139*COS(RADIANS(-$C139+Графики!$B$3))+IV139*SIN(RADIANS(-$C139+Графики!$B$3)),"")</f>
        <v/>
      </c>
      <c r="IX139" s="19" t="str">
        <f>IF(ISNUMBER(IU139), IU139*COS(RADIANS(-$C139+Графики!$B$5))+IV139*SIN(RADIANS(-$C139+Графики!$B$5)),"")</f>
        <v/>
      </c>
    </row>
    <row r="140" spans="1:258" s="88" customFormat="1" x14ac:dyDescent="0.25">
      <c r="A140" s="44">
        <v>140</v>
      </c>
      <c r="B140" s="50">
        <v>0</v>
      </c>
      <c r="C140" s="11">
        <f>IF(Графики!$A$7="Расчитывать с учетом закручивания скважины",B140,0)</f>
        <v>0</v>
      </c>
      <c r="D140" s="47">
        <v>68.5</v>
      </c>
      <c r="E140" s="34">
        <f t="shared" si="499"/>
        <v>0</v>
      </c>
      <c r="F140" s="35">
        <f t="shared" si="499"/>
        <v>0</v>
      </c>
      <c r="G140" s="35">
        <f t="shared" si="500"/>
        <v>0</v>
      </c>
      <c r="H140" s="36">
        <f t="shared" si="501"/>
        <v>0</v>
      </c>
      <c r="I140" s="29"/>
      <c r="J140" s="25"/>
      <c r="K140" s="25"/>
      <c r="L140" s="25"/>
      <c r="M140" s="18" t="str">
        <f t="shared" si="398"/>
        <v/>
      </c>
      <c r="N140" s="18" t="str">
        <f t="shared" si="399"/>
        <v/>
      </c>
      <c r="O140" s="18" t="str">
        <f t="shared" si="449"/>
        <v/>
      </c>
      <c r="P140" s="18" t="str">
        <f t="shared" si="450"/>
        <v/>
      </c>
      <c r="Q140" s="18" t="str">
        <f>IF(ISNUMBER(O140), O140*COS(RADIANS(-$C140+Графики!$B$3))+P140*SIN(RADIANS(-$C140+Графики!$B$3)),"")</f>
        <v/>
      </c>
      <c r="R140" s="19" t="str">
        <f>IF(ISNUMBER(O140), O140*COS(RADIANS(-$C140+Графики!$B$5))+P140*SIN(RADIANS(-$C140+Графики!$B$5)),"")</f>
        <v/>
      </c>
      <c r="S140" s="29"/>
      <c r="T140" s="25"/>
      <c r="U140" s="25"/>
      <c r="V140" s="25"/>
      <c r="W140" s="18" t="str">
        <f t="shared" si="400"/>
        <v/>
      </c>
      <c r="X140" s="18" t="str">
        <f t="shared" si="401"/>
        <v/>
      </c>
      <c r="Y140" s="18" t="str">
        <f t="shared" si="451"/>
        <v/>
      </c>
      <c r="Z140" s="18" t="str">
        <f t="shared" si="452"/>
        <v/>
      </c>
      <c r="AA140" s="18" t="str">
        <f>IF(ISNUMBER(Y140), Y140*COS(RADIANS(-$C140+Графики!$B$3))+Z140*SIN(RADIANS(-$C140+Графики!$B$3)),"")</f>
        <v/>
      </c>
      <c r="AB140" s="18" t="str">
        <f>IF(ISNUMBER(Y140), Y140*COS(RADIANS(-$C140+Графики!$B$5))+Z140*SIN(RADIANS(-$C140+Графики!$B$5)),"")</f>
        <v/>
      </c>
      <c r="AC140" s="24"/>
      <c r="AD140" s="25"/>
      <c r="AE140" s="25"/>
      <c r="AF140" s="25"/>
      <c r="AG140" s="18" t="str">
        <f t="shared" si="402"/>
        <v/>
      </c>
      <c r="AH140" s="18" t="str">
        <f t="shared" si="403"/>
        <v/>
      </c>
      <c r="AI140" s="18" t="str">
        <f t="shared" si="453"/>
        <v/>
      </c>
      <c r="AJ140" s="18" t="str">
        <f t="shared" si="454"/>
        <v/>
      </c>
      <c r="AK140" s="18" t="str">
        <f>IF(ISNUMBER(AI140), AI140*COS(RADIANS(-$C140+Графики!$B$3))+AJ140*SIN(RADIANS(-$C140+Графики!$B$3)),"")</f>
        <v/>
      </c>
      <c r="AL140" s="19" t="str">
        <f>IF(ISNUMBER(AI140), AI140*COS(RADIANS(-$C140+Графики!$B$5))+AJ140*SIN(RADIANS(-$C140+Графики!$B$5)),"")</f>
        <v/>
      </c>
      <c r="AM140" s="24"/>
      <c r="AN140" s="25"/>
      <c r="AO140" s="25"/>
      <c r="AP140" s="25"/>
      <c r="AQ140" s="18" t="str">
        <f t="shared" si="404"/>
        <v/>
      </c>
      <c r="AR140" s="18" t="str">
        <f t="shared" si="405"/>
        <v/>
      </c>
      <c r="AS140" s="18" t="str">
        <f t="shared" si="455"/>
        <v/>
      </c>
      <c r="AT140" s="18" t="str">
        <f t="shared" si="456"/>
        <v/>
      </c>
      <c r="AU140" s="18" t="str">
        <f>IF(ISNUMBER(AS140), AS140*COS(RADIANS(-$C140+Графики!$B$3))+AT140*SIN(RADIANS(-$C140+Графики!$B$3)),"")</f>
        <v/>
      </c>
      <c r="AV140" s="19" t="str">
        <f>IF(ISNUMBER(AS140), AS140*COS(RADIANS(-$C140+Графики!$B$5))+AT140*SIN(RADIANS(-$C140+Графики!$B$5)),"")</f>
        <v/>
      </c>
      <c r="AW140" s="24"/>
      <c r="AX140" s="25"/>
      <c r="AY140" s="25"/>
      <c r="AZ140" s="25"/>
      <c r="BA140" s="18" t="str">
        <f t="shared" si="406"/>
        <v/>
      </c>
      <c r="BB140" s="18" t="str">
        <f t="shared" si="407"/>
        <v/>
      </c>
      <c r="BC140" s="18" t="str">
        <f t="shared" si="457"/>
        <v/>
      </c>
      <c r="BD140" s="18" t="str">
        <f t="shared" si="458"/>
        <v/>
      </c>
      <c r="BE140" s="18" t="str">
        <f>IF(ISNUMBER(BC140), BC140*COS(RADIANS(-$C140+Графики!$B$3))+BD140*SIN(RADIANS(-$C140+Графики!$B$3)),"")</f>
        <v/>
      </c>
      <c r="BF140" s="19" t="str">
        <f>IF(ISNUMBER(BC140), BC140*COS(RADIANS(-$C140+Графики!$B$5))+BD140*SIN(RADIANS(-$C140+Графики!$B$5)),"")</f>
        <v/>
      </c>
      <c r="BG140" s="24"/>
      <c r="BH140" s="25"/>
      <c r="BI140" s="25"/>
      <c r="BJ140" s="25"/>
      <c r="BK140" s="18" t="str">
        <f t="shared" si="408"/>
        <v/>
      </c>
      <c r="BL140" s="18" t="str">
        <f t="shared" si="409"/>
        <v/>
      </c>
      <c r="BM140" s="18" t="str">
        <f t="shared" si="459"/>
        <v/>
      </c>
      <c r="BN140" s="18" t="str">
        <f t="shared" si="460"/>
        <v/>
      </c>
      <c r="BO140" s="18" t="str">
        <f>IF(ISNUMBER(BM140), BM140*COS(RADIANS(-$C140+Графики!$B$3))+BN140*SIN(RADIANS(-$C140+Графики!$B$3)),"")</f>
        <v/>
      </c>
      <c r="BP140" s="19" t="str">
        <f>IF(ISNUMBER(BM140), BM140*COS(RADIANS(-$C140+Графики!$B$5))+BN140*SIN(RADIANS(-$C140+Графики!$B$5)),"")</f>
        <v/>
      </c>
      <c r="BQ140" s="24"/>
      <c r="BR140" s="25"/>
      <c r="BS140" s="25"/>
      <c r="BT140" s="25"/>
      <c r="BU140" s="18" t="str">
        <f t="shared" si="410"/>
        <v/>
      </c>
      <c r="BV140" s="18" t="str">
        <f t="shared" si="411"/>
        <v/>
      </c>
      <c r="BW140" s="18" t="str">
        <f t="shared" si="461"/>
        <v/>
      </c>
      <c r="BX140" s="18" t="str">
        <f t="shared" si="462"/>
        <v/>
      </c>
      <c r="BY140" s="18" t="str">
        <f>IF(ISNUMBER(BW140), BW140*COS(RADIANS(-$C140+Графики!$B$3))+BX140*SIN(RADIANS(-$C140+Графики!$B$3)),"")</f>
        <v/>
      </c>
      <c r="BZ140" s="19" t="str">
        <f>IF(ISNUMBER(BW140), BW140*COS(RADIANS(-$C140+Графики!$B$5))+BX140*SIN(RADIANS(-$C140+Графики!$B$5)),"")</f>
        <v/>
      </c>
      <c r="CA140" s="29"/>
      <c r="CB140" s="25"/>
      <c r="CC140" s="25"/>
      <c r="CD140" s="25"/>
      <c r="CE140" s="18" t="str">
        <f t="shared" si="412"/>
        <v/>
      </c>
      <c r="CF140" s="18" t="str">
        <f t="shared" si="413"/>
        <v/>
      </c>
      <c r="CG140" s="18" t="str">
        <f t="shared" si="463"/>
        <v/>
      </c>
      <c r="CH140" s="18" t="str">
        <f t="shared" si="464"/>
        <v/>
      </c>
      <c r="CI140" s="18" t="str">
        <f>IF(ISNUMBER(CG140), CG140*COS(RADIANS(-$C140+Графики!$B$3))+CH140*SIN(RADIANS(-$C140+Графики!$B$3)),"")</f>
        <v/>
      </c>
      <c r="CJ140" s="19" t="str">
        <f>IF(ISNUMBER(CG140), CG140*COS(RADIANS(-$C140+Графики!$B$5))+CH140*SIN(RADIANS(-$C140+Графики!$B$5)),"")</f>
        <v/>
      </c>
      <c r="CK140" s="24"/>
      <c r="CL140" s="25"/>
      <c r="CM140" s="25"/>
      <c r="CN140" s="25"/>
      <c r="CO140" s="18" t="str">
        <f t="shared" si="414"/>
        <v/>
      </c>
      <c r="CP140" s="18" t="str">
        <f t="shared" si="415"/>
        <v/>
      </c>
      <c r="CQ140" s="18" t="str">
        <f t="shared" si="465"/>
        <v/>
      </c>
      <c r="CR140" s="18" t="str">
        <f t="shared" si="466"/>
        <v/>
      </c>
      <c r="CS140" s="18" t="str">
        <f>IF(ISNUMBER(CQ140), CQ140*COS(RADIANS(-$C140+Графики!$B$3))+CR140*SIN(RADIANS(-$C140+Графики!$B$3)),"")</f>
        <v/>
      </c>
      <c r="CT140" s="19" t="str">
        <f>IF(ISNUMBER(CQ140), CQ140*COS(RADIANS(-$C140+Графики!$B$5))+CR140*SIN(RADIANS(-$C140+Графики!$B$5)),"")</f>
        <v/>
      </c>
      <c r="CU140" s="24"/>
      <c r="CV140" s="25"/>
      <c r="CW140" s="25"/>
      <c r="CX140" s="25"/>
      <c r="CY140" s="18" t="str">
        <f t="shared" si="416"/>
        <v/>
      </c>
      <c r="CZ140" s="18" t="str">
        <f t="shared" si="417"/>
        <v/>
      </c>
      <c r="DA140" s="18" t="str">
        <f t="shared" si="467"/>
        <v/>
      </c>
      <c r="DB140" s="18" t="str">
        <f t="shared" si="468"/>
        <v/>
      </c>
      <c r="DC140" s="18" t="str">
        <f>IF(ISNUMBER(DA140), DA140*COS(RADIANS(-$C140+Графики!$B$3))+DB140*SIN(RADIANS(-$C140+Графики!$B$3)),"")</f>
        <v/>
      </c>
      <c r="DD140" s="19" t="str">
        <f>IF(ISNUMBER(DA140), DA140*COS(RADIANS(-$C140+Графики!$B$5))+DB140*SIN(RADIANS(-$C140+Графики!$B$5)),"")</f>
        <v/>
      </c>
      <c r="DE140" s="24"/>
      <c r="DF140" s="25"/>
      <c r="DG140" s="25"/>
      <c r="DH140" s="25"/>
      <c r="DI140" s="18" t="str">
        <f t="shared" si="418"/>
        <v/>
      </c>
      <c r="DJ140" s="18" t="str">
        <f t="shared" si="419"/>
        <v/>
      </c>
      <c r="DK140" s="18" t="str">
        <f t="shared" si="469"/>
        <v/>
      </c>
      <c r="DL140" s="18" t="str">
        <f t="shared" si="470"/>
        <v/>
      </c>
      <c r="DM140" s="18" t="str">
        <f>IF(ISNUMBER(DK140), DK140*COS(RADIANS(-$C140+Графики!$B$3))+DL140*SIN(RADIANS(-$C140+Графики!$B$3)),"")</f>
        <v/>
      </c>
      <c r="DN140" s="19" t="str">
        <f>IF(ISNUMBER(DK140), DK140*COS(RADIANS(-$C140+Графики!$B$5))+DL140*SIN(RADIANS(-$C140+Графики!$B$5)),"")</f>
        <v/>
      </c>
      <c r="DO140" s="24"/>
      <c r="DP140" s="25"/>
      <c r="DQ140" s="25"/>
      <c r="DR140" s="25"/>
      <c r="DS140" s="18" t="str">
        <f t="shared" si="420"/>
        <v/>
      </c>
      <c r="DT140" s="18" t="str">
        <f t="shared" si="421"/>
        <v/>
      </c>
      <c r="DU140" s="18" t="str">
        <f t="shared" si="471"/>
        <v/>
      </c>
      <c r="DV140" s="18" t="str">
        <f t="shared" si="472"/>
        <v/>
      </c>
      <c r="DW140" s="18" t="str">
        <f>IF(ISNUMBER(DU140), DU140*COS(RADIANS(-$C140+Графики!$B$3))+DV140*SIN(RADIANS(-$C140+Графики!$B$3)),"")</f>
        <v/>
      </c>
      <c r="DX140" s="19" t="str">
        <f>IF(ISNUMBER(DU140), DU140*COS(RADIANS(-$C140+Графики!$B$5))+DV140*SIN(RADIANS(-$C140+Графики!$B$5)),"")</f>
        <v/>
      </c>
      <c r="DY140" s="24"/>
      <c r="DZ140" s="25"/>
      <c r="EA140" s="25"/>
      <c r="EB140" s="25"/>
      <c r="EC140" s="18" t="str">
        <f t="shared" si="422"/>
        <v/>
      </c>
      <c r="ED140" s="18" t="str">
        <f t="shared" si="423"/>
        <v/>
      </c>
      <c r="EE140" s="18" t="str">
        <f t="shared" si="473"/>
        <v/>
      </c>
      <c r="EF140" s="18" t="str">
        <f t="shared" si="474"/>
        <v/>
      </c>
      <c r="EG140" s="18" t="str">
        <f>IF(ISNUMBER(EE140), EE140*COS(RADIANS(-$C140+Графики!$B$3))+EF140*SIN(RADIANS(-$C140+Графики!$B$3)),"")</f>
        <v/>
      </c>
      <c r="EH140" s="19" t="str">
        <f>IF(ISNUMBER(EE140), EE140*COS(RADIANS(-$C140+Графики!$B$5))+EF140*SIN(RADIANS(-$C140+Графики!$B$5)),"")</f>
        <v/>
      </c>
      <c r="EI140" s="24"/>
      <c r="EJ140" s="25"/>
      <c r="EK140" s="25"/>
      <c r="EL140" s="25"/>
      <c r="EM140" s="18" t="str">
        <f t="shared" si="424"/>
        <v/>
      </c>
      <c r="EN140" s="18" t="str">
        <f t="shared" si="425"/>
        <v/>
      </c>
      <c r="EO140" s="18" t="str">
        <f t="shared" si="475"/>
        <v/>
      </c>
      <c r="EP140" s="18" t="str">
        <f t="shared" si="476"/>
        <v/>
      </c>
      <c r="EQ140" s="18" t="str">
        <f>IF(ISNUMBER(EO140), EO140*COS(RADIANS(-$C140+Графики!$B$3))+EP140*SIN(RADIANS(-$C140+Графики!$B$3)),"")</f>
        <v/>
      </c>
      <c r="ER140" s="19" t="str">
        <f>IF(ISNUMBER(EO140), EO140*COS(RADIANS(-$C140+Графики!$B$5))+EP140*SIN(RADIANS(-$C140+Графики!$B$5)),"")</f>
        <v/>
      </c>
      <c r="ES140" s="24"/>
      <c r="ET140" s="25"/>
      <c r="EU140" s="25"/>
      <c r="EV140" s="25"/>
      <c r="EW140" s="18" t="str">
        <f t="shared" si="426"/>
        <v/>
      </c>
      <c r="EX140" s="18" t="str">
        <f t="shared" si="427"/>
        <v/>
      </c>
      <c r="EY140" s="18" t="str">
        <f t="shared" si="477"/>
        <v/>
      </c>
      <c r="EZ140" s="18" t="str">
        <f t="shared" si="478"/>
        <v/>
      </c>
      <c r="FA140" s="18" t="str">
        <f>IF(ISNUMBER(EY140), EY140*COS(RADIANS(-$C140+Графики!$B$3))+EZ140*SIN(RADIANS(-$C140+Графики!$B$3)),"")</f>
        <v/>
      </c>
      <c r="FB140" s="19" t="str">
        <f>IF(ISNUMBER(EY140), EY140*COS(RADIANS(-$C140+Графики!$B$5))+EZ140*SIN(RADIANS(-$C140+Графики!$B$5)),"")</f>
        <v/>
      </c>
      <c r="FC140" s="24"/>
      <c r="FD140" s="25"/>
      <c r="FE140" s="25"/>
      <c r="FF140" s="25"/>
      <c r="FG140" s="18" t="str">
        <f t="shared" si="428"/>
        <v/>
      </c>
      <c r="FH140" s="18" t="str">
        <f t="shared" si="429"/>
        <v/>
      </c>
      <c r="FI140" s="18" t="str">
        <f t="shared" si="479"/>
        <v/>
      </c>
      <c r="FJ140" s="18" t="str">
        <f t="shared" si="480"/>
        <v/>
      </c>
      <c r="FK140" s="18" t="str">
        <f>IF(ISNUMBER(FI140), FI140*COS(RADIANS(-$C140+Графики!$B$3))+FJ140*SIN(RADIANS(-$C140+Графики!$B$3)),"")</f>
        <v/>
      </c>
      <c r="FL140" s="19" t="str">
        <f>IF(ISNUMBER(FI140), FI140*COS(RADIANS(-$C140+Графики!$B$5))+FJ140*SIN(RADIANS(-$C140+Графики!$B$5)),"")</f>
        <v/>
      </c>
      <c r="FM140" s="24"/>
      <c r="FN140" s="25"/>
      <c r="FO140" s="25"/>
      <c r="FP140" s="25"/>
      <c r="FQ140" s="18" t="str">
        <f t="shared" si="430"/>
        <v/>
      </c>
      <c r="FR140" s="18" t="str">
        <f t="shared" si="431"/>
        <v/>
      </c>
      <c r="FS140" s="18" t="str">
        <f t="shared" si="481"/>
        <v/>
      </c>
      <c r="FT140" s="18" t="str">
        <f t="shared" si="482"/>
        <v/>
      </c>
      <c r="FU140" s="18" t="str">
        <f>IF(ISNUMBER(FS140), FS140*COS(RADIANS(-$C140+Графики!$B$3))+FT140*SIN(RADIANS(-$C140+Графики!$B$3)),"")</f>
        <v/>
      </c>
      <c r="FV140" s="19" t="str">
        <f>IF(ISNUMBER(FS140), FS140*COS(RADIANS(-$C140+Графики!$B$5))+FT140*SIN(RADIANS(-$C140+Графики!$B$5)),"")</f>
        <v/>
      </c>
      <c r="FW140" s="24"/>
      <c r="FX140" s="25"/>
      <c r="FY140" s="25"/>
      <c r="FZ140" s="25"/>
      <c r="GA140" s="18" t="str">
        <f t="shared" si="432"/>
        <v/>
      </c>
      <c r="GB140" s="18" t="str">
        <f t="shared" si="433"/>
        <v/>
      </c>
      <c r="GC140" s="18" t="str">
        <f t="shared" si="483"/>
        <v/>
      </c>
      <c r="GD140" s="18" t="str">
        <f t="shared" si="484"/>
        <v/>
      </c>
      <c r="GE140" s="18" t="str">
        <f>IF(ISNUMBER(GC140), GC140*COS(RADIANS(-$C140+Графики!$B$3))+GD140*SIN(RADIANS(-$C140+Графики!$B$3)),"")</f>
        <v/>
      </c>
      <c r="GF140" s="19" t="str">
        <f>IF(ISNUMBER(GC140), GC140*COS(RADIANS(-$C140+Графики!$B$5))+GD140*SIN(RADIANS(-$C140+Графики!$B$5)),"")</f>
        <v/>
      </c>
      <c r="GG140" s="24"/>
      <c r="GH140" s="25"/>
      <c r="GI140" s="25"/>
      <c r="GJ140" s="25"/>
      <c r="GK140" s="18" t="str">
        <f t="shared" si="434"/>
        <v/>
      </c>
      <c r="GL140" s="18" t="str">
        <f t="shared" si="435"/>
        <v/>
      </c>
      <c r="GM140" s="18" t="str">
        <f t="shared" si="485"/>
        <v/>
      </c>
      <c r="GN140" s="18" t="str">
        <f t="shared" si="486"/>
        <v/>
      </c>
      <c r="GO140" s="18" t="str">
        <f>IF(ISNUMBER(GM140), GM140*COS(RADIANS(-$C140+Графики!$B$3))+GN140*SIN(RADIANS(-$C140+Графики!$B$3)),"")</f>
        <v/>
      </c>
      <c r="GP140" s="19" t="str">
        <f>IF(ISNUMBER(GM140), GM140*COS(RADIANS(-$C140+Графики!$B$5))+GN140*SIN(RADIANS(-$C140+Графики!$B$5)),"")</f>
        <v/>
      </c>
      <c r="GQ140" s="24"/>
      <c r="GR140" s="25"/>
      <c r="GS140" s="25"/>
      <c r="GT140" s="25"/>
      <c r="GU140" s="18" t="str">
        <f t="shared" si="436"/>
        <v/>
      </c>
      <c r="GV140" s="18" t="str">
        <f t="shared" si="437"/>
        <v/>
      </c>
      <c r="GW140" s="18" t="str">
        <f t="shared" si="487"/>
        <v/>
      </c>
      <c r="GX140" s="18" t="str">
        <f t="shared" si="488"/>
        <v/>
      </c>
      <c r="GY140" s="18" t="str">
        <f>IF(ISNUMBER(GW140), GW140*COS(RADIANS(-$C140+Графики!$B$3))+GX140*SIN(RADIANS(-$C140+Графики!$B$3)),"")</f>
        <v/>
      </c>
      <c r="GZ140" s="19" t="str">
        <f>IF(ISNUMBER(GW140), GW140*COS(RADIANS(-$C140+Графики!$B$5))+GX140*SIN(RADIANS(-$C140+Графики!$B$5)),"")</f>
        <v/>
      </c>
      <c r="HA140" s="24"/>
      <c r="HB140" s="25"/>
      <c r="HC140" s="25"/>
      <c r="HD140" s="25"/>
      <c r="HE140" s="18" t="str">
        <f t="shared" si="438"/>
        <v/>
      </c>
      <c r="HF140" s="18" t="str">
        <f t="shared" si="439"/>
        <v/>
      </c>
      <c r="HG140" s="18" t="str">
        <f t="shared" si="489"/>
        <v/>
      </c>
      <c r="HH140" s="18" t="str">
        <f t="shared" si="490"/>
        <v/>
      </c>
      <c r="HI140" s="18" t="str">
        <f>IF(ISNUMBER(HG140), HG140*COS(RADIANS(-$C140+Графики!$B$3))+HH140*SIN(RADIANS(-$C140+Графики!$B$3)),"")</f>
        <v/>
      </c>
      <c r="HJ140" s="19" t="str">
        <f>IF(ISNUMBER(HG140), HG140*COS(RADIANS(-$C140+Графики!$B$5))+HH140*SIN(RADIANS(-$C140+Графики!$B$5)),"")</f>
        <v/>
      </c>
      <c r="HK140" s="24"/>
      <c r="HL140" s="25"/>
      <c r="HM140" s="25"/>
      <c r="HN140" s="25"/>
      <c r="HO140" s="18" t="str">
        <f t="shared" si="440"/>
        <v/>
      </c>
      <c r="HP140" s="18" t="str">
        <f t="shared" si="441"/>
        <v/>
      </c>
      <c r="HQ140" s="18" t="str">
        <f t="shared" si="491"/>
        <v/>
      </c>
      <c r="HR140" s="18" t="str">
        <f t="shared" si="492"/>
        <v/>
      </c>
      <c r="HS140" s="18" t="str">
        <f>IF(ISNUMBER(HQ140), HQ140*COS(RADIANS(-$C140+Графики!$B$3))+HR140*SIN(RADIANS(-$C140+Графики!$B$3)),"")</f>
        <v/>
      </c>
      <c r="HT140" s="19" t="str">
        <f>IF(ISNUMBER(HQ140), HQ140*COS(RADIANS(-$C140+Графики!$B$5))+HR140*SIN(RADIANS(-$C140+Графики!$B$5)),"")</f>
        <v/>
      </c>
      <c r="HU140" s="24"/>
      <c r="HV140" s="25"/>
      <c r="HW140" s="25"/>
      <c r="HX140" s="25"/>
      <c r="HY140" s="18" t="str">
        <f t="shared" si="442"/>
        <v/>
      </c>
      <c r="HZ140" s="18" t="str">
        <f t="shared" si="443"/>
        <v/>
      </c>
      <c r="IA140" s="18" t="str">
        <f t="shared" si="493"/>
        <v/>
      </c>
      <c r="IB140" s="18" t="str">
        <f t="shared" si="494"/>
        <v/>
      </c>
      <c r="IC140" s="18" t="str">
        <f>IF(ISNUMBER(IA140), IA140*COS(RADIANS(-$C140+Графики!$B$3))+IB140*SIN(RADIANS(-$C140+Графики!$B$3)),"")</f>
        <v/>
      </c>
      <c r="ID140" s="19" t="str">
        <f>IF(ISNUMBER(IA140), IA140*COS(RADIANS(-$C140+Графики!$B$5))+IB140*SIN(RADIANS(-$C140+Графики!$B$5)),"")</f>
        <v/>
      </c>
      <c r="IE140" s="24"/>
      <c r="IF140" s="25"/>
      <c r="IG140" s="25"/>
      <c r="IH140" s="25"/>
      <c r="II140" s="18" t="str">
        <f t="shared" si="444"/>
        <v/>
      </c>
      <c r="IJ140" s="18" t="str">
        <f t="shared" si="445"/>
        <v/>
      </c>
      <c r="IK140" s="18" t="str">
        <f t="shared" si="495"/>
        <v/>
      </c>
      <c r="IL140" s="18" t="str">
        <f t="shared" si="496"/>
        <v/>
      </c>
      <c r="IM140" s="18" t="str">
        <f>IF(ISNUMBER(IK140), IK140*COS(RADIANS(-$C140+Графики!$B$3))+IL140*SIN(RADIANS(-$C140+Графики!$B$3)),"")</f>
        <v/>
      </c>
      <c r="IN140" s="19" t="str">
        <f>IF(ISNUMBER(IK140), IK140*COS(RADIANS(-$C140+Графики!$B$5))+IL140*SIN(RADIANS(-$C140+Графики!$B$5)),"")</f>
        <v/>
      </c>
      <c r="IO140" s="24"/>
      <c r="IP140" s="25"/>
      <c r="IQ140" s="25"/>
      <c r="IR140" s="25"/>
      <c r="IS140" s="18" t="str">
        <f t="shared" si="446"/>
        <v/>
      </c>
      <c r="IT140" s="18" t="str">
        <f t="shared" si="447"/>
        <v/>
      </c>
      <c r="IU140" s="18" t="str">
        <f t="shared" si="497"/>
        <v/>
      </c>
      <c r="IV140" s="18" t="str">
        <f t="shared" si="498"/>
        <v/>
      </c>
      <c r="IW140" s="18" t="str">
        <f>IF(ISNUMBER(IU140), IU140*COS(RADIANS(-$C140+Графики!$B$3))+IV140*SIN(RADIANS(-$C140+Графики!$B$3)),"")</f>
        <v/>
      </c>
      <c r="IX140" s="19" t="str">
        <f>IF(ISNUMBER(IU140), IU140*COS(RADIANS(-$C140+Графики!$B$5))+IV140*SIN(RADIANS(-$C140+Графики!$B$5)),"")</f>
        <v/>
      </c>
    </row>
    <row r="141" spans="1:258" s="88" customFormat="1" x14ac:dyDescent="0.25">
      <c r="A141" s="44">
        <v>141</v>
      </c>
      <c r="B141" s="50">
        <v>0</v>
      </c>
      <c r="C141" s="11">
        <f>IF(Графики!$A$7="Расчитывать с учетом закручивания скважины",B141,0)</f>
        <v>0</v>
      </c>
      <c r="D141" s="47">
        <v>69</v>
      </c>
      <c r="E141" s="34">
        <f t="shared" si="499"/>
        <v>0</v>
      </c>
      <c r="F141" s="35">
        <f t="shared" si="499"/>
        <v>0</v>
      </c>
      <c r="G141" s="35">
        <f t="shared" si="500"/>
        <v>0</v>
      </c>
      <c r="H141" s="36">
        <f t="shared" si="501"/>
        <v>0</v>
      </c>
      <c r="I141" s="29"/>
      <c r="J141" s="25"/>
      <c r="K141" s="25"/>
      <c r="L141" s="25"/>
      <c r="M141" s="18" t="str">
        <f t="shared" si="398"/>
        <v/>
      </c>
      <c r="N141" s="18" t="str">
        <f t="shared" si="399"/>
        <v/>
      </c>
      <c r="O141" s="18" t="str">
        <f t="shared" si="449"/>
        <v/>
      </c>
      <c r="P141" s="18" t="str">
        <f t="shared" si="450"/>
        <v/>
      </c>
      <c r="Q141" s="18" t="str">
        <f>IF(ISNUMBER(O141), O141*COS(RADIANS(-$C141+Графики!$B$3))+P141*SIN(RADIANS(-$C141+Графики!$B$3)),"")</f>
        <v/>
      </c>
      <c r="R141" s="19" t="str">
        <f>IF(ISNUMBER(O141), O141*COS(RADIANS(-$C141+Графики!$B$5))+P141*SIN(RADIANS(-$C141+Графики!$B$5)),"")</f>
        <v/>
      </c>
      <c r="S141" s="29"/>
      <c r="T141" s="25"/>
      <c r="U141" s="25"/>
      <c r="V141" s="25"/>
      <c r="W141" s="18" t="str">
        <f t="shared" si="400"/>
        <v/>
      </c>
      <c r="X141" s="18" t="str">
        <f t="shared" si="401"/>
        <v/>
      </c>
      <c r="Y141" s="18" t="str">
        <f t="shared" si="451"/>
        <v/>
      </c>
      <c r="Z141" s="18" t="str">
        <f t="shared" si="452"/>
        <v/>
      </c>
      <c r="AA141" s="18" t="str">
        <f>IF(ISNUMBER(Y141), Y141*COS(RADIANS(-$C141+Графики!$B$3))+Z141*SIN(RADIANS(-$C141+Графики!$B$3)),"")</f>
        <v/>
      </c>
      <c r="AB141" s="18" t="str">
        <f>IF(ISNUMBER(Y141), Y141*COS(RADIANS(-$C141+Графики!$B$5))+Z141*SIN(RADIANS(-$C141+Графики!$B$5)),"")</f>
        <v/>
      </c>
      <c r="AC141" s="24"/>
      <c r="AD141" s="25"/>
      <c r="AE141" s="25"/>
      <c r="AF141" s="25"/>
      <c r="AG141" s="18" t="str">
        <f t="shared" si="402"/>
        <v/>
      </c>
      <c r="AH141" s="18" t="str">
        <f t="shared" si="403"/>
        <v/>
      </c>
      <c r="AI141" s="18" t="str">
        <f t="shared" si="453"/>
        <v/>
      </c>
      <c r="AJ141" s="18" t="str">
        <f t="shared" si="454"/>
        <v/>
      </c>
      <c r="AK141" s="18" t="str">
        <f>IF(ISNUMBER(AI141), AI141*COS(RADIANS(-$C141+Графики!$B$3))+AJ141*SIN(RADIANS(-$C141+Графики!$B$3)),"")</f>
        <v/>
      </c>
      <c r="AL141" s="19" t="str">
        <f>IF(ISNUMBER(AI141), AI141*COS(RADIANS(-$C141+Графики!$B$5))+AJ141*SIN(RADIANS(-$C141+Графики!$B$5)),"")</f>
        <v/>
      </c>
      <c r="AM141" s="24"/>
      <c r="AN141" s="25"/>
      <c r="AO141" s="25"/>
      <c r="AP141" s="25"/>
      <c r="AQ141" s="18" t="str">
        <f t="shared" si="404"/>
        <v/>
      </c>
      <c r="AR141" s="18" t="str">
        <f t="shared" si="405"/>
        <v/>
      </c>
      <c r="AS141" s="18" t="str">
        <f t="shared" si="455"/>
        <v/>
      </c>
      <c r="AT141" s="18" t="str">
        <f t="shared" si="456"/>
        <v/>
      </c>
      <c r="AU141" s="18" t="str">
        <f>IF(ISNUMBER(AS141), AS141*COS(RADIANS(-$C141+Графики!$B$3))+AT141*SIN(RADIANS(-$C141+Графики!$B$3)),"")</f>
        <v/>
      </c>
      <c r="AV141" s="19" t="str">
        <f>IF(ISNUMBER(AS141), AS141*COS(RADIANS(-$C141+Графики!$B$5))+AT141*SIN(RADIANS(-$C141+Графики!$B$5)),"")</f>
        <v/>
      </c>
      <c r="AW141" s="24"/>
      <c r="AX141" s="25"/>
      <c r="AY141" s="25"/>
      <c r="AZ141" s="25"/>
      <c r="BA141" s="18" t="str">
        <f t="shared" si="406"/>
        <v/>
      </c>
      <c r="BB141" s="18" t="str">
        <f t="shared" si="407"/>
        <v/>
      </c>
      <c r="BC141" s="18" t="str">
        <f t="shared" si="457"/>
        <v/>
      </c>
      <c r="BD141" s="18" t="str">
        <f t="shared" si="458"/>
        <v/>
      </c>
      <c r="BE141" s="18" t="str">
        <f>IF(ISNUMBER(BC141), BC141*COS(RADIANS(-$C141+Графики!$B$3))+BD141*SIN(RADIANS(-$C141+Графики!$B$3)),"")</f>
        <v/>
      </c>
      <c r="BF141" s="19" t="str">
        <f>IF(ISNUMBER(BC141), BC141*COS(RADIANS(-$C141+Графики!$B$5))+BD141*SIN(RADIANS(-$C141+Графики!$B$5)),"")</f>
        <v/>
      </c>
      <c r="BG141" s="24"/>
      <c r="BH141" s="25"/>
      <c r="BI141" s="25"/>
      <c r="BJ141" s="25"/>
      <c r="BK141" s="18" t="str">
        <f t="shared" si="408"/>
        <v/>
      </c>
      <c r="BL141" s="18" t="str">
        <f t="shared" si="409"/>
        <v/>
      </c>
      <c r="BM141" s="18" t="str">
        <f t="shared" si="459"/>
        <v/>
      </c>
      <c r="BN141" s="18" t="str">
        <f t="shared" si="460"/>
        <v/>
      </c>
      <c r="BO141" s="18" t="str">
        <f>IF(ISNUMBER(BM141), BM141*COS(RADIANS(-$C141+Графики!$B$3))+BN141*SIN(RADIANS(-$C141+Графики!$B$3)),"")</f>
        <v/>
      </c>
      <c r="BP141" s="19" t="str">
        <f>IF(ISNUMBER(BM141), BM141*COS(RADIANS(-$C141+Графики!$B$5))+BN141*SIN(RADIANS(-$C141+Графики!$B$5)),"")</f>
        <v/>
      </c>
      <c r="BQ141" s="24"/>
      <c r="BR141" s="25"/>
      <c r="BS141" s="25"/>
      <c r="BT141" s="25"/>
      <c r="BU141" s="18" t="str">
        <f t="shared" si="410"/>
        <v/>
      </c>
      <c r="BV141" s="18" t="str">
        <f t="shared" si="411"/>
        <v/>
      </c>
      <c r="BW141" s="18" t="str">
        <f t="shared" si="461"/>
        <v/>
      </c>
      <c r="BX141" s="18" t="str">
        <f t="shared" si="462"/>
        <v/>
      </c>
      <c r="BY141" s="18" t="str">
        <f>IF(ISNUMBER(BW141), BW141*COS(RADIANS(-$C141+Графики!$B$3))+BX141*SIN(RADIANS(-$C141+Графики!$B$3)),"")</f>
        <v/>
      </c>
      <c r="BZ141" s="19" t="str">
        <f>IF(ISNUMBER(BW141), BW141*COS(RADIANS(-$C141+Графики!$B$5))+BX141*SIN(RADIANS(-$C141+Графики!$B$5)),"")</f>
        <v/>
      </c>
      <c r="CA141" s="29"/>
      <c r="CB141" s="25"/>
      <c r="CC141" s="25"/>
      <c r="CD141" s="25"/>
      <c r="CE141" s="18" t="str">
        <f t="shared" si="412"/>
        <v/>
      </c>
      <c r="CF141" s="18" t="str">
        <f t="shared" si="413"/>
        <v/>
      </c>
      <c r="CG141" s="18" t="str">
        <f t="shared" si="463"/>
        <v/>
      </c>
      <c r="CH141" s="18" t="str">
        <f t="shared" si="464"/>
        <v/>
      </c>
      <c r="CI141" s="18" t="str">
        <f>IF(ISNUMBER(CG141), CG141*COS(RADIANS(-$C141+Графики!$B$3))+CH141*SIN(RADIANS(-$C141+Графики!$B$3)),"")</f>
        <v/>
      </c>
      <c r="CJ141" s="19" t="str">
        <f>IF(ISNUMBER(CG141), CG141*COS(RADIANS(-$C141+Графики!$B$5))+CH141*SIN(RADIANS(-$C141+Графики!$B$5)),"")</f>
        <v/>
      </c>
      <c r="CK141" s="24"/>
      <c r="CL141" s="25"/>
      <c r="CM141" s="25"/>
      <c r="CN141" s="25"/>
      <c r="CO141" s="18" t="str">
        <f t="shared" si="414"/>
        <v/>
      </c>
      <c r="CP141" s="18" t="str">
        <f t="shared" si="415"/>
        <v/>
      </c>
      <c r="CQ141" s="18" t="str">
        <f t="shared" si="465"/>
        <v/>
      </c>
      <c r="CR141" s="18" t="str">
        <f t="shared" si="466"/>
        <v/>
      </c>
      <c r="CS141" s="18" t="str">
        <f>IF(ISNUMBER(CQ141), CQ141*COS(RADIANS(-$C141+Графики!$B$3))+CR141*SIN(RADIANS(-$C141+Графики!$B$3)),"")</f>
        <v/>
      </c>
      <c r="CT141" s="19" t="str">
        <f>IF(ISNUMBER(CQ141), CQ141*COS(RADIANS(-$C141+Графики!$B$5))+CR141*SIN(RADIANS(-$C141+Графики!$B$5)),"")</f>
        <v/>
      </c>
      <c r="CU141" s="24"/>
      <c r="CV141" s="25"/>
      <c r="CW141" s="25"/>
      <c r="CX141" s="25"/>
      <c r="CY141" s="18" t="str">
        <f t="shared" si="416"/>
        <v/>
      </c>
      <c r="CZ141" s="18" t="str">
        <f t="shared" si="417"/>
        <v/>
      </c>
      <c r="DA141" s="18" t="str">
        <f t="shared" si="467"/>
        <v/>
      </c>
      <c r="DB141" s="18" t="str">
        <f t="shared" si="468"/>
        <v/>
      </c>
      <c r="DC141" s="18" t="str">
        <f>IF(ISNUMBER(DA141), DA141*COS(RADIANS(-$C141+Графики!$B$3))+DB141*SIN(RADIANS(-$C141+Графики!$B$3)),"")</f>
        <v/>
      </c>
      <c r="DD141" s="19" t="str">
        <f>IF(ISNUMBER(DA141), DA141*COS(RADIANS(-$C141+Графики!$B$5))+DB141*SIN(RADIANS(-$C141+Графики!$B$5)),"")</f>
        <v/>
      </c>
      <c r="DE141" s="24"/>
      <c r="DF141" s="25"/>
      <c r="DG141" s="25"/>
      <c r="DH141" s="25"/>
      <c r="DI141" s="18" t="str">
        <f t="shared" si="418"/>
        <v/>
      </c>
      <c r="DJ141" s="18" t="str">
        <f t="shared" si="419"/>
        <v/>
      </c>
      <c r="DK141" s="18" t="str">
        <f t="shared" si="469"/>
        <v/>
      </c>
      <c r="DL141" s="18" t="str">
        <f t="shared" si="470"/>
        <v/>
      </c>
      <c r="DM141" s="18" t="str">
        <f>IF(ISNUMBER(DK141), DK141*COS(RADIANS(-$C141+Графики!$B$3))+DL141*SIN(RADIANS(-$C141+Графики!$B$3)),"")</f>
        <v/>
      </c>
      <c r="DN141" s="19" t="str">
        <f>IF(ISNUMBER(DK141), DK141*COS(RADIANS(-$C141+Графики!$B$5))+DL141*SIN(RADIANS(-$C141+Графики!$B$5)),"")</f>
        <v/>
      </c>
      <c r="DO141" s="24"/>
      <c r="DP141" s="25"/>
      <c r="DQ141" s="25"/>
      <c r="DR141" s="25"/>
      <c r="DS141" s="18" t="str">
        <f t="shared" si="420"/>
        <v/>
      </c>
      <c r="DT141" s="18" t="str">
        <f t="shared" si="421"/>
        <v/>
      </c>
      <c r="DU141" s="18" t="str">
        <f t="shared" si="471"/>
        <v/>
      </c>
      <c r="DV141" s="18" t="str">
        <f t="shared" si="472"/>
        <v/>
      </c>
      <c r="DW141" s="18" t="str">
        <f>IF(ISNUMBER(DU141), DU141*COS(RADIANS(-$C141+Графики!$B$3))+DV141*SIN(RADIANS(-$C141+Графики!$B$3)),"")</f>
        <v/>
      </c>
      <c r="DX141" s="19" t="str">
        <f>IF(ISNUMBER(DU141), DU141*COS(RADIANS(-$C141+Графики!$B$5))+DV141*SIN(RADIANS(-$C141+Графики!$B$5)),"")</f>
        <v/>
      </c>
      <c r="DY141" s="24"/>
      <c r="DZ141" s="25"/>
      <c r="EA141" s="25"/>
      <c r="EB141" s="25"/>
      <c r="EC141" s="18" t="str">
        <f t="shared" si="422"/>
        <v/>
      </c>
      <c r="ED141" s="18" t="str">
        <f t="shared" si="423"/>
        <v/>
      </c>
      <c r="EE141" s="18" t="str">
        <f t="shared" si="473"/>
        <v/>
      </c>
      <c r="EF141" s="18" t="str">
        <f t="shared" si="474"/>
        <v/>
      </c>
      <c r="EG141" s="18" t="str">
        <f>IF(ISNUMBER(EE141), EE141*COS(RADIANS(-$C141+Графики!$B$3))+EF141*SIN(RADIANS(-$C141+Графики!$B$3)),"")</f>
        <v/>
      </c>
      <c r="EH141" s="19" t="str">
        <f>IF(ISNUMBER(EE141), EE141*COS(RADIANS(-$C141+Графики!$B$5))+EF141*SIN(RADIANS(-$C141+Графики!$B$5)),"")</f>
        <v/>
      </c>
      <c r="EI141" s="24"/>
      <c r="EJ141" s="25"/>
      <c r="EK141" s="25"/>
      <c r="EL141" s="25"/>
      <c r="EM141" s="18" t="str">
        <f t="shared" si="424"/>
        <v/>
      </c>
      <c r="EN141" s="18" t="str">
        <f t="shared" si="425"/>
        <v/>
      </c>
      <c r="EO141" s="18" t="str">
        <f t="shared" si="475"/>
        <v/>
      </c>
      <c r="EP141" s="18" t="str">
        <f t="shared" si="476"/>
        <v/>
      </c>
      <c r="EQ141" s="18" t="str">
        <f>IF(ISNUMBER(EO141), EO141*COS(RADIANS(-$C141+Графики!$B$3))+EP141*SIN(RADIANS(-$C141+Графики!$B$3)),"")</f>
        <v/>
      </c>
      <c r="ER141" s="19" t="str">
        <f>IF(ISNUMBER(EO141), EO141*COS(RADIANS(-$C141+Графики!$B$5))+EP141*SIN(RADIANS(-$C141+Графики!$B$5)),"")</f>
        <v/>
      </c>
      <c r="ES141" s="24"/>
      <c r="ET141" s="25"/>
      <c r="EU141" s="25"/>
      <c r="EV141" s="25"/>
      <c r="EW141" s="18" t="str">
        <f t="shared" si="426"/>
        <v/>
      </c>
      <c r="EX141" s="18" t="str">
        <f t="shared" si="427"/>
        <v/>
      </c>
      <c r="EY141" s="18" t="str">
        <f t="shared" si="477"/>
        <v/>
      </c>
      <c r="EZ141" s="18" t="str">
        <f t="shared" si="478"/>
        <v/>
      </c>
      <c r="FA141" s="18" t="str">
        <f>IF(ISNUMBER(EY141), EY141*COS(RADIANS(-$C141+Графики!$B$3))+EZ141*SIN(RADIANS(-$C141+Графики!$B$3)),"")</f>
        <v/>
      </c>
      <c r="FB141" s="19" t="str">
        <f>IF(ISNUMBER(EY141), EY141*COS(RADIANS(-$C141+Графики!$B$5))+EZ141*SIN(RADIANS(-$C141+Графики!$B$5)),"")</f>
        <v/>
      </c>
      <c r="FC141" s="24"/>
      <c r="FD141" s="25"/>
      <c r="FE141" s="25"/>
      <c r="FF141" s="25"/>
      <c r="FG141" s="18" t="str">
        <f t="shared" si="428"/>
        <v/>
      </c>
      <c r="FH141" s="18" t="str">
        <f t="shared" si="429"/>
        <v/>
      </c>
      <c r="FI141" s="18" t="str">
        <f t="shared" si="479"/>
        <v/>
      </c>
      <c r="FJ141" s="18" t="str">
        <f t="shared" si="480"/>
        <v/>
      </c>
      <c r="FK141" s="18" t="str">
        <f>IF(ISNUMBER(FI141), FI141*COS(RADIANS(-$C141+Графики!$B$3))+FJ141*SIN(RADIANS(-$C141+Графики!$B$3)),"")</f>
        <v/>
      </c>
      <c r="FL141" s="19" t="str">
        <f>IF(ISNUMBER(FI141), FI141*COS(RADIANS(-$C141+Графики!$B$5))+FJ141*SIN(RADIANS(-$C141+Графики!$B$5)),"")</f>
        <v/>
      </c>
      <c r="FM141" s="24"/>
      <c r="FN141" s="25"/>
      <c r="FO141" s="25"/>
      <c r="FP141" s="25"/>
      <c r="FQ141" s="18" t="str">
        <f t="shared" si="430"/>
        <v/>
      </c>
      <c r="FR141" s="18" t="str">
        <f t="shared" si="431"/>
        <v/>
      </c>
      <c r="FS141" s="18" t="str">
        <f t="shared" si="481"/>
        <v/>
      </c>
      <c r="FT141" s="18" t="str">
        <f t="shared" si="482"/>
        <v/>
      </c>
      <c r="FU141" s="18" t="str">
        <f>IF(ISNUMBER(FS141), FS141*COS(RADIANS(-$C141+Графики!$B$3))+FT141*SIN(RADIANS(-$C141+Графики!$B$3)),"")</f>
        <v/>
      </c>
      <c r="FV141" s="19" t="str">
        <f>IF(ISNUMBER(FS141), FS141*COS(RADIANS(-$C141+Графики!$B$5))+FT141*SIN(RADIANS(-$C141+Графики!$B$5)),"")</f>
        <v/>
      </c>
      <c r="FW141" s="24"/>
      <c r="FX141" s="25"/>
      <c r="FY141" s="25"/>
      <c r="FZ141" s="25"/>
      <c r="GA141" s="18" t="str">
        <f t="shared" si="432"/>
        <v/>
      </c>
      <c r="GB141" s="18" t="str">
        <f t="shared" si="433"/>
        <v/>
      </c>
      <c r="GC141" s="18" t="str">
        <f t="shared" si="483"/>
        <v/>
      </c>
      <c r="GD141" s="18" t="str">
        <f t="shared" si="484"/>
        <v/>
      </c>
      <c r="GE141" s="18" t="str">
        <f>IF(ISNUMBER(GC141), GC141*COS(RADIANS(-$C141+Графики!$B$3))+GD141*SIN(RADIANS(-$C141+Графики!$B$3)),"")</f>
        <v/>
      </c>
      <c r="GF141" s="19" t="str">
        <f>IF(ISNUMBER(GC141), GC141*COS(RADIANS(-$C141+Графики!$B$5))+GD141*SIN(RADIANS(-$C141+Графики!$B$5)),"")</f>
        <v/>
      </c>
      <c r="GG141" s="24"/>
      <c r="GH141" s="25"/>
      <c r="GI141" s="25"/>
      <c r="GJ141" s="25"/>
      <c r="GK141" s="18" t="str">
        <f t="shared" si="434"/>
        <v/>
      </c>
      <c r="GL141" s="18" t="str">
        <f t="shared" si="435"/>
        <v/>
      </c>
      <c r="GM141" s="18" t="str">
        <f t="shared" si="485"/>
        <v/>
      </c>
      <c r="GN141" s="18" t="str">
        <f t="shared" si="486"/>
        <v/>
      </c>
      <c r="GO141" s="18" t="str">
        <f>IF(ISNUMBER(GM141), GM141*COS(RADIANS(-$C141+Графики!$B$3))+GN141*SIN(RADIANS(-$C141+Графики!$B$3)),"")</f>
        <v/>
      </c>
      <c r="GP141" s="19" t="str">
        <f>IF(ISNUMBER(GM141), GM141*COS(RADIANS(-$C141+Графики!$B$5))+GN141*SIN(RADIANS(-$C141+Графики!$B$5)),"")</f>
        <v/>
      </c>
      <c r="GQ141" s="24"/>
      <c r="GR141" s="25"/>
      <c r="GS141" s="25"/>
      <c r="GT141" s="25"/>
      <c r="GU141" s="18" t="str">
        <f t="shared" si="436"/>
        <v/>
      </c>
      <c r="GV141" s="18" t="str">
        <f t="shared" si="437"/>
        <v/>
      </c>
      <c r="GW141" s="18" t="str">
        <f t="shared" si="487"/>
        <v/>
      </c>
      <c r="GX141" s="18" t="str">
        <f t="shared" si="488"/>
        <v/>
      </c>
      <c r="GY141" s="18" t="str">
        <f>IF(ISNUMBER(GW141), GW141*COS(RADIANS(-$C141+Графики!$B$3))+GX141*SIN(RADIANS(-$C141+Графики!$B$3)),"")</f>
        <v/>
      </c>
      <c r="GZ141" s="19" t="str">
        <f>IF(ISNUMBER(GW141), GW141*COS(RADIANS(-$C141+Графики!$B$5))+GX141*SIN(RADIANS(-$C141+Графики!$B$5)),"")</f>
        <v/>
      </c>
      <c r="HA141" s="24"/>
      <c r="HB141" s="25"/>
      <c r="HC141" s="25"/>
      <c r="HD141" s="25"/>
      <c r="HE141" s="18" t="str">
        <f t="shared" si="438"/>
        <v/>
      </c>
      <c r="HF141" s="18" t="str">
        <f t="shared" si="439"/>
        <v/>
      </c>
      <c r="HG141" s="18" t="str">
        <f t="shared" si="489"/>
        <v/>
      </c>
      <c r="HH141" s="18" t="str">
        <f t="shared" si="490"/>
        <v/>
      </c>
      <c r="HI141" s="18" t="str">
        <f>IF(ISNUMBER(HG141), HG141*COS(RADIANS(-$C141+Графики!$B$3))+HH141*SIN(RADIANS(-$C141+Графики!$B$3)),"")</f>
        <v/>
      </c>
      <c r="HJ141" s="19" t="str">
        <f>IF(ISNUMBER(HG141), HG141*COS(RADIANS(-$C141+Графики!$B$5))+HH141*SIN(RADIANS(-$C141+Графики!$B$5)),"")</f>
        <v/>
      </c>
      <c r="HK141" s="24"/>
      <c r="HL141" s="25"/>
      <c r="HM141" s="25"/>
      <c r="HN141" s="25"/>
      <c r="HO141" s="18" t="str">
        <f t="shared" si="440"/>
        <v/>
      </c>
      <c r="HP141" s="18" t="str">
        <f t="shared" si="441"/>
        <v/>
      </c>
      <c r="HQ141" s="18" t="str">
        <f t="shared" si="491"/>
        <v/>
      </c>
      <c r="HR141" s="18" t="str">
        <f t="shared" si="492"/>
        <v/>
      </c>
      <c r="HS141" s="18" t="str">
        <f>IF(ISNUMBER(HQ141), HQ141*COS(RADIANS(-$C141+Графики!$B$3))+HR141*SIN(RADIANS(-$C141+Графики!$B$3)),"")</f>
        <v/>
      </c>
      <c r="HT141" s="19" t="str">
        <f>IF(ISNUMBER(HQ141), HQ141*COS(RADIANS(-$C141+Графики!$B$5))+HR141*SIN(RADIANS(-$C141+Графики!$B$5)),"")</f>
        <v/>
      </c>
      <c r="HU141" s="24"/>
      <c r="HV141" s="25"/>
      <c r="HW141" s="25"/>
      <c r="HX141" s="25"/>
      <c r="HY141" s="18" t="str">
        <f t="shared" si="442"/>
        <v/>
      </c>
      <c r="HZ141" s="18" t="str">
        <f t="shared" si="443"/>
        <v/>
      </c>
      <c r="IA141" s="18" t="str">
        <f t="shared" si="493"/>
        <v/>
      </c>
      <c r="IB141" s="18" t="str">
        <f t="shared" si="494"/>
        <v/>
      </c>
      <c r="IC141" s="18" t="str">
        <f>IF(ISNUMBER(IA141), IA141*COS(RADIANS(-$C141+Графики!$B$3))+IB141*SIN(RADIANS(-$C141+Графики!$B$3)),"")</f>
        <v/>
      </c>
      <c r="ID141" s="19" t="str">
        <f>IF(ISNUMBER(IA141), IA141*COS(RADIANS(-$C141+Графики!$B$5))+IB141*SIN(RADIANS(-$C141+Графики!$B$5)),"")</f>
        <v/>
      </c>
      <c r="IE141" s="24"/>
      <c r="IF141" s="25"/>
      <c r="IG141" s="25"/>
      <c r="IH141" s="25"/>
      <c r="II141" s="18" t="str">
        <f t="shared" si="444"/>
        <v/>
      </c>
      <c r="IJ141" s="18" t="str">
        <f t="shared" si="445"/>
        <v/>
      </c>
      <c r="IK141" s="18" t="str">
        <f t="shared" si="495"/>
        <v/>
      </c>
      <c r="IL141" s="18" t="str">
        <f t="shared" si="496"/>
        <v/>
      </c>
      <c r="IM141" s="18" t="str">
        <f>IF(ISNUMBER(IK141), IK141*COS(RADIANS(-$C141+Графики!$B$3))+IL141*SIN(RADIANS(-$C141+Графики!$B$3)),"")</f>
        <v/>
      </c>
      <c r="IN141" s="19" t="str">
        <f>IF(ISNUMBER(IK141), IK141*COS(RADIANS(-$C141+Графики!$B$5))+IL141*SIN(RADIANS(-$C141+Графики!$B$5)),"")</f>
        <v/>
      </c>
      <c r="IO141" s="24"/>
      <c r="IP141" s="25"/>
      <c r="IQ141" s="25"/>
      <c r="IR141" s="25"/>
      <c r="IS141" s="18" t="str">
        <f t="shared" si="446"/>
        <v/>
      </c>
      <c r="IT141" s="18" t="str">
        <f t="shared" si="447"/>
        <v/>
      </c>
      <c r="IU141" s="18" t="str">
        <f t="shared" si="497"/>
        <v/>
      </c>
      <c r="IV141" s="18" t="str">
        <f t="shared" si="498"/>
        <v/>
      </c>
      <c r="IW141" s="18" t="str">
        <f>IF(ISNUMBER(IU141), IU141*COS(RADIANS(-$C141+Графики!$B$3))+IV141*SIN(RADIANS(-$C141+Графики!$B$3)),"")</f>
        <v/>
      </c>
      <c r="IX141" s="19" t="str">
        <f>IF(ISNUMBER(IU141), IU141*COS(RADIANS(-$C141+Графики!$B$5))+IV141*SIN(RADIANS(-$C141+Графики!$B$5)),"")</f>
        <v/>
      </c>
    </row>
    <row r="142" spans="1:258" s="88" customFormat="1" x14ac:dyDescent="0.25">
      <c r="A142" s="44">
        <v>142</v>
      </c>
      <c r="B142" s="50">
        <v>0</v>
      </c>
      <c r="C142" s="11">
        <f>IF(Графики!$A$7="Расчитывать с учетом закручивания скважины",B142,0)</f>
        <v>0</v>
      </c>
      <c r="D142" s="47">
        <v>69.5</v>
      </c>
      <c r="E142" s="34">
        <f t="shared" si="499"/>
        <v>0</v>
      </c>
      <c r="F142" s="35">
        <f t="shared" si="499"/>
        <v>0</v>
      </c>
      <c r="G142" s="35">
        <f t="shared" si="500"/>
        <v>0</v>
      </c>
      <c r="H142" s="36">
        <f t="shared" si="501"/>
        <v>0</v>
      </c>
      <c r="I142" s="29"/>
      <c r="J142" s="25"/>
      <c r="K142" s="25"/>
      <c r="L142" s="25"/>
      <c r="M142" s="18" t="str">
        <f t="shared" si="398"/>
        <v/>
      </c>
      <c r="N142" s="18" t="str">
        <f t="shared" si="399"/>
        <v/>
      </c>
      <c r="O142" s="18" t="str">
        <f t="shared" si="449"/>
        <v/>
      </c>
      <c r="P142" s="18" t="str">
        <f t="shared" si="450"/>
        <v/>
      </c>
      <c r="Q142" s="18" t="str">
        <f>IF(ISNUMBER(O142), O142*COS(RADIANS(-$C142+Графики!$B$3))+P142*SIN(RADIANS(-$C142+Графики!$B$3)),"")</f>
        <v/>
      </c>
      <c r="R142" s="19" t="str">
        <f>IF(ISNUMBER(O142), O142*COS(RADIANS(-$C142+Графики!$B$5))+P142*SIN(RADIANS(-$C142+Графики!$B$5)),"")</f>
        <v/>
      </c>
      <c r="S142" s="29"/>
      <c r="T142" s="25"/>
      <c r="U142" s="25"/>
      <c r="V142" s="25"/>
      <c r="W142" s="18" t="str">
        <f t="shared" si="400"/>
        <v/>
      </c>
      <c r="X142" s="18" t="str">
        <f t="shared" si="401"/>
        <v/>
      </c>
      <c r="Y142" s="18" t="str">
        <f t="shared" si="451"/>
        <v/>
      </c>
      <c r="Z142" s="18" t="str">
        <f t="shared" si="452"/>
        <v/>
      </c>
      <c r="AA142" s="18" t="str">
        <f>IF(ISNUMBER(Y142), Y142*COS(RADIANS(-$C142+Графики!$B$3))+Z142*SIN(RADIANS(-$C142+Графики!$B$3)),"")</f>
        <v/>
      </c>
      <c r="AB142" s="18" t="str">
        <f>IF(ISNUMBER(Y142), Y142*COS(RADIANS(-$C142+Графики!$B$5))+Z142*SIN(RADIANS(-$C142+Графики!$B$5)),"")</f>
        <v/>
      </c>
      <c r="AC142" s="24"/>
      <c r="AD142" s="25"/>
      <c r="AE142" s="25"/>
      <c r="AF142" s="25"/>
      <c r="AG142" s="18" t="str">
        <f t="shared" si="402"/>
        <v/>
      </c>
      <c r="AH142" s="18" t="str">
        <f t="shared" si="403"/>
        <v/>
      </c>
      <c r="AI142" s="18" t="str">
        <f t="shared" si="453"/>
        <v/>
      </c>
      <c r="AJ142" s="18" t="str">
        <f t="shared" si="454"/>
        <v/>
      </c>
      <c r="AK142" s="18" t="str">
        <f>IF(ISNUMBER(AI142), AI142*COS(RADIANS(-$C142+Графики!$B$3))+AJ142*SIN(RADIANS(-$C142+Графики!$B$3)),"")</f>
        <v/>
      </c>
      <c r="AL142" s="19" t="str">
        <f>IF(ISNUMBER(AI142), AI142*COS(RADIANS(-$C142+Графики!$B$5))+AJ142*SIN(RADIANS(-$C142+Графики!$B$5)),"")</f>
        <v/>
      </c>
      <c r="AM142" s="24"/>
      <c r="AN142" s="25"/>
      <c r="AO142" s="25"/>
      <c r="AP142" s="25"/>
      <c r="AQ142" s="18" t="str">
        <f t="shared" si="404"/>
        <v/>
      </c>
      <c r="AR142" s="18" t="str">
        <f t="shared" si="405"/>
        <v/>
      </c>
      <c r="AS142" s="18" t="str">
        <f t="shared" si="455"/>
        <v/>
      </c>
      <c r="AT142" s="18" t="str">
        <f t="shared" si="456"/>
        <v/>
      </c>
      <c r="AU142" s="18" t="str">
        <f>IF(ISNUMBER(AS142), AS142*COS(RADIANS(-$C142+Графики!$B$3))+AT142*SIN(RADIANS(-$C142+Графики!$B$3)),"")</f>
        <v/>
      </c>
      <c r="AV142" s="19" t="str">
        <f>IF(ISNUMBER(AS142), AS142*COS(RADIANS(-$C142+Графики!$B$5))+AT142*SIN(RADIANS(-$C142+Графики!$B$5)),"")</f>
        <v/>
      </c>
      <c r="AW142" s="24"/>
      <c r="AX142" s="25"/>
      <c r="AY142" s="25"/>
      <c r="AZ142" s="25"/>
      <c r="BA142" s="18" t="str">
        <f t="shared" si="406"/>
        <v/>
      </c>
      <c r="BB142" s="18" t="str">
        <f t="shared" si="407"/>
        <v/>
      </c>
      <c r="BC142" s="18" t="str">
        <f t="shared" si="457"/>
        <v/>
      </c>
      <c r="BD142" s="18" t="str">
        <f t="shared" si="458"/>
        <v/>
      </c>
      <c r="BE142" s="18" t="str">
        <f>IF(ISNUMBER(BC142), BC142*COS(RADIANS(-$C142+Графики!$B$3))+BD142*SIN(RADIANS(-$C142+Графики!$B$3)),"")</f>
        <v/>
      </c>
      <c r="BF142" s="19" t="str">
        <f>IF(ISNUMBER(BC142), BC142*COS(RADIANS(-$C142+Графики!$B$5))+BD142*SIN(RADIANS(-$C142+Графики!$B$5)),"")</f>
        <v/>
      </c>
      <c r="BG142" s="24"/>
      <c r="BH142" s="25"/>
      <c r="BI142" s="25"/>
      <c r="BJ142" s="25"/>
      <c r="BK142" s="18" t="str">
        <f t="shared" si="408"/>
        <v/>
      </c>
      <c r="BL142" s="18" t="str">
        <f t="shared" si="409"/>
        <v/>
      </c>
      <c r="BM142" s="18" t="str">
        <f t="shared" si="459"/>
        <v/>
      </c>
      <c r="BN142" s="18" t="str">
        <f t="shared" si="460"/>
        <v/>
      </c>
      <c r="BO142" s="18" t="str">
        <f>IF(ISNUMBER(BM142), BM142*COS(RADIANS(-$C142+Графики!$B$3))+BN142*SIN(RADIANS(-$C142+Графики!$B$3)),"")</f>
        <v/>
      </c>
      <c r="BP142" s="19" t="str">
        <f>IF(ISNUMBER(BM142), BM142*COS(RADIANS(-$C142+Графики!$B$5))+BN142*SIN(RADIANS(-$C142+Графики!$B$5)),"")</f>
        <v/>
      </c>
      <c r="BQ142" s="24"/>
      <c r="BR142" s="25"/>
      <c r="BS142" s="25"/>
      <c r="BT142" s="25"/>
      <c r="BU142" s="18" t="str">
        <f t="shared" si="410"/>
        <v/>
      </c>
      <c r="BV142" s="18" t="str">
        <f t="shared" si="411"/>
        <v/>
      </c>
      <c r="BW142" s="18" t="str">
        <f t="shared" si="461"/>
        <v/>
      </c>
      <c r="BX142" s="18" t="str">
        <f t="shared" si="462"/>
        <v/>
      </c>
      <c r="BY142" s="18" t="str">
        <f>IF(ISNUMBER(BW142), BW142*COS(RADIANS(-$C142+Графики!$B$3))+BX142*SIN(RADIANS(-$C142+Графики!$B$3)),"")</f>
        <v/>
      </c>
      <c r="BZ142" s="19" t="str">
        <f>IF(ISNUMBER(BW142), BW142*COS(RADIANS(-$C142+Графики!$B$5))+BX142*SIN(RADIANS(-$C142+Графики!$B$5)),"")</f>
        <v/>
      </c>
      <c r="CA142" s="29"/>
      <c r="CB142" s="25"/>
      <c r="CC142" s="25"/>
      <c r="CD142" s="25"/>
      <c r="CE142" s="18" t="str">
        <f t="shared" si="412"/>
        <v/>
      </c>
      <c r="CF142" s="18" t="str">
        <f t="shared" si="413"/>
        <v/>
      </c>
      <c r="CG142" s="18" t="str">
        <f t="shared" si="463"/>
        <v/>
      </c>
      <c r="CH142" s="18" t="str">
        <f t="shared" si="464"/>
        <v/>
      </c>
      <c r="CI142" s="18" t="str">
        <f>IF(ISNUMBER(CG142), CG142*COS(RADIANS(-$C142+Графики!$B$3))+CH142*SIN(RADIANS(-$C142+Графики!$B$3)),"")</f>
        <v/>
      </c>
      <c r="CJ142" s="19" t="str">
        <f>IF(ISNUMBER(CG142), CG142*COS(RADIANS(-$C142+Графики!$B$5))+CH142*SIN(RADIANS(-$C142+Графики!$B$5)),"")</f>
        <v/>
      </c>
      <c r="CK142" s="24"/>
      <c r="CL142" s="25"/>
      <c r="CM142" s="25"/>
      <c r="CN142" s="25"/>
      <c r="CO142" s="18" t="str">
        <f t="shared" si="414"/>
        <v/>
      </c>
      <c r="CP142" s="18" t="str">
        <f t="shared" si="415"/>
        <v/>
      </c>
      <c r="CQ142" s="18" t="str">
        <f t="shared" si="465"/>
        <v/>
      </c>
      <c r="CR142" s="18" t="str">
        <f t="shared" si="466"/>
        <v/>
      </c>
      <c r="CS142" s="18" t="str">
        <f>IF(ISNUMBER(CQ142), CQ142*COS(RADIANS(-$C142+Графики!$B$3))+CR142*SIN(RADIANS(-$C142+Графики!$B$3)),"")</f>
        <v/>
      </c>
      <c r="CT142" s="19" t="str">
        <f>IF(ISNUMBER(CQ142), CQ142*COS(RADIANS(-$C142+Графики!$B$5))+CR142*SIN(RADIANS(-$C142+Графики!$B$5)),"")</f>
        <v/>
      </c>
      <c r="CU142" s="24"/>
      <c r="CV142" s="25"/>
      <c r="CW142" s="25"/>
      <c r="CX142" s="25"/>
      <c r="CY142" s="18" t="str">
        <f t="shared" si="416"/>
        <v/>
      </c>
      <c r="CZ142" s="18" t="str">
        <f t="shared" si="417"/>
        <v/>
      </c>
      <c r="DA142" s="18" t="str">
        <f t="shared" si="467"/>
        <v/>
      </c>
      <c r="DB142" s="18" t="str">
        <f t="shared" si="468"/>
        <v/>
      </c>
      <c r="DC142" s="18" t="str">
        <f>IF(ISNUMBER(DA142), DA142*COS(RADIANS(-$C142+Графики!$B$3))+DB142*SIN(RADIANS(-$C142+Графики!$B$3)),"")</f>
        <v/>
      </c>
      <c r="DD142" s="19" t="str">
        <f>IF(ISNUMBER(DA142), DA142*COS(RADIANS(-$C142+Графики!$B$5))+DB142*SIN(RADIANS(-$C142+Графики!$B$5)),"")</f>
        <v/>
      </c>
      <c r="DE142" s="24"/>
      <c r="DF142" s="25"/>
      <c r="DG142" s="25"/>
      <c r="DH142" s="25"/>
      <c r="DI142" s="18" t="str">
        <f t="shared" si="418"/>
        <v/>
      </c>
      <c r="DJ142" s="18" t="str">
        <f t="shared" si="419"/>
        <v/>
      </c>
      <c r="DK142" s="18" t="str">
        <f t="shared" si="469"/>
        <v/>
      </c>
      <c r="DL142" s="18" t="str">
        <f t="shared" si="470"/>
        <v/>
      </c>
      <c r="DM142" s="18" t="str">
        <f>IF(ISNUMBER(DK142), DK142*COS(RADIANS(-$C142+Графики!$B$3))+DL142*SIN(RADIANS(-$C142+Графики!$B$3)),"")</f>
        <v/>
      </c>
      <c r="DN142" s="19" t="str">
        <f>IF(ISNUMBER(DK142), DK142*COS(RADIANS(-$C142+Графики!$B$5))+DL142*SIN(RADIANS(-$C142+Графики!$B$5)),"")</f>
        <v/>
      </c>
      <c r="DO142" s="24"/>
      <c r="DP142" s="25"/>
      <c r="DQ142" s="25"/>
      <c r="DR142" s="25"/>
      <c r="DS142" s="18" t="str">
        <f t="shared" si="420"/>
        <v/>
      </c>
      <c r="DT142" s="18" t="str">
        <f t="shared" si="421"/>
        <v/>
      </c>
      <c r="DU142" s="18" t="str">
        <f t="shared" si="471"/>
        <v/>
      </c>
      <c r="DV142" s="18" t="str">
        <f t="shared" si="472"/>
        <v/>
      </c>
      <c r="DW142" s="18" t="str">
        <f>IF(ISNUMBER(DU142), DU142*COS(RADIANS(-$C142+Графики!$B$3))+DV142*SIN(RADIANS(-$C142+Графики!$B$3)),"")</f>
        <v/>
      </c>
      <c r="DX142" s="19" t="str">
        <f>IF(ISNUMBER(DU142), DU142*COS(RADIANS(-$C142+Графики!$B$5))+DV142*SIN(RADIANS(-$C142+Графики!$B$5)),"")</f>
        <v/>
      </c>
      <c r="DY142" s="24"/>
      <c r="DZ142" s="25"/>
      <c r="EA142" s="25"/>
      <c r="EB142" s="25"/>
      <c r="EC142" s="18" t="str">
        <f t="shared" si="422"/>
        <v/>
      </c>
      <c r="ED142" s="18" t="str">
        <f t="shared" si="423"/>
        <v/>
      </c>
      <c r="EE142" s="18" t="str">
        <f t="shared" si="473"/>
        <v/>
      </c>
      <c r="EF142" s="18" t="str">
        <f t="shared" si="474"/>
        <v/>
      </c>
      <c r="EG142" s="18" t="str">
        <f>IF(ISNUMBER(EE142), EE142*COS(RADIANS(-$C142+Графики!$B$3))+EF142*SIN(RADIANS(-$C142+Графики!$B$3)),"")</f>
        <v/>
      </c>
      <c r="EH142" s="19" t="str">
        <f>IF(ISNUMBER(EE142), EE142*COS(RADIANS(-$C142+Графики!$B$5))+EF142*SIN(RADIANS(-$C142+Графики!$B$5)),"")</f>
        <v/>
      </c>
      <c r="EI142" s="24"/>
      <c r="EJ142" s="25"/>
      <c r="EK142" s="25"/>
      <c r="EL142" s="25"/>
      <c r="EM142" s="18" t="str">
        <f t="shared" si="424"/>
        <v/>
      </c>
      <c r="EN142" s="18" t="str">
        <f t="shared" si="425"/>
        <v/>
      </c>
      <c r="EO142" s="18" t="str">
        <f t="shared" si="475"/>
        <v/>
      </c>
      <c r="EP142" s="18" t="str">
        <f t="shared" si="476"/>
        <v/>
      </c>
      <c r="EQ142" s="18" t="str">
        <f>IF(ISNUMBER(EO142), EO142*COS(RADIANS(-$C142+Графики!$B$3))+EP142*SIN(RADIANS(-$C142+Графики!$B$3)),"")</f>
        <v/>
      </c>
      <c r="ER142" s="19" t="str">
        <f>IF(ISNUMBER(EO142), EO142*COS(RADIANS(-$C142+Графики!$B$5))+EP142*SIN(RADIANS(-$C142+Графики!$B$5)),"")</f>
        <v/>
      </c>
      <c r="ES142" s="24"/>
      <c r="ET142" s="25"/>
      <c r="EU142" s="25"/>
      <c r="EV142" s="25"/>
      <c r="EW142" s="18" t="str">
        <f t="shared" si="426"/>
        <v/>
      </c>
      <c r="EX142" s="18" t="str">
        <f t="shared" si="427"/>
        <v/>
      </c>
      <c r="EY142" s="18" t="str">
        <f t="shared" si="477"/>
        <v/>
      </c>
      <c r="EZ142" s="18" t="str">
        <f t="shared" si="478"/>
        <v/>
      </c>
      <c r="FA142" s="18" t="str">
        <f>IF(ISNUMBER(EY142), EY142*COS(RADIANS(-$C142+Графики!$B$3))+EZ142*SIN(RADIANS(-$C142+Графики!$B$3)),"")</f>
        <v/>
      </c>
      <c r="FB142" s="19" t="str">
        <f>IF(ISNUMBER(EY142), EY142*COS(RADIANS(-$C142+Графики!$B$5))+EZ142*SIN(RADIANS(-$C142+Графики!$B$5)),"")</f>
        <v/>
      </c>
      <c r="FC142" s="24"/>
      <c r="FD142" s="25"/>
      <c r="FE142" s="25"/>
      <c r="FF142" s="25"/>
      <c r="FG142" s="18" t="str">
        <f t="shared" si="428"/>
        <v/>
      </c>
      <c r="FH142" s="18" t="str">
        <f t="shared" si="429"/>
        <v/>
      </c>
      <c r="FI142" s="18" t="str">
        <f t="shared" si="479"/>
        <v/>
      </c>
      <c r="FJ142" s="18" t="str">
        <f t="shared" si="480"/>
        <v/>
      </c>
      <c r="FK142" s="18" t="str">
        <f>IF(ISNUMBER(FI142), FI142*COS(RADIANS(-$C142+Графики!$B$3))+FJ142*SIN(RADIANS(-$C142+Графики!$B$3)),"")</f>
        <v/>
      </c>
      <c r="FL142" s="19" t="str">
        <f>IF(ISNUMBER(FI142), FI142*COS(RADIANS(-$C142+Графики!$B$5))+FJ142*SIN(RADIANS(-$C142+Графики!$B$5)),"")</f>
        <v/>
      </c>
      <c r="FM142" s="24"/>
      <c r="FN142" s="25"/>
      <c r="FO142" s="25"/>
      <c r="FP142" s="25"/>
      <c r="FQ142" s="18" t="str">
        <f t="shared" si="430"/>
        <v/>
      </c>
      <c r="FR142" s="18" t="str">
        <f t="shared" si="431"/>
        <v/>
      </c>
      <c r="FS142" s="18" t="str">
        <f t="shared" si="481"/>
        <v/>
      </c>
      <c r="FT142" s="18" t="str">
        <f t="shared" si="482"/>
        <v/>
      </c>
      <c r="FU142" s="18" t="str">
        <f>IF(ISNUMBER(FS142), FS142*COS(RADIANS(-$C142+Графики!$B$3))+FT142*SIN(RADIANS(-$C142+Графики!$B$3)),"")</f>
        <v/>
      </c>
      <c r="FV142" s="19" t="str">
        <f>IF(ISNUMBER(FS142), FS142*COS(RADIANS(-$C142+Графики!$B$5))+FT142*SIN(RADIANS(-$C142+Графики!$B$5)),"")</f>
        <v/>
      </c>
      <c r="FW142" s="24"/>
      <c r="FX142" s="25"/>
      <c r="FY142" s="25"/>
      <c r="FZ142" s="25"/>
      <c r="GA142" s="18" t="str">
        <f t="shared" si="432"/>
        <v/>
      </c>
      <c r="GB142" s="18" t="str">
        <f t="shared" si="433"/>
        <v/>
      </c>
      <c r="GC142" s="18" t="str">
        <f t="shared" si="483"/>
        <v/>
      </c>
      <c r="GD142" s="18" t="str">
        <f t="shared" si="484"/>
        <v/>
      </c>
      <c r="GE142" s="18" t="str">
        <f>IF(ISNUMBER(GC142), GC142*COS(RADIANS(-$C142+Графики!$B$3))+GD142*SIN(RADIANS(-$C142+Графики!$B$3)),"")</f>
        <v/>
      </c>
      <c r="GF142" s="19" t="str">
        <f>IF(ISNUMBER(GC142), GC142*COS(RADIANS(-$C142+Графики!$B$5))+GD142*SIN(RADIANS(-$C142+Графики!$B$5)),"")</f>
        <v/>
      </c>
      <c r="GG142" s="24"/>
      <c r="GH142" s="25"/>
      <c r="GI142" s="25"/>
      <c r="GJ142" s="25"/>
      <c r="GK142" s="18" t="str">
        <f t="shared" si="434"/>
        <v/>
      </c>
      <c r="GL142" s="18" t="str">
        <f t="shared" si="435"/>
        <v/>
      </c>
      <c r="GM142" s="18" t="str">
        <f t="shared" si="485"/>
        <v/>
      </c>
      <c r="GN142" s="18" t="str">
        <f t="shared" si="486"/>
        <v/>
      </c>
      <c r="GO142" s="18" t="str">
        <f>IF(ISNUMBER(GM142), GM142*COS(RADIANS(-$C142+Графики!$B$3))+GN142*SIN(RADIANS(-$C142+Графики!$B$3)),"")</f>
        <v/>
      </c>
      <c r="GP142" s="19" t="str">
        <f>IF(ISNUMBER(GM142), GM142*COS(RADIANS(-$C142+Графики!$B$5))+GN142*SIN(RADIANS(-$C142+Графики!$B$5)),"")</f>
        <v/>
      </c>
      <c r="GQ142" s="24"/>
      <c r="GR142" s="25"/>
      <c r="GS142" s="25"/>
      <c r="GT142" s="25"/>
      <c r="GU142" s="18" t="str">
        <f t="shared" si="436"/>
        <v/>
      </c>
      <c r="GV142" s="18" t="str">
        <f t="shared" si="437"/>
        <v/>
      </c>
      <c r="GW142" s="18" t="str">
        <f t="shared" si="487"/>
        <v/>
      </c>
      <c r="GX142" s="18" t="str">
        <f t="shared" si="488"/>
        <v/>
      </c>
      <c r="GY142" s="18" t="str">
        <f>IF(ISNUMBER(GW142), GW142*COS(RADIANS(-$C142+Графики!$B$3))+GX142*SIN(RADIANS(-$C142+Графики!$B$3)),"")</f>
        <v/>
      </c>
      <c r="GZ142" s="19" t="str">
        <f>IF(ISNUMBER(GW142), GW142*COS(RADIANS(-$C142+Графики!$B$5))+GX142*SIN(RADIANS(-$C142+Графики!$B$5)),"")</f>
        <v/>
      </c>
      <c r="HA142" s="24"/>
      <c r="HB142" s="25"/>
      <c r="HC142" s="25"/>
      <c r="HD142" s="25"/>
      <c r="HE142" s="18" t="str">
        <f t="shared" si="438"/>
        <v/>
      </c>
      <c r="HF142" s="18" t="str">
        <f t="shared" si="439"/>
        <v/>
      </c>
      <c r="HG142" s="18" t="str">
        <f t="shared" si="489"/>
        <v/>
      </c>
      <c r="HH142" s="18" t="str">
        <f t="shared" si="490"/>
        <v/>
      </c>
      <c r="HI142" s="18" t="str">
        <f>IF(ISNUMBER(HG142), HG142*COS(RADIANS(-$C142+Графики!$B$3))+HH142*SIN(RADIANS(-$C142+Графики!$B$3)),"")</f>
        <v/>
      </c>
      <c r="HJ142" s="19" t="str">
        <f>IF(ISNUMBER(HG142), HG142*COS(RADIANS(-$C142+Графики!$B$5))+HH142*SIN(RADIANS(-$C142+Графики!$B$5)),"")</f>
        <v/>
      </c>
      <c r="HK142" s="24"/>
      <c r="HL142" s="25"/>
      <c r="HM142" s="25"/>
      <c r="HN142" s="25"/>
      <c r="HO142" s="18" t="str">
        <f t="shared" si="440"/>
        <v/>
      </c>
      <c r="HP142" s="18" t="str">
        <f t="shared" si="441"/>
        <v/>
      </c>
      <c r="HQ142" s="18" t="str">
        <f t="shared" si="491"/>
        <v/>
      </c>
      <c r="HR142" s="18" t="str">
        <f t="shared" si="492"/>
        <v/>
      </c>
      <c r="HS142" s="18" t="str">
        <f>IF(ISNUMBER(HQ142), HQ142*COS(RADIANS(-$C142+Графики!$B$3))+HR142*SIN(RADIANS(-$C142+Графики!$B$3)),"")</f>
        <v/>
      </c>
      <c r="HT142" s="19" t="str">
        <f>IF(ISNUMBER(HQ142), HQ142*COS(RADIANS(-$C142+Графики!$B$5))+HR142*SIN(RADIANS(-$C142+Графики!$B$5)),"")</f>
        <v/>
      </c>
      <c r="HU142" s="24"/>
      <c r="HV142" s="25"/>
      <c r="HW142" s="25"/>
      <c r="HX142" s="25"/>
      <c r="HY142" s="18" t="str">
        <f t="shared" si="442"/>
        <v/>
      </c>
      <c r="HZ142" s="18" t="str">
        <f t="shared" si="443"/>
        <v/>
      </c>
      <c r="IA142" s="18" t="str">
        <f t="shared" si="493"/>
        <v/>
      </c>
      <c r="IB142" s="18" t="str">
        <f t="shared" si="494"/>
        <v/>
      </c>
      <c r="IC142" s="18" t="str">
        <f>IF(ISNUMBER(IA142), IA142*COS(RADIANS(-$C142+Графики!$B$3))+IB142*SIN(RADIANS(-$C142+Графики!$B$3)),"")</f>
        <v/>
      </c>
      <c r="ID142" s="19" t="str">
        <f>IF(ISNUMBER(IA142), IA142*COS(RADIANS(-$C142+Графики!$B$5))+IB142*SIN(RADIANS(-$C142+Графики!$B$5)),"")</f>
        <v/>
      </c>
      <c r="IE142" s="24"/>
      <c r="IF142" s="25"/>
      <c r="IG142" s="25"/>
      <c r="IH142" s="25"/>
      <c r="II142" s="18" t="str">
        <f t="shared" si="444"/>
        <v/>
      </c>
      <c r="IJ142" s="18" t="str">
        <f t="shared" si="445"/>
        <v/>
      </c>
      <c r="IK142" s="18" t="str">
        <f t="shared" si="495"/>
        <v/>
      </c>
      <c r="IL142" s="18" t="str">
        <f t="shared" si="496"/>
        <v/>
      </c>
      <c r="IM142" s="18" t="str">
        <f>IF(ISNUMBER(IK142), IK142*COS(RADIANS(-$C142+Графики!$B$3))+IL142*SIN(RADIANS(-$C142+Графики!$B$3)),"")</f>
        <v/>
      </c>
      <c r="IN142" s="19" t="str">
        <f>IF(ISNUMBER(IK142), IK142*COS(RADIANS(-$C142+Графики!$B$5))+IL142*SIN(RADIANS(-$C142+Графики!$B$5)),"")</f>
        <v/>
      </c>
      <c r="IO142" s="24"/>
      <c r="IP142" s="25"/>
      <c r="IQ142" s="25"/>
      <c r="IR142" s="25"/>
      <c r="IS142" s="18" t="str">
        <f t="shared" si="446"/>
        <v/>
      </c>
      <c r="IT142" s="18" t="str">
        <f t="shared" si="447"/>
        <v/>
      </c>
      <c r="IU142" s="18" t="str">
        <f t="shared" si="497"/>
        <v/>
      </c>
      <c r="IV142" s="18" t="str">
        <f t="shared" si="498"/>
        <v/>
      </c>
      <c r="IW142" s="18" t="str">
        <f>IF(ISNUMBER(IU142), IU142*COS(RADIANS(-$C142+Графики!$B$3))+IV142*SIN(RADIANS(-$C142+Графики!$B$3)),"")</f>
        <v/>
      </c>
      <c r="IX142" s="19" t="str">
        <f>IF(ISNUMBER(IU142), IU142*COS(RADIANS(-$C142+Графики!$B$5))+IV142*SIN(RADIANS(-$C142+Графики!$B$5)),"")</f>
        <v/>
      </c>
    </row>
    <row r="143" spans="1:258" s="88" customFormat="1" x14ac:dyDescent="0.25">
      <c r="A143" s="44">
        <v>143</v>
      </c>
      <c r="B143" s="50">
        <v>0</v>
      </c>
      <c r="C143" s="11">
        <f>IF(Графики!$A$7="Расчитывать с учетом закручивания скважины",B143,0)</f>
        <v>0</v>
      </c>
      <c r="D143" s="47">
        <v>70</v>
      </c>
      <c r="E143" s="34">
        <f t="shared" ref="E143:F162" si="502">IF(ISNUMBER(INDEX($I$1:$IX$303,$A143,E$1) ),INDEX($I$1:$IX$303,$A143,E$1),0)</f>
        <v>0</v>
      </c>
      <c r="F143" s="35">
        <f t="shared" si="502"/>
        <v>0</v>
      </c>
      <c r="G143" s="35">
        <f t="shared" si="500"/>
        <v>0</v>
      </c>
      <c r="H143" s="36">
        <f t="shared" si="501"/>
        <v>0</v>
      </c>
      <c r="I143" s="29"/>
      <c r="J143" s="25"/>
      <c r="K143" s="25"/>
      <c r="L143" s="25"/>
      <c r="M143" s="18" t="str">
        <f t="shared" si="398"/>
        <v/>
      </c>
      <c r="N143" s="18" t="str">
        <f t="shared" si="399"/>
        <v/>
      </c>
      <c r="O143" s="18" t="str">
        <f t="shared" si="449"/>
        <v/>
      </c>
      <c r="P143" s="18" t="str">
        <f t="shared" si="450"/>
        <v/>
      </c>
      <c r="Q143" s="18" t="str">
        <f>IF(ISNUMBER(O143), O143*COS(RADIANS(-$C143+Графики!$B$3))+P143*SIN(RADIANS(-$C143+Графики!$B$3)),"")</f>
        <v/>
      </c>
      <c r="R143" s="19" t="str">
        <f>IF(ISNUMBER(O143), O143*COS(RADIANS(-$C143+Графики!$B$5))+P143*SIN(RADIANS(-$C143+Графики!$B$5)),"")</f>
        <v/>
      </c>
      <c r="S143" s="29"/>
      <c r="T143" s="25"/>
      <c r="U143" s="25"/>
      <c r="V143" s="25"/>
      <c r="W143" s="18" t="str">
        <f t="shared" si="400"/>
        <v/>
      </c>
      <c r="X143" s="18" t="str">
        <f t="shared" si="401"/>
        <v/>
      </c>
      <c r="Y143" s="18" t="str">
        <f t="shared" si="451"/>
        <v/>
      </c>
      <c r="Z143" s="18" t="str">
        <f t="shared" si="452"/>
        <v/>
      </c>
      <c r="AA143" s="18" t="str">
        <f>IF(ISNUMBER(Y143), Y143*COS(RADIANS(-$C143+Графики!$B$3))+Z143*SIN(RADIANS(-$C143+Графики!$B$3)),"")</f>
        <v/>
      </c>
      <c r="AB143" s="18" t="str">
        <f>IF(ISNUMBER(Y143), Y143*COS(RADIANS(-$C143+Графики!$B$5))+Z143*SIN(RADIANS(-$C143+Графики!$B$5)),"")</f>
        <v/>
      </c>
      <c r="AC143" s="24"/>
      <c r="AD143" s="25"/>
      <c r="AE143" s="25"/>
      <c r="AF143" s="25"/>
      <c r="AG143" s="18" t="str">
        <f t="shared" si="402"/>
        <v/>
      </c>
      <c r="AH143" s="18" t="str">
        <f t="shared" si="403"/>
        <v/>
      </c>
      <c r="AI143" s="18" t="str">
        <f t="shared" si="453"/>
        <v/>
      </c>
      <c r="AJ143" s="18" t="str">
        <f t="shared" si="454"/>
        <v/>
      </c>
      <c r="AK143" s="18" t="str">
        <f>IF(ISNUMBER(AI143), AI143*COS(RADIANS(-$C143+Графики!$B$3))+AJ143*SIN(RADIANS(-$C143+Графики!$B$3)),"")</f>
        <v/>
      </c>
      <c r="AL143" s="19" t="str">
        <f>IF(ISNUMBER(AI143), AI143*COS(RADIANS(-$C143+Графики!$B$5))+AJ143*SIN(RADIANS(-$C143+Графики!$B$5)),"")</f>
        <v/>
      </c>
      <c r="AM143" s="24"/>
      <c r="AN143" s="25"/>
      <c r="AO143" s="25"/>
      <c r="AP143" s="25"/>
      <c r="AQ143" s="18" t="str">
        <f t="shared" si="404"/>
        <v/>
      </c>
      <c r="AR143" s="18" t="str">
        <f t="shared" si="405"/>
        <v/>
      </c>
      <c r="AS143" s="18" t="str">
        <f t="shared" si="455"/>
        <v/>
      </c>
      <c r="AT143" s="18" t="str">
        <f t="shared" si="456"/>
        <v/>
      </c>
      <c r="AU143" s="18" t="str">
        <f>IF(ISNUMBER(AS143), AS143*COS(RADIANS(-$C143+Графики!$B$3))+AT143*SIN(RADIANS(-$C143+Графики!$B$3)),"")</f>
        <v/>
      </c>
      <c r="AV143" s="19" t="str">
        <f>IF(ISNUMBER(AS143), AS143*COS(RADIANS(-$C143+Графики!$B$5))+AT143*SIN(RADIANS(-$C143+Графики!$B$5)),"")</f>
        <v/>
      </c>
      <c r="AW143" s="24"/>
      <c r="AX143" s="25"/>
      <c r="AY143" s="25"/>
      <c r="AZ143" s="25"/>
      <c r="BA143" s="18" t="str">
        <f t="shared" si="406"/>
        <v/>
      </c>
      <c r="BB143" s="18" t="str">
        <f t="shared" si="407"/>
        <v/>
      </c>
      <c r="BC143" s="18" t="str">
        <f t="shared" si="457"/>
        <v/>
      </c>
      <c r="BD143" s="18" t="str">
        <f t="shared" si="458"/>
        <v/>
      </c>
      <c r="BE143" s="18" t="str">
        <f>IF(ISNUMBER(BC143), BC143*COS(RADIANS(-$C143+Графики!$B$3))+BD143*SIN(RADIANS(-$C143+Графики!$B$3)),"")</f>
        <v/>
      </c>
      <c r="BF143" s="19" t="str">
        <f>IF(ISNUMBER(BC143), BC143*COS(RADIANS(-$C143+Графики!$B$5))+BD143*SIN(RADIANS(-$C143+Графики!$B$5)),"")</f>
        <v/>
      </c>
      <c r="BG143" s="24"/>
      <c r="BH143" s="25"/>
      <c r="BI143" s="25"/>
      <c r="BJ143" s="25"/>
      <c r="BK143" s="18" t="str">
        <f t="shared" si="408"/>
        <v/>
      </c>
      <c r="BL143" s="18" t="str">
        <f t="shared" si="409"/>
        <v/>
      </c>
      <c r="BM143" s="18" t="str">
        <f t="shared" si="459"/>
        <v/>
      </c>
      <c r="BN143" s="18" t="str">
        <f t="shared" si="460"/>
        <v/>
      </c>
      <c r="BO143" s="18" t="str">
        <f>IF(ISNUMBER(BM143), BM143*COS(RADIANS(-$C143+Графики!$B$3))+BN143*SIN(RADIANS(-$C143+Графики!$B$3)),"")</f>
        <v/>
      </c>
      <c r="BP143" s="19" t="str">
        <f>IF(ISNUMBER(BM143), BM143*COS(RADIANS(-$C143+Графики!$B$5))+BN143*SIN(RADIANS(-$C143+Графики!$B$5)),"")</f>
        <v/>
      </c>
      <c r="BQ143" s="24"/>
      <c r="BR143" s="25"/>
      <c r="BS143" s="25"/>
      <c r="BT143" s="25"/>
      <c r="BU143" s="18" t="str">
        <f t="shared" si="410"/>
        <v/>
      </c>
      <c r="BV143" s="18" t="str">
        <f t="shared" si="411"/>
        <v/>
      </c>
      <c r="BW143" s="18" t="str">
        <f t="shared" si="461"/>
        <v/>
      </c>
      <c r="BX143" s="18" t="str">
        <f t="shared" si="462"/>
        <v/>
      </c>
      <c r="BY143" s="18" t="str">
        <f>IF(ISNUMBER(BW143), BW143*COS(RADIANS(-$C143+Графики!$B$3))+BX143*SIN(RADIANS(-$C143+Графики!$B$3)),"")</f>
        <v/>
      </c>
      <c r="BZ143" s="19" t="str">
        <f>IF(ISNUMBER(BW143), BW143*COS(RADIANS(-$C143+Графики!$B$5))+BX143*SIN(RADIANS(-$C143+Графики!$B$5)),"")</f>
        <v/>
      </c>
      <c r="CA143" s="29"/>
      <c r="CB143" s="25"/>
      <c r="CC143" s="25"/>
      <c r="CD143" s="25"/>
      <c r="CE143" s="18" t="str">
        <f t="shared" si="412"/>
        <v/>
      </c>
      <c r="CF143" s="18" t="str">
        <f t="shared" si="413"/>
        <v/>
      </c>
      <c r="CG143" s="18" t="str">
        <f t="shared" si="463"/>
        <v/>
      </c>
      <c r="CH143" s="18" t="str">
        <f t="shared" si="464"/>
        <v/>
      </c>
      <c r="CI143" s="18" t="str">
        <f>IF(ISNUMBER(CG143), CG143*COS(RADIANS(-$C143+Графики!$B$3))+CH143*SIN(RADIANS(-$C143+Графики!$B$3)),"")</f>
        <v/>
      </c>
      <c r="CJ143" s="19" t="str">
        <f>IF(ISNUMBER(CG143), CG143*COS(RADIANS(-$C143+Графики!$B$5))+CH143*SIN(RADIANS(-$C143+Графики!$B$5)),"")</f>
        <v/>
      </c>
      <c r="CK143" s="24"/>
      <c r="CL143" s="25"/>
      <c r="CM143" s="25"/>
      <c r="CN143" s="25"/>
      <c r="CO143" s="18" t="str">
        <f t="shared" si="414"/>
        <v/>
      </c>
      <c r="CP143" s="18" t="str">
        <f t="shared" si="415"/>
        <v/>
      </c>
      <c r="CQ143" s="18" t="str">
        <f t="shared" si="465"/>
        <v/>
      </c>
      <c r="CR143" s="18" t="str">
        <f t="shared" si="466"/>
        <v/>
      </c>
      <c r="CS143" s="18" t="str">
        <f>IF(ISNUMBER(CQ143), CQ143*COS(RADIANS(-$C143+Графики!$B$3))+CR143*SIN(RADIANS(-$C143+Графики!$B$3)),"")</f>
        <v/>
      </c>
      <c r="CT143" s="19" t="str">
        <f>IF(ISNUMBER(CQ143), CQ143*COS(RADIANS(-$C143+Графики!$B$5))+CR143*SIN(RADIANS(-$C143+Графики!$B$5)),"")</f>
        <v/>
      </c>
      <c r="CU143" s="24"/>
      <c r="CV143" s="25"/>
      <c r="CW143" s="25"/>
      <c r="CX143" s="25"/>
      <c r="CY143" s="18" t="str">
        <f t="shared" si="416"/>
        <v/>
      </c>
      <c r="CZ143" s="18" t="str">
        <f t="shared" si="417"/>
        <v/>
      </c>
      <c r="DA143" s="18" t="str">
        <f t="shared" si="467"/>
        <v/>
      </c>
      <c r="DB143" s="18" t="str">
        <f t="shared" si="468"/>
        <v/>
      </c>
      <c r="DC143" s="18" t="str">
        <f>IF(ISNUMBER(DA143), DA143*COS(RADIANS(-$C143+Графики!$B$3))+DB143*SIN(RADIANS(-$C143+Графики!$B$3)),"")</f>
        <v/>
      </c>
      <c r="DD143" s="19" t="str">
        <f>IF(ISNUMBER(DA143), DA143*COS(RADIANS(-$C143+Графики!$B$5))+DB143*SIN(RADIANS(-$C143+Графики!$B$5)),"")</f>
        <v/>
      </c>
      <c r="DE143" s="24"/>
      <c r="DF143" s="25"/>
      <c r="DG143" s="25"/>
      <c r="DH143" s="25"/>
      <c r="DI143" s="18" t="str">
        <f t="shared" si="418"/>
        <v/>
      </c>
      <c r="DJ143" s="18" t="str">
        <f t="shared" si="419"/>
        <v/>
      </c>
      <c r="DK143" s="18" t="str">
        <f t="shared" si="469"/>
        <v/>
      </c>
      <c r="DL143" s="18" t="str">
        <f t="shared" si="470"/>
        <v/>
      </c>
      <c r="DM143" s="18" t="str">
        <f>IF(ISNUMBER(DK143), DK143*COS(RADIANS(-$C143+Графики!$B$3))+DL143*SIN(RADIANS(-$C143+Графики!$B$3)),"")</f>
        <v/>
      </c>
      <c r="DN143" s="19" t="str">
        <f>IF(ISNUMBER(DK143), DK143*COS(RADIANS(-$C143+Графики!$B$5))+DL143*SIN(RADIANS(-$C143+Графики!$B$5)),"")</f>
        <v/>
      </c>
      <c r="DO143" s="24"/>
      <c r="DP143" s="25"/>
      <c r="DQ143" s="25"/>
      <c r="DR143" s="25"/>
      <c r="DS143" s="18" t="str">
        <f t="shared" si="420"/>
        <v/>
      </c>
      <c r="DT143" s="18" t="str">
        <f t="shared" si="421"/>
        <v/>
      </c>
      <c r="DU143" s="18" t="str">
        <f t="shared" si="471"/>
        <v/>
      </c>
      <c r="DV143" s="18" t="str">
        <f t="shared" si="472"/>
        <v/>
      </c>
      <c r="DW143" s="18" t="str">
        <f>IF(ISNUMBER(DU143), DU143*COS(RADIANS(-$C143+Графики!$B$3))+DV143*SIN(RADIANS(-$C143+Графики!$B$3)),"")</f>
        <v/>
      </c>
      <c r="DX143" s="19" t="str">
        <f>IF(ISNUMBER(DU143), DU143*COS(RADIANS(-$C143+Графики!$B$5))+DV143*SIN(RADIANS(-$C143+Графики!$B$5)),"")</f>
        <v/>
      </c>
      <c r="DY143" s="24"/>
      <c r="DZ143" s="25"/>
      <c r="EA143" s="25"/>
      <c r="EB143" s="25"/>
      <c r="EC143" s="18" t="str">
        <f t="shared" si="422"/>
        <v/>
      </c>
      <c r="ED143" s="18" t="str">
        <f t="shared" si="423"/>
        <v/>
      </c>
      <c r="EE143" s="18" t="str">
        <f t="shared" si="473"/>
        <v/>
      </c>
      <c r="EF143" s="18" t="str">
        <f t="shared" si="474"/>
        <v/>
      </c>
      <c r="EG143" s="18" t="str">
        <f>IF(ISNUMBER(EE143), EE143*COS(RADIANS(-$C143+Графики!$B$3))+EF143*SIN(RADIANS(-$C143+Графики!$B$3)),"")</f>
        <v/>
      </c>
      <c r="EH143" s="19" t="str">
        <f>IF(ISNUMBER(EE143), EE143*COS(RADIANS(-$C143+Графики!$B$5))+EF143*SIN(RADIANS(-$C143+Графики!$B$5)),"")</f>
        <v/>
      </c>
      <c r="EI143" s="24"/>
      <c r="EJ143" s="25"/>
      <c r="EK143" s="25"/>
      <c r="EL143" s="25"/>
      <c r="EM143" s="18" t="str">
        <f t="shared" si="424"/>
        <v/>
      </c>
      <c r="EN143" s="18" t="str">
        <f t="shared" si="425"/>
        <v/>
      </c>
      <c r="EO143" s="18" t="str">
        <f t="shared" si="475"/>
        <v/>
      </c>
      <c r="EP143" s="18" t="str">
        <f t="shared" si="476"/>
        <v/>
      </c>
      <c r="EQ143" s="18" t="str">
        <f>IF(ISNUMBER(EO143), EO143*COS(RADIANS(-$C143+Графики!$B$3))+EP143*SIN(RADIANS(-$C143+Графики!$B$3)),"")</f>
        <v/>
      </c>
      <c r="ER143" s="19" t="str">
        <f>IF(ISNUMBER(EO143), EO143*COS(RADIANS(-$C143+Графики!$B$5))+EP143*SIN(RADIANS(-$C143+Графики!$B$5)),"")</f>
        <v/>
      </c>
      <c r="ES143" s="24"/>
      <c r="ET143" s="25"/>
      <c r="EU143" s="25"/>
      <c r="EV143" s="25"/>
      <c r="EW143" s="18" t="str">
        <f t="shared" si="426"/>
        <v/>
      </c>
      <c r="EX143" s="18" t="str">
        <f t="shared" si="427"/>
        <v/>
      </c>
      <c r="EY143" s="18" t="str">
        <f t="shared" si="477"/>
        <v/>
      </c>
      <c r="EZ143" s="18" t="str">
        <f t="shared" si="478"/>
        <v/>
      </c>
      <c r="FA143" s="18" t="str">
        <f>IF(ISNUMBER(EY143), EY143*COS(RADIANS(-$C143+Графики!$B$3))+EZ143*SIN(RADIANS(-$C143+Графики!$B$3)),"")</f>
        <v/>
      </c>
      <c r="FB143" s="19" t="str">
        <f>IF(ISNUMBER(EY143), EY143*COS(RADIANS(-$C143+Графики!$B$5))+EZ143*SIN(RADIANS(-$C143+Графики!$B$5)),"")</f>
        <v/>
      </c>
      <c r="FC143" s="24"/>
      <c r="FD143" s="25"/>
      <c r="FE143" s="25"/>
      <c r="FF143" s="25"/>
      <c r="FG143" s="18" t="str">
        <f t="shared" si="428"/>
        <v/>
      </c>
      <c r="FH143" s="18" t="str">
        <f t="shared" si="429"/>
        <v/>
      </c>
      <c r="FI143" s="18" t="str">
        <f t="shared" si="479"/>
        <v/>
      </c>
      <c r="FJ143" s="18" t="str">
        <f t="shared" si="480"/>
        <v/>
      </c>
      <c r="FK143" s="18" t="str">
        <f>IF(ISNUMBER(FI143), FI143*COS(RADIANS(-$C143+Графики!$B$3))+FJ143*SIN(RADIANS(-$C143+Графики!$B$3)),"")</f>
        <v/>
      </c>
      <c r="FL143" s="19" t="str">
        <f>IF(ISNUMBER(FI143), FI143*COS(RADIANS(-$C143+Графики!$B$5))+FJ143*SIN(RADIANS(-$C143+Графики!$B$5)),"")</f>
        <v/>
      </c>
      <c r="FM143" s="24"/>
      <c r="FN143" s="25"/>
      <c r="FO143" s="25"/>
      <c r="FP143" s="25"/>
      <c r="FQ143" s="18" t="str">
        <f t="shared" si="430"/>
        <v/>
      </c>
      <c r="FR143" s="18" t="str">
        <f t="shared" si="431"/>
        <v/>
      </c>
      <c r="FS143" s="18" t="str">
        <f t="shared" si="481"/>
        <v/>
      </c>
      <c r="FT143" s="18" t="str">
        <f t="shared" si="482"/>
        <v/>
      </c>
      <c r="FU143" s="18" t="str">
        <f>IF(ISNUMBER(FS143), FS143*COS(RADIANS(-$C143+Графики!$B$3))+FT143*SIN(RADIANS(-$C143+Графики!$B$3)),"")</f>
        <v/>
      </c>
      <c r="FV143" s="19" t="str">
        <f>IF(ISNUMBER(FS143), FS143*COS(RADIANS(-$C143+Графики!$B$5))+FT143*SIN(RADIANS(-$C143+Графики!$B$5)),"")</f>
        <v/>
      </c>
      <c r="FW143" s="24"/>
      <c r="FX143" s="25"/>
      <c r="FY143" s="25"/>
      <c r="FZ143" s="25"/>
      <c r="GA143" s="18" t="str">
        <f t="shared" si="432"/>
        <v/>
      </c>
      <c r="GB143" s="18" t="str">
        <f t="shared" si="433"/>
        <v/>
      </c>
      <c r="GC143" s="18" t="str">
        <f t="shared" si="483"/>
        <v/>
      </c>
      <c r="GD143" s="18" t="str">
        <f t="shared" si="484"/>
        <v/>
      </c>
      <c r="GE143" s="18" t="str">
        <f>IF(ISNUMBER(GC143), GC143*COS(RADIANS(-$C143+Графики!$B$3))+GD143*SIN(RADIANS(-$C143+Графики!$B$3)),"")</f>
        <v/>
      </c>
      <c r="GF143" s="19" t="str">
        <f>IF(ISNUMBER(GC143), GC143*COS(RADIANS(-$C143+Графики!$B$5))+GD143*SIN(RADIANS(-$C143+Графики!$B$5)),"")</f>
        <v/>
      </c>
      <c r="GG143" s="24"/>
      <c r="GH143" s="25"/>
      <c r="GI143" s="25"/>
      <c r="GJ143" s="25"/>
      <c r="GK143" s="18" t="str">
        <f t="shared" si="434"/>
        <v/>
      </c>
      <c r="GL143" s="18" t="str">
        <f t="shared" si="435"/>
        <v/>
      </c>
      <c r="GM143" s="18" t="str">
        <f t="shared" si="485"/>
        <v/>
      </c>
      <c r="GN143" s="18" t="str">
        <f t="shared" si="486"/>
        <v/>
      </c>
      <c r="GO143" s="18" t="str">
        <f>IF(ISNUMBER(GM143), GM143*COS(RADIANS(-$C143+Графики!$B$3))+GN143*SIN(RADIANS(-$C143+Графики!$B$3)),"")</f>
        <v/>
      </c>
      <c r="GP143" s="19" t="str">
        <f>IF(ISNUMBER(GM143), GM143*COS(RADIANS(-$C143+Графики!$B$5))+GN143*SIN(RADIANS(-$C143+Графики!$B$5)),"")</f>
        <v/>
      </c>
      <c r="GQ143" s="24"/>
      <c r="GR143" s="25"/>
      <c r="GS143" s="25"/>
      <c r="GT143" s="25"/>
      <c r="GU143" s="18" t="str">
        <f t="shared" si="436"/>
        <v/>
      </c>
      <c r="GV143" s="18" t="str">
        <f t="shared" si="437"/>
        <v/>
      </c>
      <c r="GW143" s="18" t="str">
        <f t="shared" si="487"/>
        <v/>
      </c>
      <c r="GX143" s="18" t="str">
        <f t="shared" si="488"/>
        <v/>
      </c>
      <c r="GY143" s="18" t="str">
        <f>IF(ISNUMBER(GW143), GW143*COS(RADIANS(-$C143+Графики!$B$3))+GX143*SIN(RADIANS(-$C143+Графики!$B$3)),"")</f>
        <v/>
      </c>
      <c r="GZ143" s="19" t="str">
        <f>IF(ISNUMBER(GW143), GW143*COS(RADIANS(-$C143+Графики!$B$5))+GX143*SIN(RADIANS(-$C143+Графики!$B$5)),"")</f>
        <v/>
      </c>
      <c r="HA143" s="24"/>
      <c r="HB143" s="25"/>
      <c r="HC143" s="25"/>
      <c r="HD143" s="25"/>
      <c r="HE143" s="18" t="str">
        <f t="shared" si="438"/>
        <v/>
      </c>
      <c r="HF143" s="18" t="str">
        <f t="shared" si="439"/>
        <v/>
      </c>
      <c r="HG143" s="18" t="str">
        <f t="shared" si="489"/>
        <v/>
      </c>
      <c r="HH143" s="18" t="str">
        <f t="shared" si="490"/>
        <v/>
      </c>
      <c r="HI143" s="18" t="str">
        <f>IF(ISNUMBER(HG143), HG143*COS(RADIANS(-$C143+Графики!$B$3))+HH143*SIN(RADIANS(-$C143+Графики!$B$3)),"")</f>
        <v/>
      </c>
      <c r="HJ143" s="19" t="str">
        <f>IF(ISNUMBER(HG143), HG143*COS(RADIANS(-$C143+Графики!$B$5))+HH143*SIN(RADIANS(-$C143+Графики!$B$5)),"")</f>
        <v/>
      </c>
      <c r="HK143" s="24"/>
      <c r="HL143" s="25"/>
      <c r="HM143" s="25"/>
      <c r="HN143" s="25"/>
      <c r="HO143" s="18" t="str">
        <f t="shared" si="440"/>
        <v/>
      </c>
      <c r="HP143" s="18" t="str">
        <f t="shared" si="441"/>
        <v/>
      </c>
      <c r="HQ143" s="18" t="str">
        <f t="shared" si="491"/>
        <v/>
      </c>
      <c r="HR143" s="18" t="str">
        <f t="shared" si="492"/>
        <v/>
      </c>
      <c r="HS143" s="18" t="str">
        <f>IF(ISNUMBER(HQ143), HQ143*COS(RADIANS(-$C143+Графики!$B$3))+HR143*SIN(RADIANS(-$C143+Графики!$B$3)),"")</f>
        <v/>
      </c>
      <c r="HT143" s="19" t="str">
        <f>IF(ISNUMBER(HQ143), HQ143*COS(RADIANS(-$C143+Графики!$B$5))+HR143*SIN(RADIANS(-$C143+Графики!$B$5)),"")</f>
        <v/>
      </c>
      <c r="HU143" s="24"/>
      <c r="HV143" s="25"/>
      <c r="HW143" s="25"/>
      <c r="HX143" s="25"/>
      <c r="HY143" s="18" t="str">
        <f t="shared" si="442"/>
        <v/>
      </c>
      <c r="HZ143" s="18" t="str">
        <f t="shared" si="443"/>
        <v/>
      </c>
      <c r="IA143" s="18" t="str">
        <f t="shared" si="493"/>
        <v/>
      </c>
      <c r="IB143" s="18" t="str">
        <f t="shared" si="494"/>
        <v/>
      </c>
      <c r="IC143" s="18" t="str">
        <f>IF(ISNUMBER(IA143), IA143*COS(RADIANS(-$C143+Графики!$B$3))+IB143*SIN(RADIANS(-$C143+Графики!$B$3)),"")</f>
        <v/>
      </c>
      <c r="ID143" s="19" t="str">
        <f>IF(ISNUMBER(IA143), IA143*COS(RADIANS(-$C143+Графики!$B$5))+IB143*SIN(RADIANS(-$C143+Графики!$B$5)),"")</f>
        <v/>
      </c>
      <c r="IE143" s="24"/>
      <c r="IF143" s="25"/>
      <c r="IG143" s="25"/>
      <c r="IH143" s="25"/>
      <c r="II143" s="18" t="str">
        <f t="shared" si="444"/>
        <v/>
      </c>
      <c r="IJ143" s="18" t="str">
        <f t="shared" si="445"/>
        <v/>
      </c>
      <c r="IK143" s="18" t="str">
        <f t="shared" si="495"/>
        <v/>
      </c>
      <c r="IL143" s="18" t="str">
        <f t="shared" si="496"/>
        <v/>
      </c>
      <c r="IM143" s="18" t="str">
        <f>IF(ISNUMBER(IK143), IK143*COS(RADIANS(-$C143+Графики!$B$3))+IL143*SIN(RADIANS(-$C143+Графики!$B$3)),"")</f>
        <v/>
      </c>
      <c r="IN143" s="19" t="str">
        <f>IF(ISNUMBER(IK143), IK143*COS(RADIANS(-$C143+Графики!$B$5))+IL143*SIN(RADIANS(-$C143+Графики!$B$5)),"")</f>
        <v/>
      </c>
      <c r="IO143" s="24"/>
      <c r="IP143" s="25"/>
      <c r="IQ143" s="25"/>
      <c r="IR143" s="25"/>
      <c r="IS143" s="18" t="str">
        <f t="shared" si="446"/>
        <v/>
      </c>
      <c r="IT143" s="18" t="str">
        <f t="shared" si="447"/>
        <v/>
      </c>
      <c r="IU143" s="18" t="str">
        <f t="shared" si="497"/>
        <v/>
      </c>
      <c r="IV143" s="18" t="str">
        <f t="shared" si="498"/>
        <v/>
      </c>
      <c r="IW143" s="18" t="str">
        <f>IF(ISNUMBER(IU143), IU143*COS(RADIANS(-$C143+Графики!$B$3))+IV143*SIN(RADIANS(-$C143+Графики!$B$3)),"")</f>
        <v/>
      </c>
      <c r="IX143" s="19" t="str">
        <f>IF(ISNUMBER(IU143), IU143*COS(RADIANS(-$C143+Графики!$B$5))+IV143*SIN(RADIANS(-$C143+Графики!$B$5)),"")</f>
        <v/>
      </c>
    </row>
    <row r="144" spans="1:258" s="88" customFormat="1" x14ac:dyDescent="0.25">
      <c r="A144" s="44">
        <v>144</v>
      </c>
      <c r="B144" s="50">
        <v>0</v>
      </c>
      <c r="C144" s="11">
        <f>IF(Графики!$A$7="Расчитывать с учетом закручивания скважины",B144,0)</f>
        <v>0</v>
      </c>
      <c r="D144" s="47">
        <v>70.5</v>
      </c>
      <c r="E144" s="34">
        <f t="shared" si="502"/>
        <v>0</v>
      </c>
      <c r="F144" s="35">
        <f t="shared" si="502"/>
        <v>0</v>
      </c>
      <c r="G144" s="35">
        <f t="shared" si="500"/>
        <v>0</v>
      </c>
      <c r="H144" s="36">
        <f t="shared" si="501"/>
        <v>0</v>
      </c>
      <c r="I144" s="29"/>
      <c r="J144" s="25"/>
      <c r="K144" s="25"/>
      <c r="L144" s="25"/>
      <c r="M144" s="18" t="str">
        <f t="shared" si="398"/>
        <v/>
      </c>
      <c r="N144" s="18" t="str">
        <f t="shared" si="399"/>
        <v/>
      </c>
      <c r="O144" s="18" t="str">
        <f t="shared" si="449"/>
        <v/>
      </c>
      <c r="P144" s="18" t="str">
        <f t="shared" si="450"/>
        <v/>
      </c>
      <c r="Q144" s="18" t="str">
        <f>IF(ISNUMBER(O144), O144*COS(RADIANS(-$C144+Графики!$B$3))+P144*SIN(RADIANS(-$C144+Графики!$B$3)),"")</f>
        <v/>
      </c>
      <c r="R144" s="19" t="str">
        <f>IF(ISNUMBER(O144), O144*COS(RADIANS(-$C144+Графики!$B$5))+P144*SIN(RADIANS(-$C144+Графики!$B$5)),"")</f>
        <v/>
      </c>
      <c r="S144" s="29"/>
      <c r="T144" s="25"/>
      <c r="U144" s="25"/>
      <c r="V144" s="25"/>
      <c r="W144" s="18" t="str">
        <f t="shared" si="400"/>
        <v/>
      </c>
      <c r="X144" s="18" t="str">
        <f t="shared" si="401"/>
        <v/>
      </c>
      <c r="Y144" s="18" t="str">
        <f t="shared" si="451"/>
        <v/>
      </c>
      <c r="Z144" s="18" t="str">
        <f t="shared" si="452"/>
        <v/>
      </c>
      <c r="AA144" s="18" t="str">
        <f>IF(ISNUMBER(Y144), Y144*COS(RADIANS(-$C144+Графики!$B$3))+Z144*SIN(RADIANS(-$C144+Графики!$B$3)),"")</f>
        <v/>
      </c>
      <c r="AB144" s="18" t="str">
        <f>IF(ISNUMBER(Y144), Y144*COS(RADIANS(-$C144+Графики!$B$5))+Z144*SIN(RADIANS(-$C144+Графики!$B$5)),"")</f>
        <v/>
      </c>
      <c r="AC144" s="24"/>
      <c r="AD144" s="25"/>
      <c r="AE144" s="25"/>
      <c r="AF144" s="25"/>
      <c r="AG144" s="18" t="str">
        <f t="shared" si="402"/>
        <v/>
      </c>
      <c r="AH144" s="18" t="str">
        <f t="shared" si="403"/>
        <v/>
      </c>
      <c r="AI144" s="18" t="str">
        <f t="shared" si="453"/>
        <v/>
      </c>
      <c r="AJ144" s="18" t="str">
        <f t="shared" si="454"/>
        <v/>
      </c>
      <c r="AK144" s="18" t="str">
        <f>IF(ISNUMBER(AI144), AI144*COS(RADIANS(-$C144+Графики!$B$3))+AJ144*SIN(RADIANS(-$C144+Графики!$B$3)),"")</f>
        <v/>
      </c>
      <c r="AL144" s="19" t="str">
        <f>IF(ISNUMBER(AI144), AI144*COS(RADIANS(-$C144+Графики!$B$5))+AJ144*SIN(RADIANS(-$C144+Графики!$B$5)),"")</f>
        <v/>
      </c>
      <c r="AM144" s="24"/>
      <c r="AN144" s="25"/>
      <c r="AO144" s="25"/>
      <c r="AP144" s="25"/>
      <c r="AQ144" s="18" t="str">
        <f t="shared" si="404"/>
        <v/>
      </c>
      <c r="AR144" s="18" t="str">
        <f t="shared" si="405"/>
        <v/>
      </c>
      <c r="AS144" s="18" t="str">
        <f t="shared" si="455"/>
        <v/>
      </c>
      <c r="AT144" s="18" t="str">
        <f t="shared" si="456"/>
        <v/>
      </c>
      <c r="AU144" s="18" t="str">
        <f>IF(ISNUMBER(AS144), AS144*COS(RADIANS(-$C144+Графики!$B$3))+AT144*SIN(RADIANS(-$C144+Графики!$B$3)),"")</f>
        <v/>
      </c>
      <c r="AV144" s="19" t="str">
        <f>IF(ISNUMBER(AS144), AS144*COS(RADIANS(-$C144+Графики!$B$5))+AT144*SIN(RADIANS(-$C144+Графики!$B$5)),"")</f>
        <v/>
      </c>
      <c r="AW144" s="24"/>
      <c r="AX144" s="25"/>
      <c r="AY144" s="25"/>
      <c r="AZ144" s="25"/>
      <c r="BA144" s="18" t="str">
        <f t="shared" si="406"/>
        <v/>
      </c>
      <c r="BB144" s="18" t="str">
        <f t="shared" si="407"/>
        <v/>
      </c>
      <c r="BC144" s="18" t="str">
        <f t="shared" si="457"/>
        <v/>
      </c>
      <c r="BD144" s="18" t="str">
        <f t="shared" si="458"/>
        <v/>
      </c>
      <c r="BE144" s="18" t="str">
        <f>IF(ISNUMBER(BC144), BC144*COS(RADIANS(-$C144+Графики!$B$3))+BD144*SIN(RADIANS(-$C144+Графики!$B$3)),"")</f>
        <v/>
      </c>
      <c r="BF144" s="19" t="str">
        <f>IF(ISNUMBER(BC144), BC144*COS(RADIANS(-$C144+Графики!$B$5))+BD144*SIN(RADIANS(-$C144+Графики!$B$5)),"")</f>
        <v/>
      </c>
      <c r="BG144" s="24"/>
      <c r="BH144" s="25"/>
      <c r="BI144" s="25"/>
      <c r="BJ144" s="25"/>
      <c r="BK144" s="18" t="str">
        <f t="shared" si="408"/>
        <v/>
      </c>
      <c r="BL144" s="18" t="str">
        <f t="shared" si="409"/>
        <v/>
      </c>
      <c r="BM144" s="18" t="str">
        <f t="shared" si="459"/>
        <v/>
      </c>
      <c r="BN144" s="18" t="str">
        <f t="shared" si="460"/>
        <v/>
      </c>
      <c r="BO144" s="18" t="str">
        <f>IF(ISNUMBER(BM144), BM144*COS(RADIANS(-$C144+Графики!$B$3))+BN144*SIN(RADIANS(-$C144+Графики!$B$3)),"")</f>
        <v/>
      </c>
      <c r="BP144" s="19" t="str">
        <f>IF(ISNUMBER(BM144), BM144*COS(RADIANS(-$C144+Графики!$B$5))+BN144*SIN(RADIANS(-$C144+Графики!$B$5)),"")</f>
        <v/>
      </c>
      <c r="BQ144" s="24"/>
      <c r="BR144" s="25"/>
      <c r="BS144" s="25"/>
      <c r="BT144" s="25"/>
      <c r="BU144" s="18" t="str">
        <f t="shared" si="410"/>
        <v/>
      </c>
      <c r="BV144" s="18" t="str">
        <f t="shared" si="411"/>
        <v/>
      </c>
      <c r="BW144" s="18" t="str">
        <f t="shared" si="461"/>
        <v/>
      </c>
      <c r="BX144" s="18" t="str">
        <f t="shared" si="462"/>
        <v/>
      </c>
      <c r="BY144" s="18" t="str">
        <f>IF(ISNUMBER(BW144), BW144*COS(RADIANS(-$C144+Графики!$B$3))+BX144*SIN(RADIANS(-$C144+Графики!$B$3)),"")</f>
        <v/>
      </c>
      <c r="BZ144" s="19" t="str">
        <f>IF(ISNUMBER(BW144), BW144*COS(RADIANS(-$C144+Графики!$B$5))+BX144*SIN(RADIANS(-$C144+Графики!$B$5)),"")</f>
        <v/>
      </c>
      <c r="CA144" s="29"/>
      <c r="CB144" s="25"/>
      <c r="CC144" s="25"/>
      <c r="CD144" s="25"/>
      <c r="CE144" s="18" t="str">
        <f t="shared" si="412"/>
        <v/>
      </c>
      <c r="CF144" s="18" t="str">
        <f t="shared" si="413"/>
        <v/>
      </c>
      <c r="CG144" s="18" t="str">
        <f t="shared" si="463"/>
        <v/>
      </c>
      <c r="CH144" s="18" t="str">
        <f t="shared" si="464"/>
        <v/>
      </c>
      <c r="CI144" s="18" t="str">
        <f>IF(ISNUMBER(CG144), CG144*COS(RADIANS(-$C144+Графики!$B$3))+CH144*SIN(RADIANS(-$C144+Графики!$B$3)),"")</f>
        <v/>
      </c>
      <c r="CJ144" s="19" t="str">
        <f>IF(ISNUMBER(CG144), CG144*COS(RADIANS(-$C144+Графики!$B$5))+CH144*SIN(RADIANS(-$C144+Графики!$B$5)),"")</f>
        <v/>
      </c>
      <c r="CK144" s="24"/>
      <c r="CL144" s="25"/>
      <c r="CM144" s="25"/>
      <c r="CN144" s="25"/>
      <c r="CO144" s="18" t="str">
        <f t="shared" si="414"/>
        <v/>
      </c>
      <c r="CP144" s="18" t="str">
        <f t="shared" si="415"/>
        <v/>
      </c>
      <c r="CQ144" s="18" t="str">
        <f t="shared" si="465"/>
        <v/>
      </c>
      <c r="CR144" s="18" t="str">
        <f t="shared" si="466"/>
        <v/>
      </c>
      <c r="CS144" s="18" t="str">
        <f>IF(ISNUMBER(CQ144), CQ144*COS(RADIANS(-$C144+Графики!$B$3))+CR144*SIN(RADIANS(-$C144+Графики!$B$3)),"")</f>
        <v/>
      </c>
      <c r="CT144" s="19" t="str">
        <f>IF(ISNUMBER(CQ144), CQ144*COS(RADIANS(-$C144+Графики!$B$5))+CR144*SIN(RADIANS(-$C144+Графики!$B$5)),"")</f>
        <v/>
      </c>
      <c r="CU144" s="24"/>
      <c r="CV144" s="25"/>
      <c r="CW144" s="25"/>
      <c r="CX144" s="25"/>
      <c r="CY144" s="18" t="str">
        <f t="shared" si="416"/>
        <v/>
      </c>
      <c r="CZ144" s="18" t="str">
        <f t="shared" si="417"/>
        <v/>
      </c>
      <c r="DA144" s="18" t="str">
        <f t="shared" si="467"/>
        <v/>
      </c>
      <c r="DB144" s="18" t="str">
        <f t="shared" si="468"/>
        <v/>
      </c>
      <c r="DC144" s="18" t="str">
        <f>IF(ISNUMBER(DA144), DA144*COS(RADIANS(-$C144+Графики!$B$3))+DB144*SIN(RADIANS(-$C144+Графики!$B$3)),"")</f>
        <v/>
      </c>
      <c r="DD144" s="19" t="str">
        <f>IF(ISNUMBER(DA144), DA144*COS(RADIANS(-$C144+Графики!$B$5))+DB144*SIN(RADIANS(-$C144+Графики!$B$5)),"")</f>
        <v/>
      </c>
      <c r="DE144" s="24"/>
      <c r="DF144" s="25"/>
      <c r="DG144" s="25"/>
      <c r="DH144" s="25"/>
      <c r="DI144" s="18" t="str">
        <f t="shared" si="418"/>
        <v/>
      </c>
      <c r="DJ144" s="18" t="str">
        <f t="shared" si="419"/>
        <v/>
      </c>
      <c r="DK144" s="18" t="str">
        <f t="shared" si="469"/>
        <v/>
      </c>
      <c r="DL144" s="18" t="str">
        <f t="shared" si="470"/>
        <v/>
      </c>
      <c r="DM144" s="18" t="str">
        <f>IF(ISNUMBER(DK144), DK144*COS(RADIANS(-$C144+Графики!$B$3))+DL144*SIN(RADIANS(-$C144+Графики!$B$3)),"")</f>
        <v/>
      </c>
      <c r="DN144" s="19" t="str">
        <f>IF(ISNUMBER(DK144), DK144*COS(RADIANS(-$C144+Графики!$B$5))+DL144*SIN(RADIANS(-$C144+Графики!$B$5)),"")</f>
        <v/>
      </c>
      <c r="DO144" s="24"/>
      <c r="DP144" s="25"/>
      <c r="DQ144" s="25"/>
      <c r="DR144" s="25"/>
      <c r="DS144" s="18" t="str">
        <f t="shared" si="420"/>
        <v/>
      </c>
      <c r="DT144" s="18" t="str">
        <f t="shared" si="421"/>
        <v/>
      </c>
      <c r="DU144" s="18" t="str">
        <f t="shared" si="471"/>
        <v/>
      </c>
      <c r="DV144" s="18" t="str">
        <f t="shared" si="472"/>
        <v/>
      </c>
      <c r="DW144" s="18" t="str">
        <f>IF(ISNUMBER(DU144), DU144*COS(RADIANS(-$C144+Графики!$B$3))+DV144*SIN(RADIANS(-$C144+Графики!$B$3)),"")</f>
        <v/>
      </c>
      <c r="DX144" s="19" t="str">
        <f>IF(ISNUMBER(DU144), DU144*COS(RADIANS(-$C144+Графики!$B$5))+DV144*SIN(RADIANS(-$C144+Графики!$B$5)),"")</f>
        <v/>
      </c>
      <c r="DY144" s="24"/>
      <c r="DZ144" s="25"/>
      <c r="EA144" s="25"/>
      <c r="EB144" s="25"/>
      <c r="EC144" s="18" t="str">
        <f t="shared" si="422"/>
        <v/>
      </c>
      <c r="ED144" s="18" t="str">
        <f t="shared" si="423"/>
        <v/>
      </c>
      <c r="EE144" s="18" t="str">
        <f t="shared" si="473"/>
        <v/>
      </c>
      <c r="EF144" s="18" t="str">
        <f t="shared" si="474"/>
        <v/>
      </c>
      <c r="EG144" s="18" t="str">
        <f>IF(ISNUMBER(EE144), EE144*COS(RADIANS(-$C144+Графики!$B$3))+EF144*SIN(RADIANS(-$C144+Графики!$B$3)),"")</f>
        <v/>
      </c>
      <c r="EH144" s="19" t="str">
        <f>IF(ISNUMBER(EE144), EE144*COS(RADIANS(-$C144+Графики!$B$5))+EF144*SIN(RADIANS(-$C144+Графики!$B$5)),"")</f>
        <v/>
      </c>
      <c r="EI144" s="24"/>
      <c r="EJ144" s="25"/>
      <c r="EK144" s="25"/>
      <c r="EL144" s="25"/>
      <c r="EM144" s="18" t="str">
        <f t="shared" si="424"/>
        <v/>
      </c>
      <c r="EN144" s="18" t="str">
        <f t="shared" si="425"/>
        <v/>
      </c>
      <c r="EO144" s="18" t="str">
        <f t="shared" si="475"/>
        <v/>
      </c>
      <c r="EP144" s="18" t="str">
        <f t="shared" si="476"/>
        <v/>
      </c>
      <c r="EQ144" s="18" t="str">
        <f>IF(ISNUMBER(EO144), EO144*COS(RADIANS(-$C144+Графики!$B$3))+EP144*SIN(RADIANS(-$C144+Графики!$B$3)),"")</f>
        <v/>
      </c>
      <c r="ER144" s="19" t="str">
        <f>IF(ISNUMBER(EO144), EO144*COS(RADIANS(-$C144+Графики!$B$5))+EP144*SIN(RADIANS(-$C144+Графики!$B$5)),"")</f>
        <v/>
      </c>
      <c r="ES144" s="24"/>
      <c r="ET144" s="25"/>
      <c r="EU144" s="25"/>
      <c r="EV144" s="25"/>
      <c r="EW144" s="18" t="str">
        <f t="shared" si="426"/>
        <v/>
      </c>
      <c r="EX144" s="18" t="str">
        <f t="shared" si="427"/>
        <v/>
      </c>
      <c r="EY144" s="18" t="str">
        <f t="shared" si="477"/>
        <v/>
      </c>
      <c r="EZ144" s="18" t="str">
        <f t="shared" si="478"/>
        <v/>
      </c>
      <c r="FA144" s="18" t="str">
        <f>IF(ISNUMBER(EY144), EY144*COS(RADIANS(-$C144+Графики!$B$3))+EZ144*SIN(RADIANS(-$C144+Графики!$B$3)),"")</f>
        <v/>
      </c>
      <c r="FB144" s="19" t="str">
        <f>IF(ISNUMBER(EY144), EY144*COS(RADIANS(-$C144+Графики!$B$5))+EZ144*SIN(RADIANS(-$C144+Графики!$B$5)),"")</f>
        <v/>
      </c>
      <c r="FC144" s="24"/>
      <c r="FD144" s="25"/>
      <c r="FE144" s="25"/>
      <c r="FF144" s="25"/>
      <c r="FG144" s="18" t="str">
        <f t="shared" si="428"/>
        <v/>
      </c>
      <c r="FH144" s="18" t="str">
        <f t="shared" si="429"/>
        <v/>
      </c>
      <c r="FI144" s="18" t="str">
        <f t="shared" si="479"/>
        <v/>
      </c>
      <c r="FJ144" s="18" t="str">
        <f t="shared" si="480"/>
        <v/>
      </c>
      <c r="FK144" s="18" t="str">
        <f>IF(ISNUMBER(FI144), FI144*COS(RADIANS(-$C144+Графики!$B$3))+FJ144*SIN(RADIANS(-$C144+Графики!$B$3)),"")</f>
        <v/>
      </c>
      <c r="FL144" s="19" t="str">
        <f>IF(ISNUMBER(FI144), FI144*COS(RADIANS(-$C144+Графики!$B$5))+FJ144*SIN(RADIANS(-$C144+Графики!$B$5)),"")</f>
        <v/>
      </c>
      <c r="FM144" s="24"/>
      <c r="FN144" s="25"/>
      <c r="FO144" s="25"/>
      <c r="FP144" s="25"/>
      <c r="FQ144" s="18" t="str">
        <f t="shared" si="430"/>
        <v/>
      </c>
      <c r="FR144" s="18" t="str">
        <f t="shared" si="431"/>
        <v/>
      </c>
      <c r="FS144" s="18" t="str">
        <f t="shared" si="481"/>
        <v/>
      </c>
      <c r="FT144" s="18" t="str">
        <f t="shared" si="482"/>
        <v/>
      </c>
      <c r="FU144" s="18" t="str">
        <f>IF(ISNUMBER(FS144), FS144*COS(RADIANS(-$C144+Графики!$B$3))+FT144*SIN(RADIANS(-$C144+Графики!$B$3)),"")</f>
        <v/>
      </c>
      <c r="FV144" s="19" t="str">
        <f>IF(ISNUMBER(FS144), FS144*COS(RADIANS(-$C144+Графики!$B$5))+FT144*SIN(RADIANS(-$C144+Графики!$B$5)),"")</f>
        <v/>
      </c>
      <c r="FW144" s="24"/>
      <c r="FX144" s="25"/>
      <c r="FY144" s="25"/>
      <c r="FZ144" s="25"/>
      <c r="GA144" s="18" t="str">
        <f t="shared" si="432"/>
        <v/>
      </c>
      <c r="GB144" s="18" t="str">
        <f t="shared" si="433"/>
        <v/>
      </c>
      <c r="GC144" s="18" t="str">
        <f t="shared" si="483"/>
        <v/>
      </c>
      <c r="GD144" s="18" t="str">
        <f t="shared" si="484"/>
        <v/>
      </c>
      <c r="GE144" s="18" t="str">
        <f>IF(ISNUMBER(GC144), GC144*COS(RADIANS(-$C144+Графики!$B$3))+GD144*SIN(RADIANS(-$C144+Графики!$B$3)),"")</f>
        <v/>
      </c>
      <c r="GF144" s="19" t="str">
        <f>IF(ISNUMBER(GC144), GC144*COS(RADIANS(-$C144+Графики!$B$5))+GD144*SIN(RADIANS(-$C144+Графики!$B$5)),"")</f>
        <v/>
      </c>
      <c r="GG144" s="24"/>
      <c r="GH144" s="25"/>
      <c r="GI144" s="25"/>
      <c r="GJ144" s="25"/>
      <c r="GK144" s="18" t="str">
        <f t="shared" si="434"/>
        <v/>
      </c>
      <c r="GL144" s="18" t="str">
        <f t="shared" si="435"/>
        <v/>
      </c>
      <c r="GM144" s="18" t="str">
        <f t="shared" si="485"/>
        <v/>
      </c>
      <c r="GN144" s="18" t="str">
        <f t="shared" si="486"/>
        <v/>
      </c>
      <c r="GO144" s="18" t="str">
        <f>IF(ISNUMBER(GM144), GM144*COS(RADIANS(-$C144+Графики!$B$3))+GN144*SIN(RADIANS(-$C144+Графики!$B$3)),"")</f>
        <v/>
      </c>
      <c r="GP144" s="19" t="str">
        <f>IF(ISNUMBER(GM144), GM144*COS(RADIANS(-$C144+Графики!$B$5))+GN144*SIN(RADIANS(-$C144+Графики!$B$5)),"")</f>
        <v/>
      </c>
      <c r="GQ144" s="24"/>
      <c r="GR144" s="25"/>
      <c r="GS144" s="25"/>
      <c r="GT144" s="25"/>
      <c r="GU144" s="18" t="str">
        <f t="shared" si="436"/>
        <v/>
      </c>
      <c r="GV144" s="18" t="str">
        <f t="shared" si="437"/>
        <v/>
      </c>
      <c r="GW144" s="18" t="str">
        <f t="shared" si="487"/>
        <v/>
      </c>
      <c r="GX144" s="18" t="str">
        <f t="shared" si="488"/>
        <v/>
      </c>
      <c r="GY144" s="18" t="str">
        <f>IF(ISNUMBER(GW144), GW144*COS(RADIANS(-$C144+Графики!$B$3))+GX144*SIN(RADIANS(-$C144+Графики!$B$3)),"")</f>
        <v/>
      </c>
      <c r="GZ144" s="19" t="str">
        <f>IF(ISNUMBER(GW144), GW144*COS(RADIANS(-$C144+Графики!$B$5))+GX144*SIN(RADIANS(-$C144+Графики!$B$5)),"")</f>
        <v/>
      </c>
      <c r="HA144" s="24"/>
      <c r="HB144" s="25"/>
      <c r="HC144" s="25"/>
      <c r="HD144" s="25"/>
      <c r="HE144" s="18" t="str">
        <f t="shared" si="438"/>
        <v/>
      </c>
      <c r="HF144" s="18" t="str">
        <f t="shared" si="439"/>
        <v/>
      </c>
      <c r="HG144" s="18" t="str">
        <f t="shared" si="489"/>
        <v/>
      </c>
      <c r="HH144" s="18" t="str">
        <f t="shared" si="490"/>
        <v/>
      </c>
      <c r="HI144" s="18" t="str">
        <f>IF(ISNUMBER(HG144), HG144*COS(RADIANS(-$C144+Графики!$B$3))+HH144*SIN(RADIANS(-$C144+Графики!$B$3)),"")</f>
        <v/>
      </c>
      <c r="HJ144" s="19" t="str">
        <f>IF(ISNUMBER(HG144), HG144*COS(RADIANS(-$C144+Графики!$B$5))+HH144*SIN(RADIANS(-$C144+Графики!$B$5)),"")</f>
        <v/>
      </c>
      <c r="HK144" s="24"/>
      <c r="HL144" s="25"/>
      <c r="HM144" s="25"/>
      <c r="HN144" s="25"/>
      <c r="HO144" s="18" t="str">
        <f t="shared" si="440"/>
        <v/>
      </c>
      <c r="HP144" s="18" t="str">
        <f t="shared" si="441"/>
        <v/>
      </c>
      <c r="HQ144" s="18" t="str">
        <f t="shared" si="491"/>
        <v/>
      </c>
      <c r="HR144" s="18" t="str">
        <f t="shared" si="492"/>
        <v/>
      </c>
      <c r="HS144" s="18" t="str">
        <f>IF(ISNUMBER(HQ144), HQ144*COS(RADIANS(-$C144+Графики!$B$3))+HR144*SIN(RADIANS(-$C144+Графики!$B$3)),"")</f>
        <v/>
      </c>
      <c r="HT144" s="19" t="str">
        <f>IF(ISNUMBER(HQ144), HQ144*COS(RADIANS(-$C144+Графики!$B$5))+HR144*SIN(RADIANS(-$C144+Графики!$B$5)),"")</f>
        <v/>
      </c>
      <c r="HU144" s="24"/>
      <c r="HV144" s="25"/>
      <c r="HW144" s="25"/>
      <c r="HX144" s="25"/>
      <c r="HY144" s="18" t="str">
        <f t="shared" si="442"/>
        <v/>
      </c>
      <c r="HZ144" s="18" t="str">
        <f t="shared" si="443"/>
        <v/>
      </c>
      <c r="IA144" s="18" t="str">
        <f t="shared" si="493"/>
        <v/>
      </c>
      <c r="IB144" s="18" t="str">
        <f t="shared" si="494"/>
        <v/>
      </c>
      <c r="IC144" s="18" t="str">
        <f>IF(ISNUMBER(IA144), IA144*COS(RADIANS(-$C144+Графики!$B$3))+IB144*SIN(RADIANS(-$C144+Графики!$B$3)),"")</f>
        <v/>
      </c>
      <c r="ID144" s="19" t="str">
        <f>IF(ISNUMBER(IA144), IA144*COS(RADIANS(-$C144+Графики!$B$5))+IB144*SIN(RADIANS(-$C144+Графики!$B$5)),"")</f>
        <v/>
      </c>
      <c r="IE144" s="24"/>
      <c r="IF144" s="25"/>
      <c r="IG144" s="25"/>
      <c r="IH144" s="25"/>
      <c r="II144" s="18" t="str">
        <f t="shared" si="444"/>
        <v/>
      </c>
      <c r="IJ144" s="18" t="str">
        <f t="shared" si="445"/>
        <v/>
      </c>
      <c r="IK144" s="18" t="str">
        <f t="shared" si="495"/>
        <v/>
      </c>
      <c r="IL144" s="18" t="str">
        <f t="shared" si="496"/>
        <v/>
      </c>
      <c r="IM144" s="18" t="str">
        <f>IF(ISNUMBER(IK144), IK144*COS(RADIANS(-$C144+Графики!$B$3))+IL144*SIN(RADIANS(-$C144+Графики!$B$3)),"")</f>
        <v/>
      </c>
      <c r="IN144" s="19" t="str">
        <f>IF(ISNUMBER(IK144), IK144*COS(RADIANS(-$C144+Графики!$B$5))+IL144*SIN(RADIANS(-$C144+Графики!$B$5)),"")</f>
        <v/>
      </c>
      <c r="IO144" s="24"/>
      <c r="IP144" s="25"/>
      <c r="IQ144" s="25"/>
      <c r="IR144" s="25"/>
      <c r="IS144" s="18" t="str">
        <f t="shared" si="446"/>
        <v/>
      </c>
      <c r="IT144" s="18" t="str">
        <f t="shared" si="447"/>
        <v/>
      </c>
      <c r="IU144" s="18" t="str">
        <f t="shared" si="497"/>
        <v/>
      </c>
      <c r="IV144" s="18" t="str">
        <f t="shared" si="498"/>
        <v/>
      </c>
      <c r="IW144" s="18" t="str">
        <f>IF(ISNUMBER(IU144), IU144*COS(RADIANS(-$C144+Графики!$B$3))+IV144*SIN(RADIANS(-$C144+Графики!$B$3)),"")</f>
        <v/>
      </c>
      <c r="IX144" s="19" t="str">
        <f>IF(ISNUMBER(IU144), IU144*COS(RADIANS(-$C144+Графики!$B$5))+IV144*SIN(RADIANS(-$C144+Графики!$B$5)),"")</f>
        <v/>
      </c>
    </row>
    <row r="145" spans="1:258" s="88" customFormat="1" x14ac:dyDescent="0.25">
      <c r="A145" s="44">
        <v>145</v>
      </c>
      <c r="B145" s="50">
        <v>0</v>
      </c>
      <c r="C145" s="11">
        <f>IF(Графики!$A$7="Расчитывать с учетом закручивания скважины",B145,0)</f>
        <v>0</v>
      </c>
      <c r="D145" s="47">
        <v>71</v>
      </c>
      <c r="E145" s="34">
        <f t="shared" si="502"/>
        <v>0</v>
      </c>
      <c r="F145" s="35">
        <f t="shared" si="502"/>
        <v>0</v>
      </c>
      <c r="G145" s="35">
        <f t="shared" si="500"/>
        <v>0</v>
      </c>
      <c r="H145" s="36">
        <f t="shared" si="501"/>
        <v>0</v>
      </c>
      <c r="I145" s="29"/>
      <c r="J145" s="25"/>
      <c r="K145" s="25"/>
      <c r="L145" s="25"/>
      <c r="M145" s="18" t="str">
        <f t="shared" si="398"/>
        <v/>
      </c>
      <c r="N145" s="18" t="str">
        <f t="shared" si="399"/>
        <v/>
      </c>
      <c r="O145" s="18" t="str">
        <f t="shared" si="449"/>
        <v/>
      </c>
      <c r="P145" s="18" t="str">
        <f t="shared" si="450"/>
        <v/>
      </c>
      <c r="Q145" s="18" t="str">
        <f>IF(ISNUMBER(O145), O145*COS(RADIANS(-$C145+Графики!$B$3))+P145*SIN(RADIANS(-$C145+Графики!$B$3)),"")</f>
        <v/>
      </c>
      <c r="R145" s="19" t="str">
        <f>IF(ISNUMBER(O145), O145*COS(RADIANS(-$C145+Графики!$B$5))+P145*SIN(RADIANS(-$C145+Графики!$B$5)),"")</f>
        <v/>
      </c>
      <c r="S145" s="29"/>
      <c r="T145" s="25"/>
      <c r="U145" s="25"/>
      <c r="V145" s="25"/>
      <c r="W145" s="18" t="str">
        <f t="shared" si="400"/>
        <v/>
      </c>
      <c r="X145" s="18" t="str">
        <f t="shared" si="401"/>
        <v/>
      </c>
      <c r="Y145" s="18" t="str">
        <f t="shared" si="451"/>
        <v/>
      </c>
      <c r="Z145" s="18" t="str">
        <f t="shared" si="452"/>
        <v/>
      </c>
      <c r="AA145" s="18" t="str">
        <f>IF(ISNUMBER(Y145), Y145*COS(RADIANS(-$C145+Графики!$B$3))+Z145*SIN(RADIANS(-$C145+Графики!$B$3)),"")</f>
        <v/>
      </c>
      <c r="AB145" s="18" t="str">
        <f>IF(ISNUMBER(Y145), Y145*COS(RADIANS(-$C145+Графики!$B$5))+Z145*SIN(RADIANS(-$C145+Графики!$B$5)),"")</f>
        <v/>
      </c>
      <c r="AC145" s="24"/>
      <c r="AD145" s="25"/>
      <c r="AE145" s="25"/>
      <c r="AF145" s="25"/>
      <c r="AG145" s="18" t="str">
        <f t="shared" si="402"/>
        <v/>
      </c>
      <c r="AH145" s="18" t="str">
        <f t="shared" si="403"/>
        <v/>
      </c>
      <c r="AI145" s="18" t="str">
        <f t="shared" si="453"/>
        <v/>
      </c>
      <c r="AJ145" s="18" t="str">
        <f t="shared" si="454"/>
        <v/>
      </c>
      <c r="AK145" s="18" t="str">
        <f>IF(ISNUMBER(AI145), AI145*COS(RADIANS(-$C145+Графики!$B$3))+AJ145*SIN(RADIANS(-$C145+Графики!$B$3)),"")</f>
        <v/>
      </c>
      <c r="AL145" s="19" t="str">
        <f>IF(ISNUMBER(AI145), AI145*COS(RADIANS(-$C145+Графики!$B$5))+AJ145*SIN(RADIANS(-$C145+Графики!$B$5)),"")</f>
        <v/>
      </c>
      <c r="AM145" s="24"/>
      <c r="AN145" s="25"/>
      <c r="AO145" s="25"/>
      <c r="AP145" s="25"/>
      <c r="AQ145" s="18" t="str">
        <f t="shared" si="404"/>
        <v/>
      </c>
      <c r="AR145" s="18" t="str">
        <f t="shared" si="405"/>
        <v/>
      </c>
      <c r="AS145" s="18" t="str">
        <f t="shared" si="455"/>
        <v/>
      </c>
      <c r="AT145" s="18" t="str">
        <f t="shared" si="456"/>
        <v/>
      </c>
      <c r="AU145" s="18" t="str">
        <f>IF(ISNUMBER(AS145), AS145*COS(RADIANS(-$C145+Графики!$B$3))+AT145*SIN(RADIANS(-$C145+Графики!$B$3)),"")</f>
        <v/>
      </c>
      <c r="AV145" s="19" t="str">
        <f>IF(ISNUMBER(AS145), AS145*COS(RADIANS(-$C145+Графики!$B$5))+AT145*SIN(RADIANS(-$C145+Графики!$B$5)),"")</f>
        <v/>
      </c>
      <c r="AW145" s="24"/>
      <c r="AX145" s="25"/>
      <c r="AY145" s="25"/>
      <c r="AZ145" s="25"/>
      <c r="BA145" s="18" t="str">
        <f t="shared" si="406"/>
        <v/>
      </c>
      <c r="BB145" s="18" t="str">
        <f t="shared" si="407"/>
        <v/>
      </c>
      <c r="BC145" s="18" t="str">
        <f t="shared" si="457"/>
        <v/>
      </c>
      <c r="BD145" s="18" t="str">
        <f t="shared" si="458"/>
        <v/>
      </c>
      <c r="BE145" s="18" t="str">
        <f>IF(ISNUMBER(BC145), BC145*COS(RADIANS(-$C145+Графики!$B$3))+BD145*SIN(RADIANS(-$C145+Графики!$B$3)),"")</f>
        <v/>
      </c>
      <c r="BF145" s="19" t="str">
        <f>IF(ISNUMBER(BC145), BC145*COS(RADIANS(-$C145+Графики!$B$5))+BD145*SIN(RADIANS(-$C145+Графики!$B$5)),"")</f>
        <v/>
      </c>
      <c r="BG145" s="24"/>
      <c r="BH145" s="25"/>
      <c r="BI145" s="25"/>
      <c r="BJ145" s="25"/>
      <c r="BK145" s="18" t="str">
        <f t="shared" si="408"/>
        <v/>
      </c>
      <c r="BL145" s="18" t="str">
        <f t="shared" si="409"/>
        <v/>
      </c>
      <c r="BM145" s="18" t="str">
        <f t="shared" si="459"/>
        <v/>
      </c>
      <c r="BN145" s="18" t="str">
        <f t="shared" si="460"/>
        <v/>
      </c>
      <c r="BO145" s="18" t="str">
        <f>IF(ISNUMBER(BM145), BM145*COS(RADIANS(-$C145+Графики!$B$3))+BN145*SIN(RADIANS(-$C145+Графики!$B$3)),"")</f>
        <v/>
      </c>
      <c r="BP145" s="19" t="str">
        <f>IF(ISNUMBER(BM145), BM145*COS(RADIANS(-$C145+Графики!$B$5))+BN145*SIN(RADIANS(-$C145+Графики!$B$5)),"")</f>
        <v/>
      </c>
      <c r="BQ145" s="24"/>
      <c r="BR145" s="25"/>
      <c r="BS145" s="25"/>
      <c r="BT145" s="25"/>
      <c r="BU145" s="18" t="str">
        <f t="shared" si="410"/>
        <v/>
      </c>
      <c r="BV145" s="18" t="str">
        <f t="shared" si="411"/>
        <v/>
      </c>
      <c r="BW145" s="18" t="str">
        <f t="shared" si="461"/>
        <v/>
      </c>
      <c r="BX145" s="18" t="str">
        <f t="shared" si="462"/>
        <v/>
      </c>
      <c r="BY145" s="18" t="str">
        <f>IF(ISNUMBER(BW145), BW145*COS(RADIANS(-$C145+Графики!$B$3))+BX145*SIN(RADIANS(-$C145+Графики!$B$3)),"")</f>
        <v/>
      </c>
      <c r="BZ145" s="19" t="str">
        <f>IF(ISNUMBER(BW145), BW145*COS(RADIANS(-$C145+Графики!$B$5))+BX145*SIN(RADIANS(-$C145+Графики!$B$5)),"")</f>
        <v/>
      </c>
      <c r="CA145" s="29"/>
      <c r="CB145" s="25"/>
      <c r="CC145" s="25"/>
      <c r="CD145" s="25"/>
      <c r="CE145" s="18" t="str">
        <f t="shared" si="412"/>
        <v/>
      </c>
      <c r="CF145" s="18" t="str">
        <f t="shared" si="413"/>
        <v/>
      </c>
      <c r="CG145" s="18" t="str">
        <f t="shared" si="463"/>
        <v/>
      </c>
      <c r="CH145" s="18" t="str">
        <f t="shared" si="464"/>
        <v/>
      </c>
      <c r="CI145" s="18" t="str">
        <f>IF(ISNUMBER(CG145), CG145*COS(RADIANS(-$C145+Графики!$B$3))+CH145*SIN(RADIANS(-$C145+Графики!$B$3)),"")</f>
        <v/>
      </c>
      <c r="CJ145" s="19" t="str">
        <f>IF(ISNUMBER(CG145), CG145*COS(RADIANS(-$C145+Графики!$B$5))+CH145*SIN(RADIANS(-$C145+Графики!$B$5)),"")</f>
        <v/>
      </c>
      <c r="CK145" s="24"/>
      <c r="CL145" s="25"/>
      <c r="CM145" s="25"/>
      <c r="CN145" s="25"/>
      <c r="CO145" s="18" t="str">
        <f t="shared" si="414"/>
        <v/>
      </c>
      <c r="CP145" s="18" t="str">
        <f t="shared" si="415"/>
        <v/>
      </c>
      <c r="CQ145" s="18" t="str">
        <f t="shared" si="465"/>
        <v/>
      </c>
      <c r="CR145" s="18" t="str">
        <f t="shared" si="466"/>
        <v/>
      </c>
      <c r="CS145" s="18" t="str">
        <f>IF(ISNUMBER(CQ145), CQ145*COS(RADIANS(-$C145+Графики!$B$3))+CR145*SIN(RADIANS(-$C145+Графики!$B$3)),"")</f>
        <v/>
      </c>
      <c r="CT145" s="19" t="str">
        <f>IF(ISNUMBER(CQ145), CQ145*COS(RADIANS(-$C145+Графики!$B$5))+CR145*SIN(RADIANS(-$C145+Графики!$B$5)),"")</f>
        <v/>
      </c>
      <c r="CU145" s="24"/>
      <c r="CV145" s="25"/>
      <c r="CW145" s="25"/>
      <c r="CX145" s="25"/>
      <c r="CY145" s="18" t="str">
        <f t="shared" si="416"/>
        <v/>
      </c>
      <c r="CZ145" s="18" t="str">
        <f t="shared" si="417"/>
        <v/>
      </c>
      <c r="DA145" s="18" t="str">
        <f t="shared" si="467"/>
        <v/>
      </c>
      <c r="DB145" s="18" t="str">
        <f t="shared" si="468"/>
        <v/>
      </c>
      <c r="DC145" s="18" t="str">
        <f>IF(ISNUMBER(DA145), DA145*COS(RADIANS(-$C145+Графики!$B$3))+DB145*SIN(RADIANS(-$C145+Графики!$B$3)),"")</f>
        <v/>
      </c>
      <c r="DD145" s="19" t="str">
        <f>IF(ISNUMBER(DA145), DA145*COS(RADIANS(-$C145+Графики!$B$5))+DB145*SIN(RADIANS(-$C145+Графики!$B$5)),"")</f>
        <v/>
      </c>
      <c r="DE145" s="24"/>
      <c r="DF145" s="25"/>
      <c r="DG145" s="25"/>
      <c r="DH145" s="25"/>
      <c r="DI145" s="18" t="str">
        <f t="shared" si="418"/>
        <v/>
      </c>
      <c r="DJ145" s="18" t="str">
        <f t="shared" si="419"/>
        <v/>
      </c>
      <c r="DK145" s="18" t="str">
        <f t="shared" si="469"/>
        <v/>
      </c>
      <c r="DL145" s="18" t="str">
        <f t="shared" si="470"/>
        <v/>
      </c>
      <c r="DM145" s="18" t="str">
        <f>IF(ISNUMBER(DK145), DK145*COS(RADIANS(-$C145+Графики!$B$3))+DL145*SIN(RADIANS(-$C145+Графики!$B$3)),"")</f>
        <v/>
      </c>
      <c r="DN145" s="19" t="str">
        <f>IF(ISNUMBER(DK145), DK145*COS(RADIANS(-$C145+Графики!$B$5))+DL145*SIN(RADIANS(-$C145+Графики!$B$5)),"")</f>
        <v/>
      </c>
      <c r="DO145" s="24"/>
      <c r="DP145" s="25"/>
      <c r="DQ145" s="25"/>
      <c r="DR145" s="25"/>
      <c r="DS145" s="18" t="str">
        <f t="shared" si="420"/>
        <v/>
      </c>
      <c r="DT145" s="18" t="str">
        <f t="shared" si="421"/>
        <v/>
      </c>
      <c r="DU145" s="18" t="str">
        <f t="shared" si="471"/>
        <v/>
      </c>
      <c r="DV145" s="18" t="str">
        <f t="shared" si="472"/>
        <v/>
      </c>
      <c r="DW145" s="18" t="str">
        <f>IF(ISNUMBER(DU145), DU145*COS(RADIANS(-$C145+Графики!$B$3))+DV145*SIN(RADIANS(-$C145+Графики!$B$3)),"")</f>
        <v/>
      </c>
      <c r="DX145" s="19" t="str">
        <f>IF(ISNUMBER(DU145), DU145*COS(RADIANS(-$C145+Графики!$B$5))+DV145*SIN(RADIANS(-$C145+Графики!$B$5)),"")</f>
        <v/>
      </c>
      <c r="DY145" s="24"/>
      <c r="DZ145" s="25"/>
      <c r="EA145" s="25"/>
      <c r="EB145" s="25"/>
      <c r="EC145" s="18" t="str">
        <f t="shared" si="422"/>
        <v/>
      </c>
      <c r="ED145" s="18" t="str">
        <f t="shared" si="423"/>
        <v/>
      </c>
      <c r="EE145" s="18" t="str">
        <f t="shared" si="473"/>
        <v/>
      </c>
      <c r="EF145" s="18" t="str">
        <f t="shared" si="474"/>
        <v/>
      </c>
      <c r="EG145" s="18" t="str">
        <f>IF(ISNUMBER(EE145), EE145*COS(RADIANS(-$C145+Графики!$B$3))+EF145*SIN(RADIANS(-$C145+Графики!$B$3)),"")</f>
        <v/>
      </c>
      <c r="EH145" s="19" t="str">
        <f>IF(ISNUMBER(EE145), EE145*COS(RADIANS(-$C145+Графики!$B$5))+EF145*SIN(RADIANS(-$C145+Графики!$B$5)),"")</f>
        <v/>
      </c>
      <c r="EI145" s="24"/>
      <c r="EJ145" s="25"/>
      <c r="EK145" s="25"/>
      <c r="EL145" s="25"/>
      <c r="EM145" s="18" t="str">
        <f t="shared" si="424"/>
        <v/>
      </c>
      <c r="EN145" s="18" t="str">
        <f t="shared" si="425"/>
        <v/>
      </c>
      <c r="EO145" s="18" t="str">
        <f t="shared" si="475"/>
        <v/>
      </c>
      <c r="EP145" s="18" t="str">
        <f t="shared" si="476"/>
        <v/>
      </c>
      <c r="EQ145" s="18" t="str">
        <f>IF(ISNUMBER(EO145), EO145*COS(RADIANS(-$C145+Графики!$B$3))+EP145*SIN(RADIANS(-$C145+Графики!$B$3)),"")</f>
        <v/>
      </c>
      <c r="ER145" s="19" t="str">
        <f>IF(ISNUMBER(EO145), EO145*COS(RADIANS(-$C145+Графики!$B$5))+EP145*SIN(RADIANS(-$C145+Графики!$B$5)),"")</f>
        <v/>
      </c>
      <c r="ES145" s="24"/>
      <c r="ET145" s="25"/>
      <c r="EU145" s="25"/>
      <c r="EV145" s="25"/>
      <c r="EW145" s="18" t="str">
        <f t="shared" si="426"/>
        <v/>
      </c>
      <c r="EX145" s="18" t="str">
        <f t="shared" si="427"/>
        <v/>
      </c>
      <c r="EY145" s="18" t="str">
        <f t="shared" si="477"/>
        <v/>
      </c>
      <c r="EZ145" s="18" t="str">
        <f t="shared" si="478"/>
        <v/>
      </c>
      <c r="FA145" s="18" t="str">
        <f>IF(ISNUMBER(EY145), EY145*COS(RADIANS(-$C145+Графики!$B$3))+EZ145*SIN(RADIANS(-$C145+Графики!$B$3)),"")</f>
        <v/>
      </c>
      <c r="FB145" s="19" t="str">
        <f>IF(ISNUMBER(EY145), EY145*COS(RADIANS(-$C145+Графики!$B$5))+EZ145*SIN(RADIANS(-$C145+Графики!$B$5)),"")</f>
        <v/>
      </c>
      <c r="FC145" s="24"/>
      <c r="FD145" s="25"/>
      <c r="FE145" s="25"/>
      <c r="FF145" s="25"/>
      <c r="FG145" s="18" t="str">
        <f t="shared" si="428"/>
        <v/>
      </c>
      <c r="FH145" s="18" t="str">
        <f t="shared" si="429"/>
        <v/>
      </c>
      <c r="FI145" s="18" t="str">
        <f t="shared" si="479"/>
        <v/>
      </c>
      <c r="FJ145" s="18" t="str">
        <f t="shared" si="480"/>
        <v/>
      </c>
      <c r="FK145" s="18" t="str">
        <f>IF(ISNUMBER(FI145), FI145*COS(RADIANS(-$C145+Графики!$B$3))+FJ145*SIN(RADIANS(-$C145+Графики!$B$3)),"")</f>
        <v/>
      </c>
      <c r="FL145" s="19" t="str">
        <f>IF(ISNUMBER(FI145), FI145*COS(RADIANS(-$C145+Графики!$B$5))+FJ145*SIN(RADIANS(-$C145+Графики!$B$5)),"")</f>
        <v/>
      </c>
      <c r="FM145" s="24"/>
      <c r="FN145" s="25"/>
      <c r="FO145" s="25"/>
      <c r="FP145" s="25"/>
      <c r="FQ145" s="18" t="str">
        <f t="shared" si="430"/>
        <v/>
      </c>
      <c r="FR145" s="18" t="str">
        <f t="shared" si="431"/>
        <v/>
      </c>
      <c r="FS145" s="18" t="str">
        <f t="shared" si="481"/>
        <v/>
      </c>
      <c r="FT145" s="18" t="str">
        <f t="shared" si="482"/>
        <v/>
      </c>
      <c r="FU145" s="18" t="str">
        <f>IF(ISNUMBER(FS145), FS145*COS(RADIANS(-$C145+Графики!$B$3))+FT145*SIN(RADIANS(-$C145+Графики!$B$3)),"")</f>
        <v/>
      </c>
      <c r="FV145" s="19" t="str">
        <f>IF(ISNUMBER(FS145), FS145*COS(RADIANS(-$C145+Графики!$B$5))+FT145*SIN(RADIANS(-$C145+Графики!$B$5)),"")</f>
        <v/>
      </c>
      <c r="FW145" s="24"/>
      <c r="FX145" s="25"/>
      <c r="FY145" s="25"/>
      <c r="FZ145" s="25"/>
      <c r="GA145" s="18" t="str">
        <f t="shared" si="432"/>
        <v/>
      </c>
      <c r="GB145" s="18" t="str">
        <f t="shared" si="433"/>
        <v/>
      </c>
      <c r="GC145" s="18" t="str">
        <f t="shared" si="483"/>
        <v/>
      </c>
      <c r="GD145" s="18" t="str">
        <f t="shared" si="484"/>
        <v/>
      </c>
      <c r="GE145" s="18" t="str">
        <f>IF(ISNUMBER(GC145), GC145*COS(RADIANS(-$C145+Графики!$B$3))+GD145*SIN(RADIANS(-$C145+Графики!$B$3)),"")</f>
        <v/>
      </c>
      <c r="GF145" s="19" t="str">
        <f>IF(ISNUMBER(GC145), GC145*COS(RADIANS(-$C145+Графики!$B$5))+GD145*SIN(RADIANS(-$C145+Графики!$B$5)),"")</f>
        <v/>
      </c>
      <c r="GG145" s="24"/>
      <c r="GH145" s="25"/>
      <c r="GI145" s="25"/>
      <c r="GJ145" s="25"/>
      <c r="GK145" s="18" t="str">
        <f t="shared" si="434"/>
        <v/>
      </c>
      <c r="GL145" s="18" t="str">
        <f t="shared" si="435"/>
        <v/>
      </c>
      <c r="GM145" s="18" t="str">
        <f t="shared" si="485"/>
        <v/>
      </c>
      <c r="GN145" s="18" t="str">
        <f t="shared" si="486"/>
        <v/>
      </c>
      <c r="GO145" s="18" t="str">
        <f>IF(ISNUMBER(GM145), GM145*COS(RADIANS(-$C145+Графики!$B$3))+GN145*SIN(RADIANS(-$C145+Графики!$B$3)),"")</f>
        <v/>
      </c>
      <c r="GP145" s="19" t="str">
        <f>IF(ISNUMBER(GM145), GM145*COS(RADIANS(-$C145+Графики!$B$5))+GN145*SIN(RADIANS(-$C145+Графики!$B$5)),"")</f>
        <v/>
      </c>
      <c r="GQ145" s="24"/>
      <c r="GR145" s="25"/>
      <c r="GS145" s="25"/>
      <c r="GT145" s="25"/>
      <c r="GU145" s="18" t="str">
        <f t="shared" si="436"/>
        <v/>
      </c>
      <c r="GV145" s="18" t="str">
        <f t="shared" si="437"/>
        <v/>
      </c>
      <c r="GW145" s="18" t="str">
        <f t="shared" si="487"/>
        <v/>
      </c>
      <c r="GX145" s="18" t="str">
        <f t="shared" si="488"/>
        <v/>
      </c>
      <c r="GY145" s="18" t="str">
        <f>IF(ISNUMBER(GW145), GW145*COS(RADIANS(-$C145+Графики!$B$3))+GX145*SIN(RADIANS(-$C145+Графики!$B$3)),"")</f>
        <v/>
      </c>
      <c r="GZ145" s="19" t="str">
        <f>IF(ISNUMBER(GW145), GW145*COS(RADIANS(-$C145+Графики!$B$5))+GX145*SIN(RADIANS(-$C145+Графики!$B$5)),"")</f>
        <v/>
      </c>
      <c r="HA145" s="24"/>
      <c r="HB145" s="25"/>
      <c r="HC145" s="25"/>
      <c r="HD145" s="25"/>
      <c r="HE145" s="18" t="str">
        <f t="shared" si="438"/>
        <v/>
      </c>
      <c r="HF145" s="18" t="str">
        <f t="shared" si="439"/>
        <v/>
      </c>
      <c r="HG145" s="18" t="str">
        <f t="shared" si="489"/>
        <v/>
      </c>
      <c r="HH145" s="18" t="str">
        <f t="shared" si="490"/>
        <v/>
      </c>
      <c r="HI145" s="18" t="str">
        <f>IF(ISNUMBER(HG145), HG145*COS(RADIANS(-$C145+Графики!$B$3))+HH145*SIN(RADIANS(-$C145+Графики!$B$3)),"")</f>
        <v/>
      </c>
      <c r="HJ145" s="19" t="str">
        <f>IF(ISNUMBER(HG145), HG145*COS(RADIANS(-$C145+Графики!$B$5))+HH145*SIN(RADIANS(-$C145+Графики!$B$5)),"")</f>
        <v/>
      </c>
      <c r="HK145" s="24"/>
      <c r="HL145" s="25"/>
      <c r="HM145" s="25"/>
      <c r="HN145" s="25"/>
      <c r="HO145" s="18" t="str">
        <f t="shared" si="440"/>
        <v/>
      </c>
      <c r="HP145" s="18" t="str">
        <f t="shared" si="441"/>
        <v/>
      </c>
      <c r="HQ145" s="18" t="str">
        <f t="shared" si="491"/>
        <v/>
      </c>
      <c r="HR145" s="18" t="str">
        <f t="shared" si="492"/>
        <v/>
      </c>
      <c r="HS145" s="18" t="str">
        <f>IF(ISNUMBER(HQ145), HQ145*COS(RADIANS(-$C145+Графики!$B$3))+HR145*SIN(RADIANS(-$C145+Графики!$B$3)),"")</f>
        <v/>
      </c>
      <c r="HT145" s="19" t="str">
        <f>IF(ISNUMBER(HQ145), HQ145*COS(RADIANS(-$C145+Графики!$B$5))+HR145*SIN(RADIANS(-$C145+Графики!$B$5)),"")</f>
        <v/>
      </c>
      <c r="HU145" s="24"/>
      <c r="HV145" s="25"/>
      <c r="HW145" s="25"/>
      <c r="HX145" s="25"/>
      <c r="HY145" s="18" t="str">
        <f t="shared" si="442"/>
        <v/>
      </c>
      <c r="HZ145" s="18" t="str">
        <f t="shared" si="443"/>
        <v/>
      </c>
      <c r="IA145" s="18" t="str">
        <f t="shared" si="493"/>
        <v/>
      </c>
      <c r="IB145" s="18" t="str">
        <f t="shared" si="494"/>
        <v/>
      </c>
      <c r="IC145" s="18" t="str">
        <f>IF(ISNUMBER(IA145), IA145*COS(RADIANS(-$C145+Графики!$B$3))+IB145*SIN(RADIANS(-$C145+Графики!$B$3)),"")</f>
        <v/>
      </c>
      <c r="ID145" s="19" t="str">
        <f>IF(ISNUMBER(IA145), IA145*COS(RADIANS(-$C145+Графики!$B$5))+IB145*SIN(RADIANS(-$C145+Графики!$B$5)),"")</f>
        <v/>
      </c>
      <c r="IE145" s="24"/>
      <c r="IF145" s="25"/>
      <c r="IG145" s="25"/>
      <c r="IH145" s="25"/>
      <c r="II145" s="18" t="str">
        <f t="shared" si="444"/>
        <v/>
      </c>
      <c r="IJ145" s="18" t="str">
        <f t="shared" si="445"/>
        <v/>
      </c>
      <c r="IK145" s="18" t="str">
        <f t="shared" si="495"/>
        <v/>
      </c>
      <c r="IL145" s="18" t="str">
        <f t="shared" si="496"/>
        <v/>
      </c>
      <c r="IM145" s="18" t="str">
        <f>IF(ISNUMBER(IK145), IK145*COS(RADIANS(-$C145+Графики!$B$3))+IL145*SIN(RADIANS(-$C145+Графики!$B$3)),"")</f>
        <v/>
      </c>
      <c r="IN145" s="19" t="str">
        <f>IF(ISNUMBER(IK145), IK145*COS(RADIANS(-$C145+Графики!$B$5))+IL145*SIN(RADIANS(-$C145+Графики!$B$5)),"")</f>
        <v/>
      </c>
      <c r="IO145" s="24"/>
      <c r="IP145" s="25"/>
      <c r="IQ145" s="25"/>
      <c r="IR145" s="25"/>
      <c r="IS145" s="18" t="str">
        <f t="shared" si="446"/>
        <v/>
      </c>
      <c r="IT145" s="18" t="str">
        <f t="shared" si="447"/>
        <v/>
      </c>
      <c r="IU145" s="18" t="str">
        <f t="shared" si="497"/>
        <v/>
      </c>
      <c r="IV145" s="18" t="str">
        <f t="shared" si="498"/>
        <v/>
      </c>
      <c r="IW145" s="18" t="str">
        <f>IF(ISNUMBER(IU145), IU145*COS(RADIANS(-$C145+Графики!$B$3))+IV145*SIN(RADIANS(-$C145+Графики!$B$3)),"")</f>
        <v/>
      </c>
      <c r="IX145" s="19" t="str">
        <f>IF(ISNUMBER(IU145), IU145*COS(RADIANS(-$C145+Графики!$B$5))+IV145*SIN(RADIANS(-$C145+Графики!$B$5)),"")</f>
        <v/>
      </c>
    </row>
    <row r="146" spans="1:258" s="88" customFormat="1" x14ac:dyDescent="0.25">
      <c r="A146" s="44">
        <v>146</v>
      </c>
      <c r="B146" s="50">
        <v>0</v>
      </c>
      <c r="C146" s="11">
        <f>IF(Графики!$A$7="Расчитывать с учетом закручивания скважины",B146,0)</f>
        <v>0</v>
      </c>
      <c r="D146" s="47">
        <v>71.5</v>
      </c>
      <c r="E146" s="34">
        <f t="shared" si="502"/>
        <v>0</v>
      </c>
      <c r="F146" s="35">
        <f t="shared" si="502"/>
        <v>0</v>
      </c>
      <c r="G146" s="35">
        <f t="shared" si="500"/>
        <v>0</v>
      </c>
      <c r="H146" s="36">
        <f t="shared" si="501"/>
        <v>0</v>
      </c>
      <c r="I146" s="29"/>
      <c r="J146" s="25"/>
      <c r="K146" s="25"/>
      <c r="L146" s="25"/>
      <c r="M146" s="18" t="str">
        <f t="shared" si="398"/>
        <v/>
      </c>
      <c r="N146" s="18" t="str">
        <f t="shared" si="399"/>
        <v/>
      </c>
      <c r="O146" s="18" t="str">
        <f t="shared" si="449"/>
        <v/>
      </c>
      <c r="P146" s="18" t="str">
        <f t="shared" si="450"/>
        <v/>
      </c>
      <c r="Q146" s="18" t="str">
        <f>IF(ISNUMBER(O146), O146*COS(RADIANS(-$C146+Графики!$B$3))+P146*SIN(RADIANS(-$C146+Графики!$B$3)),"")</f>
        <v/>
      </c>
      <c r="R146" s="19" t="str">
        <f>IF(ISNUMBER(O146), O146*COS(RADIANS(-$C146+Графики!$B$5))+P146*SIN(RADIANS(-$C146+Графики!$B$5)),"")</f>
        <v/>
      </c>
      <c r="S146" s="29"/>
      <c r="T146" s="25"/>
      <c r="U146" s="25"/>
      <c r="V146" s="25"/>
      <c r="W146" s="18" t="str">
        <f t="shared" si="400"/>
        <v/>
      </c>
      <c r="X146" s="18" t="str">
        <f t="shared" si="401"/>
        <v/>
      </c>
      <c r="Y146" s="18" t="str">
        <f t="shared" si="451"/>
        <v/>
      </c>
      <c r="Z146" s="18" t="str">
        <f t="shared" si="452"/>
        <v/>
      </c>
      <c r="AA146" s="18" t="str">
        <f>IF(ISNUMBER(Y146), Y146*COS(RADIANS(-$C146+Графики!$B$3))+Z146*SIN(RADIANS(-$C146+Графики!$B$3)),"")</f>
        <v/>
      </c>
      <c r="AB146" s="18" t="str">
        <f>IF(ISNUMBER(Y146), Y146*COS(RADIANS(-$C146+Графики!$B$5))+Z146*SIN(RADIANS(-$C146+Графики!$B$5)),"")</f>
        <v/>
      </c>
      <c r="AC146" s="24"/>
      <c r="AD146" s="25"/>
      <c r="AE146" s="25"/>
      <c r="AF146" s="25"/>
      <c r="AG146" s="18" t="str">
        <f t="shared" si="402"/>
        <v/>
      </c>
      <c r="AH146" s="18" t="str">
        <f t="shared" si="403"/>
        <v/>
      </c>
      <c r="AI146" s="18" t="str">
        <f t="shared" si="453"/>
        <v/>
      </c>
      <c r="AJ146" s="18" t="str">
        <f t="shared" si="454"/>
        <v/>
      </c>
      <c r="AK146" s="18" t="str">
        <f>IF(ISNUMBER(AI146), AI146*COS(RADIANS(-$C146+Графики!$B$3))+AJ146*SIN(RADIANS(-$C146+Графики!$B$3)),"")</f>
        <v/>
      </c>
      <c r="AL146" s="19" t="str">
        <f>IF(ISNUMBER(AI146), AI146*COS(RADIANS(-$C146+Графики!$B$5))+AJ146*SIN(RADIANS(-$C146+Графики!$B$5)),"")</f>
        <v/>
      </c>
      <c r="AM146" s="24"/>
      <c r="AN146" s="25"/>
      <c r="AO146" s="25"/>
      <c r="AP146" s="25"/>
      <c r="AQ146" s="18" t="str">
        <f t="shared" si="404"/>
        <v/>
      </c>
      <c r="AR146" s="18" t="str">
        <f t="shared" si="405"/>
        <v/>
      </c>
      <c r="AS146" s="18" t="str">
        <f t="shared" si="455"/>
        <v/>
      </c>
      <c r="AT146" s="18" t="str">
        <f t="shared" si="456"/>
        <v/>
      </c>
      <c r="AU146" s="18" t="str">
        <f>IF(ISNUMBER(AS146), AS146*COS(RADIANS(-$C146+Графики!$B$3))+AT146*SIN(RADIANS(-$C146+Графики!$B$3)),"")</f>
        <v/>
      </c>
      <c r="AV146" s="19" t="str">
        <f>IF(ISNUMBER(AS146), AS146*COS(RADIANS(-$C146+Графики!$B$5))+AT146*SIN(RADIANS(-$C146+Графики!$B$5)),"")</f>
        <v/>
      </c>
      <c r="AW146" s="24"/>
      <c r="AX146" s="25"/>
      <c r="AY146" s="25"/>
      <c r="AZ146" s="25"/>
      <c r="BA146" s="18" t="str">
        <f t="shared" si="406"/>
        <v/>
      </c>
      <c r="BB146" s="18" t="str">
        <f t="shared" si="407"/>
        <v/>
      </c>
      <c r="BC146" s="18" t="str">
        <f t="shared" si="457"/>
        <v/>
      </c>
      <c r="BD146" s="18" t="str">
        <f t="shared" si="458"/>
        <v/>
      </c>
      <c r="BE146" s="18" t="str">
        <f>IF(ISNUMBER(BC146), BC146*COS(RADIANS(-$C146+Графики!$B$3))+BD146*SIN(RADIANS(-$C146+Графики!$B$3)),"")</f>
        <v/>
      </c>
      <c r="BF146" s="19" t="str">
        <f>IF(ISNUMBER(BC146), BC146*COS(RADIANS(-$C146+Графики!$B$5))+BD146*SIN(RADIANS(-$C146+Графики!$B$5)),"")</f>
        <v/>
      </c>
      <c r="BG146" s="24"/>
      <c r="BH146" s="25"/>
      <c r="BI146" s="25"/>
      <c r="BJ146" s="25"/>
      <c r="BK146" s="18" t="str">
        <f t="shared" si="408"/>
        <v/>
      </c>
      <c r="BL146" s="18" t="str">
        <f t="shared" si="409"/>
        <v/>
      </c>
      <c r="BM146" s="18" t="str">
        <f t="shared" si="459"/>
        <v/>
      </c>
      <c r="BN146" s="18" t="str">
        <f t="shared" si="460"/>
        <v/>
      </c>
      <c r="BO146" s="18" t="str">
        <f>IF(ISNUMBER(BM146), BM146*COS(RADIANS(-$C146+Графики!$B$3))+BN146*SIN(RADIANS(-$C146+Графики!$B$3)),"")</f>
        <v/>
      </c>
      <c r="BP146" s="19" t="str">
        <f>IF(ISNUMBER(BM146), BM146*COS(RADIANS(-$C146+Графики!$B$5))+BN146*SIN(RADIANS(-$C146+Графики!$B$5)),"")</f>
        <v/>
      </c>
      <c r="BQ146" s="24"/>
      <c r="BR146" s="25"/>
      <c r="BS146" s="25"/>
      <c r="BT146" s="25"/>
      <c r="BU146" s="18" t="str">
        <f t="shared" si="410"/>
        <v/>
      </c>
      <c r="BV146" s="18" t="str">
        <f t="shared" si="411"/>
        <v/>
      </c>
      <c r="BW146" s="18" t="str">
        <f t="shared" si="461"/>
        <v/>
      </c>
      <c r="BX146" s="18" t="str">
        <f t="shared" si="462"/>
        <v/>
      </c>
      <c r="BY146" s="18" t="str">
        <f>IF(ISNUMBER(BW146), BW146*COS(RADIANS(-$C146+Графики!$B$3))+BX146*SIN(RADIANS(-$C146+Графики!$B$3)),"")</f>
        <v/>
      </c>
      <c r="BZ146" s="19" t="str">
        <f>IF(ISNUMBER(BW146), BW146*COS(RADIANS(-$C146+Графики!$B$5))+BX146*SIN(RADIANS(-$C146+Графики!$B$5)),"")</f>
        <v/>
      </c>
      <c r="CA146" s="29"/>
      <c r="CB146" s="25"/>
      <c r="CC146" s="25"/>
      <c r="CD146" s="25"/>
      <c r="CE146" s="18" t="str">
        <f t="shared" si="412"/>
        <v/>
      </c>
      <c r="CF146" s="18" t="str">
        <f t="shared" si="413"/>
        <v/>
      </c>
      <c r="CG146" s="18" t="str">
        <f t="shared" si="463"/>
        <v/>
      </c>
      <c r="CH146" s="18" t="str">
        <f t="shared" si="464"/>
        <v/>
      </c>
      <c r="CI146" s="18" t="str">
        <f>IF(ISNUMBER(CG146), CG146*COS(RADIANS(-$C146+Графики!$B$3))+CH146*SIN(RADIANS(-$C146+Графики!$B$3)),"")</f>
        <v/>
      </c>
      <c r="CJ146" s="19" t="str">
        <f>IF(ISNUMBER(CG146), CG146*COS(RADIANS(-$C146+Графики!$B$5))+CH146*SIN(RADIANS(-$C146+Графики!$B$5)),"")</f>
        <v/>
      </c>
      <c r="CK146" s="24"/>
      <c r="CL146" s="25"/>
      <c r="CM146" s="25"/>
      <c r="CN146" s="25"/>
      <c r="CO146" s="18" t="str">
        <f t="shared" si="414"/>
        <v/>
      </c>
      <c r="CP146" s="18" t="str">
        <f t="shared" si="415"/>
        <v/>
      </c>
      <c r="CQ146" s="18" t="str">
        <f t="shared" si="465"/>
        <v/>
      </c>
      <c r="CR146" s="18" t="str">
        <f t="shared" si="466"/>
        <v/>
      </c>
      <c r="CS146" s="18" t="str">
        <f>IF(ISNUMBER(CQ146), CQ146*COS(RADIANS(-$C146+Графики!$B$3))+CR146*SIN(RADIANS(-$C146+Графики!$B$3)),"")</f>
        <v/>
      </c>
      <c r="CT146" s="19" t="str">
        <f>IF(ISNUMBER(CQ146), CQ146*COS(RADIANS(-$C146+Графики!$B$5))+CR146*SIN(RADIANS(-$C146+Графики!$B$5)),"")</f>
        <v/>
      </c>
      <c r="CU146" s="24"/>
      <c r="CV146" s="25"/>
      <c r="CW146" s="25"/>
      <c r="CX146" s="25"/>
      <c r="CY146" s="18" t="str">
        <f t="shared" si="416"/>
        <v/>
      </c>
      <c r="CZ146" s="18" t="str">
        <f t="shared" si="417"/>
        <v/>
      </c>
      <c r="DA146" s="18" t="str">
        <f t="shared" si="467"/>
        <v/>
      </c>
      <c r="DB146" s="18" t="str">
        <f t="shared" si="468"/>
        <v/>
      </c>
      <c r="DC146" s="18" t="str">
        <f>IF(ISNUMBER(DA146), DA146*COS(RADIANS(-$C146+Графики!$B$3))+DB146*SIN(RADIANS(-$C146+Графики!$B$3)),"")</f>
        <v/>
      </c>
      <c r="DD146" s="19" t="str">
        <f>IF(ISNUMBER(DA146), DA146*COS(RADIANS(-$C146+Графики!$B$5))+DB146*SIN(RADIANS(-$C146+Графики!$B$5)),"")</f>
        <v/>
      </c>
      <c r="DE146" s="24"/>
      <c r="DF146" s="25"/>
      <c r="DG146" s="25"/>
      <c r="DH146" s="25"/>
      <c r="DI146" s="18" t="str">
        <f t="shared" si="418"/>
        <v/>
      </c>
      <c r="DJ146" s="18" t="str">
        <f t="shared" si="419"/>
        <v/>
      </c>
      <c r="DK146" s="18" t="str">
        <f t="shared" si="469"/>
        <v/>
      </c>
      <c r="DL146" s="18" t="str">
        <f t="shared" si="470"/>
        <v/>
      </c>
      <c r="DM146" s="18" t="str">
        <f>IF(ISNUMBER(DK146), DK146*COS(RADIANS(-$C146+Графики!$B$3))+DL146*SIN(RADIANS(-$C146+Графики!$B$3)),"")</f>
        <v/>
      </c>
      <c r="DN146" s="19" t="str">
        <f>IF(ISNUMBER(DK146), DK146*COS(RADIANS(-$C146+Графики!$B$5))+DL146*SIN(RADIANS(-$C146+Графики!$B$5)),"")</f>
        <v/>
      </c>
      <c r="DO146" s="24"/>
      <c r="DP146" s="25"/>
      <c r="DQ146" s="25"/>
      <c r="DR146" s="25"/>
      <c r="DS146" s="18" t="str">
        <f t="shared" si="420"/>
        <v/>
      </c>
      <c r="DT146" s="18" t="str">
        <f t="shared" si="421"/>
        <v/>
      </c>
      <c r="DU146" s="18" t="str">
        <f t="shared" si="471"/>
        <v/>
      </c>
      <c r="DV146" s="18" t="str">
        <f t="shared" si="472"/>
        <v/>
      </c>
      <c r="DW146" s="18" t="str">
        <f>IF(ISNUMBER(DU146), DU146*COS(RADIANS(-$C146+Графики!$B$3))+DV146*SIN(RADIANS(-$C146+Графики!$B$3)),"")</f>
        <v/>
      </c>
      <c r="DX146" s="19" t="str">
        <f>IF(ISNUMBER(DU146), DU146*COS(RADIANS(-$C146+Графики!$B$5))+DV146*SIN(RADIANS(-$C146+Графики!$B$5)),"")</f>
        <v/>
      </c>
      <c r="DY146" s="24"/>
      <c r="DZ146" s="25"/>
      <c r="EA146" s="25"/>
      <c r="EB146" s="25"/>
      <c r="EC146" s="18" t="str">
        <f t="shared" si="422"/>
        <v/>
      </c>
      <c r="ED146" s="18" t="str">
        <f t="shared" si="423"/>
        <v/>
      </c>
      <c r="EE146" s="18" t="str">
        <f t="shared" si="473"/>
        <v/>
      </c>
      <c r="EF146" s="18" t="str">
        <f t="shared" si="474"/>
        <v/>
      </c>
      <c r="EG146" s="18" t="str">
        <f>IF(ISNUMBER(EE146), EE146*COS(RADIANS(-$C146+Графики!$B$3))+EF146*SIN(RADIANS(-$C146+Графики!$B$3)),"")</f>
        <v/>
      </c>
      <c r="EH146" s="19" t="str">
        <f>IF(ISNUMBER(EE146), EE146*COS(RADIANS(-$C146+Графики!$B$5))+EF146*SIN(RADIANS(-$C146+Графики!$B$5)),"")</f>
        <v/>
      </c>
      <c r="EI146" s="24"/>
      <c r="EJ146" s="25"/>
      <c r="EK146" s="25"/>
      <c r="EL146" s="25"/>
      <c r="EM146" s="18" t="str">
        <f t="shared" si="424"/>
        <v/>
      </c>
      <c r="EN146" s="18" t="str">
        <f t="shared" si="425"/>
        <v/>
      </c>
      <c r="EO146" s="18" t="str">
        <f t="shared" si="475"/>
        <v/>
      </c>
      <c r="EP146" s="18" t="str">
        <f t="shared" si="476"/>
        <v/>
      </c>
      <c r="EQ146" s="18" t="str">
        <f>IF(ISNUMBER(EO146), EO146*COS(RADIANS(-$C146+Графики!$B$3))+EP146*SIN(RADIANS(-$C146+Графики!$B$3)),"")</f>
        <v/>
      </c>
      <c r="ER146" s="19" t="str">
        <f>IF(ISNUMBER(EO146), EO146*COS(RADIANS(-$C146+Графики!$B$5))+EP146*SIN(RADIANS(-$C146+Графики!$B$5)),"")</f>
        <v/>
      </c>
      <c r="ES146" s="24"/>
      <c r="ET146" s="25"/>
      <c r="EU146" s="25"/>
      <c r="EV146" s="25"/>
      <c r="EW146" s="18" t="str">
        <f t="shared" si="426"/>
        <v/>
      </c>
      <c r="EX146" s="18" t="str">
        <f t="shared" si="427"/>
        <v/>
      </c>
      <c r="EY146" s="18" t="str">
        <f t="shared" si="477"/>
        <v/>
      </c>
      <c r="EZ146" s="18" t="str">
        <f t="shared" si="478"/>
        <v/>
      </c>
      <c r="FA146" s="18" t="str">
        <f>IF(ISNUMBER(EY146), EY146*COS(RADIANS(-$C146+Графики!$B$3))+EZ146*SIN(RADIANS(-$C146+Графики!$B$3)),"")</f>
        <v/>
      </c>
      <c r="FB146" s="19" t="str">
        <f>IF(ISNUMBER(EY146), EY146*COS(RADIANS(-$C146+Графики!$B$5))+EZ146*SIN(RADIANS(-$C146+Графики!$B$5)),"")</f>
        <v/>
      </c>
      <c r="FC146" s="24"/>
      <c r="FD146" s="25"/>
      <c r="FE146" s="25"/>
      <c r="FF146" s="25"/>
      <c r="FG146" s="18" t="str">
        <f t="shared" si="428"/>
        <v/>
      </c>
      <c r="FH146" s="18" t="str">
        <f t="shared" si="429"/>
        <v/>
      </c>
      <c r="FI146" s="18" t="str">
        <f t="shared" si="479"/>
        <v/>
      </c>
      <c r="FJ146" s="18" t="str">
        <f t="shared" si="480"/>
        <v/>
      </c>
      <c r="FK146" s="18" t="str">
        <f>IF(ISNUMBER(FI146), FI146*COS(RADIANS(-$C146+Графики!$B$3))+FJ146*SIN(RADIANS(-$C146+Графики!$B$3)),"")</f>
        <v/>
      </c>
      <c r="FL146" s="19" t="str">
        <f>IF(ISNUMBER(FI146), FI146*COS(RADIANS(-$C146+Графики!$B$5))+FJ146*SIN(RADIANS(-$C146+Графики!$B$5)),"")</f>
        <v/>
      </c>
      <c r="FM146" s="24"/>
      <c r="FN146" s="25"/>
      <c r="FO146" s="25"/>
      <c r="FP146" s="25"/>
      <c r="FQ146" s="18" t="str">
        <f t="shared" si="430"/>
        <v/>
      </c>
      <c r="FR146" s="18" t="str">
        <f t="shared" si="431"/>
        <v/>
      </c>
      <c r="FS146" s="18" t="str">
        <f t="shared" si="481"/>
        <v/>
      </c>
      <c r="FT146" s="18" t="str">
        <f t="shared" si="482"/>
        <v/>
      </c>
      <c r="FU146" s="18" t="str">
        <f>IF(ISNUMBER(FS146), FS146*COS(RADIANS(-$C146+Графики!$B$3))+FT146*SIN(RADIANS(-$C146+Графики!$B$3)),"")</f>
        <v/>
      </c>
      <c r="FV146" s="19" t="str">
        <f>IF(ISNUMBER(FS146), FS146*COS(RADIANS(-$C146+Графики!$B$5))+FT146*SIN(RADIANS(-$C146+Графики!$B$5)),"")</f>
        <v/>
      </c>
      <c r="FW146" s="24"/>
      <c r="FX146" s="25"/>
      <c r="FY146" s="25"/>
      <c r="FZ146" s="25"/>
      <c r="GA146" s="18" t="str">
        <f t="shared" si="432"/>
        <v/>
      </c>
      <c r="GB146" s="18" t="str">
        <f t="shared" si="433"/>
        <v/>
      </c>
      <c r="GC146" s="18" t="str">
        <f t="shared" si="483"/>
        <v/>
      </c>
      <c r="GD146" s="18" t="str">
        <f t="shared" si="484"/>
        <v/>
      </c>
      <c r="GE146" s="18" t="str">
        <f>IF(ISNUMBER(GC146), GC146*COS(RADIANS(-$C146+Графики!$B$3))+GD146*SIN(RADIANS(-$C146+Графики!$B$3)),"")</f>
        <v/>
      </c>
      <c r="GF146" s="19" t="str">
        <f>IF(ISNUMBER(GC146), GC146*COS(RADIANS(-$C146+Графики!$B$5))+GD146*SIN(RADIANS(-$C146+Графики!$B$5)),"")</f>
        <v/>
      </c>
      <c r="GG146" s="24"/>
      <c r="GH146" s="25"/>
      <c r="GI146" s="25"/>
      <c r="GJ146" s="25"/>
      <c r="GK146" s="18" t="str">
        <f t="shared" si="434"/>
        <v/>
      </c>
      <c r="GL146" s="18" t="str">
        <f t="shared" si="435"/>
        <v/>
      </c>
      <c r="GM146" s="18" t="str">
        <f t="shared" si="485"/>
        <v/>
      </c>
      <c r="GN146" s="18" t="str">
        <f t="shared" si="486"/>
        <v/>
      </c>
      <c r="GO146" s="18" t="str">
        <f>IF(ISNUMBER(GM146), GM146*COS(RADIANS(-$C146+Графики!$B$3))+GN146*SIN(RADIANS(-$C146+Графики!$B$3)),"")</f>
        <v/>
      </c>
      <c r="GP146" s="19" t="str">
        <f>IF(ISNUMBER(GM146), GM146*COS(RADIANS(-$C146+Графики!$B$5))+GN146*SIN(RADIANS(-$C146+Графики!$B$5)),"")</f>
        <v/>
      </c>
      <c r="GQ146" s="24"/>
      <c r="GR146" s="25"/>
      <c r="GS146" s="25"/>
      <c r="GT146" s="25"/>
      <c r="GU146" s="18" t="str">
        <f t="shared" si="436"/>
        <v/>
      </c>
      <c r="GV146" s="18" t="str">
        <f t="shared" si="437"/>
        <v/>
      </c>
      <c r="GW146" s="18" t="str">
        <f t="shared" si="487"/>
        <v/>
      </c>
      <c r="GX146" s="18" t="str">
        <f t="shared" si="488"/>
        <v/>
      </c>
      <c r="GY146" s="18" t="str">
        <f>IF(ISNUMBER(GW146), GW146*COS(RADIANS(-$C146+Графики!$B$3))+GX146*SIN(RADIANS(-$C146+Графики!$B$3)),"")</f>
        <v/>
      </c>
      <c r="GZ146" s="19" t="str">
        <f>IF(ISNUMBER(GW146), GW146*COS(RADIANS(-$C146+Графики!$B$5))+GX146*SIN(RADIANS(-$C146+Графики!$B$5)),"")</f>
        <v/>
      </c>
      <c r="HA146" s="24"/>
      <c r="HB146" s="25"/>
      <c r="HC146" s="25"/>
      <c r="HD146" s="25"/>
      <c r="HE146" s="18" t="str">
        <f t="shared" si="438"/>
        <v/>
      </c>
      <c r="HF146" s="18" t="str">
        <f t="shared" si="439"/>
        <v/>
      </c>
      <c r="HG146" s="18" t="str">
        <f t="shared" si="489"/>
        <v/>
      </c>
      <c r="HH146" s="18" t="str">
        <f t="shared" si="490"/>
        <v/>
      </c>
      <c r="HI146" s="18" t="str">
        <f>IF(ISNUMBER(HG146), HG146*COS(RADIANS(-$C146+Графики!$B$3))+HH146*SIN(RADIANS(-$C146+Графики!$B$3)),"")</f>
        <v/>
      </c>
      <c r="HJ146" s="19" t="str">
        <f>IF(ISNUMBER(HG146), HG146*COS(RADIANS(-$C146+Графики!$B$5))+HH146*SIN(RADIANS(-$C146+Графики!$B$5)),"")</f>
        <v/>
      </c>
      <c r="HK146" s="24"/>
      <c r="HL146" s="25"/>
      <c r="HM146" s="25"/>
      <c r="HN146" s="25"/>
      <c r="HO146" s="18" t="str">
        <f t="shared" si="440"/>
        <v/>
      </c>
      <c r="HP146" s="18" t="str">
        <f t="shared" si="441"/>
        <v/>
      </c>
      <c r="HQ146" s="18" t="str">
        <f t="shared" si="491"/>
        <v/>
      </c>
      <c r="HR146" s="18" t="str">
        <f t="shared" si="492"/>
        <v/>
      </c>
      <c r="HS146" s="18" t="str">
        <f>IF(ISNUMBER(HQ146), HQ146*COS(RADIANS(-$C146+Графики!$B$3))+HR146*SIN(RADIANS(-$C146+Графики!$B$3)),"")</f>
        <v/>
      </c>
      <c r="HT146" s="19" t="str">
        <f>IF(ISNUMBER(HQ146), HQ146*COS(RADIANS(-$C146+Графики!$B$5))+HR146*SIN(RADIANS(-$C146+Графики!$B$5)),"")</f>
        <v/>
      </c>
      <c r="HU146" s="24"/>
      <c r="HV146" s="25"/>
      <c r="HW146" s="25"/>
      <c r="HX146" s="25"/>
      <c r="HY146" s="18" t="str">
        <f t="shared" si="442"/>
        <v/>
      </c>
      <c r="HZ146" s="18" t="str">
        <f t="shared" si="443"/>
        <v/>
      </c>
      <c r="IA146" s="18" t="str">
        <f t="shared" si="493"/>
        <v/>
      </c>
      <c r="IB146" s="18" t="str">
        <f t="shared" si="494"/>
        <v/>
      </c>
      <c r="IC146" s="18" t="str">
        <f>IF(ISNUMBER(IA146), IA146*COS(RADIANS(-$C146+Графики!$B$3))+IB146*SIN(RADIANS(-$C146+Графики!$B$3)),"")</f>
        <v/>
      </c>
      <c r="ID146" s="19" t="str">
        <f>IF(ISNUMBER(IA146), IA146*COS(RADIANS(-$C146+Графики!$B$5))+IB146*SIN(RADIANS(-$C146+Графики!$B$5)),"")</f>
        <v/>
      </c>
      <c r="IE146" s="24"/>
      <c r="IF146" s="25"/>
      <c r="IG146" s="25"/>
      <c r="IH146" s="25"/>
      <c r="II146" s="18" t="str">
        <f t="shared" si="444"/>
        <v/>
      </c>
      <c r="IJ146" s="18" t="str">
        <f t="shared" si="445"/>
        <v/>
      </c>
      <c r="IK146" s="18" t="str">
        <f t="shared" si="495"/>
        <v/>
      </c>
      <c r="IL146" s="18" t="str">
        <f t="shared" si="496"/>
        <v/>
      </c>
      <c r="IM146" s="18" t="str">
        <f>IF(ISNUMBER(IK146), IK146*COS(RADIANS(-$C146+Графики!$B$3))+IL146*SIN(RADIANS(-$C146+Графики!$B$3)),"")</f>
        <v/>
      </c>
      <c r="IN146" s="19" t="str">
        <f>IF(ISNUMBER(IK146), IK146*COS(RADIANS(-$C146+Графики!$B$5))+IL146*SIN(RADIANS(-$C146+Графики!$B$5)),"")</f>
        <v/>
      </c>
      <c r="IO146" s="24"/>
      <c r="IP146" s="25"/>
      <c r="IQ146" s="25"/>
      <c r="IR146" s="25"/>
      <c r="IS146" s="18" t="str">
        <f t="shared" si="446"/>
        <v/>
      </c>
      <c r="IT146" s="18" t="str">
        <f t="shared" si="447"/>
        <v/>
      </c>
      <c r="IU146" s="18" t="str">
        <f t="shared" si="497"/>
        <v/>
      </c>
      <c r="IV146" s="18" t="str">
        <f t="shared" si="498"/>
        <v/>
      </c>
      <c r="IW146" s="18" t="str">
        <f>IF(ISNUMBER(IU146), IU146*COS(RADIANS(-$C146+Графики!$B$3))+IV146*SIN(RADIANS(-$C146+Графики!$B$3)),"")</f>
        <v/>
      </c>
      <c r="IX146" s="19" t="str">
        <f>IF(ISNUMBER(IU146), IU146*COS(RADIANS(-$C146+Графики!$B$5))+IV146*SIN(RADIANS(-$C146+Графики!$B$5)),"")</f>
        <v/>
      </c>
    </row>
    <row r="147" spans="1:258" s="88" customFormat="1" x14ac:dyDescent="0.25">
      <c r="A147" s="44">
        <v>147</v>
      </c>
      <c r="B147" s="50">
        <v>0</v>
      </c>
      <c r="C147" s="11">
        <f>IF(Графики!$A$7="Расчитывать с учетом закручивания скважины",B147,0)</f>
        <v>0</v>
      </c>
      <c r="D147" s="47">
        <v>72</v>
      </c>
      <c r="E147" s="34">
        <f t="shared" si="502"/>
        <v>0</v>
      </c>
      <c r="F147" s="35">
        <f t="shared" si="502"/>
        <v>0</v>
      </c>
      <c r="G147" s="35">
        <f t="shared" si="500"/>
        <v>0</v>
      </c>
      <c r="H147" s="36">
        <f t="shared" si="501"/>
        <v>0</v>
      </c>
      <c r="I147" s="29"/>
      <c r="J147" s="25"/>
      <c r="K147" s="25"/>
      <c r="L147" s="25"/>
      <c r="M147" s="18" t="str">
        <f t="shared" si="398"/>
        <v/>
      </c>
      <c r="N147" s="18" t="str">
        <f t="shared" si="399"/>
        <v/>
      </c>
      <c r="O147" s="18" t="str">
        <f t="shared" si="449"/>
        <v/>
      </c>
      <c r="P147" s="18" t="str">
        <f t="shared" si="450"/>
        <v/>
      </c>
      <c r="Q147" s="18" t="str">
        <f>IF(ISNUMBER(O147), O147*COS(RADIANS(-$C147+Графики!$B$3))+P147*SIN(RADIANS(-$C147+Графики!$B$3)),"")</f>
        <v/>
      </c>
      <c r="R147" s="19" t="str">
        <f>IF(ISNUMBER(O147), O147*COS(RADIANS(-$C147+Графики!$B$5))+P147*SIN(RADIANS(-$C147+Графики!$B$5)),"")</f>
        <v/>
      </c>
      <c r="S147" s="29"/>
      <c r="T147" s="25"/>
      <c r="U147" s="25"/>
      <c r="V147" s="25"/>
      <c r="W147" s="18" t="str">
        <f t="shared" si="400"/>
        <v/>
      </c>
      <c r="X147" s="18" t="str">
        <f t="shared" si="401"/>
        <v/>
      </c>
      <c r="Y147" s="18" t="str">
        <f t="shared" si="451"/>
        <v/>
      </c>
      <c r="Z147" s="18" t="str">
        <f t="shared" si="452"/>
        <v/>
      </c>
      <c r="AA147" s="18" t="str">
        <f>IF(ISNUMBER(Y147), Y147*COS(RADIANS(-$C147+Графики!$B$3))+Z147*SIN(RADIANS(-$C147+Графики!$B$3)),"")</f>
        <v/>
      </c>
      <c r="AB147" s="18" t="str">
        <f>IF(ISNUMBER(Y147), Y147*COS(RADIANS(-$C147+Графики!$B$5))+Z147*SIN(RADIANS(-$C147+Графики!$B$5)),"")</f>
        <v/>
      </c>
      <c r="AC147" s="24"/>
      <c r="AD147" s="25"/>
      <c r="AE147" s="25"/>
      <c r="AF147" s="25"/>
      <c r="AG147" s="18" t="str">
        <f t="shared" si="402"/>
        <v/>
      </c>
      <c r="AH147" s="18" t="str">
        <f t="shared" si="403"/>
        <v/>
      </c>
      <c r="AI147" s="18" t="str">
        <f t="shared" si="453"/>
        <v/>
      </c>
      <c r="AJ147" s="18" t="str">
        <f t="shared" si="454"/>
        <v/>
      </c>
      <c r="AK147" s="18" t="str">
        <f>IF(ISNUMBER(AI147), AI147*COS(RADIANS(-$C147+Графики!$B$3))+AJ147*SIN(RADIANS(-$C147+Графики!$B$3)),"")</f>
        <v/>
      </c>
      <c r="AL147" s="19" t="str">
        <f>IF(ISNUMBER(AI147), AI147*COS(RADIANS(-$C147+Графики!$B$5))+AJ147*SIN(RADIANS(-$C147+Графики!$B$5)),"")</f>
        <v/>
      </c>
      <c r="AM147" s="24"/>
      <c r="AN147" s="25"/>
      <c r="AO147" s="25"/>
      <c r="AP147" s="25"/>
      <c r="AQ147" s="18" t="str">
        <f t="shared" si="404"/>
        <v/>
      </c>
      <c r="AR147" s="18" t="str">
        <f t="shared" si="405"/>
        <v/>
      </c>
      <c r="AS147" s="18" t="str">
        <f t="shared" si="455"/>
        <v/>
      </c>
      <c r="AT147" s="18" t="str">
        <f t="shared" si="456"/>
        <v/>
      </c>
      <c r="AU147" s="18" t="str">
        <f>IF(ISNUMBER(AS147), AS147*COS(RADIANS(-$C147+Графики!$B$3))+AT147*SIN(RADIANS(-$C147+Графики!$B$3)),"")</f>
        <v/>
      </c>
      <c r="AV147" s="19" t="str">
        <f>IF(ISNUMBER(AS147), AS147*COS(RADIANS(-$C147+Графики!$B$5))+AT147*SIN(RADIANS(-$C147+Графики!$B$5)),"")</f>
        <v/>
      </c>
      <c r="AW147" s="24"/>
      <c r="AX147" s="25"/>
      <c r="AY147" s="25"/>
      <c r="AZ147" s="25"/>
      <c r="BA147" s="18" t="str">
        <f t="shared" si="406"/>
        <v/>
      </c>
      <c r="BB147" s="18" t="str">
        <f t="shared" si="407"/>
        <v/>
      </c>
      <c r="BC147" s="18" t="str">
        <f t="shared" si="457"/>
        <v/>
      </c>
      <c r="BD147" s="18" t="str">
        <f t="shared" si="458"/>
        <v/>
      </c>
      <c r="BE147" s="18" t="str">
        <f>IF(ISNUMBER(BC147), BC147*COS(RADIANS(-$C147+Графики!$B$3))+BD147*SIN(RADIANS(-$C147+Графики!$B$3)),"")</f>
        <v/>
      </c>
      <c r="BF147" s="19" t="str">
        <f>IF(ISNUMBER(BC147), BC147*COS(RADIANS(-$C147+Графики!$B$5))+BD147*SIN(RADIANS(-$C147+Графики!$B$5)),"")</f>
        <v/>
      </c>
      <c r="BG147" s="24"/>
      <c r="BH147" s="25"/>
      <c r="BI147" s="25"/>
      <c r="BJ147" s="25"/>
      <c r="BK147" s="18" t="str">
        <f t="shared" si="408"/>
        <v/>
      </c>
      <c r="BL147" s="18" t="str">
        <f t="shared" si="409"/>
        <v/>
      </c>
      <c r="BM147" s="18" t="str">
        <f t="shared" si="459"/>
        <v/>
      </c>
      <c r="BN147" s="18" t="str">
        <f t="shared" si="460"/>
        <v/>
      </c>
      <c r="BO147" s="18" t="str">
        <f>IF(ISNUMBER(BM147), BM147*COS(RADIANS(-$C147+Графики!$B$3))+BN147*SIN(RADIANS(-$C147+Графики!$B$3)),"")</f>
        <v/>
      </c>
      <c r="BP147" s="19" t="str">
        <f>IF(ISNUMBER(BM147), BM147*COS(RADIANS(-$C147+Графики!$B$5))+BN147*SIN(RADIANS(-$C147+Графики!$B$5)),"")</f>
        <v/>
      </c>
      <c r="BQ147" s="24"/>
      <c r="BR147" s="25"/>
      <c r="BS147" s="25"/>
      <c r="BT147" s="25"/>
      <c r="BU147" s="18" t="str">
        <f t="shared" si="410"/>
        <v/>
      </c>
      <c r="BV147" s="18" t="str">
        <f t="shared" si="411"/>
        <v/>
      </c>
      <c r="BW147" s="18" t="str">
        <f t="shared" si="461"/>
        <v/>
      </c>
      <c r="BX147" s="18" t="str">
        <f t="shared" si="462"/>
        <v/>
      </c>
      <c r="BY147" s="18" t="str">
        <f>IF(ISNUMBER(BW147), BW147*COS(RADIANS(-$C147+Графики!$B$3))+BX147*SIN(RADIANS(-$C147+Графики!$B$3)),"")</f>
        <v/>
      </c>
      <c r="BZ147" s="19" t="str">
        <f>IF(ISNUMBER(BW147), BW147*COS(RADIANS(-$C147+Графики!$B$5))+BX147*SIN(RADIANS(-$C147+Графики!$B$5)),"")</f>
        <v/>
      </c>
      <c r="CA147" s="29"/>
      <c r="CB147" s="25"/>
      <c r="CC147" s="25"/>
      <c r="CD147" s="25"/>
      <c r="CE147" s="18" t="str">
        <f t="shared" si="412"/>
        <v/>
      </c>
      <c r="CF147" s="18" t="str">
        <f t="shared" si="413"/>
        <v/>
      </c>
      <c r="CG147" s="18" t="str">
        <f t="shared" si="463"/>
        <v/>
      </c>
      <c r="CH147" s="18" t="str">
        <f t="shared" si="464"/>
        <v/>
      </c>
      <c r="CI147" s="18" t="str">
        <f>IF(ISNUMBER(CG147), CG147*COS(RADIANS(-$C147+Графики!$B$3))+CH147*SIN(RADIANS(-$C147+Графики!$B$3)),"")</f>
        <v/>
      </c>
      <c r="CJ147" s="19" t="str">
        <f>IF(ISNUMBER(CG147), CG147*COS(RADIANS(-$C147+Графики!$B$5))+CH147*SIN(RADIANS(-$C147+Графики!$B$5)),"")</f>
        <v/>
      </c>
      <c r="CK147" s="24"/>
      <c r="CL147" s="25"/>
      <c r="CM147" s="25"/>
      <c r="CN147" s="25"/>
      <c r="CO147" s="18" t="str">
        <f t="shared" si="414"/>
        <v/>
      </c>
      <c r="CP147" s="18" t="str">
        <f t="shared" si="415"/>
        <v/>
      </c>
      <c r="CQ147" s="18" t="str">
        <f t="shared" si="465"/>
        <v/>
      </c>
      <c r="CR147" s="18" t="str">
        <f t="shared" si="466"/>
        <v/>
      </c>
      <c r="CS147" s="18" t="str">
        <f>IF(ISNUMBER(CQ147), CQ147*COS(RADIANS(-$C147+Графики!$B$3))+CR147*SIN(RADIANS(-$C147+Графики!$B$3)),"")</f>
        <v/>
      </c>
      <c r="CT147" s="19" t="str">
        <f>IF(ISNUMBER(CQ147), CQ147*COS(RADIANS(-$C147+Графики!$B$5))+CR147*SIN(RADIANS(-$C147+Графики!$B$5)),"")</f>
        <v/>
      </c>
      <c r="CU147" s="24"/>
      <c r="CV147" s="25"/>
      <c r="CW147" s="25"/>
      <c r="CX147" s="25"/>
      <c r="CY147" s="18" t="str">
        <f t="shared" si="416"/>
        <v/>
      </c>
      <c r="CZ147" s="18" t="str">
        <f t="shared" si="417"/>
        <v/>
      </c>
      <c r="DA147" s="18" t="str">
        <f t="shared" si="467"/>
        <v/>
      </c>
      <c r="DB147" s="18" t="str">
        <f t="shared" si="468"/>
        <v/>
      </c>
      <c r="DC147" s="18" t="str">
        <f>IF(ISNUMBER(DA147), DA147*COS(RADIANS(-$C147+Графики!$B$3))+DB147*SIN(RADIANS(-$C147+Графики!$B$3)),"")</f>
        <v/>
      </c>
      <c r="DD147" s="19" t="str">
        <f>IF(ISNUMBER(DA147), DA147*COS(RADIANS(-$C147+Графики!$B$5))+DB147*SIN(RADIANS(-$C147+Графики!$B$5)),"")</f>
        <v/>
      </c>
      <c r="DE147" s="24"/>
      <c r="DF147" s="25"/>
      <c r="DG147" s="25"/>
      <c r="DH147" s="25"/>
      <c r="DI147" s="18" t="str">
        <f t="shared" si="418"/>
        <v/>
      </c>
      <c r="DJ147" s="18" t="str">
        <f t="shared" si="419"/>
        <v/>
      </c>
      <c r="DK147" s="18" t="str">
        <f t="shared" si="469"/>
        <v/>
      </c>
      <c r="DL147" s="18" t="str">
        <f t="shared" si="470"/>
        <v/>
      </c>
      <c r="DM147" s="18" t="str">
        <f>IF(ISNUMBER(DK147), DK147*COS(RADIANS(-$C147+Графики!$B$3))+DL147*SIN(RADIANS(-$C147+Графики!$B$3)),"")</f>
        <v/>
      </c>
      <c r="DN147" s="19" t="str">
        <f>IF(ISNUMBER(DK147), DK147*COS(RADIANS(-$C147+Графики!$B$5))+DL147*SIN(RADIANS(-$C147+Графики!$B$5)),"")</f>
        <v/>
      </c>
      <c r="DO147" s="24"/>
      <c r="DP147" s="25"/>
      <c r="DQ147" s="25"/>
      <c r="DR147" s="25"/>
      <c r="DS147" s="18" t="str">
        <f t="shared" si="420"/>
        <v/>
      </c>
      <c r="DT147" s="18" t="str">
        <f t="shared" si="421"/>
        <v/>
      </c>
      <c r="DU147" s="18" t="str">
        <f t="shared" si="471"/>
        <v/>
      </c>
      <c r="DV147" s="18" t="str">
        <f t="shared" si="472"/>
        <v/>
      </c>
      <c r="DW147" s="18" t="str">
        <f>IF(ISNUMBER(DU147), DU147*COS(RADIANS(-$C147+Графики!$B$3))+DV147*SIN(RADIANS(-$C147+Графики!$B$3)),"")</f>
        <v/>
      </c>
      <c r="DX147" s="19" t="str">
        <f>IF(ISNUMBER(DU147), DU147*COS(RADIANS(-$C147+Графики!$B$5))+DV147*SIN(RADIANS(-$C147+Графики!$B$5)),"")</f>
        <v/>
      </c>
      <c r="DY147" s="24"/>
      <c r="DZ147" s="25"/>
      <c r="EA147" s="25"/>
      <c r="EB147" s="25"/>
      <c r="EC147" s="18" t="str">
        <f t="shared" si="422"/>
        <v/>
      </c>
      <c r="ED147" s="18" t="str">
        <f t="shared" si="423"/>
        <v/>
      </c>
      <c r="EE147" s="18" t="str">
        <f t="shared" si="473"/>
        <v/>
      </c>
      <c r="EF147" s="18" t="str">
        <f t="shared" si="474"/>
        <v/>
      </c>
      <c r="EG147" s="18" t="str">
        <f>IF(ISNUMBER(EE147), EE147*COS(RADIANS(-$C147+Графики!$B$3))+EF147*SIN(RADIANS(-$C147+Графики!$B$3)),"")</f>
        <v/>
      </c>
      <c r="EH147" s="19" t="str">
        <f>IF(ISNUMBER(EE147), EE147*COS(RADIANS(-$C147+Графики!$B$5))+EF147*SIN(RADIANS(-$C147+Графики!$B$5)),"")</f>
        <v/>
      </c>
      <c r="EI147" s="24"/>
      <c r="EJ147" s="25"/>
      <c r="EK147" s="25"/>
      <c r="EL147" s="25"/>
      <c r="EM147" s="18" t="str">
        <f t="shared" si="424"/>
        <v/>
      </c>
      <c r="EN147" s="18" t="str">
        <f t="shared" si="425"/>
        <v/>
      </c>
      <c r="EO147" s="18" t="str">
        <f t="shared" si="475"/>
        <v/>
      </c>
      <c r="EP147" s="18" t="str">
        <f t="shared" si="476"/>
        <v/>
      </c>
      <c r="EQ147" s="18" t="str">
        <f>IF(ISNUMBER(EO147), EO147*COS(RADIANS(-$C147+Графики!$B$3))+EP147*SIN(RADIANS(-$C147+Графики!$B$3)),"")</f>
        <v/>
      </c>
      <c r="ER147" s="19" t="str">
        <f>IF(ISNUMBER(EO147), EO147*COS(RADIANS(-$C147+Графики!$B$5))+EP147*SIN(RADIANS(-$C147+Графики!$B$5)),"")</f>
        <v/>
      </c>
      <c r="ES147" s="24"/>
      <c r="ET147" s="25"/>
      <c r="EU147" s="25"/>
      <c r="EV147" s="25"/>
      <c r="EW147" s="18" t="str">
        <f t="shared" si="426"/>
        <v/>
      </c>
      <c r="EX147" s="18" t="str">
        <f t="shared" si="427"/>
        <v/>
      </c>
      <c r="EY147" s="18" t="str">
        <f t="shared" si="477"/>
        <v/>
      </c>
      <c r="EZ147" s="18" t="str">
        <f t="shared" si="478"/>
        <v/>
      </c>
      <c r="FA147" s="18" t="str">
        <f>IF(ISNUMBER(EY147), EY147*COS(RADIANS(-$C147+Графики!$B$3))+EZ147*SIN(RADIANS(-$C147+Графики!$B$3)),"")</f>
        <v/>
      </c>
      <c r="FB147" s="19" t="str">
        <f>IF(ISNUMBER(EY147), EY147*COS(RADIANS(-$C147+Графики!$B$5))+EZ147*SIN(RADIANS(-$C147+Графики!$B$5)),"")</f>
        <v/>
      </c>
      <c r="FC147" s="24"/>
      <c r="FD147" s="25"/>
      <c r="FE147" s="25"/>
      <c r="FF147" s="25"/>
      <c r="FG147" s="18" t="str">
        <f t="shared" si="428"/>
        <v/>
      </c>
      <c r="FH147" s="18" t="str">
        <f t="shared" si="429"/>
        <v/>
      </c>
      <c r="FI147" s="18" t="str">
        <f t="shared" si="479"/>
        <v/>
      </c>
      <c r="FJ147" s="18" t="str">
        <f t="shared" si="480"/>
        <v/>
      </c>
      <c r="FK147" s="18" t="str">
        <f>IF(ISNUMBER(FI147), FI147*COS(RADIANS(-$C147+Графики!$B$3))+FJ147*SIN(RADIANS(-$C147+Графики!$B$3)),"")</f>
        <v/>
      </c>
      <c r="FL147" s="19" t="str">
        <f>IF(ISNUMBER(FI147), FI147*COS(RADIANS(-$C147+Графики!$B$5))+FJ147*SIN(RADIANS(-$C147+Графики!$B$5)),"")</f>
        <v/>
      </c>
      <c r="FM147" s="24"/>
      <c r="FN147" s="25"/>
      <c r="FO147" s="25"/>
      <c r="FP147" s="25"/>
      <c r="FQ147" s="18" t="str">
        <f t="shared" si="430"/>
        <v/>
      </c>
      <c r="FR147" s="18" t="str">
        <f t="shared" si="431"/>
        <v/>
      </c>
      <c r="FS147" s="18" t="str">
        <f t="shared" si="481"/>
        <v/>
      </c>
      <c r="FT147" s="18" t="str">
        <f t="shared" si="482"/>
        <v/>
      </c>
      <c r="FU147" s="18" t="str">
        <f>IF(ISNUMBER(FS147), FS147*COS(RADIANS(-$C147+Графики!$B$3))+FT147*SIN(RADIANS(-$C147+Графики!$B$3)),"")</f>
        <v/>
      </c>
      <c r="FV147" s="19" t="str">
        <f>IF(ISNUMBER(FS147), FS147*COS(RADIANS(-$C147+Графики!$B$5))+FT147*SIN(RADIANS(-$C147+Графики!$B$5)),"")</f>
        <v/>
      </c>
      <c r="FW147" s="24"/>
      <c r="FX147" s="25"/>
      <c r="FY147" s="25"/>
      <c r="FZ147" s="25"/>
      <c r="GA147" s="18" t="str">
        <f t="shared" si="432"/>
        <v/>
      </c>
      <c r="GB147" s="18" t="str">
        <f t="shared" si="433"/>
        <v/>
      </c>
      <c r="GC147" s="18" t="str">
        <f t="shared" si="483"/>
        <v/>
      </c>
      <c r="GD147" s="18" t="str">
        <f t="shared" si="484"/>
        <v/>
      </c>
      <c r="GE147" s="18" t="str">
        <f>IF(ISNUMBER(GC147), GC147*COS(RADIANS(-$C147+Графики!$B$3))+GD147*SIN(RADIANS(-$C147+Графики!$B$3)),"")</f>
        <v/>
      </c>
      <c r="GF147" s="19" t="str">
        <f>IF(ISNUMBER(GC147), GC147*COS(RADIANS(-$C147+Графики!$B$5))+GD147*SIN(RADIANS(-$C147+Графики!$B$5)),"")</f>
        <v/>
      </c>
      <c r="GG147" s="24"/>
      <c r="GH147" s="25"/>
      <c r="GI147" s="25"/>
      <c r="GJ147" s="25"/>
      <c r="GK147" s="18" t="str">
        <f t="shared" si="434"/>
        <v/>
      </c>
      <c r="GL147" s="18" t="str">
        <f t="shared" si="435"/>
        <v/>
      </c>
      <c r="GM147" s="18" t="str">
        <f t="shared" si="485"/>
        <v/>
      </c>
      <c r="GN147" s="18" t="str">
        <f t="shared" si="486"/>
        <v/>
      </c>
      <c r="GO147" s="18" t="str">
        <f>IF(ISNUMBER(GM147), GM147*COS(RADIANS(-$C147+Графики!$B$3))+GN147*SIN(RADIANS(-$C147+Графики!$B$3)),"")</f>
        <v/>
      </c>
      <c r="GP147" s="19" t="str">
        <f>IF(ISNUMBER(GM147), GM147*COS(RADIANS(-$C147+Графики!$B$5))+GN147*SIN(RADIANS(-$C147+Графики!$B$5)),"")</f>
        <v/>
      </c>
      <c r="GQ147" s="24"/>
      <c r="GR147" s="25"/>
      <c r="GS147" s="25"/>
      <c r="GT147" s="25"/>
      <c r="GU147" s="18" t="str">
        <f t="shared" si="436"/>
        <v/>
      </c>
      <c r="GV147" s="18" t="str">
        <f t="shared" si="437"/>
        <v/>
      </c>
      <c r="GW147" s="18" t="str">
        <f t="shared" si="487"/>
        <v/>
      </c>
      <c r="GX147" s="18" t="str">
        <f t="shared" si="488"/>
        <v/>
      </c>
      <c r="GY147" s="18" t="str">
        <f>IF(ISNUMBER(GW147), GW147*COS(RADIANS(-$C147+Графики!$B$3))+GX147*SIN(RADIANS(-$C147+Графики!$B$3)),"")</f>
        <v/>
      </c>
      <c r="GZ147" s="19" t="str">
        <f>IF(ISNUMBER(GW147), GW147*COS(RADIANS(-$C147+Графики!$B$5))+GX147*SIN(RADIANS(-$C147+Графики!$B$5)),"")</f>
        <v/>
      </c>
      <c r="HA147" s="24"/>
      <c r="HB147" s="25"/>
      <c r="HC147" s="25"/>
      <c r="HD147" s="25"/>
      <c r="HE147" s="18" t="str">
        <f t="shared" si="438"/>
        <v/>
      </c>
      <c r="HF147" s="18" t="str">
        <f t="shared" si="439"/>
        <v/>
      </c>
      <c r="HG147" s="18" t="str">
        <f t="shared" si="489"/>
        <v/>
      </c>
      <c r="HH147" s="18" t="str">
        <f t="shared" si="490"/>
        <v/>
      </c>
      <c r="HI147" s="18" t="str">
        <f>IF(ISNUMBER(HG147), HG147*COS(RADIANS(-$C147+Графики!$B$3))+HH147*SIN(RADIANS(-$C147+Графики!$B$3)),"")</f>
        <v/>
      </c>
      <c r="HJ147" s="19" t="str">
        <f>IF(ISNUMBER(HG147), HG147*COS(RADIANS(-$C147+Графики!$B$5))+HH147*SIN(RADIANS(-$C147+Графики!$B$5)),"")</f>
        <v/>
      </c>
      <c r="HK147" s="24"/>
      <c r="HL147" s="25"/>
      <c r="HM147" s="25"/>
      <c r="HN147" s="25"/>
      <c r="HO147" s="18" t="str">
        <f t="shared" si="440"/>
        <v/>
      </c>
      <c r="HP147" s="18" t="str">
        <f t="shared" si="441"/>
        <v/>
      </c>
      <c r="HQ147" s="18" t="str">
        <f t="shared" si="491"/>
        <v/>
      </c>
      <c r="HR147" s="18" t="str">
        <f t="shared" si="492"/>
        <v/>
      </c>
      <c r="HS147" s="18" t="str">
        <f>IF(ISNUMBER(HQ147), HQ147*COS(RADIANS(-$C147+Графики!$B$3))+HR147*SIN(RADIANS(-$C147+Графики!$B$3)),"")</f>
        <v/>
      </c>
      <c r="HT147" s="19" t="str">
        <f>IF(ISNUMBER(HQ147), HQ147*COS(RADIANS(-$C147+Графики!$B$5))+HR147*SIN(RADIANS(-$C147+Графики!$B$5)),"")</f>
        <v/>
      </c>
      <c r="HU147" s="24"/>
      <c r="HV147" s="25"/>
      <c r="HW147" s="25"/>
      <c r="HX147" s="25"/>
      <c r="HY147" s="18" t="str">
        <f t="shared" si="442"/>
        <v/>
      </c>
      <c r="HZ147" s="18" t="str">
        <f t="shared" si="443"/>
        <v/>
      </c>
      <c r="IA147" s="18" t="str">
        <f t="shared" si="493"/>
        <v/>
      </c>
      <c r="IB147" s="18" t="str">
        <f t="shared" si="494"/>
        <v/>
      </c>
      <c r="IC147" s="18" t="str">
        <f>IF(ISNUMBER(IA147), IA147*COS(RADIANS(-$C147+Графики!$B$3))+IB147*SIN(RADIANS(-$C147+Графики!$B$3)),"")</f>
        <v/>
      </c>
      <c r="ID147" s="19" t="str">
        <f>IF(ISNUMBER(IA147), IA147*COS(RADIANS(-$C147+Графики!$B$5))+IB147*SIN(RADIANS(-$C147+Графики!$B$5)),"")</f>
        <v/>
      </c>
      <c r="IE147" s="24"/>
      <c r="IF147" s="25"/>
      <c r="IG147" s="25"/>
      <c r="IH147" s="25"/>
      <c r="II147" s="18" t="str">
        <f t="shared" si="444"/>
        <v/>
      </c>
      <c r="IJ147" s="18" t="str">
        <f t="shared" si="445"/>
        <v/>
      </c>
      <c r="IK147" s="18" t="str">
        <f t="shared" si="495"/>
        <v/>
      </c>
      <c r="IL147" s="18" t="str">
        <f t="shared" si="496"/>
        <v/>
      </c>
      <c r="IM147" s="18" t="str">
        <f>IF(ISNUMBER(IK147), IK147*COS(RADIANS(-$C147+Графики!$B$3))+IL147*SIN(RADIANS(-$C147+Графики!$B$3)),"")</f>
        <v/>
      </c>
      <c r="IN147" s="19" t="str">
        <f>IF(ISNUMBER(IK147), IK147*COS(RADIANS(-$C147+Графики!$B$5))+IL147*SIN(RADIANS(-$C147+Графики!$B$5)),"")</f>
        <v/>
      </c>
      <c r="IO147" s="24"/>
      <c r="IP147" s="25"/>
      <c r="IQ147" s="25"/>
      <c r="IR147" s="25"/>
      <c r="IS147" s="18" t="str">
        <f t="shared" si="446"/>
        <v/>
      </c>
      <c r="IT147" s="18" t="str">
        <f t="shared" si="447"/>
        <v/>
      </c>
      <c r="IU147" s="18" t="str">
        <f t="shared" si="497"/>
        <v/>
      </c>
      <c r="IV147" s="18" t="str">
        <f t="shared" si="498"/>
        <v/>
      </c>
      <c r="IW147" s="18" t="str">
        <f>IF(ISNUMBER(IU147), IU147*COS(RADIANS(-$C147+Графики!$B$3))+IV147*SIN(RADIANS(-$C147+Графики!$B$3)),"")</f>
        <v/>
      </c>
      <c r="IX147" s="19" t="str">
        <f>IF(ISNUMBER(IU147), IU147*COS(RADIANS(-$C147+Графики!$B$5))+IV147*SIN(RADIANS(-$C147+Графики!$B$5)),"")</f>
        <v/>
      </c>
    </row>
    <row r="148" spans="1:258" s="88" customFormat="1" x14ac:dyDescent="0.25">
      <c r="A148" s="44">
        <v>148</v>
      </c>
      <c r="B148" s="50">
        <v>0</v>
      </c>
      <c r="C148" s="11">
        <f>IF(Графики!$A$7="Расчитывать с учетом закручивания скважины",B148,0)</f>
        <v>0</v>
      </c>
      <c r="D148" s="47">
        <v>72.5</v>
      </c>
      <c r="E148" s="34">
        <f t="shared" si="502"/>
        <v>0</v>
      </c>
      <c r="F148" s="35">
        <f t="shared" si="502"/>
        <v>0</v>
      </c>
      <c r="G148" s="35">
        <f t="shared" si="500"/>
        <v>0</v>
      </c>
      <c r="H148" s="36">
        <f t="shared" si="501"/>
        <v>0</v>
      </c>
      <c r="I148" s="29"/>
      <c r="J148" s="25"/>
      <c r="K148" s="25"/>
      <c r="L148" s="25"/>
      <c r="M148" s="18" t="str">
        <f t="shared" si="398"/>
        <v/>
      </c>
      <c r="N148" s="18" t="str">
        <f t="shared" si="399"/>
        <v/>
      </c>
      <c r="O148" s="18" t="str">
        <f t="shared" si="449"/>
        <v/>
      </c>
      <c r="P148" s="18" t="str">
        <f t="shared" si="450"/>
        <v/>
      </c>
      <c r="Q148" s="18" t="str">
        <f>IF(ISNUMBER(O148), O148*COS(RADIANS(-$C148+Графики!$B$3))+P148*SIN(RADIANS(-$C148+Графики!$B$3)),"")</f>
        <v/>
      </c>
      <c r="R148" s="19" t="str">
        <f>IF(ISNUMBER(O148), O148*COS(RADIANS(-$C148+Графики!$B$5))+P148*SIN(RADIANS(-$C148+Графики!$B$5)),"")</f>
        <v/>
      </c>
      <c r="S148" s="29"/>
      <c r="T148" s="25"/>
      <c r="U148" s="25"/>
      <c r="V148" s="25"/>
      <c r="W148" s="18" t="str">
        <f t="shared" si="400"/>
        <v/>
      </c>
      <c r="X148" s="18" t="str">
        <f t="shared" si="401"/>
        <v/>
      </c>
      <c r="Y148" s="18" t="str">
        <f t="shared" si="451"/>
        <v/>
      </c>
      <c r="Z148" s="18" t="str">
        <f t="shared" si="452"/>
        <v/>
      </c>
      <c r="AA148" s="18" t="str">
        <f>IF(ISNUMBER(Y148), Y148*COS(RADIANS(-$C148+Графики!$B$3))+Z148*SIN(RADIANS(-$C148+Графики!$B$3)),"")</f>
        <v/>
      </c>
      <c r="AB148" s="18" t="str">
        <f>IF(ISNUMBER(Y148), Y148*COS(RADIANS(-$C148+Графики!$B$5))+Z148*SIN(RADIANS(-$C148+Графики!$B$5)),"")</f>
        <v/>
      </c>
      <c r="AC148" s="24"/>
      <c r="AD148" s="25"/>
      <c r="AE148" s="25"/>
      <c r="AF148" s="25"/>
      <c r="AG148" s="18" t="str">
        <f t="shared" si="402"/>
        <v/>
      </c>
      <c r="AH148" s="18" t="str">
        <f t="shared" si="403"/>
        <v/>
      </c>
      <c r="AI148" s="18" t="str">
        <f t="shared" si="453"/>
        <v/>
      </c>
      <c r="AJ148" s="18" t="str">
        <f t="shared" si="454"/>
        <v/>
      </c>
      <c r="AK148" s="18" t="str">
        <f>IF(ISNUMBER(AI148), AI148*COS(RADIANS(-$C148+Графики!$B$3))+AJ148*SIN(RADIANS(-$C148+Графики!$B$3)),"")</f>
        <v/>
      </c>
      <c r="AL148" s="19" t="str">
        <f>IF(ISNUMBER(AI148), AI148*COS(RADIANS(-$C148+Графики!$B$5))+AJ148*SIN(RADIANS(-$C148+Графики!$B$5)),"")</f>
        <v/>
      </c>
      <c r="AM148" s="24"/>
      <c r="AN148" s="25"/>
      <c r="AO148" s="25"/>
      <c r="AP148" s="25"/>
      <c r="AQ148" s="18" t="str">
        <f t="shared" si="404"/>
        <v/>
      </c>
      <c r="AR148" s="18" t="str">
        <f t="shared" si="405"/>
        <v/>
      </c>
      <c r="AS148" s="18" t="str">
        <f t="shared" si="455"/>
        <v/>
      </c>
      <c r="AT148" s="18" t="str">
        <f t="shared" si="456"/>
        <v/>
      </c>
      <c r="AU148" s="18" t="str">
        <f>IF(ISNUMBER(AS148), AS148*COS(RADIANS(-$C148+Графики!$B$3))+AT148*SIN(RADIANS(-$C148+Графики!$B$3)),"")</f>
        <v/>
      </c>
      <c r="AV148" s="19" t="str">
        <f>IF(ISNUMBER(AS148), AS148*COS(RADIANS(-$C148+Графики!$B$5))+AT148*SIN(RADIANS(-$C148+Графики!$B$5)),"")</f>
        <v/>
      </c>
      <c r="AW148" s="24"/>
      <c r="AX148" s="25"/>
      <c r="AY148" s="25"/>
      <c r="AZ148" s="25"/>
      <c r="BA148" s="18" t="str">
        <f t="shared" si="406"/>
        <v/>
      </c>
      <c r="BB148" s="18" t="str">
        <f t="shared" si="407"/>
        <v/>
      </c>
      <c r="BC148" s="18" t="str">
        <f t="shared" si="457"/>
        <v/>
      </c>
      <c r="BD148" s="18" t="str">
        <f t="shared" si="458"/>
        <v/>
      </c>
      <c r="BE148" s="18" t="str">
        <f>IF(ISNUMBER(BC148), BC148*COS(RADIANS(-$C148+Графики!$B$3))+BD148*SIN(RADIANS(-$C148+Графики!$B$3)),"")</f>
        <v/>
      </c>
      <c r="BF148" s="19" t="str">
        <f>IF(ISNUMBER(BC148), BC148*COS(RADIANS(-$C148+Графики!$B$5))+BD148*SIN(RADIANS(-$C148+Графики!$B$5)),"")</f>
        <v/>
      </c>
      <c r="BG148" s="24"/>
      <c r="BH148" s="25"/>
      <c r="BI148" s="25"/>
      <c r="BJ148" s="25"/>
      <c r="BK148" s="18" t="str">
        <f t="shared" si="408"/>
        <v/>
      </c>
      <c r="BL148" s="18" t="str">
        <f t="shared" si="409"/>
        <v/>
      </c>
      <c r="BM148" s="18" t="str">
        <f t="shared" si="459"/>
        <v/>
      </c>
      <c r="BN148" s="18" t="str">
        <f t="shared" si="460"/>
        <v/>
      </c>
      <c r="BO148" s="18" t="str">
        <f>IF(ISNUMBER(BM148), BM148*COS(RADIANS(-$C148+Графики!$B$3))+BN148*SIN(RADIANS(-$C148+Графики!$B$3)),"")</f>
        <v/>
      </c>
      <c r="BP148" s="19" t="str">
        <f>IF(ISNUMBER(BM148), BM148*COS(RADIANS(-$C148+Графики!$B$5))+BN148*SIN(RADIANS(-$C148+Графики!$B$5)),"")</f>
        <v/>
      </c>
      <c r="BQ148" s="24"/>
      <c r="BR148" s="25"/>
      <c r="BS148" s="25"/>
      <c r="BT148" s="25"/>
      <c r="BU148" s="18" t="str">
        <f t="shared" si="410"/>
        <v/>
      </c>
      <c r="BV148" s="18" t="str">
        <f t="shared" si="411"/>
        <v/>
      </c>
      <c r="BW148" s="18" t="str">
        <f t="shared" si="461"/>
        <v/>
      </c>
      <c r="BX148" s="18" t="str">
        <f t="shared" si="462"/>
        <v/>
      </c>
      <c r="BY148" s="18" t="str">
        <f>IF(ISNUMBER(BW148), BW148*COS(RADIANS(-$C148+Графики!$B$3))+BX148*SIN(RADIANS(-$C148+Графики!$B$3)),"")</f>
        <v/>
      </c>
      <c r="BZ148" s="19" t="str">
        <f>IF(ISNUMBER(BW148), BW148*COS(RADIANS(-$C148+Графики!$B$5))+BX148*SIN(RADIANS(-$C148+Графики!$B$5)),"")</f>
        <v/>
      </c>
      <c r="CA148" s="29"/>
      <c r="CB148" s="25"/>
      <c r="CC148" s="25"/>
      <c r="CD148" s="25"/>
      <c r="CE148" s="18" t="str">
        <f t="shared" si="412"/>
        <v/>
      </c>
      <c r="CF148" s="18" t="str">
        <f t="shared" si="413"/>
        <v/>
      </c>
      <c r="CG148" s="18" t="str">
        <f t="shared" si="463"/>
        <v/>
      </c>
      <c r="CH148" s="18" t="str">
        <f t="shared" si="464"/>
        <v/>
      </c>
      <c r="CI148" s="18" t="str">
        <f>IF(ISNUMBER(CG148), CG148*COS(RADIANS(-$C148+Графики!$B$3))+CH148*SIN(RADIANS(-$C148+Графики!$B$3)),"")</f>
        <v/>
      </c>
      <c r="CJ148" s="19" t="str">
        <f>IF(ISNUMBER(CG148), CG148*COS(RADIANS(-$C148+Графики!$B$5))+CH148*SIN(RADIANS(-$C148+Графики!$B$5)),"")</f>
        <v/>
      </c>
      <c r="CK148" s="24"/>
      <c r="CL148" s="25"/>
      <c r="CM148" s="25"/>
      <c r="CN148" s="25"/>
      <c r="CO148" s="18" t="str">
        <f t="shared" si="414"/>
        <v/>
      </c>
      <c r="CP148" s="18" t="str">
        <f t="shared" si="415"/>
        <v/>
      </c>
      <c r="CQ148" s="18" t="str">
        <f t="shared" si="465"/>
        <v/>
      </c>
      <c r="CR148" s="18" t="str">
        <f t="shared" si="466"/>
        <v/>
      </c>
      <c r="CS148" s="18" t="str">
        <f>IF(ISNUMBER(CQ148), CQ148*COS(RADIANS(-$C148+Графики!$B$3))+CR148*SIN(RADIANS(-$C148+Графики!$B$3)),"")</f>
        <v/>
      </c>
      <c r="CT148" s="19" t="str">
        <f>IF(ISNUMBER(CQ148), CQ148*COS(RADIANS(-$C148+Графики!$B$5))+CR148*SIN(RADIANS(-$C148+Графики!$B$5)),"")</f>
        <v/>
      </c>
      <c r="CU148" s="24"/>
      <c r="CV148" s="25"/>
      <c r="CW148" s="25"/>
      <c r="CX148" s="25"/>
      <c r="CY148" s="18" t="str">
        <f t="shared" si="416"/>
        <v/>
      </c>
      <c r="CZ148" s="18" t="str">
        <f t="shared" si="417"/>
        <v/>
      </c>
      <c r="DA148" s="18" t="str">
        <f t="shared" si="467"/>
        <v/>
      </c>
      <c r="DB148" s="18" t="str">
        <f t="shared" si="468"/>
        <v/>
      </c>
      <c r="DC148" s="18" t="str">
        <f>IF(ISNUMBER(DA148), DA148*COS(RADIANS(-$C148+Графики!$B$3))+DB148*SIN(RADIANS(-$C148+Графики!$B$3)),"")</f>
        <v/>
      </c>
      <c r="DD148" s="19" t="str">
        <f>IF(ISNUMBER(DA148), DA148*COS(RADIANS(-$C148+Графики!$B$5))+DB148*SIN(RADIANS(-$C148+Графики!$B$5)),"")</f>
        <v/>
      </c>
      <c r="DE148" s="24"/>
      <c r="DF148" s="25"/>
      <c r="DG148" s="25"/>
      <c r="DH148" s="25"/>
      <c r="DI148" s="18" t="str">
        <f t="shared" si="418"/>
        <v/>
      </c>
      <c r="DJ148" s="18" t="str">
        <f t="shared" si="419"/>
        <v/>
      </c>
      <c r="DK148" s="18" t="str">
        <f t="shared" si="469"/>
        <v/>
      </c>
      <c r="DL148" s="18" t="str">
        <f t="shared" si="470"/>
        <v/>
      </c>
      <c r="DM148" s="18" t="str">
        <f>IF(ISNUMBER(DK148), DK148*COS(RADIANS(-$C148+Графики!$B$3))+DL148*SIN(RADIANS(-$C148+Графики!$B$3)),"")</f>
        <v/>
      </c>
      <c r="DN148" s="19" t="str">
        <f>IF(ISNUMBER(DK148), DK148*COS(RADIANS(-$C148+Графики!$B$5))+DL148*SIN(RADIANS(-$C148+Графики!$B$5)),"")</f>
        <v/>
      </c>
      <c r="DO148" s="24"/>
      <c r="DP148" s="25"/>
      <c r="DQ148" s="25"/>
      <c r="DR148" s="25"/>
      <c r="DS148" s="18" t="str">
        <f t="shared" si="420"/>
        <v/>
      </c>
      <c r="DT148" s="18" t="str">
        <f t="shared" si="421"/>
        <v/>
      </c>
      <c r="DU148" s="18" t="str">
        <f t="shared" si="471"/>
        <v/>
      </c>
      <c r="DV148" s="18" t="str">
        <f t="shared" si="472"/>
        <v/>
      </c>
      <c r="DW148" s="18" t="str">
        <f>IF(ISNUMBER(DU148), DU148*COS(RADIANS(-$C148+Графики!$B$3))+DV148*SIN(RADIANS(-$C148+Графики!$B$3)),"")</f>
        <v/>
      </c>
      <c r="DX148" s="19" t="str">
        <f>IF(ISNUMBER(DU148), DU148*COS(RADIANS(-$C148+Графики!$B$5))+DV148*SIN(RADIANS(-$C148+Графики!$B$5)),"")</f>
        <v/>
      </c>
      <c r="DY148" s="24"/>
      <c r="DZ148" s="25"/>
      <c r="EA148" s="25"/>
      <c r="EB148" s="25"/>
      <c r="EC148" s="18" t="str">
        <f t="shared" si="422"/>
        <v/>
      </c>
      <c r="ED148" s="18" t="str">
        <f t="shared" si="423"/>
        <v/>
      </c>
      <c r="EE148" s="18" t="str">
        <f t="shared" si="473"/>
        <v/>
      </c>
      <c r="EF148" s="18" t="str">
        <f t="shared" si="474"/>
        <v/>
      </c>
      <c r="EG148" s="18" t="str">
        <f>IF(ISNUMBER(EE148), EE148*COS(RADIANS(-$C148+Графики!$B$3))+EF148*SIN(RADIANS(-$C148+Графики!$B$3)),"")</f>
        <v/>
      </c>
      <c r="EH148" s="19" t="str">
        <f>IF(ISNUMBER(EE148), EE148*COS(RADIANS(-$C148+Графики!$B$5))+EF148*SIN(RADIANS(-$C148+Графики!$B$5)),"")</f>
        <v/>
      </c>
      <c r="EI148" s="24"/>
      <c r="EJ148" s="25"/>
      <c r="EK148" s="25"/>
      <c r="EL148" s="25"/>
      <c r="EM148" s="18" t="str">
        <f t="shared" si="424"/>
        <v/>
      </c>
      <c r="EN148" s="18" t="str">
        <f t="shared" si="425"/>
        <v/>
      </c>
      <c r="EO148" s="18" t="str">
        <f t="shared" si="475"/>
        <v/>
      </c>
      <c r="EP148" s="18" t="str">
        <f t="shared" si="476"/>
        <v/>
      </c>
      <c r="EQ148" s="18" t="str">
        <f>IF(ISNUMBER(EO148), EO148*COS(RADIANS(-$C148+Графики!$B$3))+EP148*SIN(RADIANS(-$C148+Графики!$B$3)),"")</f>
        <v/>
      </c>
      <c r="ER148" s="19" t="str">
        <f>IF(ISNUMBER(EO148), EO148*COS(RADIANS(-$C148+Графики!$B$5))+EP148*SIN(RADIANS(-$C148+Графики!$B$5)),"")</f>
        <v/>
      </c>
      <c r="ES148" s="24"/>
      <c r="ET148" s="25"/>
      <c r="EU148" s="25"/>
      <c r="EV148" s="25"/>
      <c r="EW148" s="18" t="str">
        <f t="shared" si="426"/>
        <v/>
      </c>
      <c r="EX148" s="18" t="str">
        <f t="shared" si="427"/>
        <v/>
      </c>
      <c r="EY148" s="18" t="str">
        <f t="shared" si="477"/>
        <v/>
      </c>
      <c r="EZ148" s="18" t="str">
        <f t="shared" si="478"/>
        <v/>
      </c>
      <c r="FA148" s="18" t="str">
        <f>IF(ISNUMBER(EY148), EY148*COS(RADIANS(-$C148+Графики!$B$3))+EZ148*SIN(RADIANS(-$C148+Графики!$B$3)),"")</f>
        <v/>
      </c>
      <c r="FB148" s="19" t="str">
        <f>IF(ISNUMBER(EY148), EY148*COS(RADIANS(-$C148+Графики!$B$5))+EZ148*SIN(RADIANS(-$C148+Графики!$B$5)),"")</f>
        <v/>
      </c>
      <c r="FC148" s="24"/>
      <c r="FD148" s="25"/>
      <c r="FE148" s="25"/>
      <c r="FF148" s="25"/>
      <c r="FG148" s="18" t="str">
        <f t="shared" si="428"/>
        <v/>
      </c>
      <c r="FH148" s="18" t="str">
        <f t="shared" si="429"/>
        <v/>
      </c>
      <c r="FI148" s="18" t="str">
        <f t="shared" si="479"/>
        <v/>
      </c>
      <c r="FJ148" s="18" t="str">
        <f t="shared" si="480"/>
        <v/>
      </c>
      <c r="FK148" s="18" t="str">
        <f>IF(ISNUMBER(FI148), FI148*COS(RADIANS(-$C148+Графики!$B$3))+FJ148*SIN(RADIANS(-$C148+Графики!$B$3)),"")</f>
        <v/>
      </c>
      <c r="FL148" s="19" t="str">
        <f>IF(ISNUMBER(FI148), FI148*COS(RADIANS(-$C148+Графики!$B$5))+FJ148*SIN(RADIANS(-$C148+Графики!$B$5)),"")</f>
        <v/>
      </c>
      <c r="FM148" s="24"/>
      <c r="FN148" s="25"/>
      <c r="FO148" s="25"/>
      <c r="FP148" s="25"/>
      <c r="FQ148" s="18" t="str">
        <f t="shared" si="430"/>
        <v/>
      </c>
      <c r="FR148" s="18" t="str">
        <f t="shared" si="431"/>
        <v/>
      </c>
      <c r="FS148" s="18" t="str">
        <f t="shared" si="481"/>
        <v/>
      </c>
      <c r="FT148" s="18" t="str">
        <f t="shared" si="482"/>
        <v/>
      </c>
      <c r="FU148" s="18" t="str">
        <f>IF(ISNUMBER(FS148), FS148*COS(RADIANS(-$C148+Графики!$B$3))+FT148*SIN(RADIANS(-$C148+Графики!$B$3)),"")</f>
        <v/>
      </c>
      <c r="FV148" s="19" t="str">
        <f>IF(ISNUMBER(FS148), FS148*COS(RADIANS(-$C148+Графики!$B$5))+FT148*SIN(RADIANS(-$C148+Графики!$B$5)),"")</f>
        <v/>
      </c>
      <c r="FW148" s="24"/>
      <c r="FX148" s="25"/>
      <c r="FY148" s="25"/>
      <c r="FZ148" s="25"/>
      <c r="GA148" s="18" t="str">
        <f t="shared" si="432"/>
        <v/>
      </c>
      <c r="GB148" s="18" t="str">
        <f t="shared" si="433"/>
        <v/>
      </c>
      <c r="GC148" s="18" t="str">
        <f t="shared" si="483"/>
        <v/>
      </c>
      <c r="GD148" s="18" t="str">
        <f t="shared" si="484"/>
        <v/>
      </c>
      <c r="GE148" s="18" t="str">
        <f>IF(ISNUMBER(GC148), GC148*COS(RADIANS(-$C148+Графики!$B$3))+GD148*SIN(RADIANS(-$C148+Графики!$B$3)),"")</f>
        <v/>
      </c>
      <c r="GF148" s="19" t="str">
        <f>IF(ISNUMBER(GC148), GC148*COS(RADIANS(-$C148+Графики!$B$5))+GD148*SIN(RADIANS(-$C148+Графики!$B$5)),"")</f>
        <v/>
      </c>
      <c r="GG148" s="24"/>
      <c r="GH148" s="25"/>
      <c r="GI148" s="25"/>
      <c r="GJ148" s="25"/>
      <c r="GK148" s="18" t="str">
        <f t="shared" si="434"/>
        <v/>
      </c>
      <c r="GL148" s="18" t="str">
        <f t="shared" si="435"/>
        <v/>
      </c>
      <c r="GM148" s="18" t="str">
        <f t="shared" si="485"/>
        <v/>
      </c>
      <c r="GN148" s="18" t="str">
        <f t="shared" si="486"/>
        <v/>
      </c>
      <c r="GO148" s="18" t="str">
        <f>IF(ISNUMBER(GM148), GM148*COS(RADIANS(-$C148+Графики!$B$3))+GN148*SIN(RADIANS(-$C148+Графики!$B$3)),"")</f>
        <v/>
      </c>
      <c r="GP148" s="19" t="str">
        <f>IF(ISNUMBER(GM148), GM148*COS(RADIANS(-$C148+Графики!$B$5))+GN148*SIN(RADIANS(-$C148+Графики!$B$5)),"")</f>
        <v/>
      </c>
      <c r="GQ148" s="24"/>
      <c r="GR148" s="25"/>
      <c r="GS148" s="25"/>
      <c r="GT148" s="25"/>
      <c r="GU148" s="18" t="str">
        <f t="shared" si="436"/>
        <v/>
      </c>
      <c r="GV148" s="18" t="str">
        <f t="shared" si="437"/>
        <v/>
      </c>
      <c r="GW148" s="18" t="str">
        <f t="shared" si="487"/>
        <v/>
      </c>
      <c r="GX148" s="18" t="str">
        <f t="shared" si="488"/>
        <v/>
      </c>
      <c r="GY148" s="18" t="str">
        <f>IF(ISNUMBER(GW148), GW148*COS(RADIANS(-$C148+Графики!$B$3))+GX148*SIN(RADIANS(-$C148+Графики!$B$3)),"")</f>
        <v/>
      </c>
      <c r="GZ148" s="19" t="str">
        <f>IF(ISNUMBER(GW148), GW148*COS(RADIANS(-$C148+Графики!$B$5))+GX148*SIN(RADIANS(-$C148+Графики!$B$5)),"")</f>
        <v/>
      </c>
      <c r="HA148" s="24"/>
      <c r="HB148" s="25"/>
      <c r="HC148" s="25"/>
      <c r="HD148" s="25"/>
      <c r="HE148" s="18" t="str">
        <f t="shared" si="438"/>
        <v/>
      </c>
      <c r="HF148" s="18" t="str">
        <f t="shared" si="439"/>
        <v/>
      </c>
      <c r="HG148" s="18" t="str">
        <f t="shared" si="489"/>
        <v/>
      </c>
      <c r="HH148" s="18" t="str">
        <f t="shared" si="490"/>
        <v/>
      </c>
      <c r="HI148" s="18" t="str">
        <f>IF(ISNUMBER(HG148), HG148*COS(RADIANS(-$C148+Графики!$B$3))+HH148*SIN(RADIANS(-$C148+Графики!$B$3)),"")</f>
        <v/>
      </c>
      <c r="HJ148" s="19" t="str">
        <f>IF(ISNUMBER(HG148), HG148*COS(RADIANS(-$C148+Графики!$B$5))+HH148*SIN(RADIANS(-$C148+Графики!$B$5)),"")</f>
        <v/>
      </c>
      <c r="HK148" s="24"/>
      <c r="HL148" s="25"/>
      <c r="HM148" s="25"/>
      <c r="HN148" s="25"/>
      <c r="HO148" s="18" t="str">
        <f t="shared" si="440"/>
        <v/>
      </c>
      <c r="HP148" s="18" t="str">
        <f t="shared" si="441"/>
        <v/>
      </c>
      <c r="HQ148" s="18" t="str">
        <f t="shared" si="491"/>
        <v/>
      </c>
      <c r="HR148" s="18" t="str">
        <f t="shared" si="492"/>
        <v/>
      </c>
      <c r="HS148" s="18" t="str">
        <f>IF(ISNUMBER(HQ148), HQ148*COS(RADIANS(-$C148+Графики!$B$3))+HR148*SIN(RADIANS(-$C148+Графики!$B$3)),"")</f>
        <v/>
      </c>
      <c r="HT148" s="19" t="str">
        <f>IF(ISNUMBER(HQ148), HQ148*COS(RADIANS(-$C148+Графики!$B$5))+HR148*SIN(RADIANS(-$C148+Графики!$B$5)),"")</f>
        <v/>
      </c>
      <c r="HU148" s="24"/>
      <c r="HV148" s="25"/>
      <c r="HW148" s="25"/>
      <c r="HX148" s="25"/>
      <c r="HY148" s="18" t="str">
        <f t="shared" si="442"/>
        <v/>
      </c>
      <c r="HZ148" s="18" t="str">
        <f t="shared" si="443"/>
        <v/>
      </c>
      <c r="IA148" s="18" t="str">
        <f t="shared" si="493"/>
        <v/>
      </c>
      <c r="IB148" s="18" t="str">
        <f t="shared" si="494"/>
        <v/>
      </c>
      <c r="IC148" s="18" t="str">
        <f>IF(ISNUMBER(IA148), IA148*COS(RADIANS(-$C148+Графики!$B$3))+IB148*SIN(RADIANS(-$C148+Графики!$B$3)),"")</f>
        <v/>
      </c>
      <c r="ID148" s="19" t="str">
        <f>IF(ISNUMBER(IA148), IA148*COS(RADIANS(-$C148+Графики!$B$5))+IB148*SIN(RADIANS(-$C148+Графики!$B$5)),"")</f>
        <v/>
      </c>
      <c r="IE148" s="24"/>
      <c r="IF148" s="25"/>
      <c r="IG148" s="25"/>
      <c r="IH148" s="25"/>
      <c r="II148" s="18" t="str">
        <f t="shared" si="444"/>
        <v/>
      </c>
      <c r="IJ148" s="18" t="str">
        <f t="shared" si="445"/>
        <v/>
      </c>
      <c r="IK148" s="18" t="str">
        <f t="shared" si="495"/>
        <v/>
      </c>
      <c r="IL148" s="18" t="str">
        <f t="shared" si="496"/>
        <v/>
      </c>
      <c r="IM148" s="18" t="str">
        <f>IF(ISNUMBER(IK148), IK148*COS(RADIANS(-$C148+Графики!$B$3))+IL148*SIN(RADIANS(-$C148+Графики!$B$3)),"")</f>
        <v/>
      </c>
      <c r="IN148" s="19" t="str">
        <f>IF(ISNUMBER(IK148), IK148*COS(RADIANS(-$C148+Графики!$B$5))+IL148*SIN(RADIANS(-$C148+Графики!$B$5)),"")</f>
        <v/>
      </c>
      <c r="IO148" s="24"/>
      <c r="IP148" s="25"/>
      <c r="IQ148" s="25"/>
      <c r="IR148" s="25"/>
      <c r="IS148" s="18" t="str">
        <f t="shared" si="446"/>
        <v/>
      </c>
      <c r="IT148" s="18" t="str">
        <f t="shared" si="447"/>
        <v/>
      </c>
      <c r="IU148" s="18" t="str">
        <f t="shared" si="497"/>
        <v/>
      </c>
      <c r="IV148" s="18" t="str">
        <f t="shared" si="498"/>
        <v/>
      </c>
      <c r="IW148" s="18" t="str">
        <f>IF(ISNUMBER(IU148), IU148*COS(RADIANS(-$C148+Графики!$B$3))+IV148*SIN(RADIANS(-$C148+Графики!$B$3)),"")</f>
        <v/>
      </c>
      <c r="IX148" s="19" t="str">
        <f>IF(ISNUMBER(IU148), IU148*COS(RADIANS(-$C148+Графики!$B$5))+IV148*SIN(RADIANS(-$C148+Графики!$B$5)),"")</f>
        <v/>
      </c>
    </row>
    <row r="149" spans="1:258" s="88" customFormat="1" x14ac:dyDescent="0.25">
      <c r="A149" s="44">
        <v>149</v>
      </c>
      <c r="B149" s="50">
        <v>0</v>
      </c>
      <c r="C149" s="11">
        <f>IF(Графики!$A$7="Расчитывать с учетом закручивания скважины",B149,0)</f>
        <v>0</v>
      </c>
      <c r="D149" s="47">
        <v>73</v>
      </c>
      <c r="E149" s="34">
        <f t="shared" si="502"/>
        <v>0</v>
      </c>
      <c r="F149" s="35">
        <f t="shared" si="502"/>
        <v>0</v>
      </c>
      <c r="G149" s="35">
        <f t="shared" si="500"/>
        <v>0</v>
      </c>
      <c r="H149" s="36">
        <f t="shared" si="501"/>
        <v>0</v>
      </c>
      <c r="I149" s="29"/>
      <c r="J149" s="25"/>
      <c r="K149" s="25"/>
      <c r="L149" s="25"/>
      <c r="M149" s="18" t="str">
        <f t="shared" si="398"/>
        <v/>
      </c>
      <c r="N149" s="18" t="str">
        <f t="shared" si="399"/>
        <v/>
      </c>
      <c r="O149" s="18" t="str">
        <f t="shared" si="449"/>
        <v/>
      </c>
      <c r="P149" s="18" t="str">
        <f t="shared" si="450"/>
        <v/>
      </c>
      <c r="Q149" s="18" t="str">
        <f>IF(ISNUMBER(O149), O149*COS(RADIANS(-$C149+Графики!$B$3))+P149*SIN(RADIANS(-$C149+Графики!$B$3)),"")</f>
        <v/>
      </c>
      <c r="R149" s="19" t="str">
        <f>IF(ISNUMBER(O149), O149*COS(RADIANS(-$C149+Графики!$B$5))+P149*SIN(RADIANS(-$C149+Графики!$B$5)),"")</f>
        <v/>
      </c>
      <c r="S149" s="29"/>
      <c r="T149" s="25"/>
      <c r="U149" s="25"/>
      <c r="V149" s="25"/>
      <c r="W149" s="18" t="str">
        <f t="shared" si="400"/>
        <v/>
      </c>
      <c r="X149" s="18" t="str">
        <f t="shared" si="401"/>
        <v/>
      </c>
      <c r="Y149" s="18" t="str">
        <f t="shared" si="451"/>
        <v/>
      </c>
      <c r="Z149" s="18" t="str">
        <f t="shared" si="452"/>
        <v/>
      </c>
      <c r="AA149" s="18" t="str">
        <f>IF(ISNUMBER(Y149), Y149*COS(RADIANS(-$C149+Графики!$B$3))+Z149*SIN(RADIANS(-$C149+Графики!$B$3)),"")</f>
        <v/>
      </c>
      <c r="AB149" s="18" t="str">
        <f>IF(ISNUMBER(Y149), Y149*COS(RADIANS(-$C149+Графики!$B$5))+Z149*SIN(RADIANS(-$C149+Графики!$B$5)),"")</f>
        <v/>
      </c>
      <c r="AC149" s="24"/>
      <c r="AD149" s="25"/>
      <c r="AE149" s="25"/>
      <c r="AF149" s="25"/>
      <c r="AG149" s="18" t="str">
        <f t="shared" si="402"/>
        <v/>
      </c>
      <c r="AH149" s="18" t="str">
        <f t="shared" si="403"/>
        <v/>
      </c>
      <c r="AI149" s="18" t="str">
        <f t="shared" si="453"/>
        <v/>
      </c>
      <c r="AJ149" s="18" t="str">
        <f t="shared" si="454"/>
        <v/>
      </c>
      <c r="AK149" s="18" t="str">
        <f>IF(ISNUMBER(AI149), AI149*COS(RADIANS(-$C149+Графики!$B$3))+AJ149*SIN(RADIANS(-$C149+Графики!$B$3)),"")</f>
        <v/>
      </c>
      <c r="AL149" s="19" t="str">
        <f>IF(ISNUMBER(AI149), AI149*COS(RADIANS(-$C149+Графики!$B$5))+AJ149*SIN(RADIANS(-$C149+Графики!$B$5)),"")</f>
        <v/>
      </c>
      <c r="AM149" s="24"/>
      <c r="AN149" s="25"/>
      <c r="AO149" s="25"/>
      <c r="AP149" s="25"/>
      <c r="AQ149" s="18" t="str">
        <f t="shared" si="404"/>
        <v/>
      </c>
      <c r="AR149" s="18" t="str">
        <f t="shared" si="405"/>
        <v/>
      </c>
      <c r="AS149" s="18" t="str">
        <f t="shared" si="455"/>
        <v/>
      </c>
      <c r="AT149" s="18" t="str">
        <f t="shared" si="456"/>
        <v/>
      </c>
      <c r="AU149" s="18" t="str">
        <f>IF(ISNUMBER(AS149), AS149*COS(RADIANS(-$C149+Графики!$B$3))+AT149*SIN(RADIANS(-$C149+Графики!$B$3)),"")</f>
        <v/>
      </c>
      <c r="AV149" s="19" t="str">
        <f>IF(ISNUMBER(AS149), AS149*COS(RADIANS(-$C149+Графики!$B$5))+AT149*SIN(RADIANS(-$C149+Графики!$B$5)),"")</f>
        <v/>
      </c>
      <c r="AW149" s="24"/>
      <c r="AX149" s="25"/>
      <c r="AY149" s="25"/>
      <c r="AZ149" s="25"/>
      <c r="BA149" s="18" t="str">
        <f t="shared" si="406"/>
        <v/>
      </c>
      <c r="BB149" s="18" t="str">
        <f t="shared" si="407"/>
        <v/>
      </c>
      <c r="BC149" s="18" t="str">
        <f t="shared" si="457"/>
        <v/>
      </c>
      <c r="BD149" s="18" t="str">
        <f t="shared" si="458"/>
        <v/>
      </c>
      <c r="BE149" s="18" t="str">
        <f>IF(ISNUMBER(BC149), BC149*COS(RADIANS(-$C149+Графики!$B$3))+BD149*SIN(RADIANS(-$C149+Графики!$B$3)),"")</f>
        <v/>
      </c>
      <c r="BF149" s="19" t="str">
        <f>IF(ISNUMBER(BC149), BC149*COS(RADIANS(-$C149+Графики!$B$5))+BD149*SIN(RADIANS(-$C149+Графики!$B$5)),"")</f>
        <v/>
      </c>
      <c r="BG149" s="24"/>
      <c r="BH149" s="25"/>
      <c r="BI149" s="25"/>
      <c r="BJ149" s="25"/>
      <c r="BK149" s="18" t="str">
        <f t="shared" si="408"/>
        <v/>
      </c>
      <c r="BL149" s="18" t="str">
        <f t="shared" si="409"/>
        <v/>
      </c>
      <c r="BM149" s="18" t="str">
        <f t="shared" si="459"/>
        <v/>
      </c>
      <c r="BN149" s="18" t="str">
        <f t="shared" si="460"/>
        <v/>
      </c>
      <c r="BO149" s="18" t="str">
        <f>IF(ISNUMBER(BM149), BM149*COS(RADIANS(-$C149+Графики!$B$3))+BN149*SIN(RADIANS(-$C149+Графики!$B$3)),"")</f>
        <v/>
      </c>
      <c r="BP149" s="19" t="str">
        <f>IF(ISNUMBER(BM149), BM149*COS(RADIANS(-$C149+Графики!$B$5))+BN149*SIN(RADIANS(-$C149+Графики!$B$5)),"")</f>
        <v/>
      </c>
      <c r="BQ149" s="24"/>
      <c r="BR149" s="25"/>
      <c r="BS149" s="25"/>
      <c r="BT149" s="25"/>
      <c r="BU149" s="18" t="str">
        <f t="shared" si="410"/>
        <v/>
      </c>
      <c r="BV149" s="18" t="str">
        <f t="shared" si="411"/>
        <v/>
      </c>
      <c r="BW149" s="18" t="str">
        <f t="shared" si="461"/>
        <v/>
      </c>
      <c r="BX149" s="18" t="str">
        <f t="shared" si="462"/>
        <v/>
      </c>
      <c r="BY149" s="18" t="str">
        <f>IF(ISNUMBER(BW149), BW149*COS(RADIANS(-$C149+Графики!$B$3))+BX149*SIN(RADIANS(-$C149+Графики!$B$3)),"")</f>
        <v/>
      </c>
      <c r="BZ149" s="19" t="str">
        <f>IF(ISNUMBER(BW149), BW149*COS(RADIANS(-$C149+Графики!$B$5))+BX149*SIN(RADIANS(-$C149+Графики!$B$5)),"")</f>
        <v/>
      </c>
      <c r="CA149" s="29"/>
      <c r="CB149" s="25"/>
      <c r="CC149" s="25"/>
      <c r="CD149" s="25"/>
      <c r="CE149" s="18" t="str">
        <f t="shared" si="412"/>
        <v/>
      </c>
      <c r="CF149" s="18" t="str">
        <f t="shared" si="413"/>
        <v/>
      </c>
      <c r="CG149" s="18" t="str">
        <f t="shared" si="463"/>
        <v/>
      </c>
      <c r="CH149" s="18" t="str">
        <f t="shared" si="464"/>
        <v/>
      </c>
      <c r="CI149" s="18" t="str">
        <f>IF(ISNUMBER(CG149), CG149*COS(RADIANS(-$C149+Графики!$B$3))+CH149*SIN(RADIANS(-$C149+Графики!$B$3)),"")</f>
        <v/>
      </c>
      <c r="CJ149" s="19" t="str">
        <f>IF(ISNUMBER(CG149), CG149*COS(RADIANS(-$C149+Графики!$B$5))+CH149*SIN(RADIANS(-$C149+Графики!$B$5)),"")</f>
        <v/>
      </c>
      <c r="CK149" s="24"/>
      <c r="CL149" s="25"/>
      <c r="CM149" s="25"/>
      <c r="CN149" s="25"/>
      <c r="CO149" s="18" t="str">
        <f t="shared" si="414"/>
        <v/>
      </c>
      <c r="CP149" s="18" t="str">
        <f t="shared" si="415"/>
        <v/>
      </c>
      <c r="CQ149" s="18" t="str">
        <f t="shared" si="465"/>
        <v/>
      </c>
      <c r="CR149" s="18" t="str">
        <f t="shared" si="466"/>
        <v/>
      </c>
      <c r="CS149" s="18" t="str">
        <f>IF(ISNUMBER(CQ149), CQ149*COS(RADIANS(-$C149+Графики!$B$3))+CR149*SIN(RADIANS(-$C149+Графики!$B$3)),"")</f>
        <v/>
      </c>
      <c r="CT149" s="19" t="str">
        <f>IF(ISNUMBER(CQ149), CQ149*COS(RADIANS(-$C149+Графики!$B$5))+CR149*SIN(RADIANS(-$C149+Графики!$B$5)),"")</f>
        <v/>
      </c>
      <c r="CU149" s="24"/>
      <c r="CV149" s="25"/>
      <c r="CW149" s="25"/>
      <c r="CX149" s="25"/>
      <c r="CY149" s="18" t="str">
        <f t="shared" si="416"/>
        <v/>
      </c>
      <c r="CZ149" s="18" t="str">
        <f t="shared" si="417"/>
        <v/>
      </c>
      <c r="DA149" s="18" t="str">
        <f t="shared" si="467"/>
        <v/>
      </c>
      <c r="DB149" s="18" t="str">
        <f t="shared" si="468"/>
        <v/>
      </c>
      <c r="DC149" s="18" t="str">
        <f>IF(ISNUMBER(DA149), DA149*COS(RADIANS(-$C149+Графики!$B$3))+DB149*SIN(RADIANS(-$C149+Графики!$B$3)),"")</f>
        <v/>
      </c>
      <c r="DD149" s="19" t="str">
        <f>IF(ISNUMBER(DA149), DA149*COS(RADIANS(-$C149+Графики!$B$5))+DB149*SIN(RADIANS(-$C149+Графики!$B$5)),"")</f>
        <v/>
      </c>
      <c r="DE149" s="24"/>
      <c r="DF149" s="25"/>
      <c r="DG149" s="25"/>
      <c r="DH149" s="25"/>
      <c r="DI149" s="18" t="str">
        <f t="shared" si="418"/>
        <v/>
      </c>
      <c r="DJ149" s="18" t="str">
        <f t="shared" si="419"/>
        <v/>
      </c>
      <c r="DK149" s="18" t="str">
        <f t="shared" si="469"/>
        <v/>
      </c>
      <c r="DL149" s="18" t="str">
        <f t="shared" si="470"/>
        <v/>
      </c>
      <c r="DM149" s="18" t="str">
        <f>IF(ISNUMBER(DK149), DK149*COS(RADIANS(-$C149+Графики!$B$3))+DL149*SIN(RADIANS(-$C149+Графики!$B$3)),"")</f>
        <v/>
      </c>
      <c r="DN149" s="19" t="str">
        <f>IF(ISNUMBER(DK149), DK149*COS(RADIANS(-$C149+Графики!$B$5))+DL149*SIN(RADIANS(-$C149+Графики!$B$5)),"")</f>
        <v/>
      </c>
      <c r="DO149" s="24"/>
      <c r="DP149" s="25"/>
      <c r="DQ149" s="25"/>
      <c r="DR149" s="25"/>
      <c r="DS149" s="18" t="str">
        <f t="shared" si="420"/>
        <v/>
      </c>
      <c r="DT149" s="18" t="str">
        <f t="shared" si="421"/>
        <v/>
      </c>
      <c r="DU149" s="18" t="str">
        <f t="shared" si="471"/>
        <v/>
      </c>
      <c r="DV149" s="18" t="str">
        <f t="shared" si="472"/>
        <v/>
      </c>
      <c r="DW149" s="18" t="str">
        <f>IF(ISNUMBER(DU149), DU149*COS(RADIANS(-$C149+Графики!$B$3))+DV149*SIN(RADIANS(-$C149+Графики!$B$3)),"")</f>
        <v/>
      </c>
      <c r="DX149" s="19" t="str">
        <f>IF(ISNUMBER(DU149), DU149*COS(RADIANS(-$C149+Графики!$B$5))+DV149*SIN(RADIANS(-$C149+Графики!$B$5)),"")</f>
        <v/>
      </c>
      <c r="DY149" s="24"/>
      <c r="DZ149" s="25"/>
      <c r="EA149" s="25"/>
      <c r="EB149" s="25"/>
      <c r="EC149" s="18" t="str">
        <f t="shared" si="422"/>
        <v/>
      </c>
      <c r="ED149" s="18" t="str">
        <f t="shared" si="423"/>
        <v/>
      </c>
      <c r="EE149" s="18" t="str">
        <f t="shared" si="473"/>
        <v/>
      </c>
      <c r="EF149" s="18" t="str">
        <f t="shared" si="474"/>
        <v/>
      </c>
      <c r="EG149" s="18" t="str">
        <f>IF(ISNUMBER(EE149), EE149*COS(RADIANS(-$C149+Графики!$B$3))+EF149*SIN(RADIANS(-$C149+Графики!$B$3)),"")</f>
        <v/>
      </c>
      <c r="EH149" s="19" t="str">
        <f>IF(ISNUMBER(EE149), EE149*COS(RADIANS(-$C149+Графики!$B$5))+EF149*SIN(RADIANS(-$C149+Графики!$B$5)),"")</f>
        <v/>
      </c>
      <c r="EI149" s="24"/>
      <c r="EJ149" s="25"/>
      <c r="EK149" s="25"/>
      <c r="EL149" s="25"/>
      <c r="EM149" s="18" t="str">
        <f t="shared" si="424"/>
        <v/>
      </c>
      <c r="EN149" s="18" t="str">
        <f t="shared" si="425"/>
        <v/>
      </c>
      <c r="EO149" s="18" t="str">
        <f t="shared" si="475"/>
        <v/>
      </c>
      <c r="EP149" s="18" t="str">
        <f t="shared" si="476"/>
        <v/>
      </c>
      <c r="EQ149" s="18" t="str">
        <f>IF(ISNUMBER(EO149), EO149*COS(RADIANS(-$C149+Графики!$B$3))+EP149*SIN(RADIANS(-$C149+Графики!$B$3)),"")</f>
        <v/>
      </c>
      <c r="ER149" s="19" t="str">
        <f>IF(ISNUMBER(EO149), EO149*COS(RADIANS(-$C149+Графики!$B$5))+EP149*SIN(RADIANS(-$C149+Графики!$B$5)),"")</f>
        <v/>
      </c>
      <c r="ES149" s="24"/>
      <c r="ET149" s="25"/>
      <c r="EU149" s="25"/>
      <c r="EV149" s="25"/>
      <c r="EW149" s="18" t="str">
        <f t="shared" si="426"/>
        <v/>
      </c>
      <c r="EX149" s="18" t="str">
        <f t="shared" si="427"/>
        <v/>
      </c>
      <c r="EY149" s="18" t="str">
        <f t="shared" si="477"/>
        <v/>
      </c>
      <c r="EZ149" s="18" t="str">
        <f t="shared" si="478"/>
        <v/>
      </c>
      <c r="FA149" s="18" t="str">
        <f>IF(ISNUMBER(EY149), EY149*COS(RADIANS(-$C149+Графики!$B$3))+EZ149*SIN(RADIANS(-$C149+Графики!$B$3)),"")</f>
        <v/>
      </c>
      <c r="FB149" s="19" t="str">
        <f>IF(ISNUMBER(EY149), EY149*COS(RADIANS(-$C149+Графики!$B$5))+EZ149*SIN(RADIANS(-$C149+Графики!$B$5)),"")</f>
        <v/>
      </c>
      <c r="FC149" s="24"/>
      <c r="FD149" s="25"/>
      <c r="FE149" s="25"/>
      <c r="FF149" s="25"/>
      <c r="FG149" s="18" t="str">
        <f t="shared" si="428"/>
        <v/>
      </c>
      <c r="FH149" s="18" t="str">
        <f t="shared" si="429"/>
        <v/>
      </c>
      <c r="FI149" s="18" t="str">
        <f t="shared" si="479"/>
        <v/>
      </c>
      <c r="FJ149" s="18" t="str">
        <f t="shared" si="480"/>
        <v/>
      </c>
      <c r="FK149" s="18" t="str">
        <f>IF(ISNUMBER(FI149), FI149*COS(RADIANS(-$C149+Графики!$B$3))+FJ149*SIN(RADIANS(-$C149+Графики!$B$3)),"")</f>
        <v/>
      </c>
      <c r="FL149" s="19" t="str">
        <f>IF(ISNUMBER(FI149), FI149*COS(RADIANS(-$C149+Графики!$B$5))+FJ149*SIN(RADIANS(-$C149+Графики!$B$5)),"")</f>
        <v/>
      </c>
      <c r="FM149" s="24"/>
      <c r="FN149" s="25"/>
      <c r="FO149" s="25"/>
      <c r="FP149" s="25"/>
      <c r="FQ149" s="18" t="str">
        <f t="shared" si="430"/>
        <v/>
      </c>
      <c r="FR149" s="18" t="str">
        <f t="shared" si="431"/>
        <v/>
      </c>
      <c r="FS149" s="18" t="str">
        <f t="shared" si="481"/>
        <v/>
      </c>
      <c r="FT149" s="18" t="str">
        <f t="shared" si="482"/>
        <v/>
      </c>
      <c r="FU149" s="18" t="str">
        <f>IF(ISNUMBER(FS149), FS149*COS(RADIANS(-$C149+Графики!$B$3))+FT149*SIN(RADIANS(-$C149+Графики!$B$3)),"")</f>
        <v/>
      </c>
      <c r="FV149" s="19" t="str">
        <f>IF(ISNUMBER(FS149), FS149*COS(RADIANS(-$C149+Графики!$B$5))+FT149*SIN(RADIANS(-$C149+Графики!$B$5)),"")</f>
        <v/>
      </c>
      <c r="FW149" s="24"/>
      <c r="FX149" s="25"/>
      <c r="FY149" s="25"/>
      <c r="FZ149" s="25"/>
      <c r="GA149" s="18" t="str">
        <f t="shared" si="432"/>
        <v/>
      </c>
      <c r="GB149" s="18" t="str">
        <f t="shared" si="433"/>
        <v/>
      </c>
      <c r="GC149" s="18" t="str">
        <f t="shared" si="483"/>
        <v/>
      </c>
      <c r="GD149" s="18" t="str">
        <f t="shared" si="484"/>
        <v/>
      </c>
      <c r="GE149" s="18" t="str">
        <f>IF(ISNUMBER(GC149), GC149*COS(RADIANS(-$C149+Графики!$B$3))+GD149*SIN(RADIANS(-$C149+Графики!$B$3)),"")</f>
        <v/>
      </c>
      <c r="GF149" s="19" t="str">
        <f>IF(ISNUMBER(GC149), GC149*COS(RADIANS(-$C149+Графики!$B$5))+GD149*SIN(RADIANS(-$C149+Графики!$B$5)),"")</f>
        <v/>
      </c>
      <c r="GG149" s="24"/>
      <c r="GH149" s="25"/>
      <c r="GI149" s="25"/>
      <c r="GJ149" s="25"/>
      <c r="GK149" s="18" t="str">
        <f t="shared" si="434"/>
        <v/>
      </c>
      <c r="GL149" s="18" t="str">
        <f t="shared" si="435"/>
        <v/>
      </c>
      <c r="GM149" s="18" t="str">
        <f t="shared" si="485"/>
        <v/>
      </c>
      <c r="GN149" s="18" t="str">
        <f t="shared" si="486"/>
        <v/>
      </c>
      <c r="GO149" s="18" t="str">
        <f>IF(ISNUMBER(GM149), GM149*COS(RADIANS(-$C149+Графики!$B$3))+GN149*SIN(RADIANS(-$C149+Графики!$B$3)),"")</f>
        <v/>
      </c>
      <c r="GP149" s="19" t="str">
        <f>IF(ISNUMBER(GM149), GM149*COS(RADIANS(-$C149+Графики!$B$5))+GN149*SIN(RADIANS(-$C149+Графики!$B$5)),"")</f>
        <v/>
      </c>
      <c r="GQ149" s="24"/>
      <c r="GR149" s="25"/>
      <c r="GS149" s="25"/>
      <c r="GT149" s="25"/>
      <c r="GU149" s="18" t="str">
        <f t="shared" si="436"/>
        <v/>
      </c>
      <c r="GV149" s="18" t="str">
        <f t="shared" si="437"/>
        <v/>
      </c>
      <c r="GW149" s="18" t="str">
        <f t="shared" si="487"/>
        <v/>
      </c>
      <c r="GX149" s="18" t="str">
        <f t="shared" si="488"/>
        <v/>
      </c>
      <c r="GY149" s="18" t="str">
        <f>IF(ISNUMBER(GW149), GW149*COS(RADIANS(-$C149+Графики!$B$3))+GX149*SIN(RADIANS(-$C149+Графики!$B$3)),"")</f>
        <v/>
      </c>
      <c r="GZ149" s="19" t="str">
        <f>IF(ISNUMBER(GW149), GW149*COS(RADIANS(-$C149+Графики!$B$5))+GX149*SIN(RADIANS(-$C149+Графики!$B$5)),"")</f>
        <v/>
      </c>
      <c r="HA149" s="24"/>
      <c r="HB149" s="25"/>
      <c r="HC149" s="25"/>
      <c r="HD149" s="25"/>
      <c r="HE149" s="18" t="str">
        <f t="shared" si="438"/>
        <v/>
      </c>
      <c r="HF149" s="18" t="str">
        <f t="shared" si="439"/>
        <v/>
      </c>
      <c r="HG149" s="18" t="str">
        <f t="shared" si="489"/>
        <v/>
      </c>
      <c r="HH149" s="18" t="str">
        <f t="shared" si="490"/>
        <v/>
      </c>
      <c r="HI149" s="18" t="str">
        <f>IF(ISNUMBER(HG149), HG149*COS(RADIANS(-$C149+Графики!$B$3))+HH149*SIN(RADIANS(-$C149+Графики!$B$3)),"")</f>
        <v/>
      </c>
      <c r="HJ149" s="19" t="str">
        <f>IF(ISNUMBER(HG149), HG149*COS(RADIANS(-$C149+Графики!$B$5))+HH149*SIN(RADIANS(-$C149+Графики!$B$5)),"")</f>
        <v/>
      </c>
      <c r="HK149" s="24"/>
      <c r="HL149" s="25"/>
      <c r="HM149" s="25"/>
      <c r="HN149" s="25"/>
      <c r="HO149" s="18" t="str">
        <f t="shared" si="440"/>
        <v/>
      </c>
      <c r="HP149" s="18" t="str">
        <f t="shared" si="441"/>
        <v/>
      </c>
      <c r="HQ149" s="18" t="str">
        <f t="shared" si="491"/>
        <v/>
      </c>
      <c r="HR149" s="18" t="str">
        <f t="shared" si="492"/>
        <v/>
      </c>
      <c r="HS149" s="18" t="str">
        <f>IF(ISNUMBER(HQ149), HQ149*COS(RADIANS(-$C149+Графики!$B$3))+HR149*SIN(RADIANS(-$C149+Графики!$B$3)),"")</f>
        <v/>
      </c>
      <c r="HT149" s="19" t="str">
        <f>IF(ISNUMBER(HQ149), HQ149*COS(RADIANS(-$C149+Графики!$B$5))+HR149*SIN(RADIANS(-$C149+Графики!$B$5)),"")</f>
        <v/>
      </c>
      <c r="HU149" s="24"/>
      <c r="HV149" s="25"/>
      <c r="HW149" s="25"/>
      <c r="HX149" s="25"/>
      <c r="HY149" s="18" t="str">
        <f t="shared" si="442"/>
        <v/>
      </c>
      <c r="HZ149" s="18" t="str">
        <f t="shared" si="443"/>
        <v/>
      </c>
      <c r="IA149" s="18" t="str">
        <f t="shared" si="493"/>
        <v/>
      </c>
      <c r="IB149" s="18" t="str">
        <f t="shared" si="494"/>
        <v/>
      </c>
      <c r="IC149" s="18" t="str">
        <f>IF(ISNUMBER(IA149), IA149*COS(RADIANS(-$C149+Графики!$B$3))+IB149*SIN(RADIANS(-$C149+Графики!$B$3)),"")</f>
        <v/>
      </c>
      <c r="ID149" s="19" t="str">
        <f>IF(ISNUMBER(IA149), IA149*COS(RADIANS(-$C149+Графики!$B$5))+IB149*SIN(RADIANS(-$C149+Графики!$B$5)),"")</f>
        <v/>
      </c>
      <c r="IE149" s="24"/>
      <c r="IF149" s="25"/>
      <c r="IG149" s="25"/>
      <c r="IH149" s="25"/>
      <c r="II149" s="18" t="str">
        <f t="shared" si="444"/>
        <v/>
      </c>
      <c r="IJ149" s="18" t="str">
        <f t="shared" si="445"/>
        <v/>
      </c>
      <c r="IK149" s="18" t="str">
        <f t="shared" si="495"/>
        <v/>
      </c>
      <c r="IL149" s="18" t="str">
        <f t="shared" si="496"/>
        <v/>
      </c>
      <c r="IM149" s="18" t="str">
        <f>IF(ISNUMBER(IK149), IK149*COS(RADIANS(-$C149+Графики!$B$3))+IL149*SIN(RADIANS(-$C149+Графики!$B$3)),"")</f>
        <v/>
      </c>
      <c r="IN149" s="19" t="str">
        <f>IF(ISNUMBER(IK149), IK149*COS(RADIANS(-$C149+Графики!$B$5))+IL149*SIN(RADIANS(-$C149+Графики!$B$5)),"")</f>
        <v/>
      </c>
      <c r="IO149" s="24"/>
      <c r="IP149" s="25"/>
      <c r="IQ149" s="25"/>
      <c r="IR149" s="25"/>
      <c r="IS149" s="18" t="str">
        <f t="shared" si="446"/>
        <v/>
      </c>
      <c r="IT149" s="18" t="str">
        <f t="shared" si="447"/>
        <v/>
      </c>
      <c r="IU149" s="18" t="str">
        <f t="shared" si="497"/>
        <v/>
      </c>
      <c r="IV149" s="18" t="str">
        <f t="shared" si="498"/>
        <v/>
      </c>
      <c r="IW149" s="18" t="str">
        <f>IF(ISNUMBER(IU149), IU149*COS(RADIANS(-$C149+Графики!$B$3))+IV149*SIN(RADIANS(-$C149+Графики!$B$3)),"")</f>
        <v/>
      </c>
      <c r="IX149" s="19" t="str">
        <f>IF(ISNUMBER(IU149), IU149*COS(RADIANS(-$C149+Графики!$B$5))+IV149*SIN(RADIANS(-$C149+Графики!$B$5)),"")</f>
        <v/>
      </c>
    </row>
    <row r="150" spans="1:258" s="88" customFormat="1" x14ac:dyDescent="0.25">
      <c r="A150" s="44">
        <v>150</v>
      </c>
      <c r="B150" s="50">
        <v>0</v>
      </c>
      <c r="C150" s="11">
        <f>IF(Графики!$A$7="Расчитывать с учетом закручивания скважины",B150,0)</f>
        <v>0</v>
      </c>
      <c r="D150" s="47">
        <v>73.5</v>
      </c>
      <c r="E150" s="34">
        <f t="shared" si="502"/>
        <v>0</v>
      </c>
      <c r="F150" s="35">
        <f t="shared" si="502"/>
        <v>0</v>
      </c>
      <c r="G150" s="35">
        <f t="shared" si="500"/>
        <v>0</v>
      </c>
      <c r="H150" s="36">
        <f t="shared" si="501"/>
        <v>0</v>
      </c>
      <c r="I150" s="29"/>
      <c r="J150" s="25"/>
      <c r="K150" s="25"/>
      <c r="L150" s="25"/>
      <c r="M150" s="18" t="str">
        <f t="shared" si="398"/>
        <v/>
      </c>
      <c r="N150" s="18" t="str">
        <f t="shared" si="399"/>
        <v/>
      </c>
      <c r="O150" s="18" t="str">
        <f t="shared" si="449"/>
        <v/>
      </c>
      <c r="P150" s="18" t="str">
        <f t="shared" si="450"/>
        <v/>
      </c>
      <c r="Q150" s="18" t="str">
        <f>IF(ISNUMBER(O150), O150*COS(RADIANS(-$C150+Графики!$B$3))+P150*SIN(RADIANS(-$C150+Графики!$B$3)),"")</f>
        <v/>
      </c>
      <c r="R150" s="19" t="str">
        <f>IF(ISNUMBER(O150), O150*COS(RADIANS(-$C150+Графики!$B$5))+P150*SIN(RADIANS(-$C150+Графики!$B$5)),"")</f>
        <v/>
      </c>
      <c r="S150" s="29"/>
      <c r="T150" s="25"/>
      <c r="U150" s="25"/>
      <c r="V150" s="25"/>
      <c r="W150" s="18" t="str">
        <f t="shared" si="400"/>
        <v/>
      </c>
      <c r="X150" s="18" t="str">
        <f t="shared" si="401"/>
        <v/>
      </c>
      <c r="Y150" s="18" t="str">
        <f t="shared" si="451"/>
        <v/>
      </c>
      <c r="Z150" s="18" t="str">
        <f t="shared" si="452"/>
        <v/>
      </c>
      <c r="AA150" s="18" t="str">
        <f>IF(ISNUMBER(Y150), Y150*COS(RADIANS(-$C150+Графики!$B$3))+Z150*SIN(RADIANS(-$C150+Графики!$B$3)),"")</f>
        <v/>
      </c>
      <c r="AB150" s="18" t="str">
        <f>IF(ISNUMBER(Y150), Y150*COS(RADIANS(-$C150+Графики!$B$5))+Z150*SIN(RADIANS(-$C150+Графики!$B$5)),"")</f>
        <v/>
      </c>
      <c r="AC150" s="24"/>
      <c r="AD150" s="25"/>
      <c r="AE150" s="25"/>
      <c r="AF150" s="25"/>
      <c r="AG150" s="18" t="str">
        <f t="shared" si="402"/>
        <v/>
      </c>
      <c r="AH150" s="18" t="str">
        <f t="shared" si="403"/>
        <v/>
      </c>
      <c r="AI150" s="18" t="str">
        <f t="shared" si="453"/>
        <v/>
      </c>
      <c r="AJ150" s="18" t="str">
        <f t="shared" si="454"/>
        <v/>
      </c>
      <c r="AK150" s="18" t="str">
        <f>IF(ISNUMBER(AI150), AI150*COS(RADIANS(-$C150+Графики!$B$3))+AJ150*SIN(RADIANS(-$C150+Графики!$B$3)),"")</f>
        <v/>
      </c>
      <c r="AL150" s="19" t="str">
        <f>IF(ISNUMBER(AI150), AI150*COS(RADIANS(-$C150+Графики!$B$5))+AJ150*SIN(RADIANS(-$C150+Графики!$B$5)),"")</f>
        <v/>
      </c>
      <c r="AM150" s="24"/>
      <c r="AN150" s="25"/>
      <c r="AO150" s="25"/>
      <c r="AP150" s="25"/>
      <c r="AQ150" s="18" t="str">
        <f t="shared" si="404"/>
        <v/>
      </c>
      <c r="AR150" s="18" t="str">
        <f t="shared" si="405"/>
        <v/>
      </c>
      <c r="AS150" s="18" t="str">
        <f t="shared" si="455"/>
        <v/>
      </c>
      <c r="AT150" s="18" t="str">
        <f t="shared" si="456"/>
        <v/>
      </c>
      <c r="AU150" s="18" t="str">
        <f>IF(ISNUMBER(AS150), AS150*COS(RADIANS(-$C150+Графики!$B$3))+AT150*SIN(RADIANS(-$C150+Графики!$B$3)),"")</f>
        <v/>
      </c>
      <c r="AV150" s="19" t="str">
        <f>IF(ISNUMBER(AS150), AS150*COS(RADIANS(-$C150+Графики!$B$5))+AT150*SIN(RADIANS(-$C150+Графики!$B$5)),"")</f>
        <v/>
      </c>
      <c r="AW150" s="24"/>
      <c r="AX150" s="25"/>
      <c r="AY150" s="25"/>
      <c r="AZ150" s="25"/>
      <c r="BA150" s="18" t="str">
        <f t="shared" si="406"/>
        <v/>
      </c>
      <c r="BB150" s="18" t="str">
        <f t="shared" si="407"/>
        <v/>
      </c>
      <c r="BC150" s="18" t="str">
        <f t="shared" si="457"/>
        <v/>
      </c>
      <c r="BD150" s="18" t="str">
        <f t="shared" si="458"/>
        <v/>
      </c>
      <c r="BE150" s="18" t="str">
        <f>IF(ISNUMBER(BC150), BC150*COS(RADIANS(-$C150+Графики!$B$3))+BD150*SIN(RADIANS(-$C150+Графики!$B$3)),"")</f>
        <v/>
      </c>
      <c r="BF150" s="19" t="str">
        <f>IF(ISNUMBER(BC150), BC150*COS(RADIANS(-$C150+Графики!$B$5))+BD150*SIN(RADIANS(-$C150+Графики!$B$5)),"")</f>
        <v/>
      </c>
      <c r="BG150" s="24"/>
      <c r="BH150" s="25"/>
      <c r="BI150" s="25"/>
      <c r="BJ150" s="25"/>
      <c r="BK150" s="18" t="str">
        <f t="shared" si="408"/>
        <v/>
      </c>
      <c r="BL150" s="18" t="str">
        <f t="shared" si="409"/>
        <v/>
      </c>
      <c r="BM150" s="18" t="str">
        <f t="shared" si="459"/>
        <v/>
      </c>
      <c r="BN150" s="18" t="str">
        <f t="shared" si="460"/>
        <v/>
      </c>
      <c r="BO150" s="18" t="str">
        <f>IF(ISNUMBER(BM150), BM150*COS(RADIANS(-$C150+Графики!$B$3))+BN150*SIN(RADIANS(-$C150+Графики!$B$3)),"")</f>
        <v/>
      </c>
      <c r="BP150" s="19" t="str">
        <f>IF(ISNUMBER(BM150), BM150*COS(RADIANS(-$C150+Графики!$B$5))+BN150*SIN(RADIANS(-$C150+Графики!$B$5)),"")</f>
        <v/>
      </c>
      <c r="BQ150" s="24"/>
      <c r="BR150" s="25"/>
      <c r="BS150" s="25"/>
      <c r="BT150" s="25"/>
      <c r="BU150" s="18" t="str">
        <f t="shared" si="410"/>
        <v/>
      </c>
      <c r="BV150" s="18" t="str">
        <f t="shared" si="411"/>
        <v/>
      </c>
      <c r="BW150" s="18" t="str">
        <f t="shared" si="461"/>
        <v/>
      </c>
      <c r="BX150" s="18" t="str">
        <f t="shared" si="462"/>
        <v/>
      </c>
      <c r="BY150" s="18" t="str">
        <f>IF(ISNUMBER(BW150), BW150*COS(RADIANS(-$C150+Графики!$B$3))+BX150*SIN(RADIANS(-$C150+Графики!$B$3)),"")</f>
        <v/>
      </c>
      <c r="BZ150" s="19" t="str">
        <f>IF(ISNUMBER(BW150), BW150*COS(RADIANS(-$C150+Графики!$B$5))+BX150*SIN(RADIANS(-$C150+Графики!$B$5)),"")</f>
        <v/>
      </c>
      <c r="CA150" s="29"/>
      <c r="CB150" s="25"/>
      <c r="CC150" s="25"/>
      <c r="CD150" s="25"/>
      <c r="CE150" s="18" t="str">
        <f t="shared" si="412"/>
        <v/>
      </c>
      <c r="CF150" s="18" t="str">
        <f t="shared" si="413"/>
        <v/>
      </c>
      <c r="CG150" s="18" t="str">
        <f t="shared" si="463"/>
        <v/>
      </c>
      <c r="CH150" s="18" t="str">
        <f t="shared" si="464"/>
        <v/>
      </c>
      <c r="CI150" s="18" t="str">
        <f>IF(ISNUMBER(CG150), CG150*COS(RADIANS(-$C150+Графики!$B$3))+CH150*SIN(RADIANS(-$C150+Графики!$B$3)),"")</f>
        <v/>
      </c>
      <c r="CJ150" s="19" t="str">
        <f>IF(ISNUMBER(CG150), CG150*COS(RADIANS(-$C150+Графики!$B$5))+CH150*SIN(RADIANS(-$C150+Графики!$B$5)),"")</f>
        <v/>
      </c>
      <c r="CK150" s="24"/>
      <c r="CL150" s="25"/>
      <c r="CM150" s="25"/>
      <c r="CN150" s="25"/>
      <c r="CO150" s="18" t="str">
        <f t="shared" si="414"/>
        <v/>
      </c>
      <c r="CP150" s="18" t="str">
        <f t="shared" si="415"/>
        <v/>
      </c>
      <c r="CQ150" s="18" t="str">
        <f t="shared" si="465"/>
        <v/>
      </c>
      <c r="CR150" s="18" t="str">
        <f t="shared" si="466"/>
        <v/>
      </c>
      <c r="CS150" s="18" t="str">
        <f>IF(ISNUMBER(CQ150), CQ150*COS(RADIANS(-$C150+Графики!$B$3))+CR150*SIN(RADIANS(-$C150+Графики!$B$3)),"")</f>
        <v/>
      </c>
      <c r="CT150" s="19" t="str">
        <f>IF(ISNUMBER(CQ150), CQ150*COS(RADIANS(-$C150+Графики!$B$5))+CR150*SIN(RADIANS(-$C150+Графики!$B$5)),"")</f>
        <v/>
      </c>
      <c r="CU150" s="24"/>
      <c r="CV150" s="25"/>
      <c r="CW150" s="25"/>
      <c r="CX150" s="25"/>
      <c r="CY150" s="18" t="str">
        <f t="shared" si="416"/>
        <v/>
      </c>
      <c r="CZ150" s="18" t="str">
        <f t="shared" si="417"/>
        <v/>
      </c>
      <c r="DA150" s="18" t="str">
        <f t="shared" si="467"/>
        <v/>
      </c>
      <c r="DB150" s="18" t="str">
        <f t="shared" si="468"/>
        <v/>
      </c>
      <c r="DC150" s="18" t="str">
        <f>IF(ISNUMBER(DA150), DA150*COS(RADIANS(-$C150+Графики!$B$3))+DB150*SIN(RADIANS(-$C150+Графики!$B$3)),"")</f>
        <v/>
      </c>
      <c r="DD150" s="19" t="str">
        <f>IF(ISNUMBER(DA150), DA150*COS(RADIANS(-$C150+Графики!$B$5))+DB150*SIN(RADIANS(-$C150+Графики!$B$5)),"")</f>
        <v/>
      </c>
      <c r="DE150" s="24"/>
      <c r="DF150" s="25"/>
      <c r="DG150" s="25"/>
      <c r="DH150" s="25"/>
      <c r="DI150" s="18" t="str">
        <f t="shared" si="418"/>
        <v/>
      </c>
      <c r="DJ150" s="18" t="str">
        <f t="shared" si="419"/>
        <v/>
      </c>
      <c r="DK150" s="18" t="str">
        <f t="shared" si="469"/>
        <v/>
      </c>
      <c r="DL150" s="18" t="str">
        <f t="shared" si="470"/>
        <v/>
      </c>
      <c r="DM150" s="18" t="str">
        <f>IF(ISNUMBER(DK150), DK150*COS(RADIANS(-$C150+Графики!$B$3))+DL150*SIN(RADIANS(-$C150+Графики!$B$3)),"")</f>
        <v/>
      </c>
      <c r="DN150" s="19" t="str">
        <f>IF(ISNUMBER(DK150), DK150*COS(RADIANS(-$C150+Графики!$B$5))+DL150*SIN(RADIANS(-$C150+Графики!$B$5)),"")</f>
        <v/>
      </c>
      <c r="DO150" s="24"/>
      <c r="DP150" s="25"/>
      <c r="DQ150" s="25"/>
      <c r="DR150" s="25"/>
      <c r="DS150" s="18" t="str">
        <f t="shared" si="420"/>
        <v/>
      </c>
      <c r="DT150" s="18" t="str">
        <f t="shared" si="421"/>
        <v/>
      </c>
      <c r="DU150" s="18" t="str">
        <f t="shared" si="471"/>
        <v/>
      </c>
      <c r="DV150" s="18" t="str">
        <f t="shared" si="472"/>
        <v/>
      </c>
      <c r="DW150" s="18" t="str">
        <f>IF(ISNUMBER(DU150), DU150*COS(RADIANS(-$C150+Графики!$B$3))+DV150*SIN(RADIANS(-$C150+Графики!$B$3)),"")</f>
        <v/>
      </c>
      <c r="DX150" s="19" t="str">
        <f>IF(ISNUMBER(DU150), DU150*COS(RADIANS(-$C150+Графики!$B$5))+DV150*SIN(RADIANS(-$C150+Графики!$B$5)),"")</f>
        <v/>
      </c>
      <c r="DY150" s="24"/>
      <c r="DZ150" s="25"/>
      <c r="EA150" s="25"/>
      <c r="EB150" s="25"/>
      <c r="EC150" s="18" t="str">
        <f t="shared" si="422"/>
        <v/>
      </c>
      <c r="ED150" s="18" t="str">
        <f t="shared" si="423"/>
        <v/>
      </c>
      <c r="EE150" s="18" t="str">
        <f t="shared" si="473"/>
        <v/>
      </c>
      <c r="EF150" s="18" t="str">
        <f t="shared" si="474"/>
        <v/>
      </c>
      <c r="EG150" s="18" t="str">
        <f>IF(ISNUMBER(EE150), EE150*COS(RADIANS(-$C150+Графики!$B$3))+EF150*SIN(RADIANS(-$C150+Графики!$B$3)),"")</f>
        <v/>
      </c>
      <c r="EH150" s="19" t="str">
        <f>IF(ISNUMBER(EE150), EE150*COS(RADIANS(-$C150+Графики!$B$5))+EF150*SIN(RADIANS(-$C150+Графики!$B$5)),"")</f>
        <v/>
      </c>
      <c r="EI150" s="24"/>
      <c r="EJ150" s="25"/>
      <c r="EK150" s="25"/>
      <c r="EL150" s="25"/>
      <c r="EM150" s="18" t="str">
        <f t="shared" si="424"/>
        <v/>
      </c>
      <c r="EN150" s="18" t="str">
        <f t="shared" si="425"/>
        <v/>
      </c>
      <c r="EO150" s="18" t="str">
        <f t="shared" si="475"/>
        <v/>
      </c>
      <c r="EP150" s="18" t="str">
        <f t="shared" si="476"/>
        <v/>
      </c>
      <c r="EQ150" s="18" t="str">
        <f>IF(ISNUMBER(EO150), EO150*COS(RADIANS(-$C150+Графики!$B$3))+EP150*SIN(RADIANS(-$C150+Графики!$B$3)),"")</f>
        <v/>
      </c>
      <c r="ER150" s="19" t="str">
        <f>IF(ISNUMBER(EO150), EO150*COS(RADIANS(-$C150+Графики!$B$5))+EP150*SIN(RADIANS(-$C150+Графики!$B$5)),"")</f>
        <v/>
      </c>
      <c r="ES150" s="24"/>
      <c r="ET150" s="25"/>
      <c r="EU150" s="25"/>
      <c r="EV150" s="25"/>
      <c r="EW150" s="18" t="str">
        <f t="shared" si="426"/>
        <v/>
      </c>
      <c r="EX150" s="18" t="str">
        <f t="shared" si="427"/>
        <v/>
      </c>
      <c r="EY150" s="18" t="str">
        <f t="shared" si="477"/>
        <v/>
      </c>
      <c r="EZ150" s="18" t="str">
        <f t="shared" si="478"/>
        <v/>
      </c>
      <c r="FA150" s="18" t="str">
        <f>IF(ISNUMBER(EY150), EY150*COS(RADIANS(-$C150+Графики!$B$3))+EZ150*SIN(RADIANS(-$C150+Графики!$B$3)),"")</f>
        <v/>
      </c>
      <c r="FB150" s="19" t="str">
        <f>IF(ISNUMBER(EY150), EY150*COS(RADIANS(-$C150+Графики!$B$5))+EZ150*SIN(RADIANS(-$C150+Графики!$B$5)),"")</f>
        <v/>
      </c>
      <c r="FC150" s="24"/>
      <c r="FD150" s="25"/>
      <c r="FE150" s="25"/>
      <c r="FF150" s="25"/>
      <c r="FG150" s="18" t="str">
        <f t="shared" si="428"/>
        <v/>
      </c>
      <c r="FH150" s="18" t="str">
        <f t="shared" si="429"/>
        <v/>
      </c>
      <c r="FI150" s="18" t="str">
        <f t="shared" si="479"/>
        <v/>
      </c>
      <c r="FJ150" s="18" t="str">
        <f t="shared" si="480"/>
        <v/>
      </c>
      <c r="FK150" s="18" t="str">
        <f>IF(ISNUMBER(FI150), FI150*COS(RADIANS(-$C150+Графики!$B$3))+FJ150*SIN(RADIANS(-$C150+Графики!$B$3)),"")</f>
        <v/>
      </c>
      <c r="FL150" s="19" t="str">
        <f>IF(ISNUMBER(FI150), FI150*COS(RADIANS(-$C150+Графики!$B$5))+FJ150*SIN(RADIANS(-$C150+Графики!$B$5)),"")</f>
        <v/>
      </c>
      <c r="FM150" s="24"/>
      <c r="FN150" s="25"/>
      <c r="FO150" s="25"/>
      <c r="FP150" s="25"/>
      <c r="FQ150" s="18" t="str">
        <f t="shared" si="430"/>
        <v/>
      </c>
      <c r="FR150" s="18" t="str">
        <f t="shared" si="431"/>
        <v/>
      </c>
      <c r="FS150" s="18" t="str">
        <f t="shared" si="481"/>
        <v/>
      </c>
      <c r="FT150" s="18" t="str">
        <f t="shared" si="482"/>
        <v/>
      </c>
      <c r="FU150" s="18" t="str">
        <f>IF(ISNUMBER(FS150), FS150*COS(RADIANS(-$C150+Графики!$B$3))+FT150*SIN(RADIANS(-$C150+Графики!$B$3)),"")</f>
        <v/>
      </c>
      <c r="FV150" s="19" t="str">
        <f>IF(ISNUMBER(FS150), FS150*COS(RADIANS(-$C150+Графики!$B$5))+FT150*SIN(RADIANS(-$C150+Графики!$B$5)),"")</f>
        <v/>
      </c>
      <c r="FW150" s="24"/>
      <c r="FX150" s="25"/>
      <c r="FY150" s="25"/>
      <c r="FZ150" s="25"/>
      <c r="GA150" s="18" t="str">
        <f t="shared" si="432"/>
        <v/>
      </c>
      <c r="GB150" s="18" t="str">
        <f t="shared" si="433"/>
        <v/>
      </c>
      <c r="GC150" s="18" t="str">
        <f t="shared" si="483"/>
        <v/>
      </c>
      <c r="GD150" s="18" t="str">
        <f t="shared" si="484"/>
        <v/>
      </c>
      <c r="GE150" s="18" t="str">
        <f>IF(ISNUMBER(GC150), GC150*COS(RADIANS(-$C150+Графики!$B$3))+GD150*SIN(RADIANS(-$C150+Графики!$B$3)),"")</f>
        <v/>
      </c>
      <c r="GF150" s="19" t="str">
        <f>IF(ISNUMBER(GC150), GC150*COS(RADIANS(-$C150+Графики!$B$5))+GD150*SIN(RADIANS(-$C150+Графики!$B$5)),"")</f>
        <v/>
      </c>
      <c r="GG150" s="24"/>
      <c r="GH150" s="25"/>
      <c r="GI150" s="25"/>
      <c r="GJ150" s="25"/>
      <c r="GK150" s="18" t="str">
        <f t="shared" si="434"/>
        <v/>
      </c>
      <c r="GL150" s="18" t="str">
        <f t="shared" si="435"/>
        <v/>
      </c>
      <c r="GM150" s="18" t="str">
        <f t="shared" si="485"/>
        <v/>
      </c>
      <c r="GN150" s="18" t="str">
        <f t="shared" si="486"/>
        <v/>
      </c>
      <c r="GO150" s="18" t="str">
        <f>IF(ISNUMBER(GM150), GM150*COS(RADIANS(-$C150+Графики!$B$3))+GN150*SIN(RADIANS(-$C150+Графики!$B$3)),"")</f>
        <v/>
      </c>
      <c r="GP150" s="19" t="str">
        <f>IF(ISNUMBER(GM150), GM150*COS(RADIANS(-$C150+Графики!$B$5))+GN150*SIN(RADIANS(-$C150+Графики!$B$5)),"")</f>
        <v/>
      </c>
      <c r="GQ150" s="24"/>
      <c r="GR150" s="25"/>
      <c r="GS150" s="25"/>
      <c r="GT150" s="25"/>
      <c r="GU150" s="18" t="str">
        <f t="shared" si="436"/>
        <v/>
      </c>
      <c r="GV150" s="18" t="str">
        <f t="shared" si="437"/>
        <v/>
      </c>
      <c r="GW150" s="18" t="str">
        <f t="shared" si="487"/>
        <v/>
      </c>
      <c r="GX150" s="18" t="str">
        <f t="shared" si="488"/>
        <v/>
      </c>
      <c r="GY150" s="18" t="str">
        <f>IF(ISNUMBER(GW150), GW150*COS(RADIANS(-$C150+Графики!$B$3))+GX150*SIN(RADIANS(-$C150+Графики!$B$3)),"")</f>
        <v/>
      </c>
      <c r="GZ150" s="19" t="str">
        <f>IF(ISNUMBER(GW150), GW150*COS(RADIANS(-$C150+Графики!$B$5))+GX150*SIN(RADIANS(-$C150+Графики!$B$5)),"")</f>
        <v/>
      </c>
      <c r="HA150" s="24"/>
      <c r="HB150" s="25"/>
      <c r="HC150" s="25"/>
      <c r="HD150" s="25"/>
      <c r="HE150" s="18" t="str">
        <f t="shared" si="438"/>
        <v/>
      </c>
      <c r="HF150" s="18" t="str">
        <f t="shared" si="439"/>
        <v/>
      </c>
      <c r="HG150" s="18" t="str">
        <f t="shared" si="489"/>
        <v/>
      </c>
      <c r="HH150" s="18" t="str">
        <f t="shared" si="490"/>
        <v/>
      </c>
      <c r="HI150" s="18" t="str">
        <f>IF(ISNUMBER(HG150), HG150*COS(RADIANS(-$C150+Графики!$B$3))+HH150*SIN(RADIANS(-$C150+Графики!$B$3)),"")</f>
        <v/>
      </c>
      <c r="HJ150" s="19" t="str">
        <f>IF(ISNUMBER(HG150), HG150*COS(RADIANS(-$C150+Графики!$B$5))+HH150*SIN(RADIANS(-$C150+Графики!$B$5)),"")</f>
        <v/>
      </c>
      <c r="HK150" s="24"/>
      <c r="HL150" s="25"/>
      <c r="HM150" s="25"/>
      <c r="HN150" s="25"/>
      <c r="HO150" s="18" t="str">
        <f t="shared" si="440"/>
        <v/>
      </c>
      <c r="HP150" s="18" t="str">
        <f t="shared" si="441"/>
        <v/>
      </c>
      <c r="HQ150" s="18" t="str">
        <f t="shared" si="491"/>
        <v/>
      </c>
      <c r="HR150" s="18" t="str">
        <f t="shared" si="492"/>
        <v/>
      </c>
      <c r="HS150" s="18" t="str">
        <f>IF(ISNUMBER(HQ150), HQ150*COS(RADIANS(-$C150+Графики!$B$3))+HR150*SIN(RADIANS(-$C150+Графики!$B$3)),"")</f>
        <v/>
      </c>
      <c r="HT150" s="19" t="str">
        <f>IF(ISNUMBER(HQ150), HQ150*COS(RADIANS(-$C150+Графики!$B$5))+HR150*SIN(RADIANS(-$C150+Графики!$B$5)),"")</f>
        <v/>
      </c>
      <c r="HU150" s="24"/>
      <c r="HV150" s="25"/>
      <c r="HW150" s="25"/>
      <c r="HX150" s="25"/>
      <c r="HY150" s="18" t="str">
        <f t="shared" si="442"/>
        <v/>
      </c>
      <c r="HZ150" s="18" t="str">
        <f t="shared" si="443"/>
        <v/>
      </c>
      <c r="IA150" s="18" t="str">
        <f t="shared" si="493"/>
        <v/>
      </c>
      <c r="IB150" s="18" t="str">
        <f t="shared" si="494"/>
        <v/>
      </c>
      <c r="IC150" s="18" t="str">
        <f>IF(ISNUMBER(IA150), IA150*COS(RADIANS(-$C150+Графики!$B$3))+IB150*SIN(RADIANS(-$C150+Графики!$B$3)),"")</f>
        <v/>
      </c>
      <c r="ID150" s="19" t="str">
        <f>IF(ISNUMBER(IA150), IA150*COS(RADIANS(-$C150+Графики!$B$5))+IB150*SIN(RADIANS(-$C150+Графики!$B$5)),"")</f>
        <v/>
      </c>
      <c r="IE150" s="24"/>
      <c r="IF150" s="25"/>
      <c r="IG150" s="25"/>
      <c r="IH150" s="25"/>
      <c r="II150" s="18" t="str">
        <f t="shared" si="444"/>
        <v/>
      </c>
      <c r="IJ150" s="18" t="str">
        <f t="shared" si="445"/>
        <v/>
      </c>
      <c r="IK150" s="18" t="str">
        <f t="shared" si="495"/>
        <v/>
      </c>
      <c r="IL150" s="18" t="str">
        <f t="shared" si="496"/>
        <v/>
      </c>
      <c r="IM150" s="18" t="str">
        <f>IF(ISNUMBER(IK150), IK150*COS(RADIANS(-$C150+Графики!$B$3))+IL150*SIN(RADIANS(-$C150+Графики!$B$3)),"")</f>
        <v/>
      </c>
      <c r="IN150" s="19" t="str">
        <f>IF(ISNUMBER(IK150), IK150*COS(RADIANS(-$C150+Графики!$B$5))+IL150*SIN(RADIANS(-$C150+Графики!$B$5)),"")</f>
        <v/>
      </c>
      <c r="IO150" s="24"/>
      <c r="IP150" s="25"/>
      <c r="IQ150" s="25"/>
      <c r="IR150" s="25"/>
      <c r="IS150" s="18" t="str">
        <f t="shared" si="446"/>
        <v/>
      </c>
      <c r="IT150" s="18" t="str">
        <f t="shared" si="447"/>
        <v/>
      </c>
      <c r="IU150" s="18" t="str">
        <f t="shared" si="497"/>
        <v/>
      </c>
      <c r="IV150" s="18" t="str">
        <f t="shared" si="498"/>
        <v/>
      </c>
      <c r="IW150" s="18" t="str">
        <f>IF(ISNUMBER(IU150), IU150*COS(RADIANS(-$C150+Графики!$B$3))+IV150*SIN(RADIANS(-$C150+Графики!$B$3)),"")</f>
        <v/>
      </c>
      <c r="IX150" s="19" t="str">
        <f>IF(ISNUMBER(IU150), IU150*COS(RADIANS(-$C150+Графики!$B$5))+IV150*SIN(RADIANS(-$C150+Графики!$B$5)),"")</f>
        <v/>
      </c>
    </row>
    <row r="151" spans="1:258" s="88" customFormat="1" x14ac:dyDescent="0.25">
      <c r="A151" s="44">
        <v>151</v>
      </c>
      <c r="B151" s="50">
        <v>0</v>
      </c>
      <c r="C151" s="11">
        <f>IF(Графики!$A$7="Расчитывать с учетом закручивания скважины",B151,0)</f>
        <v>0</v>
      </c>
      <c r="D151" s="47">
        <v>74</v>
      </c>
      <c r="E151" s="34">
        <f t="shared" si="502"/>
        <v>0</v>
      </c>
      <c r="F151" s="35">
        <f t="shared" si="502"/>
        <v>0</v>
      </c>
      <c r="G151" s="35">
        <f t="shared" si="500"/>
        <v>0</v>
      </c>
      <c r="H151" s="36">
        <f t="shared" si="501"/>
        <v>0</v>
      </c>
      <c r="I151" s="29"/>
      <c r="J151" s="25"/>
      <c r="K151" s="25"/>
      <c r="L151" s="25"/>
      <c r="M151" s="18" t="str">
        <f t="shared" si="398"/>
        <v/>
      </c>
      <c r="N151" s="18" t="str">
        <f t="shared" si="399"/>
        <v/>
      </c>
      <c r="O151" s="18" t="str">
        <f t="shared" si="449"/>
        <v/>
      </c>
      <c r="P151" s="18" t="str">
        <f t="shared" si="450"/>
        <v/>
      </c>
      <c r="Q151" s="18" t="str">
        <f>IF(ISNUMBER(O151), O151*COS(RADIANS(-$C151+Графики!$B$3))+P151*SIN(RADIANS(-$C151+Графики!$B$3)),"")</f>
        <v/>
      </c>
      <c r="R151" s="19" t="str">
        <f>IF(ISNUMBER(O151), O151*COS(RADIANS(-$C151+Графики!$B$5))+P151*SIN(RADIANS(-$C151+Графики!$B$5)),"")</f>
        <v/>
      </c>
      <c r="S151" s="29"/>
      <c r="T151" s="25"/>
      <c r="U151" s="25"/>
      <c r="V151" s="25"/>
      <c r="W151" s="18" t="str">
        <f t="shared" si="400"/>
        <v/>
      </c>
      <c r="X151" s="18" t="str">
        <f t="shared" si="401"/>
        <v/>
      </c>
      <c r="Y151" s="18" t="str">
        <f t="shared" si="451"/>
        <v/>
      </c>
      <c r="Z151" s="18" t="str">
        <f t="shared" si="452"/>
        <v/>
      </c>
      <c r="AA151" s="18" t="str">
        <f>IF(ISNUMBER(Y151), Y151*COS(RADIANS(-$C151+Графики!$B$3))+Z151*SIN(RADIANS(-$C151+Графики!$B$3)),"")</f>
        <v/>
      </c>
      <c r="AB151" s="18" t="str">
        <f>IF(ISNUMBER(Y151), Y151*COS(RADIANS(-$C151+Графики!$B$5))+Z151*SIN(RADIANS(-$C151+Графики!$B$5)),"")</f>
        <v/>
      </c>
      <c r="AC151" s="24"/>
      <c r="AD151" s="25"/>
      <c r="AE151" s="25"/>
      <c r="AF151" s="25"/>
      <c r="AG151" s="18" t="str">
        <f t="shared" si="402"/>
        <v/>
      </c>
      <c r="AH151" s="18" t="str">
        <f t="shared" si="403"/>
        <v/>
      </c>
      <c r="AI151" s="18" t="str">
        <f t="shared" si="453"/>
        <v/>
      </c>
      <c r="AJ151" s="18" t="str">
        <f t="shared" si="454"/>
        <v/>
      </c>
      <c r="AK151" s="18" t="str">
        <f>IF(ISNUMBER(AI151), AI151*COS(RADIANS(-$C151+Графики!$B$3))+AJ151*SIN(RADIANS(-$C151+Графики!$B$3)),"")</f>
        <v/>
      </c>
      <c r="AL151" s="19" t="str">
        <f>IF(ISNUMBER(AI151), AI151*COS(RADIANS(-$C151+Графики!$B$5))+AJ151*SIN(RADIANS(-$C151+Графики!$B$5)),"")</f>
        <v/>
      </c>
      <c r="AM151" s="24"/>
      <c r="AN151" s="25"/>
      <c r="AO151" s="25"/>
      <c r="AP151" s="25"/>
      <c r="AQ151" s="18" t="str">
        <f t="shared" si="404"/>
        <v/>
      </c>
      <c r="AR151" s="18" t="str">
        <f t="shared" si="405"/>
        <v/>
      </c>
      <c r="AS151" s="18" t="str">
        <f t="shared" si="455"/>
        <v/>
      </c>
      <c r="AT151" s="18" t="str">
        <f t="shared" si="456"/>
        <v/>
      </c>
      <c r="AU151" s="18" t="str">
        <f>IF(ISNUMBER(AS151), AS151*COS(RADIANS(-$C151+Графики!$B$3))+AT151*SIN(RADIANS(-$C151+Графики!$B$3)),"")</f>
        <v/>
      </c>
      <c r="AV151" s="19" t="str">
        <f>IF(ISNUMBER(AS151), AS151*COS(RADIANS(-$C151+Графики!$B$5))+AT151*SIN(RADIANS(-$C151+Графики!$B$5)),"")</f>
        <v/>
      </c>
      <c r="AW151" s="24"/>
      <c r="AX151" s="25"/>
      <c r="AY151" s="25"/>
      <c r="AZ151" s="25"/>
      <c r="BA151" s="18" t="str">
        <f t="shared" si="406"/>
        <v/>
      </c>
      <c r="BB151" s="18" t="str">
        <f t="shared" si="407"/>
        <v/>
      </c>
      <c r="BC151" s="18" t="str">
        <f t="shared" si="457"/>
        <v/>
      </c>
      <c r="BD151" s="18" t="str">
        <f t="shared" si="458"/>
        <v/>
      </c>
      <c r="BE151" s="18" t="str">
        <f>IF(ISNUMBER(BC151), BC151*COS(RADIANS(-$C151+Графики!$B$3))+BD151*SIN(RADIANS(-$C151+Графики!$B$3)),"")</f>
        <v/>
      </c>
      <c r="BF151" s="19" t="str">
        <f>IF(ISNUMBER(BC151), BC151*COS(RADIANS(-$C151+Графики!$B$5))+BD151*SIN(RADIANS(-$C151+Графики!$B$5)),"")</f>
        <v/>
      </c>
      <c r="BG151" s="24"/>
      <c r="BH151" s="25"/>
      <c r="BI151" s="25"/>
      <c r="BJ151" s="25"/>
      <c r="BK151" s="18" t="str">
        <f t="shared" si="408"/>
        <v/>
      </c>
      <c r="BL151" s="18" t="str">
        <f t="shared" si="409"/>
        <v/>
      </c>
      <c r="BM151" s="18" t="str">
        <f t="shared" si="459"/>
        <v/>
      </c>
      <c r="BN151" s="18" t="str">
        <f t="shared" si="460"/>
        <v/>
      </c>
      <c r="BO151" s="18" t="str">
        <f>IF(ISNUMBER(BM151), BM151*COS(RADIANS(-$C151+Графики!$B$3))+BN151*SIN(RADIANS(-$C151+Графики!$B$3)),"")</f>
        <v/>
      </c>
      <c r="BP151" s="19" t="str">
        <f>IF(ISNUMBER(BM151), BM151*COS(RADIANS(-$C151+Графики!$B$5))+BN151*SIN(RADIANS(-$C151+Графики!$B$5)),"")</f>
        <v/>
      </c>
      <c r="BQ151" s="24"/>
      <c r="BR151" s="25"/>
      <c r="BS151" s="25"/>
      <c r="BT151" s="25"/>
      <c r="BU151" s="18" t="str">
        <f t="shared" si="410"/>
        <v/>
      </c>
      <c r="BV151" s="18" t="str">
        <f t="shared" si="411"/>
        <v/>
      </c>
      <c r="BW151" s="18" t="str">
        <f t="shared" si="461"/>
        <v/>
      </c>
      <c r="BX151" s="18" t="str">
        <f t="shared" si="462"/>
        <v/>
      </c>
      <c r="BY151" s="18" t="str">
        <f>IF(ISNUMBER(BW151), BW151*COS(RADIANS(-$C151+Графики!$B$3))+BX151*SIN(RADIANS(-$C151+Графики!$B$3)),"")</f>
        <v/>
      </c>
      <c r="BZ151" s="19" t="str">
        <f>IF(ISNUMBER(BW151), BW151*COS(RADIANS(-$C151+Графики!$B$5))+BX151*SIN(RADIANS(-$C151+Графики!$B$5)),"")</f>
        <v/>
      </c>
      <c r="CA151" s="29"/>
      <c r="CB151" s="25"/>
      <c r="CC151" s="25"/>
      <c r="CD151" s="25"/>
      <c r="CE151" s="18" t="str">
        <f t="shared" si="412"/>
        <v/>
      </c>
      <c r="CF151" s="18" t="str">
        <f t="shared" si="413"/>
        <v/>
      </c>
      <c r="CG151" s="18" t="str">
        <f t="shared" si="463"/>
        <v/>
      </c>
      <c r="CH151" s="18" t="str">
        <f t="shared" si="464"/>
        <v/>
      </c>
      <c r="CI151" s="18" t="str">
        <f>IF(ISNUMBER(CG151), CG151*COS(RADIANS(-$C151+Графики!$B$3))+CH151*SIN(RADIANS(-$C151+Графики!$B$3)),"")</f>
        <v/>
      </c>
      <c r="CJ151" s="19" t="str">
        <f>IF(ISNUMBER(CG151), CG151*COS(RADIANS(-$C151+Графики!$B$5))+CH151*SIN(RADIANS(-$C151+Графики!$B$5)),"")</f>
        <v/>
      </c>
      <c r="CK151" s="24"/>
      <c r="CL151" s="25"/>
      <c r="CM151" s="25"/>
      <c r="CN151" s="25"/>
      <c r="CO151" s="18" t="str">
        <f t="shared" si="414"/>
        <v/>
      </c>
      <c r="CP151" s="18" t="str">
        <f t="shared" si="415"/>
        <v/>
      </c>
      <c r="CQ151" s="18" t="str">
        <f t="shared" si="465"/>
        <v/>
      </c>
      <c r="CR151" s="18" t="str">
        <f t="shared" si="466"/>
        <v/>
      </c>
      <c r="CS151" s="18" t="str">
        <f>IF(ISNUMBER(CQ151), CQ151*COS(RADIANS(-$C151+Графики!$B$3))+CR151*SIN(RADIANS(-$C151+Графики!$B$3)),"")</f>
        <v/>
      </c>
      <c r="CT151" s="19" t="str">
        <f>IF(ISNUMBER(CQ151), CQ151*COS(RADIANS(-$C151+Графики!$B$5))+CR151*SIN(RADIANS(-$C151+Графики!$B$5)),"")</f>
        <v/>
      </c>
      <c r="CU151" s="24"/>
      <c r="CV151" s="25"/>
      <c r="CW151" s="25"/>
      <c r="CX151" s="25"/>
      <c r="CY151" s="18" t="str">
        <f t="shared" si="416"/>
        <v/>
      </c>
      <c r="CZ151" s="18" t="str">
        <f t="shared" si="417"/>
        <v/>
      </c>
      <c r="DA151" s="18" t="str">
        <f t="shared" si="467"/>
        <v/>
      </c>
      <c r="DB151" s="18" t="str">
        <f t="shared" si="468"/>
        <v/>
      </c>
      <c r="DC151" s="18" t="str">
        <f>IF(ISNUMBER(DA151), DA151*COS(RADIANS(-$C151+Графики!$B$3))+DB151*SIN(RADIANS(-$C151+Графики!$B$3)),"")</f>
        <v/>
      </c>
      <c r="DD151" s="19" t="str">
        <f>IF(ISNUMBER(DA151), DA151*COS(RADIANS(-$C151+Графики!$B$5))+DB151*SIN(RADIANS(-$C151+Графики!$B$5)),"")</f>
        <v/>
      </c>
      <c r="DE151" s="24"/>
      <c r="DF151" s="25"/>
      <c r="DG151" s="25"/>
      <c r="DH151" s="25"/>
      <c r="DI151" s="18" t="str">
        <f t="shared" si="418"/>
        <v/>
      </c>
      <c r="DJ151" s="18" t="str">
        <f t="shared" si="419"/>
        <v/>
      </c>
      <c r="DK151" s="18" t="str">
        <f t="shared" si="469"/>
        <v/>
      </c>
      <c r="DL151" s="18" t="str">
        <f t="shared" si="470"/>
        <v/>
      </c>
      <c r="DM151" s="18" t="str">
        <f>IF(ISNUMBER(DK151), DK151*COS(RADIANS(-$C151+Графики!$B$3))+DL151*SIN(RADIANS(-$C151+Графики!$B$3)),"")</f>
        <v/>
      </c>
      <c r="DN151" s="19" t="str">
        <f>IF(ISNUMBER(DK151), DK151*COS(RADIANS(-$C151+Графики!$B$5))+DL151*SIN(RADIANS(-$C151+Графики!$B$5)),"")</f>
        <v/>
      </c>
      <c r="DO151" s="24"/>
      <c r="DP151" s="25"/>
      <c r="DQ151" s="25"/>
      <c r="DR151" s="25"/>
      <c r="DS151" s="18" t="str">
        <f t="shared" si="420"/>
        <v/>
      </c>
      <c r="DT151" s="18" t="str">
        <f t="shared" si="421"/>
        <v/>
      </c>
      <c r="DU151" s="18" t="str">
        <f t="shared" si="471"/>
        <v/>
      </c>
      <c r="DV151" s="18" t="str">
        <f t="shared" si="472"/>
        <v/>
      </c>
      <c r="DW151" s="18" t="str">
        <f>IF(ISNUMBER(DU151), DU151*COS(RADIANS(-$C151+Графики!$B$3))+DV151*SIN(RADIANS(-$C151+Графики!$B$3)),"")</f>
        <v/>
      </c>
      <c r="DX151" s="19" t="str">
        <f>IF(ISNUMBER(DU151), DU151*COS(RADIANS(-$C151+Графики!$B$5))+DV151*SIN(RADIANS(-$C151+Графики!$B$5)),"")</f>
        <v/>
      </c>
      <c r="DY151" s="24"/>
      <c r="DZ151" s="25"/>
      <c r="EA151" s="25"/>
      <c r="EB151" s="25"/>
      <c r="EC151" s="18" t="str">
        <f t="shared" si="422"/>
        <v/>
      </c>
      <c r="ED151" s="18" t="str">
        <f t="shared" si="423"/>
        <v/>
      </c>
      <c r="EE151" s="18" t="str">
        <f t="shared" si="473"/>
        <v/>
      </c>
      <c r="EF151" s="18" t="str">
        <f t="shared" si="474"/>
        <v/>
      </c>
      <c r="EG151" s="18" t="str">
        <f>IF(ISNUMBER(EE151), EE151*COS(RADIANS(-$C151+Графики!$B$3))+EF151*SIN(RADIANS(-$C151+Графики!$B$3)),"")</f>
        <v/>
      </c>
      <c r="EH151" s="19" t="str">
        <f>IF(ISNUMBER(EE151), EE151*COS(RADIANS(-$C151+Графики!$B$5))+EF151*SIN(RADIANS(-$C151+Графики!$B$5)),"")</f>
        <v/>
      </c>
      <c r="EI151" s="24"/>
      <c r="EJ151" s="25"/>
      <c r="EK151" s="25"/>
      <c r="EL151" s="25"/>
      <c r="EM151" s="18" t="str">
        <f t="shared" si="424"/>
        <v/>
      </c>
      <c r="EN151" s="18" t="str">
        <f t="shared" si="425"/>
        <v/>
      </c>
      <c r="EO151" s="18" t="str">
        <f t="shared" si="475"/>
        <v/>
      </c>
      <c r="EP151" s="18" t="str">
        <f t="shared" si="476"/>
        <v/>
      </c>
      <c r="EQ151" s="18" t="str">
        <f>IF(ISNUMBER(EO151), EO151*COS(RADIANS(-$C151+Графики!$B$3))+EP151*SIN(RADIANS(-$C151+Графики!$B$3)),"")</f>
        <v/>
      </c>
      <c r="ER151" s="19" t="str">
        <f>IF(ISNUMBER(EO151), EO151*COS(RADIANS(-$C151+Графики!$B$5))+EP151*SIN(RADIANS(-$C151+Графики!$B$5)),"")</f>
        <v/>
      </c>
      <c r="ES151" s="24"/>
      <c r="ET151" s="25"/>
      <c r="EU151" s="25"/>
      <c r="EV151" s="25"/>
      <c r="EW151" s="18" t="str">
        <f t="shared" si="426"/>
        <v/>
      </c>
      <c r="EX151" s="18" t="str">
        <f t="shared" si="427"/>
        <v/>
      </c>
      <c r="EY151" s="18" t="str">
        <f t="shared" si="477"/>
        <v/>
      </c>
      <c r="EZ151" s="18" t="str">
        <f t="shared" si="478"/>
        <v/>
      </c>
      <c r="FA151" s="18" t="str">
        <f>IF(ISNUMBER(EY151), EY151*COS(RADIANS(-$C151+Графики!$B$3))+EZ151*SIN(RADIANS(-$C151+Графики!$B$3)),"")</f>
        <v/>
      </c>
      <c r="FB151" s="19" t="str">
        <f>IF(ISNUMBER(EY151), EY151*COS(RADIANS(-$C151+Графики!$B$5))+EZ151*SIN(RADIANS(-$C151+Графики!$B$5)),"")</f>
        <v/>
      </c>
      <c r="FC151" s="24"/>
      <c r="FD151" s="25"/>
      <c r="FE151" s="25"/>
      <c r="FF151" s="25"/>
      <c r="FG151" s="18" t="str">
        <f t="shared" si="428"/>
        <v/>
      </c>
      <c r="FH151" s="18" t="str">
        <f t="shared" si="429"/>
        <v/>
      </c>
      <c r="FI151" s="18" t="str">
        <f t="shared" si="479"/>
        <v/>
      </c>
      <c r="FJ151" s="18" t="str">
        <f t="shared" si="480"/>
        <v/>
      </c>
      <c r="FK151" s="18" t="str">
        <f>IF(ISNUMBER(FI151), FI151*COS(RADIANS(-$C151+Графики!$B$3))+FJ151*SIN(RADIANS(-$C151+Графики!$B$3)),"")</f>
        <v/>
      </c>
      <c r="FL151" s="19" t="str">
        <f>IF(ISNUMBER(FI151), FI151*COS(RADIANS(-$C151+Графики!$B$5))+FJ151*SIN(RADIANS(-$C151+Графики!$B$5)),"")</f>
        <v/>
      </c>
      <c r="FM151" s="24"/>
      <c r="FN151" s="25"/>
      <c r="FO151" s="25"/>
      <c r="FP151" s="25"/>
      <c r="FQ151" s="18" t="str">
        <f t="shared" si="430"/>
        <v/>
      </c>
      <c r="FR151" s="18" t="str">
        <f t="shared" si="431"/>
        <v/>
      </c>
      <c r="FS151" s="18" t="str">
        <f t="shared" si="481"/>
        <v/>
      </c>
      <c r="FT151" s="18" t="str">
        <f t="shared" si="482"/>
        <v/>
      </c>
      <c r="FU151" s="18" t="str">
        <f>IF(ISNUMBER(FS151), FS151*COS(RADIANS(-$C151+Графики!$B$3))+FT151*SIN(RADIANS(-$C151+Графики!$B$3)),"")</f>
        <v/>
      </c>
      <c r="FV151" s="19" t="str">
        <f>IF(ISNUMBER(FS151), FS151*COS(RADIANS(-$C151+Графики!$B$5))+FT151*SIN(RADIANS(-$C151+Графики!$B$5)),"")</f>
        <v/>
      </c>
      <c r="FW151" s="24"/>
      <c r="FX151" s="25"/>
      <c r="FY151" s="25"/>
      <c r="FZ151" s="25"/>
      <c r="GA151" s="18" t="str">
        <f t="shared" si="432"/>
        <v/>
      </c>
      <c r="GB151" s="18" t="str">
        <f t="shared" si="433"/>
        <v/>
      </c>
      <c r="GC151" s="18" t="str">
        <f t="shared" si="483"/>
        <v/>
      </c>
      <c r="GD151" s="18" t="str">
        <f t="shared" si="484"/>
        <v/>
      </c>
      <c r="GE151" s="18" t="str">
        <f>IF(ISNUMBER(GC151), GC151*COS(RADIANS(-$C151+Графики!$B$3))+GD151*SIN(RADIANS(-$C151+Графики!$B$3)),"")</f>
        <v/>
      </c>
      <c r="GF151" s="19" t="str">
        <f>IF(ISNUMBER(GC151), GC151*COS(RADIANS(-$C151+Графики!$B$5))+GD151*SIN(RADIANS(-$C151+Графики!$B$5)),"")</f>
        <v/>
      </c>
      <c r="GG151" s="24"/>
      <c r="GH151" s="25"/>
      <c r="GI151" s="25"/>
      <c r="GJ151" s="25"/>
      <c r="GK151" s="18" t="str">
        <f t="shared" si="434"/>
        <v/>
      </c>
      <c r="GL151" s="18" t="str">
        <f t="shared" si="435"/>
        <v/>
      </c>
      <c r="GM151" s="18" t="str">
        <f t="shared" si="485"/>
        <v/>
      </c>
      <c r="GN151" s="18" t="str">
        <f t="shared" si="486"/>
        <v/>
      </c>
      <c r="GO151" s="18" t="str">
        <f>IF(ISNUMBER(GM151), GM151*COS(RADIANS(-$C151+Графики!$B$3))+GN151*SIN(RADIANS(-$C151+Графики!$B$3)),"")</f>
        <v/>
      </c>
      <c r="GP151" s="19" t="str">
        <f>IF(ISNUMBER(GM151), GM151*COS(RADIANS(-$C151+Графики!$B$5))+GN151*SIN(RADIANS(-$C151+Графики!$B$5)),"")</f>
        <v/>
      </c>
      <c r="GQ151" s="24"/>
      <c r="GR151" s="25"/>
      <c r="GS151" s="25"/>
      <c r="GT151" s="25"/>
      <c r="GU151" s="18" t="str">
        <f t="shared" si="436"/>
        <v/>
      </c>
      <c r="GV151" s="18" t="str">
        <f t="shared" si="437"/>
        <v/>
      </c>
      <c r="GW151" s="18" t="str">
        <f t="shared" si="487"/>
        <v/>
      </c>
      <c r="GX151" s="18" t="str">
        <f t="shared" si="488"/>
        <v/>
      </c>
      <c r="GY151" s="18" t="str">
        <f>IF(ISNUMBER(GW151), GW151*COS(RADIANS(-$C151+Графики!$B$3))+GX151*SIN(RADIANS(-$C151+Графики!$B$3)),"")</f>
        <v/>
      </c>
      <c r="GZ151" s="19" t="str">
        <f>IF(ISNUMBER(GW151), GW151*COS(RADIANS(-$C151+Графики!$B$5))+GX151*SIN(RADIANS(-$C151+Графики!$B$5)),"")</f>
        <v/>
      </c>
      <c r="HA151" s="24"/>
      <c r="HB151" s="25"/>
      <c r="HC151" s="25"/>
      <c r="HD151" s="25"/>
      <c r="HE151" s="18" t="str">
        <f t="shared" si="438"/>
        <v/>
      </c>
      <c r="HF151" s="18" t="str">
        <f t="shared" si="439"/>
        <v/>
      </c>
      <c r="HG151" s="18" t="str">
        <f t="shared" si="489"/>
        <v/>
      </c>
      <c r="HH151" s="18" t="str">
        <f t="shared" si="490"/>
        <v/>
      </c>
      <c r="HI151" s="18" t="str">
        <f>IF(ISNUMBER(HG151), HG151*COS(RADIANS(-$C151+Графики!$B$3))+HH151*SIN(RADIANS(-$C151+Графики!$B$3)),"")</f>
        <v/>
      </c>
      <c r="HJ151" s="19" t="str">
        <f>IF(ISNUMBER(HG151), HG151*COS(RADIANS(-$C151+Графики!$B$5))+HH151*SIN(RADIANS(-$C151+Графики!$B$5)),"")</f>
        <v/>
      </c>
      <c r="HK151" s="24"/>
      <c r="HL151" s="25"/>
      <c r="HM151" s="25"/>
      <c r="HN151" s="25"/>
      <c r="HO151" s="18" t="str">
        <f t="shared" si="440"/>
        <v/>
      </c>
      <c r="HP151" s="18" t="str">
        <f t="shared" si="441"/>
        <v/>
      </c>
      <c r="HQ151" s="18" t="str">
        <f t="shared" si="491"/>
        <v/>
      </c>
      <c r="HR151" s="18" t="str">
        <f t="shared" si="492"/>
        <v/>
      </c>
      <c r="HS151" s="18" t="str">
        <f>IF(ISNUMBER(HQ151), HQ151*COS(RADIANS(-$C151+Графики!$B$3))+HR151*SIN(RADIANS(-$C151+Графики!$B$3)),"")</f>
        <v/>
      </c>
      <c r="HT151" s="19" t="str">
        <f>IF(ISNUMBER(HQ151), HQ151*COS(RADIANS(-$C151+Графики!$B$5))+HR151*SIN(RADIANS(-$C151+Графики!$B$5)),"")</f>
        <v/>
      </c>
      <c r="HU151" s="24"/>
      <c r="HV151" s="25"/>
      <c r="HW151" s="25"/>
      <c r="HX151" s="25"/>
      <c r="HY151" s="18" t="str">
        <f t="shared" si="442"/>
        <v/>
      </c>
      <c r="HZ151" s="18" t="str">
        <f t="shared" si="443"/>
        <v/>
      </c>
      <c r="IA151" s="18" t="str">
        <f t="shared" si="493"/>
        <v/>
      </c>
      <c r="IB151" s="18" t="str">
        <f t="shared" si="494"/>
        <v/>
      </c>
      <c r="IC151" s="18" t="str">
        <f>IF(ISNUMBER(IA151), IA151*COS(RADIANS(-$C151+Графики!$B$3))+IB151*SIN(RADIANS(-$C151+Графики!$B$3)),"")</f>
        <v/>
      </c>
      <c r="ID151" s="19" t="str">
        <f>IF(ISNUMBER(IA151), IA151*COS(RADIANS(-$C151+Графики!$B$5))+IB151*SIN(RADIANS(-$C151+Графики!$B$5)),"")</f>
        <v/>
      </c>
      <c r="IE151" s="24"/>
      <c r="IF151" s="25"/>
      <c r="IG151" s="25"/>
      <c r="IH151" s="25"/>
      <c r="II151" s="18" t="str">
        <f t="shared" si="444"/>
        <v/>
      </c>
      <c r="IJ151" s="18" t="str">
        <f t="shared" si="445"/>
        <v/>
      </c>
      <c r="IK151" s="18" t="str">
        <f t="shared" si="495"/>
        <v/>
      </c>
      <c r="IL151" s="18" t="str">
        <f t="shared" si="496"/>
        <v/>
      </c>
      <c r="IM151" s="18" t="str">
        <f>IF(ISNUMBER(IK151), IK151*COS(RADIANS(-$C151+Графики!$B$3))+IL151*SIN(RADIANS(-$C151+Графики!$B$3)),"")</f>
        <v/>
      </c>
      <c r="IN151" s="19" t="str">
        <f>IF(ISNUMBER(IK151), IK151*COS(RADIANS(-$C151+Графики!$B$5))+IL151*SIN(RADIANS(-$C151+Графики!$B$5)),"")</f>
        <v/>
      </c>
      <c r="IO151" s="24"/>
      <c r="IP151" s="25"/>
      <c r="IQ151" s="25"/>
      <c r="IR151" s="25"/>
      <c r="IS151" s="18" t="str">
        <f t="shared" si="446"/>
        <v/>
      </c>
      <c r="IT151" s="18" t="str">
        <f t="shared" si="447"/>
        <v/>
      </c>
      <c r="IU151" s="18" t="str">
        <f t="shared" si="497"/>
        <v/>
      </c>
      <c r="IV151" s="18" t="str">
        <f t="shared" si="498"/>
        <v/>
      </c>
      <c r="IW151" s="18" t="str">
        <f>IF(ISNUMBER(IU151), IU151*COS(RADIANS(-$C151+Графики!$B$3))+IV151*SIN(RADIANS(-$C151+Графики!$B$3)),"")</f>
        <v/>
      </c>
      <c r="IX151" s="19" t="str">
        <f>IF(ISNUMBER(IU151), IU151*COS(RADIANS(-$C151+Графики!$B$5))+IV151*SIN(RADIANS(-$C151+Графики!$B$5)),"")</f>
        <v/>
      </c>
    </row>
    <row r="152" spans="1:258" s="88" customFormat="1" x14ac:dyDescent="0.25">
      <c r="A152" s="44">
        <v>152</v>
      </c>
      <c r="B152" s="50">
        <v>0</v>
      </c>
      <c r="C152" s="11">
        <f>IF(Графики!$A$7="Расчитывать с учетом закручивания скважины",B152,0)</f>
        <v>0</v>
      </c>
      <c r="D152" s="47">
        <v>74.5</v>
      </c>
      <c r="E152" s="34">
        <f t="shared" si="502"/>
        <v>0</v>
      </c>
      <c r="F152" s="35">
        <f t="shared" si="502"/>
        <v>0</v>
      </c>
      <c r="G152" s="35">
        <f t="shared" si="500"/>
        <v>0</v>
      </c>
      <c r="H152" s="36">
        <f t="shared" si="501"/>
        <v>0</v>
      </c>
      <c r="I152" s="29"/>
      <c r="J152" s="25"/>
      <c r="K152" s="25"/>
      <c r="L152" s="25"/>
      <c r="M152" s="18" t="str">
        <f t="shared" si="398"/>
        <v/>
      </c>
      <c r="N152" s="18" t="str">
        <f t="shared" si="399"/>
        <v/>
      </c>
      <c r="O152" s="18" t="str">
        <f t="shared" si="449"/>
        <v/>
      </c>
      <c r="P152" s="18" t="str">
        <f t="shared" si="450"/>
        <v/>
      </c>
      <c r="Q152" s="18" t="str">
        <f>IF(ISNUMBER(O152), O152*COS(RADIANS(-$C152+Графики!$B$3))+P152*SIN(RADIANS(-$C152+Графики!$B$3)),"")</f>
        <v/>
      </c>
      <c r="R152" s="19" t="str">
        <f>IF(ISNUMBER(O152), O152*COS(RADIANS(-$C152+Графики!$B$5))+P152*SIN(RADIANS(-$C152+Графики!$B$5)),"")</f>
        <v/>
      </c>
      <c r="S152" s="29"/>
      <c r="T152" s="25"/>
      <c r="U152" s="25"/>
      <c r="V152" s="25"/>
      <c r="W152" s="18" t="str">
        <f t="shared" si="400"/>
        <v/>
      </c>
      <c r="X152" s="18" t="str">
        <f t="shared" si="401"/>
        <v/>
      </c>
      <c r="Y152" s="18" t="str">
        <f t="shared" si="451"/>
        <v/>
      </c>
      <c r="Z152" s="18" t="str">
        <f t="shared" si="452"/>
        <v/>
      </c>
      <c r="AA152" s="18" t="str">
        <f>IF(ISNUMBER(Y152), Y152*COS(RADIANS(-$C152+Графики!$B$3))+Z152*SIN(RADIANS(-$C152+Графики!$B$3)),"")</f>
        <v/>
      </c>
      <c r="AB152" s="18" t="str">
        <f>IF(ISNUMBER(Y152), Y152*COS(RADIANS(-$C152+Графики!$B$5))+Z152*SIN(RADIANS(-$C152+Графики!$B$5)),"")</f>
        <v/>
      </c>
      <c r="AC152" s="24"/>
      <c r="AD152" s="25"/>
      <c r="AE152" s="25"/>
      <c r="AF152" s="25"/>
      <c r="AG152" s="18" t="str">
        <f t="shared" si="402"/>
        <v/>
      </c>
      <c r="AH152" s="18" t="str">
        <f t="shared" si="403"/>
        <v/>
      </c>
      <c r="AI152" s="18" t="str">
        <f t="shared" si="453"/>
        <v/>
      </c>
      <c r="AJ152" s="18" t="str">
        <f t="shared" si="454"/>
        <v/>
      </c>
      <c r="AK152" s="18" t="str">
        <f>IF(ISNUMBER(AI152), AI152*COS(RADIANS(-$C152+Графики!$B$3))+AJ152*SIN(RADIANS(-$C152+Графики!$B$3)),"")</f>
        <v/>
      </c>
      <c r="AL152" s="19" t="str">
        <f>IF(ISNUMBER(AI152), AI152*COS(RADIANS(-$C152+Графики!$B$5))+AJ152*SIN(RADIANS(-$C152+Графики!$B$5)),"")</f>
        <v/>
      </c>
      <c r="AM152" s="24"/>
      <c r="AN152" s="25"/>
      <c r="AO152" s="25"/>
      <c r="AP152" s="25"/>
      <c r="AQ152" s="18" t="str">
        <f t="shared" si="404"/>
        <v/>
      </c>
      <c r="AR152" s="18" t="str">
        <f t="shared" si="405"/>
        <v/>
      </c>
      <c r="AS152" s="18" t="str">
        <f t="shared" si="455"/>
        <v/>
      </c>
      <c r="AT152" s="18" t="str">
        <f t="shared" si="456"/>
        <v/>
      </c>
      <c r="AU152" s="18" t="str">
        <f>IF(ISNUMBER(AS152), AS152*COS(RADIANS(-$C152+Графики!$B$3))+AT152*SIN(RADIANS(-$C152+Графики!$B$3)),"")</f>
        <v/>
      </c>
      <c r="AV152" s="19" t="str">
        <f>IF(ISNUMBER(AS152), AS152*COS(RADIANS(-$C152+Графики!$B$5))+AT152*SIN(RADIANS(-$C152+Графики!$B$5)),"")</f>
        <v/>
      </c>
      <c r="AW152" s="24"/>
      <c r="AX152" s="25"/>
      <c r="AY152" s="25"/>
      <c r="AZ152" s="25"/>
      <c r="BA152" s="18" t="str">
        <f t="shared" si="406"/>
        <v/>
      </c>
      <c r="BB152" s="18" t="str">
        <f t="shared" si="407"/>
        <v/>
      </c>
      <c r="BC152" s="18" t="str">
        <f t="shared" si="457"/>
        <v/>
      </c>
      <c r="BD152" s="18" t="str">
        <f t="shared" si="458"/>
        <v/>
      </c>
      <c r="BE152" s="18" t="str">
        <f>IF(ISNUMBER(BC152), BC152*COS(RADIANS(-$C152+Графики!$B$3))+BD152*SIN(RADIANS(-$C152+Графики!$B$3)),"")</f>
        <v/>
      </c>
      <c r="BF152" s="19" t="str">
        <f>IF(ISNUMBER(BC152), BC152*COS(RADIANS(-$C152+Графики!$B$5))+BD152*SIN(RADIANS(-$C152+Графики!$B$5)),"")</f>
        <v/>
      </c>
      <c r="BG152" s="24"/>
      <c r="BH152" s="25"/>
      <c r="BI152" s="25"/>
      <c r="BJ152" s="25"/>
      <c r="BK152" s="18" t="str">
        <f t="shared" si="408"/>
        <v/>
      </c>
      <c r="BL152" s="18" t="str">
        <f t="shared" si="409"/>
        <v/>
      </c>
      <c r="BM152" s="18" t="str">
        <f t="shared" si="459"/>
        <v/>
      </c>
      <c r="BN152" s="18" t="str">
        <f t="shared" si="460"/>
        <v/>
      </c>
      <c r="BO152" s="18" t="str">
        <f>IF(ISNUMBER(BM152), BM152*COS(RADIANS(-$C152+Графики!$B$3))+BN152*SIN(RADIANS(-$C152+Графики!$B$3)),"")</f>
        <v/>
      </c>
      <c r="BP152" s="19" t="str">
        <f>IF(ISNUMBER(BM152), BM152*COS(RADIANS(-$C152+Графики!$B$5))+BN152*SIN(RADIANS(-$C152+Графики!$B$5)),"")</f>
        <v/>
      </c>
      <c r="BQ152" s="24"/>
      <c r="BR152" s="25"/>
      <c r="BS152" s="25"/>
      <c r="BT152" s="25"/>
      <c r="BU152" s="18" t="str">
        <f t="shared" si="410"/>
        <v/>
      </c>
      <c r="BV152" s="18" t="str">
        <f t="shared" si="411"/>
        <v/>
      </c>
      <c r="BW152" s="18" t="str">
        <f t="shared" si="461"/>
        <v/>
      </c>
      <c r="BX152" s="18" t="str">
        <f t="shared" si="462"/>
        <v/>
      </c>
      <c r="BY152" s="18" t="str">
        <f>IF(ISNUMBER(BW152), BW152*COS(RADIANS(-$C152+Графики!$B$3))+BX152*SIN(RADIANS(-$C152+Графики!$B$3)),"")</f>
        <v/>
      </c>
      <c r="BZ152" s="19" t="str">
        <f>IF(ISNUMBER(BW152), BW152*COS(RADIANS(-$C152+Графики!$B$5))+BX152*SIN(RADIANS(-$C152+Графики!$B$5)),"")</f>
        <v/>
      </c>
      <c r="CA152" s="29"/>
      <c r="CB152" s="25"/>
      <c r="CC152" s="25"/>
      <c r="CD152" s="25"/>
      <c r="CE152" s="18" t="str">
        <f t="shared" si="412"/>
        <v/>
      </c>
      <c r="CF152" s="18" t="str">
        <f t="shared" si="413"/>
        <v/>
      </c>
      <c r="CG152" s="18" t="str">
        <f t="shared" si="463"/>
        <v/>
      </c>
      <c r="CH152" s="18" t="str">
        <f t="shared" si="464"/>
        <v/>
      </c>
      <c r="CI152" s="18" t="str">
        <f>IF(ISNUMBER(CG152), CG152*COS(RADIANS(-$C152+Графики!$B$3))+CH152*SIN(RADIANS(-$C152+Графики!$B$3)),"")</f>
        <v/>
      </c>
      <c r="CJ152" s="19" t="str">
        <f>IF(ISNUMBER(CG152), CG152*COS(RADIANS(-$C152+Графики!$B$5))+CH152*SIN(RADIANS(-$C152+Графики!$B$5)),"")</f>
        <v/>
      </c>
      <c r="CK152" s="24"/>
      <c r="CL152" s="25"/>
      <c r="CM152" s="25"/>
      <c r="CN152" s="25"/>
      <c r="CO152" s="18" t="str">
        <f t="shared" si="414"/>
        <v/>
      </c>
      <c r="CP152" s="18" t="str">
        <f t="shared" si="415"/>
        <v/>
      </c>
      <c r="CQ152" s="18" t="str">
        <f t="shared" si="465"/>
        <v/>
      </c>
      <c r="CR152" s="18" t="str">
        <f t="shared" si="466"/>
        <v/>
      </c>
      <c r="CS152" s="18" t="str">
        <f>IF(ISNUMBER(CQ152), CQ152*COS(RADIANS(-$C152+Графики!$B$3))+CR152*SIN(RADIANS(-$C152+Графики!$B$3)),"")</f>
        <v/>
      </c>
      <c r="CT152" s="19" t="str">
        <f>IF(ISNUMBER(CQ152), CQ152*COS(RADIANS(-$C152+Графики!$B$5))+CR152*SIN(RADIANS(-$C152+Графики!$B$5)),"")</f>
        <v/>
      </c>
      <c r="CU152" s="24"/>
      <c r="CV152" s="25"/>
      <c r="CW152" s="25"/>
      <c r="CX152" s="25"/>
      <c r="CY152" s="18" t="str">
        <f t="shared" si="416"/>
        <v/>
      </c>
      <c r="CZ152" s="18" t="str">
        <f t="shared" si="417"/>
        <v/>
      </c>
      <c r="DA152" s="18" t="str">
        <f t="shared" si="467"/>
        <v/>
      </c>
      <c r="DB152" s="18" t="str">
        <f t="shared" si="468"/>
        <v/>
      </c>
      <c r="DC152" s="18" t="str">
        <f>IF(ISNUMBER(DA152), DA152*COS(RADIANS(-$C152+Графики!$B$3))+DB152*SIN(RADIANS(-$C152+Графики!$B$3)),"")</f>
        <v/>
      </c>
      <c r="DD152" s="19" t="str">
        <f>IF(ISNUMBER(DA152), DA152*COS(RADIANS(-$C152+Графики!$B$5))+DB152*SIN(RADIANS(-$C152+Графики!$B$5)),"")</f>
        <v/>
      </c>
      <c r="DE152" s="24"/>
      <c r="DF152" s="25"/>
      <c r="DG152" s="25"/>
      <c r="DH152" s="25"/>
      <c r="DI152" s="18" t="str">
        <f t="shared" si="418"/>
        <v/>
      </c>
      <c r="DJ152" s="18" t="str">
        <f t="shared" si="419"/>
        <v/>
      </c>
      <c r="DK152" s="18" t="str">
        <f t="shared" si="469"/>
        <v/>
      </c>
      <c r="DL152" s="18" t="str">
        <f t="shared" si="470"/>
        <v/>
      </c>
      <c r="DM152" s="18" t="str">
        <f>IF(ISNUMBER(DK152), DK152*COS(RADIANS(-$C152+Графики!$B$3))+DL152*SIN(RADIANS(-$C152+Графики!$B$3)),"")</f>
        <v/>
      </c>
      <c r="DN152" s="19" t="str">
        <f>IF(ISNUMBER(DK152), DK152*COS(RADIANS(-$C152+Графики!$B$5))+DL152*SIN(RADIANS(-$C152+Графики!$B$5)),"")</f>
        <v/>
      </c>
      <c r="DO152" s="24"/>
      <c r="DP152" s="25"/>
      <c r="DQ152" s="25"/>
      <c r="DR152" s="25"/>
      <c r="DS152" s="18" t="str">
        <f t="shared" si="420"/>
        <v/>
      </c>
      <c r="DT152" s="18" t="str">
        <f t="shared" si="421"/>
        <v/>
      </c>
      <c r="DU152" s="18" t="str">
        <f t="shared" si="471"/>
        <v/>
      </c>
      <c r="DV152" s="18" t="str">
        <f t="shared" si="472"/>
        <v/>
      </c>
      <c r="DW152" s="18" t="str">
        <f>IF(ISNUMBER(DU152), DU152*COS(RADIANS(-$C152+Графики!$B$3))+DV152*SIN(RADIANS(-$C152+Графики!$B$3)),"")</f>
        <v/>
      </c>
      <c r="DX152" s="19" t="str">
        <f>IF(ISNUMBER(DU152), DU152*COS(RADIANS(-$C152+Графики!$B$5))+DV152*SIN(RADIANS(-$C152+Графики!$B$5)),"")</f>
        <v/>
      </c>
      <c r="DY152" s="24"/>
      <c r="DZ152" s="25"/>
      <c r="EA152" s="25"/>
      <c r="EB152" s="25"/>
      <c r="EC152" s="18" t="str">
        <f t="shared" si="422"/>
        <v/>
      </c>
      <c r="ED152" s="18" t="str">
        <f t="shared" si="423"/>
        <v/>
      </c>
      <c r="EE152" s="18" t="str">
        <f t="shared" si="473"/>
        <v/>
      </c>
      <c r="EF152" s="18" t="str">
        <f t="shared" si="474"/>
        <v/>
      </c>
      <c r="EG152" s="18" t="str">
        <f>IF(ISNUMBER(EE152), EE152*COS(RADIANS(-$C152+Графики!$B$3))+EF152*SIN(RADIANS(-$C152+Графики!$B$3)),"")</f>
        <v/>
      </c>
      <c r="EH152" s="19" t="str">
        <f>IF(ISNUMBER(EE152), EE152*COS(RADIANS(-$C152+Графики!$B$5))+EF152*SIN(RADIANS(-$C152+Графики!$B$5)),"")</f>
        <v/>
      </c>
      <c r="EI152" s="24"/>
      <c r="EJ152" s="25"/>
      <c r="EK152" s="25"/>
      <c r="EL152" s="25"/>
      <c r="EM152" s="18" t="str">
        <f t="shared" si="424"/>
        <v/>
      </c>
      <c r="EN152" s="18" t="str">
        <f t="shared" si="425"/>
        <v/>
      </c>
      <c r="EO152" s="18" t="str">
        <f t="shared" si="475"/>
        <v/>
      </c>
      <c r="EP152" s="18" t="str">
        <f t="shared" si="476"/>
        <v/>
      </c>
      <c r="EQ152" s="18" t="str">
        <f>IF(ISNUMBER(EO152), EO152*COS(RADIANS(-$C152+Графики!$B$3))+EP152*SIN(RADIANS(-$C152+Графики!$B$3)),"")</f>
        <v/>
      </c>
      <c r="ER152" s="19" t="str">
        <f>IF(ISNUMBER(EO152), EO152*COS(RADIANS(-$C152+Графики!$B$5))+EP152*SIN(RADIANS(-$C152+Графики!$B$5)),"")</f>
        <v/>
      </c>
      <c r="ES152" s="24"/>
      <c r="ET152" s="25"/>
      <c r="EU152" s="25"/>
      <c r="EV152" s="25"/>
      <c r="EW152" s="18" t="str">
        <f t="shared" si="426"/>
        <v/>
      </c>
      <c r="EX152" s="18" t="str">
        <f t="shared" si="427"/>
        <v/>
      </c>
      <c r="EY152" s="18" t="str">
        <f t="shared" si="477"/>
        <v/>
      </c>
      <c r="EZ152" s="18" t="str">
        <f t="shared" si="478"/>
        <v/>
      </c>
      <c r="FA152" s="18" t="str">
        <f>IF(ISNUMBER(EY152), EY152*COS(RADIANS(-$C152+Графики!$B$3))+EZ152*SIN(RADIANS(-$C152+Графики!$B$3)),"")</f>
        <v/>
      </c>
      <c r="FB152" s="19" t="str">
        <f>IF(ISNUMBER(EY152), EY152*COS(RADIANS(-$C152+Графики!$B$5))+EZ152*SIN(RADIANS(-$C152+Графики!$B$5)),"")</f>
        <v/>
      </c>
      <c r="FC152" s="24"/>
      <c r="FD152" s="25"/>
      <c r="FE152" s="25"/>
      <c r="FF152" s="25"/>
      <c r="FG152" s="18" t="str">
        <f t="shared" si="428"/>
        <v/>
      </c>
      <c r="FH152" s="18" t="str">
        <f t="shared" si="429"/>
        <v/>
      </c>
      <c r="FI152" s="18" t="str">
        <f t="shared" si="479"/>
        <v/>
      </c>
      <c r="FJ152" s="18" t="str">
        <f t="shared" si="480"/>
        <v/>
      </c>
      <c r="FK152" s="18" t="str">
        <f>IF(ISNUMBER(FI152), FI152*COS(RADIANS(-$C152+Графики!$B$3))+FJ152*SIN(RADIANS(-$C152+Графики!$B$3)),"")</f>
        <v/>
      </c>
      <c r="FL152" s="19" t="str">
        <f>IF(ISNUMBER(FI152), FI152*COS(RADIANS(-$C152+Графики!$B$5))+FJ152*SIN(RADIANS(-$C152+Графики!$B$5)),"")</f>
        <v/>
      </c>
      <c r="FM152" s="24"/>
      <c r="FN152" s="25"/>
      <c r="FO152" s="25"/>
      <c r="FP152" s="25"/>
      <c r="FQ152" s="18" t="str">
        <f t="shared" si="430"/>
        <v/>
      </c>
      <c r="FR152" s="18" t="str">
        <f t="shared" si="431"/>
        <v/>
      </c>
      <c r="FS152" s="18" t="str">
        <f t="shared" si="481"/>
        <v/>
      </c>
      <c r="FT152" s="18" t="str">
        <f t="shared" si="482"/>
        <v/>
      </c>
      <c r="FU152" s="18" t="str">
        <f>IF(ISNUMBER(FS152), FS152*COS(RADIANS(-$C152+Графики!$B$3))+FT152*SIN(RADIANS(-$C152+Графики!$B$3)),"")</f>
        <v/>
      </c>
      <c r="FV152" s="19" t="str">
        <f>IF(ISNUMBER(FS152), FS152*COS(RADIANS(-$C152+Графики!$B$5))+FT152*SIN(RADIANS(-$C152+Графики!$B$5)),"")</f>
        <v/>
      </c>
      <c r="FW152" s="24"/>
      <c r="FX152" s="25"/>
      <c r="FY152" s="25"/>
      <c r="FZ152" s="25"/>
      <c r="GA152" s="18" t="str">
        <f t="shared" si="432"/>
        <v/>
      </c>
      <c r="GB152" s="18" t="str">
        <f t="shared" si="433"/>
        <v/>
      </c>
      <c r="GC152" s="18" t="str">
        <f t="shared" si="483"/>
        <v/>
      </c>
      <c r="GD152" s="18" t="str">
        <f t="shared" si="484"/>
        <v/>
      </c>
      <c r="GE152" s="18" t="str">
        <f>IF(ISNUMBER(GC152), GC152*COS(RADIANS(-$C152+Графики!$B$3))+GD152*SIN(RADIANS(-$C152+Графики!$B$3)),"")</f>
        <v/>
      </c>
      <c r="GF152" s="19" t="str">
        <f>IF(ISNUMBER(GC152), GC152*COS(RADIANS(-$C152+Графики!$B$5))+GD152*SIN(RADIANS(-$C152+Графики!$B$5)),"")</f>
        <v/>
      </c>
      <c r="GG152" s="24"/>
      <c r="GH152" s="25"/>
      <c r="GI152" s="25"/>
      <c r="GJ152" s="25"/>
      <c r="GK152" s="18" t="str">
        <f t="shared" si="434"/>
        <v/>
      </c>
      <c r="GL152" s="18" t="str">
        <f t="shared" si="435"/>
        <v/>
      </c>
      <c r="GM152" s="18" t="str">
        <f t="shared" si="485"/>
        <v/>
      </c>
      <c r="GN152" s="18" t="str">
        <f t="shared" si="486"/>
        <v/>
      </c>
      <c r="GO152" s="18" t="str">
        <f>IF(ISNUMBER(GM152), GM152*COS(RADIANS(-$C152+Графики!$B$3))+GN152*SIN(RADIANS(-$C152+Графики!$B$3)),"")</f>
        <v/>
      </c>
      <c r="GP152" s="19" t="str">
        <f>IF(ISNUMBER(GM152), GM152*COS(RADIANS(-$C152+Графики!$B$5))+GN152*SIN(RADIANS(-$C152+Графики!$B$5)),"")</f>
        <v/>
      </c>
      <c r="GQ152" s="24"/>
      <c r="GR152" s="25"/>
      <c r="GS152" s="25"/>
      <c r="GT152" s="25"/>
      <c r="GU152" s="18" t="str">
        <f t="shared" si="436"/>
        <v/>
      </c>
      <c r="GV152" s="18" t="str">
        <f t="shared" si="437"/>
        <v/>
      </c>
      <c r="GW152" s="18" t="str">
        <f t="shared" si="487"/>
        <v/>
      </c>
      <c r="GX152" s="18" t="str">
        <f t="shared" si="488"/>
        <v/>
      </c>
      <c r="GY152" s="18" t="str">
        <f>IF(ISNUMBER(GW152), GW152*COS(RADIANS(-$C152+Графики!$B$3))+GX152*SIN(RADIANS(-$C152+Графики!$B$3)),"")</f>
        <v/>
      </c>
      <c r="GZ152" s="19" t="str">
        <f>IF(ISNUMBER(GW152), GW152*COS(RADIANS(-$C152+Графики!$B$5))+GX152*SIN(RADIANS(-$C152+Графики!$B$5)),"")</f>
        <v/>
      </c>
      <c r="HA152" s="24"/>
      <c r="HB152" s="25"/>
      <c r="HC152" s="25"/>
      <c r="HD152" s="25"/>
      <c r="HE152" s="18" t="str">
        <f t="shared" si="438"/>
        <v/>
      </c>
      <c r="HF152" s="18" t="str">
        <f t="shared" si="439"/>
        <v/>
      </c>
      <c r="HG152" s="18" t="str">
        <f t="shared" si="489"/>
        <v/>
      </c>
      <c r="HH152" s="18" t="str">
        <f t="shared" si="490"/>
        <v/>
      </c>
      <c r="HI152" s="18" t="str">
        <f>IF(ISNUMBER(HG152), HG152*COS(RADIANS(-$C152+Графики!$B$3))+HH152*SIN(RADIANS(-$C152+Графики!$B$3)),"")</f>
        <v/>
      </c>
      <c r="HJ152" s="19" t="str">
        <f>IF(ISNUMBER(HG152), HG152*COS(RADIANS(-$C152+Графики!$B$5))+HH152*SIN(RADIANS(-$C152+Графики!$B$5)),"")</f>
        <v/>
      </c>
      <c r="HK152" s="24"/>
      <c r="HL152" s="25"/>
      <c r="HM152" s="25"/>
      <c r="HN152" s="25"/>
      <c r="HO152" s="18" t="str">
        <f t="shared" si="440"/>
        <v/>
      </c>
      <c r="HP152" s="18" t="str">
        <f t="shared" si="441"/>
        <v/>
      </c>
      <c r="HQ152" s="18" t="str">
        <f t="shared" si="491"/>
        <v/>
      </c>
      <c r="HR152" s="18" t="str">
        <f t="shared" si="492"/>
        <v/>
      </c>
      <c r="HS152" s="18" t="str">
        <f>IF(ISNUMBER(HQ152), HQ152*COS(RADIANS(-$C152+Графики!$B$3))+HR152*SIN(RADIANS(-$C152+Графики!$B$3)),"")</f>
        <v/>
      </c>
      <c r="HT152" s="19" t="str">
        <f>IF(ISNUMBER(HQ152), HQ152*COS(RADIANS(-$C152+Графики!$B$5))+HR152*SIN(RADIANS(-$C152+Графики!$B$5)),"")</f>
        <v/>
      </c>
      <c r="HU152" s="24"/>
      <c r="HV152" s="25"/>
      <c r="HW152" s="25"/>
      <c r="HX152" s="25"/>
      <c r="HY152" s="18" t="str">
        <f t="shared" si="442"/>
        <v/>
      </c>
      <c r="HZ152" s="18" t="str">
        <f t="shared" si="443"/>
        <v/>
      </c>
      <c r="IA152" s="18" t="str">
        <f t="shared" si="493"/>
        <v/>
      </c>
      <c r="IB152" s="18" t="str">
        <f t="shared" si="494"/>
        <v/>
      </c>
      <c r="IC152" s="18" t="str">
        <f>IF(ISNUMBER(IA152), IA152*COS(RADIANS(-$C152+Графики!$B$3))+IB152*SIN(RADIANS(-$C152+Графики!$B$3)),"")</f>
        <v/>
      </c>
      <c r="ID152" s="19" t="str">
        <f>IF(ISNUMBER(IA152), IA152*COS(RADIANS(-$C152+Графики!$B$5))+IB152*SIN(RADIANS(-$C152+Графики!$B$5)),"")</f>
        <v/>
      </c>
      <c r="IE152" s="24"/>
      <c r="IF152" s="25"/>
      <c r="IG152" s="25"/>
      <c r="IH152" s="25"/>
      <c r="II152" s="18" t="str">
        <f t="shared" si="444"/>
        <v/>
      </c>
      <c r="IJ152" s="18" t="str">
        <f t="shared" si="445"/>
        <v/>
      </c>
      <c r="IK152" s="18" t="str">
        <f t="shared" si="495"/>
        <v/>
      </c>
      <c r="IL152" s="18" t="str">
        <f t="shared" si="496"/>
        <v/>
      </c>
      <c r="IM152" s="18" t="str">
        <f>IF(ISNUMBER(IK152), IK152*COS(RADIANS(-$C152+Графики!$B$3))+IL152*SIN(RADIANS(-$C152+Графики!$B$3)),"")</f>
        <v/>
      </c>
      <c r="IN152" s="19" t="str">
        <f>IF(ISNUMBER(IK152), IK152*COS(RADIANS(-$C152+Графики!$B$5))+IL152*SIN(RADIANS(-$C152+Графики!$B$5)),"")</f>
        <v/>
      </c>
      <c r="IO152" s="24"/>
      <c r="IP152" s="25"/>
      <c r="IQ152" s="25"/>
      <c r="IR152" s="25"/>
      <c r="IS152" s="18" t="str">
        <f t="shared" si="446"/>
        <v/>
      </c>
      <c r="IT152" s="18" t="str">
        <f t="shared" si="447"/>
        <v/>
      </c>
      <c r="IU152" s="18" t="str">
        <f t="shared" si="497"/>
        <v/>
      </c>
      <c r="IV152" s="18" t="str">
        <f t="shared" si="498"/>
        <v/>
      </c>
      <c r="IW152" s="18" t="str">
        <f>IF(ISNUMBER(IU152), IU152*COS(RADIANS(-$C152+Графики!$B$3))+IV152*SIN(RADIANS(-$C152+Графики!$B$3)),"")</f>
        <v/>
      </c>
      <c r="IX152" s="19" t="str">
        <f>IF(ISNUMBER(IU152), IU152*COS(RADIANS(-$C152+Графики!$B$5))+IV152*SIN(RADIANS(-$C152+Графики!$B$5)),"")</f>
        <v/>
      </c>
    </row>
    <row r="153" spans="1:258" s="88" customFormat="1" x14ac:dyDescent="0.25">
      <c r="A153" s="44">
        <v>153</v>
      </c>
      <c r="B153" s="50">
        <v>0</v>
      </c>
      <c r="C153" s="11">
        <f>IF(Графики!$A$7="Расчитывать с учетом закручивания скважины",B153,0)</f>
        <v>0</v>
      </c>
      <c r="D153" s="47">
        <v>75</v>
      </c>
      <c r="E153" s="34">
        <f t="shared" si="502"/>
        <v>0</v>
      </c>
      <c r="F153" s="35">
        <f t="shared" si="502"/>
        <v>0</v>
      </c>
      <c r="G153" s="35">
        <f t="shared" si="500"/>
        <v>0</v>
      </c>
      <c r="H153" s="36">
        <f t="shared" si="501"/>
        <v>0</v>
      </c>
      <c r="I153" s="29"/>
      <c r="J153" s="25"/>
      <c r="K153" s="25"/>
      <c r="L153" s="25"/>
      <c r="M153" s="18" t="str">
        <f t="shared" si="398"/>
        <v/>
      </c>
      <c r="N153" s="18" t="str">
        <f t="shared" si="399"/>
        <v/>
      </c>
      <c r="O153" s="18" t="str">
        <f t="shared" si="449"/>
        <v/>
      </c>
      <c r="P153" s="18" t="str">
        <f t="shared" si="450"/>
        <v/>
      </c>
      <c r="Q153" s="18" t="str">
        <f>IF(ISNUMBER(O153), O153*COS(RADIANS(-$C153+Графики!$B$3))+P153*SIN(RADIANS(-$C153+Графики!$B$3)),"")</f>
        <v/>
      </c>
      <c r="R153" s="19" t="str">
        <f>IF(ISNUMBER(O153), O153*COS(RADIANS(-$C153+Графики!$B$5))+P153*SIN(RADIANS(-$C153+Графики!$B$5)),"")</f>
        <v/>
      </c>
      <c r="S153" s="29"/>
      <c r="T153" s="25"/>
      <c r="U153" s="25"/>
      <c r="V153" s="25"/>
      <c r="W153" s="18" t="str">
        <f t="shared" si="400"/>
        <v/>
      </c>
      <c r="X153" s="18" t="str">
        <f t="shared" si="401"/>
        <v/>
      </c>
      <c r="Y153" s="18" t="str">
        <f t="shared" si="451"/>
        <v/>
      </c>
      <c r="Z153" s="18" t="str">
        <f t="shared" si="452"/>
        <v/>
      </c>
      <c r="AA153" s="18" t="str">
        <f>IF(ISNUMBER(Y153), Y153*COS(RADIANS(-$C153+Графики!$B$3))+Z153*SIN(RADIANS(-$C153+Графики!$B$3)),"")</f>
        <v/>
      </c>
      <c r="AB153" s="18" t="str">
        <f>IF(ISNUMBER(Y153), Y153*COS(RADIANS(-$C153+Графики!$B$5))+Z153*SIN(RADIANS(-$C153+Графики!$B$5)),"")</f>
        <v/>
      </c>
      <c r="AC153" s="24"/>
      <c r="AD153" s="25"/>
      <c r="AE153" s="25"/>
      <c r="AF153" s="25"/>
      <c r="AG153" s="18" t="str">
        <f t="shared" si="402"/>
        <v/>
      </c>
      <c r="AH153" s="18" t="str">
        <f t="shared" si="403"/>
        <v/>
      </c>
      <c r="AI153" s="18" t="str">
        <f t="shared" si="453"/>
        <v/>
      </c>
      <c r="AJ153" s="18" t="str">
        <f t="shared" si="454"/>
        <v/>
      </c>
      <c r="AK153" s="18" t="str">
        <f>IF(ISNUMBER(AI153), AI153*COS(RADIANS(-$C153+Графики!$B$3))+AJ153*SIN(RADIANS(-$C153+Графики!$B$3)),"")</f>
        <v/>
      </c>
      <c r="AL153" s="19" t="str">
        <f>IF(ISNUMBER(AI153), AI153*COS(RADIANS(-$C153+Графики!$B$5))+AJ153*SIN(RADIANS(-$C153+Графики!$B$5)),"")</f>
        <v/>
      </c>
      <c r="AM153" s="24"/>
      <c r="AN153" s="25"/>
      <c r="AO153" s="25"/>
      <c r="AP153" s="25"/>
      <c r="AQ153" s="18" t="str">
        <f t="shared" si="404"/>
        <v/>
      </c>
      <c r="AR153" s="18" t="str">
        <f t="shared" si="405"/>
        <v/>
      </c>
      <c r="AS153" s="18" t="str">
        <f t="shared" si="455"/>
        <v/>
      </c>
      <c r="AT153" s="18" t="str">
        <f t="shared" si="456"/>
        <v/>
      </c>
      <c r="AU153" s="18" t="str">
        <f>IF(ISNUMBER(AS153), AS153*COS(RADIANS(-$C153+Графики!$B$3))+AT153*SIN(RADIANS(-$C153+Графики!$B$3)),"")</f>
        <v/>
      </c>
      <c r="AV153" s="19" t="str">
        <f>IF(ISNUMBER(AS153), AS153*COS(RADIANS(-$C153+Графики!$B$5))+AT153*SIN(RADIANS(-$C153+Графики!$B$5)),"")</f>
        <v/>
      </c>
      <c r="AW153" s="24"/>
      <c r="AX153" s="25"/>
      <c r="AY153" s="25"/>
      <c r="AZ153" s="25"/>
      <c r="BA153" s="18" t="str">
        <f t="shared" si="406"/>
        <v/>
      </c>
      <c r="BB153" s="18" t="str">
        <f t="shared" si="407"/>
        <v/>
      </c>
      <c r="BC153" s="18" t="str">
        <f t="shared" si="457"/>
        <v/>
      </c>
      <c r="BD153" s="18" t="str">
        <f t="shared" si="458"/>
        <v/>
      </c>
      <c r="BE153" s="18" t="str">
        <f>IF(ISNUMBER(BC153), BC153*COS(RADIANS(-$C153+Графики!$B$3))+BD153*SIN(RADIANS(-$C153+Графики!$B$3)),"")</f>
        <v/>
      </c>
      <c r="BF153" s="19" t="str">
        <f>IF(ISNUMBER(BC153), BC153*COS(RADIANS(-$C153+Графики!$B$5))+BD153*SIN(RADIANS(-$C153+Графики!$B$5)),"")</f>
        <v/>
      </c>
      <c r="BG153" s="24"/>
      <c r="BH153" s="25"/>
      <c r="BI153" s="25"/>
      <c r="BJ153" s="25"/>
      <c r="BK153" s="18" t="str">
        <f t="shared" si="408"/>
        <v/>
      </c>
      <c r="BL153" s="18" t="str">
        <f t="shared" si="409"/>
        <v/>
      </c>
      <c r="BM153" s="18" t="str">
        <f t="shared" si="459"/>
        <v/>
      </c>
      <c r="BN153" s="18" t="str">
        <f t="shared" si="460"/>
        <v/>
      </c>
      <c r="BO153" s="18" t="str">
        <f>IF(ISNUMBER(BM153), BM153*COS(RADIANS(-$C153+Графики!$B$3))+BN153*SIN(RADIANS(-$C153+Графики!$B$3)),"")</f>
        <v/>
      </c>
      <c r="BP153" s="19" t="str">
        <f>IF(ISNUMBER(BM153), BM153*COS(RADIANS(-$C153+Графики!$B$5))+BN153*SIN(RADIANS(-$C153+Графики!$B$5)),"")</f>
        <v/>
      </c>
      <c r="BQ153" s="24"/>
      <c r="BR153" s="25"/>
      <c r="BS153" s="25"/>
      <c r="BT153" s="25"/>
      <c r="BU153" s="18" t="str">
        <f t="shared" si="410"/>
        <v/>
      </c>
      <c r="BV153" s="18" t="str">
        <f t="shared" si="411"/>
        <v/>
      </c>
      <c r="BW153" s="18" t="str">
        <f t="shared" si="461"/>
        <v/>
      </c>
      <c r="BX153" s="18" t="str">
        <f t="shared" si="462"/>
        <v/>
      </c>
      <c r="BY153" s="18" t="str">
        <f>IF(ISNUMBER(BW153), BW153*COS(RADIANS(-$C153+Графики!$B$3))+BX153*SIN(RADIANS(-$C153+Графики!$B$3)),"")</f>
        <v/>
      </c>
      <c r="BZ153" s="19" t="str">
        <f>IF(ISNUMBER(BW153), BW153*COS(RADIANS(-$C153+Графики!$B$5))+BX153*SIN(RADIANS(-$C153+Графики!$B$5)),"")</f>
        <v/>
      </c>
      <c r="CA153" s="29"/>
      <c r="CB153" s="25"/>
      <c r="CC153" s="25"/>
      <c r="CD153" s="25"/>
      <c r="CE153" s="18" t="str">
        <f t="shared" si="412"/>
        <v/>
      </c>
      <c r="CF153" s="18" t="str">
        <f t="shared" si="413"/>
        <v/>
      </c>
      <c r="CG153" s="18" t="str">
        <f t="shared" si="463"/>
        <v/>
      </c>
      <c r="CH153" s="18" t="str">
        <f t="shared" si="464"/>
        <v/>
      </c>
      <c r="CI153" s="18" t="str">
        <f>IF(ISNUMBER(CG153), CG153*COS(RADIANS(-$C153+Графики!$B$3))+CH153*SIN(RADIANS(-$C153+Графики!$B$3)),"")</f>
        <v/>
      </c>
      <c r="CJ153" s="19" t="str">
        <f>IF(ISNUMBER(CG153), CG153*COS(RADIANS(-$C153+Графики!$B$5))+CH153*SIN(RADIANS(-$C153+Графики!$B$5)),"")</f>
        <v/>
      </c>
      <c r="CK153" s="24"/>
      <c r="CL153" s="25"/>
      <c r="CM153" s="25"/>
      <c r="CN153" s="25"/>
      <c r="CO153" s="18" t="str">
        <f t="shared" si="414"/>
        <v/>
      </c>
      <c r="CP153" s="18" t="str">
        <f t="shared" si="415"/>
        <v/>
      </c>
      <c r="CQ153" s="18" t="str">
        <f t="shared" si="465"/>
        <v/>
      </c>
      <c r="CR153" s="18" t="str">
        <f t="shared" si="466"/>
        <v/>
      </c>
      <c r="CS153" s="18" t="str">
        <f>IF(ISNUMBER(CQ153), CQ153*COS(RADIANS(-$C153+Графики!$B$3))+CR153*SIN(RADIANS(-$C153+Графики!$B$3)),"")</f>
        <v/>
      </c>
      <c r="CT153" s="19" t="str">
        <f>IF(ISNUMBER(CQ153), CQ153*COS(RADIANS(-$C153+Графики!$B$5))+CR153*SIN(RADIANS(-$C153+Графики!$B$5)),"")</f>
        <v/>
      </c>
      <c r="CU153" s="24"/>
      <c r="CV153" s="25"/>
      <c r="CW153" s="25"/>
      <c r="CX153" s="25"/>
      <c r="CY153" s="18" t="str">
        <f t="shared" si="416"/>
        <v/>
      </c>
      <c r="CZ153" s="18" t="str">
        <f t="shared" si="417"/>
        <v/>
      </c>
      <c r="DA153" s="18" t="str">
        <f t="shared" si="467"/>
        <v/>
      </c>
      <c r="DB153" s="18" t="str">
        <f t="shared" si="468"/>
        <v/>
      </c>
      <c r="DC153" s="18" t="str">
        <f>IF(ISNUMBER(DA153), DA153*COS(RADIANS(-$C153+Графики!$B$3))+DB153*SIN(RADIANS(-$C153+Графики!$B$3)),"")</f>
        <v/>
      </c>
      <c r="DD153" s="19" t="str">
        <f>IF(ISNUMBER(DA153), DA153*COS(RADIANS(-$C153+Графики!$B$5))+DB153*SIN(RADIANS(-$C153+Графики!$B$5)),"")</f>
        <v/>
      </c>
      <c r="DE153" s="24"/>
      <c r="DF153" s="25"/>
      <c r="DG153" s="25"/>
      <c r="DH153" s="25"/>
      <c r="DI153" s="18" t="str">
        <f t="shared" si="418"/>
        <v/>
      </c>
      <c r="DJ153" s="18" t="str">
        <f t="shared" si="419"/>
        <v/>
      </c>
      <c r="DK153" s="18" t="str">
        <f t="shared" si="469"/>
        <v/>
      </c>
      <c r="DL153" s="18" t="str">
        <f t="shared" si="470"/>
        <v/>
      </c>
      <c r="DM153" s="18" t="str">
        <f>IF(ISNUMBER(DK153), DK153*COS(RADIANS(-$C153+Графики!$B$3))+DL153*SIN(RADIANS(-$C153+Графики!$B$3)),"")</f>
        <v/>
      </c>
      <c r="DN153" s="19" t="str">
        <f>IF(ISNUMBER(DK153), DK153*COS(RADIANS(-$C153+Графики!$B$5))+DL153*SIN(RADIANS(-$C153+Графики!$B$5)),"")</f>
        <v/>
      </c>
      <c r="DO153" s="24"/>
      <c r="DP153" s="25"/>
      <c r="DQ153" s="25"/>
      <c r="DR153" s="25"/>
      <c r="DS153" s="18" t="str">
        <f t="shared" si="420"/>
        <v/>
      </c>
      <c r="DT153" s="18" t="str">
        <f t="shared" si="421"/>
        <v/>
      </c>
      <c r="DU153" s="18" t="str">
        <f t="shared" si="471"/>
        <v/>
      </c>
      <c r="DV153" s="18" t="str">
        <f t="shared" si="472"/>
        <v/>
      </c>
      <c r="DW153" s="18" t="str">
        <f>IF(ISNUMBER(DU153), DU153*COS(RADIANS(-$C153+Графики!$B$3))+DV153*SIN(RADIANS(-$C153+Графики!$B$3)),"")</f>
        <v/>
      </c>
      <c r="DX153" s="19" t="str">
        <f>IF(ISNUMBER(DU153), DU153*COS(RADIANS(-$C153+Графики!$B$5))+DV153*SIN(RADIANS(-$C153+Графики!$B$5)),"")</f>
        <v/>
      </c>
      <c r="DY153" s="24"/>
      <c r="DZ153" s="25"/>
      <c r="EA153" s="25"/>
      <c r="EB153" s="25"/>
      <c r="EC153" s="18" t="str">
        <f t="shared" si="422"/>
        <v/>
      </c>
      <c r="ED153" s="18" t="str">
        <f t="shared" si="423"/>
        <v/>
      </c>
      <c r="EE153" s="18" t="str">
        <f t="shared" si="473"/>
        <v/>
      </c>
      <c r="EF153" s="18" t="str">
        <f t="shared" si="474"/>
        <v/>
      </c>
      <c r="EG153" s="18" t="str">
        <f>IF(ISNUMBER(EE153), EE153*COS(RADIANS(-$C153+Графики!$B$3))+EF153*SIN(RADIANS(-$C153+Графики!$B$3)),"")</f>
        <v/>
      </c>
      <c r="EH153" s="19" t="str">
        <f>IF(ISNUMBER(EE153), EE153*COS(RADIANS(-$C153+Графики!$B$5))+EF153*SIN(RADIANS(-$C153+Графики!$B$5)),"")</f>
        <v/>
      </c>
      <c r="EI153" s="24"/>
      <c r="EJ153" s="25"/>
      <c r="EK153" s="25"/>
      <c r="EL153" s="25"/>
      <c r="EM153" s="18" t="str">
        <f t="shared" si="424"/>
        <v/>
      </c>
      <c r="EN153" s="18" t="str">
        <f t="shared" si="425"/>
        <v/>
      </c>
      <c r="EO153" s="18" t="str">
        <f t="shared" si="475"/>
        <v/>
      </c>
      <c r="EP153" s="18" t="str">
        <f t="shared" si="476"/>
        <v/>
      </c>
      <c r="EQ153" s="18" t="str">
        <f>IF(ISNUMBER(EO153), EO153*COS(RADIANS(-$C153+Графики!$B$3))+EP153*SIN(RADIANS(-$C153+Графики!$B$3)),"")</f>
        <v/>
      </c>
      <c r="ER153" s="19" t="str">
        <f>IF(ISNUMBER(EO153), EO153*COS(RADIANS(-$C153+Графики!$B$5))+EP153*SIN(RADIANS(-$C153+Графики!$B$5)),"")</f>
        <v/>
      </c>
      <c r="ES153" s="24"/>
      <c r="ET153" s="25"/>
      <c r="EU153" s="25"/>
      <c r="EV153" s="25"/>
      <c r="EW153" s="18" t="str">
        <f t="shared" si="426"/>
        <v/>
      </c>
      <c r="EX153" s="18" t="str">
        <f t="shared" si="427"/>
        <v/>
      </c>
      <c r="EY153" s="18" t="str">
        <f t="shared" si="477"/>
        <v/>
      </c>
      <c r="EZ153" s="18" t="str">
        <f t="shared" si="478"/>
        <v/>
      </c>
      <c r="FA153" s="18" t="str">
        <f>IF(ISNUMBER(EY153), EY153*COS(RADIANS(-$C153+Графики!$B$3))+EZ153*SIN(RADIANS(-$C153+Графики!$B$3)),"")</f>
        <v/>
      </c>
      <c r="FB153" s="19" t="str">
        <f>IF(ISNUMBER(EY153), EY153*COS(RADIANS(-$C153+Графики!$B$5))+EZ153*SIN(RADIANS(-$C153+Графики!$B$5)),"")</f>
        <v/>
      </c>
      <c r="FC153" s="24"/>
      <c r="FD153" s="25"/>
      <c r="FE153" s="25"/>
      <c r="FF153" s="25"/>
      <c r="FG153" s="18" t="str">
        <f t="shared" si="428"/>
        <v/>
      </c>
      <c r="FH153" s="18" t="str">
        <f t="shared" si="429"/>
        <v/>
      </c>
      <c r="FI153" s="18" t="str">
        <f t="shared" si="479"/>
        <v/>
      </c>
      <c r="FJ153" s="18" t="str">
        <f t="shared" si="480"/>
        <v/>
      </c>
      <c r="FK153" s="18" t="str">
        <f>IF(ISNUMBER(FI153), FI153*COS(RADIANS(-$C153+Графики!$B$3))+FJ153*SIN(RADIANS(-$C153+Графики!$B$3)),"")</f>
        <v/>
      </c>
      <c r="FL153" s="19" t="str">
        <f>IF(ISNUMBER(FI153), FI153*COS(RADIANS(-$C153+Графики!$B$5))+FJ153*SIN(RADIANS(-$C153+Графики!$B$5)),"")</f>
        <v/>
      </c>
      <c r="FM153" s="24"/>
      <c r="FN153" s="25"/>
      <c r="FO153" s="25"/>
      <c r="FP153" s="25"/>
      <c r="FQ153" s="18" t="str">
        <f t="shared" si="430"/>
        <v/>
      </c>
      <c r="FR153" s="18" t="str">
        <f t="shared" si="431"/>
        <v/>
      </c>
      <c r="FS153" s="18" t="str">
        <f t="shared" si="481"/>
        <v/>
      </c>
      <c r="FT153" s="18" t="str">
        <f t="shared" si="482"/>
        <v/>
      </c>
      <c r="FU153" s="18" t="str">
        <f>IF(ISNUMBER(FS153), FS153*COS(RADIANS(-$C153+Графики!$B$3))+FT153*SIN(RADIANS(-$C153+Графики!$B$3)),"")</f>
        <v/>
      </c>
      <c r="FV153" s="19" t="str">
        <f>IF(ISNUMBER(FS153), FS153*COS(RADIANS(-$C153+Графики!$B$5))+FT153*SIN(RADIANS(-$C153+Графики!$B$5)),"")</f>
        <v/>
      </c>
      <c r="FW153" s="24"/>
      <c r="FX153" s="25"/>
      <c r="FY153" s="25"/>
      <c r="FZ153" s="25"/>
      <c r="GA153" s="18" t="str">
        <f t="shared" si="432"/>
        <v/>
      </c>
      <c r="GB153" s="18" t="str">
        <f t="shared" si="433"/>
        <v/>
      </c>
      <c r="GC153" s="18" t="str">
        <f t="shared" si="483"/>
        <v/>
      </c>
      <c r="GD153" s="18" t="str">
        <f t="shared" si="484"/>
        <v/>
      </c>
      <c r="GE153" s="18" t="str">
        <f>IF(ISNUMBER(GC153), GC153*COS(RADIANS(-$C153+Графики!$B$3))+GD153*SIN(RADIANS(-$C153+Графики!$B$3)),"")</f>
        <v/>
      </c>
      <c r="GF153" s="19" t="str">
        <f>IF(ISNUMBER(GC153), GC153*COS(RADIANS(-$C153+Графики!$B$5))+GD153*SIN(RADIANS(-$C153+Графики!$B$5)),"")</f>
        <v/>
      </c>
      <c r="GG153" s="24"/>
      <c r="GH153" s="25"/>
      <c r="GI153" s="25"/>
      <c r="GJ153" s="25"/>
      <c r="GK153" s="18" t="str">
        <f t="shared" si="434"/>
        <v/>
      </c>
      <c r="GL153" s="18" t="str">
        <f t="shared" si="435"/>
        <v/>
      </c>
      <c r="GM153" s="18" t="str">
        <f t="shared" si="485"/>
        <v/>
      </c>
      <c r="GN153" s="18" t="str">
        <f t="shared" si="486"/>
        <v/>
      </c>
      <c r="GO153" s="18" t="str">
        <f>IF(ISNUMBER(GM153), GM153*COS(RADIANS(-$C153+Графики!$B$3))+GN153*SIN(RADIANS(-$C153+Графики!$B$3)),"")</f>
        <v/>
      </c>
      <c r="GP153" s="19" t="str">
        <f>IF(ISNUMBER(GM153), GM153*COS(RADIANS(-$C153+Графики!$B$5))+GN153*SIN(RADIANS(-$C153+Графики!$B$5)),"")</f>
        <v/>
      </c>
      <c r="GQ153" s="24"/>
      <c r="GR153" s="25"/>
      <c r="GS153" s="25"/>
      <c r="GT153" s="25"/>
      <c r="GU153" s="18" t="str">
        <f t="shared" si="436"/>
        <v/>
      </c>
      <c r="GV153" s="18" t="str">
        <f t="shared" si="437"/>
        <v/>
      </c>
      <c r="GW153" s="18" t="str">
        <f t="shared" si="487"/>
        <v/>
      </c>
      <c r="GX153" s="18" t="str">
        <f t="shared" si="488"/>
        <v/>
      </c>
      <c r="GY153" s="18" t="str">
        <f>IF(ISNUMBER(GW153), GW153*COS(RADIANS(-$C153+Графики!$B$3))+GX153*SIN(RADIANS(-$C153+Графики!$B$3)),"")</f>
        <v/>
      </c>
      <c r="GZ153" s="19" t="str">
        <f>IF(ISNUMBER(GW153), GW153*COS(RADIANS(-$C153+Графики!$B$5))+GX153*SIN(RADIANS(-$C153+Графики!$B$5)),"")</f>
        <v/>
      </c>
      <c r="HA153" s="24"/>
      <c r="HB153" s="25"/>
      <c r="HC153" s="25"/>
      <c r="HD153" s="25"/>
      <c r="HE153" s="18" t="str">
        <f t="shared" si="438"/>
        <v/>
      </c>
      <c r="HF153" s="18" t="str">
        <f t="shared" si="439"/>
        <v/>
      </c>
      <c r="HG153" s="18" t="str">
        <f t="shared" si="489"/>
        <v/>
      </c>
      <c r="HH153" s="18" t="str">
        <f t="shared" si="490"/>
        <v/>
      </c>
      <c r="HI153" s="18" t="str">
        <f>IF(ISNUMBER(HG153), HG153*COS(RADIANS(-$C153+Графики!$B$3))+HH153*SIN(RADIANS(-$C153+Графики!$B$3)),"")</f>
        <v/>
      </c>
      <c r="HJ153" s="19" t="str">
        <f>IF(ISNUMBER(HG153), HG153*COS(RADIANS(-$C153+Графики!$B$5))+HH153*SIN(RADIANS(-$C153+Графики!$B$5)),"")</f>
        <v/>
      </c>
      <c r="HK153" s="24"/>
      <c r="HL153" s="25"/>
      <c r="HM153" s="25"/>
      <c r="HN153" s="25"/>
      <c r="HO153" s="18" t="str">
        <f t="shared" si="440"/>
        <v/>
      </c>
      <c r="HP153" s="18" t="str">
        <f t="shared" si="441"/>
        <v/>
      </c>
      <c r="HQ153" s="18" t="str">
        <f t="shared" si="491"/>
        <v/>
      </c>
      <c r="HR153" s="18" t="str">
        <f t="shared" si="492"/>
        <v/>
      </c>
      <c r="HS153" s="18" t="str">
        <f>IF(ISNUMBER(HQ153), HQ153*COS(RADIANS(-$C153+Графики!$B$3))+HR153*SIN(RADIANS(-$C153+Графики!$B$3)),"")</f>
        <v/>
      </c>
      <c r="HT153" s="19" t="str">
        <f>IF(ISNUMBER(HQ153), HQ153*COS(RADIANS(-$C153+Графики!$B$5))+HR153*SIN(RADIANS(-$C153+Графики!$B$5)),"")</f>
        <v/>
      </c>
      <c r="HU153" s="24"/>
      <c r="HV153" s="25"/>
      <c r="HW153" s="25"/>
      <c r="HX153" s="25"/>
      <c r="HY153" s="18" t="str">
        <f t="shared" si="442"/>
        <v/>
      </c>
      <c r="HZ153" s="18" t="str">
        <f t="shared" si="443"/>
        <v/>
      </c>
      <c r="IA153" s="18" t="str">
        <f t="shared" si="493"/>
        <v/>
      </c>
      <c r="IB153" s="18" t="str">
        <f t="shared" si="494"/>
        <v/>
      </c>
      <c r="IC153" s="18" t="str">
        <f>IF(ISNUMBER(IA153), IA153*COS(RADIANS(-$C153+Графики!$B$3))+IB153*SIN(RADIANS(-$C153+Графики!$B$3)),"")</f>
        <v/>
      </c>
      <c r="ID153" s="19" t="str">
        <f>IF(ISNUMBER(IA153), IA153*COS(RADIANS(-$C153+Графики!$B$5))+IB153*SIN(RADIANS(-$C153+Графики!$B$5)),"")</f>
        <v/>
      </c>
      <c r="IE153" s="24"/>
      <c r="IF153" s="25"/>
      <c r="IG153" s="25"/>
      <c r="IH153" s="25"/>
      <c r="II153" s="18" t="str">
        <f t="shared" si="444"/>
        <v/>
      </c>
      <c r="IJ153" s="18" t="str">
        <f t="shared" si="445"/>
        <v/>
      </c>
      <c r="IK153" s="18" t="str">
        <f t="shared" si="495"/>
        <v/>
      </c>
      <c r="IL153" s="18" t="str">
        <f t="shared" si="496"/>
        <v/>
      </c>
      <c r="IM153" s="18" t="str">
        <f>IF(ISNUMBER(IK153), IK153*COS(RADIANS(-$C153+Графики!$B$3))+IL153*SIN(RADIANS(-$C153+Графики!$B$3)),"")</f>
        <v/>
      </c>
      <c r="IN153" s="19" t="str">
        <f>IF(ISNUMBER(IK153), IK153*COS(RADIANS(-$C153+Графики!$B$5))+IL153*SIN(RADIANS(-$C153+Графики!$B$5)),"")</f>
        <v/>
      </c>
      <c r="IO153" s="24"/>
      <c r="IP153" s="25"/>
      <c r="IQ153" s="25"/>
      <c r="IR153" s="25"/>
      <c r="IS153" s="18" t="str">
        <f t="shared" si="446"/>
        <v/>
      </c>
      <c r="IT153" s="18" t="str">
        <f t="shared" si="447"/>
        <v/>
      </c>
      <c r="IU153" s="18" t="str">
        <f t="shared" si="497"/>
        <v/>
      </c>
      <c r="IV153" s="18" t="str">
        <f t="shared" si="498"/>
        <v/>
      </c>
      <c r="IW153" s="18" t="str">
        <f>IF(ISNUMBER(IU153), IU153*COS(RADIANS(-$C153+Графики!$B$3))+IV153*SIN(RADIANS(-$C153+Графики!$B$3)),"")</f>
        <v/>
      </c>
      <c r="IX153" s="19" t="str">
        <f>IF(ISNUMBER(IU153), IU153*COS(RADIANS(-$C153+Графики!$B$5))+IV153*SIN(RADIANS(-$C153+Графики!$B$5)),"")</f>
        <v/>
      </c>
    </row>
    <row r="154" spans="1:258" s="88" customFormat="1" x14ac:dyDescent="0.25">
      <c r="A154" s="44">
        <v>154</v>
      </c>
      <c r="B154" s="50">
        <v>0</v>
      </c>
      <c r="C154" s="11">
        <f>IF(Графики!$A$7="Расчитывать с учетом закручивания скважины",B154,0)</f>
        <v>0</v>
      </c>
      <c r="D154" s="47">
        <v>75.5</v>
      </c>
      <c r="E154" s="34">
        <f t="shared" si="502"/>
        <v>0</v>
      </c>
      <c r="F154" s="35">
        <f t="shared" si="502"/>
        <v>0</v>
      </c>
      <c r="G154" s="35">
        <f t="shared" si="500"/>
        <v>0</v>
      </c>
      <c r="H154" s="36">
        <f t="shared" si="501"/>
        <v>0</v>
      </c>
      <c r="I154" s="29"/>
      <c r="J154" s="25"/>
      <c r="K154" s="25"/>
      <c r="L154" s="25"/>
      <c r="M154" s="18" t="str">
        <f t="shared" si="398"/>
        <v/>
      </c>
      <c r="N154" s="18" t="str">
        <f t="shared" si="399"/>
        <v/>
      </c>
      <c r="O154" s="18" t="str">
        <f t="shared" si="449"/>
        <v/>
      </c>
      <c r="P154" s="18" t="str">
        <f t="shared" si="450"/>
        <v/>
      </c>
      <c r="Q154" s="18" t="str">
        <f>IF(ISNUMBER(O154), O154*COS(RADIANS(-$C154+Графики!$B$3))+P154*SIN(RADIANS(-$C154+Графики!$B$3)),"")</f>
        <v/>
      </c>
      <c r="R154" s="19" t="str">
        <f>IF(ISNUMBER(O154), O154*COS(RADIANS(-$C154+Графики!$B$5))+P154*SIN(RADIANS(-$C154+Графики!$B$5)),"")</f>
        <v/>
      </c>
      <c r="S154" s="29"/>
      <c r="T154" s="25"/>
      <c r="U154" s="25"/>
      <c r="V154" s="25"/>
      <c r="W154" s="18" t="str">
        <f t="shared" si="400"/>
        <v/>
      </c>
      <c r="X154" s="18" t="str">
        <f t="shared" si="401"/>
        <v/>
      </c>
      <c r="Y154" s="18" t="str">
        <f t="shared" si="451"/>
        <v/>
      </c>
      <c r="Z154" s="18" t="str">
        <f t="shared" si="452"/>
        <v/>
      </c>
      <c r="AA154" s="18" t="str">
        <f>IF(ISNUMBER(Y154), Y154*COS(RADIANS(-$C154+Графики!$B$3))+Z154*SIN(RADIANS(-$C154+Графики!$B$3)),"")</f>
        <v/>
      </c>
      <c r="AB154" s="18" t="str">
        <f>IF(ISNUMBER(Y154), Y154*COS(RADIANS(-$C154+Графики!$B$5))+Z154*SIN(RADIANS(-$C154+Графики!$B$5)),"")</f>
        <v/>
      </c>
      <c r="AC154" s="24"/>
      <c r="AD154" s="25"/>
      <c r="AE154" s="25"/>
      <c r="AF154" s="25"/>
      <c r="AG154" s="18" t="str">
        <f t="shared" si="402"/>
        <v/>
      </c>
      <c r="AH154" s="18" t="str">
        <f t="shared" si="403"/>
        <v/>
      </c>
      <c r="AI154" s="18" t="str">
        <f t="shared" si="453"/>
        <v/>
      </c>
      <c r="AJ154" s="18" t="str">
        <f t="shared" si="454"/>
        <v/>
      </c>
      <c r="AK154" s="18" t="str">
        <f>IF(ISNUMBER(AI154), AI154*COS(RADIANS(-$C154+Графики!$B$3))+AJ154*SIN(RADIANS(-$C154+Графики!$B$3)),"")</f>
        <v/>
      </c>
      <c r="AL154" s="19" t="str">
        <f>IF(ISNUMBER(AI154), AI154*COS(RADIANS(-$C154+Графики!$B$5))+AJ154*SIN(RADIANS(-$C154+Графики!$B$5)),"")</f>
        <v/>
      </c>
      <c r="AM154" s="24"/>
      <c r="AN154" s="25"/>
      <c r="AO154" s="25"/>
      <c r="AP154" s="25"/>
      <c r="AQ154" s="18" t="str">
        <f t="shared" si="404"/>
        <v/>
      </c>
      <c r="AR154" s="18" t="str">
        <f t="shared" si="405"/>
        <v/>
      </c>
      <c r="AS154" s="18" t="str">
        <f t="shared" si="455"/>
        <v/>
      </c>
      <c r="AT154" s="18" t="str">
        <f t="shared" si="456"/>
        <v/>
      </c>
      <c r="AU154" s="18" t="str">
        <f>IF(ISNUMBER(AS154), AS154*COS(RADIANS(-$C154+Графики!$B$3))+AT154*SIN(RADIANS(-$C154+Графики!$B$3)),"")</f>
        <v/>
      </c>
      <c r="AV154" s="19" t="str">
        <f>IF(ISNUMBER(AS154), AS154*COS(RADIANS(-$C154+Графики!$B$5))+AT154*SIN(RADIANS(-$C154+Графики!$B$5)),"")</f>
        <v/>
      </c>
      <c r="AW154" s="24"/>
      <c r="AX154" s="25"/>
      <c r="AY154" s="25"/>
      <c r="AZ154" s="25"/>
      <c r="BA154" s="18" t="str">
        <f t="shared" si="406"/>
        <v/>
      </c>
      <c r="BB154" s="18" t="str">
        <f t="shared" si="407"/>
        <v/>
      </c>
      <c r="BC154" s="18" t="str">
        <f t="shared" si="457"/>
        <v/>
      </c>
      <c r="BD154" s="18" t="str">
        <f t="shared" si="458"/>
        <v/>
      </c>
      <c r="BE154" s="18" t="str">
        <f>IF(ISNUMBER(BC154), BC154*COS(RADIANS(-$C154+Графики!$B$3))+BD154*SIN(RADIANS(-$C154+Графики!$B$3)),"")</f>
        <v/>
      </c>
      <c r="BF154" s="19" t="str">
        <f>IF(ISNUMBER(BC154), BC154*COS(RADIANS(-$C154+Графики!$B$5))+BD154*SIN(RADIANS(-$C154+Графики!$B$5)),"")</f>
        <v/>
      </c>
      <c r="BG154" s="24"/>
      <c r="BH154" s="25"/>
      <c r="BI154" s="25"/>
      <c r="BJ154" s="25"/>
      <c r="BK154" s="18" t="str">
        <f t="shared" si="408"/>
        <v/>
      </c>
      <c r="BL154" s="18" t="str">
        <f t="shared" si="409"/>
        <v/>
      </c>
      <c r="BM154" s="18" t="str">
        <f t="shared" si="459"/>
        <v/>
      </c>
      <c r="BN154" s="18" t="str">
        <f t="shared" si="460"/>
        <v/>
      </c>
      <c r="BO154" s="18" t="str">
        <f>IF(ISNUMBER(BM154), BM154*COS(RADIANS(-$C154+Графики!$B$3))+BN154*SIN(RADIANS(-$C154+Графики!$B$3)),"")</f>
        <v/>
      </c>
      <c r="BP154" s="19" t="str">
        <f>IF(ISNUMBER(BM154), BM154*COS(RADIANS(-$C154+Графики!$B$5))+BN154*SIN(RADIANS(-$C154+Графики!$B$5)),"")</f>
        <v/>
      </c>
      <c r="BQ154" s="24"/>
      <c r="BR154" s="25"/>
      <c r="BS154" s="25"/>
      <c r="BT154" s="25"/>
      <c r="BU154" s="18" t="str">
        <f t="shared" si="410"/>
        <v/>
      </c>
      <c r="BV154" s="18" t="str">
        <f t="shared" si="411"/>
        <v/>
      </c>
      <c r="BW154" s="18" t="str">
        <f t="shared" si="461"/>
        <v/>
      </c>
      <c r="BX154" s="18" t="str">
        <f t="shared" si="462"/>
        <v/>
      </c>
      <c r="BY154" s="18" t="str">
        <f>IF(ISNUMBER(BW154), BW154*COS(RADIANS(-$C154+Графики!$B$3))+BX154*SIN(RADIANS(-$C154+Графики!$B$3)),"")</f>
        <v/>
      </c>
      <c r="BZ154" s="19" t="str">
        <f>IF(ISNUMBER(BW154), BW154*COS(RADIANS(-$C154+Графики!$B$5))+BX154*SIN(RADIANS(-$C154+Графики!$B$5)),"")</f>
        <v/>
      </c>
      <c r="CA154" s="29"/>
      <c r="CB154" s="25"/>
      <c r="CC154" s="25"/>
      <c r="CD154" s="25"/>
      <c r="CE154" s="18" t="str">
        <f t="shared" si="412"/>
        <v/>
      </c>
      <c r="CF154" s="18" t="str">
        <f t="shared" si="413"/>
        <v/>
      </c>
      <c r="CG154" s="18" t="str">
        <f t="shared" si="463"/>
        <v/>
      </c>
      <c r="CH154" s="18" t="str">
        <f t="shared" si="464"/>
        <v/>
      </c>
      <c r="CI154" s="18" t="str">
        <f>IF(ISNUMBER(CG154), CG154*COS(RADIANS(-$C154+Графики!$B$3))+CH154*SIN(RADIANS(-$C154+Графики!$B$3)),"")</f>
        <v/>
      </c>
      <c r="CJ154" s="19" t="str">
        <f>IF(ISNUMBER(CG154), CG154*COS(RADIANS(-$C154+Графики!$B$5))+CH154*SIN(RADIANS(-$C154+Графики!$B$5)),"")</f>
        <v/>
      </c>
      <c r="CK154" s="24"/>
      <c r="CL154" s="25"/>
      <c r="CM154" s="25"/>
      <c r="CN154" s="25"/>
      <c r="CO154" s="18" t="str">
        <f t="shared" si="414"/>
        <v/>
      </c>
      <c r="CP154" s="18" t="str">
        <f t="shared" si="415"/>
        <v/>
      </c>
      <c r="CQ154" s="18" t="str">
        <f t="shared" si="465"/>
        <v/>
      </c>
      <c r="CR154" s="18" t="str">
        <f t="shared" si="466"/>
        <v/>
      </c>
      <c r="CS154" s="18" t="str">
        <f>IF(ISNUMBER(CQ154), CQ154*COS(RADIANS(-$C154+Графики!$B$3))+CR154*SIN(RADIANS(-$C154+Графики!$B$3)),"")</f>
        <v/>
      </c>
      <c r="CT154" s="19" t="str">
        <f>IF(ISNUMBER(CQ154), CQ154*COS(RADIANS(-$C154+Графики!$B$5))+CR154*SIN(RADIANS(-$C154+Графики!$B$5)),"")</f>
        <v/>
      </c>
      <c r="CU154" s="24"/>
      <c r="CV154" s="25"/>
      <c r="CW154" s="25"/>
      <c r="CX154" s="25"/>
      <c r="CY154" s="18" t="str">
        <f t="shared" si="416"/>
        <v/>
      </c>
      <c r="CZ154" s="18" t="str">
        <f t="shared" si="417"/>
        <v/>
      </c>
      <c r="DA154" s="18" t="str">
        <f t="shared" si="467"/>
        <v/>
      </c>
      <c r="DB154" s="18" t="str">
        <f t="shared" si="468"/>
        <v/>
      </c>
      <c r="DC154" s="18" t="str">
        <f>IF(ISNUMBER(DA154), DA154*COS(RADIANS(-$C154+Графики!$B$3))+DB154*SIN(RADIANS(-$C154+Графики!$B$3)),"")</f>
        <v/>
      </c>
      <c r="DD154" s="19" t="str">
        <f>IF(ISNUMBER(DA154), DA154*COS(RADIANS(-$C154+Графики!$B$5))+DB154*SIN(RADIANS(-$C154+Графики!$B$5)),"")</f>
        <v/>
      </c>
      <c r="DE154" s="24"/>
      <c r="DF154" s="25"/>
      <c r="DG154" s="25"/>
      <c r="DH154" s="25"/>
      <c r="DI154" s="18" t="str">
        <f t="shared" si="418"/>
        <v/>
      </c>
      <c r="DJ154" s="18" t="str">
        <f t="shared" si="419"/>
        <v/>
      </c>
      <c r="DK154" s="18" t="str">
        <f t="shared" si="469"/>
        <v/>
      </c>
      <c r="DL154" s="18" t="str">
        <f t="shared" si="470"/>
        <v/>
      </c>
      <c r="DM154" s="18" t="str">
        <f>IF(ISNUMBER(DK154), DK154*COS(RADIANS(-$C154+Графики!$B$3))+DL154*SIN(RADIANS(-$C154+Графики!$B$3)),"")</f>
        <v/>
      </c>
      <c r="DN154" s="19" t="str">
        <f>IF(ISNUMBER(DK154), DK154*COS(RADIANS(-$C154+Графики!$B$5))+DL154*SIN(RADIANS(-$C154+Графики!$B$5)),"")</f>
        <v/>
      </c>
      <c r="DO154" s="24"/>
      <c r="DP154" s="25"/>
      <c r="DQ154" s="25"/>
      <c r="DR154" s="25"/>
      <c r="DS154" s="18" t="str">
        <f t="shared" si="420"/>
        <v/>
      </c>
      <c r="DT154" s="18" t="str">
        <f t="shared" si="421"/>
        <v/>
      </c>
      <c r="DU154" s="18" t="str">
        <f t="shared" si="471"/>
        <v/>
      </c>
      <c r="DV154" s="18" t="str">
        <f t="shared" si="472"/>
        <v/>
      </c>
      <c r="DW154" s="18" t="str">
        <f>IF(ISNUMBER(DU154), DU154*COS(RADIANS(-$C154+Графики!$B$3))+DV154*SIN(RADIANS(-$C154+Графики!$B$3)),"")</f>
        <v/>
      </c>
      <c r="DX154" s="19" t="str">
        <f>IF(ISNUMBER(DU154), DU154*COS(RADIANS(-$C154+Графики!$B$5))+DV154*SIN(RADIANS(-$C154+Графики!$B$5)),"")</f>
        <v/>
      </c>
      <c r="DY154" s="24"/>
      <c r="DZ154" s="25"/>
      <c r="EA154" s="25"/>
      <c r="EB154" s="25"/>
      <c r="EC154" s="18" t="str">
        <f t="shared" si="422"/>
        <v/>
      </c>
      <c r="ED154" s="18" t="str">
        <f t="shared" si="423"/>
        <v/>
      </c>
      <c r="EE154" s="18" t="str">
        <f t="shared" si="473"/>
        <v/>
      </c>
      <c r="EF154" s="18" t="str">
        <f t="shared" si="474"/>
        <v/>
      </c>
      <c r="EG154" s="18" t="str">
        <f>IF(ISNUMBER(EE154), EE154*COS(RADIANS(-$C154+Графики!$B$3))+EF154*SIN(RADIANS(-$C154+Графики!$B$3)),"")</f>
        <v/>
      </c>
      <c r="EH154" s="19" t="str">
        <f>IF(ISNUMBER(EE154), EE154*COS(RADIANS(-$C154+Графики!$B$5))+EF154*SIN(RADIANS(-$C154+Графики!$B$5)),"")</f>
        <v/>
      </c>
      <c r="EI154" s="24"/>
      <c r="EJ154" s="25"/>
      <c r="EK154" s="25"/>
      <c r="EL154" s="25"/>
      <c r="EM154" s="18" t="str">
        <f t="shared" si="424"/>
        <v/>
      </c>
      <c r="EN154" s="18" t="str">
        <f t="shared" si="425"/>
        <v/>
      </c>
      <c r="EO154" s="18" t="str">
        <f t="shared" si="475"/>
        <v/>
      </c>
      <c r="EP154" s="18" t="str">
        <f t="shared" si="476"/>
        <v/>
      </c>
      <c r="EQ154" s="18" t="str">
        <f>IF(ISNUMBER(EO154), EO154*COS(RADIANS(-$C154+Графики!$B$3))+EP154*SIN(RADIANS(-$C154+Графики!$B$3)),"")</f>
        <v/>
      </c>
      <c r="ER154" s="19" t="str">
        <f>IF(ISNUMBER(EO154), EO154*COS(RADIANS(-$C154+Графики!$B$5))+EP154*SIN(RADIANS(-$C154+Графики!$B$5)),"")</f>
        <v/>
      </c>
      <c r="ES154" s="24"/>
      <c r="ET154" s="25"/>
      <c r="EU154" s="25"/>
      <c r="EV154" s="25"/>
      <c r="EW154" s="18" t="str">
        <f t="shared" si="426"/>
        <v/>
      </c>
      <c r="EX154" s="18" t="str">
        <f t="shared" si="427"/>
        <v/>
      </c>
      <c r="EY154" s="18" t="str">
        <f t="shared" si="477"/>
        <v/>
      </c>
      <c r="EZ154" s="18" t="str">
        <f t="shared" si="478"/>
        <v/>
      </c>
      <c r="FA154" s="18" t="str">
        <f>IF(ISNUMBER(EY154), EY154*COS(RADIANS(-$C154+Графики!$B$3))+EZ154*SIN(RADIANS(-$C154+Графики!$B$3)),"")</f>
        <v/>
      </c>
      <c r="FB154" s="19" t="str">
        <f>IF(ISNUMBER(EY154), EY154*COS(RADIANS(-$C154+Графики!$B$5))+EZ154*SIN(RADIANS(-$C154+Графики!$B$5)),"")</f>
        <v/>
      </c>
      <c r="FC154" s="24"/>
      <c r="FD154" s="25"/>
      <c r="FE154" s="25"/>
      <c r="FF154" s="25"/>
      <c r="FG154" s="18" t="str">
        <f t="shared" si="428"/>
        <v/>
      </c>
      <c r="FH154" s="18" t="str">
        <f t="shared" si="429"/>
        <v/>
      </c>
      <c r="FI154" s="18" t="str">
        <f t="shared" si="479"/>
        <v/>
      </c>
      <c r="FJ154" s="18" t="str">
        <f t="shared" si="480"/>
        <v/>
      </c>
      <c r="FK154" s="18" t="str">
        <f>IF(ISNUMBER(FI154), FI154*COS(RADIANS(-$C154+Графики!$B$3))+FJ154*SIN(RADIANS(-$C154+Графики!$B$3)),"")</f>
        <v/>
      </c>
      <c r="FL154" s="19" t="str">
        <f>IF(ISNUMBER(FI154), FI154*COS(RADIANS(-$C154+Графики!$B$5))+FJ154*SIN(RADIANS(-$C154+Графики!$B$5)),"")</f>
        <v/>
      </c>
      <c r="FM154" s="24"/>
      <c r="FN154" s="25"/>
      <c r="FO154" s="25"/>
      <c r="FP154" s="25"/>
      <c r="FQ154" s="18" t="str">
        <f t="shared" si="430"/>
        <v/>
      </c>
      <c r="FR154" s="18" t="str">
        <f t="shared" si="431"/>
        <v/>
      </c>
      <c r="FS154" s="18" t="str">
        <f t="shared" si="481"/>
        <v/>
      </c>
      <c r="FT154" s="18" t="str">
        <f t="shared" si="482"/>
        <v/>
      </c>
      <c r="FU154" s="18" t="str">
        <f>IF(ISNUMBER(FS154), FS154*COS(RADIANS(-$C154+Графики!$B$3))+FT154*SIN(RADIANS(-$C154+Графики!$B$3)),"")</f>
        <v/>
      </c>
      <c r="FV154" s="19" t="str">
        <f>IF(ISNUMBER(FS154), FS154*COS(RADIANS(-$C154+Графики!$B$5))+FT154*SIN(RADIANS(-$C154+Графики!$B$5)),"")</f>
        <v/>
      </c>
      <c r="FW154" s="24"/>
      <c r="FX154" s="25"/>
      <c r="FY154" s="25"/>
      <c r="FZ154" s="25"/>
      <c r="GA154" s="18" t="str">
        <f t="shared" si="432"/>
        <v/>
      </c>
      <c r="GB154" s="18" t="str">
        <f t="shared" si="433"/>
        <v/>
      </c>
      <c r="GC154" s="18" t="str">
        <f t="shared" si="483"/>
        <v/>
      </c>
      <c r="GD154" s="18" t="str">
        <f t="shared" si="484"/>
        <v/>
      </c>
      <c r="GE154" s="18" t="str">
        <f>IF(ISNUMBER(GC154), GC154*COS(RADIANS(-$C154+Графики!$B$3))+GD154*SIN(RADIANS(-$C154+Графики!$B$3)),"")</f>
        <v/>
      </c>
      <c r="GF154" s="19" t="str">
        <f>IF(ISNUMBER(GC154), GC154*COS(RADIANS(-$C154+Графики!$B$5))+GD154*SIN(RADIANS(-$C154+Графики!$B$5)),"")</f>
        <v/>
      </c>
      <c r="GG154" s="24"/>
      <c r="GH154" s="25"/>
      <c r="GI154" s="25"/>
      <c r="GJ154" s="25"/>
      <c r="GK154" s="18" t="str">
        <f t="shared" si="434"/>
        <v/>
      </c>
      <c r="GL154" s="18" t="str">
        <f t="shared" si="435"/>
        <v/>
      </c>
      <c r="GM154" s="18" t="str">
        <f t="shared" si="485"/>
        <v/>
      </c>
      <c r="GN154" s="18" t="str">
        <f t="shared" si="486"/>
        <v/>
      </c>
      <c r="GO154" s="18" t="str">
        <f>IF(ISNUMBER(GM154), GM154*COS(RADIANS(-$C154+Графики!$B$3))+GN154*SIN(RADIANS(-$C154+Графики!$B$3)),"")</f>
        <v/>
      </c>
      <c r="GP154" s="19" t="str">
        <f>IF(ISNUMBER(GM154), GM154*COS(RADIANS(-$C154+Графики!$B$5))+GN154*SIN(RADIANS(-$C154+Графики!$B$5)),"")</f>
        <v/>
      </c>
      <c r="GQ154" s="24"/>
      <c r="GR154" s="25"/>
      <c r="GS154" s="25"/>
      <c r="GT154" s="25"/>
      <c r="GU154" s="18" t="str">
        <f t="shared" si="436"/>
        <v/>
      </c>
      <c r="GV154" s="18" t="str">
        <f t="shared" si="437"/>
        <v/>
      </c>
      <c r="GW154" s="18" t="str">
        <f t="shared" si="487"/>
        <v/>
      </c>
      <c r="GX154" s="18" t="str">
        <f t="shared" si="488"/>
        <v/>
      </c>
      <c r="GY154" s="18" t="str">
        <f>IF(ISNUMBER(GW154), GW154*COS(RADIANS(-$C154+Графики!$B$3))+GX154*SIN(RADIANS(-$C154+Графики!$B$3)),"")</f>
        <v/>
      </c>
      <c r="GZ154" s="19" t="str">
        <f>IF(ISNUMBER(GW154), GW154*COS(RADIANS(-$C154+Графики!$B$5))+GX154*SIN(RADIANS(-$C154+Графики!$B$5)),"")</f>
        <v/>
      </c>
      <c r="HA154" s="24"/>
      <c r="HB154" s="25"/>
      <c r="HC154" s="25"/>
      <c r="HD154" s="25"/>
      <c r="HE154" s="18" t="str">
        <f t="shared" si="438"/>
        <v/>
      </c>
      <c r="HF154" s="18" t="str">
        <f t="shared" si="439"/>
        <v/>
      </c>
      <c r="HG154" s="18" t="str">
        <f t="shared" si="489"/>
        <v/>
      </c>
      <c r="HH154" s="18" t="str">
        <f t="shared" si="490"/>
        <v/>
      </c>
      <c r="HI154" s="18" t="str">
        <f>IF(ISNUMBER(HG154), HG154*COS(RADIANS(-$C154+Графики!$B$3))+HH154*SIN(RADIANS(-$C154+Графики!$B$3)),"")</f>
        <v/>
      </c>
      <c r="HJ154" s="19" t="str">
        <f>IF(ISNUMBER(HG154), HG154*COS(RADIANS(-$C154+Графики!$B$5))+HH154*SIN(RADIANS(-$C154+Графики!$B$5)),"")</f>
        <v/>
      </c>
      <c r="HK154" s="24"/>
      <c r="HL154" s="25"/>
      <c r="HM154" s="25"/>
      <c r="HN154" s="25"/>
      <c r="HO154" s="18" t="str">
        <f t="shared" si="440"/>
        <v/>
      </c>
      <c r="HP154" s="18" t="str">
        <f t="shared" si="441"/>
        <v/>
      </c>
      <c r="HQ154" s="18" t="str">
        <f t="shared" si="491"/>
        <v/>
      </c>
      <c r="HR154" s="18" t="str">
        <f t="shared" si="492"/>
        <v/>
      </c>
      <c r="HS154" s="18" t="str">
        <f>IF(ISNUMBER(HQ154), HQ154*COS(RADIANS(-$C154+Графики!$B$3))+HR154*SIN(RADIANS(-$C154+Графики!$B$3)),"")</f>
        <v/>
      </c>
      <c r="HT154" s="19" t="str">
        <f>IF(ISNUMBER(HQ154), HQ154*COS(RADIANS(-$C154+Графики!$B$5))+HR154*SIN(RADIANS(-$C154+Графики!$B$5)),"")</f>
        <v/>
      </c>
      <c r="HU154" s="24"/>
      <c r="HV154" s="25"/>
      <c r="HW154" s="25"/>
      <c r="HX154" s="25"/>
      <c r="HY154" s="18" t="str">
        <f t="shared" si="442"/>
        <v/>
      </c>
      <c r="HZ154" s="18" t="str">
        <f t="shared" si="443"/>
        <v/>
      </c>
      <c r="IA154" s="18" t="str">
        <f t="shared" si="493"/>
        <v/>
      </c>
      <c r="IB154" s="18" t="str">
        <f t="shared" si="494"/>
        <v/>
      </c>
      <c r="IC154" s="18" t="str">
        <f>IF(ISNUMBER(IA154), IA154*COS(RADIANS(-$C154+Графики!$B$3))+IB154*SIN(RADIANS(-$C154+Графики!$B$3)),"")</f>
        <v/>
      </c>
      <c r="ID154" s="19" t="str">
        <f>IF(ISNUMBER(IA154), IA154*COS(RADIANS(-$C154+Графики!$B$5))+IB154*SIN(RADIANS(-$C154+Графики!$B$5)),"")</f>
        <v/>
      </c>
      <c r="IE154" s="24"/>
      <c r="IF154" s="25"/>
      <c r="IG154" s="25"/>
      <c r="IH154" s="25"/>
      <c r="II154" s="18" t="str">
        <f t="shared" si="444"/>
        <v/>
      </c>
      <c r="IJ154" s="18" t="str">
        <f t="shared" si="445"/>
        <v/>
      </c>
      <c r="IK154" s="18" t="str">
        <f t="shared" si="495"/>
        <v/>
      </c>
      <c r="IL154" s="18" t="str">
        <f t="shared" si="496"/>
        <v/>
      </c>
      <c r="IM154" s="18" t="str">
        <f>IF(ISNUMBER(IK154), IK154*COS(RADIANS(-$C154+Графики!$B$3))+IL154*SIN(RADIANS(-$C154+Графики!$B$3)),"")</f>
        <v/>
      </c>
      <c r="IN154" s="19" t="str">
        <f>IF(ISNUMBER(IK154), IK154*COS(RADIANS(-$C154+Графики!$B$5))+IL154*SIN(RADIANS(-$C154+Графики!$B$5)),"")</f>
        <v/>
      </c>
      <c r="IO154" s="24"/>
      <c r="IP154" s="25"/>
      <c r="IQ154" s="25"/>
      <c r="IR154" s="25"/>
      <c r="IS154" s="18" t="str">
        <f t="shared" si="446"/>
        <v/>
      </c>
      <c r="IT154" s="18" t="str">
        <f t="shared" si="447"/>
        <v/>
      </c>
      <c r="IU154" s="18" t="str">
        <f t="shared" si="497"/>
        <v/>
      </c>
      <c r="IV154" s="18" t="str">
        <f t="shared" si="498"/>
        <v/>
      </c>
      <c r="IW154" s="18" t="str">
        <f>IF(ISNUMBER(IU154), IU154*COS(RADIANS(-$C154+Графики!$B$3))+IV154*SIN(RADIANS(-$C154+Графики!$B$3)),"")</f>
        <v/>
      </c>
      <c r="IX154" s="19" t="str">
        <f>IF(ISNUMBER(IU154), IU154*COS(RADIANS(-$C154+Графики!$B$5))+IV154*SIN(RADIANS(-$C154+Графики!$B$5)),"")</f>
        <v/>
      </c>
    </row>
    <row r="155" spans="1:258" s="88" customFormat="1" x14ac:dyDescent="0.25">
      <c r="A155" s="44">
        <v>155</v>
      </c>
      <c r="B155" s="50">
        <v>0</v>
      </c>
      <c r="C155" s="11">
        <f>IF(Графики!$A$7="Расчитывать с учетом закручивания скважины",B155,0)</f>
        <v>0</v>
      </c>
      <c r="D155" s="47">
        <v>76</v>
      </c>
      <c r="E155" s="34">
        <f t="shared" si="502"/>
        <v>0</v>
      </c>
      <c r="F155" s="35">
        <f t="shared" si="502"/>
        <v>0</v>
      </c>
      <c r="G155" s="35">
        <f t="shared" si="500"/>
        <v>0</v>
      </c>
      <c r="H155" s="36">
        <f t="shared" si="501"/>
        <v>0</v>
      </c>
      <c r="I155" s="29"/>
      <c r="J155" s="25"/>
      <c r="K155" s="25"/>
      <c r="L155" s="25"/>
      <c r="M155" s="18" t="str">
        <f t="shared" si="398"/>
        <v/>
      </c>
      <c r="N155" s="18" t="str">
        <f t="shared" si="399"/>
        <v/>
      </c>
      <c r="O155" s="18" t="str">
        <f t="shared" si="449"/>
        <v/>
      </c>
      <c r="P155" s="18" t="str">
        <f t="shared" si="450"/>
        <v/>
      </c>
      <c r="Q155" s="18" t="str">
        <f>IF(ISNUMBER(O155), O155*COS(RADIANS(-$C155+Графики!$B$3))+P155*SIN(RADIANS(-$C155+Графики!$B$3)),"")</f>
        <v/>
      </c>
      <c r="R155" s="19" t="str">
        <f>IF(ISNUMBER(O155), O155*COS(RADIANS(-$C155+Графики!$B$5))+P155*SIN(RADIANS(-$C155+Графики!$B$5)),"")</f>
        <v/>
      </c>
      <c r="S155" s="29"/>
      <c r="T155" s="25"/>
      <c r="U155" s="25"/>
      <c r="V155" s="25"/>
      <c r="W155" s="18" t="str">
        <f t="shared" si="400"/>
        <v/>
      </c>
      <c r="X155" s="18" t="str">
        <f t="shared" si="401"/>
        <v/>
      </c>
      <c r="Y155" s="18" t="str">
        <f t="shared" si="451"/>
        <v/>
      </c>
      <c r="Z155" s="18" t="str">
        <f t="shared" si="452"/>
        <v/>
      </c>
      <c r="AA155" s="18" t="str">
        <f>IF(ISNUMBER(Y155), Y155*COS(RADIANS(-$C155+Графики!$B$3))+Z155*SIN(RADIANS(-$C155+Графики!$B$3)),"")</f>
        <v/>
      </c>
      <c r="AB155" s="18" t="str">
        <f>IF(ISNUMBER(Y155), Y155*COS(RADIANS(-$C155+Графики!$B$5))+Z155*SIN(RADIANS(-$C155+Графики!$B$5)),"")</f>
        <v/>
      </c>
      <c r="AC155" s="24"/>
      <c r="AD155" s="25"/>
      <c r="AE155" s="25"/>
      <c r="AF155" s="25"/>
      <c r="AG155" s="18" t="str">
        <f t="shared" si="402"/>
        <v/>
      </c>
      <c r="AH155" s="18" t="str">
        <f t="shared" si="403"/>
        <v/>
      </c>
      <c r="AI155" s="18" t="str">
        <f t="shared" si="453"/>
        <v/>
      </c>
      <c r="AJ155" s="18" t="str">
        <f t="shared" si="454"/>
        <v/>
      </c>
      <c r="AK155" s="18" t="str">
        <f>IF(ISNUMBER(AI155), AI155*COS(RADIANS(-$C155+Графики!$B$3))+AJ155*SIN(RADIANS(-$C155+Графики!$B$3)),"")</f>
        <v/>
      </c>
      <c r="AL155" s="19" t="str">
        <f>IF(ISNUMBER(AI155), AI155*COS(RADIANS(-$C155+Графики!$B$5))+AJ155*SIN(RADIANS(-$C155+Графики!$B$5)),"")</f>
        <v/>
      </c>
      <c r="AM155" s="24"/>
      <c r="AN155" s="25"/>
      <c r="AO155" s="25"/>
      <c r="AP155" s="25"/>
      <c r="AQ155" s="18" t="str">
        <f t="shared" si="404"/>
        <v/>
      </c>
      <c r="AR155" s="18" t="str">
        <f t="shared" si="405"/>
        <v/>
      </c>
      <c r="AS155" s="18" t="str">
        <f t="shared" si="455"/>
        <v/>
      </c>
      <c r="AT155" s="18" t="str">
        <f t="shared" si="456"/>
        <v/>
      </c>
      <c r="AU155" s="18" t="str">
        <f>IF(ISNUMBER(AS155), AS155*COS(RADIANS(-$C155+Графики!$B$3))+AT155*SIN(RADIANS(-$C155+Графики!$B$3)),"")</f>
        <v/>
      </c>
      <c r="AV155" s="19" t="str">
        <f>IF(ISNUMBER(AS155), AS155*COS(RADIANS(-$C155+Графики!$B$5))+AT155*SIN(RADIANS(-$C155+Графики!$B$5)),"")</f>
        <v/>
      </c>
      <c r="AW155" s="24"/>
      <c r="AX155" s="25"/>
      <c r="AY155" s="25"/>
      <c r="AZ155" s="25"/>
      <c r="BA155" s="18" t="str">
        <f t="shared" si="406"/>
        <v/>
      </c>
      <c r="BB155" s="18" t="str">
        <f t="shared" si="407"/>
        <v/>
      </c>
      <c r="BC155" s="18" t="str">
        <f t="shared" si="457"/>
        <v/>
      </c>
      <c r="BD155" s="18" t="str">
        <f t="shared" si="458"/>
        <v/>
      </c>
      <c r="BE155" s="18" t="str">
        <f>IF(ISNUMBER(BC155), BC155*COS(RADIANS(-$C155+Графики!$B$3))+BD155*SIN(RADIANS(-$C155+Графики!$B$3)),"")</f>
        <v/>
      </c>
      <c r="BF155" s="19" t="str">
        <f>IF(ISNUMBER(BC155), BC155*COS(RADIANS(-$C155+Графики!$B$5))+BD155*SIN(RADIANS(-$C155+Графики!$B$5)),"")</f>
        <v/>
      </c>
      <c r="BG155" s="24"/>
      <c r="BH155" s="25"/>
      <c r="BI155" s="25"/>
      <c r="BJ155" s="25"/>
      <c r="BK155" s="18" t="str">
        <f t="shared" si="408"/>
        <v/>
      </c>
      <c r="BL155" s="18" t="str">
        <f t="shared" si="409"/>
        <v/>
      </c>
      <c r="BM155" s="18" t="str">
        <f t="shared" si="459"/>
        <v/>
      </c>
      <c r="BN155" s="18" t="str">
        <f t="shared" si="460"/>
        <v/>
      </c>
      <c r="BO155" s="18" t="str">
        <f>IF(ISNUMBER(BM155), BM155*COS(RADIANS(-$C155+Графики!$B$3))+BN155*SIN(RADIANS(-$C155+Графики!$B$3)),"")</f>
        <v/>
      </c>
      <c r="BP155" s="19" t="str">
        <f>IF(ISNUMBER(BM155), BM155*COS(RADIANS(-$C155+Графики!$B$5))+BN155*SIN(RADIANS(-$C155+Графики!$B$5)),"")</f>
        <v/>
      </c>
      <c r="BQ155" s="24"/>
      <c r="BR155" s="25"/>
      <c r="BS155" s="25"/>
      <c r="BT155" s="25"/>
      <c r="BU155" s="18" t="str">
        <f t="shared" si="410"/>
        <v/>
      </c>
      <c r="BV155" s="18" t="str">
        <f t="shared" si="411"/>
        <v/>
      </c>
      <c r="BW155" s="18" t="str">
        <f t="shared" si="461"/>
        <v/>
      </c>
      <c r="BX155" s="18" t="str">
        <f t="shared" si="462"/>
        <v/>
      </c>
      <c r="BY155" s="18" t="str">
        <f>IF(ISNUMBER(BW155), BW155*COS(RADIANS(-$C155+Графики!$B$3))+BX155*SIN(RADIANS(-$C155+Графики!$B$3)),"")</f>
        <v/>
      </c>
      <c r="BZ155" s="19" t="str">
        <f>IF(ISNUMBER(BW155), BW155*COS(RADIANS(-$C155+Графики!$B$5))+BX155*SIN(RADIANS(-$C155+Графики!$B$5)),"")</f>
        <v/>
      </c>
      <c r="CA155" s="29"/>
      <c r="CB155" s="25"/>
      <c r="CC155" s="25"/>
      <c r="CD155" s="25"/>
      <c r="CE155" s="18" t="str">
        <f t="shared" si="412"/>
        <v/>
      </c>
      <c r="CF155" s="18" t="str">
        <f t="shared" si="413"/>
        <v/>
      </c>
      <c r="CG155" s="18" t="str">
        <f t="shared" si="463"/>
        <v/>
      </c>
      <c r="CH155" s="18" t="str">
        <f t="shared" si="464"/>
        <v/>
      </c>
      <c r="CI155" s="18" t="str">
        <f>IF(ISNUMBER(CG155), CG155*COS(RADIANS(-$C155+Графики!$B$3))+CH155*SIN(RADIANS(-$C155+Графики!$B$3)),"")</f>
        <v/>
      </c>
      <c r="CJ155" s="19" t="str">
        <f>IF(ISNUMBER(CG155), CG155*COS(RADIANS(-$C155+Графики!$B$5))+CH155*SIN(RADIANS(-$C155+Графики!$B$5)),"")</f>
        <v/>
      </c>
      <c r="CK155" s="24"/>
      <c r="CL155" s="25"/>
      <c r="CM155" s="25"/>
      <c r="CN155" s="25"/>
      <c r="CO155" s="18" t="str">
        <f t="shared" si="414"/>
        <v/>
      </c>
      <c r="CP155" s="18" t="str">
        <f t="shared" si="415"/>
        <v/>
      </c>
      <c r="CQ155" s="18" t="str">
        <f t="shared" si="465"/>
        <v/>
      </c>
      <c r="CR155" s="18" t="str">
        <f t="shared" si="466"/>
        <v/>
      </c>
      <c r="CS155" s="18" t="str">
        <f>IF(ISNUMBER(CQ155), CQ155*COS(RADIANS(-$C155+Графики!$B$3))+CR155*SIN(RADIANS(-$C155+Графики!$B$3)),"")</f>
        <v/>
      </c>
      <c r="CT155" s="19" t="str">
        <f>IF(ISNUMBER(CQ155), CQ155*COS(RADIANS(-$C155+Графики!$B$5))+CR155*SIN(RADIANS(-$C155+Графики!$B$5)),"")</f>
        <v/>
      </c>
      <c r="CU155" s="24"/>
      <c r="CV155" s="25"/>
      <c r="CW155" s="25"/>
      <c r="CX155" s="25"/>
      <c r="CY155" s="18" t="str">
        <f t="shared" si="416"/>
        <v/>
      </c>
      <c r="CZ155" s="18" t="str">
        <f t="shared" si="417"/>
        <v/>
      </c>
      <c r="DA155" s="18" t="str">
        <f t="shared" si="467"/>
        <v/>
      </c>
      <c r="DB155" s="18" t="str">
        <f t="shared" si="468"/>
        <v/>
      </c>
      <c r="DC155" s="18" t="str">
        <f>IF(ISNUMBER(DA155), DA155*COS(RADIANS(-$C155+Графики!$B$3))+DB155*SIN(RADIANS(-$C155+Графики!$B$3)),"")</f>
        <v/>
      </c>
      <c r="DD155" s="19" t="str">
        <f>IF(ISNUMBER(DA155), DA155*COS(RADIANS(-$C155+Графики!$B$5))+DB155*SIN(RADIANS(-$C155+Графики!$B$5)),"")</f>
        <v/>
      </c>
      <c r="DE155" s="24"/>
      <c r="DF155" s="25"/>
      <c r="DG155" s="25"/>
      <c r="DH155" s="25"/>
      <c r="DI155" s="18" t="str">
        <f t="shared" si="418"/>
        <v/>
      </c>
      <c r="DJ155" s="18" t="str">
        <f t="shared" si="419"/>
        <v/>
      </c>
      <c r="DK155" s="18" t="str">
        <f t="shared" si="469"/>
        <v/>
      </c>
      <c r="DL155" s="18" t="str">
        <f t="shared" si="470"/>
        <v/>
      </c>
      <c r="DM155" s="18" t="str">
        <f>IF(ISNUMBER(DK155), DK155*COS(RADIANS(-$C155+Графики!$B$3))+DL155*SIN(RADIANS(-$C155+Графики!$B$3)),"")</f>
        <v/>
      </c>
      <c r="DN155" s="19" t="str">
        <f>IF(ISNUMBER(DK155), DK155*COS(RADIANS(-$C155+Графики!$B$5))+DL155*SIN(RADIANS(-$C155+Графики!$B$5)),"")</f>
        <v/>
      </c>
      <c r="DO155" s="24"/>
      <c r="DP155" s="25"/>
      <c r="DQ155" s="25"/>
      <c r="DR155" s="25"/>
      <c r="DS155" s="18" t="str">
        <f t="shared" si="420"/>
        <v/>
      </c>
      <c r="DT155" s="18" t="str">
        <f t="shared" si="421"/>
        <v/>
      </c>
      <c r="DU155" s="18" t="str">
        <f t="shared" si="471"/>
        <v/>
      </c>
      <c r="DV155" s="18" t="str">
        <f t="shared" si="472"/>
        <v/>
      </c>
      <c r="DW155" s="18" t="str">
        <f>IF(ISNUMBER(DU155), DU155*COS(RADIANS(-$C155+Графики!$B$3))+DV155*SIN(RADIANS(-$C155+Графики!$B$3)),"")</f>
        <v/>
      </c>
      <c r="DX155" s="19" t="str">
        <f>IF(ISNUMBER(DU155), DU155*COS(RADIANS(-$C155+Графики!$B$5))+DV155*SIN(RADIANS(-$C155+Графики!$B$5)),"")</f>
        <v/>
      </c>
      <c r="DY155" s="24"/>
      <c r="DZ155" s="25"/>
      <c r="EA155" s="25"/>
      <c r="EB155" s="25"/>
      <c r="EC155" s="18" t="str">
        <f t="shared" si="422"/>
        <v/>
      </c>
      <c r="ED155" s="18" t="str">
        <f t="shared" si="423"/>
        <v/>
      </c>
      <c r="EE155" s="18" t="str">
        <f t="shared" si="473"/>
        <v/>
      </c>
      <c r="EF155" s="18" t="str">
        <f t="shared" si="474"/>
        <v/>
      </c>
      <c r="EG155" s="18" t="str">
        <f>IF(ISNUMBER(EE155), EE155*COS(RADIANS(-$C155+Графики!$B$3))+EF155*SIN(RADIANS(-$C155+Графики!$B$3)),"")</f>
        <v/>
      </c>
      <c r="EH155" s="19" t="str">
        <f>IF(ISNUMBER(EE155), EE155*COS(RADIANS(-$C155+Графики!$B$5))+EF155*SIN(RADIANS(-$C155+Графики!$B$5)),"")</f>
        <v/>
      </c>
      <c r="EI155" s="24"/>
      <c r="EJ155" s="25"/>
      <c r="EK155" s="25"/>
      <c r="EL155" s="25"/>
      <c r="EM155" s="18" t="str">
        <f t="shared" si="424"/>
        <v/>
      </c>
      <c r="EN155" s="18" t="str">
        <f t="shared" si="425"/>
        <v/>
      </c>
      <c r="EO155" s="18" t="str">
        <f t="shared" si="475"/>
        <v/>
      </c>
      <c r="EP155" s="18" t="str">
        <f t="shared" si="476"/>
        <v/>
      </c>
      <c r="EQ155" s="18" t="str">
        <f>IF(ISNUMBER(EO155), EO155*COS(RADIANS(-$C155+Графики!$B$3))+EP155*SIN(RADIANS(-$C155+Графики!$B$3)),"")</f>
        <v/>
      </c>
      <c r="ER155" s="19" t="str">
        <f>IF(ISNUMBER(EO155), EO155*COS(RADIANS(-$C155+Графики!$B$5))+EP155*SIN(RADIANS(-$C155+Графики!$B$5)),"")</f>
        <v/>
      </c>
      <c r="ES155" s="24"/>
      <c r="ET155" s="25"/>
      <c r="EU155" s="25"/>
      <c r="EV155" s="25"/>
      <c r="EW155" s="18" t="str">
        <f t="shared" si="426"/>
        <v/>
      </c>
      <c r="EX155" s="18" t="str">
        <f t="shared" si="427"/>
        <v/>
      </c>
      <c r="EY155" s="18" t="str">
        <f t="shared" si="477"/>
        <v/>
      </c>
      <c r="EZ155" s="18" t="str">
        <f t="shared" si="478"/>
        <v/>
      </c>
      <c r="FA155" s="18" t="str">
        <f>IF(ISNUMBER(EY155), EY155*COS(RADIANS(-$C155+Графики!$B$3))+EZ155*SIN(RADIANS(-$C155+Графики!$B$3)),"")</f>
        <v/>
      </c>
      <c r="FB155" s="19" t="str">
        <f>IF(ISNUMBER(EY155), EY155*COS(RADIANS(-$C155+Графики!$B$5))+EZ155*SIN(RADIANS(-$C155+Графики!$B$5)),"")</f>
        <v/>
      </c>
      <c r="FC155" s="24"/>
      <c r="FD155" s="25"/>
      <c r="FE155" s="25"/>
      <c r="FF155" s="25"/>
      <c r="FG155" s="18" t="str">
        <f t="shared" si="428"/>
        <v/>
      </c>
      <c r="FH155" s="18" t="str">
        <f t="shared" si="429"/>
        <v/>
      </c>
      <c r="FI155" s="18" t="str">
        <f t="shared" si="479"/>
        <v/>
      </c>
      <c r="FJ155" s="18" t="str">
        <f t="shared" si="480"/>
        <v/>
      </c>
      <c r="FK155" s="18" t="str">
        <f>IF(ISNUMBER(FI155), FI155*COS(RADIANS(-$C155+Графики!$B$3))+FJ155*SIN(RADIANS(-$C155+Графики!$B$3)),"")</f>
        <v/>
      </c>
      <c r="FL155" s="19" t="str">
        <f>IF(ISNUMBER(FI155), FI155*COS(RADIANS(-$C155+Графики!$B$5))+FJ155*SIN(RADIANS(-$C155+Графики!$B$5)),"")</f>
        <v/>
      </c>
      <c r="FM155" s="24"/>
      <c r="FN155" s="25"/>
      <c r="FO155" s="25"/>
      <c r="FP155" s="25"/>
      <c r="FQ155" s="18" t="str">
        <f t="shared" si="430"/>
        <v/>
      </c>
      <c r="FR155" s="18" t="str">
        <f t="shared" si="431"/>
        <v/>
      </c>
      <c r="FS155" s="18" t="str">
        <f t="shared" si="481"/>
        <v/>
      </c>
      <c r="FT155" s="18" t="str">
        <f t="shared" si="482"/>
        <v/>
      </c>
      <c r="FU155" s="18" t="str">
        <f>IF(ISNUMBER(FS155), FS155*COS(RADIANS(-$C155+Графики!$B$3))+FT155*SIN(RADIANS(-$C155+Графики!$B$3)),"")</f>
        <v/>
      </c>
      <c r="FV155" s="19" t="str">
        <f>IF(ISNUMBER(FS155), FS155*COS(RADIANS(-$C155+Графики!$B$5))+FT155*SIN(RADIANS(-$C155+Графики!$B$5)),"")</f>
        <v/>
      </c>
      <c r="FW155" s="24"/>
      <c r="FX155" s="25"/>
      <c r="FY155" s="25"/>
      <c r="FZ155" s="25"/>
      <c r="GA155" s="18" t="str">
        <f t="shared" si="432"/>
        <v/>
      </c>
      <c r="GB155" s="18" t="str">
        <f t="shared" si="433"/>
        <v/>
      </c>
      <c r="GC155" s="18" t="str">
        <f t="shared" si="483"/>
        <v/>
      </c>
      <c r="GD155" s="18" t="str">
        <f t="shared" si="484"/>
        <v/>
      </c>
      <c r="GE155" s="18" t="str">
        <f>IF(ISNUMBER(GC155), GC155*COS(RADIANS(-$C155+Графики!$B$3))+GD155*SIN(RADIANS(-$C155+Графики!$B$3)),"")</f>
        <v/>
      </c>
      <c r="GF155" s="19" t="str">
        <f>IF(ISNUMBER(GC155), GC155*COS(RADIANS(-$C155+Графики!$B$5))+GD155*SIN(RADIANS(-$C155+Графики!$B$5)),"")</f>
        <v/>
      </c>
      <c r="GG155" s="24"/>
      <c r="GH155" s="25"/>
      <c r="GI155" s="25"/>
      <c r="GJ155" s="25"/>
      <c r="GK155" s="18" t="str">
        <f t="shared" si="434"/>
        <v/>
      </c>
      <c r="GL155" s="18" t="str">
        <f t="shared" si="435"/>
        <v/>
      </c>
      <c r="GM155" s="18" t="str">
        <f t="shared" si="485"/>
        <v/>
      </c>
      <c r="GN155" s="18" t="str">
        <f t="shared" si="486"/>
        <v/>
      </c>
      <c r="GO155" s="18" t="str">
        <f>IF(ISNUMBER(GM155), GM155*COS(RADIANS(-$C155+Графики!$B$3))+GN155*SIN(RADIANS(-$C155+Графики!$B$3)),"")</f>
        <v/>
      </c>
      <c r="GP155" s="19" t="str">
        <f>IF(ISNUMBER(GM155), GM155*COS(RADIANS(-$C155+Графики!$B$5))+GN155*SIN(RADIANS(-$C155+Графики!$B$5)),"")</f>
        <v/>
      </c>
      <c r="GQ155" s="24"/>
      <c r="GR155" s="25"/>
      <c r="GS155" s="25"/>
      <c r="GT155" s="25"/>
      <c r="GU155" s="18" t="str">
        <f t="shared" si="436"/>
        <v/>
      </c>
      <c r="GV155" s="18" t="str">
        <f t="shared" si="437"/>
        <v/>
      </c>
      <c r="GW155" s="18" t="str">
        <f t="shared" si="487"/>
        <v/>
      </c>
      <c r="GX155" s="18" t="str">
        <f t="shared" si="488"/>
        <v/>
      </c>
      <c r="GY155" s="18" t="str">
        <f>IF(ISNUMBER(GW155), GW155*COS(RADIANS(-$C155+Графики!$B$3))+GX155*SIN(RADIANS(-$C155+Графики!$B$3)),"")</f>
        <v/>
      </c>
      <c r="GZ155" s="19" t="str">
        <f>IF(ISNUMBER(GW155), GW155*COS(RADIANS(-$C155+Графики!$B$5))+GX155*SIN(RADIANS(-$C155+Графики!$B$5)),"")</f>
        <v/>
      </c>
      <c r="HA155" s="24"/>
      <c r="HB155" s="25"/>
      <c r="HC155" s="25"/>
      <c r="HD155" s="25"/>
      <c r="HE155" s="18" t="str">
        <f t="shared" si="438"/>
        <v/>
      </c>
      <c r="HF155" s="18" t="str">
        <f t="shared" si="439"/>
        <v/>
      </c>
      <c r="HG155" s="18" t="str">
        <f t="shared" si="489"/>
        <v/>
      </c>
      <c r="HH155" s="18" t="str">
        <f t="shared" si="490"/>
        <v/>
      </c>
      <c r="HI155" s="18" t="str">
        <f>IF(ISNUMBER(HG155), HG155*COS(RADIANS(-$C155+Графики!$B$3))+HH155*SIN(RADIANS(-$C155+Графики!$B$3)),"")</f>
        <v/>
      </c>
      <c r="HJ155" s="19" t="str">
        <f>IF(ISNUMBER(HG155), HG155*COS(RADIANS(-$C155+Графики!$B$5))+HH155*SIN(RADIANS(-$C155+Графики!$B$5)),"")</f>
        <v/>
      </c>
      <c r="HK155" s="24"/>
      <c r="HL155" s="25"/>
      <c r="HM155" s="25"/>
      <c r="HN155" s="25"/>
      <c r="HO155" s="18" t="str">
        <f t="shared" si="440"/>
        <v/>
      </c>
      <c r="HP155" s="18" t="str">
        <f t="shared" si="441"/>
        <v/>
      </c>
      <c r="HQ155" s="18" t="str">
        <f t="shared" si="491"/>
        <v/>
      </c>
      <c r="HR155" s="18" t="str">
        <f t="shared" si="492"/>
        <v/>
      </c>
      <c r="HS155" s="18" t="str">
        <f>IF(ISNUMBER(HQ155), HQ155*COS(RADIANS(-$C155+Графики!$B$3))+HR155*SIN(RADIANS(-$C155+Графики!$B$3)),"")</f>
        <v/>
      </c>
      <c r="HT155" s="19" t="str">
        <f>IF(ISNUMBER(HQ155), HQ155*COS(RADIANS(-$C155+Графики!$B$5))+HR155*SIN(RADIANS(-$C155+Графики!$B$5)),"")</f>
        <v/>
      </c>
      <c r="HU155" s="24"/>
      <c r="HV155" s="25"/>
      <c r="HW155" s="25"/>
      <c r="HX155" s="25"/>
      <c r="HY155" s="18" t="str">
        <f t="shared" si="442"/>
        <v/>
      </c>
      <c r="HZ155" s="18" t="str">
        <f t="shared" si="443"/>
        <v/>
      </c>
      <c r="IA155" s="18" t="str">
        <f t="shared" si="493"/>
        <v/>
      </c>
      <c r="IB155" s="18" t="str">
        <f t="shared" si="494"/>
        <v/>
      </c>
      <c r="IC155" s="18" t="str">
        <f>IF(ISNUMBER(IA155), IA155*COS(RADIANS(-$C155+Графики!$B$3))+IB155*SIN(RADIANS(-$C155+Графики!$B$3)),"")</f>
        <v/>
      </c>
      <c r="ID155" s="19" t="str">
        <f>IF(ISNUMBER(IA155), IA155*COS(RADIANS(-$C155+Графики!$B$5))+IB155*SIN(RADIANS(-$C155+Графики!$B$5)),"")</f>
        <v/>
      </c>
      <c r="IE155" s="24"/>
      <c r="IF155" s="25"/>
      <c r="IG155" s="25"/>
      <c r="IH155" s="25"/>
      <c r="II155" s="18" t="str">
        <f t="shared" si="444"/>
        <v/>
      </c>
      <c r="IJ155" s="18" t="str">
        <f t="shared" si="445"/>
        <v/>
      </c>
      <c r="IK155" s="18" t="str">
        <f t="shared" si="495"/>
        <v/>
      </c>
      <c r="IL155" s="18" t="str">
        <f t="shared" si="496"/>
        <v/>
      </c>
      <c r="IM155" s="18" t="str">
        <f>IF(ISNUMBER(IK155), IK155*COS(RADIANS(-$C155+Графики!$B$3))+IL155*SIN(RADIANS(-$C155+Графики!$B$3)),"")</f>
        <v/>
      </c>
      <c r="IN155" s="19" t="str">
        <f>IF(ISNUMBER(IK155), IK155*COS(RADIANS(-$C155+Графики!$B$5))+IL155*SIN(RADIANS(-$C155+Графики!$B$5)),"")</f>
        <v/>
      </c>
      <c r="IO155" s="24"/>
      <c r="IP155" s="25"/>
      <c r="IQ155" s="25"/>
      <c r="IR155" s="25"/>
      <c r="IS155" s="18" t="str">
        <f t="shared" si="446"/>
        <v/>
      </c>
      <c r="IT155" s="18" t="str">
        <f t="shared" si="447"/>
        <v/>
      </c>
      <c r="IU155" s="18" t="str">
        <f t="shared" si="497"/>
        <v/>
      </c>
      <c r="IV155" s="18" t="str">
        <f t="shared" si="498"/>
        <v/>
      </c>
      <c r="IW155" s="18" t="str">
        <f>IF(ISNUMBER(IU155), IU155*COS(RADIANS(-$C155+Графики!$B$3))+IV155*SIN(RADIANS(-$C155+Графики!$B$3)),"")</f>
        <v/>
      </c>
      <c r="IX155" s="19" t="str">
        <f>IF(ISNUMBER(IU155), IU155*COS(RADIANS(-$C155+Графики!$B$5))+IV155*SIN(RADIANS(-$C155+Графики!$B$5)),"")</f>
        <v/>
      </c>
    </row>
    <row r="156" spans="1:258" s="88" customFormat="1" x14ac:dyDescent="0.25">
      <c r="A156" s="44">
        <v>156</v>
      </c>
      <c r="B156" s="50">
        <v>0</v>
      </c>
      <c r="C156" s="11">
        <f>IF(Графики!$A$7="Расчитывать с учетом закручивания скважины",B156,0)</f>
        <v>0</v>
      </c>
      <c r="D156" s="47">
        <v>76.5</v>
      </c>
      <c r="E156" s="34">
        <f t="shared" si="502"/>
        <v>0</v>
      </c>
      <c r="F156" s="35">
        <f t="shared" si="502"/>
        <v>0</v>
      </c>
      <c r="G156" s="35">
        <f t="shared" si="500"/>
        <v>0</v>
      </c>
      <c r="H156" s="36">
        <f t="shared" si="501"/>
        <v>0</v>
      </c>
      <c r="I156" s="29"/>
      <c r="J156" s="25"/>
      <c r="K156" s="25"/>
      <c r="L156" s="25"/>
      <c r="M156" s="18" t="str">
        <f t="shared" si="398"/>
        <v/>
      </c>
      <c r="N156" s="18" t="str">
        <f t="shared" si="399"/>
        <v/>
      </c>
      <c r="O156" s="18" t="str">
        <f t="shared" si="449"/>
        <v/>
      </c>
      <c r="P156" s="18" t="str">
        <f t="shared" si="450"/>
        <v/>
      </c>
      <c r="Q156" s="18" t="str">
        <f>IF(ISNUMBER(O156), O156*COS(RADIANS(-$C156+Графики!$B$3))+P156*SIN(RADIANS(-$C156+Графики!$B$3)),"")</f>
        <v/>
      </c>
      <c r="R156" s="19" t="str">
        <f>IF(ISNUMBER(O156), O156*COS(RADIANS(-$C156+Графики!$B$5))+P156*SIN(RADIANS(-$C156+Графики!$B$5)),"")</f>
        <v/>
      </c>
      <c r="S156" s="29"/>
      <c r="T156" s="25"/>
      <c r="U156" s="25"/>
      <c r="V156" s="25"/>
      <c r="W156" s="18" t="str">
        <f t="shared" si="400"/>
        <v/>
      </c>
      <c r="X156" s="18" t="str">
        <f t="shared" si="401"/>
        <v/>
      </c>
      <c r="Y156" s="18" t="str">
        <f t="shared" si="451"/>
        <v/>
      </c>
      <c r="Z156" s="18" t="str">
        <f t="shared" si="452"/>
        <v/>
      </c>
      <c r="AA156" s="18" t="str">
        <f>IF(ISNUMBER(Y156), Y156*COS(RADIANS(-$C156+Графики!$B$3))+Z156*SIN(RADIANS(-$C156+Графики!$B$3)),"")</f>
        <v/>
      </c>
      <c r="AB156" s="18" t="str">
        <f>IF(ISNUMBER(Y156), Y156*COS(RADIANS(-$C156+Графики!$B$5))+Z156*SIN(RADIANS(-$C156+Графики!$B$5)),"")</f>
        <v/>
      </c>
      <c r="AC156" s="24"/>
      <c r="AD156" s="25"/>
      <c r="AE156" s="25"/>
      <c r="AF156" s="25"/>
      <c r="AG156" s="18" t="str">
        <f t="shared" si="402"/>
        <v/>
      </c>
      <c r="AH156" s="18" t="str">
        <f t="shared" si="403"/>
        <v/>
      </c>
      <c r="AI156" s="18" t="str">
        <f t="shared" si="453"/>
        <v/>
      </c>
      <c r="AJ156" s="18" t="str">
        <f t="shared" si="454"/>
        <v/>
      </c>
      <c r="AK156" s="18" t="str">
        <f>IF(ISNUMBER(AI156), AI156*COS(RADIANS(-$C156+Графики!$B$3))+AJ156*SIN(RADIANS(-$C156+Графики!$B$3)),"")</f>
        <v/>
      </c>
      <c r="AL156" s="19" t="str">
        <f>IF(ISNUMBER(AI156), AI156*COS(RADIANS(-$C156+Графики!$B$5))+AJ156*SIN(RADIANS(-$C156+Графики!$B$5)),"")</f>
        <v/>
      </c>
      <c r="AM156" s="24"/>
      <c r="AN156" s="25"/>
      <c r="AO156" s="25"/>
      <c r="AP156" s="25"/>
      <c r="AQ156" s="18" t="str">
        <f t="shared" si="404"/>
        <v/>
      </c>
      <c r="AR156" s="18" t="str">
        <f t="shared" si="405"/>
        <v/>
      </c>
      <c r="AS156" s="18" t="str">
        <f t="shared" si="455"/>
        <v/>
      </c>
      <c r="AT156" s="18" t="str">
        <f t="shared" si="456"/>
        <v/>
      </c>
      <c r="AU156" s="18" t="str">
        <f>IF(ISNUMBER(AS156), AS156*COS(RADIANS(-$C156+Графики!$B$3))+AT156*SIN(RADIANS(-$C156+Графики!$B$3)),"")</f>
        <v/>
      </c>
      <c r="AV156" s="19" t="str">
        <f>IF(ISNUMBER(AS156), AS156*COS(RADIANS(-$C156+Графики!$B$5))+AT156*SIN(RADIANS(-$C156+Графики!$B$5)),"")</f>
        <v/>
      </c>
      <c r="AW156" s="24"/>
      <c r="AX156" s="25"/>
      <c r="AY156" s="25"/>
      <c r="AZ156" s="25"/>
      <c r="BA156" s="18" t="str">
        <f t="shared" si="406"/>
        <v/>
      </c>
      <c r="BB156" s="18" t="str">
        <f t="shared" si="407"/>
        <v/>
      </c>
      <c r="BC156" s="18" t="str">
        <f t="shared" si="457"/>
        <v/>
      </c>
      <c r="BD156" s="18" t="str">
        <f t="shared" si="458"/>
        <v/>
      </c>
      <c r="BE156" s="18" t="str">
        <f>IF(ISNUMBER(BC156), BC156*COS(RADIANS(-$C156+Графики!$B$3))+BD156*SIN(RADIANS(-$C156+Графики!$B$3)),"")</f>
        <v/>
      </c>
      <c r="BF156" s="19" t="str">
        <f>IF(ISNUMBER(BC156), BC156*COS(RADIANS(-$C156+Графики!$B$5))+BD156*SIN(RADIANS(-$C156+Графики!$B$5)),"")</f>
        <v/>
      </c>
      <c r="BG156" s="24"/>
      <c r="BH156" s="25"/>
      <c r="BI156" s="25"/>
      <c r="BJ156" s="25"/>
      <c r="BK156" s="18" t="str">
        <f t="shared" si="408"/>
        <v/>
      </c>
      <c r="BL156" s="18" t="str">
        <f t="shared" si="409"/>
        <v/>
      </c>
      <c r="BM156" s="18" t="str">
        <f t="shared" si="459"/>
        <v/>
      </c>
      <c r="BN156" s="18" t="str">
        <f t="shared" si="460"/>
        <v/>
      </c>
      <c r="BO156" s="18" t="str">
        <f>IF(ISNUMBER(BM156), BM156*COS(RADIANS(-$C156+Графики!$B$3))+BN156*SIN(RADIANS(-$C156+Графики!$B$3)),"")</f>
        <v/>
      </c>
      <c r="BP156" s="19" t="str">
        <f>IF(ISNUMBER(BM156), BM156*COS(RADIANS(-$C156+Графики!$B$5))+BN156*SIN(RADIANS(-$C156+Графики!$B$5)),"")</f>
        <v/>
      </c>
      <c r="BQ156" s="24"/>
      <c r="BR156" s="25"/>
      <c r="BS156" s="25"/>
      <c r="BT156" s="25"/>
      <c r="BU156" s="18" t="str">
        <f t="shared" si="410"/>
        <v/>
      </c>
      <c r="BV156" s="18" t="str">
        <f t="shared" si="411"/>
        <v/>
      </c>
      <c r="BW156" s="18" t="str">
        <f t="shared" si="461"/>
        <v/>
      </c>
      <c r="BX156" s="18" t="str">
        <f t="shared" si="462"/>
        <v/>
      </c>
      <c r="BY156" s="18" t="str">
        <f>IF(ISNUMBER(BW156), BW156*COS(RADIANS(-$C156+Графики!$B$3))+BX156*SIN(RADIANS(-$C156+Графики!$B$3)),"")</f>
        <v/>
      </c>
      <c r="BZ156" s="19" t="str">
        <f>IF(ISNUMBER(BW156), BW156*COS(RADIANS(-$C156+Графики!$B$5))+BX156*SIN(RADIANS(-$C156+Графики!$B$5)),"")</f>
        <v/>
      </c>
      <c r="CA156" s="29"/>
      <c r="CB156" s="25"/>
      <c r="CC156" s="25"/>
      <c r="CD156" s="25"/>
      <c r="CE156" s="18" t="str">
        <f t="shared" si="412"/>
        <v/>
      </c>
      <c r="CF156" s="18" t="str">
        <f t="shared" si="413"/>
        <v/>
      </c>
      <c r="CG156" s="18" t="str">
        <f t="shared" si="463"/>
        <v/>
      </c>
      <c r="CH156" s="18" t="str">
        <f t="shared" si="464"/>
        <v/>
      </c>
      <c r="CI156" s="18" t="str">
        <f>IF(ISNUMBER(CG156), CG156*COS(RADIANS(-$C156+Графики!$B$3))+CH156*SIN(RADIANS(-$C156+Графики!$B$3)),"")</f>
        <v/>
      </c>
      <c r="CJ156" s="19" t="str">
        <f>IF(ISNUMBER(CG156), CG156*COS(RADIANS(-$C156+Графики!$B$5))+CH156*SIN(RADIANS(-$C156+Графики!$B$5)),"")</f>
        <v/>
      </c>
      <c r="CK156" s="24"/>
      <c r="CL156" s="25"/>
      <c r="CM156" s="25"/>
      <c r="CN156" s="25"/>
      <c r="CO156" s="18" t="str">
        <f t="shared" si="414"/>
        <v/>
      </c>
      <c r="CP156" s="18" t="str">
        <f t="shared" si="415"/>
        <v/>
      </c>
      <c r="CQ156" s="18" t="str">
        <f t="shared" si="465"/>
        <v/>
      </c>
      <c r="CR156" s="18" t="str">
        <f t="shared" si="466"/>
        <v/>
      </c>
      <c r="CS156" s="18" t="str">
        <f>IF(ISNUMBER(CQ156), CQ156*COS(RADIANS(-$C156+Графики!$B$3))+CR156*SIN(RADIANS(-$C156+Графики!$B$3)),"")</f>
        <v/>
      </c>
      <c r="CT156" s="19" t="str">
        <f>IF(ISNUMBER(CQ156), CQ156*COS(RADIANS(-$C156+Графики!$B$5))+CR156*SIN(RADIANS(-$C156+Графики!$B$5)),"")</f>
        <v/>
      </c>
      <c r="CU156" s="24"/>
      <c r="CV156" s="25"/>
      <c r="CW156" s="25"/>
      <c r="CX156" s="25"/>
      <c r="CY156" s="18" t="str">
        <f t="shared" si="416"/>
        <v/>
      </c>
      <c r="CZ156" s="18" t="str">
        <f t="shared" si="417"/>
        <v/>
      </c>
      <c r="DA156" s="18" t="str">
        <f t="shared" si="467"/>
        <v/>
      </c>
      <c r="DB156" s="18" t="str">
        <f t="shared" si="468"/>
        <v/>
      </c>
      <c r="DC156" s="18" t="str">
        <f>IF(ISNUMBER(DA156), DA156*COS(RADIANS(-$C156+Графики!$B$3))+DB156*SIN(RADIANS(-$C156+Графики!$B$3)),"")</f>
        <v/>
      </c>
      <c r="DD156" s="19" t="str">
        <f>IF(ISNUMBER(DA156), DA156*COS(RADIANS(-$C156+Графики!$B$5))+DB156*SIN(RADIANS(-$C156+Графики!$B$5)),"")</f>
        <v/>
      </c>
      <c r="DE156" s="24"/>
      <c r="DF156" s="25"/>
      <c r="DG156" s="25"/>
      <c r="DH156" s="25"/>
      <c r="DI156" s="18" t="str">
        <f t="shared" si="418"/>
        <v/>
      </c>
      <c r="DJ156" s="18" t="str">
        <f t="shared" si="419"/>
        <v/>
      </c>
      <c r="DK156" s="18" t="str">
        <f t="shared" si="469"/>
        <v/>
      </c>
      <c r="DL156" s="18" t="str">
        <f t="shared" si="470"/>
        <v/>
      </c>
      <c r="DM156" s="18" t="str">
        <f>IF(ISNUMBER(DK156), DK156*COS(RADIANS(-$C156+Графики!$B$3))+DL156*SIN(RADIANS(-$C156+Графики!$B$3)),"")</f>
        <v/>
      </c>
      <c r="DN156" s="19" t="str">
        <f>IF(ISNUMBER(DK156), DK156*COS(RADIANS(-$C156+Графики!$B$5))+DL156*SIN(RADIANS(-$C156+Графики!$B$5)),"")</f>
        <v/>
      </c>
      <c r="DO156" s="24"/>
      <c r="DP156" s="25"/>
      <c r="DQ156" s="25"/>
      <c r="DR156" s="25"/>
      <c r="DS156" s="18" t="str">
        <f t="shared" si="420"/>
        <v/>
      </c>
      <c r="DT156" s="18" t="str">
        <f t="shared" si="421"/>
        <v/>
      </c>
      <c r="DU156" s="18" t="str">
        <f t="shared" si="471"/>
        <v/>
      </c>
      <c r="DV156" s="18" t="str">
        <f t="shared" si="472"/>
        <v/>
      </c>
      <c r="DW156" s="18" t="str">
        <f>IF(ISNUMBER(DU156), DU156*COS(RADIANS(-$C156+Графики!$B$3))+DV156*SIN(RADIANS(-$C156+Графики!$B$3)),"")</f>
        <v/>
      </c>
      <c r="DX156" s="19" t="str">
        <f>IF(ISNUMBER(DU156), DU156*COS(RADIANS(-$C156+Графики!$B$5))+DV156*SIN(RADIANS(-$C156+Графики!$B$5)),"")</f>
        <v/>
      </c>
      <c r="DY156" s="24"/>
      <c r="DZ156" s="25"/>
      <c r="EA156" s="25"/>
      <c r="EB156" s="25"/>
      <c r="EC156" s="18" t="str">
        <f t="shared" si="422"/>
        <v/>
      </c>
      <c r="ED156" s="18" t="str">
        <f t="shared" si="423"/>
        <v/>
      </c>
      <c r="EE156" s="18" t="str">
        <f t="shared" si="473"/>
        <v/>
      </c>
      <c r="EF156" s="18" t="str">
        <f t="shared" si="474"/>
        <v/>
      </c>
      <c r="EG156" s="18" t="str">
        <f>IF(ISNUMBER(EE156), EE156*COS(RADIANS(-$C156+Графики!$B$3))+EF156*SIN(RADIANS(-$C156+Графики!$B$3)),"")</f>
        <v/>
      </c>
      <c r="EH156" s="19" t="str">
        <f>IF(ISNUMBER(EE156), EE156*COS(RADIANS(-$C156+Графики!$B$5))+EF156*SIN(RADIANS(-$C156+Графики!$B$5)),"")</f>
        <v/>
      </c>
      <c r="EI156" s="24"/>
      <c r="EJ156" s="25"/>
      <c r="EK156" s="25"/>
      <c r="EL156" s="25"/>
      <c r="EM156" s="18" t="str">
        <f t="shared" si="424"/>
        <v/>
      </c>
      <c r="EN156" s="18" t="str">
        <f t="shared" si="425"/>
        <v/>
      </c>
      <c r="EO156" s="18" t="str">
        <f t="shared" si="475"/>
        <v/>
      </c>
      <c r="EP156" s="18" t="str">
        <f t="shared" si="476"/>
        <v/>
      </c>
      <c r="EQ156" s="18" t="str">
        <f>IF(ISNUMBER(EO156), EO156*COS(RADIANS(-$C156+Графики!$B$3))+EP156*SIN(RADIANS(-$C156+Графики!$B$3)),"")</f>
        <v/>
      </c>
      <c r="ER156" s="19" t="str">
        <f>IF(ISNUMBER(EO156), EO156*COS(RADIANS(-$C156+Графики!$B$5))+EP156*SIN(RADIANS(-$C156+Графики!$B$5)),"")</f>
        <v/>
      </c>
      <c r="ES156" s="24"/>
      <c r="ET156" s="25"/>
      <c r="EU156" s="25"/>
      <c r="EV156" s="25"/>
      <c r="EW156" s="18" t="str">
        <f t="shared" si="426"/>
        <v/>
      </c>
      <c r="EX156" s="18" t="str">
        <f t="shared" si="427"/>
        <v/>
      </c>
      <c r="EY156" s="18" t="str">
        <f t="shared" si="477"/>
        <v/>
      </c>
      <c r="EZ156" s="18" t="str">
        <f t="shared" si="478"/>
        <v/>
      </c>
      <c r="FA156" s="18" t="str">
        <f>IF(ISNUMBER(EY156), EY156*COS(RADIANS(-$C156+Графики!$B$3))+EZ156*SIN(RADIANS(-$C156+Графики!$B$3)),"")</f>
        <v/>
      </c>
      <c r="FB156" s="19" t="str">
        <f>IF(ISNUMBER(EY156), EY156*COS(RADIANS(-$C156+Графики!$B$5))+EZ156*SIN(RADIANS(-$C156+Графики!$B$5)),"")</f>
        <v/>
      </c>
      <c r="FC156" s="24"/>
      <c r="FD156" s="25"/>
      <c r="FE156" s="25"/>
      <c r="FF156" s="25"/>
      <c r="FG156" s="18" t="str">
        <f t="shared" si="428"/>
        <v/>
      </c>
      <c r="FH156" s="18" t="str">
        <f t="shared" si="429"/>
        <v/>
      </c>
      <c r="FI156" s="18" t="str">
        <f t="shared" si="479"/>
        <v/>
      </c>
      <c r="FJ156" s="18" t="str">
        <f t="shared" si="480"/>
        <v/>
      </c>
      <c r="FK156" s="18" t="str">
        <f>IF(ISNUMBER(FI156), FI156*COS(RADIANS(-$C156+Графики!$B$3))+FJ156*SIN(RADIANS(-$C156+Графики!$B$3)),"")</f>
        <v/>
      </c>
      <c r="FL156" s="19" t="str">
        <f>IF(ISNUMBER(FI156), FI156*COS(RADIANS(-$C156+Графики!$B$5))+FJ156*SIN(RADIANS(-$C156+Графики!$B$5)),"")</f>
        <v/>
      </c>
      <c r="FM156" s="24"/>
      <c r="FN156" s="25"/>
      <c r="FO156" s="25"/>
      <c r="FP156" s="25"/>
      <c r="FQ156" s="18" t="str">
        <f t="shared" si="430"/>
        <v/>
      </c>
      <c r="FR156" s="18" t="str">
        <f t="shared" si="431"/>
        <v/>
      </c>
      <c r="FS156" s="18" t="str">
        <f t="shared" si="481"/>
        <v/>
      </c>
      <c r="FT156" s="18" t="str">
        <f t="shared" si="482"/>
        <v/>
      </c>
      <c r="FU156" s="18" t="str">
        <f>IF(ISNUMBER(FS156), FS156*COS(RADIANS(-$C156+Графики!$B$3))+FT156*SIN(RADIANS(-$C156+Графики!$B$3)),"")</f>
        <v/>
      </c>
      <c r="FV156" s="19" t="str">
        <f>IF(ISNUMBER(FS156), FS156*COS(RADIANS(-$C156+Графики!$B$5))+FT156*SIN(RADIANS(-$C156+Графики!$B$5)),"")</f>
        <v/>
      </c>
      <c r="FW156" s="24"/>
      <c r="FX156" s="25"/>
      <c r="FY156" s="25"/>
      <c r="FZ156" s="25"/>
      <c r="GA156" s="18" t="str">
        <f t="shared" si="432"/>
        <v/>
      </c>
      <c r="GB156" s="18" t="str">
        <f t="shared" si="433"/>
        <v/>
      </c>
      <c r="GC156" s="18" t="str">
        <f t="shared" si="483"/>
        <v/>
      </c>
      <c r="GD156" s="18" t="str">
        <f t="shared" si="484"/>
        <v/>
      </c>
      <c r="GE156" s="18" t="str">
        <f>IF(ISNUMBER(GC156), GC156*COS(RADIANS(-$C156+Графики!$B$3))+GD156*SIN(RADIANS(-$C156+Графики!$B$3)),"")</f>
        <v/>
      </c>
      <c r="GF156" s="19" t="str">
        <f>IF(ISNUMBER(GC156), GC156*COS(RADIANS(-$C156+Графики!$B$5))+GD156*SIN(RADIANS(-$C156+Графики!$B$5)),"")</f>
        <v/>
      </c>
      <c r="GG156" s="24"/>
      <c r="GH156" s="25"/>
      <c r="GI156" s="25"/>
      <c r="GJ156" s="25"/>
      <c r="GK156" s="18" t="str">
        <f t="shared" si="434"/>
        <v/>
      </c>
      <c r="GL156" s="18" t="str">
        <f t="shared" si="435"/>
        <v/>
      </c>
      <c r="GM156" s="18" t="str">
        <f t="shared" si="485"/>
        <v/>
      </c>
      <c r="GN156" s="18" t="str">
        <f t="shared" si="486"/>
        <v/>
      </c>
      <c r="GO156" s="18" t="str">
        <f>IF(ISNUMBER(GM156), GM156*COS(RADIANS(-$C156+Графики!$B$3))+GN156*SIN(RADIANS(-$C156+Графики!$B$3)),"")</f>
        <v/>
      </c>
      <c r="GP156" s="19" t="str">
        <f>IF(ISNUMBER(GM156), GM156*COS(RADIANS(-$C156+Графики!$B$5))+GN156*SIN(RADIANS(-$C156+Графики!$B$5)),"")</f>
        <v/>
      </c>
      <c r="GQ156" s="24"/>
      <c r="GR156" s="25"/>
      <c r="GS156" s="25"/>
      <c r="GT156" s="25"/>
      <c r="GU156" s="18" t="str">
        <f t="shared" si="436"/>
        <v/>
      </c>
      <c r="GV156" s="18" t="str">
        <f t="shared" si="437"/>
        <v/>
      </c>
      <c r="GW156" s="18" t="str">
        <f t="shared" si="487"/>
        <v/>
      </c>
      <c r="GX156" s="18" t="str">
        <f t="shared" si="488"/>
        <v/>
      </c>
      <c r="GY156" s="18" t="str">
        <f>IF(ISNUMBER(GW156), GW156*COS(RADIANS(-$C156+Графики!$B$3))+GX156*SIN(RADIANS(-$C156+Графики!$B$3)),"")</f>
        <v/>
      </c>
      <c r="GZ156" s="19" t="str">
        <f>IF(ISNUMBER(GW156), GW156*COS(RADIANS(-$C156+Графики!$B$5))+GX156*SIN(RADIANS(-$C156+Графики!$B$5)),"")</f>
        <v/>
      </c>
      <c r="HA156" s="24"/>
      <c r="HB156" s="25"/>
      <c r="HC156" s="25"/>
      <c r="HD156" s="25"/>
      <c r="HE156" s="18" t="str">
        <f t="shared" si="438"/>
        <v/>
      </c>
      <c r="HF156" s="18" t="str">
        <f t="shared" si="439"/>
        <v/>
      </c>
      <c r="HG156" s="18" t="str">
        <f t="shared" si="489"/>
        <v/>
      </c>
      <c r="HH156" s="18" t="str">
        <f t="shared" si="490"/>
        <v/>
      </c>
      <c r="HI156" s="18" t="str">
        <f>IF(ISNUMBER(HG156), HG156*COS(RADIANS(-$C156+Графики!$B$3))+HH156*SIN(RADIANS(-$C156+Графики!$B$3)),"")</f>
        <v/>
      </c>
      <c r="HJ156" s="19" t="str">
        <f>IF(ISNUMBER(HG156), HG156*COS(RADIANS(-$C156+Графики!$B$5))+HH156*SIN(RADIANS(-$C156+Графики!$B$5)),"")</f>
        <v/>
      </c>
      <c r="HK156" s="24"/>
      <c r="HL156" s="25"/>
      <c r="HM156" s="25"/>
      <c r="HN156" s="25"/>
      <c r="HO156" s="18" t="str">
        <f t="shared" si="440"/>
        <v/>
      </c>
      <c r="HP156" s="18" t="str">
        <f t="shared" si="441"/>
        <v/>
      </c>
      <c r="HQ156" s="18" t="str">
        <f t="shared" si="491"/>
        <v/>
      </c>
      <c r="HR156" s="18" t="str">
        <f t="shared" si="492"/>
        <v/>
      </c>
      <c r="HS156" s="18" t="str">
        <f>IF(ISNUMBER(HQ156), HQ156*COS(RADIANS(-$C156+Графики!$B$3))+HR156*SIN(RADIANS(-$C156+Графики!$B$3)),"")</f>
        <v/>
      </c>
      <c r="HT156" s="19" t="str">
        <f>IF(ISNUMBER(HQ156), HQ156*COS(RADIANS(-$C156+Графики!$B$5))+HR156*SIN(RADIANS(-$C156+Графики!$B$5)),"")</f>
        <v/>
      </c>
      <c r="HU156" s="24"/>
      <c r="HV156" s="25"/>
      <c r="HW156" s="25"/>
      <c r="HX156" s="25"/>
      <c r="HY156" s="18" t="str">
        <f t="shared" si="442"/>
        <v/>
      </c>
      <c r="HZ156" s="18" t="str">
        <f t="shared" si="443"/>
        <v/>
      </c>
      <c r="IA156" s="18" t="str">
        <f t="shared" si="493"/>
        <v/>
      </c>
      <c r="IB156" s="18" t="str">
        <f t="shared" si="494"/>
        <v/>
      </c>
      <c r="IC156" s="18" t="str">
        <f>IF(ISNUMBER(IA156), IA156*COS(RADIANS(-$C156+Графики!$B$3))+IB156*SIN(RADIANS(-$C156+Графики!$B$3)),"")</f>
        <v/>
      </c>
      <c r="ID156" s="19" t="str">
        <f>IF(ISNUMBER(IA156), IA156*COS(RADIANS(-$C156+Графики!$B$5))+IB156*SIN(RADIANS(-$C156+Графики!$B$5)),"")</f>
        <v/>
      </c>
      <c r="IE156" s="24"/>
      <c r="IF156" s="25"/>
      <c r="IG156" s="25"/>
      <c r="IH156" s="25"/>
      <c r="II156" s="18" t="str">
        <f t="shared" si="444"/>
        <v/>
      </c>
      <c r="IJ156" s="18" t="str">
        <f t="shared" si="445"/>
        <v/>
      </c>
      <c r="IK156" s="18" t="str">
        <f t="shared" si="495"/>
        <v/>
      </c>
      <c r="IL156" s="18" t="str">
        <f t="shared" si="496"/>
        <v/>
      </c>
      <c r="IM156" s="18" t="str">
        <f>IF(ISNUMBER(IK156), IK156*COS(RADIANS(-$C156+Графики!$B$3))+IL156*SIN(RADIANS(-$C156+Графики!$B$3)),"")</f>
        <v/>
      </c>
      <c r="IN156" s="19" t="str">
        <f>IF(ISNUMBER(IK156), IK156*COS(RADIANS(-$C156+Графики!$B$5))+IL156*SIN(RADIANS(-$C156+Графики!$B$5)),"")</f>
        <v/>
      </c>
      <c r="IO156" s="24"/>
      <c r="IP156" s="25"/>
      <c r="IQ156" s="25"/>
      <c r="IR156" s="25"/>
      <c r="IS156" s="18" t="str">
        <f t="shared" si="446"/>
        <v/>
      </c>
      <c r="IT156" s="18" t="str">
        <f t="shared" si="447"/>
        <v/>
      </c>
      <c r="IU156" s="18" t="str">
        <f t="shared" si="497"/>
        <v/>
      </c>
      <c r="IV156" s="18" t="str">
        <f t="shared" si="498"/>
        <v/>
      </c>
      <c r="IW156" s="18" t="str">
        <f>IF(ISNUMBER(IU156), IU156*COS(RADIANS(-$C156+Графики!$B$3))+IV156*SIN(RADIANS(-$C156+Графики!$B$3)),"")</f>
        <v/>
      </c>
      <c r="IX156" s="19" t="str">
        <f>IF(ISNUMBER(IU156), IU156*COS(RADIANS(-$C156+Графики!$B$5))+IV156*SIN(RADIANS(-$C156+Графики!$B$5)),"")</f>
        <v/>
      </c>
    </row>
    <row r="157" spans="1:258" s="88" customFormat="1" x14ac:dyDescent="0.25">
      <c r="A157" s="44">
        <v>157</v>
      </c>
      <c r="B157" s="50">
        <v>0</v>
      </c>
      <c r="C157" s="11">
        <f>IF(Графики!$A$7="Расчитывать с учетом закручивания скважины",B157,0)</f>
        <v>0</v>
      </c>
      <c r="D157" s="47">
        <v>77</v>
      </c>
      <c r="E157" s="34">
        <f t="shared" si="502"/>
        <v>0</v>
      </c>
      <c r="F157" s="35">
        <f t="shared" si="502"/>
        <v>0</v>
      </c>
      <c r="G157" s="35">
        <f t="shared" si="500"/>
        <v>0</v>
      </c>
      <c r="H157" s="36">
        <f t="shared" si="501"/>
        <v>0</v>
      </c>
      <c r="I157" s="29"/>
      <c r="J157" s="25"/>
      <c r="K157" s="25"/>
      <c r="L157" s="25"/>
      <c r="M157" s="18" t="str">
        <f t="shared" si="398"/>
        <v/>
      </c>
      <c r="N157" s="18" t="str">
        <f t="shared" si="399"/>
        <v/>
      </c>
      <c r="O157" s="18" t="str">
        <f t="shared" si="449"/>
        <v/>
      </c>
      <c r="P157" s="18" t="str">
        <f t="shared" si="450"/>
        <v/>
      </c>
      <c r="Q157" s="18" t="str">
        <f>IF(ISNUMBER(O157), O157*COS(RADIANS(-$C157+Графики!$B$3))+P157*SIN(RADIANS(-$C157+Графики!$B$3)),"")</f>
        <v/>
      </c>
      <c r="R157" s="19" t="str">
        <f>IF(ISNUMBER(O157), O157*COS(RADIANS(-$C157+Графики!$B$5))+P157*SIN(RADIANS(-$C157+Графики!$B$5)),"")</f>
        <v/>
      </c>
      <c r="S157" s="29"/>
      <c r="T157" s="25"/>
      <c r="U157" s="25"/>
      <c r="V157" s="25"/>
      <c r="W157" s="18" t="str">
        <f t="shared" si="400"/>
        <v/>
      </c>
      <c r="X157" s="18" t="str">
        <f t="shared" si="401"/>
        <v/>
      </c>
      <c r="Y157" s="18" t="str">
        <f t="shared" si="451"/>
        <v/>
      </c>
      <c r="Z157" s="18" t="str">
        <f t="shared" si="452"/>
        <v/>
      </c>
      <c r="AA157" s="18" t="str">
        <f>IF(ISNUMBER(Y157), Y157*COS(RADIANS(-$C157+Графики!$B$3))+Z157*SIN(RADIANS(-$C157+Графики!$B$3)),"")</f>
        <v/>
      </c>
      <c r="AB157" s="18" t="str">
        <f>IF(ISNUMBER(Y157), Y157*COS(RADIANS(-$C157+Графики!$B$5))+Z157*SIN(RADIANS(-$C157+Графики!$B$5)),"")</f>
        <v/>
      </c>
      <c r="AC157" s="24"/>
      <c r="AD157" s="25"/>
      <c r="AE157" s="25"/>
      <c r="AF157" s="25"/>
      <c r="AG157" s="18" t="str">
        <f t="shared" si="402"/>
        <v/>
      </c>
      <c r="AH157" s="18" t="str">
        <f t="shared" si="403"/>
        <v/>
      </c>
      <c r="AI157" s="18" t="str">
        <f t="shared" si="453"/>
        <v/>
      </c>
      <c r="AJ157" s="18" t="str">
        <f t="shared" si="454"/>
        <v/>
      </c>
      <c r="AK157" s="18" t="str">
        <f>IF(ISNUMBER(AI157), AI157*COS(RADIANS(-$C157+Графики!$B$3))+AJ157*SIN(RADIANS(-$C157+Графики!$B$3)),"")</f>
        <v/>
      </c>
      <c r="AL157" s="19" t="str">
        <f>IF(ISNUMBER(AI157), AI157*COS(RADIANS(-$C157+Графики!$B$5))+AJ157*SIN(RADIANS(-$C157+Графики!$B$5)),"")</f>
        <v/>
      </c>
      <c r="AM157" s="24"/>
      <c r="AN157" s="25"/>
      <c r="AO157" s="25"/>
      <c r="AP157" s="25"/>
      <c r="AQ157" s="18" t="str">
        <f t="shared" si="404"/>
        <v/>
      </c>
      <c r="AR157" s="18" t="str">
        <f t="shared" si="405"/>
        <v/>
      </c>
      <c r="AS157" s="18" t="str">
        <f t="shared" si="455"/>
        <v/>
      </c>
      <c r="AT157" s="18" t="str">
        <f t="shared" si="456"/>
        <v/>
      </c>
      <c r="AU157" s="18" t="str">
        <f>IF(ISNUMBER(AS157), AS157*COS(RADIANS(-$C157+Графики!$B$3))+AT157*SIN(RADIANS(-$C157+Графики!$B$3)),"")</f>
        <v/>
      </c>
      <c r="AV157" s="19" t="str">
        <f>IF(ISNUMBER(AS157), AS157*COS(RADIANS(-$C157+Графики!$B$5))+AT157*SIN(RADIANS(-$C157+Графики!$B$5)),"")</f>
        <v/>
      </c>
      <c r="AW157" s="24"/>
      <c r="AX157" s="25"/>
      <c r="AY157" s="25"/>
      <c r="AZ157" s="25"/>
      <c r="BA157" s="18" t="str">
        <f t="shared" si="406"/>
        <v/>
      </c>
      <c r="BB157" s="18" t="str">
        <f t="shared" si="407"/>
        <v/>
      </c>
      <c r="BC157" s="18" t="str">
        <f t="shared" si="457"/>
        <v/>
      </c>
      <c r="BD157" s="18" t="str">
        <f t="shared" si="458"/>
        <v/>
      </c>
      <c r="BE157" s="18" t="str">
        <f>IF(ISNUMBER(BC157), BC157*COS(RADIANS(-$C157+Графики!$B$3))+BD157*SIN(RADIANS(-$C157+Графики!$B$3)),"")</f>
        <v/>
      </c>
      <c r="BF157" s="19" t="str">
        <f>IF(ISNUMBER(BC157), BC157*COS(RADIANS(-$C157+Графики!$B$5))+BD157*SIN(RADIANS(-$C157+Графики!$B$5)),"")</f>
        <v/>
      </c>
      <c r="BG157" s="24"/>
      <c r="BH157" s="25"/>
      <c r="BI157" s="25"/>
      <c r="BJ157" s="25"/>
      <c r="BK157" s="18" t="str">
        <f t="shared" si="408"/>
        <v/>
      </c>
      <c r="BL157" s="18" t="str">
        <f t="shared" si="409"/>
        <v/>
      </c>
      <c r="BM157" s="18" t="str">
        <f t="shared" si="459"/>
        <v/>
      </c>
      <c r="BN157" s="18" t="str">
        <f t="shared" si="460"/>
        <v/>
      </c>
      <c r="BO157" s="18" t="str">
        <f>IF(ISNUMBER(BM157), BM157*COS(RADIANS(-$C157+Графики!$B$3))+BN157*SIN(RADIANS(-$C157+Графики!$B$3)),"")</f>
        <v/>
      </c>
      <c r="BP157" s="19" t="str">
        <f>IF(ISNUMBER(BM157), BM157*COS(RADIANS(-$C157+Графики!$B$5))+BN157*SIN(RADIANS(-$C157+Графики!$B$5)),"")</f>
        <v/>
      </c>
      <c r="BQ157" s="24"/>
      <c r="BR157" s="25"/>
      <c r="BS157" s="25"/>
      <c r="BT157" s="25"/>
      <c r="BU157" s="18" t="str">
        <f t="shared" si="410"/>
        <v/>
      </c>
      <c r="BV157" s="18" t="str">
        <f t="shared" si="411"/>
        <v/>
      </c>
      <c r="BW157" s="18" t="str">
        <f t="shared" si="461"/>
        <v/>
      </c>
      <c r="BX157" s="18" t="str">
        <f t="shared" si="462"/>
        <v/>
      </c>
      <c r="BY157" s="18" t="str">
        <f>IF(ISNUMBER(BW157), BW157*COS(RADIANS(-$C157+Графики!$B$3))+BX157*SIN(RADIANS(-$C157+Графики!$B$3)),"")</f>
        <v/>
      </c>
      <c r="BZ157" s="19" t="str">
        <f>IF(ISNUMBER(BW157), BW157*COS(RADIANS(-$C157+Графики!$B$5))+BX157*SIN(RADIANS(-$C157+Графики!$B$5)),"")</f>
        <v/>
      </c>
      <c r="CA157" s="29"/>
      <c r="CB157" s="25"/>
      <c r="CC157" s="25"/>
      <c r="CD157" s="25"/>
      <c r="CE157" s="18" t="str">
        <f t="shared" si="412"/>
        <v/>
      </c>
      <c r="CF157" s="18" t="str">
        <f t="shared" si="413"/>
        <v/>
      </c>
      <c r="CG157" s="18" t="str">
        <f t="shared" si="463"/>
        <v/>
      </c>
      <c r="CH157" s="18" t="str">
        <f t="shared" si="464"/>
        <v/>
      </c>
      <c r="CI157" s="18" t="str">
        <f>IF(ISNUMBER(CG157), CG157*COS(RADIANS(-$C157+Графики!$B$3))+CH157*SIN(RADIANS(-$C157+Графики!$B$3)),"")</f>
        <v/>
      </c>
      <c r="CJ157" s="19" t="str">
        <f>IF(ISNUMBER(CG157), CG157*COS(RADIANS(-$C157+Графики!$B$5))+CH157*SIN(RADIANS(-$C157+Графики!$B$5)),"")</f>
        <v/>
      </c>
      <c r="CK157" s="24"/>
      <c r="CL157" s="25"/>
      <c r="CM157" s="25"/>
      <c r="CN157" s="25"/>
      <c r="CO157" s="18" t="str">
        <f t="shared" si="414"/>
        <v/>
      </c>
      <c r="CP157" s="18" t="str">
        <f t="shared" si="415"/>
        <v/>
      </c>
      <c r="CQ157" s="18" t="str">
        <f t="shared" si="465"/>
        <v/>
      </c>
      <c r="CR157" s="18" t="str">
        <f t="shared" si="466"/>
        <v/>
      </c>
      <c r="CS157" s="18" t="str">
        <f>IF(ISNUMBER(CQ157), CQ157*COS(RADIANS(-$C157+Графики!$B$3))+CR157*SIN(RADIANS(-$C157+Графики!$B$3)),"")</f>
        <v/>
      </c>
      <c r="CT157" s="19" t="str">
        <f>IF(ISNUMBER(CQ157), CQ157*COS(RADIANS(-$C157+Графики!$B$5))+CR157*SIN(RADIANS(-$C157+Графики!$B$5)),"")</f>
        <v/>
      </c>
      <c r="CU157" s="24"/>
      <c r="CV157" s="25"/>
      <c r="CW157" s="25"/>
      <c r="CX157" s="25"/>
      <c r="CY157" s="18" t="str">
        <f t="shared" si="416"/>
        <v/>
      </c>
      <c r="CZ157" s="18" t="str">
        <f t="shared" si="417"/>
        <v/>
      </c>
      <c r="DA157" s="18" t="str">
        <f t="shared" si="467"/>
        <v/>
      </c>
      <c r="DB157" s="18" t="str">
        <f t="shared" si="468"/>
        <v/>
      </c>
      <c r="DC157" s="18" t="str">
        <f>IF(ISNUMBER(DA157), DA157*COS(RADIANS(-$C157+Графики!$B$3))+DB157*SIN(RADIANS(-$C157+Графики!$B$3)),"")</f>
        <v/>
      </c>
      <c r="DD157" s="19" t="str">
        <f>IF(ISNUMBER(DA157), DA157*COS(RADIANS(-$C157+Графики!$B$5))+DB157*SIN(RADIANS(-$C157+Графики!$B$5)),"")</f>
        <v/>
      </c>
      <c r="DE157" s="24"/>
      <c r="DF157" s="25"/>
      <c r="DG157" s="25"/>
      <c r="DH157" s="25"/>
      <c r="DI157" s="18" t="str">
        <f t="shared" si="418"/>
        <v/>
      </c>
      <c r="DJ157" s="18" t="str">
        <f t="shared" si="419"/>
        <v/>
      </c>
      <c r="DK157" s="18" t="str">
        <f t="shared" si="469"/>
        <v/>
      </c>
      <c r="DL157" s="18" t="str">
        <f t="shared" si="470"/>
        <v/>
      </c>
      <c r="DM157" s="18" t="str">
        <f>IF(ISNUMBER(DK157), DK157*COS(RADIANS(-$C157+Графики!$B$3))+DL157*SIN(RADIANS(-$C157+Графики!$B$3)),"")</f>
        <v/>
      </c>
      <c r="DN157" s="19" t="str">
        <f>IF(ISNUMBER(DK157), DK157*COS(RADIANS(-$C157+Графики!$B$5))+DL157*SIN(RADIANS(-$C157+Графики!$B$5)),"")</f>
        <v/>
      </c>
      <c r="DO157" s="24"/>
      <c r="DP157" s="25"/>
      <c r="DQ157" s="25"/>
      <c r="DR157" s="25"/>
      <c r="DS157" s="18" t="str">
        <f t="shared" si="420"/>
        <v/>
      </c>
      <c r="DT157" s="18" t="str">
        <f t="shared" si="421"/>
        <v/>
      </c>
      <c r="DU157" s="18" t="str">
        <f t="shared" si="471"/>
        <v/>
      </c>
      <c r="DV157" s="18" t="str">
        <f t="shared" si="472"/>
        <v/>
      </c>
      <c r="DW157" s="18" t="str">
        <f>IF(ISNUMBER(DU157), DU157*COS(RADIANS(-$C157+Графики!$B$3))+DV157*SIN(RADIANS(-$C157+Графики!$B$3)),"")</f>
        <v/>
      </c>
      <c r="DX157" s="19" t="str">
        <f>IF(ISNUMBER(DU157), DU157*COS(RADIANS(-$C157+Графики!$B$5))+DV157*SIN(RADIANS(-$C157+Графики!$B$5)),"")</f>
        <v/>
      </c>
      <c r="DY157" s="24"/>
      <c r="DZ157" s="25"/>
      <c r="EA157" s="25"/>
      <c r="EB157" s="25"/>
      <c r="EC157" s="18" t="str">
        <f t="shared" si="422"/>
        <v/>
      </c>
      <c r="ED157" s="18" t="str">
        <f t="shared" si="423"/>
        <v/>
      </c>
      <c r="EE157" s="18" t="str">
        <f t="shared" si="473"/>
        <v/>
      </c>
      <c r="EF157" s="18" t="str">
        <f t="shared" si="474"/>
        <v/>
      </c>
      <c r="EG157" s="18" t="str">
        <f>IF(ISNUMBER(EE157), EE157*COS(RADIANS(-$C157+Графики!$B$3))+EF157*SIN(RADIANS(-$C157+Графики!$B$3)),"")</f>
        <v/>
      </c>
      <c r="EH157" s="19" t="str">
        <f>IF(ISNUMBER(EE157), EE157*COS(RADIANS(-$C157+Графики!$B$5))+EF157*SIN(RADIANS(-$C157+Графики!$B$5)),"")</f>
        <v/>
      </c>
      <c r="EI157" s="24"/>
      <c r="EJ157" s="25"/>
      <c r="EK157" s="25"/>
      <c r="EL157" s="25"/>
      <c r="EM157" s="18" t="str">
        <f t="shared" si="424"/>
        <v/>
      </c>
      <c r="EN157" s="18" t="str">
        <f t="shared" si="425"/>
        <v/>
      </c>
      <c r="EO157" s="18" t="str">
        <f t="shared" si="475"/>
        <v/>
      </c>
      <c r="EP157" s="18" t="str">
        <f t="shared" si="476"/>
        <v/>
      </c>
      <c r="EQ157" s="18" t="str">
        <f>IF(ISNUMBER(EO157), EO157*COS(RADIANS(-$C157+Графики!$B$3))+EP157*SIN(RADIANS(-$C157+Графики!$B$3)),"")</f>
        <v/>
      </c>
      <c r="ER157" s="19" t="str">
        <f>IF(ISNUMBER(EO157), EO157*COS(RADIANS(-$C157+Графики!$B$5))+EP157*SIN(RADIANS(-$C157+Графики!$B$5)),"")</f>
        <v/>
      </c>
      <c r="ES157" s="24"/>
      <c r="ET157" s="25"/>
      <c r="EU157" s="25"/>
      <c r="EV157" s="25"/>
      <c r="EW157" s="18" t="str">
        <f t="shared" si="426"/>
        <v/>
      </c>
      <c r="EX157" s="18" t="str">
        <f t="shared" si="427"/>
        <v/>
      </c>
      <c r="EY157" s="18" t="str">
        <f t="shared" si="477"/>
        <v/>
      </c>
      <c r="EZ157" s="18" t="str">
        <f t="shared" si="478"/>
        <v/>
      </c>
      <c r="FA157" s="18" t="str">
        <f>IF(ISNUMBER(EY157), EY157*COS(RADIANS(-$C157+Графики!$B$3))+EZ157*SIN(RADIANS(-$C157+Графики!$B$3)),"")</f>
        <v/>
      </c>
      <c r="FB157" s="19" t="str">
        <f>IF(ISNUMBER(EY157), EY157*COS(RADIANS(-$C157+Графики!$B$5))+EZ157*SIN(RADIANS(-$C157+Графики!$B$5)),"")</f>
        <v/>
      </c>
      <c r="FC157" s="24"/>
      <c r="FD157" s="25"/>
      <c r="FE157" s="25"/>
      <c r="FF157" s="25"/>
      <c r="FG157" s="18" t="str">
        <f t="shared" si="428"/>
        <v/>
      </c>
      <c r="FH157" s="18" t="str">
        <f t="shared" si="429"/>
        <v/>
      </c>
      <c r="FI157" s="18" t="str">
        <f t="shared" si="479"/>
        <v/>
      </c>
      <c r="FJ157" s="18" t="str">
        <f t="shared" si="480"/>
        <v/>
      </c>
      <c r="FK157" s="18" t="str">
        <f>IF(ISNUMBER(FI157), FI157*COS(RADIANS(-$C157+Графики!$B$3))+FJ157*SIN(RADIANS(-$C157+Графики!$B$3)),"")</f>
        <v/>
      </c>
      <c r="FL157" s="19" t="str">
        <f>IF(ISNUMBER(FI157), FI157*COS(RADIANS(-$C157+Графики!$B$5))+FJ157*SIN(RADIANS(-$C157+Графики!$B$5)),"")</f>
        <v/>
      </c>
      <c r="FM157" s="24"/>
      <c r="FN157" s="25"/>
      <c r="FO157" s="25"/>
      <c r="FP157" s="25"/>
      <c r="FQ157" s="18" t="str">
        <f t="shared" si="430"/>
        <v/>
      </c>
      <c r="FR157" s="18" t="str">
        <f t="shared" si="431"/>
        <v/>
      </c>
      <c r="FS157" s="18" t="str">
        <f t="shared" si="481"/>
        <v/>
      </c>
      <c r="FT157" s="18" t="str">
        <f t="shared" si="482"/>
        <v/>
      </c>
      <c r="FU157" s="18" t="str">
        <f>IF(ISNUMBER(FS157), FS157*COS(RADIANS(-$C157+Графики!$B$3))+FT157*SIN(RADIANS(-$C157+Графики!$B$3)),"")</f>
        <v/>
      </c>
      <c r="FV157" s="19" t="str">
        <f>IF(ISNUMBER(FS157), FS157*COS(RADIANS(-$C157+Графики!$B$5))+FT157*SIN(RADIANS(-$C157+Графики!$B$5)),"")</f>
        <v/>
      </c>
      <c r="FW157" s="24"/>
      <c r="FX157" s="25"/>
      <c r="FY157" s="25"/>
      <c r="FZ157" s="25"/>
      <c r="GA157" s="18" t="str">
        <f t="shared" si="432"/>
        <v/>
      </c>
      <c r="GB157" s="18" t="str">
        <f t="shared" si="433"/>
        <v/>
      </c>
      <c r="GC157" s="18" t="str">
        <f t="shared" si="483"/>
        <v/>
      </c>
      <c r="GD157" s="18" t="str">
        <f t="shared" si="484"/>
        <v/>
      </c>
      <c r="GE157" s="18" t="str">
        <f>IF(ISNUMBER(GC157), GC157*COS(RADIANS(-$C157+Графики!$B$3))+GD157*SIN(RADIANS(-$C157+Графики!$B$3)),"")</f>
        <v/>
      </c>
      <c r="GF157" s="19" t="str">
        <f>IF(ISNUMBER(GC157), GC157*COS(RADIANS(-$C157+Графики!$B$5))+GD157*SIN(RADIANS(-$C157+Графики!$B$5)),"")</f>
        <v/>
      </c>
      <c r="GG157" s="24"/>
      <c r="GH157" s="25"/>
      <c r="GI157" s="25"/>
      <c r="GJ157" s="25"/>
      <c r="GK157" s="18" t="str">
        <f t="shared" si="434"/>
        <v/>
      </c>
      <c r="GL157" s="18" t="str">
        <f t="shared" si="435"/>
        <v/>
      </c>
      <c r="GM157" s="18" t="str">
        <f t="shared" si="485"/>
        <v/>
      </c>
      <c r="GN157" s="18" t="str">
        <f t="shared" si="486"/>
        <v/>
      </c>
      <c r="GO157" s="18" t="str">
        <f>IF(ISNUMBER(GM157), GM157*COS(RADIANS(-$C157+Графики!$B$3))+GN157*SIN(RADIANS(-$C157+Графики!$B$3)),"")</f>
        <v/>
      </c>
      <c r="GP157" s="19" t="str">
        <f>IF(ISNUMBER(GM157), GM157*COS(RADIANS(-$C157+Графики!$B$5))+GN157*SIN(RADIANS(-$C157+Графики!$B$5)),"")</f>
        <v/>
      </c>
      <c r="GQ157" s="24"/>
      <c r="GR157" s="25"/>
      <c r="GS157" s="25"/>
      <c r="GT157" s="25"/>
      <c r="GU157" s="18" t="str">
        <f t="shared" si="436"/>
        <v/>
      </c>
      <c r="GV157" s="18" t="str">
        <f t="shared" si="437"/>
        <v/>
      </c>
      <c r="GW157" s="18" t="str">
        <f t="shared" si="487"/>
        <v/>
      </c>
      <c r="GX157" s="18" t="str">
        <f t="shared" si="488"/>
        <v/>
      </c>
      <c r="GY157" s="18" t="str">
        <f>IF(ISNUMBER(GW157), GW157*COS(RADIANS(-$C157+Графики!$B$3))+GX157*SIN(RADIANS(-$C157+Графики!$B$3)),"")</f>
        <v/>
      </c>
      <c r="GZ157" s="19" t="str">
        <f>IF(ISNUMBER(GW157), GW157*COS(RADIANS(-$C157+Графики!$B$5))+GX157*SIN(RADIANS(-$C157+Графики!$B$5)),"")</f>
        <v/>
      </c>
      <c r="HA157" s="24"/>
      <c r="HB157" s="25"/>
      <c r="HC157" s="25"/>
      <c r="HD157" s="25"/>
      <c r="HE157" s="18" t="str">
        <f t="shared" si="438"/>
        <v/>
      </c>
      <c r="HF157" s="18" t="str">
        <f t="shared" si="439"/>
        <v/>
      </c>
      <c r="HG157" s="18" t="str">
        <f t="shared" si="489"/>
        <v/>
      </c>
      <c r="HH157" s="18" t="str">
        <f t="shared" si="490"/>
        <v/>
      </c>
      <c r="HI157" s="18" t="str">
        <f>IF(ISNUMBER(HG157), HG157*COS(RADIANS(-$C157+Графики!$B$3))+HH157*SIN(RADIANS(-$C157+Графики!$B$3)),"")</f>
        <v/>
      </c>
      <c r="HJ157" s="19" t="str">
        <f>IF(ISNUMBER(HG157), HG157*COS(RADIANS(-$C157+Графики!$B$5))+HH157*SIN(RADIANS(-$C157+Графики!$B$5)),"")</f>
        <v/>
      </c>
      <c r="HK157" s="24"/>
      <c r="HL157" s="25"/>
      <c r="HM157" s="25"/>
      <c r="HN157" s="25"/>
      <c r="HO157" s="18" t="str">
        <f t="shared" si="440"/>
        <v/>
      </c>
      <c r="HP157" s="18" t="str">
        <f t="shared" si="441"/>
        <v/>
      </c>
      <c r="HQ157" s="18" t="str">
        <f t="shared" si="491"/>
        <v/>
      </c>
      <c r="HR157" s="18" t="str">
        <f t="shared" si="492"/>
        <v/>
      </c>
      <c r="HS157" s="18" t="str">
        <f>IF(ISNUMBER(HQ157), HQ157*COS(RADIANS(-$C157+Графики!$B$3))+HR157*SIN(RADIANS(-$C157+Графики!$B$3)),"")</f>
        <v/>
      </c>
      <c r="HT157" s="19" t="str">
        <f>IF(ISNUMBER(HQ157), HQ157*COS(RADIANS(-$C157+Графики!$B$5))+HR157*SIN(RADIANS(-$C157+Графики!$B$5)),"")</f>
        <v/>
      </c>
      <c r="HU157" s="24"/>
      <c r="HV157" s="25"/>
      <c r="HW157" s="25"/>
      <c r="HX157" s="25"/>
      <c r="HY157" s="18" t="str">
        <f t="shared" si="442"/>
        <v/>
      </c>
      <c r="HZ157" s="18" t="str">
        <f t="shared" si="443"/>
        <v/>
      </c>
      <c r="IA157" s="18" t="str">
        <f t="shared" si="493"/>
        <v/>
      </c>
      <c r="IB157" s="18" t="str">
        <f t="shared" si="494"/>
        <v/>
      </c>
      <c r="IC157" s="18" t="str">
        <f>IF(ISNUMBER(IA157), IA157*COS(RADIANS(-$C157+Графики!$B$3))+IB157*SIN(RADIANS(-$C157+Графики!$B$3)),"")</f>
        <v/>
      </c>
      <c r="ID157" s="19" t="str">
        <f>IF(ISNUMBER(IA157), IA157*COS(RADIANS(-$C157+Графики!$B$5))+IB157*SIN(RADIANS(-$C157+Графики!$B$5)),"")</f>
        <v/>
      </c>
      <c r="IE157" s="24"/>
      <c r="IF157" s="25"/>
      <c r="IG157" s="25"/>
      <c r="IH157" s="25"/>
      <c r="II157" s="18" t="str">
        <f t="shared" si="444"/>
        <v/>
      </c>
      <c r="IJ157" s="18" t="str">
        <f t="shared" si="445"/>
        <v/>
      </c>
      <c r="IK157" s="18" t="str">
        <f t="shared" si="495"/>
        <v/>
      </c>
      <c r="IL157" s="18" t="str">
        <f t="shared" si="496"/>
        <v/>
      </c>
      <c r="IM157" s="18" t="str">
        <f>IF(ISNUMBER(IK157), IK157*COS(RADIANS(-$C157+Графики!$B$3))+IL157*SIN(RADIANS(-$C157+Графики!$B$3)),"")</f>
        <v/>
      </c>
      <c r="IN157" s="19" t="str">
        <f>IF(ISNUMBER(IK157), IK157*COS(RADIANS(-$C157+Графики!$B$5))+IL157*SIN(RADIANS(-$C157+Графики!$B$5)),"")</f>
        <v/>
      </c>
      <c r="IO157" s="24"/>
      <c r="IP157" s="25"/>
      <c r="IQ157" s="25"/>
      <c r="IR157" s="25"/>
      <c r="IS157" s="18" t="str">
        <f t="shared" si="446"/>
        <v/>
      </c>
      <c r="IT157" s="18" t="str">
        <f t="shared" si="447"/>
        <v/>
      </c>
      <c r="IU157" s="18" t="str">
        <f t="shared" si="497"/>
        <v/>
      </c>
      <c r="IV157" s="18" t="str">
        <f t="shared" si="498"/>
        <v/>
      </c>
      <c r="IW157" s="18" t="str">
        <f>IF(ISNUMBER(IU157), IU157*COS(RADIANS(-$C157+Графики!$B$3))+IV157*SIN(RADIANS(-$C157+Графики!$B$3)),"")</f>
        <v/>
      </c>
      <c r="IX157" s="19" t="str">
        <f>IF(ISNUMBER(IU157), IU157*COS(RADIANS(-$C157+Графики!$B$5))+IV157*SIN(RADIANS(-$C157+Графики!$B$5)),"")</f>
        <v/>
      </c>
    </row>
    <row r="158" spans="1:258" s="88" customFormat="1" x14ac:dyDescent="0.25">
      <c r="A158" s="44">
        <v>158</v>
      </c>
      <c r="B158" s="50">
        <v>0</v>
      </c>
      <c r="C158" s="11">
        <f>IF(Графики!$A$7="Расчитывать с учетом закручивания скважины",B158,0)</f>
        <v>0</v>
      </c>
      <c r="D158" s="47">
        <v>77.5</v>
      </c>
      <c r="E158" s="34">
        <f t="shared" si="502"/>
        <v>0</v>
      </c>
      <c r="F158" s="35">
        <f t="shared" si="502"/>
        <v>0</v>
      </c>
      <c r="G158" s="35">
        <f t="shared" si="500"/>
        <v>0</v>
      </c>
      <c r="H158" s="36">
        <f t="shared" si="501"/>
        <v>0</v>
      </c>
      <c r="I158" s="29"/>
      <c r="J158" s="25"/>
      <c r="K158" s="25"/>
      <c r="L158" s="25"/>
      <c r="M158" s="18" t="str">
        <f t="shared" si="398"/>
        <v/>
      </c>
      <c r="N158" s="18" t="str">
        <f t="shared" si="399"/>
        <v/>
      </c>
      <c r="O158" s="18" t="str">
        <f t="shared" si="449"/>
        <v/>
      </c>
      <c r="P158" s="18" t="str">
        <f t="shared" si="450"/>
        <v/>
      </c>
      <c r="Q158" s="18" t="str">
        <f>IF(ISNUMBER(O158), O158*COS(RADIANS(-$C158+Графики!$B$3))+P158*SIN(RADIANS(-$C158+Графики!$B$3)),"")</f>
        <v/>
      </c>
      <c r="R158" s="19" t="str">
        <f>IF(ISNUMBER(O158), O158*COS(RADIANS(-$C158+Графики!$B$5))+P158*SIN(RADIANS(-$C158+Графики!$B$5)),"")</f>
        <v/>
      </c>
      <c r="S158" s="29"/>
      <c r="T158" s="25"/>
      <c r="U158" s="25"/>
      <c r="V158" s="25"/>
      <c r="W158" s="18" t="str">
        <f t="shared" si="400"/>
        <v/>
      </c>
      <c r="X158" s="18" t="str">
        <f t="shared" si="401"/>
        <v/>
      </c>
      <c r="Y158" s="18" t="str">
        <f t="shared" si="451"/>
        <v/>
      </c>
      <c r="Z158" s="18" t="str">
        <f t="shared" si="452"/>
        <v/>
      </c>
      <c r="AA158" s="18" t="str">
        <f>IF(ISNUMBER(Y158), Y158*COS(RADIANS(-$C158+Графики!$B$3))+Z158*SIN(RADIANS(-$C158+Графики!$B$3)),"")</f>
        <v/>
      </c>
      <c r="AB158" s="18" t="str">
        <f>IF(ISNUMBER(Y158), Y158*COS(RADIANS(-$C158+Графики!$B$5))+Z158*SIN(RADIANS(-$C158+Графики!$B$5)),"")</f>
        <v/>
      </c>
      <c r="AC158" s="24"/>
      <c r="AD158" s="25"/>
      <c r="AE158" s="25"/>
      <c r="AF158" s="25"/>
      <c r="AG158" s="18" t="str">
        <f t="shared" si="402"/>
        <v/>
      </c>
      <c r="AH158" s="18" t="str">
        <f t="shared" si="403"/>
        <v/>
      </c>
      <c r="AI158" s="18" t="str">
        <f t="shared" si="453"/>
        <v/>
      </c>
      <c r="AJ158" s="18" t="str">
        <f t="shared" si="454"/>
        <v/>
      </c>
      <c r="AK158" s="18" t="str">
        <f>IF(ISNUMBER(AI158), AI158*COS(RADIANS(-$C158+Графики!$B$3))+AJ158*SIN(RADIANS(-$C158+Графики!$B$3)),"")</f>
        <v/>
      </c>
      <c r="AL158" s="19" t="str">
        <f>IF(ISNUMBER(AI158), AI158*COS(RADIANS(-$C158+Графики!$B$5))+AJ158*SIN(RADIANS(-$C158+Графики!$B$5)),"")</f>
        <v/>
      </c>
      <c r="AM158" s="24"/>
      <c r="AN158" s="25"/>
      <c r="AO158" s="25"/>
      <c r="AP158" s="25"/>
      <c r="AQ158" s="18" t="str">
        <f t="shared" si="404"/>
        <v/>
      </c>
      <c r="AR158" s="18" t="str">
        <f t="shared" si="405"/>
        <v/>
      </c>
      <c r="AS158" s="18" t="str">
        <f t="shared" si="455"/>
        <v/>
      </c>
      <c r="AT158" s="18" t="str">
        <f t="shared" si="456"/>
        <v/>
      </c>
      <c r="AU158" s="18" t="str">
        <f>IF(ISNUMBER(AS158), AS158*COS(RADIANS(-$C158+Графики!$B$3))+AT158*SIN(RADIANS(-$C158+Графики!$B$3)),"")</f>
        <v/>
      </c>
      <c r="AV158" s="19" t="str">
        <f>IF(ISNUMBER(AS158), AS158*COS(RADIANS(-$C158+Графики!$B$5))+AT158*SIN(RADIANS(-$C158+Графики!$B$5)),"")</f>
        <v/>
      </c>
      <c r="AW158" s="24"/>
      <c r="AX158" s="25"/>
      <c r="AY158" s="25"/>
      <c r="AZ158" s="25"/>
      <c r="BA158" s="18" t="str">
        <f t="shared" si="406"/>
        <v/>
      </c>
      <c r="BB158" s="18" t="str">
        <f t="shared" si="407"/>
        <v/>
      </c>
      <c r="BC158" s="18" t="str">
        <f t="shared" si="457"/>
        <v/>
      </c>
      <c r="BD158" s="18" t="str">
        <f t="shared" si="458"/>
        <v/>
      </c>
      <c r="BE158" s="18" t="str">
        <f>IF(ISNUMBER(BC158), BC158*COS(RADIANS(-$C158+Графики!$B$3))+BD158*SIN(RADIANS(-$C158+Графики!$B$3)),"")</f>
        <v/>
      </c>
      <c r="BF158" s="19" t="str">
        <f>IF(ISNUMBER(BC158), BC158*COS(RADIANS(-$C158+Графики!$B$5))+BD158*SIN(RADIANS(-$C158+Графики!$B$5)),"")</f>
        <v/>
      </c>
      <c r="BG158" s="24"/>
      <c r="BH158" s="25"/>
      <c r="BI158" s="25"/>
      <c r="BJ158" s="25"/>
      <c r="BK158" s="18" t="str">
        <f t="shared" si="408"/>
        <v/>
      </c>
      <c r="BL158" s="18" t="str">
        <f t="shared" si="409"/>
        <v/>
      </c>
      <c r="BM158" s="18" t="str">
        <f t="shared" si="459"/>
        <v/>
      </c>
      <c r="BN158" s="18" t="str">
        <f t="shared" si="460"/>
        <v/>
      </c>
      <c r="BO158" s="18" t="str">
        <f>IF(ISNUMBER(BM158), BM158*COS(RADIANS(-$C158+Графики!$B$3))+BN158*SIN(RADIANS(-$C158+Графики!$B$3)),"")</f>
        <v/>
      </c>
      <c r="BP158" s="19" t="str">
        <f>IF(ISNUMBER(BM158), BM158*COS(RADIANS(-$C158+Графики!$B$5))+BN158*SIN(RADIANS(-$C158+Графики!$B$5)),"")</f>
        <v/>
      </c>
      <c r="BQ158" s="24"/>
      <c r="BR158" s="25"/>
      <c r="BS158" s="25"/>
      <c r="BT158" s="25"/>
      <c r="BU158" s="18" t="str">
        <f t="shared" si="410"/>
        <v/>
      </c>
      <c r="BV158" s="18" t="str">
        <f t="shared" si="411"/>
        <v/>
      </c>
      <c r="BW158" s="18" t="str">
        <f t="shared" si="461"/>
        <v/>
      </c>
      <c r="BX158" s="18" t="str">
        <f t="shared" si="462"/>
        <v/>
      </c>
      <c r="BY158" s="18" t="str">
        <f>IF(ISNUMBER(BW158), BW158*COS(RADIANS(-$C158+Графики!$B$3))+BX158*SIN(RADIANS(-$C158+Графики!$B$3)),"")</f>
        <v/>
      </c>
      <c r="BZ158" s="19" t="str">
        <f>IF(ISNUMBER(BW158), BW158*COS(RADIANS(-$C158+Графики!$B$5))+BX158*SIN(RADIANS(-$C158+Графики!$B$5)),"")</f>
        <v/>
      </c>
      <c r="CA158" s="29"/>
      <c r="CB158" s="25"/>
      <c r="CC158" s="25"/>
      <c r="CD158" s="25"/>
      <c r="CE158" s="18" t="str">
        <f t="shared" si="412"/>
        <v/>
      </c>
      <c r="CF158" s="18" t="str">
        <f t="shared" si="413"/>
        <v/>
      </c>
      <c r="CG158" s="18" t="str">
        <f t="shared" si="463"/>
        <v/>
      </c>
      <c r="CH158" s="18" t="str">
        <f t="shared" si="464"/>
        <v/>
      </c>
      <c r="CI158" s="18" t="str">
        <f>IF(ISNUMBER(CG158), CG158*COS(RADIANS(-$C158+Графики!$B$3))+CH158*SIN(RADIANS(-$C158+Графики!$B$3)),"")</f>
        <v/>
      </c>
      <c r="CJ158" s="19" t="str">
        <f>IF(ISNUMBER(CG158), CG158*COS(RADIANS(-$C158+Графики!$B$5))+CH158*SIN(RADIANS(-$C158+Графики!$B$5)),"")</f>
        <v/>
      </c>
      <c r="CK158" s="24"/>
      <c r="CL158" s="25"/>
      <c r="CM158" s="25"/>
      <c r="CN158" s="25"/>
      <c r="CO158" s="18" t="str">
        <f t="shared" si="414"/>
        <v/>
      </c>
      <c r="CP158" s="18" t="str">
        <f t="shared" si="415"/>
        <v/>
      </c>
      <c r="CQ158" s="18" t="str">
        <f t="shared" si="465"/>
        <v/>
      </c>
      <c r="CR158" s="18" t="str">
        <f t="shared" si="466"/>
        <v/>
      </c>
      <c r="CS158" s="18" t="str">
        <f>IF(ISNUMBER(CQ158), CQ158*COS(RADIANS(-$C158+Графики!$B$3))+CR158*SIN(RADIANS(-$C158+Графики!$B$3)),"")</f>
        <v/>
      </c>
      <c r="CT158" s="19" t="str">
        <f>IF(ISNUMBER(CQ158), CQ158*COS(RADIANS(-$C158+Графики!$B$5))+CR158*SIN(RADIANS(-$C158+Графики!$B$5)),"")</f>
        <v/>
      </c>
      <c r="CU158" s="24"/>
      <c r="CV158" s="25"/>
      <c r="CW158" s="25"/>
      <c r="CX158" s="25"/>
      <c r="CY158" s="18" t="str">
        <f t="shared" si="416"/>
        <v/>
      </c>
      <c r="CZ158" s="18" t="str">
        <f t="shared" si="417"/>
        <v/>
      </c>
      <c r="DA158" s="18" t="str">
        <f t="shared" si="467"/>
        <v/>
      </c>
      <c r="DB158" s="18" t="str">
        <f t="shared" si="468"/>
        <v/>
      </c>
      <c r="DC158" s="18" t="str">
        <f>IF(ISNUMBER(DA158), DA158*COS(RADIANS(-$C158+Графики!$B$3))+DB158*SIN(RADIANS(-$C158+Графики!$B$3)),"")</f>
        <v/>
      </c>
      <c r="DD158" s="19" t="str">
        <f>IF(ISNUMBER(DA158), DA158*COS(RADIANS(-$C158+Графики!$B$5))+DB158*SIN(RADIANS(-$C158+Графики!$B$5)),"")</f>
        <v/>
      </c>
      <c r="DE158" s="24"/>
      <c r="DF158" s="25"/>
      <c r="DG158" s="25"/>
      <c r="DH158" s="25"/>
      <c r="DI158" s="18" t="str">
        <f t="shared" si="418"/>
        <v/>
      </c>
      <c r="DJ158" s="18" t="str">
        <f t="shared" si="419"/>
        <v/>
      </c>
      <c r="DK158" s="18" t="str">
        <f t="shared" si="469"/>
        <v/>
      </c>
      <c r="DL158" s="18" t="str">
        <f t="shared" si="470"/>
        <v/>
      </c>
      <c r="DM158" s="18" t="str">
        <f>IF(ISNUMBER(DK158), DK158*COS(RADIANS(-$C158+Графики!$B$3))+DL158*SIN(RADIANS(-$C158+Графики!$B$3)),"")</f>
        <v/>
      </c>
      <c r="DN158" s="19" t="str">
        <f>IF(ISNUMBER(DK158), DK158*COS(RADIANS(-$C158+Графики!$B$5))+DL158*SIN(RADIANS(-$C158+Графики!$B$5)),"")</f>
        <v/>
      </c>
      <c r="DO158" s="24"/>
      <c r="DP158" s="25"/>
      <c r="DQ158" s="25"/>
      <c r="DR158" s="25"/>
      <c r="DS158" s="18" t="str">
        <f t="shared" si="420"/>
        <v/>
      </c>
      <c r="DT158" s="18" t="str">
        <f t="shared" si="421"/>
        <v/>
      </c>
      <c r="DU158" s="18" t="str">
        <f t="shared" si="471"/>
        <v/>
      </c>
      <c r="DV158" s="18" t="str">
        <f t="shared" si="472"/>
        <v/>
      </c>
      <c r="DW158" s="18" t="str">
        <f>IF(ISNUMBER(DU158), DU158*COS(RADIANS(-$C158+Графики!$B$3))+DV158*SIN(RADIANS(-$C158+Графики!$B$3)),"")</f>
        <v/>
      </c>
      <c r="DX158" s="19" t="str">
        <f>IF(ISNUMBER(DU158), DU158*COS(RADIANS(-$C158+Графики!$B$5))+DV158*SIN(RADIANS(-$C158+Графики!$B$5)),"")</f>
        <v/>
      </c>
      <c r="DY158" s="24"/>
      <c r="DZ158" s="25"/>
      <c r="EA158" s="25"/>
      <c r="EB158" s="25"/>
      <c r="EC158" s="18" t="str">
        <f t="shared" si="422"/>
        <v/>
      </c>
      <c r="ED158" s="18" t="str">
        <f t="shared" si="423"/>
        <v/>
      </c>
      <c r="EE158" s="18" t="str">
        <f t="shared" si="473"/>
        <v/>
      </c>
      <c r="EF158" s="18" t="str">
        <f t="shared" si="474"/>
        <v/>
      </c>
      <c r="EG158" s="18" t="str">
        <f>IF(ISNUMBER(EE158), EE158*COS(RADIANS(-$C158+Графики!$B$3))+EF158*SIN(RADIANS(-$C158+Графики!$B$3)),"")</f>
        <v/>
      </c>
      <c r="EH158" s="19" t="str">
        <f>IF(ISNUMBER(EE158), EE158*COS(RADIANS(-$C158+Графики!$B$5))+EF158*SIN(RADIANS(-$C158+Графики!$B$5)),"")</f>
        <v/>
      </c>
      <c r="EI158" s="24"/>
      <c r="EJ158" s="25"/>
      <c r="EK158" s="25"/>
      <c r="EL158" s="25"/>
      <c r="EM158" s="18" t="str">
        <f t="shared" si="424"/>
        <v/>
      </c>
      <c r="EN158" s="18" t="str">
        <f t="shared" si="425"/>
        <v/>
      </c>
      <c r="EO158" s="18" t="str">
        <f t="shared" si="475"/>
        <v/>
      </c>
      <c r="EP158" s="18" t="str">
        <f t="shared" si="476"/>
        <v/>
      </c>
      <c r="EQ158" s="18" t="str">
        <f>IF(ISNUMBER(EO158), EO158*COS(RADIANS(-$C158+Графики!$B$3))+EP158*SIN(RADIANS(-$C158+Графики!$B$3)),"")</f>
        <v/>
      </c>
      <c r="ER158" s="19" t="str">
        <f>IF(ISNUMBER(EO158), EO158*COS(RADIANS(-$C158+Графики!$B$5))+EP158*SIN(RADIANS(-$C158+Графики!$B$5)),"")</f>
        <v/>
      </c>
      <c r="ES158" s="24"/>
      <c r="ET158" s="25"/>
      <c r="EU158" s="25"/>
      <c r="EV158" s="25"/>
      <c r="EW158" s="18" t="str">
        <f t="shared" si="426"/>
        <v/>
      </c>
      <c r="EX158" s="18" t="str">
        <f t="shared" si="427"/>
        <v/>
      </c>
      <c r="EY158" s="18" t="str">
        <f t="shared" si="477"/>
        <v/>
      </c>
      <c r="EZ158" s="18" t="str">
        <f t="shared" si="478"/>
        <v/>
      </c>
      <c r="FA158" s="18" t="str">
        <f>IF(ISNUMBER(EY158), EY158*COS(RADIANS(-$C158+Графики!$B$3))+EZ158*SIN(RADIANS(-$C158+Графики!$B$3)),"")</f>
        <v/>
      </c>
      <c r="FB158" s="19" t="str">
        <f>IF(ISNUMBER(EY158), EY158*COS(RADIANS(-$C158+Графики!$B$5))+EZ158*SIN(RADIANS(-$C158+Графики!$B$5)),"")</f>
        <v/>
      </c>
      <c r="FC158" s="24"/>
      <c r="FD158" s="25"/>
      <c r="FE158" s="25"/>
      <c r="FF158" s="25"/>
      <c r="FG158" s="18" t="str">
        <f t="shared" si="428"/>
        <v/>
      </c>
      <c r="FH158" s="18" t="str">
        <f t="shared" si="429"/>
        <v/>
      </c>
      <c r="FI158" s="18" t="str">
        <f t="shared" si="479"/>
        <v/>
      </c>
      <c r="FJ158" s="18" t="str">
        <f t="shared" si="480"/>
        <v/>
      </c>
      <c r="FK158" s="18" t="str">
        <f>IF(ISNUMBER(FI158), FI158*COS(RADIANS(-$C158+Графики!$B$3))+FJ158*SIN(RADIANS(-$C158+Графики!$B$3)),"")</f>
        <v/>
      </c>
      <c r="FL158" s="19" t="str">
        <f>IF(ISNUMBER(FI158), FI158*COS(RADIANS(-$C158+Графики!$B$5))+FJ158*SIN(RADIANS(-$C158+Графики!$B$5)),"")</f>
        <v/>
      </c>
      <c r="FM158" s="24"/>
      <c r="FN158" s="25"/>
      <c r="FO158" s="25"/>
      <c r="FP158" s="25"/>
      <c r="FQ158" s="18" t="str">
        <f t="shared" si="430"/>
        <v/>
      </c>
      <c r="FR158" s="18" t="str">
        <f t="shared" si="431"/>
        <v/>
      </c>
      <c r="FS158" s="18" t="str">
        <f t="shared" si="481"/>
        <v/>
      </c>
      <c r="FT158" s="18" t="str">
        <f t="shared" si="482"/>
        <v/>
      </c>
      <c r="FU158" s="18" t="str">
        <f>IF(ISNUMBER(FS158), FS158*COS(RADIANS(-$C158+Графики!$B$3))+FT158*SIN(RADIANS(-$C158+Графики!$B$3)),"")</f>
        <v/>
      </c>
      <c r="FV158" s="19" t="str">
        <f>IF(ISNUMBER(FS158), FS158*COS(RADIANS(-$C158+Графики!$B$5))+FT158*SIN(RADIANS(-$C158+Графики!$B$5)),"")</f>
        <v/>
      </c>
      <c r="FW158" s="24"/>
      <c r="FX158" s="25"/>
      <c r="FY158" s="25"/>
      <c r="FZ158" s="25"/>
      <c r="GA158" s="18" t="str">
        <f t="shared" si="432"/>
        <v/>
      </c>
      <c r="GB158" s="18" t="str">
        <f t="shared" si="433"/>
        <v/>
      </c>
      <c r="GC158" s="18" t="str">
        <f t="shared" si="483"/>
        <v/>
      </c>
      <c r="GD158" s="18" t="str">
        <f t="shared" si="484"/>
        <v/>
      </c>
      <c r="GE158" s="18" t="str">
        <f>IF(ISNUMBER(GC158), GC158*COS(RADIANS(-$C158+Графики!$B$3))+GD158*SIN(RADIANS(-$C158+Графики!$B$3)),"")</f>
        <v/>
      </c>
      <c r="GF158" s="19" t="str">
        <f>IF(ISNUMBER(GC158), GC158*COS(RADIANS(-$C158+Графики!$B$5))+GD158*SIN(RADIANS(-$C158+Графики!$B$5)),"")</f>
        <v/>
      </c>
      <c r="GG158" s="24"/>
      <c r="GH158" s="25"/>
      <c r="GI158" s="25"/>
      <c r="GJ158" s="25"/>
      <c r="GK158" s="18" t="str">
        <f t="shared" si="434"/>
        <v/>
      </c>
      <c r="GL158" s="18" t="str">
        <f t="shared" si="435"/>
        <v/>
      </c>
      <c r="GM158" s="18" t="str">
        <f t="shared" si="485"/>
        <v/>
      </c>
      <c r="GN158" s="18" t="str">
        <f t="shared" si="486"/>
        <v/>
      </c>
      <c r="GO158" s="18" t="str">
        <f>IF(ISNUMBER(GM158), GM158*COS(RADIANS(-$C158+Графики!$B$3))+GN158*SIN(RADIANS(-$C158+Графики!$B$3)),"")</f>
        <v/>
      </c>
      <c r="GP158" s="19" t="str">
        <f>IF(ISNUMBER(GM158), GM158*COS(RADIANS(-$C158+Графики!$B$5))+GN158*SIN(RADIANS(-$C158+Графики!$B$5)),"")</f>
        <v/>
      </c>
      <c r="GQ158" s="24"/>
      <c r="GR158" s="25"/>
      <c r="GS158" s="25"/>
      <c r="GT158" s="25"/>
      <c r="GU158" s="18" t="str">
        <f t="shared" si="436"/>
        <v/>
      </c>
      <c r="GV158" s="18" t="str">
        <f t="shared" si="437"/>
        <v/>
      </c>
      <c r="GW158" s="18" t="str">
        <f t="shared" si="487"/>
        <v/>
      </c>
      <c r="GX158" s="18" t="str">
        <f t="shared" si="488"/>
        <v/>
      </c>
      <c r="GY158" s="18" t="str">
        <f>IF(ISNUMBER(GW158), GW158*COS(RADIANS(-$C158+Графики!$B$3))+GX158*SIN(RADIANS(-$C158+Графики!$B$3)),"")</f>
        <v/>
      </c>
      <c r="GZ158" s="19" t="str">
        <f>IF(ISNUMBER(GW158), GW158*COS(RADIANS(-$C158+Графики!$B$5))+GX158*SIN(RADIANS(-$C158+Графики!$B$5)),"")</f>
        <v/>
      </c>
      <c r="HA158" s="24"/>
      <c r="HB158" s="25"/>
      <c r="HC158" s="25"/>
      <c r="HD158" s="25"/>
      <c r="HE158" s="18" t="str">
        <f t="shared" si="438"/>
        <v/>
      </c>
      <c r="HF158" s="18" t="str">
        <f t="shared" si="439"/>
        <v/>
      </c>
      <c r="HG158" s="18" t="str">
        <f t="shared" si="489"/>
        <v/>
      </c>
      <c r="HH158" s="18" t="str">
        <f t="shared" si="490"/>
        <v/>
      </c>
      <c r="HI158" s="18" t="str">
        <f>IF(ISNUMBER(HG158), HG158*COS(RADIANS(-$C158+Графики!$B$3))+HH158*SIN(RADIANS(-$C158+Графики!$B$3)),"")</f>
        <v/>
      </c>
      <c r="HJ158" s="19" t="str">
        <f>IF(ISNUMBER(HG158), HG158*COS(RADIANS(-$C158+Графики!$B$5))+HH158*SIN(RADIANS(-$C158+Графики!$B$5)),"")</f>
        <v/>
      </c>
      <c r="HK158" s="24"/>
      <c r="HL158" s="25"/>
      <c r="HM158" s="25"/>
      <c r="HN158" s="25"/>
      <c r="HO158" s="18" t="str">
        <f t="shared" si="440"/>
        <v/>
      </c>
      <c r="HP158" s="18" t="str">
        <f t="shared" si="441"/>
        <v/>
      </c>
      <c r="HQ158" s="18" t="str">
        <f t="shared" si="491"/>
        <v/>
      </c>
      <c r="HR158" s="18" t="str">
        <f t="shared" si="492"/>
        <v/>
      </c>
      <c r="HS158" s="18" t="str">
        <f>IF(ISNUMBER(HQ158), HQ158*COS(RADIANS(-$C158+Графики!$B$3))+HR158*SIN(RADIANS(-$C158+Графики!$B$3)),"")</f>
        <v/>
      </c>
      <c r="HT158" s="19" t="str">
        <f>IF(ISNUMBER(HQ158), HQ158*COS(RADIANS(-$C158+Графики!$B$5))+HR158*SIN(RADIANS(-$C158+Графики!$B$5)),"")</f>
        <v/>
      </c>
      <c r="HU158" s="24"/>
      <c r="HV158" s="25"/>
      <c r="HW158" s="25"/>
      <c r="HX158" s="25"/>
      <c r="HY158" s="18" t="str">
        <f t="shared" si="442"/>
        <v/>
      </c>
      <c r="HZ158" s="18" t="str">
        <f t="shared" si="443"/>
        <v/>
      </c>
      <c r="IA158" s="18" t="str">
        <f t="shared" si="493"/>
        <v/>
      </c>
      <c r="IB158" s="18" t="str">
        <f t="shared" si="494"/>
        <v/>
      </c>
      <c r="IC158" s="18" t="str">
        <f>IF(ISNUMBER(IA158), IA158*COS(RADIANS(-$C158+Графики!$B$3))+IB158*SIN(RADIANS(-$C158+Графики!$B$3)),"")</f>
        <v/>
      </c>
      <c r="ID158" s="19" t="str">
        <f>IF(ISNUMBER(IA158), IA158*COS(RADIANS(-$C158+Графики!$B$5))+IB158*SIN(RADIANS(-$C158+Графики!$B$5)),"")</f>
        <v/>
      </c>
      <c r="IE158" s="24"/>
      <c r="IF158" s="25"/>
      <c r="IG158" s="25"/>
      <c r="IH158" s="25"/>
      <c r="II158" s="18" t="str">
        <f t="shared" si="444"/>
        <v/>
      </c>
      <c r="IJ158" s="18" t="str">
        <f t="shared" si="445"/>
        <v/>
      </c>
      <c r="IK158" s="18" t="str">
        <f t="shared" si="495"/>
        <v/>
      </c>
      <c r="IL158" s="18" t="str">
        <f t="shared" si="496"/>
        <v/>
      </c>
      <c r="IM158" s="18" t="str">
        <f>IF(ISNUMBER(IK158), IK158*COS(RADIANS(-$C158+Графики!$B$3))+IL158*SIN(RADIANS(-$C158+Графики!$B$3)),"")</f>
        <v/>
      </c>
      <c r="IN158" s="19" t="str">
        <f>IF(ISNUMBER(IK158), IK158*COS(RADIANS(-$C158+Графики!$B$5))+IL158*SIN(RADIANS(-$C158+Графики!$B$5)),"")</f>
        <v/>
      </c>
      <c r="IO158" s="24"/>
      <c r="IP158" s="25"/>
      <c r="IQ158" s="25"/>
      <c r="IR158" s="25"/>
      <c r="IS158" s="18" t="str">
        <f t="shared" si="446"/>
        <v/>
      </c>
      <c r="IT158" s="18" t="str">
        <f t="shared" si="447"/>
        <v/>
      </c>
      <c r="IU158" s="18" t="str">
        <f t="shared" si="497"/>
        <v/>
      </c>
      <c r="IV158" s="18" t="str">
        <f t="shared" si="498"/>
        <v/>
      </c>
      <c r="IW158" s="18" t="str">
        <f>IF(ISNUMBER(IU158), IU158*COS(RADIANS(-$C158+Графики!$B$3))+IV158*SIN(RADIANS(-$C158+Графики!$B$3)),"")</f>
        <v/>
      </c>
      <c r="IX158" s="19" t="str">
        <f>IF(ISNUMBER(IU158), IU158*COS(RADIANS(-$C158+Графики!$B$5))+IV158*SIN(RADIANS(-$C158+Графики!$B$5)),"")</f>
        <v/>
      </c>
    </row>
    <row r="159" spans="1:258" s="88" customFormat="1" x14ac:dyDescent="0.25">
      <c r="A159" s="44">
        <v>159</v>
      </c>
      <c r="B159" s="50">
        <v>0</v>
      </c>
      <c r="C159" s="11">
        <f>IF(Графики!$A$7="Расчитывать с учетом закручивания скважины",B159,0)</f>
        <v>0</v>
      </c>
      <c r="D159" s="47">
        <v>78</v>
      </c>
      <c r="E159" s="34">
        <f t="shared" si="502"/>
        <v>0</v>
      </c>
      <c r="F159" s="35">
        <f t="shared" si="502"/>
        <v>0</v>
      </c>
      <c r="G159" s="35">
        <f t="shared" si="500"/>
        <v>0</v>
      </c>
      <c r="H159" s="36">
        <f t="shared" si="501"/>
        <v>0</v>
      </c>
      <c r="I159" s="29"/>
      <c r="J159" s="25"/>
      <c r="K159" s="25"/>
      <c r="L159" s="25"/>
      <c r="M159" s="18" t="str">
        <f t="shared" si="398"/>
        <v/>
      </c>
      <c r="N159" s="18" t="str">
        <f t="shared" si="399"/>
        <v/>
      </c>
      <c r="O159" s="18" t="str">
        <f t="shared" si="449"/>
        <v/>
      </c>
      <c r="P159" s="18" t="str">
        <f t="shared" si="450"/>
        <v/>
      </c>
      <c r="Q159" s="18" t="str">
        <f>IF(ISNUMBER(O159), O159*COS(RADIANS(-$C159+Графики!$B$3))+P159*SIN(RADIANS(-$C159+Графики!$B$3)),"")</f>
        <v/>
      </c>
      <c r="R159" s="19" t="str">
        <f>IF(ISNUMBER(O159), O159*COS(RADIANS(-$C159+Графики!$B$5))+P159*SIN(RADIANS(-$C159+Графики!$B$5)),"")</f>
        <v/>
      </c>
      <c r="S159" s="29"/>
      <c r="T159" s="25"/>
      <c r="U159" s="25"/>
      <c r="V159" s="25"/>
      <c r="W159" s="18" t="str">
        <f t="shared" si="400"/>
        <v/>
      </c>
      <c r="X159" s="18" t="str">
        <f t="shared" si="401"/>
        <v/>
      </c>
      <c r="Y159" s="18" t="str">
        <f t="shared" si="451"/>
        <v/>
      </c>
      <c r="Z159" s="18" t="str">
        <f t="shared" si="452"/>
        <v/>
      </c>
      <c r="AA159" s="18" t="str">
        <f>IF(ISNUMBER(Y159), Y159*COS(RADIANS(-$C159+Графики!$B$3))+Z159*SIN(RADIANS(-$C159+Графики!$B$3)),"")</f>
        <v/>
      </c>
      <c r="AB159" s="18" t="str">
        <f>IF(ISNUMBER(Y159), Y159*COS(RADIANS(-$C159+Графики!$B$5))+Z159*SIN(RADIANS(-$C159+Графики!$B$5)),"")</f>
        <v/>
      </c>
      <c r="AC159" s="24"/>
      <c r="AD159" s="25"/>
      <c r="AE159" s="25"/>
      <c r="AF159" s="25"/>
      <c r="AG159" s="18" t="str">
        <f t="shared" si="402"/>
        <v/>
      </c>
      <c r="AH159" s="18" t="str">
        <f t="shared" si="403"/>
        <v/>
      </c>
      <c r="AI159" s="18" t="str">
        <f t="shared" si="453"/>
        <v/>
      </c>
      <c r="AJ159" s="18" t="str">
        <f t="shared" si="454"/>
        <v/>
      </c>
      <c r="AK159" s="18" t="str">
        <f>IF(ISNUMBER(AI159), AI159*COS(RADIANS(-$C159+Графики!$B$3))+AJ159*SIN(RADIANS(-$C159+Графики!$B$3)),"")</f>
        <v/>
      </c>
      <c r="AL159" s="19" t="str">
        <f>IF(ISNUMBER(AI159), AI159*COS(RADIANS(-$C159+Графики!$B$5))+AJ159*SIN(RADIANS(-$C159+Графики!$B$5)),"")</f>
        <v/>
      </c>
      <c r="AM159" s="24"/>
      <c r="AN159" s="25"/>
      <c r="AO159" s="25"/>
      <c r="AP159" s="25"/>
      <c r="AQ159" s="18" t="str">
        <f t="shared" si="404"/>
        <v/>
      </c>
      <c r="AR159" s="18" t="str">
        <f t="shared" si="405"/>
        <v/>
      </c>
      <c r="AS159" s="18" t="str">
        <f t="shared" si="455"/>
        <v/>
      </c>
      <c r="AT159" s="18" t="str">
        <f t="shared" si="456"/>
        <v/>
      </c>
      <c r="AU159" s="18" t="str">
        <f>IF(ISNUMBER(AS159), AS159*COS(RADIANS(-$C159+Графики!$B$3))+AT159*SIN(RADIANS(-$C159+Графики!$B$3)),"")</f>
        <v/>
      </c>
      <c r="AV159" s="19" t="str">
        <f>IF(ISNUMBER(AS159), AS159*COS(RADIANS(-$C159+Графики!$B$5))+AT159*SIN(RADIANS(-$C159+Графики!$B$5)),"")</f>
        <v/>
      </c>
      <c r="AW159" s="24"/>
      <c r="AX159" s="25"/>
      <c r="AY159" s="25"/>
      <c r="AZ159" s="25"/>
      <c r="BA159" s="18" t="str">
        <f t="shared" si="406"/>
        <v/>
      </c>
      <c r="BB159" s="18" t="str">
        <f t="shared" si="407"/>
        <v/>
      </c>
      <c r="BC159" s="18" t="str">
        <f t="shared" si="457"/>
        <v/>
      </c>
      <c r="BD159" s="18" t="str">
        <f t="shared" si="458"/>
        <v/>
      </c>
      <c r="BE159" s="18" t="str">
        <f>IF(ISNUMBER(BC159), BC159*COS(RADIANS(-$C159+Графики!$B$3))+BD159*SIN(RADIANS(-$C159+Графики!$B$3)),"")</f>
        <v/>
      </c>
      <c r="BF159" s="19" t="str">
        <f>IF(ISNUMBER(BC159), BC159*COS(RADIANS(-$C159+Графики!$B$5))+BD159*SIN(RADIANS(-$C159+Графики!$B$5)),"")</f>
        <v/>
      </c>
      <c r="BG159" s="24"/>
      <c r="BH159" s="25"/>
      <c r="BI159" s="25"/>
      <c r="BJ159" s="25"/>
      <c r="BK159" s="18" t="str">
        <f t="shared" si="408"/>
        <v/>
      </c>
      <c r="BL159" s="18" t="str">
        <f t="shared" si="409"/>
        <v/>
      </c>
      <c r="BM159" s="18" t="str">
        <f t="shared" si="459"/>
        <v/>
      </c>
      <c r="BN159" s="18" t="str">
        <f t="shared" si="460"/>
        <v/>
      </c>
      <c r="BO159" s="18" t="str">
        <f>IF(ISNUMBER(BM159), BM159*COS(RADIANS(-$C159+Графики!$B$3))+BN159*SIN(RADIANS(-$C159+Графики!$B$3)),"")</f>
        <v/>
      </c>
      <c r="BP159" s="19" t="str">
        <f>IF(ISNUMBER(BM159), BM159*COS(RADIANS(-$C159+Графики!$B$5))+BN159*SIN(RADIANS(-$C159+Графики!$B$5)),"")</f>
        <v/>
      </c>
      <c r="BQ159" s="24"/>
      <c r="BR159" s="25"/>
      <c r="BS159" s="25"/>
      <c r="BT159" s="25"/>
      <c r="BU159" s="18" t="str">
        <f t="shared" si="410"/>
        <v/>
      </c>
      <c r="BV159" s="18" t="str">
        <f t="shared" si="411"/>
        <v/>
      </c>
      <c r="BW159" s="18" t="str">
        <f t="shared" si="461"/>
        <v/>
      </c>
      <c r="BX159" s="18" t="str">
        <f t="shared" si="462"/>
        <v/>
      </c>
      <c r="BY159" s="18" t="str">
        <f>IF(ISNUMBER(BW159), BW159*COS(RADIANS(-$C159+Графики!$B$3))+BX159*SIN(RADIANS(-$C159+Графики!$B$3)),"")</f>
        <v/>
      </c>
      <c r="BZ159" s="19" t="str">
        <f>IF(ISNUMBER(BW159), BW159*COS(RADIANS(-$C159+Графики!$B$5))+BX159*SIN(RADIANS(-$C159+Графики!$B$5)),"")</f>
        <v/>
      </c>
      <c r="CA159" s="29"/>
      <c r="CB159" s="25"/>
      <c r="CC159" s="25"/>
      <c r="CD159" s="25"/>
      <c r="CE159" s="18" t="str">
        <f t="shared" si="412"/>
        <v/>
      </c>
      <c r="CF159" s="18" t="str">
        <f t="shared" si="413"/>
        <v/>
      </c>
      <c r="CG159" s="18" t="str">
        <f t="shared" si="463"/>
        <v/>
      </c>
      <c r="CH159" s="18" t="str">
        <f t="shared" si="464"/>
        <v/>
      </c>
      <c r="CI159" s="18" t="str">
        <f>IF(ISNUMBER(CG159), CG159*COS(RADIANS(-$C159+Графики!$B$3))+CH159*SIN(RADIANS(-$C159+Графики!$B$3)),"")</f>
        <v/>
      </c>
      <c r="CJ159" s="19" t="str">
        <f>IF(ISNUMBER(CG159), CG159*COS(RADIANS(-$C159+Графики!$B$5))+CH159*SIN(RADIANS(-$C159+Графики!$B$5)),"")</f>
        <v/>
      </c>
      <c r="CK159" s="24"/>
      <c r="CL159" s="25"/>
      <c r="CM159" s="25"/>
      <c r="CN159" s="25"/>
      <c r="CO159" s="18" t="str">
        <f t="shared" si="414"/>
        <v/>
      </c>
      <c r="CP159" s="18" t="str">
        <f t="shared" si="415"/>
        <v/>
      </c>
      <c r="CQ159" s="18" t="str">
        <f t="shared" si="465"/>
        <v/>
      </c>
      <c r="CR159" s="18" t="str">
        <f t="shared" si="466"/>
        <v/>
      </c>
      <c r="CS159" s="18" t="str">
        <f>IF(ISNUMBER(CQ159), CQ159*COS(RADIANS(-$C159+Графики!$B$3))+CR159*SIN(RADIANS(-$C159+Графики!$B$3)),"")</f>
        <v/>
      </c>
      <c r="CT159" s="19" t="str">
        <f>IF(ISNUMBER(CQ159), CQ159*COS(RADIANS(-$C159+Графики!$B$5))+CR159*SIN(RADIANS(-$C159+Графики!$B$5)),"")</f>
        <v/>
      </c>
      <c r="CU159" s="24"/>
      <c r="CV159" s="25"/>
      <c r="CW159" s="25"/>
      <c r="CX159" s="25"/>
      <c r="CY159" s="18" t="str">
        <f t="shared" si="416"/>
        <v/>
      </c>
      <c r="CZ159" s="18" t="str">
        <f t="shared" si="417"/>
        <v/>
      </c>
      <c r="DA159" s="18" t="str">
        <f t="shared" si="467"/>
        <v/>
      </c>
      <c r="DB159" s="18" t="str">
        <f t="shared" si="468"/>
        <v/>
      </c>
      <c r="DC159" s="18" t="str">
        <f>IF(ISNUMBER(DA159), DA159*COS(RADIANS(-$C159+Графики!$B$3))+DB159*SIN(RADIANS(-$C159+Графики!$B$3)),"")</f>
        <v/>
      </c>
      <c r="DD159" s="19" t="str">
        <f>IF(ISNUMBER(DA159), DA159*COS(RADIANS(-$C159+Графики!$B$5))+DB159*SIN(RADIANS(-$C159+Графики!$B$5)),"")</f>
        <v/>
      </c>
      <c r="DE159" s="24"/>
      <c r="DF159" s="25"/>
      <c r="DG159" s="25"/>
      <c r="DH159" s="25"/>
      <c r="DI159" s="18" t="str">
        <f t="shared" si="418"/>
        <v/>
      </c>
      <c r="DJ159" s="18" t="str">
        <f t="shared" si="419"/>
        <v/>
      </c>
      <c r="DK159" s="18" t="str">
        <f t="shared" si="469"/>
        <v/>
      </c>
      <c r="DL159" s="18" t="str">
        <f t="shared" si="470"/>
        <v/>
      </c>
      <c r="DM159" s="18" t="str">
        <f>IF(ISNUMBER(DK159), DK159*COS(RADIANS(-$C159+Графики!$B$3))+DL159*SIN(RADIANS(-$C159+Графики!$B$3)),"")</f>
        <v/>
      </c>
      <c r="DN159" s="19" t="str">
        <f>IF(ISNUMBER(DK159), DK159*COS(RADIANS(-$C159+Графики!$B$5))+DL159*SIN(RADIANS(-$C159+Графики!$B$5)),"")</f>
        <v/>
      </c>
      <c r="DO159" s="24"/>
      <c r="DP159" s="25"/>
      <c r="DQ159" s="25"/>
      <c r="DR159" s="25"/>
      <c r="DS159" s="18" t="str">
        <f t="shared" si="420"/>
        <v/>
      </c>
      <c r="DT159" s="18" t="str">
        <f t="shared" si="421"/>
        <v/>
      </c>
      <c r="DU159" s="18" t="str">
        <f t="shared" si="471"/>
        <v/>
      </c>
      <c r="DV159" s="18" t="str">
        <f t="shared" si="472"/>
        <v/>
      </c>
      <c r="DW159" s="18" t="str">
        <f>IF(ISNUMBER(DU159), DU159*COS(RADIANS(-$C159+Графики!$B$3))+DV159*SIN(RADIANS(-$C159+Графики!$B$3)),"")</f>
        <v/>
      </c>
      <c r="DX159" s="19" t="str">
        <f>IF(ISNUMBER(DU159), DU159*COS(RADIANS(-$C159+Графики!$B$5))+DV159*SIN(RADIANS(-$C159+Графики!$B$5)),"")</f>
        <v/>
      </c>
      <c r="DY159" s="24"/>
      <c r="DZ159" s="25"/>
      <c r="EA159" s="25"/>
      <c r="EB159" s="25"/>
      <c r="EC159" s="18" t="str">
        <f t="shared" si="422"/>
        <v/>
      </c>
      <c r="ED159" s="18" t="str">
        <f t="shared" si="423"/>
        <v/>
      </c>
      <c r="EE159" s="18" t="str">
        <f t="shared" si="473"/>
        <v/>
      </c>
      <c r="EF159" s="18" t="str">
        <f t="shared" si="474"/>
        <v/>
      </c>
      <c r="EG159" s="18" t="str">
        <f>IF(ISNUMBER(EE159), EE159*COS(RADIANS(-$C159+Графики!$B$3))+EF159*SIN(RADIANS(-$C159+Графики!$B$3)),"")</f>
        <v/>
      </c>
      <c r="EH159" s="19" t="str">
        <f>IF(ISNUMBER(EE159), EE159*COS(RADIANS(-$C159+Графики!$B$5))+EF159*SIN(RADIANS(-$C159+Графики!$B$5)),"")</f>
        <v/>
      </c>
      <c r="EI159" s="24"/>
      <c r="EJ159" s="25"/>
      <c r="EK159" s="25"/>
      <c r="EL159" s="25"/>
      <c r="EM159" s="18" t="str">
        <f t="shared" si="424"/>
        <v/>
      </c>
      <c r="EN159" s="18" t="str">
        <f t="shared" si="425"/>
        <v/>
      </c>
      <c r="EO159" s="18" t="str">
        <f t="shared" si="475"/>
        <v/>
      </c>
      <c r="EP159" s="18" t="str">
        <f t="shared" si="476"/>
        <v/>
      </c>
      <c r="EQ159" s="18" t="str">
        <f>IF(ISNUMBER(EO159), EO159*COS(RADIANS(-$C159+Графики!$B$3))+EP159*SIN(RADIANS(-$C159+Графики!$B$3)),"")</f>
        <v/>
      </c>
      <c r="ER159" s="19" t="str">
        <f>IF(ISNUMBER(EO159), EO159*COS(RADIANS(-$C159+Графики!$B$5))+EP159*SIN(RADIANS(-$C159+Графики!$B$5)),"")</f>
        <v/>
      </c>
      <c r="ES159" s="24"/>
      <c r="ET159" s="25"/>
      <c r="EU159" s="25"/>
      <c r="EV159" s="25"/>
      <c r="EW159" s="18" t="str">
        <f t="shared" si="426"/>
        <v/>
      </c>
      <c r="EX159" s="18" t="str">
        <f t="shared" si="427"/>
        <v/>
      </c>
      <c r="EY159" s="18" t="str">
        <f t="shared" si="477"/>
        <v/>
      </c>
      <c r="EZ159" s="18" t="str">
        <f t="shared" si="478"/>
        <v/>
      </c>
      <c r="FA159" s="18" t="str">
        <f>IF(ISNUMBER(EY159), EY159*COS(RADIANS(-$C159+Графики!$B$3))+EZ159*SIN(RADIANS(-$C159+Графики!$B$3)),"")</f>
        <v/>
      </c>
      <c r="FB159" s="19" t="str">
        <f>IF(ISNUMBER(EY159), EY159*COS(RADIANS(-$C159+Графики!$B$5))+EZ159*SIN(RADIANS(-$C159+Графики!$B$5)),"")</f>
        <v/>
      </c>
      <c r="FC159" s="24"/>
      <c r="FD159" s="25"/>
      <c r="FE159" s="25"/>
      <c r="FF159" s="25"/>
      <c r="FG159" s="18" t="str">
        <f t="shared" si="428"/>
        <v/>
      </c>
      <c r="FH159" s="18" t="str">
        <f t="shared" si="429"/>
        <v/>
      </c>
      <c r="FI159" s="18" t="str">
        <f t="shared" si="479"/>
        <v/>
      </c>
      <c r="FJ159" s="18" t="str">
        <f t="shared" si="480"/>
        <v/>
      </c>
      <c r="FK159" s="18" t="str">
        <f>IF(ISNUMBER(FI159), FI159*COS(RADIANS(-$C159+Графики!$B$3))+FJ159*SIN(RADIANS(-$C159+Графики!$B$3)),"")</f>
        <v/>
      </c>
      <c r="FL159" s="19" t="str">
        <f>IF(ISNUMBER(FI159), FI159*COS(RADIANS(-$C159+Графики!$B$5))+FJ159*SIN(RADIANS(-$C159+Графики!$B$5)),"")</f>
        <v/>
      </c>
      <c r="FM159" s="24"/>
      <c r="FN159" s="25"/>
      <c r="FO159" s="25"/>
      <c r="FP159" s="25"/>
      <c r="FQ159" s="18" t="str">
        <f t="shared" si="430"/>
        <v/>
      </c>
      <c r="FR159" s="18" t="str">
        <f t="shared" si="431"/>
        <v/>
      </c>
      <c r="FS159" s="18" t="str">
        <f t="shared" si="481"/>
        <v/>
      </c>
      <c r="FT159" s="18" t="str">
        <f t="shared" si="482"/>
        <v/>
      </c>
      <c r="FU159" s="18" t="str">
        <f>IF(ISNUMBER(FS159), FS159*COS(RADIANS(-$C159+Графики!$B$3))+FT159*SIN(RADIANS(-$C159+Графики!$B$3)),"")</f>
        <v/>
      </c>
      <c r="FV159" s="19" t="str">
        <f>IF(ISNUMBER(FS159), FS159*COS(RADIANS(-$C159+Графики!$B$5))+FT159*SIN(RADIANS(-$C159+Графики!$B$5)),"")</f>
        <v/>
      </c>
      <c r="FW159" s="24"/>
      <c r="FX159" s="25"/>
      <c r="FY159" s="25"/>
      <c r="FZ159" s="25"/>
      <c r="GA159" s="18" t="str">
        <f t="shared" si="432"/>
        <v/>
      </c>
      <c r="GB159" s="18" t="str">
        <f t="shared" si="433"/>
        <v/>
      </c>
      <c r="GC159" s="18" t="str">
        <f t="shared" si="483"/>
        <v/>
      </c>
      <c r="GD159" s="18" t="str">
        <f t="shared" si="484"/>
        <v/>
      </c>
      <c r="GE159" s="18" t="str">
        <f>IF(ISNUMBER(GC159), GC159*COS(RADIANS(-$C159+Графики!$B$3))+GD159*SIN(RADIANS(-$C159+Графики!$B$3)),"")</f>
        <v/>
      </c>
      <c r="GF159" s="19" t="str">
        <f>IF(ISNUMBER(GC159), GC159*COS(RADIANS(-$C159+Графики!$B$5))+GD159*SIN(RADIANS(-$C159+Графики!$B$5)),"")</f>
        <v/>
      </c>
      <c r="GG159" s="24"/>
      <c r="GH159" s="25"/>
      <c r="GI159" s="25"/>
      <c r="GJ159" s="25"/>
      <c r="GK159" s="18" t="str">
        <f t="shared" si="434"/>
        <v/>
      </c>
      <c r="GL159" s="18" t="str">
        <f t="shared" si="435"/>
        <v/>
      </c>
      <c r="GM159" s="18" t="str">
        <f t="shared" si="485"/>
        <v/>
      </c>
      <c r="GN159" s="18" t="str">
        <f t="shared" si="486"/>
        <v/>
      </c>
      <c r="GO159" s="18" t="str">
        <f>IF(ISNUMBER(GM159), GM159*COS(RADIANS(-$C159+Графики!$B$3))+GN159*SIN(RADIANS(-$C159+Графики!$B$3)),"")</f>
        <v/>
      </c>
      <c r="GP159" s="19" t="str">
        <f>IF(ISNUMBER(GM159), GM159*COS(RADIANS(-$C159+Графики!$B$5))+GN159*SIN(RADIANS(-$C159+Графики!$B$5)),"")</f>
        <v/>
      </c>
      <c r="GQ159" s="24"/>
      <c r="GR159" s="25"/>
      <c r="GS159" s="25"/>
      <c r="GT159" s="25"/>
      <c r="GU159" s="18" t="str">
        <f t="shared" si="436"/>
        <v/>
      </c>
      <c r="GV159" s="18" t="str">
        <f t="shared" si="437"/>
        <v/>
      </c>
      <c r="GW159" s="18" t="str">
        <f t="shared" si="487"/>
        <v/>
      </c>
      <c r="GX159" s="18" t="str">
        <f t="shared" si="488"/>
        <v/>
      </c>
      <c r="GY159" s="18" t="str">
        <f>IF(ISNUMBER(GW159), GW159*COS(RADIANS(-$C159+Графики!$B$3))+GX159*SIN(RADIANS(-$C159+Графики!$B$3)),"")</f>
        <v/>
      </c>
      <c r="GZ159" s="19" t="str">
        <f>IF(ISNUMBER(GW159), GW159*COS(RADIANS(-$C159+Графики!$B$5))+GX159*SIN(RADIANS(-$C159+Графики!$B$5)),"")</f>
        <v/>
      </c>
      <c r="HA159" s="24"/>
      <c r="HB159" s="25"/>
      <c r="HC159" s="25"/>
      <c r="HD159" s="25"/>
      <c r="HE159" s="18" t="str">
        <f t="shared" si="438"/>
        <v/>
      </c>
      <c r="HF159" s="18" t="str">
        <f t="shared" si="439"/>
        <v/>
      </c>
      <c r="HG159" s="18" t="str">
        <f t="shared" si="489"/>
        <v/>
      </c>
      <c r="HH159" s="18" t="str">
        <f t="shared" si="490"/>
        <v/>
      </c>
      <c r="HI159" s="18" t="str">
        <f>IF(ISNUMBER(HG159), HG159*COS(RADIANS(-$C159+Графики!$B$3))+HH159*SIN(RADIANS(-$C159+Графики!$B$3)),"")</f>
        <v/>
      </c>
      <c r="HJ159" s="19" t="str">
        <f>IF(ISNUMBER(HG159), HG159*COS(RADIANS(-$C159+Графики!$B$5))+HH159*SIN(RADIANS(-$C159+Графики!$B$5)),"")</f>
        <v/>
      </c>
      <c r="HK159" s="24"/>
      <c r="HL159" s="25"/>
      <c r="HM159" s="25"/>
      <c r="HN159" s="25"/>
      <c r="HO159" s="18" t="str">
        <f t="shared" si="440"/>
        <v/>
      </c>
      <c r="HP159" s="18" t="str">
        <f t="shared" si="441"/>
        <v/>
      </c>
      <c r="HQ159" s="18" t="str">
        <f t="shared" si="491"/>
        <v/>
      </c>
      <c r="HR159" s="18" t="str">
        <f t="shared" si="492"/>
        <v/>
      </c>
      <c r="HS159" s="18" t="str">
        <f>IF(ISNUMBER(HQ159), HQ159*COS(RADIANS(-$C159+Графики!$B$3))+HR159*SIN(RADIANS(-$C159+Графики!$B$3)),"")</f>
        <v/>
      </c>
      <c r="HT159" s="19" t="str">
        <f>IF(ISNUMBER(HQ159), HQ159*COS(RADIANS(-$C159+Графики!$B$5))+HR159*SIN(RADIANS(-$C159+Графики!$B$5)),"")</f>
        <v/>
      </c>
      <c r="HU159" s="24"/>
      <c r="HV159" s="25"/>
      <c r="HW159" s="25"/>
      <c r="HX159" s="25"/>
      <c r="HY159" s="18" t="str">
        <f t="shared" si="442"/>
        <v/>
      </c>
      <c r="HZ159" s="18" t="str">
        <f t="shared" si="443"/>
        <v/>
      </c>
      <c r="IA159" s="18" t="str">
        <f t="shared" si="493"/>
        <v/>
      </c>
      <c r="IB159" s="18" t="str">
        <f t="shared" si="494"/>
        <v/>
      </c>
      <c r="IC159" s="18" t="str">
        <f>IF(ISNUMBER(IA159), IA159*COS(RADIANS(-$C159+Графики!$B$3))+IB159*SIN(RADIANS(-$C159+Графики!$B$3)),"")</f>
        <v/>
      </c>
      <c r="ID159" s="19" t="str">
        <f>IF(ISNUMBER(IA159), IA159*COS(RADIANS(-$C159+Графики!$B$5))+IB159*SIN(RADIANS(-$C159+Графики!$B$5)),"")</f>
        <v/>
      </c>
      <c r="IE159" s="24"/>
      <c r="IF159" s="25"/>
      <c r="IG159" s="25"/>
      <c r="IH159" s="25"/>
      <c r="II159" s="18" t="str">
        <f t="shared" si="444"/>
        <v/>
      </c>
      <c r="IJ159" s="18" t="str">
        <f t="shared" si="445"/>
        <v/>
      </c>
      <c r="IK159" s="18" t="str">
        <f t="shared" si="495"/>
        <v/>
      </c>
      <c r="IL159" s="18" t="str">
        <f t="shared" si="496"/>
        <v/>
      </c>
      <c r="IM159" s="18" t="str">
        <f>IF(ISNUMBER(IK159), IK159*COS(RADIANS(-$C159+Графики!$B$3))+IL159*SIN(RADIANS(-$C159+Графики!$B$3)),"")</f>
        <v/>
      </c>
      <c r="IN159" s="19" t="str">
        <f>IF(ISNUMBER(IK159), IK159*COS(RADIANS(-$C159+Графики!$B$5))+IL159*SIN(RADIANS(-$C159+Графики!$B$5)),"")</f>
        <v/>
      </c>
      <c r="IO159" s="24"/>
      <c r="IP159" s="25"/>
      <c r="IQ159" s="25"/>
      <c r="IR159" s="25"/>
      <c r="IS159" s="18" t="str">
        <f t="shared" si="446"/>
        <v/>
      </c>
      <c r="IT159" s="18" t="str">
        <f t="shared" si="447"/>
        <v/>
      </c>
      <c r="IU159" s="18" t="str">
        <f t="shared" si="497"/>
        <v/>
      </c>
      <c r="IV159" s="18" t="str">
        <f t="shared" si="498"/>
        <v/>
      </c>
      <c r="IW159" s="18" t="str">
        <f>IF(ISNUMBER(IU159), IU159*COS(RADIANS(-$C159+Графики!$B$3))+IV159*SIN(RADIANS(-$C159+Графики!$B$3)),"")</f>
        <v/>
      </c>
      <c r="IX159" s="19" t="str">
        <f>IF(ISNUMBER(IU159), IU159*COS(RADIANS(-$C159+Графики!$B$5))+IV159*SIN(RADIANS(-$C159+Графики!$B$5)),"")</f>
        <v/>
      </c>
    </row>
    <row r="160" spans="1:258" s="88" customFormat="1" x14ac:dyDescent="0.25">
      <c r="A160" s="44">
        <v>160</v>
      </c>
      <c r="B160" s="50">
        <v>0</v>
      </c>
      <c r="C160" s="11">
        <f>IF(Графики!$A$7="Расчитывать с учетом закручивания скважины",B160,0)</f>
        <v>0</v>
      </c>
      <c r="D160" s="47">
        <v>78.5</v>
      </c>
      <c r="E160" s="34">
        <f t="shared" si="502"/>
        <v>0</v>
      </c>
      <c r="F160" s="35">
        <f t="shared" si="502"/>
        <v>0</v>
      </c>
      <c r="G160" s="35">
        <f t="shared" si="500"/>
        <v>0</v>
      </c>
      <c r="H160" s="36">
        <f t="shared" si="501"/>
        <v>0</v>
      </c>
      <c r="I160" s="29"/>
      <c r="J160" s="25"/>
      <c r="K160" s="25"/>
      <c r="L160" s="25"/>
      <c r="M160" s="18" t="str">
        <f t="shared" si="398"/>
        <v/>
      </c>
      <c r="N160" s="18" t="str">
        <f t="shared" si="399"/>
        <v/>
      </c>
      <c r="O160" s="18" t="str">
        <f t="shared" si="449"/>
        <v/>
      </c>
      <c r="P160" s="18" t="str">
        <f t="shared" si="450"/>
        <v/>
      </c>
      <c r="Q160" s="18" t="str">
        <f>IF(ISNUMBER(O160), O160*COS(RADIANS(-$C160+Графики!$B$3))+P160*SIN(RADIANS(-$C160+Графики!$B$3)),"")</f>
        <v/>
      </c>
      <c r="R160" s="19" t="str">
        <f>IF(ISNUMBER(O160), O160*COS(RADIANS(-$C160+Графики!$B$5))+P160*SIN(RADIANS(-$C160+Графики!$B$5)),"")</f>
        <v/>
      </c>
      <c r="S160" s="29"/>
      <c r="T160" s="25"/>
      <c r="U160" s="25"/>
      <c r="V160" s="25"/>
      <c r="W160" s="18" t="str">
        <f t="shared" si="400"/>
        <v/>
      </c>
      <c r="X160" s="18" t="str">
        <f t="shared" si="401"/>
        <v/>
      </c>
      <c r="Y160" s="18" t="str">
        <f t="shared" si="451"/>
        <v/>
      </c>
      <c r="Z160" s="18" t="str">
        <f t="shared" si="452"/>
        <v/>
      </c>
      <c r="AA160" s="18" t="str">
        <f>IF(ISNUMBER(Y160), Y160*COS(RADIANS(-$C160+Графики!$B$3))+Z160*SIN(RADIANS(-$C160+Графики!$B$3)),"")</f>
        <v/>
      </c>
      <c r="AB160" s="18" t="str">
        <f>IF(ISNUMBER(Y160), Y160*COS(RADIANS(-$C160+Графики!$B$5))+Z160*SIN(RADIANS(-$C160+Графики!$B$5)),"")</f>
        <v/>
      </c>
      <c r="AC160" s="24"/>
      <c r="AD160" s="25"/>
      <c r="AE160" s="25"/>
      <c r="AF160" s="25"/>
      <c r="AG160" s="18" t="str">
        <f t="shared" si="402"/>
        <v/>
      </c>
      <c r="AH160" s="18" t="str">
        <f t="shared" si="403"/>
        <v/>
      </c>
      <c r="AI160" s="18" t="str">
        <f t="shared" si="453"/>
        <v/>
      </c>
      <c r="AJ160" s="18" t="str">
        <f t="shared" si="454"/>
        <v/>
      </c>
      <c r="AK160" s="18" t="str">
        <f>IF(ISNUMBER(AI160), AI160*COS(RADIANS(-$C160+Графики!$B$3))+AJ160*SIN(RADIANS(-$C160+Графики!$B$3)),"")</f>
        <v/>
      </c>
      <c r="AL160" s="19" t="str">
        <f>IF(ISNUMBER(AI160), AI160*COS(RADIANS(-$C160+Графики!$B$5))+AJ160*SIN(RADIANS(-$C160+Графики!$B$5)),"")</f>
        <v/>
      </c>
      <c r="AM160" s="24"/>
      <c r="AN160" s="25"/>
      <c r="AO160" s="25"/>
      <c r="AP160" s="25"/>
      <c r="AQ160" s="18" t="str">
        <f t="shared" si="404"/>
        <v/>
      </c>
      <c r="AR160" s="18" t="str">
        <f t="shared" si="405"/>
        <v/>
      </c>
      <c r="AS160" s="18" t="str">
        <f t="shared" si="455"/>
        <v/>
      </c>
      <c r="AT160" s="18" t="str">
        <f t="shared" si="456"/>
        <v/>
      </c>
      <c r="AU160" s="18" t="str">
        <f>IF(ISNUMBER(AS160), AS160*COS(RADIANS(-$C160+Графики!$B$3))+AT160*SIN(RADIANS(-$C160+Графики!$B$3)),"")</f>
        <v/>
      </c>
      <c r="AV160" s="19" t="str">
        <f>IF(ISNUMBER(AS160), AS160*COS(RADIANS(-$C160+Графики!$B$5))+AT160*SIN(RADIANS(-$C160+Графики!$B$5)),"")</f>
        <v/>
      </c>
      <c r="AW160" s="24"/>
      <c r="AX160" s="25"/>
      <c r="AY160" s="25"/>
      <c r="AZ160" s="25"/>
      <c r="BA160" s="18" t="str">
        <f t="shared" si="406"/>
        <v/>
      </c>
      <c r="BB160" s="18" t="str">
        <f t="shared" si="407"/>
        <v/>
      </c>
      <c r="BC160" s="18" t="str">
        <f t="shared" si="457"/>
        <v/>
      </c>
      <c r="BD160" s="18" t="str">
        <f t="shared" si="458"/>
        <v/>
      </c>
      <c r="BE160" s="18" t="str">
        <f>IF(ISNUMBER(BC160), BC160*COS(RADIANS(-$C160+Графики!$B$3))+BD160*SIN(RADIANS(-$C160+Графики!$B$3)),"")</f>
        <v/>
      </c>
      <c r="BF160" s="19" t="str">
        <f>IF(ISNUMBER(BC160), BC160*COS(RADIANS(-$C160+Графики!$B$5))+BD160*SIN(RADIANS(-$C160+Графики!$B$5)),"")</f>
        <v/>
      </c>
      <c r="BG160" s="24"/>
      <c r="BH160" s="25"/>
      <c r="BI160" s="25"/>
      <c r="BJ160" s="25"/>
      <c r="BK160" s="18" t="str">
        <f t="shared" si="408"/>
        <v/>
      </c>
      <c r="BL160" s="18" t="str">
        <f t="shared" si="409"/>
        <v/>
      </c>
      <c r="BM160" s="18" t="str">
        <f t="shared" si="459"/>
        <v/>
      </c>
      <c r="BN160" s="18" t="str">
        <f t="shared" si="460"/>
        <v/>
      </c>
      <c r="BO160" s="18" t="str">
        <f>IF(ISNUMBER(BM160), BM160*COS(RADIANS(-$C160+Графики!$B$3))+BN160*SIN(RADIANS(-$C160+Графики!$B$3)),"")</f>
        <v/>
      </c>
      <c r="BP160" s="19" t="str">
        <f>IF(ISNUMBER(BM160), BM160*COS(RADIANS(-$C160+Графики!$B$5))+BN160*SIN(RADIANS(-$C160+Графики!$B$5)),"")</f>
        <v/>
      </c>
      <c r="BQ160" s="24"/>
      <c r="BR160" s="25"/>
      <c r="BS160" s="25"/>
      <c r="BT160" s="25"/>
      <c r="BU160" s="18" t="str">
        <f t="shared" si="410"/>
        <v/>
      </c>
      <c r="BV160" s="18" t="str">
        <f t="shared" si="411"/>
        <v/>
      </c>
      <c r="BW160" s="18" t="str">
        <f t="shared" si="461"/>
        <v/>
      </c>
      <c r="BX160" s="18" t="str">
        <f t="shared" si="462"/>
        <v/>
      </c>
      <c r="BY160" s="18" t="str">
        <f>IF(ISNUMBER(BW160), BW160*COS(RADIANS(-$C160+Графики!$B$3))+BX160*SIN(RADIANS(-$C160+Графики!$B$3)),"")</f>
        <v/>
      </c>
      <c r="BZ160" s="19" t="str">
        <f>IF(ISNUMBER(BW160), BW160*COS(RADIANS(-$C160+Графики!$B$5))+BX160*SIN(RADIANS(-$C160+Графики!$B$5)),"")</f>
        <v/>
      </c>
      <c r="CA160" s="29"/>
      <c r="CB160" s="25"/>
      <c r="CC160" s="25"/>
      <c r="CD160" s="25"/>
      <c r="CE160" s="18" t="str">
        <f t="shared" si="412"/>
        <v/>
      </c>
      <c r="CF160" s="18" t="str">
        <f t="shared" si="413"/>
        <v/>
      </c>
      <c r="CG160" s="18" t="str">
        <f t="shared" si="463"/>
        <v/>
      </c>
      <c r="CH160" s="18" t="str">
        <f t="shared" si="464"/>
        <v/>
      </c>
      <c r="CI160" s="18" t="str">
        <f>IF(ISNUMBER(CG160), CG160*COS(RADIANS(-$C160+Графики!$B$3))+CH160*SIN(RADIANS(-$C160+Графики!$B$3)),"")</f>
        <v/>
      </c>
      <c r="CJ160" s="19" t="str">
        <f>IF(ISNUMBER(CG160), CG160*COS(RADIANS(-$C160+Графики!$B$5))+CH160*SIN(RADIANS(-$C160+Графики!$B$5)),"")</f>
        <v/>
      </c>
      <c r="CK160" s="24"/>
      <c r="CL160" s="25"/>
      <c r="CM160" s="25"/>
      <c r="CN160" s="25"/>
      <c r="CO160" s="18" t="str">
        <f t="shared" si="414"/>
        <v/>
      </c>
      <c r="CP160" s="18" t="str">
        <f t="shared" si="415"/>
        <v/>
      </c>
      <c r="CQ160" s="18" t="str">
        <f t="shared" si="465"/>
        <v/>
      </c>
      <c r="CR160" s="18" t="str">
        <f t="shared" si="466"/>
        <v/>
      </c>
      <c r="CS160" s="18" t="str">
        <f>IF(ISNUMBER(CQ160), CQ160*COS(RADIANS(-$C160+Графики!$B$3))+CR160*SIN(RADIANS(-$C160+Графики!$B$3)),"")</f>
        <v/>
      </c>
      <c r="CT160" s="19" t="str">
        <f>IF(ISNUMBER(CQ160), CQ160*COS(RADIANS(-$C160+Графики!$B$5))+CR160*SIN(RADIANS(-$C160+Графики!$B$5)),"")</f>
        <v/>
      </c>
      <c r="CU160" s="24"/>
      <c r="CV160" s="25"/>
      <c r="CW160" s="25"/>
      <c r="CX160" s="25"/>
      <c r="CY160" s="18" t="str">
        <f t="shared" si="416"/>
        <v/>
      </c>
      <c r="CZ160" s="18" t="str">
        <f t="shared" si="417"/>
        <v/>
      </c>
      <c r="DA160" s="18" t="str">
        <f t="shared" si="467"/>
        <v/>
      </c>
      <c r="DB160" s="18" t="str">
        <f t="shared" si="468"/>
        <v/>
      </c>
      <c r="DC160" s="18" t="str">
        <f>IF(ISNUMBER(DA160), DA160*COS(RADIANS(-$C160+Графики!$B$3))+DB160*SIN(RADIANS(-$C160+Графики!$B$3)),"")</f>
        <v/>
      </c>
      <c r="DD160" s="19" t="str">
        <f>IF(ISNUMBER(DA160), DA160*COS(RADIANS(-$C160+Графики!$B$5))+DB160*SIN(RADIANS(-$C160+Графики!$B$5)),"")</f>
        <v/>
      </c>
      <c r="DE160" s="24"/>
      <c r="DF160" s="25"/>
      <c r="DG160" s="25"/>
      <c r="DH160" s="25"/>
      <c r="DI160" s="18" t="str">
        <f t="shared" si="418"/>
        <v/>
      </c>
      <c r="DJ160" s="18" t="str">
        <f t="shared" si="419"/>
        <v/>
      </c>
      <c r="DK160" s="18" t="str">
        <f t="shared" si="469"/>
        <v/>
      </c>
      <c r="DL160" s="18" t="str">
        <f t="shared" si="470"/>
        <v/>
      </c>
      <c r="DM160" s="18" t="str">
        <f>IF(ISNUMBER(DK160), DK160*COS(RADIANS(-$C160+Графики!$B$3))+DL160*SIN(RADIANS(-$C160+Графики!$B$3)),"")</f>
        <v/>
      </c>
      <c r="DN160" s="19" t="str">
        <f>IF(ISNUMBER(DK160), DK160*COS(RADIANS(-$C160+Графики!$B$5))+DL160*SIN(RADIANS(-$C160+Графики!$B$5)),"")</f>
        <v/>
      </c>
      <c r="DO160" s="24"/>
      <c r="DP160" s="25"/>
      <c r="DQ160" s="25"/>
      <c r="DR160" s="25"/>
      <c r="DS160" s="18" t="str">
        <f t="shared" si="420"/>
        <v/>
      </c>
      <c r="DT160" s="18" t="str">
        <f t="shared" si="421"/>
        <v/>
      </c>
      <c r="DU160" s="18" t="str">
        <f t="shared" si="471"/>
        <v/>
      </c>
      <c r="DV160" s="18" t="str">
        <f t="shared" si="472"/>
        <v/>
      </c>
      <c r="DW160" s="18" t="str">
        <f>IF(ISNUMBER(DU160), DU160*COS(RADIANS(-$C160+Графики!$B$3))+DV160*SIN(RADIANS(-$C160+Графики!$B$3)),"")</f>
        <v/>
      </c>
      <c r="DX160" s="19" t="str">
        <f>IF(ISNUMBER(DU160), DU160*COS(RADIANS(-$C160+Графики!$B$5))+DV160*SIN(RADIANS(-$C160+Графики!$B$5)),"")</f>
        <v/>
      </c>
      <c r="DY160" s="24"/>
      <c r="DZ160" s="25"/>
      <c r="EA160" s="25"/>
      <c r="EB160" s="25"/>
      <c r="EC160" s="18" t="str">
        <f t="shared" si="422"/>
        <v/>
      </c>
      <c r="ED160" s="18" t="str">
        <f t="shared" si="423"/>
        <v/>
      </c>
      <c r="EE160" s="18" t="str">
        <f t="shared" si="473"/>
        <v/>
      </c>
      <c r="EF160" s="18" t="str">
        <f t="shared" si="474"/>
        <v/>
      </c>
      <c r="EG160" s="18" t="str">
        <f>IF(ISNUMBER(EE160), EE160*COS(RADIANS(-$C160+Графики!$B$3))+EF160*SIN(RADIANS(-$C160+Графики!$B$3)),"")</f>
        <v/>
      </c>
      <c r="EH160" s="19" t="str">
        <f>IF(ISNUMBER(EE160), EE160*COS(RADIANS(-$C160+Графики!$B$5))+EF160*SIN(RADIANS(-$C160+Графики!$B$5)),"")</f>
        <v/>
      </c>
      <c r="EI160" s="24"/>
      <c r="EJ160" s="25"/>
      <c r="EK160" s="25"/>
      <c r="EL160" s="25"/>
      <c r="EM160" s="18" t="str">
        <f t="shared" si="424"/>
        <v/>
      </c>
      <c r="EN160" s="18" t="str">
        <f t="shared" si="425"/>
        <v/>
      </c>
      <c r="EO160" s="18" t="str">
        <f t="shared" si="475"/>
        <v/>
      </c>
      <c r="EP160" s="18" t="str">
        <f t="shared" si="476"/>
        <v/>
      </c>
      <c r="EQ160" s="18" t="str">
        <f>IF(ISNUMBER(EO160), EO160*COS(RADIANS(-$C160+Графики!$B$3))+EP160*SIN(RADIANS(-$C160+Графики!$B$3)),"")</f>
        <v/>
      </c>
      <c r="ER160" s="19" t="str">
        <f>IF(ISNUMBER(EO160), EO160*COS(RADIANS(-$C160+Графики!$B$5))+EP160*SIN(RADIANS(-$C160+Графики!$B$5)),"")</f>
        <v/>
      </c>
      <c r="ES160" s="24"/>
      <c r="ET160" s="25"/>
      <c r="EU160" s="25"/>
      <c r="EV160" s="25"/>
      <c r="EW160" s="18" t="str">
        <f t="shared" si="426"/>
        <v/>
      </c>
      <c r="EX160" s="18" t="str">
        <f t="shared" si="427"/>
        <v/>
      </c>
      <c r="EY160" s="18" t="str">
        <f t="shared" si="477"/>
        <v/>
      </c>
      <c r="EZ160" s="18" t="str">
        <f t="shared" si="478"/>
        <v/>
      </c>
      <c r="FA160" s="18" t="str">
        <f>IF(ISNUMBER(EY160), EY160*COS(RADIANS(-$C160+Графики!$B$3))+EZ160*SIN(RADIANS(-$C160+Графики!$B$3)),"")</f>
        <v/>
      </c>
      <c r="FB160" s="19" t="str">
        <f>IF(ISNUMBER(EY160), EY160*COS(RADIANS(-$C160+Графики!$B$5))+EZ160*SIN(RADIANS(-$C160+Графики!$B$5)),"")</f>
        <v/>
      </c>
      <c r="FC160" s="24"/>
      <c r="FD160" s="25"/>
      <c r="FE160" s="25"/>
      <c r="FF160" s="25"/>
      <c r="FG160" s="18" t="str">
        <f t="shared" si="428"/>
        <v/>
      </c>
      <c r="FH160" s="18" t="str">
        <f t="shared" si="429"/>
        <v/>
      </c>
      <c r="FI160" s="18" t="str">
        <f t="shared" si="479"/>
        <v/>
      </c>
      <c r="FJ160" s="18" t="str">
        <f t="shared" si="480"/>
        <v/>
      </c>
      <c r="FK160" s="18" t="str">
        <f>IF(ISNUMBER(FI160), FI160*COS(RADIANS(-$C160+Графики!$B$3))+FJ160*SIN(RADIANS(-$C160+Графики!$B$3)),"")</f>
        <v/>
      </c>
      <c r="FL160" s="19" t="str">
        <f>IF(ISNUMBER(FI160), FI160*COS(RADIANS(-$C160+Графики!$B$5))+FJ160*SIN(RADIANS(-$C160+Графики!$B$5)),"")</f>
        <v/>
      </c>
      <c r="FM160" s="24"/>
      <c r="FN160" s="25"/>
      <c r="FO160" s="25"/>
      <c r="FP160" s="25"/>
      <c r="FQ160" s="18" t="str">
        <f t="shared" si="430"/>
        <v/>
      </c>
      <c r="FR160" s="18" t="str">
        <f t="shared" si="431"/>
        <v/>
      </c>
      <c r="FS160" s="18" t="str">
        <f t="shared" si="481"/>
        <v/>
      </c>
      <c r="FT160" s="18" t="str">
        <f t="shared" si="482"/>
        <v/>
      </c>
      <c r="FU160" s="18" t="str">
        <f>IF(ISNUMBER(FS160), FS160*COS(RADIANS(-$C160+Графики!$B$3))+FT160*SIN(RADIANS(-$C160+Графики!$B$3)),"")</f>
        <v/>
      </c>
      <c r="FV160" s="19" t="str">
        <f>IF(ISNUMBER(FS160), FS160*COS(RADIANS(-$C160+Графики!$B$5))+FT160*SIN(RADIANS(-$C160+Графики!$B$5)),"")</f>
        <v/>
      </c>
      <c r="FW160" s="24"/>
      <c r="FX160" s="25"/>
      <c r="FY160" s="25"/>
      <c r="FZ160" s="25"/>
      <c r="GA160" s="18" t="str">
        <f t="shared" si="432"/>
        <v/>
      </c>
      <c r="GB160" s="18" t="str">
        <f t="shared" si="433"/>
        <v/>
      </c>
      <c r="GC160" s="18" t="str">
        <f t="shared" si="483"/>
        <v/>
      </c>
      <c r="GD160" s="18" t="str">
        <f t="shared" si="484"/>
        <v/>
      </c>
      <c r="GE160" s="18" t="str">
        <f>IF(ISNUMBER(GC160), GC160*COS(RADIANS(-$C160+Графики!$B$3))+GD160*SIN(RADIANS(-$C160+Графики!$B$3)),"")</f>
        <v/>
      </c>
      <c r="GF160" s="19" t="str">
        <f>IF(ISNUMBER(GC160), GC160*COS(RADIANS(-$C160+Графики!$B$5))+GD160*SIN(RADIANS(-$C160+Графики!$B$5)),"")</f>
        <v/>
      </c>
      <c r="GG160" s="24"/>
      <c r="GH160" s="25"/>
      <c r="GI160" s="25"/>
      <c r="GJ160" s="25"/>
      <c r="GK160" s="18" t="str">
        <f t="shared" si="434"/>
        <v/>
      </c>
      <c r="GL160" s="18" t="str">
        <f t="shared" si="435"/>
        <v/>
      </c>
      <c r="GM160" s="18" t="str">
        <f t="shared" si="485"/>
        <v/>
      </c>
      <c r="GN160" s="18" t="str">
        <f t="shared" si="486"/>
        <v/>
      </c>
      <c r="GO160" s="18" t="str">
        <f>IF(ISNUMBER(GM160), GM160*COS(RADIANS(-$C160+Графики!$B$3))+GN160*SIN(RADIANS(-$C160+Графики!$B$3)),"")</f>
        <v/>
      </c>
      <c r="GP160" s="19" t="str">
        <f>IF(ISNUMBER(GM160), GM160*COS(RADIANS(-$C160+Графики!$B$5))+GN160*SIN(RADIANS(-$C160+Графики!$B$5)),"")</f>
        <v/>
      </c>
      <c r="GQ160" s="24"/>
      <c r="GR160" s="25"/>
      <c r="GS160" s="25"/>
      <c r="GT160" s="25"/>
      <c r="GU160" s="18" t="str">
        <f t="shared" si="436"/>
        <v/>
      </c>
      <c r="GV160" s="18" t="str">
        <f t="shared" si="437"/>
        <v/>
      </c>
      <c r="GW160" s="18" t="str">
        <f t="shared" si="487"/>
        <v/>
      </c>
      <c r="GX160" s="18" t="str">
        <f t="shared" si="488"/>
        <v/>
      </c>
      <c r="GY160" s="18" t="str">
        <f>IF(ISNUMBER(GW160), GW160*COS(RADIANS(-$C160+Графики!$B$3))+GX160*SIN(RADIANS(-$C160+Графики!$B$3)),"")</f>
        <v/>
      </c>
      <c r="GZ160" s="19" t="str">
        <f>IF(ISNUMBER(GW160), GW160*COS(RADIANS(-$C160+Графики!$B$5))+GX160*SIN(RADIANS(-$C160+Графики!$B$5)),"")</f>
        <v/>
      </c>
      <c r="HA160" s="24"/>
      <c r="HB160" s="25"/>
      <c r="HC160" s="25"/>
      <c r="HD160" s="25"/>
      <c r="HE160" s="18" t="str">
        <f t="shared" si="438"/>
        <v/>
      </c>
      <c r="HF160" s="18" t="str">
        <f t="shared" si="439"/>
        <v/>
      </c>
      <c r="HG160" s="18" t="str">
        <f t="shared" si="489"/>
        <v/>
      </c>
      <c r="HH160" s="18" t="str">
        <f t="shared" si="490"/>
        <v/>
      </c>
      <c r="HI160" s="18" t="str">
        <f>IF(ISNUMBER(HG160), HG160*COS(RADIANS(-$C160+Графики!$B$3))+HH160*SIN(RADIANS(-$C160+Графики!$B$3)),"")</f>
        <v/>
      </c>
      <c r="HJ160" s="19" t="str">
        <f>IF(ISNUMBER(HG160), HG160*COS(RADIANS(-$C160+Графики!$B$5))+HH160*SIN(RADIANS(-$C160+Графики!$B$5)),"")</f>
        <v/>
      </c>
      <c r="HK160" s="24"/>
      <c r="HL160" s="25"/>
      <c r="HM160" s="25"/>
      <c r="HN160" s="25"/>
      <c r="HO160" s="18" t="str">
        <f t="shared" si="440"/>
        <v/>
      </c>
      <c r="HP160" s="18" t="str">
        <f t="shared" si="441"/>
        <v/>
      </c>
      <c r="HQ160" s="18" t="str">
        <f t="shared" si="491"/>
        <v/>
      </c>
      <c r="HR160" s="18" t="str">
        <f t="shared" si="492"/>
        <v/>
      </c>
      <c r="HS160" s="18" t="str">
        <f>IF(ISNUMBER(HQ160), HQ160*COS(RADIANS(-$C160+Графики!$B$3))+HR160*SIN(RADIANS(-$C160+Графики!$B$3)),"")</f>
        <v/>
      </c>
      <c r="HT160" s="19" t="str">
        <f>IF(ISNUMBER(HQ160), HQ160*COS(RADIANS(-$C160+Графики!$B$5))+HR160*SIN(RADIANS(-$C160+Графики!$B$5)),"")</f>
        <v/>
      </c>
      <c r="HU160" s="24"/>
      <c r="HV160" s="25"/>
      <c r="HW160" s="25"/>
      <c r="HX160" s="25"/>
      <c r="HY160" s="18" t="str">
        <f t="shared" si="442"/>
        <v/>
      </c>
      <c r="HZ160" s="18" t="str">
        <f t="shared" si="443"/>
        <v/>
      </c>
      <c r="IA160" s="18" t="str">
        <f t="shared" si="493"/>
        <v/>
      </c>
      <c r="IB160" s="18" t="str">
        <f t="shared" si="494"/>
        <v/>
      </c>
      <c r="IC160" s="18" t="str">
        <f>IF(ISNUMBER(IA160), IA160*COS(RADIANS(-$C160+Графики!$B$3))+IB160*SIN(RADIANS(-$C160+Графики!$B$3)),"")</f>
        <v/>
      </c>
      <c r="ID160" s="19" t="str">
        <f>IF(ISNUMBER(IA160), IA160*COS(RADIANS(-$C160+Графики!$B$5))+IB160*SIN(RADIANS(-$C160+Графики!$B$5)),"")</f>
        <v/>
      </c>
      <c r="IE160" s="24"/>
      <c r="IF160" s="25"/>
      <c r="IG160" s="25"/>
      <c r="IH160" s="25"/>
      <c r="II160" s="18" t="str">
        <f t="shared" si="444"/>
        <v/>
      </c>
      <c r="IJ160" s="18" t="str">
        <f t="shared" si="445"/>
        <v/>
      </c>
      <c r="IK160" s="18" t="str">
        <f t="shared" si="495"/>
        <v/>
      </c>
      <c r="IL160" s="18" t="str">
        <f t="shared" si="496"/>
        <v/>
      </c>
      <c r="IM160" s="18" t="str">
        <f>IF(ISNUMBER(IK160), IK160*COS(RADIANS(-$C160+Графики!$B$3))+IL160*SIN(RADIANS(-$C160+Графики!$B$3)),"")</f>
        <v/>
      </c>
      <c r="IN160" s="19" t="str">
        <f>IF(ISNUMBER(IK160), IK160*COS(RADIANS(-$C160+Графики!$B$5))+IL160*SIN(RADIANS(-$C160+Графики!$B$5)),"")</f>
        <v/>
      </c>
      <c r="IO160" s="24"/>
      <c r="IP160" s="25"/>
      <c r="IQ160" s="25"/>
      <c r="IR160" s="25"/>
      <c r="IS160" s="18" t="str">
        <f t="shared" si="446"/>
        <v/>
      </c>
      <c r="IT160" s="18" t="str">
        <f t="shared" si="447"/>
        <v/>
      </c>
      <c r="IU160" s="18" t="str">
        <f t="shared" si="497"/>
        <v/>
      </c>
      <c r="IV160" s="18" t="str">
        <f t="shared" si="498"/>
        <v/>
      </c>
      <c r="IW160" s="18" t="str">
        <f>IF(ISNUMBER(IU160), IU160*COS(RADIANS(-$C160+Графики!$B$3))+IV160*SIN(RADIANS(-$C160+Графики!$B$3)),"")</f>
        <v/>
      </c>
      <c r="IX160" s="19" t="str">
        <f>IF(ISNUMBER(IU160), IU160*COS(RADIANS(-$C160+Графики!$B$5))+IV160*SIN(RADIANS(-$C160+Графики!$B$5)),"")</f>
        <v/>
      </c>
    </row>
    <row r="161" spans="1:258" s="88" customFormat="1" x14ac:dyDescent="0.25">
      <c r="A161" s="44">
        <v>161</v>
      </c>
      <c r="B161" s="50">
        <v>0</v>
      </c>
      <c r="C161" s="11">
        <f>IF(Графики!$A$7="Расчитывать с учетом закручивания скважины",B161,0)</f>
        <v>0</v>
      </c>
      <c r="D161" s="47">
        <v>79</v>
      </c>
      <c r="E161" s="34">
        <f t="shared" si="502"/>
        <v>0</v>
      </c>
      <c r="F161" s="35">
        <f t="shared" si="502"/>
        <v>0</v>
      </c>
      <c r="G161" s="35">
        <f t="shared" si="500"/>
        <v>0</v>
      </c>
      <c r="H161" s="36">
        <f t="shared" si="501"/>
        <v>0</v>
      </c>
      <c r="I161" s="29"/>
      <c r="J161" s="25"/>
      <c r="K161" s="25"/>
      <c r="L161" s="25"/>
      <c r="M161" s="18" t="str">
        <f t="shared" si="398"/>
        <v/>
      </c>
      <c r="N161" s="18" t="str">
        <f t="shared" si="399"/>
        <v/>
      </c>
      <c r="O161" s="18" t="str">
        <f t="shared" si="449"/>
        <v/>
      </c>
      <c r="P161" s="18" t="str">
        <f t="shared" si="450"/>
        <v/>
      </c>
      <c r="Q161" s="18" t="str">
        <f>IF(ISNUMBER(O161), O161*COS(RADIANS(-$C161+Графики!$B$3))+P161*SIN(RADIANS(-$C161+Графики!$B$3)),"")</f>
        <v/>
      </c>
      <c r="R161" s="19" t="str">
        <f>IF(ISNUMBER(O161), O161*COS(RADIANS(-$C161+Графики!$B$5))+P161*SIN(RADIANS(-$C161+Графики!$B$5)),"")</f>
        <v/>
      </c>
      <c r="S161" s="29"/>
      <c r="T161" s="25"/>
      <c r="U161" s="25"/>
      <c r="V161" s="25"/>
      <c r="W161" s="18" t="str">
        <f t="shared" si="400"/>
        <v/>
      </c>
      <c r="X161" s="18" t="str">
        <f t="shared" si="401"/>
        <v/>
      </c>
      <c r="Y161" s="18" t="str">
        <f t="shared" si="451"/>
        <v/>
      </c>
      <c r="Z161" s="18" t="str">
        <f t="shared" si="452"/>
        <v/>
      </c>
      <c r="AA161" s="18" t="str">
        <f>IF(ISNUMBER(Y161), Y161*COS(RADIANS(-$C161+Графики!$B$3))+Z161*SIN(RADIANS(-$C161+Графики!$B$3)),"")</f>
        <v/>
      </c>
      <c r="AB161" s="18" t="str">
        <f>IF(ISNUMBER(Y161), Y161*COS(RADIANS(-$C161+Графики!$B$5))+Z161*SIN(RADIANS(-$C161+Графики!$B$5)),"")</f>
        <v/>
      </c>
      <c r="AC161" s="24"/>
      <c r="AD161" s="25"/>
      <c r="AE161" s="25"/>
      <c r="AF161" s="25"/>
      <c r="AG161" s="18" t="str">
        <f t="shared" si="402"/>
        <v/>
      </c>
      <c r="AH161" s="18" t="str">
        <f t="shared" si="403"/>
        <v/>
      </c>
      <c r="AI161" s="18" t="str">
        <f t="shared" si="453"/>
        <v/>
      </c>
      <c r="AJ161" s="18" t="str">
        <f t="shared" si="454"/>
        <v/>
      </c>
      <c r="AK161" s="18" t="str">
        <f>IF(ISNUMBER(AI161), AI161*COS(RADIANS(-$C161+Графики!$B$3))+AJ161*SIN(RADIANS(-$C161+Графики!$B$3)),"")</f>
        <v/>
      </c>
      <c r="AL161" s="19" t="str">
        <f>IF(ISNUMBER(AI161), AI161*COS(RADIANS(-$C161+Графики!$B$5))+AJ161*SIN(RADIANS(-$C161+Графики!$B$5)),"")</f>
        <v/>
      </c>
      <c r="AM161" s="24"/>
      <c r="AN161" s="25"/>
      <c r="AO161" s="25"/>
      <c r="AP161" s="25"/>
      <c r="AQ161" s="18" t="str">
        <f t="shared" si="404"/>
        <v/>
      </c>
      <c r="AR161" s="18" t="str">
        <f t="shared" si="405"/>
        <v/>
      </c>
      <c r="AS161" s="18" t="str">
        <f t="shared" si="455"/>
        <v/>
      </c>
      <c r="AT161" s="18" t="str">
        <f t="shared" si="456"/>
        <v/>
      </c>
      <c r="AU161" s="18" t="str">
        <f>IF(ISNUMBER(AS161), AS161*COS(RADIANS(-$C161+Графики!$B$3))+AT161*SIN(RADIANS(-$C161+Графики!$B$3)),"")</f>
        <v/>
      </c>
      <c r="AV161" s="19" t="str">
        <f>IF(ISNUMBER(AS161), AS161*COS(RADIANS(-$C161+Графики!$B$5))+AT161*SIN(RADIANS(-$C161+Графики!$B$5)),"")</f>
        <v/>
      </c>
      <c r="AW161" s="24"/>
      <c r="AX161" s="25"/>
      <c r="AY161" s="25"/>
      <c r="AZ161" s="25"/>
      <c r="BA161" s="18" t="str">
        <f t="shared" si="406"/>
        <v/>
      </c>
      <c r="BB161" s="18" t="str">
        <f t="shared" si="407"/>
        <v/>
      </c>
      <c r="BC161" s="18" t="str">
        <f t="shared" si="457"/>
        <v/>
      </c>
      <c r="BD161" s="18" t="str">
        <f t="shared" si="458"/>
        <v/>
      </c>
      <c r="BE161" s="18" t="str">
        <f>IF(ISNUMBER(BC161), BC161*COS(RADIANS(-$C161+Графики!$B$3))+BD161*SIN(RADIANS(-$C161+Графики!$B$3)),"")</f>
        <v/>
      </c>
      <c r="BF161" s="19" t="str">
        <f>IF(ISNUMBER(BC161), BC161*COS(RADIANS(-$C161+Графики!$B$5))+BD161*SIN(RADIANS(-$C161+Графики!$B$5)),"")</f>
        <v/>
      </c>
      <c r="BG161" s="24"/>
      <c r="BH161" s="25"/>
      <c r="BI161" s="25"/>
      <c r="BJ161" s="25"/>
      <c r="BK161" s="18" t="str">
        <f t="shared" si="408"/>
        <v/>
      </c>
      <c r="BL161" s="18" t="str">
        <f t="shared" si="409"/>
        <v/>
      </c>
      <c r="BM161" s="18" t="str">
        <f t="shared" si="459"/>
        <v/>
      </c>
      <c r="BN161" s="18" t="str">
        <f t="shared" si="460"/>
        <v/>
      </c>
      <c r="BO161" s="18" t="str">
        <f>IF(ISNUMBER(BM161), BM161*COS(RADIANS(-$C161+Графики!$B$3))+BN161*SIN(RADIANS(-$C161+Графики!$B$3)),"")</f>
        <v/>
      </c>
      <c r="BP161" s="19" t="str">
        <f>IF(ISNUMBER(BM161), BM161*COS(RADIANS(-$C161+Графики!$B$5))+BN161*SIN(RADIANS(-$C161+Графики!$B$5)),"")</f>
        <v/>
      </c>
      <c r="BQ161" s="24"/>
      <c r="BR161" s="25"/>
      <c r="BS161" s="25"/>
      <c r="BT161" s="25"/>
      <c r="BU161" s="18" t="str">
        <f t="shared" si="410"/>
        <v/>
      </c>
      <c r="BV161" s="18" t="str">
        <f t="shared" si="411"/>
        <v/>
      </c>
      <c r="BW161" s="18" t="str">
        <f t="shared" si="461"/>
        <v/>
      </c>
      <c r="BX161" s="18" t="str">
        <f t="shared" si="462"/>
        <v/>
      </c>
      <c r="BY161" s="18" t="str">
        <f>IF(ISNUMBER(BW161), BW161*COS(RADIANS(-$C161+Графики!$B$3))+BX161*SIN(RADIANS(-$C161+Графики!$B$3)),"")</f>
        <v/>
      </c>
      <c r="BZ161" s="19" t="str">
        <f>IF(ISNUMBER(BW161), BW161*COS(RADIANS(-$C161+Графики!$B$5))+BX161*SIN(RADIANS(-$C161+Графики!$B$5)),"")</f>
        <v/>
      </c>
      <c r="CA161" s="29"/>
      <c r="CB161" s="25"/>
      <c r="CC161" s="25"/>
      <c r="CD161" s="25"/>
      <c r="CE161" s="18" t="str">
        <f t="shared" si="412"/>
        <v/>
      </c>
      <c r="CF161" s="18" t="str">
        <f t="shared" si="413"/>
        <v/>
      </c>
      <c r="CG161" s="18" t="str">
        <f t="shared" si="463"/>
        <v/>
      </c>
      <c r="CH161" s="18" t="str">
        <f t="shared" si="464"/>
        <v/>
      </c>
      <c r="CI161" s="18" t="str">
        <f>IF(ISNUMBER(CG161), CG161*COS(RADIANS(-$C161+Графики!$B$3))+CH161*SIN(RADIANS(-$C161+Графики!$B$3)),"")</f>
        <v/>
      </c>
      <c r="CJ161" s="19" t="str">
        <f>IF(ISNUMBER(CG161), CG161*COS(RADIANS(-$C161+Графики!$B$5))+CH161*SIN(RADIANS(-$C161+Графики!$B$5)),"")</f>
        <v/>
      </c>
      <c r="CK161" s="24"/>
      <c r="CL161" s="25"/>
      <c r="CM161" s="25"/>
      <c r="CN161" s="25"/>
      <c r="CO161" s="18" t="str">
        <f t="shared" si="414"/>
        <v/>
      </c>
      <c r="CP161" s="18" t="str">
        <f t="shared" si="415"/>
        <v/>
      </c>
      <c r="CQ161" s="18" t="str">
        <f t="shared" si="465"/>
        <v/>
      </c>
      <c r="CR161" s="18" t="str">
        <f t="shared" si="466"/>
        <v/>
      </c>
      <c r="CS161" s="18" t="str">
        <f>IF(ISNUMBER(CQ161), CQ161*COS(RADIANS(-$C161+Графики!$B$3))+CR161*SIN(RADIANS(-$C161+Графики!$B$3)),"")</f>
        <v/>
      </c>
      <c r="CT161" s="19" t="str">
        <f>IF(ISNUMBER(CQ161), CQ161*COS(RADIANS(-$C161+Графики!$B$5))+CR161*SIN(RADIANS(-$C161+Графики!$B$5)),"")</f>
        <v/>
      </c>
      <c r="CU161" s="24"/>
      <c r="CV161" s="25"/>
      <c r="CW161" s="25"/>
      <c r="CX161" s="25"/>
      <c r="CY161" s="18" t="str">
        <f t="shared" si="416"/>
        <v/>
      </c>
      <c r="CZ161" s="18" t="str">
        <f t="shared" si="417"/>
        <v/>
      </c>
      <c r="DA161" s="18" t="str">
        <f t="shared" si="467"/>
        <v/>
      </c>
      <c r="DB161" s="18" t="str">
        <f t="shared" si="468"/>
        <v/>
      </c>
      <c r="DC161" s="18" t="str">
        <f>IF(ISNUMBER(DA161), DA161*COS(RADIANS(-$C161+Графики!$B$3))+DB161*SIN(RADIANS(-$C161+Графики!$B$3)),"")</f>
        <v/>
      </c>
      <c r="DD161" s="19" t="str">
        <f>IF(ISNUMBER(DA161), DA161*COS(RADIANS(-$C161+Графики!$B$5))+DB161*SIN(RADIANS(-$C161+Графики!$B$5)),"")</f>
        <v/>
      </c>
      <c r="DE161" s="24"/>
      <c r="DF161" s="25"/>
      <c r="DG161" s="25"/>
      <c r="DH161" s="25"/>
      <c r="DI161" s="18" t="str">
        <f t="shared" si="418"/>
        <v/>
      </c>
      <c r="DJ161" s="18" t="str">
        <f t="shared" si="419"/>
        <v/>
      </c>
      <c r="DK161" s="18" t="str">
        <f t="shared" si="469"/>
        <v/>
      </c>
      <c r="DL161" s="18" t="str">
        <f t="shared" si="470"/>
        <v/>
      </c>
      <c r="DM161" s="18" t="str">
        <f>IF(ISNUMBER(DK161), DK161*COS(RADIANS(-$C161+Графики!$B$3))+DL161*SIN(RADIANS(-$C161+Графики!$B$3)),"")</f>
        <v/>
      </c>
      <c r="DN161" s="19" t="str">
        <f>IF(ISNUMBER(DK161), DK161*COS(RADIANS(-$C161+Графики!$B$5))+DL161*SIN(RADIANS(-$C161+Графики!$B$5)),"")</f>
        <v/>
      </c>
      <c r="DO161" s="24"/>
      <c r="DP161" s="25"/>
      <c r="DQ161" s="25"/>
      <c r="DR161" s="25"/>
      <c r="DS161" s="18" t="str">
        <f t="shared" si="420"/>
        <v/>
      </c>
      <c r="DT161" s="18" t="str">
        <f t="shared" si="421"/>
        <v/>
      </c>
      <c r="DU161" s="18" t="str">
        <f t="shared" si="471"/>
        <v/>
      </c>
      <c r="DV161" s="18" t="str">
        <f t="shared" si="472"/>
        <v/>
      </c>
      <c r="DW161" s="18" t="str">
        <f>IF(ISNUMBER(DU161), DU161*COS(RADIANS(-$C161+Графики!$B$3))+DV161*SIN(RADIANS(-$C161+Графики!$B$3)),"")</f>
        <v/>
      </c>
      <c r="DX161" s="19" t="str">
        <f>IF(ISNUMBER(DU161), DU161*COS(RADIANS(-$C161+Графики!$B$5))+DV161*SIN(RADIANS(-$C161+Графики!$B$5)),"")</f>
        <v/>
      </c>
      <c r="DY161" s="24"/>
      <c r="DZ161" s="25"/>
      <c r="EA161" s="25"/>
      <c r="EB161" s="25"/>
      <c r="EC161" s="18" t="str">
        <f t="shared" si="422"/>
        <v/>
      </c>
      <c r="ED161" s="18" t="str">
        <f t="shared" si="423"/>
        <v/>
      </c>
      <c r="EE161" s="18" t="str">
        <f t="shared" si="473"/>
        <v/>
      </c>
      <c r="EF161" s="18" t="str">
        <f t="shared" si="474"/>
        <v/>
      </c>
      <c r="EG161" s="18" t="str">
        <f>IF(ISNUMBER(EE161), EE161*COS(RADIANS(-$C161+Графики!$B$3))+EF161*SIN(RADIANS(-$C161+Графики!$B$3)),"")</f>
        <v/>
      </c>
      <c r="EH161" s="19" t="str">
        <f>IF(ISNUMBER(EE161), EE161*COS(RADIANS(-$C161+Графики!$B$5))+EF161*SIN(RADIANS(-$C161+Графики!$B$5)),"")</f>
        <v/>
      </c>
      <c r="EI161" s="24"/>
      <c r="EJ161" s="25"/>
      <c r="EK161" s="25"/>
      <c r="EL161" s="25"/>
      <c r="EM161" s="18" t="str">
        <f t="shared" si="424"/>
        <v/>
      </c>
      <c r="EN161" s="18" t="str">
        <f t="shared" si="425"/>
        <v/>
      </c>
      <c r="EO161" s="18" t="str">
        <f t="shared" si="475"/>
        <v/>
      </c>
      <c r="EP161" s="18" t="str">
        <f t="shared" si="476"/>
        <v/>
      </c>
      <c r="EQ161" s="18" t="str">
        <f>IF(ISNUMBER(EO161), EO161*COS(RADIANS(-$C161+Графики!$B$3))+EP161*SIN(RADIANS(-$C161+Графики!$B$3)),"")</f>
        <v/>
      </c>
      <c r="ER161" s="19" t="str">
        <f>IF(ISNUMBER(EO161), EO161*COS(RADIANS(-$C161+Графики!$B$5))+EP161*SIN(RADIANS(-$C161+Графики!$B$5)),"")</f>
        <v/>
      </c>
      <c r="ES161" s="24"/>
      <c r="ET161" s="25"/>
      <c r="EU161" s="25"/>
      <c r="EV161" s="25"/>
      <c r="EW161" s="18" t="str">
        <f t="shared" si="426"/>
        <v/>
      </c>
      <c r="EX161" s="18" t="str">
        <f t="shared" si="427"/>
        <v/>
      </c>
      <c r="EY161" s="18" t="str">
        <f t="shared" si="477"/>
        <v/>
      </c>
      <c r="EZ161" s="18" t="str">
        <f t="shared" si="478"/>
        <v/>
      </c>
      <c r="FA161" s="18" t="str">
        <f>IF(ISNUMBER(EY161), EY161*COS(RADIANS(-$C161+Графики!$B$3))+EZ161*SIN(RADIANS(-$C161+Графики!$B$3)),"")</f>
        <v/>
      </c>
      <c r="FB161" s="19" t="str">
        <f>IF(ISNUMBER(EY161), EY161*COS(RADIANS(-$C161+Графики!$B$5))+EZ161*SIN(RADIANS(-$C161+Графики!$B$5)),"")</f>
        <v/>
      </c>
      <c r="FC161" s="24"/>
      <c r="FD161" s="25"/>
      <c r="FE161" s="25"/>
      <c r="FF161" s="25"/>
      <c r="FG161" s="18" t="str">
        <f t="shared" si="428"/>
        <v/>
      </c>
      <c r="FH161" s="18" t="str">
        <f t="shared" si="429"/>
        <v/>
      </c>
      <c r="FI161" s="18" t="str">
        <f t="shared" si="479"/>
        <v/>
      </c>
      <c r="FJ161" s="18" t="str">
        <f t="shared" si="480"/>
        <v/>
      </c>
      <c r="FK161" s="18" t="str">
        <f>IF(ISNUMBER(FI161), FI161*COS(RADIANS(-$C161+Графики!$B$3))+FJ161*SIN(RADIANS(-$C161+Графики!$B$3)),"")</f>
        <v/>
      </c>
      <c r="FL161" s="19" t="str">
        <f>IF(ISNUMBER(FI161), FI161*COS(RADIANS(-$C161+Графики!$B$5))+FJ161*SIN(RADIANS(-$C161+Графики!$B$5)),"")</f>
        <v/>
      </c>
      <c r="FM161" s="24"/>
      <c r="FN161" s="25"/>
      <c r="FO161" s="25"/>
      <c r="FP161" s="25"/>
      <c r="FQ161" s="18" t="str">
        <f t="shared" si="430"/>
        <v/>
      </c>
      <c r="FR161" s="18" t="str">
        <f t="shared" si="431"/>
        <v/>
      </c>
      <c r="FS161" s="18" t="str">
        <f t="shared" si="481"/>
        <v/>
      </c>
      <c r="FT161" s="18" t="str">
        <f t="shared" si="482"/>
        <v/>
      </c>
      <c r="FU161" s="18" t="str">
        <f>IF(ISNUMBER(FS161), FS161*COS(RADIANS(-$C161+Графики!$B$3))+FT161*SIN(RADIANS(-$C161+Графики!$B$3)),"")</f>
        <v/>
      </c>
      <c r="FV161" s="19" t="str">
        <f>IF(ISNUMBER(FS161), FS161*COS(RADIANS(-$C161+Графики!$B$5))+FT161*SIN(RADIANS(-$C161+Графики!$B$5)),"")</f>
        <v/>
      </c>
      <c r="FW161" s="24"/>
      <c r="FX161" s="25"/>
      <c r="FY161" s="25"/>
      <c r="FZ161" s="25"/>
      <c r="GA161" s="18" t="str">
        <f t="shared" si="432"/>
        <v/>
      </c>
      <c r="GB161" s="18" t="str">
        <f t="shared" si="433"/>
        <v/>
      </c>
      <c r="GC161" s="18" t="str">
        <f t="shared" si="483"/>
        <v/>
      </c>
      <c r="GD161" s="18" t="str">
        <f t="shared" si="484"/>
        <v/>
      </c>
      <c r="GE161" s="18" t="str">
        <f>IF(ISNUMBER(GC161), GC161*COS(RADIANS(-$C161+Графики!$B$3))+GD161*SIN(RADIANS(-$C161+Графики!$B$3)),"")</f>
        <v/>
      </c>
      <c r="GF161" s="19" t="str">
        <f>IF(ISNUMBER(GC161), GC161*COS(RADIANS(-$C161+Графики!$B$5))+GD161*SIN(RADIANS(-$C161+Графики!$B$5)),"")</f>
        <v/>
      </c>
      <c r="GG161" s="24"/>
      <c r="GH161" s="25"/>
      <c r="GI161" s="25"/>
      <c r="GJ161" s="25"/>
      <c r="GK161" s="18" t="str">
        <f t="shared" si="434"/>
        <v/>
      </c>
      <c r="GL161" s="18" t="str">
        <f t="shared" si="435"/>
        <v/>
      </c>
      <c r="GM161" s="18" t="str">
        <f t="shared" si="485"/>
        <v/>
      </c>
      <c r="GN161" s="18" t="str">
        <f t="shared" si="486"/>
        <v/>
      </c>
      <c r="GO161" s="18" t="str">
        <f>IF(ISNUMBER(GM161), GM161*COS(RADIANS(-$C161+Графики!$B$3))+GN161*SIN(RADIANS(-$C161+Графики!$B$3)),"")</f>
        <v/>
      </c>
      <c r="GP161" s="19" t="str">
        <f>IF(ISNUMBER(GM161), GM161*COS(RADIANS(-$C161+Графики!$B$5))+GN161*SIN(RADIANS(-$C161+Графики!$B$5)),"")</f>
        <v/>
      </c>
      <c r="GQ161" s="24"/>
      <c r="GR161" s="25"/>
      <c r="GS161" s="25"/>
      <c r="GT161" s="25"/>
      <c r="GU161" s="18" t="str">
        <f t="shared" si="436"/>
        <v/>
      </c>
      <c r="GV161" s="18" t="str">
        <f t="shared" si="437"/>
        <v/>
      </c>
      <c r="GW161" s="18" t="str">
        <f t="shared" si="487"/>
        <v/>
      </c>
      <c r="GX161" s="18" t="str">
        <f t="shared" si="488"/>
        <v/>
      </c>
      <c r="GY161" s="18" t="str">
        <f>IF(ISNUMBER(GW161), GW161*COS(RADIANS(-$C161+Графики!$B$3))+GX161*SIN(RADIANS(-$C161+Графики!$B$3)),"")</f>
        <v/>
      </c>
      <c r="GZ161" s="19" t="str">
        <f>IF(ISNUMBER(GW161), GW161*COS(RADIANS(-$C161+Графики!$B$5))+GX161*SIN(RADIANS(-$C161+Графики!$B$5)),"")</f>
        <v/>
      </c>
      <c r="HA161" s="24"/>
      <c r="HB161" s="25"/>
      <c r="HC161" s="25"/>
      <c r="HD161" s="25"/>
      <c r="HE161" s="18" t="str">
        <f t="shared" si="438"/>
        <v/>
      </c>
      <c r="HF161" s="18" t="str">
        <f t="shared" si="439"/>
        <v/>
      </c>
      <c r="HG161" s="18" t="str">
        <f t="shared" si="489"/>
        <v/>
      </c>
      <c r="HH161" s="18" t="str">
        <f t="shared" si="490"/>
        <v/>
      </c>
      <c r="HI161" s="18" t="str">
        <f>IF(ISNUMBER(HG161), HG161*COS(RADIANS(-$C161+Графики!$B$3))+HH161*SIN(RADIANS(-$C161+Графики!$B$3)),"")</f>
        <v/>
      </c>
      <c r="HJ161" s="19" t="str">
        <f>IF(ISNUMBER(HG161), HG161*COS(RADIANS(-$C161+Графики!$B$5))+HH161*SIN(RADIANS(-$C161+Графики!$B$5)),"")</f>
        <v/>
      </c>
      <c r="HK161" s="24"/>
      <c r="HL161" s="25"/>
      <c r="HM161" s="25"/>
      <c r="HN161" s="25"/>
      <c r="HO161" s="18" t="str">
        <f t="shared" si="440"/>
        <v/>
      </c>
      <c r="HP161" s="18" t="str">
        <f t="shared" si="441"/>
        <v/>
      </c>
      <c r="HQ161" s="18" t="str">
        <f t="shared" si="491"/>
        <v/>
      </c>
      <c r="HR161" s="18" t="str">
        <f t="shared" si="492"/>
        <v/>
      </c>
      <c r="HS161" s="18" t="str">
        <f>IF(ISNUMBER(HQ161), HQ161*COS(RADIANS(-$C161+Графики!$B$3))+HR161*SIN(RADIANS(-$C161+Графики!$B$3)),"")</f>
        <v/>
      </c>
      <c r="HT161" s="19" t="str">
        <f>IF(ISNUMBER(HQ161), HQ161*COS(RADIANS(-$C161+Графики!$B$5))+HR161*SIN(RADIANS(-$C161+Графики!$B$5)),"")</f>
        <v/>
      </c>
      <c r="HU161" s="24"/>
      <c r="HV161" s="25"/>
      <c r="HW161" s="25"/>
      <c r="HX161" s="25"/>
      <c r="HY161" s="18" t="str">
        <f t="shared" si="442"/>
        <v/>
      </c>
      <c r="HZ161" s="18" t="str">
        <f t="shared" si="443"/>
        <v/>
      </c>
      <c r="IA161" s="18" t="str">
        <f t="shared" si="493"/>
        <v/>
      </c>
      <c r="IB161" s="18" t="str">
        <f t="shared" si="494"/>
        <v/>
      </c>
      <c r="IC161" s="18" t="str">
        <f>IF(ISNUMBER(IA161), IA161*COS(RADIANS(-$C161+Графики!$B$3))+IB161*SIN(RADIANS(-$C161+Графики!$B$3)),"")</f>
        <v/>
      </c>
      <c r="ID161" s="19" t="str">
        <f>IF(ISNUMBER(IA161), IA161*COS(RADIANS(-$C161+Графики!$B$5))+IB161*SIN(RADIANS(-$C161+Графики!$B$5)),"")</f>
        <v/>
      </c>
      <c r="IE161" s="24"/>
      <c r="IF161" s="25"/>
      <c r="IG161" s="25"/>
      <c r="IH161" s="25"/>
      <c r="II161" s="18" t="str">
        <f t="shared" si="444"/>
        <v/>
      </c>
      <c r="IJ161" s="18" t="str">
        <f t="shared" si="445"/>
        <v/>
      </c>
      <c r="IK161" s="18" t="str">
        <f t="shared" si="495"/>
        <v/>
      </c>
      <c r="IL161" s="18" t="str">
        <f t="shared" si="496"/>
        <v/>
      </c>
      <c r="IM161" s="18" t="str">
        <f>IF(ISNUMBER(IK161), IK161*COS(RADIANS(-$C161+Графики!$B$3))+IL161*SIN(RADIANS(-$C161+Графики!$B$3)),"")</f>
        <v/>
      </c>
      <c r="IN161" s="19" t="str">
        <f>IF(ISNUMBER(IK161), IK161*COS(RADIANS(-$C161+Графики!$B$5))+IL161*SIN(RADIANS(-$C161+Графики!$B$5)),"")</f>
        <v/>
      </c>
      <c r="IO161" s="24"/>
      <c r="IP161" s="25"/>
      <c r="IQ161" s="25"/>
      <c r="IR161" s="25"/>
      <c r="IS161" s="18" t="str">
        <f t="shared" si="446"/>
        <v/>
      </c>
      <c r="IT161" s="18" t="str">
        <f t="shared" si="447"/>
        <v/>
      </c>
      <c r="IU161" s="18" t="str">
        <f t="shared" si="497"/>
        <v/>
      </c>
      <c r="IV161" s="18" t="str">
        <f t="shared" si="498"/>
        <v/>
      </c>
      <c r="IW161" s="18" t="str">
        <f>IF(ISNUMBER(IU161), IU161*COS(RADIANS(-$C161+Графики!$B$3))+IV161*SIN(RADIANS(-$C161+Графики!$B$3)),"")</f>
        <v/>
      </c>
      <c r="IX161" s="19" t="str">
        <f>IF(ISNUMBER(IU161), IU161*COS(RADIANS(-$C161+Графики!$B$5))+IV161*SIN(RADIANS(-$C161+Графики!$B$5)),"")</f>
        <v/>
      </c>
    </row>
    <row r="162" spans="1:258" s="88" customFormat="1" x14ac:dyDescent="0.25">
      <c r="A162" s="44">
        <v>162</v>
      </c>
      <c r="B162" s="50">
        <v>0</v>
      </c>
      <c r="C162" s="11">
        <f>IF(Графики!$A$7="Расчитывать с учетом закручивания скважины",B162,0)</f>
        <v>0</v>
      </c>
      <c r="D162" s="47">
        <v>79.5</v>
      </c>
      <c r="E162" s="34">
        <f t="shared" si="502"/>
        <v>0</v>
      </c>
      <c r="F162" s="35">
        <f t="shared" si="502"/>
        <v>0</v>
      </c>
      <c r="G162" s="35">
        <f t="shared" si="500"/>
        <v>0</v>
      </c>
      <c r="H162" s="36">
        <f t="shared" si="501"/>
        <v>0</v>
      </c>
      <c r="I162" s="29"/>
      <c r="J162" s="25"/>
      <c r="K162" s="25"/>
      <c r="L162" s="25"/>
      <c r="M162" s="18" t="str">
        <f t="shared" ref="M162:M225" si="503">IF(ISNUMBER(I162),-SIN(RADIANS((I162-J162)/2))*1000,"")</f>
        <v/>
      </c>
      <c r="N162" s="18" t="str">
        <f t="shared" ref="N162:N225" si="504">IF(ISNUMBER(J162),-SIN(RADIANS((K162-L162)/2))*1000,"")</f>
        <v/>
      </c>
      <c r="O162" s="18" t="str">
        <f t="shared" si="449"/>
        <v/>
      </c>
      <c r="P162" s="18" t="str">
        <f t="shared" si="450"/>
        <v/>
      </c>
      <c r="Q162" s="18" t="str">
        <f>IF(ISNUMBER(O162), O162*COS(RADIANS(-$C162+Графики!$B$3))+P162*SIN(RADIANS(-$C162+Графики!$B$3)),"")</f>
        <v/>
      </c>
      <c r="R162" s="19" t="str">
        <f>IF(ISNUMBER(O162), O162*COS(RADIANS(-$C162+Графики!$B$5))+P162*SIN(RADIANS(-$C162+Графики!$B$5)),"")</f>
        <v/>
      </c>
      <c r="S162" s="29"/>
      <c r="T162" s="25"/>
      <c r="U162" s="25"/>
      <c r="V162" s="25"/>
      <c r="W162" s="18" t="str">
        <f t="shared" ref="W162:W225" si="505">IF(ISNUMBER(S162),-SIN(RADIANS((S162-T162)/2))*1000,"")</f>
        <v/>
      </c>
      <c r="X162" s="18" t="str">
        <f t="shared" ref="X162:X225" si="506">IF(ISNUMBER(T162),-SIN(RADIANS((U162-V162)/2))*1000,"")</f>
        <v/>
      </c>
      <c r="Y162" s="18" t="str">
        <f t="shared" si="451"/>
        <v/>
      </c>
      <c r="Z162" s="18" t="str">
        <f t="shared" si="452"/>
        <v/>
      </c>
      <c r="AA162" s="18" t="str">
        <f>IF(ISNUMBER(Y162), Y162*COS(RADIANS(-$C162+Графики!$B$3))+Z162*SIN(RADIANS(-$C162+Графики!$B$3)),"")</f>
        <v/>
      </c>
      <c r="AB162" s="18" t="str">
        <f>IF(ISNUMBER(Y162), Y162*COS(RADIANS(-$C162+Графики!$B$5))+Z162*SIN(RADIANS(-$C162+Графики!$B$5)),"")</f>
        <v/>
      </c>
      <c r="AC162" s="24"/>
      <c r="AD162" s="25"/>
      <c r="AE162" s="25"/>
      <c r="AF162" s="25"/>
      <c r="AG162" s="18" t="str">
        <f t="shared" ref="AG162:AG225" si="507">IF(ISNUMBER(AC162),-SIN(RADIANS((AC162-AD162)/2))*1000,"")</f>
        <v/>
      </c>
      <c r="AH162" s="18" t="str">
        <f t="shared" ref="AH162:AH225" si="508">IF(ISNUMBER(AD162),-SIN(RADIANS((AE162-AF162)/2))*1000,"")</f>
        <v/>
      </c>
      <c r="AI162" s="18" t="str">
        <f t="shared" si="453"/>
        <v/>
      </c>
      <c r="AJ162" s="18" t="str">
        <f t="shared" si="454"/>
        <v/>
      </c>
      <c r="AK162" s="18" t="str">
        <f>IF(ISNUMBER(AI162), AI162*COS(RADIANS(-$C162+Графики!$B$3))+AJ162*SIN(RADIANS(-$C162+Графики!$B$3)),"")</f>
        <v/>
      </c>
      <c r="AL162" s="19" t="str">
        <f>IF(ISNUMBER(AI162), AI162*COS(RADIANS(-$C162+Графики!$B$5))+AJ162*SIN(RADIANS(-$C162+Графики!$B$5)),"")</f>
        <v/>
      </c>
      <c r="AM162" s="24"/>
      <c r="AN162" s="25"/>
      <c r="AO162" s="25"/>
      <c r="AP162" s="25"/>
      <c r="AQ162" s="18" t="str">
        <f t="shared" ref="AQ162:AQ225" si="509">IF(ISNUMBER(AM162),-SIN(RADIANS((AM162-AN162)/2))*1000,"")</f>
        <v/>
      </c>
      <c r="AR162" s="18" t="str">
        <f t="shared" ref="AR162:AR225" si="510">IF(ISNUMBER(AN162),-SIN(RADIANS((AO162-AP162)/2))*1000,"")</f>
        <v/>
      </c>
      <c r="AS162" s="18" t="str">
        <f t="shared" si="455"/>
        <v/>
      </c>
      <c r="AT162" s="18" t="str">
        <f t="shared" si="456"/>
        <v/>
      </c>
      <c r="AU162" s="18" t="str">
        <f>IF(ISNUMBER(AS162), AS162*COS(RADIANS(-$C162+Графики!$B$3))+AT162*SIN(RADIANS(-$C162+Графики!$B$3)),"")</f>
        <v/>
      </c>
      <c r="AV162" s="19" t="str">
        <f>IF(ISNUMBER(AS162), AS162*COS(RADIANS(-$C162+Графики!$B$5))+AT162*SIN(RADIANS(-$C162+Графики!$B$5)),"")</f>
        <v/>
      </c>
      <c r="AW162" s="24"/>
      <c r="AX162" s="25"/>
      <c r="AY162" s="25"/>
      <c r="AZ162" s="25"/>
      <c r="BA162" s="18" t="str">
        <f t="shared" ref="BA162:BA225" si="511">IF(ISNUMBER(AW162),-SIN(RADIANS((AW162-AX162)/2))*1000,"")</f>
        <v/>
      </c>
      <c r="BB162" s="18" t="str">
        <f t="shared" ref="BB162:BB225" si="512">IF(ISNUMBER(AX162),-SIN(RADIANS((AY162-AZ162)/2))*1000,"")</f>
        <v/>
      </c>
      <c r="BC162" s="18" t="str">
        <f t="shared" si="457"/>
        <v/>
      </c>
      <c r="BD162" s="18" t="str">
        <f t="shared" si="458"/>
        <v/>
      </c>
      <c r="BE162" s="18" t="str">
        <f>IF(ISNUMBER(BC162), BC162*COS(RADIANS(-$C162+Графики!$B$3))+BD162*SIN(RADIANS(-$C162+Графики!$B$3)),"")</f>
        <v/>
      </c>
      <c r="BF162" s="19" t="str">
        <f>IF(ISNUMBER(BC162), BC162*COS(RADIANS(-$C162+Графики!$B$5))+BD162*SIN(RADIANS(-$C162+Графики!$B$5)),"")</f>
        <v/>
      </c>
      <c r="BG162" s="24"/>
      <c r="BH162" s="25"/>
      <c r="BI162" s="25"/>
      <c r="BJ162" s="25"/>
      <c r="BK162" s="18" t="str">
        <f t="shared" ref="BK162:BK225" si="513">IF(ISNUMBER(BG162),-SIN(RADIANS((BG162-BH162)/2))*1000,"")</f>
        <v/>
      </c>
      <c r="BL162" s="18" t="str">
        <f t="shared" ref="BL162:BL225" si="514">IF(ISNUMBER(BH162),-SIN(RADIANS((BI162-BJ162)/2))*1000,"")</f>
        <v/>
      </c>
      <c r="BM162" s="18" t="str">
        <f t="shared" si="459"/>
        <v/>
      </c>
      <c r="BN162" s="18" t="str">
        <f t="shared" si="460"/>
        <v/>
      </c>
      <c r="BO162" s="18" t="str">
        <f>IF(ISNUMBER(BM162), BM162*COS(RADIANS(-$C162+Графики!$B$3))+BN162*SIN(RADIANS(-$C162+Графики!$B$3)),"")</f>
        <v/>
      </c>
      <c r="BP162" s="19" t="str">
        <f>IF(ISNUMBER(BM162), BM162*COS(RADIANS(-$C162+Графики!$B$5))+BN162*SIN(RADIANS(-$C162+Графики!$B$5)),"")</f>
        <v/>
      </c>
      <c r="BQ162" s="24"/>
      <c r="BR162" s="25"/>
      <c r="BS162" s="25"/>
      <c r="BT162" s="25"/>
      <c r="BU162" s="18" t="str">
        <f t="shared" ref="BU162:BU225" si="515">IF(ISNUMBER(BQ162),-SIN(RADIANS((BQ162-BR162)/2))*1000,"")</f>
        <v/>
      </c>
      <c r="BV162" s="18" t="str">
        <f t="shared" ref="BV162:BV225" si="516">IF(ISNUMBER(BR162),-SIN(RADIANS((BS162-BT162)/2))*1000,"")</f>
        <v/>
      </c>
      <c r="BW162" s="18" t="str">
        <f t="shared" si="461"/>
        <v/>
      </c>
      <c r="BX162" s="18" t="str">
        <f t="shared" si="462"/>
        <v/>
      </c>
      <c r="BY162" s="18" t="str">
        <f>IF(ISNUMBER(BW162), BW162*COS(RADIANS(-$C162+Графики!$B$3))+BX162*SIN(RADIANS(-$C162+Графики!$B$3)),"")</f>
        <v/>
      </c>
      <c r="BZ162" s="19" t="str">
        <f>IF(ISNUMBER(BW162), BW162*COS(RADIANS(-$C162+Графики!$B$5))+BX162*SIN(RADIANS(-$C162+Графики!$B$5)),"")</f>
        <v/>
      </c>
      <c r="CA162" s="29"/>
      <c r="CB162" s="25"/>
      <c r="CC162" s="25"/>
      <c r="CD162" s="25"/>
      <c r="CE162" s="18" t="str">
        <f t="shared" ref="CE162:CE225" si="517">IF(ISNUMBER(CA162),-SIN(RADIANS((CA162-CB162)/2))*1000,"")</f>
        <v/>
      </c>
      <c r="CF162" s="18" t="str">
        <f t="shared" ref="CF162:CF225" si="518">IF(ISNUMBER(CB162),-SIN(RADIANS((CC162-CD162)/2))*1000,"")</f>
        <v/>
      </c>
      <c r="CG162" s="18" t="str">
        <f t="shared" si="463"/>
        <v/>
      </c>
      <c r="CH162" s="18" t="str">
        <f t="shared" si="464"/>
        <v/>
      </c>
      <c r="CI162" s="18" t="str">
        <f>IF(ISNUMBER(CG162), CG162*COS(RADIANS(-$C162+Графики!$B$3))+CH162*SIN(RADIANS(-$C162+Графики!$B$3)),"")</f>
        <v/>
      </c>
      <c r="CJ162" s="19" t="str">
        <f>IF(ISNUMBER(CG162), CG162*COS(RADIANS(-$C162+Графики!$B$5))+CH162*SIN(RADIANS(-$C162+Графики!$B$5)),"")</f>
        <v/>
      </c>
      <c r="CK162" s="24"/>
      <c r="CL162" s="25"/>
      <c r="CM162" s="25"/>
      <c r="CN162" s="25"/>
      <c r="CO162" s="18" t="str">
        <f t="shared" ref="CO162:CO225" si="519">IF(ISNUMBER(CK162),-SIN(RADIANS((CK162-CL162)/2))*1000,"")</f>
        <v/>
      </c>
      <c r="CP162" s="18" t="str">
        <f t="shared" ref="CP162:CP225" si="520">IF(ISNUMBER(CL162),-SIN(RADIANS((CM162-CN162)/2))*1000,"")</f>
        <v/>
      </c>
      <c r="CQ162" s="18" t="str">
        <f t="shared" si="465"/>
        <v/>
      </c>
      <c r="CR162" s="18" t="str">
        <f t="shared" si="466"/>
        <v/>
      </c>
      <c r="CS162" s="18" t="str">
        <f>IF(ISNUMBER(CQ162), CQ162*COS(RADIANS(-$C162+Графики!$B$3))+CR162*SIN(RADIANS(-$C162+Графики!$B$3)),"")</f>
        <v/>
      </c>
      <c r="CT162" s="19" t="str">
        <f>IF(ISNUMBER(CQ162), CQ162*COS(RADIANS(-$C162+Графики!$B$5))+CR162*SIN(RADIANS(-$C162+Графики!$B$5)),"")</f>
        <v/>
      </c>
      <c r="CU162" s="24"/>
      <c r="CV162" s="25"/>
      <c r="CW162" s="25"/>
      <c r="CX162" s="25"/>
      <c r="CY162" s="18" t="str">
        <f t="shared" ref="CY162:CY225" si="521">IF(ISNUMBER(CU162),-SIN(RADIANS((CU162-CV162)/2))*1000,"")</f>
        <v/>
      </c>
      <c r="CZ162" s="18" t="str">
        <f t="shared" ref="CZ162:CZ225" si="522">IF(ISNUMBER(CV162),-SIN(RADIANS((CW162-CX162)/2))*1000,"")</f>
        <v/>
      </c>
      <c r="DA162" s="18" t="str">
        <f t="shared" si="467"/>
        <v/>
      </c>
      <c r="DB162" s="18" t="str">
        <f t="shared" si="468"/>
        <v/>
      </c>
      <c r="DC162" s="18" t="str">
        <f>IF(ISNUMBER(DA162), DA162*COS(RADIANS(-$C162+Графики!$B$3))+DB162*SIN(RADIANS(-$C162+Графики!$B$3)),"")</f>
        <v/>
      </c>
      <c r="DD162" s="19" t="str">
        <f>IF(ISNUMBER(DA162), DA162*COS(RADIANS(-$C162+Графики!$B$5))+DB162*SIN(RADIANS(-$C162+Графики!$B$5)),"")</f>
        <v/>
      </c>
      <c r="DE162" s="24"/>
      <c r="DF162" s="25"/>
      <c r="DG162" s="25"/>
      <c r="DH162" s="25"/>
      <c r="DI162" s="18" t="str">
        <f t="shared" ref="DI162:DI225" si="523">IF(ISNUMBER(DE162),-SIN(RADIANS((DE162-DF162)/2))*1000,"")</f>
        <v/>
      </c>
      <c r="DJ162" s="18" t="str">
        <f t="shared" ref="DJ162:DJ225" si="524">IF(ISNUMBER(DF162),-SIN(RADIANS((DG162-DH162)/2))*1000,"")</f>
        <v/>
      </c>
      <c r="DK162" s="18" t="str">
        <f t="shared" si="469"/>
        <v/>
      </c>
      <c r="DL162" s="18" t="str">
        <f t="shared" si="470"/>
        <v/>
      </c>
      <c r="DM162" s="18" t="str">
        <f>IF(ISNUMBER(DK162), DK162*COS(RADIANS(-$C162+Графики!$B$3))+DL162*SIN(RADIANS(-$C162+Графики!$B$3)),"")</f>
        <v/>
      </c>
      <c r="DN162" s="19" t="str">
        <f>IF(ISNUMBER(DK162), DK162*COS(RADIANS(-$C162+Графики!$B$5))+DL162*SIN(RADIANS(-$C162+Графики!$B$5)),"")</f>
        <v/>
      </c>
      <c r="DO162" s="24"/>
      <c r="DP162" s="25"/>
      <c r="DQ162" s="25"/>
      <c r="DR162" s="25"/>
      <c r="DS162" s="18" t="str">
        <f t="shared" ref="DS162:DS225" si="525">IF(ISNUMBER(DO162),-SIN(RADIANS((DO162-DP162)/2))*1000,"")</f>
        <v/>
      </c>
      <c r="DT162" s="18" t="str">
        <f t="shared" ref="DT162:DT225" si="526">IF(ISNUMBER(DP162),-SIN(RADIANS((DQ162-DR162)/2))*1000,"")</f>
        <v/>
      </c>
      <c r="DU162" s="18" t="str">
        <f t="shared" si="471"/>
        <v/>
      </c>
      <c r="DV162" s="18" t="str">
        <f t="shared" si="472"/>
        <v/>
      </c>
      <c r="DW162" s="18" t="str">
        <f>IF(ISNUMBER(DU162), DU162*COS(RADIANS(-$C162+Графики!$B$3))+DV162*SIN(RADIANS(-$C162+Графики!$B$3)),"")</f>
        <v/>
      </c>
      <c r="DX162" s="19" t="str">
        <f>IF(ISNUMBER(DU162), DU162*COS(RADIANS(-$C162+Графики!$B$5))+DV162*SIN(RADIANS(-$C162+Графики!$B$5)),"")</f>
        <v/>
      </c>
      <c r="DY162" s="24"/>
      <c r="DZ162" s="25"/>
      <c r="EA162" s="25"/>
      <c r="EB162" s="25"/>
      <c r="EC162" s="18" t="str">
        <f t="shared" ref="EC162:EC225" si="527">IF(ISNUMBER(DY162),-SIN(RADIANS((DY162-DZ162)/2))*1000,"")</f>
        <v/>
      </c>
      <c r="ED162" s="18" t="str">
        <f t="shared" ref="ED162:ED225" si="528">IF(ISNUMBER(DZ162),-SIN(RADIANS((EA162-EB162)/2))*1000,"")</f>
        <v/>
      </c>
      <c r="EE162" s="18" t="str">
        <f t="shared" si="473"/>
        <v/>
      </c>
      <c r="EF162" s="18" t="str">
        <f t="shared" si="474"/>
        <v/>
      </c>
      <c r="EG162" s="18" t="str">
        <f>IF(ISNUMBER(EE162), EE162*COS(RADIANS(-$C162+Графики!$B$3))+EF162*SIN(RADIANS(-$C162+Графики!$B$3)),"")</f>
        <v/>
      </c>
      <c r="EH162" s="19" t="str">
        <f>IF(ISNUMBER(EE162), EE162*COS(RADIANS(-$C162+Графики!$B$5))+EF162*SIN(RADIANS(-$C162+Графики!$B$5)),"")</f>
        <v/>
      </c>
      <c r="EI162" s="24"/>
      <c r="EJ162" s="25"/>
      <c r="EK162" s="25"/>
      <c r="EL162" s="25"/>
      <c r="EM162" s="18" t="str">
        <f t="shared" ref="EM162:EM225" si="529">IF(ISNUMBER(EI162),-SIN(RADIANS((EI162-EJ162)/2))*1000,"")</f>
        <v/>
      </c>
      <c r="EN162" s="18" t="str">
        <f t="shared" ref="EN162:EN225" si="530">IF(ISNUMBER(EJ162),-SIN(RADIANS((EK162-EL162)/2))*1000,"")</f>
        <v/>
      </c>
      <c r="EO162" s="18" t="str">
        <f t="shared" si="475"/>
        <v/>
      </c>
      <c r="EP162" s="18" t="str">
        <f t="shared" si="476"/>
        <v/>
      </c>
      <c r="EQ162" s="18" t="str">
        <f>IF(ISNUMBER(EO162), EO162*COS(RADIANS(-$C162+Графики!$B$3))+EP162*SIN(RADIANS(-$C162+Графики!$B$3)),"")</f>
        <v/>
      </c>
      <c r="ER162" s="19" t="str">
        <f>IF(ISNUMBER(EO162), EO162*COS(RADIANS(-$C162+Графики!$B$5))+EP162*SIN(RADIANS(-$C162+Графики!$B$5)),"")</f>
        <v/>
      </c>
      <c r="ES162" s="24"/>
      <c r="ET162" s="25"/>
      <c r="EU162" s="25"/>
      <c r="EV162" s="25"/>
      <c r="EW162" s="18" t="str">
        <f t="shared" ref="EW162:EW225" si="531">IF(ISNUMBER(ES162),-SIN(RADIANS((ES162-ET162)/2))*1000,"")</f>
        <v/>
      </c>
      <c r="EX162" s="18" t="str">
        <f t="shared" ref="EX162:EX225" si="532">IF(ISNUMBER(ET162),-SIN(RADIANS((EU162-EV162)/2))*1000,"")</f>
        <v/>
      </c>
      <c r="EY162" s="18" t="str">
        <f t="shared" si="477"/>
        <v/>
      </c>
      <c r="EZ162" s="18" t="str">
        <f t="shared" si="478"/>
        <v/>
      </c>
      <c r="FA162" s="18" t="str">
        <f>IF(ISNUMBER(EY162), EY162*COS(RADIANS(-$C162+Графики!$B$3))+EZ162*SIN(RADIANS(-$C162+Графики!$B$3)),"")</f>
        <v/>
      </c>
      <c r="FB162" s="19" t="str">
        <f>IF(ISNUMBER(EY162), EY162*COS(RADIANS(-$C162+Графики!$B$5))+EZ162*SIN(RADIANS(-$C162+Графики!$B$5)),"")</f>
        <v/>
      </c>
      <c r="FC162" s="24"/>
      <c r="FD162" s="25"/>
      <c r="FE162" s="25"/>
      <c r="FF162" s="25"/>
      <c r="FG162" s="18" t="str">
        <f t="shared" ref="FG162:FG225" si="533">IF(ISNUMBER(FC162),-SIN(RADIANS((FC162-FD162)/2))*1000,"")</f>
        <v/>
      </c>
      <c r="FH162" s="18" t="str">
        <f t="shared" ref="FH162:FH225" si="534">IF(ISNUMBER(FD162),-SIN(RADIANS((FE162-FF162)/2))*1000,"")</f>
        <v/>
      </c>
      <c r="FI162" s="18" t="str">
        <f t="shared" si="479"/>
        <v/>
      </c>
      <c r="FJ162" s="18" t="str">
        <f t="shared" si="480"/>
        <v/>
      </c>
      <c r="FK162" s="18" t="str">
        <f>IF(ISNUMBER(FI162), FI162*COS(RADIANS(-$C162+Графики!$B$3))+FJ162*SIN(RADIANS(-$C162+Графики!$B$3)),"")</f>
        <v/>
      </c>
      <c r="FL162" s="19" t="str">
        <f>IF(ISNUMBER(FI162), FI162*COS(RADIANS(-$C162+Графики!$B$5))+FJ162*SIN(RADIANS(-$C162+Графики!$B$5)),"")</f>
        <v/>
      </c>
      <c r="FM162" s="24"/>
      <c r="FN162" s="25"/>
      <c r="FO162" s="25"/>
      <c r="FP162" s="25"/>
      <c r="FQ162" s="18" t="str">
        <f t="shared" ref="FQ162:FQ225" si="535">IF(ISNUMBER(FM162),-SIN(RADIANS((FM162-FN162)/2))*1000,"")</f>
        <v/>
      </c>
      <c r="FR162" s="18" t="str">
        <f t="shared" ref="FR162:FR225" si="536">IF(ISNUMBER(FN162),-SIN(RADIANS((FO162-FP162)/2))*1000,"")</f>
        <v/>
      </c>
      <c r="FS162" s="18" t="str">
        <f t="shared" si="481"/>
        <v/>
      </c>
      <c r="FT162" s="18" t="str">
        <f t="shared" si="482"/>
        <v/>
      </c>
      <c r="FU162" s="18" t="str">
        <f>IF(ISNUMBER(FS162), FS162*COS(RADIANS(-$C162+Графики!$B$3))+FT162*SIN(RADIANS(-$C162+Графики!$B$3)),"")</f>
        <v/>
      </c>
      <c r="FV162" s="19" t="str">
        <f>IF(ISNUMBER(FS162), FS162*COS(RADIANS(-$C162+Графики!$B$5))+FT162*SIN(RADIANS(-$C162+Графики!$B$5)),"")</f>
        <v/>
      </c>
      <c r="FW162" s="24"/>
      <c r="FX162" s="25"/>
      <c r="FY162" s="25"/>
      <c r="FZ162" s="25"/>
      <c r="GA162" s="18" t="str">
        <f t="shared" ref="GA162:GA225" si="537">IF(ISNUMBER(FW162),-SIN(RADIANS((FW162-FX162)/2))*1000,"")</f>
        <v/>
      </c>
      <c r="GB162" s="18" t="str">
        <f t="shared" ref="GB162:GB225" si="538">IF(ISNUMBER(FX162),-SIN(RADIANS((FY162-FZ162)/2))*1000,"")</f>
        <v/>
      </c>
      <c r="GC162" s="18" t="str">
        <f t="shared" si="483"/>
        <v/>
      </c>
      <c r="GD162" s="18" t="str">
        <f t="shared" si="484"/>
        <v/>
      </c>
      <c r="GE162" s="18" t="str">
        <f>IF(ISNUMBER(GC162), GC162*COS(RADIANS(-$C162+Графики!$B$3))+GD162*SIN(RADIANS(-$C162+Графики!$B$3)),"")</f>
        <v/>
      </c>
      <c r="GF162" s="19" t="str">
        <f>IF(ISNUMBER(GC162), GC162*COS(RADIANS(-$C162+Графики!$B$5))+GD162*SIN(RADIANS(-$C162+Графики!$B$5)),"")</f>
        <v/>
      </c>
      <c r="GG162" s="24"/>
      <c r="GH162" s="25"/>
      <c r="GI162" s="25"/>
      <c r="GJ162" s="25"/>
      <c r="GK162" s="18" t="str">
        <f t="shared" ref="GK162:GK225" si="539">IF(ISNUMBER(GG162),-SIN(RADIANS((GG162-GH162)/2))*1000,"")</f>
        <v/>
      </c>
      <c r="GL162" s="18" t="str">
        <f t="shared" ref="GL162:GL225" si="540">IF(ISNUMBER(GH162),-SIN(RADIANS((GI162-GJ162)/2))*1000,"")</f>
        <v/>
      </c>
      <c r="GM162" s="18" t="str">
        <f t="shared" si="485"/>
        <v/>
      </c>
      <c r="GN162" s="18" t="str">
        <f t="shared" si="486"/>
        <v/>
      </c>
      <c r="GO162" s="18" t="str">
        <f>IF(ISNUMBER(GM162), GM162*COS(RADIANS(-$C162+Графики!$B$3))+GN162*SIN(RADIANS(-$C162+Графики!$B$3)),"")</f>
        <v/>
      </c>
      <c r="GP162" s="19" t="str">
        <f>IF(ISNUMBER(GM162), GM162*COS(RADIANS(-$C162+Графики!$B$5))+GN162*SIN(RADIANS(-$C162+Графики!$B$5)),"")</f>
        <v/>
      </c>
      <c r="GQ162" s="24"/>
      <c r="GR162" s="25"/>
      <c r="GS162" s="25"/>
      <c r="GT162" s="25"/>
      <c r="GU162" s="18" t="str">
        <f t="shared" ref="GU162:GU225" si="541">IF(ISNUMBER(GQ162),-SIN(RADIANS((GQ162-GR162)/2))*1000,"")</f>
        <v/>
      </c>
      <c r="GV162" s="18" t="str">
        <f t="shared" ref="GV162:GV225" si="542">IF(ISNUMBER(GR162),-SIN(RADIANS((GS162-GT162)/2))*1000,"")</f>
        <v/>
      </c>
      <c r="GW162" s="18" t="str">
        <f t="shared" si="487"/>
        <v/>
      </c>
      <c r="GX162" s="18" t="str">
        <f t="shared" si="488"/>
        <v/>
      </c>
      <c r="GY162" s="18" t="str">
        <f>IF(ISNUMBER(GW162), GW162*COS(RADIANS(-$C162+Графики!$B$3))+GX162*SIN(RADIANS(-$C162+Графики!$B$3)),"")</f>
        <v/>
      </c>
      <c r="GZ162" s="19" t="str">
        <f>IF(ISNUMBER(GW162), GW162*COS(RADIANS(-$C162+Графики!$B$5))+GX162*SIN(RADIANS(-$C162+Графики!$B$5)),"")</f>
        <v/>
      </c>
      <c r="HA162" s="24"/>
      <c r="HB162" s="25"/>
      <c r="HC162" s="25"/>
      <c r="HD162" s="25"/>
      <c r="HE162" s="18" t="str">
        <f t="shared" ref="HE162:HE225" si="543">IF(ISNUMBER(HA162),-SIN(RADIANS((HA162-HB162)/2))*1000,"")</f>
        <v/>
      </c>
      <c r="HF162" s="18" t="str">
        <f t="shared" ref="HF162:HF225" si="544">IF(ISNUMBER(HB162),-SIN(RADIANS((HC162-HD162)/2))*1000,"")</f>
        <v/>
      </c>
      <c r="HG162" s="18" t="str">
        <f t="shared" si="489"/>
        <v/>
      </c>
      <c r="HH162" s="18" t="str">
        <f t="shared" si="490"/>
        <v/>
      </c>
      <c r="HI162" s="18" t="str">
        <f>IF(ISNUMBER(HG162), HG162*COS(RADIANS(-$C162+Графики!$B$3))+HH162*SIN(RADIANS(-$C162+Графики!$B$3)),"")</f>
        <v/>
      </c>
      <c r="HJ162" s="19" t="str">
        <f>IF(ISNUMBER(HG162), HG162*COS(RADIANS(-$C162+Графики!$B$5))+HH162*SIN(RADIANS(-$C162+Графики!$B$5)),"")</f>
        <v/>
      </c>
      <c r="HK162" s="24"/>
      <c r="HL162" s="25"/>
      <c r="HM162" s="25"/>
      <c r="HN162" s="25"/>
      <c r="HO162" s="18" t="str">
        <f t="shared" ref="HO162:HO225" si="545">IF(ISNUMBER(HK162),-SIN(RADIANS((HK162-HL162)/2))*1000,"")</f>
        <v/>
      </c>
      <c r="HP162" s="18" t="str">
        <f t="shared" ref="HP162:HP225" si="546">IF(ISNUMBER(HL162),-SIN(RADIANS((HM162-HN162)/2))*1000,"")</f>
        <v/>
      </c>
      <c r="HQ162" s="18" t="str">
        <f t="shared" si="491"/>
        <v/>
      </c>
      <c r="HR162" s="18" t="str">
        <f t="shared" si="492"/>
        <v/>
      </c>
      <c r="HS162" s="18" t="str">
        <f>IF(ISNUMBER(HQ162), HQ162*COS(RADIANS(-$C162+Графики!$B$3))+HR162*SIN(RADIANS(-$C162+Графики!$B$3)),"")</f>
        <v/>
      </c>
      <c r="HT162" s="19" t="str">
        <f>IF(ISNUMBER(HQ162), HQ162*COS(RADIANS(-$C162+Графики!$B$5))+HR162*SIN(RADIANS(-$C162+Графики!$B$5)),"")</f>
        <v/>
      </c>
      <c r="HU162" s="24"/>
      <c r="HV162" s="25"/>
      <c r="HW162" s="25"/>
      <c r="HX162" s="25"/>
      <c r="HY162" s="18" t="str">
        <f t="shared" ref="HY162:HY225" si="547">IF(ISNUMBER(HU162),-SIN(RADIANS((HU162-HV162)/2))*1000,"")</f>
        <v/>
      </c>
      <c r="HZ162" s="18" t="str">
        <f t="shared" ref="HZ162:HZ225" si="548">IF(ISNUMBER(HV162),-SIN(RADIANS((HW162-HX162)/2))*1000,"")</f>
        <v/>
      </c>
      <c r="IA162" s="18" t="str">
        <f t="shared" si="493"/>
        <v/>
      </c>
      <c r="IB162" s="18" t="str">
        <f t="shared" si="494"/>
        <v/>
      </c>
      <c r="IC162" s="18" t="str">
        <f>IF(ISNUMBER(IA162), IA162*COS(RADIANS(-$C162+Графики!$B$3))+IB162*SIN(RADIANS(-$C162+Графики!$B$3)),"")</f>
        <v/>
      </c>
      <c r="ID162" s="19" t="str">
        <f>IF(ISNUMBER(IA162), IA162*COS(RADIANS(-$C162+Графики!$B$5))+IB162*SIN(RADIANS(-$C162+Графики!$B$5)),"")</f>
        <v/>
      </c>
      <c r="IE162" s="24"/>
      <c r="IF162" s="25"/>
      <c r="IG162" s="25"/>
      <c r="IH162" s="25"/>
      <c r="II162" s="18" t="str">
        <f t="shared" ref="II162:II225" si="549">IF(ISNUMBER(IE162),-SIN(RADIANS((IE162-IF162)/2))*1000,"")</f>
        <v/>
      </c>
      <c r="IJ162" s="18" t="str">
        <f t="shared" ref="IJ162:IJ225" si="550">IF(ISNUMBER(IF162),-SIN(RADIANS((IG162-IH162)/2))*1000,"")</f>
        <v/>
      </c>
      <c r="IK162" s="18" t="str">
        <f t="shared" si="495"/>
        <v/>
      </c>
      <c r="IL162" s="18" t="str">
        <f t="shared" si="496"/>
        <v/>
      </c>
      <c r="IM162" s="18" t="str">
        <f>IF(ISNUMBER(IK162), IK162*COS(RADIANS(-$C162+Графики!$B$3))+IL162*SIN(RADIANS(-$C162+Графики!$B$3)),"")</f>
        <v/>
      </c>
      <c r="IN162" s="19" t="str">
        <f>IF(ISNUMBER(IK162), IK162*COS(RADIANS(-$C162+Графики!$B$5))+IL162*SIN(RADIANS(-$C162+Графики!$B$5)),"")</f>
        <v/>
      </c>
      <c r="IO162" s="24"/>
      <c r="IP162" s="25"/>
      <c r="IQ162" s="25"/>
      <c r="IR162" s="25"/>
      <c r="IS162" s="18" t="str">
        <f t="shared" ref="IS162:IS225" si="551">IF(ISNUMBER(IO162),-SIN(RADIANS((IO162-IP162)/2))*1000,"")</f>
        <v/>
      </c>
      <c r="IT162" s="18" t="str">
        <f t="shared" ref="IT162:IT225" si="552">IF(ISNUMBER(IP162),-SIN(RADIANS((IQ162-IR162)/2))*1000,"")</f>
        <v/>
      </c>
      <c r="IU162" s="18" t="str">
        <f t="shared" si="497"/>
        <v/>
      </c>
      <c r="IV162" s="18" t="str">
        <f t="shared" si="498"/>
        <v/>
      </c>
      <c r="IW162" s="18" t="str">
        <f>IF(ISNUMBER(IU162), IU162*COS(RADIANS(-$C162+Графики!$B$3))+IV162*SIN(RADIANS(-$C162+Графики!$B$3)),"")</f>
        <v/>
      </c>
      <c r="IX162" s="19" t="str">
        <f>IF(ISNUMBER(IU162), IU162*COS(RADIANS(-$C162+Графики!$B$5))+IV162*SIN(RADIANS(-$C162+Графики!$B$5)),"")</f>
        <v/>
      </c>
    </row>
    <row r="163" spans="1:258" s="88" customFormat="1" x14ac:dyDescent="0.25">
      <c r="A163" s="44">
        <v>163</v>
      </c>
      <c r="B163" s="50">
        <v>0</v>
      </c>
      <c r="C163" s="11">
        <f>IF(Графики!$A$7="Расчитывать с учетом закручивания скважины",B163,0)</f>
        <v>0</v>
      </c>
      <c r="D163" s="47">
        <v>80</v>
      </c>
      <c r="E163" s="34">
        <f t="shared" ref="E163:F182" si="553">IF(ISNUMBER(INDEX($I$1:$IX$303,$A163,E$1) ),INDEX($I$1:$IX$303,$A163,E$1),0)</f>
        <v>0</v>
      </c>
      <c r="F163" s="35">
        <f t="shared" si="553"/>
        <v>0</v>
      </c>
      <c r="G163" s="35">
        <f t="shared" si="500"/>
        <v>0</v>
      </c>
      <c r="H163" s="36">
        <f t="shared" si="501"/>
        <v>0</v>
      </c>
      <c r="I163" s="29"/>
      <c r="J163" s="25"/>
      <c r="K163" s="25"/>
      <c r="L163" s="25"/>
      <c r="M163" s="18" t="str">
        <f t="shared" si="503"/>
        <v/>
      </c>
      <c r="N163" s="18" t="str">
        <f t="shared" si="504"/>
        <v/>
      </c>
      <c r="O163" s="18" t="str">
        <f t="shared" si="449"/>
        <v/>
      </c>
      <c r="P163" s="18" t="str">
        <f t="shared" si="450"/>
        <v/>
      </c>
      <c r="Q163" s="18" t="str">
        <f>IF(ISNUMBER(O163), O163*COS(RADIANS(-$C163+Графики!$B$3))+P163*SIN(RADIANS(-$C163+Графики!$B$3)),"")</f>
        <v/>
      </c>
      <c r="R163" s="19" t="str">
        <f>IF(ISNUMBER(O163), O163*COS(RADIANS(-$C163+Графики!$B$5))+P163*SIN(RADIANS(-$C163+Графики!$B$5)),"")</f>
        <v/>
      </c>
      <c r="S163" s="29"/>
      <c r="T163" s="25"/>
      <c r="U163" s="25"/>
      <c r="V163" s="25"/>
      <c r="W163" s="18" t="str">
        <f t="shared" si="505"/>
        <v/>
      </c>
      <c r="X163" s="18" t="str">
        <f t="shared" si="506"/>
        <v/>
      </c>
      <c r="Y163" s="18" t="str">
        <f t="shared" si="451"/>
        <v/>
      </c>
      <c r="Z163" s="18" t="str">
        <f t="shared" si="452"/>
        <v/>
      </c>
      <c r="AA163" s="18" t="str">
        <f>IF(ISNUMBER(Y163), Y163*COS(RADIANS(-$C163+Графики!$B$3))+Z163*SIN(RADIANS(-$C163+Графики!$B$3)),"")</f>
        <v/>
      </c>
      <c r="AB163" s="18" t="str">
        <f>IF(ISNUMBER(Y163), Y163*COS(RADIANS(-$C163+Графики!$B$5))+Z163*SIN(RADIANS(-$C163+Графики!$B$5)),"")</f>
        <v/>
      </c>
      <c r="AC163" s="24"/>
      <c r="AD163" s="25"/>
      <c r="AE163" s="25"/>
      <c r="AF163" s="25"/>
      <c r="AG163" s="18" t="str">
        <f t="shared" si="507"/>
        <v/>
      </c>
      <c r="AH163" s="18" t="str">
        <f t="shared" si="508"/>
        <v/>
      </c>
      <c r="AI163" s="18" t="str">
        <f t="shared" si="453"/>
        <v/>
      </c>
      <c r="AJ163" s="18" t="str">
        <f t="shared" si="454"/>
        <v/>
      </c>
      <c r="AK163" s="18" t="str">
        <f>IF(ISNUMBER(AI163), AI163*COS(RADIANS(-$C163+Графики!$B$3))+AJ163*SIN(RADIANS(-$C163+Графики!$B$3)),"")</f>
        <v/>
      </c>
      <c r="AL163" s="19" t="str">
        <f>IF(ISNUMBER(AI163), AI163*COS(RADIANS(-$C163+Графики!$B$5))+AJ163*SIN(RADIANS(-$C163+Графики!$B$5)),"")</f>
        <v/>
      </c>
      <c r="AM163" s="24"/>
      <c r="AN163" s="25"/>
      <c r="AO163" s="25"/>
      <c r="AP163" s="25"/>
      <c r="AQ163" s="18" t="str">
        <f t="shared" si="509"/>
        <v/>
      </c>
      <c r="AR163" s="18" t="str">
        <f t="shared" si="510"/>
        <v/>
      </c>
      <c r="AS163" s="18" t="str">
        <f t="shared" si="455"/>
        <v/>
      </c>
      <c r="AT163" s="18" t="str">
        <f t="shared" si="456"/>
        <v/>
      </c>
      <c r="AU163" s="18" t="str">
        <f>IF(ISNUMBER(AS163), AS163*COS(RADIANS(-$C163+Графики!$B$3))+AT163*SIN(RADIANS(-$C163+Графики!$B$3)),"")</f>
        <v/>
      </c>
      <c r="AV163" s="19" t="str">
        <f>IF(ISNUMBER(AS163), AS163*COS(RADIANS(-$C163+Графики!$B$5))+AT163*SIN(RADIANS(-$C163+Графики!$B$5)),"")</f>
        <v/>
      </c>
      <c r="AW163" s="24"/>
      <c r="AX163" s="25"/>
      <c r="AY163" s="25"/>
      <c r="AZ163" s="25"/>
      <c r="BA163" s="18" t="str">
        <f t="shared" si="511"/>
        <v/>
      </c>
      <c r="BB163" s="18" t="str">
        <f t="shared" si="512"/>
        <v/>
      </c>
      <c r="BC163" s="18" t="str">
        <f t="shared" si="457"/>
        <v/>
      </c>
      <c r="BD163" s="18" t="str">
        <f t="shared" si="458"/>
        <v/>
      </c>
      <c r="BE163" s="18" t="str">
        <f>IF(ISNUMBER(BC163), BC163*COS(RADIANS(-$C163+Графики!$B$3))+BD163*SIN(RADIANS(-$C163+Графики!$B$3)),"")</f>
        <v/>
      </c>
      <c r="BF163" s="19" t="str">
        <f>IF(ISNUMBER(BC163), BC163*COS(RADIANS(-$C163+Графики!$B$5))+BD163*SIN(RADIANS(-$C163+Графики!$B$5)),"")</f>
        <v/>
      </c>
      <c r="BG163" s="24"/>
      <c r="BH163" s="25"/>
      <c r="BI163" s="25"/>
      <c r="BJ163" s="25"/>
      <c r="BK163" s="18" t="str">
        <f t="shared" si="513"/>
        <v/>
      </c>
      <c r="BL163" s="18" t="str">
        <f t="shared" si="514"/>
        <v/>
      </c>
      <c r="BM163" s="18" t="str">
        <f t="shared" si="459"/>
        <v/>
      </c>
      <c r="BN163" s="18" t="str">
        <f t="shared" si="460"/>
        <v/>
      </c>
      <c r="BO163" s="18" t="str">
        <f>IF(ISNUMBER(BM163), BM163*COS(RADIANS(-$C163+Графики!$B$3))+BN163*SIN(RADIANS(-$C163+Графики!$B$3)),"")</f>
        <v/>
      </c>
      <c r="BP163" s="19" t="str">
        <f>IF(ISNUMBER(BM163), BM163*COS(RADIANS(-$C163+Графики!$B$5))+BN163*SIN(RADIANS(-$C163+Графики!$B$5)),"")</f>
        <v/>
      </c>
      <c r="BQ163" s="24"/>
      <c r="BR163" s="25"/>
      <c r="BS163" s="25"/>
      <c r="BT163" s="25"/>
      <c r="BU163" s="18" t="str">
        <f t="shared" si="515"/>
        <v/>
      </c>
      <c r="BV163" s="18" t="str">
        <f t="shared" si="516"/>
        <v/>
      </c>
      <c r="BW163" s="18" t="str">
        <f t="shared" si="461"/>
        <v/>
      </c>
      <c r="BX163" s="18" t="str">
        <f t="shared" si="462"/>
        <v/>
      </c>
      <c r="BY163" s="18" t="str">
        <f>IF(ISNUMBER(BW163), BW163*COS(RADIANS(-$C163+Графики!$B$3))+BX163*SIN(RADIANS(-$C163+Графики!$B$3)),"")</f>
        <v/>
      </c>
      <c r="BZ163" s="19" t="str">
        <f>IF(ISNUMBER(BW163), BW163*COS(RADIANS(-$C163+Графики!$B$5))+BX163*SIN(RADIANS(-$C163+Графики!$B$5)),"")</f>
        <v/>
      </c>
      <c r="CA163" s="29"/>
      <c r="CB163" s="25"/>
      <c r="CC163" s="25"/>
      <c r="CD163" s="25"/>
      <c r="CE163" s="18" t="str">
        <f t="shared" si="517"/>
        <v/>
      </c>
      <c r="CF163" s="18" t="str">
        <f t="shared" si="518"/>
        <v/>
      </c>
      <c r="CG163" s="18" t="str">
        <f t="shared" si="463"/>
        <v/>
      </c>
      <c r="CH163" s="18" t="str">
        <f t="shared" si="464"/>
        <v/>
      </c>
      <c r="CI163" s="18" t="str">
        <f>IF(ISNUMBER(CG163), CG163*COS(RADIANS(-$C163+Графики!$B$3))+CH163*SIN(RADIANS(-$C163+Графики!$B$3)),"")</f>
        <v/>
      </c>
      <c r="CJ163" s="19" t="str">
        <f>IF(ISNUMBER(CG163), CG163*COS(RADIANS(-$C163+Графики!$B$5))+CH163*SIN(RADIANS(-$C163+Графики!$B$5)),"")</f>
        <v/>
      </c>
      <c r="CK163" s="24"/>
      <c r="CL163" s="25"/>
      <c r="CM163" s="25"/>
      <c r="CN163" s="25"/>
      <c r="CO163" s="18" t="str">
        <f t="shared" si="519"/>
        <v/>
      </c>
      <c r="CP163" s="18" t="str">
        <f t="shared" si="520"/>
        <v/>
      </c>
      <c r="CQ163" s="18" t="str">
        <f t="shared" si="465"/>
        <v/>
      </c>
      <c r="CR163" s="18" t="str">
        <f t="shared" si="466"/>
        <v/>
      </c>
      <c r="CS163" s="18" t="str">
        <f>IF(ISNUMBER(CQ163), CQ163*COS(RADIANS(-$C163+Графики!$B$3))+CR163*SIN(RADIANS(-$C163+Графики!$B$3)),"")</f>
        <v/>
      </c>
      <c r="CT163" s="19" t="str">
        <f>IF(ISNUMBER(CQ163), CQ163*COS(RADIANS(-$C163+Графики!$B$5))+CR163*SIN(RADIANS(-$C163+Графики!$B$5)),"")</f>
        <v/>
      </c>
      <c r="CU163" s="24"/>
      <c r="CV163" s="25"/>
      <c r="CW163" s="25"/>
      <c r="CX163" s="25"/>
      <c r="CY163" s="18" t="str">
        <f t="shared" si="521"/>
        <v/>
      </c>
      <c r="CZ163" s="18" t="str">
        <f t="shared" si="522"/>
        <v/>
      </c>
      <c r="DA163" s="18" t="str">
        <f t="shared" si="467"/>
        <v/>
      </c>
      <c r="DB163" s="18" t="str">
        <f t="shared" si="468"/>
        <v/>
      </c>
      <c r="DC163" s="18" t="str">
        <f>IF(ISNUMBER(DA163), DA163*COS(RADIANS(-$C163+Графики!$B$3))+DB163*SIN(RADIANS(-$C163+Графики!$B$3)),"")</f>
        <v/>
      </c>
      <c r="DD163" s="19" t="str">
        <f>IF(ISNUMBER(DA163), DA163*COS(RADIANS(-$C163+Графики!$B$5))+DB163*SIN(RADIANS(-$C163+Графики!$B$5)),"")</f>
        <v/>
      </c>
      <c r="DE163" s="24"/>
      <c r="DF163" s="25"/>
      <c r="DG163" s="25"/>
      <c r="DH163" s="25"/>
      <c r="DI163" s="18" t="str">
        <f t="shared" si="523"/>
        <v/>
      </c>
      <c r="DJ163" s="18" t="str">
        <f t="shared" si="524"/>
        <v/>
      </c>
      <c r="DK163" s="18" t="str">
        <f t="shared" si="469"/>
        <v/>
      </c>
      <c r="DL163" s="18" t="str">
        <f t="shared" si="470"/>
        <v/>
      </c>
      <c r="DM163" s="18" t="str">
        <f>IF(ISNUMBER(DK163), DK163*COS(RADIANS(-$C163+Графики!$B$3))+DL163*SIN(RADIANS(-$C163+Графики!$B$3)),"")</f>
        <v/>
      </c>
      <c r="DN163" s="19" t="str">
        <f>IF(ISNUMBER(DK163), DK163*COS(RADIANS(-$C163+Графики!$B$5))+DL163*SIN(RADIANS(-$C163+Графики!$B$5)),"")</f>
        <v/>
      </c>
      <c r="DO163" s="24"/>
      <c r="DP163" s="25"/>
      <c r="DQ163" s="25"/>
      <c r="DR163" s="25"/>
      <c r="DS163" s="18" t="str">
        <f t="shared" si="525"/>
        <v/>
      </c>
      <c r="DT163" s="18" t="str">
        <f t="shared" si="526"/>
        <v/>
      </c>
      <c r="DU163" s="18" t="str">
        <f t="shared" si="471"/>
        <v/>
      </c>
      <c r="DV163" s="18" t="str">
        <f t="shared" si="472"/>
        <v/>
      </c>
      <c r="DW163" s="18" t="str">
        <f>IF(ISNUMBER(DU163), DU163*COS(RADIANS(-$C163+Графики!$B$3))+DV163*SIN(RADIANS(-$C163+Графики!$B$3)),"")</f>
        <v/>
      </c>
      <c r="DX163" s="19" t="str">
        <f>IF(ISNUMBER(DU163), DU163*COS(RADIANS(-$C163+Графики!$B$5))+DV163*SIN(RADIANS(-$C163+Графики!$B$5)),"")</f>
        <v/>
      </c>
      <c r="DY163" s="24"/>
      <c r="DZ163" s="25"/>
      <c r="EA163" s="25"/>
      <c r="EB163" s="25"/>
      <c r="EC163" s="18" t="str">
        <f t="shared" si="527"/>
        <v/>
      </c>
      <c r="ED163" s="18" t="str">
        <f t="shared" si="528"/>
        <v/>
      </c>
      <c r="EE163" s="18" t="str">
        <f t="shared" si="473"/>
        <v/>
      </c>
      <c r="EF163" s="18" t="str">
        <f t="shared" si="474"/>
        <v/>
      </c>
      <c r="EG163" s="18" t="str">
        <f>IF(ISNUMBER(EE163), EE163*COS(RADIANS(-$C163+Графики!$B$3))+EF163*SIN(RADIANS(-$C163+Графики!$B$3)),"")</f>
        <v/>
      </c>
      <c r="EH163" s="19" t="str">
        <f>IF(ISNUMBER(EE163), EE163*COS(RADIANS(-$C163+Графики!$B$5))+EF163*SIN(RADIANS(-$C163+Графики!$B$5)),"")</f>
        <v/>
      </c>
      <c r="EI163" s="24"/>
      <c r="EJ163" s="25"/>
      <c r="EK163" s="25"/>
      <c r="EL163" s="25"/>
      <c r="EM163" s="18" t="str">
        <f t="shared" si="529"/>
        <v/>
      </c>
      <c r="EN163" s="18" t="str">
        <f t="shared" si="530"/>
        <v/>
      </c>
      <c r="EO163" s="18" t="str">
        <f t="shared" si="475"/>
        <v/>
      </c>
      <c r="EP163" s="18" t="str">
        <f t="shared" si="476"/>
        <v/>
      </c>
      <c r="EQ163" s="18" t="str">
        <f>IF(ISNUMBER(EO163), EO163*COS(RADIANS(-$C163+Графики!$B$3))+EP163*SIN(RADIANS(-$C163+Графики!$B$3)),"")</f>
        <v/>
      </c>
      <c r="ER163" s="19" t="str">
        <f>IF(ISNUMBER(EO163), EO163*COS(RADIANS(-$C163+Графики!$B$5))+EP163*SIN(RADIANS(-$C163+Графики!$B$5)),"")</f>
        <v/>
      </c>
      <c r="ES163" s="24"/>
      <c r="ET163" s="25"/>
      <c r="EU163" s="25"/>
      <c r="EV163" s="25"/>
      <c r="EW163" s="18" t="str">
        <f t="shared" si="531"/>
        <v/>
      </c>
      <c r="EX163" s="18" t="str">
        <f t="shared" si="532"/>
        <v/>
      </c>
      <c r="EY163" s="18" t="str">
        <f t="shared" si="477"/>
        <v/>
      </c>
      <c r="EZ163" s="18" t="str">
        <f t="shared" si="478"/>
        <v/>
      </c>
      <c r="FA163" s="18" t="str">
        <f>IF(ISNUMBER(EY163), EY163*COS(RADIANS(-$C163+Графики!$B$3))+EZ163*SIN(RADIANS(-$C163+Графики!$B$3)),"")</f>
        <v/>
      </c>
      <c r="FB163" s="19" t="str">
        <f>IF(ISNUMBER(EY163), EY163*COS(RADIANS(-$C163+Графики!$B$5))+EZ163*SIN(RADIANS(-$C163+Графики!$B$5)),"")</f>
        <v/>
      </c>
      <c r="FC163" s="24"/>
      <c r="FD163" s="25"/>
      <c r="FE163" s="25"/>
      <c r="FF163" s="25"/>
      <c r="FG163" s="18" t="str">
        <f t="shared" si="533"/>
        <v/>
      </c>
      <c r="FH163" s="18" t="str">
        <f t="shared" si="534"/>
        <v/>
      </c>
      <c r="FI163" s="18" t="str">
        <f t="shared" si="479"/>
        <v/>
      </c>
      <c r="FJ163" s="18" t="str">
        <f t="shared" si="480"/>
        <v/>
      </c>
      <c r="FK163" s="18" t="str">
        <f>IF(ISNUMBER(FI163), FI163*COS(RADIANS(-$C163+Графики!$B$3))+FJ163*SIN(RADIANS(-$C163+Графики!$B$3)),"")</f>
        <v/>
      </c>
      <c r="FL163" s="19" t="str">
        <f>IF(ISNUMBER(FI163), FI163*COS(RADIANS(-$C163+Графики!$B$5))+FJ163*SIN(RADIANS(-$C163+Графики!$B$5)),"")</f>
        <v/>
      </c>
      <c r="FM163" s="24"/>
      <c r="FN163" s="25"/>
      <c r="FO163" s="25"/>
      <c r="FP163" s="25"/>
      <c r="FQ163" s="18" t="str">
        <f t="shared" si="535"/>
        <v/>
      </c>
      <c r="FR163" s="18" t="str">
        <f t="shared" si="536"/>
        <v/>
      </c>
      <c r="FS163" s="18" t="str">
        <f t="shared" si="481"/>
        <v/>
      </c>
      <c r="FT163" s="18" t="str">
        <f t="shared" si="482"/>
        <v/>
      </c>
      <c r="FU163" s="18" t="str">
        <f>IF(ISNUMBER(FS163), FS163*COS(RADIANS(-$C163+Графики!$B$3))+FT163*SIN(RADIANS(-$C163+Графики!$B$3)),"")</f>
        <v/>
      </c>
      <c r="FV163" s="19" t="str">
        <f>IF(ISNUMBER(FS163), FS163*COS(RADIANS(-$C163+Графики!$B$5))+FT163*SIN(RADIANS(-$C163+Графики!$B$5)),"")</f>
        <v/>
      </c>
      <c r="FW163" s="24"/>
      <c r="FX163" s="25"/>
      <c r="FY163" s="25"/>
      <c r="FZ163" s="25"/>
      <c r="GA163" s="18" t="str">
        <f t="shared" si="537"/>
        <v/>
      </c>
      <c r="GB163" s="18" t="str">
        <f t="shared" si="538"/>
        <v/>
      </c>
      <c r="GC163" s="18" t="str">
        <f t="shared" si="483"/>
        <v/>
      </c>
      <c r="GD163" s="18" t="str">
        <f t="shared" si="484"/>
        <v/>
      </c>
      <c r="GE163" s="18" t="str">
        <f>IF(ISNUMBER(GC163), GC163*COS(RADIANS(-$C163+Графики!$B$3))+GD163*SIN(RADIANS(-$C163+Графики!$B$3)),"")</f>
        <v/>
      </c>
      <c r="GF163" s="19" t="str">
        <f>IF(ISNUMBER(GC163), GC163*COS(RADIANS(-$C163+Графики!$B$5))+GD163*SIN(RADIANS(-$C163+Графики!$B$5)),"")</f>
        <v/>
      </c>
      <c r="GG163" s="24"/>
      <c r="GH163" s="25"/>
      <c r="GI163" s="25"/>
      <c r="GJ163" s="25"/>
      <c r="GK163" s="18" t="str">
        <f t="shared" si="539"/>
        <v/>
      </c>
      <c r="GL163" s="18" t="str">
        <f t="shared" si="540"/>
        <v/>
      </c>
      <c r="GM163" s="18" t="str">
        <f t="shared" si="485"/>
        <v/>
      </c>
      <c r="GN163" s="18" t="str">
        <f t="shared" si="486"/>
        <v/>
      </c>
      <c r="GO163" s="18" t="str">
        <f>IF(ISNUMBER(GM163), GM163*COS(RADIANS(-$C163+Графики!$B$3))+GN163*SIN(RADIANS(-$C163+Графики!$B$3)),"")</f>
        <v/>
      </c>
      <c r="GP163" s="19" t="str">
        <f>IF(ISNUMBER(GM163), GM163*COS(RADIANS(-$C163+Графики!$B$5))+GN163*SIN(RADIANS(-$C163+Графики!$B$5)),"")</f>
        <v/>
      </c>
      <c r="GQ163" s="24"/>
      <c r="GR163" s="25"/>
      <c r="GS163" s="25"/>
      <c r="GT163" s="25"/>
      <c r="GU163" s="18" t="str">
        <f t="shared" si="541"/>
        <v/>
      </c>
      <c r="GV163" s="18" t="str">
        <f t="shared" si="542"/>
        <v/>
      </c>
      <c r="GW163" s="18" t="str">
        <f t="shared" si="487"/>
        <v/>
      </c>
      <c r="GX163" s="18" t="str">
        <f t="shared" si="488"/>
        <v/>
      </c>
      <c r="GY163" s="18" t="str">
        <f>IF(ISNUMBER(GW163), GW163*COS(RADIANS(-$C163+Графики!$B$3))+GX163*SIN(RADIANS(-$C163+Графики!$B$3)),"")</f>
        <v/>
      </c>
      <c r="GZ163" s="19" t="str">
        <f>IF(ISNUMBER(GW163), GW163*COS(RADIANS(-$C163+Графики!$B$5))+GX163*SIN(RADIANS(-$C163+Графики!$B$5)),"")</f>
        <v/>
      </c>
      <c r="HA163" s="24"/>
      <c r="HB163" s="25"/>
      <c r="HC163" s="25"/>
      <c r="HD163" s="25"/>
      <c r="HE163" s="18" t="str">
        <f t="shared" si="543"/>
        <v/>
      </c>
      <c r="HF163" s="18" t="str">
        <f t="shared" si="544"/>
        <v/>
      </c>
      <c r="HG163" s="18" t="str">
        <f t="shared" si="489"/>
        <v/>
      </c>
      <c r="HH163" s="18" t="str">
        <f t="shared" si="490"/>
        <v/>
      </c>
      <c r="HI163" s="18" t="str">
        <f>IF(ISNUMBER(HG163), HG163*COS(RADIANS(-$C163+Графики!$B$3))+HH163*SIN(RADIANS(-$C163+Графики!$B$3)),"")</f>
        <v/>
      </c>
      <c r="HJ163" s="19" t="str">
        <f>IF(ISNUMBER(HG163), HG163*COS(RADIANS(-$C163+Графики!$B$5))+HH163*SIN(RADIANS(-$C163+Графики!$B$5)),"")</f>
        <v/>
      </c>
      <c r="HK163" s="24"/>
      <c r="HL163" s="25"/>
      <c r="HM163" s="25"/>
      <c r="HN163" s="25"/>
      <c r="HO163" s="18" t="str">
        <f t="shared" si="545"/>
        <v/>
      </c>
      <c r="HP163" s="18" t="str">
        <f t="shared" si="546"/>
        <v/>
      </c>
      <c r="HQ163" s="18" t="str">
        <f t="shared" si="491"/>
        <v/>
      </c>
      <c r="HR163" s="18" t="str">
        <f t="shared" si="492"/>
        <v/>
      </c>
      <c r="HS163" s="18" t="str">
        <f>IF(ISNUMBER(HQ163), HQ163*COS(RADIANS(-$C163+Графики!$B$3))+HR163*SIN(RADIANS(-$C163+Графики!$B$3)),"")</f>
        <v/>
      </c>
      <c r="HT163" s="19" t="str">
        <f>IF(ISNUMBER(HQ163), HQ163*COS(RADIANS(-$C163+Графики!$B$5))+HR163*SIN(RADIANS(-$C163+Графики!$B$5)),"")</f>
        <v/>
      </c>
      <c r="HU163" s="24"/>
      <c r="HV163" s="25"/>
      <c r="HW163" s="25"/>
      <c r="HX163" s="25"/>
      <c r="HY163" s="18" t="str">
        <f t="shared" si="547"/>
        <v/>
      </c>
      <c r="HZ163" s="18" t="str">
        <f t="shared" si="548"/>
        <v/>
      </c>
      <c r="IA163" s="18" t="str">
        <f t="shared" si="493"/>
        <v/>
      </c>
      <c r="IB163" s="18" t="str">
        <f t="shared" si="494"/>
        <v/>
      </c>
      <c r="IC163" s="18" t="str">
        <f>IF(ISNUMBER(IA163), IA163*COS(RADIANS(-$C163+Графики!$B$3))+IB163*SIN(RADIANS(-$C163+Графики!$B$3)),"")</f>
        <v/>
      </c>
      <c r="ID163" s="19" t="str">
        <f>IF(ISNUMBER(IA163), IA163*COS(RADIANS(-$C163+Графики!$B$5))+IB163*SIN(RADIANS(-$C163+Графики!$B$5)),"")</f>
        <v/>
      </c>
      <c r="IE163" s="24"/>
      <c r="IF163" s="25"/>
      <c r="IG163" s="25"/>
      <c r="IH163" s="25"/>
      <c r="II163" s="18" t="str">
        <f t="shared" si="549"/>
        <v/>
      </c>
      <c r="IJ163" s="18" t="str">
        <f t="shared" si="550"/>
        <v/>
      </c>
      <c r="IK163" s="18" t="str">
        <f t="shared" si="495"/>
        <v/>
      </c>
      <c r="IL163" s="18" t="str">
        <f t="shared" si="496"/>
        <v/>
      </c>
      <c r="IM163" s="18" t="str">
        <f>IF(ISNUMBER(IK163), IK163*COS(RADIANS(-$C163+Графики!$B$3))+IL163*SIN(RADIANS(-$C163+Графики!$B$3)),"")</f>
        <v/>
      </c>
      <c r="IN163" s="19" t="str">
        <f>IF(ISNUMBER(IK163), IK163*COS(RADIANS(-$C163+Графики!$B$5))+IL163*SIN(RADIANS(-$C163+Графики!$B$5)),"")</f>
        <v/>
      </c>
      <c r="IO163" s="24"/>
      <c r="IP163" s="25"/>
      <c r="IQ163" s="25"/>
      <c r="IR163" s="25"/>
      <c r="IS163" s="18" t="str">
        <f t="shared" si="551"/>
        <v/>
      </c>
      <c r="IT163" s="18" t="str">
        <f t="shared" si="552"/>
        <v/>
      </c>
      <c r="IU163" s="18" t="str">
        <f t="shared" si="497"/>
        <v/>
      </c>
      <c r="IV163" s="18" t="str">
        <f t="shared" si="498"/>
        <v/>
      </c>
      <c r="IW163" s="18" t="str">
        <f>IF(ISNUMBER(IU163), IU163*COS(RADIANS(-$C163+Графики!$B$3))+IV163*SIN(RADIANS(-$C163+Графики!$B$3)),"")</f>
        <v/>
      </c>
      <c r="IX163" s="19" t="str">
        <f>IF(ISNUMBER(IU163), IU163*COS(RADIANS(-$C163+Графики!$B$5))+IV163*SIN(RADIANS(-$C163+Графики!$B$5)),"")</f>
        <v/>
      </c>
    </row>
    <row r="164" spans="1:258" s="88" customFormat="1" x14ac:dyDescent="0.25">
      <c r="A164" s="44">
        <v>164</v>
      </c>
      <c r="B164" s="50">
        <v>0</v>
      </c>
      <c r="C164" s="11">
        <f>IF(Графики!$A$7="Расчитывать с учетом закручивания скважины",B164,0)</f>
        <v>0</v>
      </c>
      <c r="D164" s="47">
        <v>80.5</v>
      </c>
      <c r="E164" s="34">
        <f t="shared" si="553"/>
        <v>0</v>
      </c>
      <c r="F164" s="35">
        <f t="shared" si="553"/>
        <v>0</v>
      </c>
      <c r="G164" s="35">
        <f t="shared" si="500"/>
        <v>0</v>
      </c>
      <c r="H164" s="36">
        <f t="shared" si="501"/>
        <v>0</v>
      </c>
      <c r="I164" s="29"/>
      <c r="J164" s="25"/>
      <c r="K164" s="25"/>
      <c r="L164" s="25"/>
      <c r="M164" s="18" t="str">
        <f t="shared" si="503"/>
        <v/>
      </c>
      <c r="N164" s="18" t="str">
        <f t="shared" si="504"/>
        <v/>
      </c>
      <c r="O164" s="18" t="str">
        <f t="shared" si="449"/>
        <v/>
      </c>
      <c r="P164" s="18" t="str">
        <f t="shared" si="450"/>
        <v/>
      </c>
      <c r="Q164" s="18" t="str">
        <f>IF(ISNUMBER(O164), O164*COS(RADIANS(-$C164+Графики!$B$3))+P164*SIN(RADIANS(-$C164+Графики!$B$3)),"")</f>
        <v/>
      </c>
      <c r="R164" s="19" t="str">
        <f>IF(ISNUMBER(O164), O164*COS(RADIANS(-$C164+Графики!$B$5))+P164*SIN(RADIANS(-$C164+Графики!$B$5)),"")</f>
        <v/>
      </c>
      <c r="S164" s="29"/>
      <c r="T164" s="25"/>
      <c r="U164" s="25"/>
      <c r="V164" s="25"/>
      <c r="W164" s="18" t="str">
        <f t="shared" si="505"/>
        <v/>
      </c>
      <c r="X164" s="18" t="str">
        <f t="shared" si="506"/>
        <v/>
      </c>
      <c r="Y164" s="18" t="str">
        <f t="shared" si="451"/>
        <v/>
      </c>
      <c r="Z164" s="18" t="str">
        <f t="shared" si="452"/>
        <v/>
      </c>
      <c r="AA164" s="18" t="str">
        <f>IF(ISNUMBER(Y164), Y164*COS(RADIANS(-$C164+Графики!$B$3))+Z164*SIN(RADIANS(-$C164+Графики!$B$3)),"")</f>
        <v/>
      </c>
      <c r="AB164" s="18" t="str">
        <f>IF(ISNUMBER(Y164), Y164*COS(RADIANS(-$C164+Графики!$B$5))+Z164*SIN(RADIANS(-$C164+Графики!$B$5)),"")</f>
        <v/>
      </c>
      <c r="AC164" s="24"/>
      <c r="AD164" s="25"/>
      <c r="AE164" s="25"/>
      <c r="AF164" s="25"/>
      <c r="AG164" s="18" t="str">
        <f t="shared" si="507"/>
        <v/>
      </c>
      <c r="AH164" s="18" t="str">
        <f t="shared" si="508"/>
        <v/>
      </c>
      <c r="AI164" s="18" t="str">
        <f t="shared" si="453"/>
        <v/>
      </c>
      <c r="AJ164" s="18" t="str">
        <f t="shared" si="454"/>
        <v/>
      </c>
      <c r="AK164" s="18" t="str">
        <f>IF(ISNUMBER(AI164), AI164*COS(RADIANS(-$C164+Графики!$B$3))+AJ164*SIN(RADIANS(-$C164+Графики!$B$3)),"")</f>
        <v/>
      </c>
      <c r="AL164" s="19" t="str">
        <f>IF(ISNUMBER(AI164), AI164*COS(RADIANS(-$C164+Графики!$B$5))+AJ164*SIN(RADIANS(-$C164+Графики!$B$5)),"")</f>
        <v/>
      </c>
      <c r="AM164" s="24"/>
      <c r="AN164" s="25"/>
      <c r="AO164" s="25"/>
      <c r="AP164" s="25"/>
      <c r="AQ164" s="18" t="str">
        <f t="shared" si="509"/>
        <v/>
      </c>
      <c r="AR164" s="18" t="str">
        <f t="shared" si="510"/>
        <v/>
      </c>
      <c r="AS164" s="18" t="str">
        <f t="shared" si="455"/>
        <v/>
      </c>
      <c r="AT164" s="18" t="str">
        <f t="shared" si="456"/>
        <v/>
      </c>
      <c r="AU164" s="18" t="str">
        <f>IF(ISNUMBER(AS164), AS164*COS(RADIANS(-$C164+Графики!$B$3))+AT164*SIN(RADIANS(-$C164+Графики!$B$3)),"")</f>
        <v/>
      </c>
      <c r="AV164" s="19" t="str">
        <f>IF(ISNUMBER(AS164), AS164*COS(RADIANS(-$C164+Графики!$B$5))+AT164*SIN(RADIANS(-$C164+Графики!$B$5)),"")</f>
        <v/>
      </c>
      <c r="AW164" s="24"/>
      <c r="AX164" s="25"/>
      <c r="AY164" s="25"/>
      <c r="AZ164" s="25"/>
      <c r="BA164" s="18" t="str">
        <f t="shared" si="511"/>
        <v/>
      </c>
      <c r="BB164" s="18" t="str">
        <f t="shared" si="512"/>
        <v/>
      </c>
      <c r="BC164" s="18" t="str">
        <f t="shared" si="457"/>
        <v/>
      </c>
      <c r="BD164" s="18" t="str">
        <f t="shared" si="458"/>
        <v/>
      </c>
      <c r="BE164" s="18" t="str">
        <f>IF(ISNUMBER(BC164), BC164*COS(RADIANS(-$C164+Графики!$B$3))+BD164*SIN(RADIANS(-$C164+Графики!$B$3)),"")</f>
        <v/>
      </c>
      <c r="BF164" s="19" t="str">
        <f>IF(ISNUMBER(BC164), BC164*COS(RADIANS(-$C164+Графики!$B$5))+BD164*SIN(RADIANS(-$C164+Графики!$B$5)),"")</f>
        <v/>
      </c>
      <c r="BG164" s="24"/>
      <c r="BH164" s="25"/>
      <c r="BI164" s="25"/>
      <c r="BJ164" s="25"/>
      <c r="BK164" s="18" t="str">
        <f t="shared" si="513"/>
        <v/>
      </c>
      <c r="BL164" s="18" t="str">
        <f t="shared" si="514"/>
        <v/>
      </c>
      <c r="BM164" s="18" t="str">
        <f t="shared" si="459"/>
        <v/>
      </c>
      <c r="BN164" s="18" t="str">
        <f t="shared" si="460"/>
        <v/>
      </c>
      <c r="BO164" s="18" t="str">
        <f>IF(ISNUMBER(BM164), BM164*COS(RADIANS(-$C164+Графики!$B$3))+BN164*SIN(RADIANS(-$C164+Графики!$B$3)),"")</f>
        <v/>
      </c>
      <c r="BP164" s="19" t="str">
        <f>IF(ISNUMBER(BM164), BM164*COS(RADIANS(-$C164+Графики!$B$5))+BN164*SIN(RADIANS(-$C164+Графики!$B$5)),"")</f>
        <v/>
      </c>
      <c r="BQ164" s="24"/>
      <c r="BR164" s="25"/>
      <c r="BS164" s="25"/>
      <c r="BT164" s="25"/>
      <c r="BU164" s="18" t="str">
        <f t="shared" si="515"/>
        <v/>
      </c>
      <c r="BV164" s="18" t="str">
        <f t="shared" si="516"/>
        <v/>
      </c>
      <c r="BW164" s="18" t="str">
        <f t="shared" si="461"/>
        <v/>
      </c>
      <c r="BX164" s="18" t="str">
        <f t="shared" si="462"/>
        <v/>
      </c>
      <c r="BY164" s="18" t="str">
        <f>IF(ISNUMBER(BW164), BW164*COS(RADIANS(-$C164+Графики!$B$3))+BX164*SIN(RADIANS(-$C164+Графики!$B$3)),"")</f>
        <v/>
      </c>
      <c r="BZ164" s="19" t="str">
        <f>IF(ISNUMBER(BW164), BW164*COS(RADIANS(-$C164+Графики!$B$5))+BX164*SIN(RADIANS(-$C164+Графики!$B$5)),"")</f>
        <v/>
      </c>
      <c r="CA164" s="29"/>
      <c r="CB164" s="25"/>
      <c r="CC164" s="25"/>
      <c r="CD164" s="25"/>
      <c r="CE164" s="18" t="str">
        <f t="shared" si="517"/>
        <v/>
      </c>
      <c r="CF164" s="18" t="str">
        <f t="shared" si="518"/>
        <v/>
      </c>
      <c r="CG164" s="18" t="str">
        <f t="shared" si="463"/>
        <v/>
      </c>
      <c r="CH164" s="18" t="str">
        <f t="shared" si="464"/>
        <v/>
      </c>
      <c r="CI164" s="18" t="str">
        <f>IF(ISNUMBER(CG164), CG164*COS(RADIANS(-$C164+Графики!$B$3))+CH164*SIN(RADIANS(-$C164+Графики!$B$3)),"")</f>
        <v/>
      </c>
      <c r="CJ164" s="19" t="str">
        <f>IF(ISNUMBER(CG164), CG164*COS(RADIANS(-$C164+Графики!$B$5))+CH164*SIN(RADIANS(-$C164+Графики!$B$5)),"")</f>
        <v/>
      </c>
      <c r="CK164" s="24"/>
      <c r="CL164" s="25"/>
      <c r="CM164" s="25"/>
      <c r="CN164" s="25"/>
      <c r="CO164" s="18" t="str">
        <f t="shared" si="519"/>
        <v/>
      </c>
      <c r="CP164" s="18" t="str">
        <f t="shared" si="520"/>
        <v/>
      </c>
      <c r="CQ164" s="18" t="str">
        <f t="shared" si="465"/>
        <v/>
      </c>
      <c r="CR164" s="18" t="str">
        <f t="shared" si="466"/>
        <v/>
      </c>
      <c r="CS164" s="18" t="str">
        <f>IF(ISNUMBER(CQ164), CQ164*COS(RADIANS(-$C164+Графики!$B$3))+CR164*SIN(RADIANS(-$C164+Графики!$B$3)),"")</f>
        <v/>
      </c>
      <c r="CT164" s="19" t="str">
        <f>IF(ISNUMBER(CQ164), CQ164*COS(RADIANS(-$C164+Графики!$B$5))+CR164*SIN(RADIANS(-$C164+Графики!$B$5)),"")</f>
        <v/>
      </c>
      <c r="CU164" s="24"/>
      <c r="CV164" s="25"/>
      <c r="CW164" s="25"/>
      <c r="CX164" s="25"/>
      <c r="CY164" s="18" t="str">
        <f t="shared" si="521"/>
        <v/>
      </c>
      <c r="CZ164" s="18" t="str">
        <f t="shared" si="522"/>
        <v/>
      </c>
      <c r="DA164" s="18" t="str">
        <f t="shared" si="467"/>
        <v/>
      </c>
      <c r="DB164" s="18" t="str">
        <f t="shared" si="468"/>
        <v/>
      </c>
      <c r="DC164" s="18" t="str">
        <f>IF(ISNUMBER(DA164), DA164*COS(RADIANS(-$C164+Графики!$B$3))+DB164*SIN(RADIANS(-$C164+Графики!$B$3)),"")</f>
        <v/>
      </c>
      <c r="DD164" s="19" t="str">
        <f>IF(ISNUMBER(DA164), DA164*COS(RADIANS(-$C164+Графики!$B$5))+DB164*SIN(RADIANS(-$C164+Графики!$B$5)),"")</f>
        <v/>
      </c>
      <c r="DE164" s="24"/>
      <c r="DF164" s="25"/>
      <c r="DG164" s="25"/>
      <c r="DH164" s="25"/>
      <c r="DI164" s="18" t="str">
        <f t="shared" si="523"/>
        <v/>
      </c>
      <c r="DJ164" s="18" t="str">
        <f t="shared" si="524"/>
        <v/>
      </c>
      <c r="DK164" s="18" t="str">
        <f t="shared" si="469"/>
        <v/>
      </c>
      <c r="DL164" s="18" t="str">
        <f t="shared" si="470"/>
        <v/>
      </c>
      <c r="DM164" s="18" t="str">
        <f>IF(ISNUMBER(DK164), DK164*COS(RADIANS(-$C164+Графики!$B$3))+DL164*SIN(RADIANS(-$C164+Графики!$B$3)),"")</f>
        <v/>
      </c>
      <c r="DN164" s="19" t="str">
        <f>IF(ISNUMBER(DK164), DK164*COS(RADIANS(-$C164+Графики!$B$5))+DL164*SIN(RADIANS(-$C164+Графики!$B$5)),"")</f>
        <v/>
      </c>
      <c r="DO164" s="24"/>
      <c r="DP164" s="25"/>
      <c r="DQ164" s="25"/>
      <c r="DR164" s="25"/>
      <c r="DS164" s="18" t="str">
        <f t="shared" si="525"/>
        <v/>
      </c>
      <c r="DT164" s="18" t="str">
        <f t="shared" si="526"/>
        <v/>
      </c>
      <c r="DU164" s="18" t="str">
        <f t="shared" si="471"/>
        <v/>
      </c>
      <c r="DV164" s="18" t="str">
        <f t="shared" si="472"/>
        <v/>
      </c>
      <c r="DW164" s="18" t="str">
        <f>IF(ISNUMBER(DU164), DU164*COS(RADIANS(-$C164+Графики!$B$3))+DV164*SIN(RADIANS(-$C164+Графики!$B$3)),"")</f>
        <v/>
      </c>
      <c r="DX164" s="19" t="str">
        <f>IF(ISNUMBER(DU164), DU164*COS(RADIANS(-$C164+Графики!$B$5))+DV164*SIN(RADIANS(-$C164+Графики!$B$5)),"")</f>
        <v/>
      </c>
      <c r="DY164" s="24"/>
      <c r="DZ164" s="25"/>
      <c r="EA164" s="25"/>
      <c r="EB164" s="25"/>
      <c r="EC164" s="18" t="str">
        <f t="shared" si="527"/>
        <v/>
      </c>
      <c r="ED164" s="18" t="str">
        <f t="shared" si="528"/>
        <v/>
      </c>
      <c r="EE164" s="18" t="str">
        <f t="shared" si="473"/>
        <v/>
      </c>
      <c r="EF164" s="18" t="str">
        <f t="shared" si="474"/>
        <v/>
      </c>
      <c r="EG164" s="18" t="str">
        <f>IF(ISNUMBER(EE164), EE164*COS(RADIANS(-$C164+Графики!$B$3))+EF164*SIN(RADIANS(-$C164+Графики!$B$3)),"")</f>
        <v/>
      </c>
      <c r="EH164" s="19" t="str">
        <f>IF(ISNUMBER(EE164), EE164*COS(RADIANS(-$C164+Графики!$B$5))+EF164*SIN(RADIANS(-$C164+Графики!$B$5)),"")</f>
        <v/>
      </c>
      <c r="EI164" s="24"/>
      <c r="EJ164" s="25"/>
      <c r="EK164" s="25"/>
      <c r="EL164" s="25"/>
      <c r="EM164" s="18" t="str">
        <f t="shared" si="529"/>
        <v/>
      </c>
      <c r="EN164" s="18" t="str">
        <f t="shared" si="530"/>
        <v/>
      </c>
      <c r="EO164" s="18" t="str">
        <f t="shared" si="475"/>
        <v/>
      </c>
      <c r="EP164" s="18" t="str">
        <f t="shared" si="476"/>
        <v/>
      </c>
      <c r="EQ164" s="18" t="str">
        <f>IF(ISNUMBER(EO164), EO164*COS(RADIANS(-$C164+Графики!$B$3))+EP164*SIN(RADIANS(-$C164+Графики!$B$3)),"")</f>
        <v/>
      </c>
      <c r="ER164" s="19" t="str">
        <f>IF(ISNUMBER(EO164), EO164*COS(RADIANS(-$C164+Графики!$B$5))+EP164*SIN(RADIANS(-$C164+Графики!$B$5)),"")</f>
        <v/>
      </c>
      <c r="ES164" s="24"/>
      <c r="ET164" s="25"/>
      <c r="EU164" s="25"/>
      <c r="EV164" s="25"/>
      <c r="EW164" s="18" t="str">
        <f t="shared" si="531"/>
        <v/>
      </c>
      <c r="EX164" s="18" t="str">
        <f t="shared" si="532"/>
        <v/>
      </c>
      <c r="EY164" s="18" t="str">
        <f t="shared" si="477"/>
        <v/>
      </c>
      <c r="EZ164" s="18" t="str">
        <f t="shared" si="478"/>
        <v/>
      </c>
      <c r="FA164" s="18" t="str">
        <f>IF(ISNUMBER(EY164), EY164*COS(RADIANS(-$C164+Графики!$B$3))+EZ164*SIN(RADIANS(-$C164+Графики!$B$3)),"")</f>
        <v/>
      </c>
      <c r="FB164" s="19" t="str">
        <f>IF(ISNUMBER(EY164), EY164*COS(RADIANS(-$C164+Графики!$B$5))+EZ164*SIN(RADIANS(-$C164+Графики!$B$5)),"")</f>
        <v/>
      </c>
      <c r="FC164" s="24"/>
      <c r="FD164" s="25"/>
      <c r="FE164" s="25"/>
      <c r="FF164" s="25"/>
      <c r="FG164" s="18" t="str">
        <f t="shared" si="533"/>
        <v/>
      </c>
      <c r="FH164" s="18" t="str">
        <f t="shared" si="534"/>
        <v/>
      </c>
      <c r="FI164" s="18" t="str">
        <f t="shared" si="479"/>
        <v/>
      </c>
      <c r="FJ164" s="18" t="str">
        <f t="shared" si="480"/>
        <v/>
      </c>
      <c r="FK164" s="18" t="str">
        <f>IF(ISNUMBER(FI164), FI164*COS(RADIANS(-$C164+Графики!$B$3))+FJ164*SIN(RADIANS(-$C164+Графики!$B$3)),"")</f>
        <v/>
      </c>
      <c r="FL164" s="19" t="str">
        <f>IF(ISNUMBER(FI164), FI164*COS(RADIANS(-$C164+Графики!$B$5))+FJ164*SIN(RADIANS(-$C164+Графики!$B$5)),"")</f>
        <v/>
      </c>
      <c r="FM164" s="24"/>
      <c r="FN164" s="25"/>
      <c r="FO164" s="25"/>
      <c r="FP164" s="25"/>
      <c r="FQ164" s="18" t="str">
        <f t="shared" si="535"/>
        <v/>
      </c>
      <c r="FR164" s="18" t="str">
        <f t="shared" si="536"/>
        <v/>
      </c>
      <c r="FS164" s="18" t="str">
        <f t="shared" si="481"/>
        <v/>
      </c>
      <c r="FT164" s="18" t="str">
        <f t="shared" si="482"/>
        <v/>
      </c>
      <c r="FU164" s="18" t="str">
        <f>IF(ISNUMBER(FS164), FS164*COS(RADIANS(-$C164+Графики!$B$3))+FT164*SIN(RADIANS(-$C164+Графики!$B$3)),"")</f>
        <v/>
      </c>
      <c r="FV164" s="19" t="str">
        <f>IF(ISNUMBER(FS164), FS164*COS(RADIANS(-$C164+Графики!$B$5))+FT164*SIN(RADIANS(-$C164+Графики!$B$5)),"")</f>
        <v/>
      </c>
      <c r="FW164" s="24"/>
      <c r="FX164" s="25"/>
      <c r="FY164" s="25"/>
      <c r="FZ164" s="25"/>
      <c r="GA164" s="18" t="str">
        <f t="shared" si="537"/>
        <v/>
      </c>
      <c r="GB164" s="18" t="str">
        <f t="shared" si="538"/>
        <v/>
      </c>
      <c r="GC164" s="18" t="str">
        <f t="shared" si="483"/>
        <v/>
      </c>
      <c r="GD164" s="18" t="str">
        <f t="shared" si="484"/>
        <v/>
      </c>
      <c r="GE164" s="18" t="str">
        <f>IF(ISNUMBER(GC164), GC164*COS(RADIANS(-$C164+Графики!$B$3))+GD164*SIN(RADIANS(-$C164+Графики!$B$3)),"")</f>
        <v/>
      </c>
      <c r="GF164" s="19" t="str">
        <f>IF(ISNUMBER(GC164), GC164*COS(RADIANS(-$C164+Графики!$B$5))+GD164*SIN(RADIANS(-$C164+Графики!$B$5)),"")</f>
        <v/>
      </c>
      <c r="GG164" s="24"/>
      <c r="GH164" s="25"/>
      <c r="GI164" s="25"/>
      <c r="GJ164" s="25"/>
      <c r="GK164" s="18" t="str">
        <f t="shared" si="539"/>
        <v/>
      </c>
      <c r="GL164" s="18" t="str">
        <f t="shared" si="540"/>
        <v/>
      </c>
      <c r="GM164" s="18" t="str">
        <f t="shared" si="485"/>
        <v/>
      </c>
      <c r="GN164" s="18" t="str">
        <f t="shared" si="486"/>
        <v/>
      </c>
      <c r="GO164" s="18" t="str">
        <f>IF(ISNUMBER(GM164), GM164*COS(RADIANS(-$C164+Графики!$B$3))+GN164*SIN(RADIANS(-$C164+Графики!$B$3)),"")</f>
        <v/>
      </c>
      <c r="GP164" s="19" t="str">
        <f>IF(ISNUMBER(GM164), GM164*COS(RADIANS(-$C164+Графики!$B$5))+GN164*SIN(RADIANS(-$C164+Графики!$B$5)),"")</f>
        <v/>
      </c>
      <c r="GQ164" s="24"/>
      <c r="GR164" s="25"/>
      <c r="GS164" s="25"/>
      <c r="GT164" s="25"/>
      <c r="GU164" s="18" t="str">
        <f t="shared" si="541"/>
        <v/>
      </c>
      <c r="GV164" s="18" t="str">
        <f t="shared" si="542"/>
        <v/>
      </c>
      <c r="GW164" s="18" t="str">
        <f t="shared" si="487"/>
        <v/>
      </c>
      <c r="GX164" s="18" t="str">
        <f t="shared" si="488"/>
        <v/>
      </c>
      <c r="GY164" s="18" t="str">
        <f>IF(ISNUMBER(GW164), GW164*COS(RADIANS(-$C164+Графики!$B$3))+GX164*SIN(RADIANS(-$C164+Графики!$B$3)),"")</f>
        <v/>
      </c>
      <c r="GZ164" s="19" t="str">
        <f>IF(ISNUMBER(GW164), GW164*COS(RADIANS(-$C164+Графики!$B$5))+GX164*SIN(RADIANS(-$C164+Графики!$B$5)),"")</f>
        <v/>
      </c>
      <c r="HA164" s="24"/>
      <c r="HB164" s="25"/>
      <c r="HC164" s="25"/>
      <c r="HD164" s="25"/>
      <c r="HE164" s="18" t="str">
        <f t="shared" si="543"/>
        <v/>
      </c>
      <c r="HF164" s="18" t="str">
        <f t="shared" si="544"/>
        <v/>
      </c>
      <c r="HG164" s="18" t="str">
        <f t="shared" si="489"/>
        <v/>
      </c>
      <c r="HH164" s="18" t="str">
        <f t="shared" si="490"/>
        <v/>
      </c>
      <c r="HI164" s="18" t="str">
        <f>IF(ISNUMBER(HG164), HG164*COS(RADIANS(-$C164+Графики!$B$3))+HH164*SIN(RADIANS(-$C164+Графики!$B$3)),"")</f>
        <v/>
      </c>
      <c r="HJ164" s="19" t="str">
        <f>IF(ISNUMBER(HG164), HG164*COS(RADIANS(-$C164+Графики!$B$5))+HH164*SIN(RADIANS(-$C164+Графики!$B$5)),"")</f>
        <v/>
      </c>
      <c r="HK164" s="24"/>
      <c r="HL164" s="25"/>
      <c r="HM164" s="25"/>
      <c r="HN164" s="25"/>
      <c r="HO164" s="18" t="str">
        <f t="shared" si="545"/>
        <v/>
      </c>
      <c r="HP164" s="18" t="str">
        <f t="shared" si="546"/>
        <v/>
      </c>
      <c r="HQ164" s="18" t="str">
        <f t="shared" si="491"/>
        <v/>
      </c>
      <c r="HR164" s="18" t="str">
        <f t="shared" si="492"/>
        <v/>
      </c>
      <c r="HS164" s="18" t="str">
        <f>IF(ISNUMBER(HQ164), HQ164*COS(RADIANS(-$C164+Графики!$B$3))+HR164*SIN(RADIANS(-$C164+Графики!$B$3)),"")</f>
        <v/>
      </c>
      <c r="HT164" s="19" t="str">
        <f>IF(ISNUMBER(HQ164), HQ164*COS(RADIANS(-$C164+Графики!$B$5))+HR164*SIN(RADIANS(-$C164+Графики!$B$5)),"")</f>
        <v/>
      </c>
      <c r="HU164" s="24"/>
      <c r="HV164" s="25"/>
      <c r="HW164" s="25"/>
      <c r="HX164" s="25"/>
      <c r="HY164" s="18" t="str">
        <f t="shared" si="547"/>
        <v/>
      </c>
      <c r="HZ164" s="18" t="str">
        <f t="shared" si="548"/>
        <v/>
      </c>
      <c r="IA164" s="18" t="str">
        <f t="shared" si="493"/>
        <v/>
      </c>
      <c r="IB164" s="18" t="str">
        <f t="shared" si="494"/>
        <v/>
      </c>
      <c r="IC164" s="18" t="str">
        <f>IF(ISNUMBER(IA164), IA164*COS(RADIANS(-$C164+Графики!$B$3))+IB164*SIN(RADIANS(-$C164+Графики!$B$3)),"")</f>
        <v/>
      </c>
      <c r="ID164" s="19" t="str">
        <f>IF(ISNUMBER(IA164), IA164*COS(RADIANS(-$C164+Графики!$B$5))+IB164*SIN(RADIANS(-$C164+Графики!$B$5)),"")</f>
        <v/>
      </c>
      <c r="IE164" s="24"/>
      <c r="IF164" s="25"/>
      <c r="IG164" s="25"/>
      <c r="IH164" s="25"/>
      <c r="II164" s="18" t="str">
        <f t="shared" si="549"/>
        <v/>
      </c>
      <c r="IJ164" s="18" t="str">
        <f t="shared" si="550"/>
        <v/>
      </c>
      <c r="IK164" s="18" t="str">
        <f t="shared" si="495"/>
        <v/>
      </c>
      <c r="IL164" s="18" t="str">
        <f t="shared" si="496"/>
        <v/>
      </c>
      <c r="IM164" s="18" t="str">
        <f>IF(ISNUMBER(IK164), IK164*COS(RADIANS(-$C164+Графики!$B$3))+IL164*SIN(RADIANS(-$C164+Графики!$B$3)),"")</f>
        <v/>
      </c>
      <c r="IN164" s="19" t="str">
        <f>IF(ISNUMBER(IK164), IK164*COS(RADIANS(-$C164+Графики!$B$5))+IL164*SIN(RADIANS(-$C164+Графики!$B$5)),"")</f>
        <v/>
      </c>
      <c r="IO164" s="24"/>
      <c r="IP164" s="25"/>
      <c r="IQ164" s="25"/>
      <c r="IR164" s="25"/>
      <c r="IS164" s="18" t="str">
        <f t="shared" si="551"/>
        <v/>
      </c>
      <c r="IT164" s="18" t="str">
        <f t="shared" si="552"/>
        <v/>
      </c>
      <c r="IU164" s="18" t="str">
        <f t="shared" si="497"/>
        <v/>
      </c>
      <c r="IV164" s="18" t="str">
        <f t="shared" si="498"/>
        <v/>
      </c>
      <c r="IW164" s="18" t="str">
        <f>IF(ISNUMBER(IU164), IU164*COS(RADIANS(-$C164+Графики!$B$3))+IV164*SIN(RADIANS(-$C164+Графики!$B$3)),"")</f>
        <v/>
      </c>
      <c r="IX164" s="19" t="str">
        <f>IF(ISNUMBER(IU164), IU164*COS(RADIANS(-$C164+Графики!$B$5))+IV164*SIN(RADIANS(-$C164+Графики!$B$5)),"")</f>
        <v/>
      </c>
    </row>
    <row r="165" spans="1:258" s="88" customFormat="1" x14ac:dyDescent="0.25">
      <c r="A165" s="44">
        <v>165</v>
      </c>
      <c r="B165" s="50">
        <v>0</v>
      </c>
      <c r="C165" s="11">
        <f>IF(Графики!$A$7="Расчитывать с учетом закручивания скважины",B165,0)</f>
        <v>0</v>
      </c>
      <c r="D165" s="47">
        <v>81</v>
      </c>
      <c r="E165" s="34">
        <f t="shared" si="553"/>
        <v>0</v>
      </c>
      <c r="F165" s="35">
        <f t="shared" si="553"/>
        <v>0</v>
      </c>
      <c r="G165" s="35">
        <f t="shared" si="500"/>
        <v>0</v>
      </c>
      <c r="H165" s="36">
        <f t="shared" si="501"/>
        <v>0</v>
      </c>
      <c r="I165" s="29"/>
      <c r="J165" s="25"/>
      <c r="K165" s="25"/>
      <c r="L165" s="25"/>
      <c r="M165" s="18" t="str">
        <f t="shared" si="503"/>
        <v/>
      </c>
      <c r="N165" s="18" t="str">
        <f t="shared" si="504"/>
        <v/>
      </c>
      <c r="O165" s="18" t="str">
        <f t="shared" si="449"/>
        <v/>
      </c>
      <c r="P165" s="18" t="str">
        <f t="shared" si="450"/>
        <v/>
      </c>
      <c r="Q165" s="18" t="str">
        <f>IF(ISNUMBER(O165), O165*COS(RADIANS(-$C165+Графики!$B$3))+P165*SIN(RADIANS(-$C165+Графики!$B$3)),"")</f>
        <v/>
      </c>
      <c r="R165" s="19" t="str">
        <f>IF(ISNUMBER(O165), O165*COS(RADIANS(-$C165+Графики!$B$5))+P165*SIN(RADIANS(-$C165+Графики!$B$5)),"")</f>
        <v/>
      </c>
      <c r="S165" s="29"/>
      <c r="T165" s="25"/>
      <c r="U165" s="25"/>
      <c r="V165" s="25"/>
      <c r="W165" s="18" t="str">
        <f t="shared" si="505"/>
        <v/>
      </c>
      <c r="X165" s="18" t="str">
        <f t="shared" si="506"/>
        <v/>
      </c>
      <c r="Y165" s="18" t="str">
        <f t="shared" si="451"/>
        <v/>
      </c>
      <c r="Z165" s="18" t="str">
        <f t="shared" si="452"/>
        <v/>
      </c>
      <c r="AA165" s="18" t="str">
        <f>IF(ISNUMBER(Y165), Y165*COS(RADIANS(-$C165+Графики!$B$3))+Z165*SIN(RADIANS(-$C165+Графики!$B$3)),"")</f>
        <v/>
      </c>
      <c r="AB165" s="18" t="str">
        <f>IF(ISNUMBER(Y165), Y165*COS(RADIANS(-$C165+Графики!$B$5))+Z165*SIN(RADIANS(-$C165+Графики!$B$5)),"")</f>
        <v/>
      </c>
      <c r="AC165" s="24"/>
      <c r="AD165" s="25"/>
      <c r="AE165" s="25"/>
      <c r="AF165" s="25"/>
      <c r="AG165" s="18" t="str">
        <f t="shared" si="507"/>
        <v/>
      </c>
      <c r="AH165" s="18" t="str">
        <f t="shared" si="508"/>
        <v/>
      </c>
      <c r="AI165" s="18" t="str">
        <f t="shared" si="453"/>
        <v/>
      </c>
      <c r="AJ165" s="18" t="str">
        <f t="shared" si="454"/>
        <v/>
      </c>
      <c r="AK165" s="18" t="str">
        <f>IF(ISNUMBER(AI165), AI165*COS(RADIANS(-$C165+Графики!$B$3))+AJ165*SIN(RADIANS(-$C165+Графики!$B$3)),"")</f>
        <v/>
      </c>
      <c r="AL165" s="19" t="str">
        <f>IF(ISNUMBER(AI165), AI165*COS(RADIANS(-$C165+Графики!$B$5))+AJ165*SIN(RADIANS(-$C165+Графики!$B$5)),"")</f>
        <v/>
      </c>
      <c r="AM165" s="24"/>
      <c r="AN165" s="25"/>
      <c r="AO165" s="25"/>
      <c r="AP165" s="25"/>
      <c r="AQ165" s="18" t="str">
        <f t="shared" si="509"/>
        <v/>
      </c>
      <c r="AR165" s="18" t="str">
        <f t="shared" si="510"/>
        <v/>
      </c>
      <c r="AS165" s="18" t="str">
        <f t="shared" si="455"/>
        <v/>
      </c>
      <c r="AT165" s="18" t="str">
        <f t="shared" si="456"/>
        <v/>
      </c>
      <c r="AU165" s="18" t="str">
        <f>IF(ISNUMBER(AS165), AS165*COS(RADIANS(-$C165+Графики!$B$3))+AT165*SIN(RADIANS(-$C165+Графики!$B$3)),"")</f>
        <v/>
      </c>
      <c r="AV165" s="19" t="str">
        <f>IF(ISNUMBER(AS165), AS165*COS(RADIANS(-$C165+Графики!$B$5))+AT165*SIN(RADIANS(-$C165+Графики!$B$5)),"")</f>
        <v/>
      </c>
      <c r="AW165" s="24"/>
      <c r="AX165" s="25"/>
      <c r="AY165" s="25"/>
      <c r="AZ165" s="25"/>
      <c r="BA165" s="18" t="str">
        <f t="shared" si="511"/>
        <v/>
      </c>
      <c r="BB165" s="18" t="str">
        <f t="shared" si="512"/>
        <v/>
      </c>
      <c r="BC165" s="18" t="str">
        <f t="shared" si="457"/>
        <v/>
      </c>
      <c r="BD165" s="18" t="str">
        <f t="shared" si="458"/>
        <v/>
      </c>
      <c r="BE165" s="18" t="str">
        <f>IF(ISNUMBER(BC165), BC165*COS(RADIANS(-$C165+Графики!$B$3))+BD165*SIN(RADIANS(-$C165+Графики!$B$3)),"")</f>
        <v/>
      </c>
      <c r="BF165" s="19" t="str">
        <f>IF(ISNUMBER(BC165), BC165*COS(RADIANS(-$C165+Графики!$B$5))+BD165*SIN(RADIANS(-$C165+Графики!$B$5)),"")</f>
        <v/>
      </c>
      <c r="BG165" s="24"/>
      <c r="BH165" s="25"/>
      <c r="BI165" s="25"/>
      <c r="BJ165" s="25"/>
      <c r="BK165" s="18" t="str">
        <f t="shared" si="513"/>
        <v/>
      </c>
      <c r="BL165" s="18" t="str">
        <f t="shared" si="514"/>
        <v/>
      </c>
      <c r="BM165" s="18" t="str">
        <f t="shared" si="459"/>
        <v/>
      </c>
      <c r="BN165" s="18" t="str">
        <f t="shared" si="460"/>
        <v/>
      </c>
      <c r="BO165" s="18" t="str">
        <f>IF(ISNUMBER(BM165), BM165*COS(RADIANS(-$C165+Графики!$B$3))+BN165*SIN(RADIANS(-$C165+Графики!$B$3)),"")</f>
        <v/>
      </c>
      <c r="BP165" s="19" t="str">
        <f>IF(ISNUMBER(BM165), BM165*COS(RADIANS(-$C165+Графики!$B$5))+BN165*SIN(RADIANS(-$C165+Графики!$B$5)),"")</f>
        <v/>
      </c>
      <c r="BQ165" s="24"/>
      <c r="BR165" s="25"/>
      <c r="BS165" s="25"/>
      <c r="BT165" s="25"/>
      <c r="BU165" s="18" t="str">
        <f t="shared" si="515"/>
        <v/>
      </c>
      <c r="BV165" s="18" t="str">
        <f t="shared" si="516"/>
        <v/>
      </c>
      <c r="BW165" s="18" t="str">
        <f t="shared" si="461"/>
        <v/>
      </c>
      <c r="BX165" s="18" t="str">
        <f t="shared" si="462"/>
        <v/>
      </c>
      <c r="BY165" s="18" t="str">
        <f>IF(ISNUMBER(BW165), BW165*COS(RADIANS(-$C165+Графики!$B$3))+BX165*SIN(RADIANS(-$C165+Графики!$B$3)),"")</f>
        <v/>
      </c>
      <c r="BZ165" s="19" t="str">
        <f>IF(ISNUMBER(BW165), BW165*COS(RADIANS(-$C165+Графики!$B$5))+BX165*SIN(RADIANS(-$C165+Графики!$B$5)),"")</f>
        <v/>
      </c>
      <c r="CA165" s="29"/>
      <c r="CB165" s="25"/>
      <c r="CC165" s="25"/>
      <c r="CD165" s="25"/>
      <c r="CE165" s="18" t="str">
        <f t="shared" si="517"/>
        <v/>
      </c>
      <c r="CF165" s="18" t="str">
        <f t="shared" si="518"/>
        <v/>
      </c>
      <c r="CG165" s="18" t="str">
        <f t="shared" si="463"/>
        <v/>
      </c>
      <c r="CH165" s="18" t="str">
        <f t="shared" si="464"/>
        <v/>
      </c>
      <c r="CI165" s="18" t="str">
        <f>IF(ISNUMBER(CG165), CG165*COS(RADIANS(-$C165+Графики!$B$3))+CH165*SIN(RADIANS(-$C165+Графики!$B$3)),"")</f>
        <v/>
      </c>
      <c r="CJ165" s="19" t="str">
        <f>IF(ISNUMBER(CG165), CG165*COS(RADIANS(-$C165+Графики!$B$5))+CH165*SIN(RADIANS(-$C165+Графики!$B$5)),"")</f>
        <v/>
      </c>
      <c r="CK165" s="24"/>
      <c r="CL165" s="25"/>
      <c r="CM165" s="25"/>
      <c r="CN165" s="25"/>
      <c r="CO165" s="18" t="str">
        <f t="shared" si="519"/>
        <v/>
      </c>
      <c r="CP165" s="18" t="str">
        <f t="shared" si="520"/>
        <v/>
      </c>
      <c r="CQ165" s="18" t="str">
        <f t="shared" si="465"/>
        <v/>
      </c>
      <c r="CR165" s="18" t="str">
        <f t="shared" si="466"/>
        <v/>
      </c>
      <c r="CS165" s="18" t="str">
        <f>IF(ISNUMBER(CQ165), CQ165*COS(RADIANS(-$C165+Графики!$B$3))+CR165*SIN(RADIANS(-$C165+Графики!$B$3)),"")</f>
        <v/>
      </c>
      <c r="CT165" s="19" t="str">
        <f>IF(ISNUMBER(CQ165), CQ165*COS(RADIANS(-$C165+Графики!$B$5))+CR165*SIN(RADIANS(-$C165+Графики!$B$5)),"")</f>
        <v/>
      </c>
      <c r="CU165" s="24"/>
      <c r="CV165" s="25"/>
      <c r="CW165" s="25"/>
      <c r="CX165" s="25"/>
      <c r="CY165" s="18" t="str">
        <f t="shared" si="521"/>
        <v/>
      </c>
      <c r="CZ165" s="18" t="str">
        <f t="shared" si="522"/>
        <v/>
      </c>
      <c r="DA165" s="18" t="str">
        <f t="shared" si="467"/>
        <v/>
      </c>
      <c r="DB165" s="18" t="str">
        <f t="shared" si="468"/>
        <v/>
      </c>
      <c r="DC165" s="18" t="str">
        <f>IF(ISNUMBER(DA165), DA165*COS(RADIANS(-$C165+Графики!$B$3))+DB165*SIN(RADIANS(-$C165+Графики!$B$3)),"")</f>
        <v/>
      </c>
      <c r="DD165" s="19" t="str">
        <f>IF(ISNUMBER(DA165), DA165*COS(RADIANS(-$C165+Графики!$B$5))+DB165*SIN(RADIANS(-$C165+Графики!$B$5)),"")</f>
        <v/>
      </c>
      <c r="DE165" s="24"/>
      <c r="DF165" s="25"/>
      <c r="DG165" s="25"/>
      <c r="DH165" s="25"/>
      <c r="DI165" s="18" t="str">
        <f t="shared" si="523"/>
        <v/>
      </c>
      <c r="DJ165" s="18" t="str">
        <f t="shared" si="524"/>
        <v/>
      </c>
      <c r="DK165" s="18" t="str">
        <f t="shared" si="469"/>
        <v/>
      </c>
      <c r="DL165" s="18" t="str">
        <f t="shared" si="470"/>
        <v/>
      </c>
      <c r="DM165" s="18" t="str">
        <f>IF(ISNUMBER(DK165), DK165*COS(RADIANS(-$C165+Графики!$B$3))+DL165*SIN(RADIANS(-$C165+Графики!$B$3)),"")</f>
        <v/>
      </c>
      <c r="DN165" s="19" t="str">
        <f>IF(ISNUMBER(DK165), DK165*COS(RADIANS(-$C165+Графики!$B$5))+DL165*SIN(RADIANS(-$C165+Графики!$B$5)),"")</f>
        <v/>
      </c>
      <c r="DO165" s="24"/>
      <c r="DP165" s="25"/>
      <c r="DQ165" s="25"/>
      <c r="DR165" s="25"/>
      <c r="DS165" s="18" t="str">
        <f t="shared" si="525"/>
        <v/>
      </c>
      <c r="DT165" s="18" t="str">
        <f t="shared" si="526"/>
        <v/>
      </c>
      <c r="DU165" s="18" t="str">
        <f t="shared" si="471"/>
        <v/>
      </c>
      <c r="DV165" s="18" t="str">
        <f t="shared" si="472"/>
        <v/>
      </c>
      <c r="DW165" s="18" t="str">
        <f>IF(ISNUMBER(DU165), DU165*COS(RADIANS(-$C165+Графики!$B$3))+DV165*SIN(RADIANS(-$C165+Графики!$B$3)),"")</f>
        <v/>
      </c>
      <c r="DX165" s="19" t="str">
        <f>IF(ISNUMBER(DU165), DU165*COS(RADIANS(-$C165+Графики!$B$5))+DV165*SIN(RADIANS(-$C165+Графики!$B$5)),"")</f>
        <v/>
      </c>
      <c r="DY165" s="24"/>
      <c r="DZ165" s="25"/>
      <c r="EA165" s="25"/>
      <c r="EB165" s="25"/>
      <c r="EC165" s="18" t="str">
        <f t="shared" si="527"/>
        <v/>
      </c>
      <c r="ED165" s="18" t="str">
        <f t="shared" si="528"/>
        <v/>
      </c>
      <c r="EE165" s="18" t="str">
        <f t="shared" si="473"/>
        <v/>
      </c>
      <c r="EF165" s="18" t="str">
        <f t="shared" si="474"/>
        <v/>
      </c>
      <c r="EG165" s="18" t="str">
        <f>IF(ISNUMBER(EE165), EE165*COS(RADIANS(-$C165+Графики!$B$3))+EF165*SIN(RADIANS(-$C165+Графики!$B$3)),"")</f>
        <v/>
      </c>
      <c r="EH165" s="19" t="str">
        <f>IF(ISNUMBER(EE165), EE165*COS(RADIANS(-$C165+Графики!$B$5))+EF165*SIN(RADIANS(-$C165+Графики!$B$5)),"")</f>
        <v/>
      </c>
      <c r="EI165" s="24"/>
      <c r="EJ165" s="25"/>
      <c r="EK165" s="25"/>
      <c r="EL165" s="25"/>
      <c r="EM165" s="18" t="str">
        <f t="shared" si="529"/>
        <v/>
      </c>
      <c r="EN165" s="18" t="str">
        <f t="shared" si="530"/>
        <v/>
      </c>
      <c r="EO165" s="18" t="str">
        <f t="shared" si="475"/>
        <v/>
      </c>
      <c r="EP165" s="18" t="str">
        <f t="shared" si="476"/>
        <v/>
      </c>
      <c r="EQ165" s="18" t="str">
        <f>IF(ISNUMBER(EO165), EO165*COS(RADIANS(-$C165+Графики!$B$3))+EP165*SIN(RADIANS(-$C165+Графики!$B$3)),"")</f>
        <v/>
      </c>
      <c r="ER165" s="19" t="str">
        <f>IF(ISNUMBER(EO165), EO165*COS(RADIANS(-$C165+Графики!$B$5))+EP165*SIN(RADIANS(-$C165+Графики!$B$5)),"")</f>
        <v/>
      </c>
      <c r="ES165" s="24"/>
      <c r="ET165" s="25"/>
      <c r="EU165" s="25"/>
      <c r="EV165" s="25"/>
      <c r="EW165" s="18" t="str">
        <f t="shared" si="531"/>
        <v/>
      </c>
      <c r="EX165" s="18" t="str">
        <f t="shared" si="532"/>
        <v/>
      </c>
      <c r="EY165" s="18" t="str">
        <f t="shared" si="477"/>
        <v/>
      </c>
      <c r="EZ165" s="18" t="str">
        <f t="shared" si="478"/>
        <v/>
      </c>
      <c r="FA165" s="18" t="str">
        <f>IF(ISNUMBER(EY165), EY165*COS(RADIANS(-$C165+Графики!$B$3))+EZ165*SIN(RADIANS(-$C165+Графики!$B$3)),"")</f>
        <v/>
      </c>
      <c r="FB165" s="19" t="str">
        <f>IF(ISNUMBER(EY165), EY165*COS(RADIANS(-$C165+Графики!$B$5))+EZ165*SIN(RADIANS(-$C165+Графики!$B$5)),"")</f>
        <v/>
      </c>
      <c r="FC165" s="24"/>
      <c r="FD165" s="25"/>
      <c r="FE165" s="25"/>
      <c r="FF165" s="25"/>
      <c r="FG165" s="18" t="str">
        <f t="shared" si="533"/>
        <v/>
      </c>
      <c r="FH165" s="18" t="str">
        <f t="shared" si="534"/>
        <v/>
      </c>
      <c r="FI165" s="18" t="str">
        <f t="shared" si="479"/>
        <v/>
      </c>
      <c r="FJ165" s="18" t="str">
        <f t="shared" si="480"/>
        <v/>
      </c>
      <c r="FK165" s="18" t="str">
        <f>IF(ISNUMBER(FI165), FI165*COS(RADIANS(-$C165+Графики!$B$3))+FJ165*SIN(RADIANS(-$C165+Графики!$B$3)),"")</f>
        <v/>
      </c>
      <c r="FL165" s="19" t="str">
        <f>IF(ISNUMBER(FI165), FI165*COS(RADIANS(-$C165+Графики!$B$5))+FJ165*SIN(RADIANS(-$C165+Графики!$B$5)),"")</f>
        <v/>
      </c>
      <c r="FM165" s="24"/>
      <c r="FN165" s="25"/>
      <c r="FO165" s="25"/>
      <c r="FP165" s="25"/>
      <c r="FQ165" s="18" t="str">
        <f t="shared" si="535"/>
        <v/>
      </c>
      <c r="FR165" s="18" t="str">
        <f t="shared" si="536"/>
        <v/>
      </c>
      <c r="FS165" s="18" t="str">
        <f t="shared" si="481"/>
        <v/>
      </c>
      <c r="FT165" s="18" t="str">
        <f t="shared" si="482"/>
        <v/>
      </c>
      <c r="FU165" s="18" t="str">
        <f>IF(ISNUMBER(FS165), FS165*COS(RADIANS(-$C165+Графики!$B$3))+FT165*SIN(RADIANS(-$C165+Графики!$B$3)),"")</f>
        <v/>
      </c>
      <c r="FV165" s="19" t="str">
        <f>IF(ISNUMBER(FS165), FS165*COS(RADIANS(-$C165+Графики!$B$5))+FT165*SIN(RADIANS(-$C165+Графики!$B$5)),"")</f>
        <v/>
      </c>
      <c r="FW165" s="24"/>
      <c r="FX165" s="25"/>
      <c r="FY165" s="25"/>
      <c r="FZ165" s="25"/>
      <c r="GA165" s="18" t="str">
        <f t="shared" si="537"/>
        <v/>
      </c>
      <c r="GB165" s="18" t="str">
        <f t="shared" si="538"/>
        <v/>
      </c>
      <c r="GC165" s="18" t="str">
        <f t="shared" si="483"/>
        <v/>
      </c>
      <c r="GD165" s="18" t="str">
        <f t="shared" si="484"/>
        <v/>
      </c>
      <c r="GE165" s="18" t="str">
        <f>IF(ISNUMBER(GC165), GC165*COS(RADIANS(-$C165+Графики!$B$3))+GD165*SIN(RADIANS(-$C165+Графики!$B$3)),"")</f>
        <v/>
      </c>
      <c r="GF165" s="19" t="str">
        <f>IF(ISNUMBER(GC165), GC165*COS(RADIANS(-$C165+Графики!$B$5))+GD165*SIN(RADIANS(-$C165+Графики!$B$5)),"")</f>
        <v/>
      </c>
      <c r="GG165" s="24"/>
      <c r="GH165" s="25"/>
      <c r="GI165" s="25"/>
      <c r="GJ165" s="25"/>
      <c r="GK165" s="18" t="str">
        <f t="shared" si="539"/>
        <v/>
      </c>
      <c r="GL165" s="18" t="str">
        <f t="shared" si="540"/>
        <v/>
      </c>
      <c r="GM165" s="18" t="str">
        <f t="shared" si="485"/>
        <v/>
      </c>
      <c r="GN165" s="18" t="str">
        <f t="shared" si="486"/>
        <v/>
      </c>
      <c r="GO165" s="18" t="str">
        <f>IF(ISNUMBER(GM165), GM165*COS(RADIANS(-$C165+Графики!$B$3))+GN165*SIN(RADIANS(-$C165+Графики!$B$3)),"")</f>
        <v/>
      </c>
      <c r="GP165" s="19" t="str">
        <f>IF(ISNUMBER(GM165), GM165*COS(RADIANS(-$C165+Графики!$B$5))+GN165*SIN(RADIANS(-$C165+Графики!$B$5)),"")</f>
        <v/>
      </c>
      <c r="GQ165" s="24"/>
      <c r="GR165" s="25"/>
      <c r="GS165" s="25"/>
      <c r="GT165" s="25"/>
      <c r="GU165" s="18" t="str">
        <f t="shared" si="541"/>
        <v/>
      </c>
      <c r="GV165" s="18" t="str">
        <f t="shared" si="542"/>
        <v/>
      </c>
      <c r="GW165" s="18" t="str">
        <f t="shared" si="487"/>
        <v/>
      </c>
      <c r="GX165" s="18" t="str">
        <f t="shared" si="488"/>
        <v/>
      </c>
      <c r="GY165" s="18" t="str">
        <f>IF(ISNUMBER(GW165), GW165*COS(RADIANS(-$C165+Графики!$B$3))+GX165*SIN(RADIANS(-$C165+Графики!$B$3)),"")</f>
        <v/>
      </c>
      <c r="GZ165" s="19" t="str">
        <f>IF(ISNUMBER(GW165), GW165*COS(RADIANS(-$C165+Графики!$B$5))+GX165*SIN(RADIANS(-$C165+Графики!$B$5)),"")</f>
        <v/>
      </c>
      <c r="HA165" s="24"/>
      <c r="HB165" s="25"/>
      <c r="HC165" s="25"/>
      <c r="HD165" s="25"/>
      <c r="HE165" s="18" t="str">
        <f t="shared" si="543"/>
        <v/>
      </c>
      <c r="HF165" s="18" t="str">
        <f t="shared" si="544"/>
        <v/>
      </c>
      <c r="HG165" s="18" t="str">
        <f t="shared" si="489"/>
        <v/>
      </c>
      <c r="HH165" s="18" t="str">
        <f t="shared" si="490"/>
        <v/>
      </c>
      <c r="HI165" s="18" t="str">
        <f>IF(ISNUMBER(HG165), HG165*COS(RADIANS(-$C165+Графики!$B$3))+HH165*SIN(RADIANS(-$C165+Графики!$B$3)),"")</f>
        <v/>
      </c>
      <c r="HJ165" s="19" t="str">
        <f>IF(ISNUMBER(HG165), HG165*COS(RADIANS(-$C165+Графики!$B$5))+HH165*SIN(RADIANS(-$C165+Графики!$B$5)),"")</f>
        <v/>
      </c>
      <c r="HK165" s="24"/>
      <c r="HL165" s="25"/>
      <c r="HM165" s="25"/>
      <c r="HN165" s="25"/>
      <c r="HO165" s="18" t="str">
        <f t="shared" si="545"/>
        <v/>
      </c>
      <c r="HP165" s="18" t="str">
        <f t="shared" si="546"/>
        <v/>
      </c>
      <c r="HQ165" s="18" t="str">
        <f t="shared" si="491"/>
        <v/>
      </c>
      <c r="HR165" s="18" t="str">
        <f t="shared" si="492"/>
        <v/>
      </c>
      <c r="HS165" s="18" t="str">
        <f>IF(ISNUMBER(HQ165), HQ165*COS(RADIANS(-$C165+Графики!$B$3))+HR165*SIN(RADIANS(-$C165+Графики!$B$3)),"")</f>
        <v/>
      </c>
      <c r="HT165" s="19" t="str">
        <f>IF(ISNUMBER(HQ165), HQ165*COS(RADIANS(-$C165+Графики!$B$5))+HR165*SIN(RADIANS(-$C165+Графики!$B$5)),"")</f>
        <v/>
      </c>
      <c r="HU165" s="24"/>
      <c r="HV165" s="25"/>
      <c r="HW165" s="25"/>
      <c r="HX165" s="25"/>
      <c r="HY165" s="18" t="str">
        <f t="shared" si="547"/>
        <v/>
      </c>
      <c r="HZ165" s="18" t="str">
        <f t="shared" si="548"/>
        <v/>
      </c>
      <c r="IA165" s="18" t="str">
        <f t="shared" si="493"/>
        <v/>
      </c>
      <c r="IB165" s="18" t="str">
        <f t="shared" si="494"/>
        <v/>
      </c>
      <c r="IC165" s="18" t="str">
        <f>IF(ISNUMBER(IA165), IA165*COS(RADIANS(-$C165+Графики!$B$3))+IB165*SIN(RADIANS(-$C165+Графики!$B$3)),"")</f>
        <v/>
      </c>
      <c r="ID165" s="19" t="str">
        <f>IF(ISNUMBER(IA165), IA165*COS(RADIANS(-$C165+Графики!$B$5))+IB165*SIN(RADIANS(-$C165+Графики!$B$5)),"")</f>
        <v/>
      </c>
      <c r="IE165" s="24"/>
      <c r="IF165" s="25"/>
      <c r="IG165" s="25"/>
      <c r="IH165" s="25"/>
      <c r="II165" s="18" t="str">
        <f t="shared" si="549"/>
        <v/>
      </c>
      <c r="IJ165" s="18" t="str">
        <f t="shared" si="550"/>
        <v/>
      </c>
      <c r="IK165" s="18" t="str">
        <f t="shared" si="495"/>
        <v/>
      </c>
      <c r="IL165" s="18" t="str">
        <f t="shared" si="496"/>
        <v/>
      </c>
      <c r="IM165" s="18" t="str">
        <f>IF(ISNUMBER(IK165), IK165*COS(RADIANS(-$C165+Графики!$B$3))+IL165*SIN(RADIANS(-$C165+Графики!$B$3)),"")</f>
        <v/>
      </c>
      <c r="IN165" s="19" t="str">
        <f>IF(ISNUMBER(IK165), IK165*COS(RADIANS(-$C165+Графики!$B$5))+IL165*SIN(RADIANS(-$C165+Графики!$B$5)),"")</f>
        <v/>
      </c>
      <c r="IO165" s="24"/>
      <c r="IP165" s="25"/>
      <c r="IQ165" s="25"/>
      <c r="IR165" s="25"/>
      <c r="IS165" s="18" t="str">
        <f t="shared" si="551"/>
        <v/>
      </c>
      <c r="IT165" s="18" t="str">
        <f t="shared" si="552"/>
        <v/>
      </c>
      <c r="IU165" s="18" t="str">
        <f t="shared" si="497"/>
        <v/>
      </c>
      <c r="IV165" s="18" t="str">
        <f t="shared" si="498"/>
        <v/>
      </c>
      <c r="IW165" s="18" t="str">
        <f>IF(ISNUMBER(IU165), IU165*COS(RADIANS(-$C165+Графики!$B$3))+IV165*SIN(RADIANS(-$C165+Графики!$B$3)),"")</f>
        <v/>
      </c>
      <c r="IX165" s="19" t="str">
        <f>IF(ISNUMBER(IU165), IU165*COS(RADIANS(-$C165+Графики!$B$5))+IV165*SIN(RADIANS(-$C165+Графики!$B$5)),"")</f>
        <v/>
      </c>
    </row>
    <row r="166" spans="1:258" s="88" customFormat="1" x14ac:dyDescent="0.25">
      <c r="A166" s="44">
        <v>166</v>
      </c>
      <c r="B166" s="50">
        <v>0</v>
      </c>
      <c r="C166" s="11">
        <f>IF(Графики!$A$7="Расчитывать с учетом закручивания скважины",B166,0)</f>
        <v>0</v>
      </c>
      <c r="D166" s="47">
        <v>81.5</v>
      </c>
      <c r="E166" s="34">
        <f t="shared" si="553"/>
        <v>0</v>
      </c>
      <c r="F166" s="35">
        <f t="shared" si="553"/>
        <v>0</v>
      </c>
      <c r="G166" s="35">
        <f t="shared" si="500"/>
        <v>0</v>
      </c>
      <c r="H166" s="36">
        <f t="shared" si="501"/>
        <v>0</v>
      </c>
      <c r="I166" s="29"/>
      <c r="J166" s="25"/>
      <c r="K166" s="25"/>
      <c r="L166" s="25"/>
      <c r="M166" s="18" t="str">
        <f t="shared" si="503"/>
        <v/>
      </c>
      <c r="N166" s="18" t="str">
        <f t="shared" si="504"/>
        <v/>
      </c>
      <c r="O166" s="18" t="str">
        <f t="shared" si="449"/>
        <v/>
      </c>
      <c r="P166" s="18" t="str">
        <f t="shared" si="450"/>
        <v/>
      </c>
      <c r="Q166" s="18" t="str">
        <f>IF(ISNUMBER(O166), O166*COS(RADIANS(-$C166+Графики!$B$3))+P166*SIN(RADIANS(-$C166+Графики!$B$3)),"")</f>
        <v/>
      </c>
      <c r="R166" s="19" t="str">
        <f>IF(ISNUMBER(O166), O166*COS(RADIANS(-$C166+Графики!$B$5))+P166*SIN(RADIANS(-$C166+Графики!$B$5)),"")</f>
        <v/>
      </c>
      <c r="S166" s="29"/>
      <c r="T166" s="25"/>
      <c r="U166" s="25"/>
      <c r="V166" s="25"/>
      <c r="W166" s="18" t="str">
        <f t="shared" si="505"/>
        <v/>
      </c>
      <c r="X166" s="18" t="str">
        <f t="shared" si="506"/>
        <v/>
      </c>
      <c r="Y166" s="18" t="str">
        <f t="shared" si="451"/>
        <v/>
      </c>
      <c r="Z166" s="18" t="str">
        <f t="shared" si="452"/>
        <v/>
      </c>
      <c r="AA166" s="18" t="str">
        <f>IF(ISNUMBER(Y166), Y166*COS(RADIANS(-$C166+Графики!$B$3))+Z166*SIN(RADIANS(-$C166+Графики!$B$3)),"")</f>
        <v/>
      </c>
      <c r="AB166" s="18" t="str">
        <f>IF(ISNUMBER(Y166), Y166*COS(RADIANS(-$C166+Графики!$B$5))+Z166*SIN(RADIANS(-$C166+Графики!$B$5)),"")</f>
        <v/>
      </c>
      <c r="AC166" s="24"/>
      <c r="AD166" s="25"/>
      <c r="AE166" s="25"/>
      <c r="AF166" s="25"/>
      <c r="AG166" s="18" t="str">
        <f t="shared" si="507"/>
        <v/>
      </c>
      <c r="AH166" s="18" t="str">
        <f t="shared" si="508"/>
        <v/>
      </c>
      <c r="AI166" s="18" t="str">
        <f t="shared" si="453"/>
        <v/>
      </c>
      <c r="AJ166" s="18" t="str">
        <f t="shared" si="454"/>
        <v/>
      </c>
      <c r="AK166" s="18" t="str">
        <f>IF(ISNUMBER(AI166), AI166*COS(RADIANS(-$C166+Графики!$B$3))+AJ166*SIN(RADIANS(-$C166+Графики!$B$3)),"")</f>
        <v/>
      </c>
      <c r="AL166" s="19" t="str">
        <f>IF(ISNUMBER(AI166), AI166*COS(RADIANS(-$C166+Графики!$B$5))+AJ166*SIN(RADIANS(-$C166+Графики!$B$5)),"")</f>
        <v/>
      </c>
      <c r="AM166" s="24"/>
      <c r="AN166" s="25"/>
      <c r="AO166" s="25"/>
      <c r="AP166" s="25"/>
      <c r="AQ166" s="18" t="str">
        <f t="shared" si="509"/>
        <v/>
      </c>
      <c r="AR166" s="18" t="str">
        <f t="shared" si="510"/>
        <v/>
      </c>
      <c r="AS166" s="18" t="str">
        <f t="shared" si="455"/>
        <v/>
      </c>
      <c r="AT166" s="18" t="str">
        <f t="shared" si="456"/>
        <v/>
      </c>
      <c r="AU166" s="18" t="str">
        <f>IF(ISNUMBER(AS166), AS166*COS(RADIANS(-$C166+Графики!$B$3))+AT166*SIN(RADIANS(-$C166+Графики!$B$3)),"")</f>
        <v/>
      </c>
      <c r="AV166" s="19" t="str">
        <f>IF(ISNUMBER(AS166), AS166*COS(RADIANS(-$C166+Графики!$B$5))+AT166*SIN(RADIANS(-$C166+Графики!$B$5)),"")</f>
        <v/>
      </c>
      <c r="AW166" s="24"/>
      <c r="AX166" s="25"/>
      <c r="AY166" s="25"/>
      <c r="AZ166" s="25"/>
      <c r="BA166" s="18" t="str">
        <f t="shared" si="511"/>
        <v/>
      </c>
      <c r="BB166" s="18" t="str">
        <f t="shared" si="512"/>
        <v/>
      </c>
      <c r="BC166" s="18" t="str">
        <f t="shared" si="457"/>
        <v/>
      </c>
      <c r="BD166" s="18" t="str">
        <f t="shared" si="458"/>
        <v/>
      </c>
      <c r="BE166" s="18" t="str">
        <f>IF(ISNUMBER(BC166), BC166*COS(RADIANS(-$C166+Графики!$B$3))+BD166*SIN(RADIANS(-$C166+Графики!$B$3)),"")</f>
        <v/>
      </c>
      <c r="BF166" s="19" t="str">
        <f>IF(ISNUMBER(BC166), BC166*COS(RADIANS(-$C166+Графики!$B$5))+BD166*SIN(RADIANS(-$C166+Графики!$B$5)),"")</f>
        <v/>
      </c>
      <c r="BG166" s="24"/>
      <c r="BH166" s="25"/>
      <c r="BI166" s="25"/>
      <c r="BJ166" s="25"/>
      <c r="BK166" s="18" t="str">
        <f t="shared" si="513"/>
        <v/>
      </c>
      <c r="BL166" s="18" t="str">
        <f t="shared" si="514"/>
        <v/>
      </c>
      <c r="BM166" s="18" t="str">
        <f t="shared" si="459"/>
        <v/>
      </c>
      <c r="BN166" s="18" t="str">
        <f t="shared" si="460"/>
        <v/>
      </c>
      <c r="BO166" s="18" t="str">
        <f>IF(ISNUMBER(BM166), BM166*COS(RADIANS(-$C166+Графики!$B$3))+BN166*SIN(RADIANS(-$C166+Графики!$B$3)),"")</f>
        <v/>
      </c>
      <c r="BP166" s="19" t="str">
        <f>IF(ISNUMBER(BM166), BM166*COS(RADIANS(-$C166+Графики!$B$5))+BN166*SIN(RADIANS(-$C166+Графики!$B$5)),"")</f>
        <v/>
      </c>
      <c r="BQ166" s="24"/>
      <c r="BR166" s="25"/>
      <c r="BS166" s="25"/>
      <c r="BT166" s="25"/>
      <c r="BU166" s="18" t="str">
        <f t="shared" si="515"/>
        <v/>
      </c>
      <c r="BV166" s="18" t="str">
        <f t="shared" si="516"/>
        <v/>
      </c>
      <c r="BW166" s="18" t="str">
        <f t="shared" si="461"/>
        <v/>
      </c>
      <c r="BX166" s="18" t="str">
        <f t="shared" si="462"/>
        <v/>
      </c>
      <c r="BY166" s="18" t="str">
        <f>IF(ISNUMBER(BW166), BW166*COS(RADIANS(-$C166+Графики!$B$3))+BX166*SIN(RADIANS(-$C166+Графики!$B$3)),"")</f>
        <v/>
      </c>
      <c r="BZ166" s="19" t="str">
        <f>IF(ISNUMBER(BW166), BW166*COS(RADIANS(-$C166+Графики!$B$5))+BX166*SIN(RADIANS(-$C166+Графики!$B$5)),"")</f>
        <v/>
      </c>
      <c r="CA166" s="29"/>
      <c r="CB166" s="25"/>
      <c r="CC166" s="25"/>
      <c r="CD166" s="25"/>
      <c r="CE166" s="18" t="str">
        <f t="shared" si="517"/>
        <v/>
      </c>
      <c r="CF166" s="18" t="str">
        <f t="shared" si="518"/>
        <v/>
      </c>
      <c r="CG166" s="18" t="str">
        <f t="shared" si="463"/>
        <v/>
      </c>
      <c r="CH166" s="18" t="str">
        <f t="shared" si="464"/>
        <v/>
      </c>
      <c r="CI166" s="18" t="str">
        <f>IF(ISNUMBER(CG166), CG166*COS(RADIANS(-$C166+Графики!$B$3))+CH166*SIN(RADIANS(-$C166+Графики!$B$3)),"")</f>
        <v/>
      </c>
      <c r="CJ166" s="19" t="str">
        <f>IF(ISNUMBER(CG166), CG166*COS(RADIANS(-$C166+Графики!$B$5))+CH166*SIN(RADIANS(-$C166+Графики!$B$5)),"")</f>
        <v/>
      </c>
      <c r="CK166" s="24"/>
      <c r="CL166" s="25"/>
      <c r="CM166" s="25"/>
      <c r="CN166" s="25"/>
      <c r="CO166" s="18" t="str">
        <f t="shared" si="519"/>
        <v/>
      </c>
      <c r="CP166" s="18" t="str">
        <f t="shared" si="520"/>
        <v/>
      </c>
      <c r="CQ166" s="18" t="str">
        <f t="shared" si="465"/>
        <v/>
      </c>
      <c r="CR166" s="18" t="str">
        <f t="shared" si="466"/>
        <v/>
      </c>
      <c r="CS166" s="18" t="str">
        <f>IF(ISNUMBER(CQ166), CQ166*COS(RADIANS(-$C166+Графики!$B$3))+CR166*SIN(RADIANS(-$C166+Графики!$B$3)),"")</f>
        <v/>
      </c>
      <c r="CT166" s="19" t="str">
        <f>IF(ISNUMBER(CQ166), CQ166*COS(RADIANS(-$C166+Графики!$B$5))+CR166*SIN(RADIANS(-$C166+Графики!$B$5)),"")</f>
        <v/>
      </c>
      <c r="CU166" s="24"/>
      <c r="CV166" s="25"/>
      <c r="CW166" s="25"/>
      <c r="CX166" s="25"/>
      <c r="CY166" s="18" t="str">
        <f t="shared" si="521"/>
        <v/>
      </c>
      <c r="CZ166" s="18" t="str">
        <f t="shared" si="522"/>
        <v/>
      </c>
      <c r="DA166" s="18" t="str">
        <f t="shared" si="467"/>
        <v/>
      </c>
      <c r="DB166" s="18" t="str">
        <f t="shared" si="468"/>
        <v/>
      </c>
      <c r="DC166" s="18" t="str">
        <f>IF(ISNUMBER(DA166), DA166*COS(RADIANS(-$C166+Графики!$B$3))+DB166*SIN(RADIANS(-$C166+Графики!$B$3)),"")</f>
        <v/>
      </c>
      <c r="DD166" s="19" t="str">
        <f>IF(ISNUMBER(DA166), DA166*COS(RADIANS(-$C166+Графики!$B$5))+DB166*SIN(RADIANS(-$C166+Графики!$B$5)),"")</f>
        <v/>
      </c>
      <c r="DE166" s="24"/>
      <c r="DF166" s="25"/>
      <c r="DG166" s="25"/>
      <c r="DH166" s="25"/>
      <c r="DI166" s="18" t="str">
        <f t="shared" si="523"/>
        <v/>
      </c>
      <c r="DJ166" s="18" t="str">
        <f t="shared" si="524"/>
        <v/>
      </c>
      <c r="DK166" s="18" t="str">
        <f t="shared" si="469"/>
        <v/>
      </c>
      <c r="DL166" s="18" t="str">
        <f t="shared" si="470"/>
        <v/>
      </c>
      <c r="DM166" s="18" t="str">
        <f>IF(ISNUMBER(DK166), DK166*COS(RADIANS(-$C166+Графики!$B$3))+DL166*SIN(RADIANS(-$C166+Графики!$B$3)),"")</f>
        <v/>
      </c>
      <c r="DN166" s="19" t="str">
        <f>IF(ISNUMBER(DK166), DK166*COS(RADIANS(-$C166+Графики!$B$5))+DL166*SIN(RADIANS(-$C166+Графики!$B$5)),"")</f>
        <v/>
      </c>
      <c r="DO166" s="24"/>
      <c r="DP166" s="25"/>
      <c r="DQ166" s="25"/>
      <c r="DR166" s="25"/>
      <c r="DS166" s="18" t="str">
        <f t="shared" si="525"/>
        <v/>
      </c>
      <c r="DT166" s="18" t="str">
        <f t="shared" si="526"/>
        <v/>
      </c>
      <c r="DU166" s="18" t="str">
        <f t="shared" si="471"/>
        <v/>
      </c>
      <c r="DV166" s="18" t="str">
        <f t="shared" si="472"/>
        <v/>
      </c>
      <c r="DW166" s="18" t="str">
        <f>IF(ISNUMBER(DU166), DU166*COS(RADIANS(-$C166+Графики!$B$3))+DV166*SIN(RADIANS(-$C166+Графики!$B$3)),"")</f>
        <v/>
      </c>
      <c r="DX166" s="19" t="str">
        <f>IF(ISNUMBER(DU166), DU166*COS(RADIANS(-$C166+Графики!$B$5))+DV166*SIN(RADIANS(-$C166+Графики!$B$5)),"")</f>
        <v/>
      </c>
      <c r="DY166" s="24"/>
      <c r="DZ166" s="25"/>
      <c r="EA166" s="25"/>
      <c r="EB166" s="25"/>
      <c r="EC166" s="18" t="str">
        <f t="shared" si="527"/>
        <v/>
      </c>
      <c r="ED166" s="18" t="str">
        <f t="shared" si="528"/>
        <v/>
      </c>
      <c r="EE166" s="18" t="str">
        <f t="shared" si="473"/>
        <v/>
      </c>
      <c r="EF166" s="18" t="str">
        <f t="shared" si="474"/>
        <v/>
      </c>
      <c r="EG166" s="18" t="str">
        <f>IF(ISNUMBER(EE166), EE166*COS(RADIANS(-$C166+Графики!$B$3))+EF166*SIN(RADIANS(-$C166+Графики!$B$3)),"")</f>
        <v/>
      </c>
      <c r="EH166" s="19" t="str">
        <f>IF(ISNUMBER(EE166), EE166*COS(RADIANS(-$C166+Графики!$B$5))+EF166*SIN(RADIANS(-$C166+Графики!$B$5)),"")</f>
        <v/>
      </c>
      <c r="EI166" s="24"/>
      <c r="EJ166" s="25"/>
      <c r="EK166" s="25"/>
      <c r="EL166" s="25"/>
      <c r="EM166" s="18" t="str">
        <f t="shared" si="529"/>
        <v/>
      </c>
      <c r="EN166" s="18" t="str">
        <f t="shared" si="530"/>
        <v/>
      </c>
      <c r="EO166" s="18" t="str">
        <f t="shared" si="475"/>
        <v/>
      </c>
      <c r="EP166" s="18" t="str">
        <f t="shared" si="476"/>
        <v/>
      </c>
      <c r="EQ166" s="18" t="str">
        <f>IF(ISNUMBER(EO166), EO166*COS(RADIANS(-$C166+Графики!$B$3))+EP166*SIN(RADIANS(-$C166+Графики!$B$3)),"")</f>
        <v/>
      </c>
      <c r="ER166" s="19" t="str">
        <f>IF(ISNUMBER(EO166), EO166*COS(RADIANS(-$C166+Графики!$B$5))+EP166*SIN(RADIANS(-$C166+Графики!$B$5)),"")</f>
        <v/>
      </c>
      <c r="ES166" s="24"/>
      <c r="ET166" s="25"/>
      <c r="EU166" s="25"/>
      <c r="EV166" s="25"/>
      <c r="EW166" s="18" t="str">
        <f t="shared" si="531"/>
        <v/>
      </c>
      <c r="EX166" s="18" t="str">
        <f t="shared" si="532"/>
        <v/>
      </c>
      <c r="EY166" s="18" t="str">
        <f t="shared" si="477"/>
        <v/>
      </c>
      <c r="EZ166" s="18" t="str">
        <f t="shared" si="478"/>
        <v/>
      </c>
      <c r="FA166" s="18" t="str">
        <f>IF(ISNUMBER(EY166), EY166*COS(RADIANS(-$C166+Графики!$B$3))+EZ166*SIN(RADIANS(-$C166+Графики!$B$3)),"")</f>
        <v/>
      </c>
      <c r="FB166" s="19" t="str">
        <f>IF(ISNUMBER(EY166), EY166*COS(RADIANS(-$C166+Графики!$B$5))+EZ166*SIN(RADIANS(-$C166+Графики!$B$5)),"")</f>
        <v/>
      </c>
      <c r="FC166" s="24"/>
      <c r="FD166" s="25"/>
      <c r="FE166" s="25"/>
      <c r="FF166" s="25"/>
      <c r="FG166" s="18" t="str">
        <f t="shared" si="533"/>
        <v/>
      </c>
      <c r="FH166" s="18" t="str">
        <f t="shared" si="534"/>
        <v/>
      </c>
      <c r="FI166" s="18" t="str">
        <f t="shared" si="479"/>
        <v/>
      </c>
      <c r="FJ166" s="18" t="str">
        <f t="shared" si="480"/>
        <v/>
      </c>
      <c r="FK166" s="18" t="str">
        <f>IF(ISNUMBER(FI166), FI166*COS(RADIANS(-$C166+Графики!$B$3))+FJ166*SIN(RADIANS(-$C166+Графики!$B$3)),"")</f>
        <v/>
      </c>
      <c r="FL166" s="19" t="str">
        <f>IF(ISNUMBER(FI166), FI166*COS(RADIANS(-$C166+Графики!$B$5))+FJ166*SIN(RADIANS(-$C166+Графики!$B$5)),"")</f>
        <v/>
      </c>
      <c r="FM166" s="24"/>
      <c r="FN166" s="25"/>
      <c r="FO166" s="25"/>
      <c r="FP166" s="25"/>
      <c r="FQ166" s="18" t="str">
        <f t="shared" si="535"/>
        <v/>
      </c>
      <c r="FR166" s="18" t="str">
        <f t="shared" si="536"/>
        <v/>
      </c>
      <c r="FS166" s="18" t="str">
        <f t="shared" si="481"/>
        <v/>
      </c>
      <c r="FT166" s="18" t="str">
        <f t="shared" si="482"/>
        <v/>
      </c>
      <c r="FU166" s="18" t="str">
        <f>IF(ISNUMBER(FS166), FS166*COS(RADIANS(-$C166+Графики!$B$3))+FT166*SIN(RADIANS(-$C166+Графики!$B$3)),"")</f>
        <v/>
      </c>
      <c r="FV166" s="19" t="str">
        <f>IF(ISNUMBER(FS166), FS166*COS(RADIANS(-$C166+Графики!$B$5))+FT166*SIN(RADIANS(-$C166+Графики!$B$5)),"")</f>
        <v/>
      </c>
      <c r="FW166" s="24"/>
      <c r="FX166" s="25"/>
      <c r="FY166" s="25"/>
      <c r="FZ166" s="25"/>
      <c r="GA166" s="18" t="str">
        <f t="shared" si="537"/>
        <v/>
      </c>
      <c r="GB166" s="18" t="str">
        <f t="shared" si="538"/>
        <v/>
      </c>
      <c r="GC166" s="18" t="str">
        <f t="shared" si="483"/>
        <v/>
      </c>
      <c r="GD166" s="18" t="str">
        <f t="shared" si="484"/>
        <v/>
      </c>
      <c r="GE166" s="18" t="str">
        <f>IF(ISNUMBER(GC166), GC166*COS(RADIANS(-$C166+Графики!$B$3))+GD166*SIN(RADIANS(-$C166+Графики!$B$3)),"")</f>
        <v/>
      </c>
      <c r="GF166" s="19" t="str">
        <f>IF(ISNUMBER(GC166), GC166*COS(RADIANS(-$C166+Графики!$B$5))+GD166*SIN(RADIANS(-$C166+Графики!$B$5)),"")</f>
        <v/>
      </c>
      <c r="GG166" s="24"/>
      <c r="GH166" s="25"/>
      <c r="GI166" s="25"/>
      <c r="GJ166" s="25"/>
      <c r="GK166" s="18" t="str">
        <f t="shared" si="539"/>
        <v/>
      </c>
      <c r="GL166" s="18" t="str">
        <f t="shared" si="540"/>
        <v/>
      </c>
      <c r="GM166" s="18" t="str">
        <f t="shared" si="485"/>
        <v/>
      </c>
      <c r="GN166" s="18" t="str">
        <f t="shared" si="486"/>
        <v/>
      </c>
      <c r="GO166" s="18" t="str">
        <f>IF(ISNUMBER(GM166), GM166*COS(RADIANS(-$C166+Графики!$B$3))+GN166*SIN(RADIANS(-$C166+Графики!$B$3)),"")</f>
        <v/>
      </c>
      <c r="GP166" s="19" t="str">
        <f>IF(ISNUMBER(GM166), GM166*COS(RADIANS(-$C166+Графики!$B$5))+GN166*SIN(RADIANS(-$C166+Графики!$B$5)),"")</f>
        <v/>
      </c>
      <c r="GQ166" s="24"/>
      <c r="GR166" s="25"/>
      <c r="GS166" s="25"/>
      <c r="GT166" s="25"/>
      <c r="GU166" s="18" t="str">
        <f t="shared" si="541"/>
        <v/>
      </c>
      <c r="GV166" s="18" t="str">
        <f t="shared" si="542"/>
        <v/>
      </c>
      <c r="GW166" s="18" t="str">
        <f t="shared" si="487"/>
        <v/>
      </c>
      <c r="GX166" s="18" t="str">
        <f t="shared" si="488"/>
        <v/>
      </c>
      <c r="GY166" s="18" t="str">
        <f>IF(ISNUMBER(GW166), GW166*COS(RADIANS(-$C166+Графики!$B$3))+GX166*SIN(RADIANS(-$C166+Графики!$B$3)),"")</f>
        <v/>
      </c>
      <c r="GZ166" s="19" t="str">
        <f>IF(ISNUMBER(GW166), GW166*COS(RADIANS(-$C166+Графики!$B$5))+GX166*SIN(RADIANS(-$C166+Графики!$B$5)),"")</f>
        <v/>
      </c>
      <c r="HA166" s="24"/>
      <c r="HB166" s="25"/>
      <c r="HC166" s="25"/>
      <c r="HD166" s="25"/>
      <c r="HE166" s="18" t="str">
        <f t="shared" si="543"/>
        <v/>
      </c>
      <c r="HF166" s="18" t="str">
        <f t="shared" si="544"/>
        <v/>
      </c>
      <c r="HG166" s="18" t="str">
        <f t="shared" si="489"/>
        <v/>
      </c>
      <c r="HH166" s="18" t="str">
        <f t="shared" si="490"/>
        <v/>
      </c>
      <c r="HI166" s="18" t="str">
        <f>IF(ISNUMBER(HG166), HG166*COS(RADIANS(-$C166+Графики!$B$3))+HH166*SIN(RADIANS(-$C166+Графики!$B$3)),"")</f>
        <v/>
      </c>
      <c r="HJ166" s="19" t="str">
        <f>IF(ISNUMBER(HG166), HG166*COS(RADIANS(-$C166+Графики!$B$5))+HH166*SIN(RADIANS(-$C166+Графики!$B$5)),"")</f>
        <v/>
      </c>
      <c r="HK166" s="24"/>
      <c r="HL166" s="25"/>
      <c r="HM166" s="25"/>
      <c r="HN166" s="25"/>
      <c r="HO166" s="18" t="str">
        <f t="shared" si="545"/>
        <v/>
      </c>
      <c r="HP166" s="18" t="str">
        <f t="shared" si="546"/>
        <v/>
      </c>
      <c r="HQ166" s="18" t="str">
        <f t="shared" si="491"/>
        <v/>
      </c>
      <c r="HR166" s="18" t="str">
        <f t="shared" si="492"/>
        <v/>
      </c>
      <c r="HS166" s="18" t="str">
        <f>IF(ISNUMBER(HQ166), HQ166*COS(RADIANS(-$C166+Графики!$B$3))+HR166*SIN(RADIANS(-$C166+Графики!$B$3)),"")</f>
        <v/>
      </c>
      <c r="HT166" s="19" t="str">
        <f>IF(ISNUMBER(HQ166), HQ166*COS(RADIANS(-$C166+Графики!$B$5))+HR166*SIN(RADIANS(-$C166+Графики!$B$5)),"")</f>
        <v/>
      </c>
      <c r="HU166" s="24"/>
      <c r="HV166" s="25"/>
      <c r="HW166" s="25"/>
      <c r="HX166" s="25"/>
      <c r="HY166" s="18" t="str">
        <f t="shared" si="547"/>
        <v/>
      </c>
      <c r="HZ166" s="18" t="str">
        <f t="shared" si="548"/>
        <v/>
      </c>
      <c r="IA166" s="18" t="str">
        <f t="shared" si="493"/>
        <v/>
      </c>
      <c r="IB166" s="18" t="str">
        <f t="shared" si="494"/>
        <v/>
      </c>
      <c r="IC166" s="18" t="str">
        <f>IF(ISNUMBER(IA166), IA166*COS(RADIANS(-$C166+Графики!$B$3))+IB166*SIN(RADIANS(-$C166+Графики!$B$3)),"")</f>
        <v/>
      </c>
      <c r="ID166" s="19" t="str">
        <f>IF(ISNUMBER(IA166), IA166*COS(RADIANS(-$C166+Графики!$B$5))+IB166*SIN(RADIANS(-$C166+Графики!$B$5)),"")</f>
        <v/>
      </c>
      <c r="IE166" s="24"/>
      <c r="IF166" s="25"/>
      <c r="IG166" s="25"/>
      <c r="IH166" s="25"/>
      <c r="II166" s="18" t="str">
        <f t="shared" si="549"/>
        <v/>
      </c>
      <c r="IJ166" s="18" t="str">
        <f t="shared" si="550"/>
        <v/>
      </c>
      <c r="IK166" s="18" t="str">
        <f t="shared" si="495"/>
        <v/>
      </c>
      <c r="IL166" s="18" t="str">
        <f t="shared" si="496"/>
        <v/>
      </c>
      <c r="IM166" s="18" t="str">
        <f>IF(ISNUMBER(IK166), IK166*COS(RADIANS(-$C166+Графики!$B$3))+IL166*SIN(RADIANS(-$C166+Графики!$B$3)),"")</f>
        <v/>
      </c>
      <c r="IN166" s="19" t="str">
        <f>IF(ISNUMBER(IK166), IK166*COS(RADIANS(-$C166+Графики!$B$5))+IL166*SIN(RADIANS(-$C166+Графики!$B$5)),"")</f>
        <v/>
      </c>
      <c r="IO166" s="24"/>
      <c r="IP166" s="25"/>
      <c r="IQ166" s="25"/>
      <c r="IR166" s="25"/>
      <c r="IS166" s="18" t="str">
        <f t="shared" si="551"/>
        <v/>
      </c>
      <c r="IT166" s="18" t="str">
        <f t="shared" si="552"/>
        <v/>
      </c>
      <c r="IU166" s="18" t="str">
        <f t="shared" si="497"/>
        <v/>
      </c>
      <c r="IV166" s="18" t="str">
        <f t="shared" si="498"/>
        <v/>
      </c>
      <c r="IW166" s="18" t="str">
        <f>IF(ISNUMBER(IU166), IU166*COS(RADIANS(-$C166+Графики!$B$3))+IV166*SIN(RADIANS(-$C166+Графики!$B$3)),"")</f>
        <v/>
      </c>
      <c r="IX166" s="19" t="str">
        <f>IF(ISNUMBER(IU166), IU166*COS(RADIANS(-$C166+Графики!$B$5))+IV166*SIN(RADIANS(-$C166+Графики!$B$5)),"")</f>
        <v/>
      </c>
    </row>
    <row r="167" spans="1:258" s="88" customFormat="1" x14ac:dyDescent="0.25">
      <c r="A167" s="44">
        <v>167</v>
      </c>
      <c r="B167" s="50">
        <v>0</v>
      </c>
      <c r="C167" s="11">
        <f>IF(Графики!$A$7="Расчитывать с учетом закручивания скважины",B167,0)</f>
        <v>0</v>
      </c>
      <c r="D167" s="47">
        <v>82</v>
      </c>
      <c r="E167" s="34">
        <f t="shared" si="553"/>
        <v>0</v>
      </c>
      <c r="F167" s="35">
        <f t="shared" si="553"/>
        <v>0</v>
      </c>
      <c r="G167" s="35">
        <f t="shared" si="500"/>
        <v>0</v>
      </c>
      <c r="H167" s="36">
        <f t="shared" si="501"/>
        <v>0</v>
      </c>
      <c r="I167" s="29"/>
      <c r="J167" s="25"/>
      <c r="K167" s="25"/>
      <c r="L167" s="25"/>
      <c r="M167" s="18" t="str">
        <f t="shared" si="503"/>
        <v/>
      </c>
      <c r="N167" s="18" t="str">
        <f t="shared" si="504"/>
        <v/>
      </c>
      <c r="O167" s="18" t="str">
        <f t="shared" ref="O167:O230" si="554">IF(ISNUMBER(M167),O166+M167*0.5,IF(ISNUMBER(M368),0,""))</f>
        <v/>
      </c>
      <c r="P167" s="18" t="str">
        <f t="shared" ref="P167:P230" si="555">IF(ISNUMBER(N167),P166+N167*0.5,IF(ISNUMBER(N368),0,""))</f>
        <v/>
      </c>
      <c r="Q167" s="18" t="str">
        <f>IF(ISNUMBER(O167), O167*COS(RADIANS(-$C167+Графики!$B$3))+P167*SIN(RADIANS(-$C167+Графики!$B$3)),"")</f>
        <v/>
      </c>
      <c r="R167" s="19" t="str">
        <f>IF(ISNUMBER(O167), O167*COS(RADIANS(-$C167+Графики!$B$5))+P167*SIN(RADIANS(-$C167+Графики!$B$5)),"")</f>
        <v/>
      </c>
      <c r="S167" s="29"/>
      <c r="T167" s="25"/>
      <c r="U167" s="25"/>
      <c r="V167" s="25"/>
      <c r="W167" s="18" t="str">
        <f t="shared" si="505"/>
        <v/>
      </c>
      <c r="X167" s="18" t="str">
        <f t="shared" si="506"/>
        <v/>
      </c>
      <c r="Y167" s="18" t="str">
        <f t="shared" ref="Y167:Y230" si="556">IF(ISNUMBER(W167),Y166+W167*0.5,IF(ISNUMBER(W368),0,""))</f>
        <v/>
      </c>
      <c r="Z167" s="18" t="str">
        <f t="shared" ref="Z167:Z230" si="557">IF(ISNUMBER(X167),Z166+X167*0.5,IF(ISNUMBER(X368),0,""))</f>
        <v/>
      </c>
      <c r="AA167" s="18" t="str">
        <f>IF(ISNUMBER(Y167), Y167*COS(RADIANS(-$C167+Графики!$B$3))+Z167*SIN(RADIANS(-$C167+Графики!$B$3)),"")</f>
        <v/>
      </c>
      <c r="AB167" s="18" t="str">
        <f>IF(ISNUMBER(Y167), Y167*COS(RADIANS(-$C167+Графики!$B$5))+Z167*SIN(RADIANS(-$C167+Графики!$B$5)),"")</f>
        <v/>
      </c>
      <c r="AC167" s="24"/>
      <c r="AD167" s="25"/>
      <c r="AE167" s="25"/>
      <c r="AF167" s="25"/>
      <c r="AG167" s="18" t="str">
        <f t="shared" si="507"/>
        <v/>
      </c>
      <c r="AH167" s="18" t="str">
        <f t="shared" si="508"/>
        <v/>
      </c>
      <c r="AI167" s="18" t="str">
        <f t="shared" ref="AI167:AI230" si="558">IF(ISNUMBER(AG167),AI166+AG167*0.5,IF(ISNUMBER(AG368),0,""))</f>
        <v/>
      </c>
      <c r="AJ167" s="18" t="str">
        <f t="shared" ref="AJ167:AJ230" si="559">IF(ISNUMBER(AH167),AJ166+AH167*0.5,IF(ISNUMBER(AH368),0,""))</f>
        <v/>
      </c>
      <c r="AK167" s="18" t="str">
        <f>IF(ISNUMBER(AI167), AI167*COS(RADIANS(-$C167+Графики!$B$3))+AJ167*SIN(RADIANS(-$C167+Графики!$B$3)),"")</f>
        <v/>
      </c>
      <c r="AL167" s="19" t="str">
        <f>IF(ISNUMBER(AI167), AI167*COS(RADIANS(-$C167+Графики!$B$5))+AJ167*SIN(RADIANS(-$C167+Графики!$B$5)),"")</f>
        <v/>
      </c>
      <c r="AM167" s="24"/>
      <c r="AN167" s="25"/>
      <c r="AO167" s="25"/>
      <c r="AP167" s="25"/>
      <c r="AQ167" s="18" t="str">
        <f t="shared" si="509"/>
        <v/>
      </c>
      <c r="AR167" s="18" t="str">
        <f t="shared" si="510"/>
        <v/>
      </c>
      <c r="AS167" s="18" t="str">
        <f t="shared" ref="AS167:AS230" si="560">IF(ISNUMBER(AQ167),AS166+AQ167*0.5,IF(ISNUMBER(AQ368),0,""))</f>
        <v/>
      </c>
      <c r="AT167" s="18" t="str">
        <f t="shared" ref="AT167:AT230" si="561">IF(ISNUMBER(AR167),AT166+AR167*0.5,IF(ISNUMBER(AR368),0,""))</f>
        <v/>
      </c>
      <c r="AU167" s="18" t="str">
        <f>IF(ISNUMBER(AS167), AS167*COS(RADIANS(-$C167+Графики!$B$3))+AT167*SIN(RADIANS(-$C167+Графики!$B$3)),"")</f>
        <v/>
      </c>
      <c r="AV167" s="19" t="str">
        <f>IF(ISNUMBER(AS167), AS167*COS(RADIANS(-$C167+Графики!$B$5))+AT167*SIN(RADIANS(-$C167+Графики!$B$5)),"")</f>
        <v/>
      </c>
      <c r="AW167" s="24"/>
      <c r="AX167" s="25"/>
      <c r="AY167" s="25"/>
      <c r="AZ167" s="25"/>
      <c r="BA167" s="18" t="str">
        <f t="shared" si="511"/>
        <v/>
      </c>
      <c r="BB167" s="18" t="str">
        <f t="shared" si="512"/>
        <v/>
      </c>
      <c r="BC167" s="18" t="str">
        <f t="shared" ref="BC167:BC230" si="562">IF(ISNUMBER(BA167),BC166+BA167*0.5,IF(ISNUMBER(BA368),0,""))</f>
        <v/>
      </c>
      <c r="BD167" s="18" t="str">
        <f t="shared" ref="BD167:BD230" si="563">IF(ISNUMBER(BB167),BD166+BB167*0.5,IF(ISNUMBER(BB368),0,""))</f>
        <v/>
      </c>
      <c r="BE167" s="18" t="str">
        <f>IF(ISNUMBER(BC167), BC167*COS(RADIANS(-$C167+Графики!$B$3))+BD167*SIN(RADIANS(-$C167+Графики!$B$3)),"")</f>
        <v/>
      </c>
      <c r="BF167" s="19" t="str">
        <f>IF(ISNUMBER(BC167), BC167*COS(RADIANS(-$C167+Графики!$B$5))+BD167*SIN(RADIANS(-$C167+Графики!$B$5)),"")</f>
        <v/>
      </c>
      <c r="BG167" s="24"/>
      <c r="BH167" s="25"/>
      <c r="BI167" s="25"/>
      <c r="BJ167" s="25"/>
      <c r="BK167" s="18" t="str">
        <f t="shared" si="513"/>
        <v/>
      </c>
      <c r="BL167" s="18" t="str">
        <f t="shared" si="514"/>
        <v/>
      </c>
      <c r="BM167" s="18" t="str">
        <f t="shared" ref="BM167:BM230" si="564">IF(ISNUMBER(BK167),BM166+BK167*0.5,IF(ISNUMBER(BK368),0,""))</f>
        <v/>
      </c>
      <c r="BN167" s="18" t="str">
        <f t="shared" ref="BN167:BN230" si="565">IF(ISNUMBER(BL167),BN166+BL167*0.5,IF(ISNUMBER(BL368),0,""))</f>
        <v/>
      </c>
      <c r="BO167" s="18" t="str">
        <f>IF(ISNUMBER(BM167), BM167*COS(RADIANS(-$C167+Графики!$B$3))+BN167*SIN(RADIANS(-$C167+Графики!$B$3)),"")</f>
        <v/>
      </c>
      <c r="BP167" s="19" t="str">
        <f>IF(ISNUMBER(BM167), BM167*COS(RADIANS(-$C167+Графики!$B$5))+BN167*SIN(RADIANS(-$C167+Графики!$B$5)),"")</f>
        <v/>
      </c>
      <c r="BQ167" s="24"/>
      <c r="BR167" s="25"/>
      <c r="BS167" s="25"/>
      <c r="BT167" s="25"/>
      <c r="BU167" s="18" t="str">
        <f t="shared" si="515"/>
        <v/>
      </c>
      <c r="BV167" s="18" t="str">
        <f t="shared" si="516"/>
        <v/>
      </c>
      <c r="BW167" s="18" t="str">
        <f t="shared" ref="BW167:BW230" si="566">IF(ISNUMBER(BU167),BW166+BU167*0.5,IF(ISNUMBER(BU368),0,""))</f>
        <v/>
      </c>
      <c r="BX167" s="18" t="str">
        <f t="shared" ref="BX167:BX230" si="567">IF(ISNUMBER(BV167),BX166+BV167*0.5,IF(ISNUMBER(BV368),0,""))</f>
        <v/>
      </c>
      <c r="BY167" s="18" t="str">
        <f>IF(ISNUMBER(BW167), BW167*COS(RADIANS(-$C167+Графики!$B$3))+BX167*SIN(RADIANS(-$C167+Графики!$B$3)),"")</f>
        <v/>
      </c>
      <c r="BZ167" s="19" t="str">
        <f>IF(ISNUMBER(BW167), BW167*COS(RADIANS(-$C167+Графики!$B$5))+BX167*SIN(RADIANS(-$C167+Графики!$B$5)),"")</f>
        <v/>
      </c>
      <c r="CA167" s="29"/>
      <c r="CB167" s="25"/>
      <c r="CC167" s="25"/>
      <c r="CD167" s="25"/>
      <c r="CE167" s="18" t="str">
        <f t="shared" si="517"/>
        <v/>
      </c>
      <c r="CF167" s="18" t="str">
        <f t="shared" si="518"/>
        <v/>
      </c>
      <c r="CG167" s="18" t="str">
        <f t="shared" ref="CG167:CG230" si="568">IF(ISNUMBER(CE167),CG166+CE167*0.5,IF(ISNUMBER(CE368),0,""))</f>
        <v/>
      </c>
      <c r="CH167" s="18" t="str">
        <f t="shared" ref="CH167:CH230" si="569">IF(ISNUMBER(CF167),CH166+CF167*0.5,IF(ISNUMBER(CF368),0,""))</f>
        <v/>
      </c>
      <c r="CI167" s="18" t="str">
        <f>IF(ISNUMBER(CG167), CG167*COS(RADIANS(-$C167+Графики!$B$3))+CH167*SIN(RADIANS(-$C167+Графики!$B$3)),"")</f>
        <v/>
      </c>
      <c r="CJ167" s="19" t="str">
        <f>IF(ISNUMBER(CG167), CG167*COS(RADIANS(-$C167+Графики!$B$5))+CH167*SIN(RADIANS(-$C167+Графики!$B$5)),"")</f>
        <v/>
      </c>
      <c r="CK167" s="24"/>
      <c r="CL167" s="25"/>
      <c r="CM167" s="25"/>
      <c r="CN167" s="25"/>
      <c r="CO167" s="18" t="str">
        <f t="shared" si="519"/>
        <v/>
      </c>
      <c r="CP167" s="18" t="str">
        <f t="shared" si="520"/>
        <v/>
      </c>
      <c r="CQ167" s="18" t="str">
        <f t="shared" ref="CQ167:CQ230" si="570">IF(ISNUMBER(CO167),CQ166+CO167*0.5,IF(ISNUMBER(CO368),0,""))</f>
        <v/>
      </c>
      <c r="CR167" s="18" t="str">
        <f t="shared" ref="CR167:CR230" si="571">IF(ISNUMBER(CP167),CR166+CP167*0.5,IF(ISNUMBER(CP368),0,""))</f>
        <v/>
      </c>
      <c r="CS167" s="18" t="str">
        <f>IF(ISNUMBER(CQ167), CQ167*COS(RADIANS(-$C167+Графики!$B$3))+CR167*SIN(RADIANS(-$C167+Графики!$B$3)),"")</f>
        <v/>
      </c>
      <c r="CT167" s="19" t="str">
        <f>IF(ISNUMBER(CQ167), CQ167*COS(RADIANS(-$C167+Графики!$B$5))+CR167*SIN(RADIANS(-$C167+Графики!$B$5)),"")</f>
        <v/>
      </c>
      <c r="CU167" s="24"/>
      <c r="CV167" s="25"/>
      <c r="CW167" s="25"/>
      <c r="CX167" s="25"/>
      <c r="CY167" s="18" t="str">
        <f t="shared" si="521"/>
        <v/>
      </c>
      <c r="CZ167" s="18" t="str">
        <f t="shared" si="522"/>
        <v/>
      </c>
      <c r="DA167" s="18" t="str">
        <f t="shared" ref="DA167:DA230" si="572">IF(ISNUMBER(CY167),DA166+CY167*0.5,IF(ISNUMBER(CY368),0,""))</f>
        <v/>
      </c>
      <c r="DB167" s="18" t="str">
        <f t="shared" ref="DB167:DB230" si="573">IF(ISNUMBER(CZ167),DB166+CZ167*0.5,IF(ISNUMBER(CZ368),0,""))</f>
        <v/>
      </c>
      <c r="DC167" s="18" t="str">
        <f>IF(ISNUMBER(DA167), DA167*COS(RADIANS(-$C167+Графики!$B$3))+DB167*SIN(RADIANS(-$C167+Графики!$B$3)),"")</f>
        <v/>
      </c>
      <c r="DD167" s="19" t="str">
        <f>IF(ISNUMBER(DA167), DA167*COS(RADIANS(-$C167+Графики!$B$5))+DB167*SIN(RADIANS(-$C167+Графики!$B$5)),"")</f>
        <v/>
      </c>
      <c r="DE167" s="24"/>
      <c r="DF167" s="25"/>
      <c r="DG167" s="25"/>
      <c r="DH167" s="25"/>
      <c r="DI167" s="18" t="str">
        <f t="shared" si="523"/>
        <v/>
      </c>
      <c r="DJ167" s="18" t="str">
        <f t="shared" si="524"/>
        <v/>
      </c>
      <c r="DK167" s="18" t="str">
        <f t="shared" ref="DK167:DK230" si="574">IF(ISNUMBER(DI167),DK166+DI167*0.5,IF(ISNUMBER(DI368),0,""))</f>
        <v/>
      </c>
      <c r="DL167" s="18" t="str">
        <f t="shared" ref="DL167:DL230" si="575">IF(ISNUMBER(DJ167),DL166+DJ167*0.5,IF(ISNUMBER(DJ368),0,""))</f>
        <v/>
      </c>
      <c r="DM167" s="18" t="str">
        <f>IF(ISNUMBER(DK167), DK167*COS(RADIANS(-$C167+Графики!$B$3))+DL167*SIN(RADIANS(-$C167+Графики!$B$3)),"")</f>
        <v/>
      </c>
      <c r="DN167" s="19" t="str">
        <f>IF(ISNUMBER(DK167), DK167*COS(RADIANS(-$C167+Графики!$B$5))+DL167*SIN(RADIANS(-$C167+Графики!$B$5)),"")</f>
        <v/>
      </c>
      <c r="DO167" s="24"/>
      <c r="DP167" s="25"/>
      <c r="DQ167" s="25"/>
      <c r="DR167" s="25"/>
      <c r="DS167" s="18" t="str">
        <f t="shared" si="525"/>
        <v/>
      </c>
      <c r="DT167" s="18" t="str">
        <f t="shared" si="526"/>
        <v/>
      </c>
      <c r="DU167" s="18" t="str">
        <f t="shared" ref="DU167:DU230" si="576">IF(ISNUMBER(DS167),DU166+DS167*0.5,IF(ISNUMBER(DS368),0,""))</f>
        <v/>
      </c>
      <c r="DV167" s="18" t="str">
        <f t="shared" ref="DV167:DV230" si="577">IF(ISNUMBER(DT167),DV166+DT167*0.5,IF(ISNUMBER(DT368),0,""))</f>
        <v/>
      </c>
      <c r="DW167" s="18" t="str">
        <f>IF(ISNUMBER(DU167), DU167*COS(RADIANS(-$C167+Графики!$B$3))+DV167*SIN(RADIANS(-$C167+Графики!$B$3)),"")</f>
        <v/>
      </c>
      <c r="DX167" s="19" t="str">
        <f>IF(ISNUMBER(DU167), DU167*COS(RADIANS(-$C167+Графики!$B$5))+DV167*SIN(RADIANS(-$C167+Графики!$B$5)),"")</f>
        <v/>
      </c>
      <c r="DY167" s="24"/>
      <c r="DZ167" s="25"/>
      <c r="EA167" s="25"/>
      <c r="EB167" s="25"/>
      <c r="EC167" s="18" t="str">
        <f t="shared" si="527"/>
        <v/>
      </c>
      <c r="ED167" s="18" t="str">
        <f t="shared" si="528"/>
        <v/>
      </c>
      <c r="EE167" s="18" t="str">
        <f t="shared" ref="EE167:EE230" si="578">IF(ISNUMBER(EC167),EE166+EC167*0.5,IF(ISNUMBER(EC368),0,""))</f>
        <v/>
      </c>
      <c r="EF167" s="18" t="str">
        <f t="shared" ref="EF167:EF230" si="579">IF(ISNUMBER(ED167),EF166+ED167*0.5,IF(ISNUMBER(ED368),0,""))</f>
        <v/>
      </c>
      <c r="EG167" s="18" t="str">
        <f>IF(ISNUMBER(EE167), EE167*COS(RADIANS(-$C167+Графики!$B$3))+EF167*SIN(RADIANS(-$C167+Графики!$B$3)),"")</f>
        <v/>
      </c>
      <c r="EH167" s="19" t="str">
        <f>IF(ISNUMBER(EE167), EE167*COS(RADIANS(-$C167+Графики!$B$5))+EF167*SIN(RADIANS(-$C167+Графики!$B$5)),"")</f>
        <v/>
      </c>
      <c r="EI167" s="24"/>
      <c r="EJ167" s="25"/>
      <c r="EK167" s="25"/>
      <c r="EL167" s="25"/>
      <c r="EM167" s="18" t="str">
        <f t="shared" si="529"/>
        <v/>
      </c>
      <c r="EN167" s="18" t="str">
        <f t="shared" si="530"/>
        <v/>
      </c>
      <c r="EO167" s="18" t="str">
        <f t="shared" ref="EO167:EO230" si="580">IF(ISNUMBER(EM167),EO166+EM167*0.5,IF(ISNUMBER(EM368),0,""))</f>
        <v/>
      </c>
      <c r="EP167" s="18" t="str">
        <f t="shared" ref="EP167:EP230" si="581">IF(ISNUMBER(EN167),EP166+EN167*0.5,IF(ISNUMBER(EN368),0,""))</f>
        <v/>
      </c>
      <c r="EQ167" s="18" t="str">
        <f>IF(ISNUMBER(EO167), EO167*COS(RADIANS(-$C167+Графики!$B$3))+EP167*SIN(RADIANS(-$C167+Графики!$B$3)),"")</f>
        <v/>
      </c>
      <c r="ER167" s="19" t="str">
        <f>IF(ISNUMBER(EO167), EO167*COS(RADIANS(-$C167+Графики!$B$5))+EP167*SIN(RADIANS(-$C167+Графики!$B$5)),"")</f>
        <v/>
      </c>
      <c r="ES167" s="24"/>
      <c r="ET167" s="25"/>
      <c r="EU167" s="25"/>
      <c r="EV167" s="25"/>
      <c r="EW167" s="18" t="str">
        <f t="shared" si="531"/>
        <v/>
      </c>
      <c r="EX167" s="18" t="str">
        <f t="shared" si="532"/>
        <v/>
      </c>
      <c r="EY167" s="18" t="str">
        <f t="shared" ref="EY167:EY230" si="582">IF(ISNUMBER(EW167),EY166+EW167*0.5,IF(ISNUMBER(EW368),0,""))</f>
        <v/>
      </c>
      <c r="EZ167" s="18" t="str">
        <f t="shared" ref="EZ167:EZ230" si="583">IF(ISNUMBER(EX167),EZ166+EX167*0.5,IF(ISNUMBER(EX368),0,""))</f>
        <v/>
      </c>
      <c r="FA167" s="18" t="str">
        <f>IF(ISNUMBER(EY167), EY167*COS(RADIANS(-$C167+Графики!$B$3))+EZ167*SIN(RADIANS(-$C167+Графики!$B$3)),"")</f>
        <v/>
      </c>
      <c r="FB167" s="19" t="str">
        <f>IF(ISNUMBER(EY167), EY167*COS(RADIANS(-$C167+Графики!$B$5))+EZ167*SIN(RADIANS(-$C167+Графики!$B$5)),"")</f>
        <v/>
      </c>
      <c r="FC167" s="24"/>
      <c r="FD167" s="25"/>
      <c r="FE167" s="25"/>
      <c r="FF167" s="25"/>
      <c r="FG167" s="18" t="str">
        <f t="shared" si="533"/>
        <v/>
      </c>
      <c r="FH167" s="18" t="str">
        <f t="shared" si="534"/>
        <v/>
      </c>
      <c r="FI167" s="18" t="str">
        <f t="shared" ref="FI167:FI230" si="584">IF(ISNUMBER(FG167),FI166+FG167*0.5,IF(ISNUMBER(FG368),0,""))</f>
        <v/>
      </c>
      <c r="FJ167" s="18" t="str">
        <f t="shared" ref="FJ167:FJ230" si="585">IF(ISNUMBER(FH167),FJ166+FH167*0.5,IF(ISNUMBER(FH368),0,""))</f>
        <v/>
      </c>
      <c r="FK167" s="18" t="str">
        <f>IF(ISNUMBER(FI167), FI167*COS(RADIANS(-$C167+Графики!$B$3))+FJ167*SIN(RADIANS(-$C167+Графики!$B$3)),"")</f>
        <v/>
      </c>
      <c r="FL167" s="19" t="str">
        <f>IF(ISNUMBER(FI167), FI167*COS(RADIANS(-$C167+Графики!$B$5))+FJ167*SIN(RADIANS(-$C167+Графики!$B$5)),"")</f>
        <v/>
      </c>
      <c r="FM167" s="24"/>
      <c r="FN167" s="25"/>
      <c r="FO167" s="25"/>
      <c r="FP167" s="25"/>
      <c r="FQ167" s="18" t="str">
        <f t="shared" si="535"/>
        <v/>
      </c>
      <c r="FR167" s="18" t="str">
        <f t="shared" si="536"/>
        <v/>
      </c>
      <c r="FS167" s="18" t="str">
        <f t="shared" ref="FS167:FS230" si="586">IF(ISNUMBER(FQ167),FS166+FQ167*0.5,IF(ISNUMBER(FQ368),0,""))</f>
        <v/>
      </c>
      <c r="FT167" s="18" t="str">
        <f t="shared" ref="FT167:FT230" si="587">IF(ISNUMBER(FR167),FT166+FR167*0.5,IF(ISNUMBER(FR368),0,""))</f>
        <v/>
      </c>
      <c r="FU167" s="18" t="str">
        <f>IF(ISNUMBER(FS167), FS167*COS(RADIANS(-$C167+Графики!$B$3))+FT167*SIN(RADIANS(-$C167+Графики!$B$3)),"")</f>
        <v/>
      </c>
      <c r="FV167" s="19" t="str">
        <f>IF(ISNUMBER(FS167), FS167*COS(RADIANS(-$C167+Графики!$B$5))+FT167*SIN(RADIANS(-$C167+Графики!$B$5)),"")</f>
        <v/>
      </c>
      <c r="FW167" s="24"/>
      <c r="FX167" s="25"/>
      <c r="FY167" s="25"/>
      <c r="FZ167" s="25"/>
      <c r="GA167" s="18" t="str">
        <f t="shared" si="537"/>
        <v/>
      </c>
      <c r="GB167" s="18" t="str">
        <f t="shared" si="538"/>
        <v/>
      </c>
      <c r="GC167" s="18" t="str">
        <f t="shared" ref="GC167:GC230" si="588">IF(ISNUMBER(GA167),GC166+GA167*0.5,IF(ISNUMBER(GA368),0,""))</f>
        <v/>
      </c>
      <c r="GD167" s="18" t="str">
        <f t="shared" ref="GD167:GD230" si="589">IF(ISNUMBER(GB167),GD166+GB167*0.5,IF(ISNUMBER(GB368),0,""))</f>
        <v/>
      </c>
      <c r="GE167" s="18" t="str">
        <f>IF(ISNUMBER(GC167), GC167*COS(RADIANS(-$C167+Графики!$B$3))+GD167*SIN(RADIANS(-$C167+Графики!$B$3)),"")</f>
        <v/>
      </c>
      <c r="GF167" s="19" t="str">
        <f>IF(ISNUMBER(GC167), GC167*COS(RADIANS(-$C167+Графики!$B$5))+GD167*SIN(RADIANS(-$C167+Графики!$B$5)),"")</f>
        <v/>
      </c>
      <c r="GG167" s="24"/>
      <c r="GH167" s="25"/>
      <c r="GI167" s="25"/>
      <c r="GJ167" s="25"/>
      <c r="GK167" s="18" t="str">
        <f t="shared" si="539"/>
        <v/>
      </c>
      <c r="GL167" s="18" t="str">
        <f t="shared" si="540"/>
        <v/>
      </c>
      <c r="GM167" s="18" t="str">
        <f t="shared" ref="GM167:GM230" si="590">IF(ISNUMBER(GK167),GM166+GK167*0.5,IF(ISNUMBER(GK368),0,""))</f>
        <v/>
      </c>
      <c r="GN167" s="18" t="str">
        <f t="shared" ref="GN167:GN230" si="591">IF(ISNUMBER(GL167),GN166+GL167*0.5,IF(ISNUMBER(GL368),0,""))</f>
        <v/>
      </c>
      <c r="GO167" s="18" t="str">
        <f>IF(ISNUMBER(GM167), GM167*COS(RADIANS(-$C167+Графики!$B$3))+GN167*SIN(RADIANS(-$C167+Графики!$B$3)),"")</f>
        <v/>
      </c>
      <c r="GP167" s="19" t="str">
        <f>IF(ISNUMBER(GM167), GM167*COS(RADIANS(-$C167+Графики!$B$5))+GN167*SIN(RADIANS(-$C167+Графики!$B$5)),"")</f>
        <v/>
      </c>
      <c r="GQ167" s="24"/>
      <c r="GR167" s="25"/>
      <c r="GS167" s="25"/>
      <c r="GT167" s="25"/>
      <c r="GU167" s="18" t="str">
        <f t="shared" si="541"/>
        <v/>
      </c>
      <c r="GV167" s="18" t="str">
        <f t="shared" si="542"/>
        <v/>
      </c>
      <c r="GW167" s="18" t="str">
        <f t="shared" ref="GW167:GW230" si="592">IF(ISNUMBER(GU167),GW166+GU167*0.5,IF(ISNUMBER(GU368),0,""))</f>
        <v/>
      </c>
      <c r="GX167" s="18" t="str">
        <f t="shared" ref="GX167:GX230" si="593">IF(ISNUMBER(GV167),GX166+GV167*0.5,IF(ISNUMBER(GV368),0,""))</f>
        <v/>
      </c>
      <c r="GY167" s="18" t="str">
        <f>IF(ISNUMBER(GW167), GW167*COS(RADIANS(-$C167+Графики!$B$3))+GX167*SIN(RADIANS(-$C167+Графики!$B$3)),"")</f>
        <v/>
      </c>
      <c r="GZ167" s="19" t="str">
        <f>IF(ISNUMBER(GW167), GW167*COS(RADIANS(-$C167+Графики!$B$5))+GX167*SIN(RADIANS(-$C167+Графики!$B$5)),"")</f>
        <v/>
      </c>
      <c r="HA167" s="24"/>
      <c r="HB167" s="25"/>
      <c r="HC167" s="25"/>
      <c r="HD167" s="25"/>
      <c r="HE167" s="18" t="str">
        <f t="shared" si="543"/>
        <v/>
      </c>
      <c r="HF167" s="18" t="str">
        <f t="shared" si="544"/>
        <v/>
      </c>
      <c r="HG167" s="18" t="str">
        <f t="shared" ref="HG167:HG230" si="594">IF(ISNUMBER(HE167),HG166+HE167*0.5,IF(ISNUMBER(HE368),0,""))</f>
        <v/>
      </c>
      <c r="HH167" s="18" t="str">
        <f t="shared" ref="HH167:HH230" si="595">IF(ISNUMBER(HF167),HH166+HF167*0.5,IF(ISNUMBER(HF368),0,""))</f>
        <v/>
      </c>
      <c r="HI167" s="18" t="str">
        <f>IF(ISNUMBER(HG167), HG167*COS(RADIANS(-$C167+Графики!$B$3))+HH167*SIN(RADIANS(-$C167+Графики!$B$3)),"")</f>
        <v/>
      </c>
      <c r="HJ167" s="19" t="str">
        <f>IF(ISNUMBER(HG167), HG167*COS(RADIANS(-$C167+Графики!$B$5))+HH167*SIN(RADIANS(-$C167+Графики!$B$5)),"")</f>
        <v/>
      </c>
      <c r="HK167" s="24"/>
      <c r="HL167" s="25"/>
      <c r="HM167" s="25"/>
      <c r="HN167" s="25"/>
      <c r="HO167" s="18" t="str">
        <f t="shared" si="545"/>
        <v/>
      </c>
      <c r="HP167" s="18" t="str">
        <f t="shared" si="546"/>
        <v/>
      </c>
      <c r="HQ167" s="18" t="str">
        <f t="shared" ref="HQ167:HQ230" si="596">IF(ISNUMBER(HO167),HQ166+HO167*0.5,IF(ISNUMBER(HO368),0,""))</f>
        <v/>
      </c>
      <c r="HR167" s="18" t="str">
        <f t="shared" ref="HR167:HR230" si="597">IF(ISNUMBER(HP167),HR166+HP167*0.5,IF(ISNUMBER(HP368),0,""))</f>
        <v/>
      </c>
      <c r="HS167" s="18" t="str">
        <f>IF(ISNUMBER(HQ167), HQ167*COS(RADIANS(-$C167+Графики!$B$3))+HR167*SIN(RADIANS(-$C167+Графики!$B$3)),"")</f>
        <v/>
      </c>
      <c r="HT167" s="19" t="str">
        <f>IF(ISNUMBER(HQ167), HQ167*COS(RADIANS(-$C167+Графики!$B$5))+HR167*SIN(RADIANS(-$C167+Графики!$B$5)),"")</f>
        <v/>
      </c>
      <c r="HU167" s="24"/>
      <c r="HV167" s="25"/>
      <c r="HW167" s="25"/>
      <c r="HX167" s="25"/>
      <c r="HY167" s="18" t="str">
        <f t="shared" si="547"/>
        <v/>
      </c>
      <c r="HZ167" s="18" t="str">
        <f t="shared" si="548"/>
        <v/>
      </c>
      <c r="IA167" s="18" t="str">
        <f t="shared" ref="IA167:IA230" si="598">IF(ISNUMBER(HY167),IA166+HY167*0.5,IF(ISNUMBER(HY368),0,""))</f>
        <v/>
      </c>
      <c r="IB167" s="18" t="str">
        <f t="shared" ref="IB167:IB230" si="599">IF(ISNUMBER(HZ167),IB166+HZ167*0.5,IF(ISNUMBER(HZ368),0,""))</f>
        <v/>
      </c>
      <c r="IC167" s="18" t="str">
        <f>IF(ISNUMBER(IA167), IA167*COS(RADIANS(-$C167+Графики!$B$3))+IB167*SIN(RADIANS(-$C167+Графики!$B$3)),"")</f>
        <v/>
      </c>
      <c r="ID167" s="19" t="str">
        <f>IF(ISNUMBER(IA167), IA167*COS(RADIANS(-$C167+Графики!$B$5))+IB167*SIN(RADIANS(-$C167+Графики!$B$5)),"")</f>
        <v/>
      </c>
      <c r="IE167" s="24"/>
      <c r="IF167" s="25"/>
      <c r="IG167" s="25"/>
      <c r="IH167" s="25"/>
      <c r="II167" s="18" t="str">
        <f t="shared" si="549"/>
        <v/>
      </c>
      <c r="IJ167" s="18" t="str">
        <f t="shared" si="550"/>
        <v/>
      </c>
      <c r="IK167" s="18" t="str">
        <f t="shared" ref="IK167:IK230" si="600">IF(ISNUMBER(II167),IK166+II167*0.5,IF(ISNUMBER(II368),0,""))</f>
        <v/>
      </c>
      <c r="IL167" s="18" t="str">
        <f t="shared" ref="IL167:IL230" si="601">IF(ISNUMBER(IJ167),IL166+IJ167*0.5,IF(ISNUMBER(IJ368),0,""))</f>
        <v/>
      </c>
      <c r="IM167" s="18" t="str">
        <f>IF(ISNUMBER(IK167), IK167*COS(RADIANS(-$C167+Графики!$B$3))+IL167*SIN(RADIANS(-$C167+Графики!$B$3)),"")</f>
        <v/>
      </c>
      <c r="IN167" s="19" t="str">
        <f>IF(ISNUMBER(IK167), IK167*COS(RADIANS(-$C167+Графики!$B$5))+IL167*SIN(RADIANS(-$C167+Графики!$B$5)),"")</f>
        <v/>
      </c>
      <c r="IO167" s="24"/>
      <c r="IP167" s="25"/>
      <c r="IQ167" s="25"/>
      <c r="IR167" s="25"/>
      <c r="IS167" s="18" t="str">
        <f t="shared" si="551"/>
        <v/>
      </c>
      <c r="IT167" s="18" t="str">
        <f t="shared" si="552"/>
        <v/>
      </c>
      <c r="IU167" s="18" t="str">
        <f t="shared" ref="IU167:IU230" si="602">IF(ISNUMBER(IS167),IU166+IS167*0.5,IF(ISNUMBER(IS368),0,""))</f>
        <v/>
      </c>
      <c r="IV167" s="18" t="str">
        <f t="shared" ref="IV167:IV230" si="603">IF(ISNUMBER(IT167),IV166+IT167*0.5,IF(ISNUMBER(IT368),0,""))</f>
        <v/>
      </c>
      <c r="IW167" s="18" t="str">
        <f>IF(ISNUMBER(IU167), IU167*COS(RADIANS(-$C167+Графики!$B$3))+IV167*SIN(RADIANS(-$C167+Графики!$B$3)),"")</f>
        <v/>
      </c>
      <c r="IX167" s="19" t="str">
        <f>IF(ISNUMBER(IU167), IU167*COS(RADIANS(-$C167+Графики!$B$5))+IV167*SIN(RADIANS(-$C167+Графики!$B$5)),"")</f>
        <v/>
      </c>
    </row>
    <row r="168" spans="1:258" s="88" customFormat="1" x14ac:dyDescent="0.25">
      <c r="A168" s="44">
        <v>168</v>
      </c>
      <c r="B168" s="50">
        <v>0</v>
      </c>
      <c r="C168" s="11">
        <f>IF(Графики!$A$7="Расчитывать с учетом закручивания скважины",B168,0)</f>
        <v>0</v>
      </c>
      <c r="D168" s="47">
        <v>82.5</v>
      </c>
      <c r="E168" s="34">
        <f t="shared" si="553"/>
        <v>0</v>
      </c>
      <c r="F168" s="35">
        <f t="shared" si="553"/>
        <v>0</v>
      </c>
      <c r="G168" s="35">
        <f t="shared" si="500"/>
        <v>0</v>
      </c>
      <c r="H168" s="36">
        <f t="shared" si="501"/>
        <v>0</v>
      </c>
      <c r="I168" s="29"/>
      <c r="J168" s="25"/>
      <c r="K168" s="25"/>
      <c r="L168" s="25"/>
      <c r="M168" s="18" t="str">
        <f t="shared" si="503"/>
        <v/>
      </c>
      <c r="N168" s="18" t="str">
        <f t="shared" si="504"/>
        <v/>
      </c>
      <c r="O168" s="18" t="str">
        <f t="shared" si="554"/>
        <v/>
      </c>
      <c r="P168" s="18" t="str">
        <f t="shared" si="555"/>
        <v/>
      </c>
      <c r="Q168" s="18" t="str">
        <f>IF(ISNUMBER(O168), O168*COS(RADIANS(-$C168+Графики!$B$3))+P168*SIN(RADIANS(-$C168+Графики!$B$3)),"")</f>
        <v/>
      </c>
      <c r="R168" s="19" t="str">
        <f>IF(ISNUMBER(O168), O168*COS(RADIANS(-$C168+Графики!$B$5))+P168*SIN(RADIANS(-$C168+Графики!$B$5)),"")</f>
        <v/>
      </c>
      <c r="S168" s="29"/>
      <c r="T168" s="25"/>
      <c r="U168" s="25"/>
      <c r="V168" s="25"/>
      <c r="W168" s="18" t="str">
        <f t="shared" si="505"/>
        <v/>
      </c>
      <c r="X168" s="18" t="str">
        <f t="shared" si="506"/>
        <v/>
      </c>
      <c r="Y168" s="18" t="str">
        <f t="shared" si="556"/>
        <v/>
      </c>
      <c r="Z168" s="18" t="str">
        <f t="shared" si="557"/>
        <v/>
      </c>
      <c r="AA168" s="18" t="str">
        <f>IF(ISNUMBER(Y168), Y168*COS(RADIANS(-$C168+Графики!$B$3))+Z168*SIN(RADIANS(-$C168+Графики!$B$3)),"")</f>
        <v/>
      </c>
      <c r="AB168" s="18" t="str">
        <f>IF(ISNUMBER(Y168), Y168*COS(RADIANS(-$C168+Графики!$B$5))+Z168*SIN(RADIANS(-$C168+Графики!$B$5)),"")</f>
        <v/>
      </c>
      <c r="AC168" s="24"/>
      <c r="AD168" s="25"/>
      <c r="AE168" s="25"/>
      <c r="AF168" s="25"/>
      <c r="AG168" s="18" t="str">
        <f t="shared" si="507"/>
        <v/>
      </c>
      <c r="AH168" s="18" t="str">
        <f t="shared" si="508"/>
        <v/>
      </c>
      <c r="AI168" s="18" t="str">
        <f t="shared" si="558"/>
        <v/>
      </c>
      <c r="AJ168" s="18" t="str">
        <f t="shared" si="559"/>
        <v/>
      </c>
      <c r="AK168" s="18" t="str">
        <f>IF(ISNUMBER(AI168), AI168*COS(RADIANS(-$C168+Графики!$B$3))+AJ168*SIN(RADIANS(-$C168+Графики!$B$3)),"")</f>
        <v/>
      </c>
      <c r="AL168" s="19" t="str">
        <f>IF(ISNUMBER(AI168), AI168*COS(RADIANS(-$C168+Графики!$B$5))+AJ168*SIN(RADIANS(-$C168+Графики!$B$5)),"")</f>
        <v/>
      </c>
      <c r="AM168" s="24"/>
      <c r="AN168" s="25"/>
      <c r="AO168" s="25"/>
      <c r="AP168" s="25"/>
      <c r="AQ168" s="18" t="str">
        <f t="shared" si="509"/>
        <v/>
      </c>
      <c r="AR168" s="18" t="str">
        <f t="shared" si="510"/>
        <v/>
      </c>
      <c r="AS168" s="18" t="str">
        <f t="shared" si="560"/>
        <v/>
      </c>
      <c r="AT168" s="18" t="str">
        <f t="shared" si="561"/>
        <v/>
      </c>
      <c r="AU168" s="18" t="str">
        <f>IF(ISNUMBER(AS168), AS168*COS(RADIANS(-$C168+Графики!$B$3))+AT168*SIN(RADIANS(-$C168+Графики!$B$3)),"")</f>
        <v/>
      </c>
      <c r="AV168" s="19" t="str">
        <f>IF(ISNUMBER(AS168), AS168*COS(RADIANS(-$C168+Графики!$B$5))+AT168*SIN(RADIANS(-$C168+Графики!$B$5)),"")</f>
        <v/>
      </c>
      <c r="AW168" s="24"/>
      <c r="AX168" s="25"/>
      <c r="AY168" s="25"/>
      <c r="AZ168" s="25"/>
      <c r="BA168" s="18" t="str">
        <f t="shared" si="511"/>
        <v/>
      </c>
      <c r="BB168" s="18" t="str">
        <f t="shared" si="512"/>
        <v/>
      </c>
      <c r="BC168" s="18" t="str">
        <f t="shared" si="562"/>
        <v/>
      </c>
      <c r="BD168" s="18" t="str">
        <f t="shared" si="563"/>
        <v/>
      </c>
      <c r="BE168" s="18" t="str">
        <f>IF(ISNUMBER(BC168), BC168*COS(RADIANS(-$C168+Графики!$B$3))+BD168*SIN(RADIANS(-$C168+Графики!$B$3)),"")</f>
        <v/>
      </c>
      <c r="BF168" s="19" t="str">
        <f>IF(ISNUMBER(BC168), BC168*COS(RADIANS(-$C168+Графики!$B$5))+BD168*SIN(RADIANS(-$C168+Графики!$B$5)),"")</f>
        <v/>
      </c>
      <c r="BG168" s="24"/>
      <c r="BH168" s="25"/>
      <c r="BI168" s="25"/>
      <c r="BJ168" s="25"/>
      <c r="BK168" s="18" t="str">
        <f t="shared" si="513"/>
        <v/>
      </c>
      <c r="BL168" s="18" t="str">
        <f t="shared" si="514"/>
        <v/>
      </c>
      <c r="BM168" s="18" t="str">
        <f t="shared" si="564"/>
        <v/>
      </c>
      <c r="BN168" s="18" t="str">
        <f t="shared" si="565"/>
        <v/>
      </c>
      <c r="BO168" s="18" t="str">
        <f>IF(ISNUMBER(BM168), BM168*COS(RADIANS(-$C168+Графики!$B$3))+BN168*SIN(RADIANS(-$C168+Графики!$B$3)),"")</f>
        <v/>
      </c>
      <c r="BP168" s="19" t="str">
        <f>IF(ISNUMBER(BM168), BM168*COS(RADIANS(-$C168+Графики!$B$5))+BN168*SIN(RADIANS(-$C168+Графики!$B$5)),"")</f>
        <v/>
      </c>
      <c r="BQ168" s="24"/>
      <c r="BR168" s="25"/>
      <c r="BS168" s="25"/>
      <c r="BT168" s="25"/>
      <c r="BU168" s="18" t="str">
        <f t="shared" si="515"/>
        <v/>
      </c>
      <c r="BV168" s="18" t="str">
        <f t="shared" si="516"/>
        <v/>
      </c>
      <c r="BW168" s="18" t="str">
        <f t="shared" si="566"/>
        <v/>
      </c>
      <c r="BX168" s="18" t="str">
        <f t="shared" si="567"/>
        <v/>
      </c>
      <c r="BY168" s="18" t="str">
        <f>IF(ISNUMBER(BW168), BW168*COS(RADIANS(-$C168+Графики!$B$3))+BX168*SIN(RADIANS(-$C168+Графики!$B$3)),"")</f>
        <v/>
      </c>
      <c r="BZ168" s="19" t="str">
        <f>IF(ISNUMBER(BW168), BW168*COS(RADIANS(-$C168+Графики!$B$5))+BX168*SIN(RADIANS(-$C168+Графики!$B$5)),"")</f>
        <v/>
      </c>
      <c r="CA168" s="29"/>
      <c r="CB168" s="25"/>
      <c r="CC168" s="25"/>
      <c r="CD168" s="25"/>
      <c r="CE168" s="18" t="str">
        <f t="shared" si="517"/>
        <v/>
      </c>
      <c r="CF168" s="18" t="str">
        <f t="shared" si="518"/>
        <v/>
      </c>
      <c r="CG168" s="18" t="str">
        <f t="shared" si="568"/>
        <v/>
      </c>
      <c r="CH168" s="18" t="str">
        <f t="shared" si="569"/>
        <v/>
      </c>
      <c r="CI168" s="18" t="str">
        <f>IF(ISNUMBER(CG168), CG168*COS(RADIANS(-$C168+Графики!$B$3))+CH168*SIN(RADIANS(-$C168+Графики!$B$3)),"")</f>
        <v/>
      </c>
      <c r="CJ168" s="19" t="str">
        <f>IF(ISNUMBER(CG168), CG168*COS(RADIANS(-$C168+Графики!$B$5))+CH168*SIN(RADIANS(-$C168+Графики!$B$5)),"")</f>
        <v/>
      </c>
      <c r="CK168" s="24"/>
      <c r="CL168" s="25"/>
      <c r="CM168" s="25"/>
      <c r="CN168" s="25"/>
      <c r="CO168" s="18" t="str">
        <f t="shared" si="519"/>
        <v/>
      </c>
      <c r="CP168" s="18" t="str">
        <f t="shared" si="520"/>
        <v/>
      </c>
      <c r="CQ168" s="18" t="str">
        <f t="shared" si="570"/>
        <v/>
      </c>
      <c r="CR168" s="18" t="str">
        <f t="shared" si="571"/>
        <v/>
      </c>
      <c r="CS168" s="18" t="str">
        <f>IF(ISNUMBER(CQ168), CQ168*COS(RADIANS(-$C168+Графики!$B$3))+CR168*SIN(RADIANS(-$C168+Графики!$B$3)),"")</f>
        <v/>
      </c>
      <c r="CT168" s="19" t="str">
        <f>IF(ISNUMBER(CQ168), CQ168*COS(RADIANS(-$C168+Графики!$B$5))+CR168*SIN(RADIANS(-$C168+Графики!$B$5)),"")</f>
        <v/>
      </c>
      <c r="CU168" s="24"/>
      <c r="CV168" s="25"/>
      <c r="CW168" s="25"/>
      <c r="CX168" s="25"/>
      <c r="CY168" s="18" t="str">
        <f t="shared" si="521"/>
        <v/>
      </c>
      <c r="CZ168" s="18" t="str">
        <f t="shared" si="522"/>
        <v/>
      </c>
      <c r="DA168" s="18" t="str">
        <f t="shared" si="572"/>
        <v/>
      </c>
      <c r="DB168" s="18" t="str">
        <f t="shared" si="573"/>
        <v/>
      </c>
      <c r="DC168" s="18" t="str">
        <f>IF(ISNUMBER(DA168), DA168*COS(RADIANS(-$C168+Графики!$B$3))+DB168*SIN(RADIANS(-$C168+Графики!$B$3)),"")</f>
        <v/>
      </c>
      <c r="DD168" s="19" t="str">
        <f>IF(ISNUMBER(DA168), DA168*COS(RADIANS(-$C168+Графики!$B$5))+DB168*SIN(RADIANS(-$C168+Графики!$B$5)),"")</f>
        <v/>
      </c>
      <c r="DE168" s="24"/>
      <c r="DF168" s="25"/>
      <c r="DG168" s="25"/>
      <c r="DH168" s="25"/>
      <c r="DI168" s="18" t="str">
        <f t="shared" si="523"/>
        <v/>
      </c>
      <c r="DJ168" s="18" t="str">
        <f t="shared" si="524"/>
        <v/>
      </c>
      <c r="DK168" s="18" t="str">
        <f t="shared" si="574"/>
        <v/>
      </c>
      <c r="DL168" s="18" t="str">
        <f t="shared" si="575"/>
        <v/>
      </c>
      <c r="DM168" s="18" t="str">
        <f>IF(ISNUMBER(DK168), DK168*COS(RADIANS(-$C168+Графики!$B$3))+DL168*SIN(RADIANS(-$C168+Графики!$B$3)),"")</f>
        <v/>
      </c>
      <c r="DN168" s="19" t="str">
        <f>IF(ISNUMBER(DK168), DK168*COS(RADIANS(-$C168+Графики!$B$5))+DL168*SIN(RADIANS(-$C168+Графики!$B$5)),"")</f>
        <v/>
      </c>
      <c r="DO168" s="24"/>
      <c r="DP168" s="25"/>
      <c r="DQ168" s="25"/>
      <c r="DR168" s="25"/>
      <c r="DS168" s="18" t="str">
        <f t="shared" si="525"/>
        <v/>
      </c>
      <c r="DT168" s="18" t="str">
        <f t="shared" si="526"/>
        <v/>
      </c>
      <c r="DU168" s="18" t="str">
        <f t="shared" si="576"/>
        <v/>
      </c>
      <c r="DV168" s="18" t="str">
        <f t="shared" si="577"/>
        <v/>
      </c>
      <c r="DW168" s="18" t="str">
        <f>IF(ISNUMBER(DU168), DU168*COS(RADIANS(-$C168+Графики!$B$3))+DV168*SIN(RADIANS(-$C168+Графики!$B$3)),"")</f>
        <v/>
      </c>
      <c r="DX168" s="19" t="str">
        <f>IF(ISNUMBER(DU168), DU168*COS(RADIANS(-$C168+Графики!$B$5))+DV168*SIN(RADIANS(-$C168+Графики!$B$5)),"")</f>
        <v/>
      </c>
      <c r="DY168" s="24"/>
      <c r="DZ168" s="25"/>
      <c r="EA168" s="25"/>
      <c r="EB168" s="25"/>
      <c r="EC168" s="18" t="str">
        <f t="shared" si="527"/>
        <v/>
      </c>
      <c r="ED168" s="18" t="str">
        <f t="shared" si="528"/>
        <v/>
      </c>
      <c r="EE168" s="18" t="str">
        <f t="shared" si="578"/>
        <v/>
      </c>
      <c r="EF168" s="18" t="str">
        <f t="shared" si="579"/>
        <v/>
      </c>
      <c r="EG168" s="18" t="str">
        <f>IF(ISNUMBER(EE168), EE168*COS(RADIANS(-$C168+Графики!$B$3))+EF168*SIN(RADIANS(-$C168+Графики!$B$3)),"")</f>
        <v/>
      </c>
      <c r="EH168" s="19" t="str">
        <f>IF(ISNUMBER(EE168), EE168*COS(RADIANS(-$C168+Графики!$B$5))+EF168*SIN(RADIANS(-$C168+Графики!$B$5)),"")</f>
        <v/>
      </c>
      <c r="EI168" s="24"/>
      <c r="EJ168" s="25"/>
      <c r="EK168" s="25"/>
      <c r="EL168" s="25"/>
      <c r="EM168" s="18" t="str">
        <f t="shared" si="529"/>
        <v/>
      </c>
      <c r="EN168" s="18" t="str">
        <f t="shared" si="530"/>
        <v/>
      </c>
      <c r="EO168" s="18" t="str">
        <f t="shared" si="580"/>
        <v/>
      </c>
      <c r="EP168" s="18" t="str">
        <f t="shared" si="581"/>
        <v/>
      </c>
      <c r="EQ168" s="18" t="str">
        <f>IF(ISNUMBER(EO168), EO168*COS(RADIANS(-$C168+Графики!$B$3))+EP168*SIN(RADIANS(-$C168+Графики!$B$3)),"")</f>
        <v/>
      </c>
      <c r="ER168" s="19" t="str">
        <f>IF(ISNUMBER(EO168), EO168*COS(RADIANS(-$C168+Графики!$B$5))+EP168*SIN(RADIANS(-$C168+Графики!$B$5)),"")</f>
        <v/>
      </c>
      <c r="ES168" s="24"/>
      <c r="ET168" s="25"/>
      <c r="EU168" s="25"/>
      <c r="EV168" s="25"/>
      <c r="EW168" s="18" t="str">
        <f t="shared" si="531"/>
        <v/>
      </c>
      <c r="EX168" s="18" t="str">
        <f t="shared" si="532"/>
        <v/>
      </c>
      <c r="EY168" s="18" t="str">
        <f t="shared" si="582"/>
        <v/>
      </c>
      <c r="EZ168" s="18" t="str">
        <f t="shared" si="583"/>
        <v/>
      </c>
      <c r="FA168" s="18" t="str">
        <f>IF(ISNUMBER(EY168), EY168*COS(RADIANS(-$C168+Графики!$B$3))+EZ168*SIN(RADIANS(-$C168+Графики!$B$3)),"")</f>
        <v/>
      </c>
      <c r="FB168" s="19" t="str">
        <f>IF(ISNUMBER(EY168), EY168*COS(RADIANS(-$C168+Графики!$B$5))+EZ168*SIN(RADIANS(-$C168+Графики!$B$5)),"")</f>
        <v/>
      </c>
      <c r="FC168" s="24"/>
      <c r="FD168" s="25"/>
      <c r="FE168" s="25"/>
      <c r="FF168" s="25"/>
      <c r="FG168" s="18" t="str">
        <f t="shared" si="533"/>
        <v/>
      </c>
      <c r="FH168" s="18" t="str">
        <f t="shared" si="534"/>
        <v/>
      </c>
      <c r="FI168" s="18" t="str">
        <f t="shared" si="584"/>
        <v/>
      </c>
      <c r="FJ168" s="18" t="str">
        <f t="shared" si="585"/>
        <v/>
      </c>
      <c r="FK168" s="18" t="str">
        <f>IF(ISNUMBER(FI168), FI168*COS(RADIANS(-$C168+Графики!$B$3))+FJ168*SIN(RADIANS(-$C168+Графики!$B$3)),"")</f>
        <v/>
      </c>
      <c r="FL168" s="19" t="str">
        <f>IF(ISNUMBER(FI168), FI168*COS(RADIANS(-$C168+Графики!$B$5))+FJ168*SIN(RADIANS(-$C168+Графики!$B$5)),"")</f>
        <v/>
      </c>
      <c r="FM168" s="24"/>
      <c r="FN168" s="25"/>
      <c r="FO168" s="25"/>
      <c r="FP168" s="25"/>
      <c r="FQ168" s="18" t="str">
        <f t="shared" si="535"/>
        <v/>
      </c>
      <c r="FR168" s="18" t="str">
        <f t="shared" si="536"/>
        <v/>
      </c>
      <c r="FS168" s="18" t="str">
        <f t="shared" si="586"/>
        <v/>
      </c>
      <c r="FT168" s="18" t="str">
        <f t="shared" si="587"/>
        <v/>
      </c>
      <c r="FU168" s="18" t="str">
        <f>IF(ISNUMBER(FS168), FS168*COS(RADIANS(-$C168+Графики!$B$3))+FT168*SIN(RADIANS(-$C168+Графики!$B$3)),"")</f>
        <v/>
      </c>
      <c r="FV168" s="19" t="str">
        <f>IF(ISNUMBER(FS168), FS168*COS(RADIANS(-$C168+Графики!$B$5))+FT168*SIN(RADIANS(-$C168+Графики!$B$5)),"")</f>
        <v/>
      </c>
      <c r="FW168" s="24"/>
      <c r="FX168" s="25"/>
      <c r="FY168" s="25"/>
      <c r="FZ168" s="25"/>
      <c r="GA168" s="18" t="str">
        <f t="shared" si="537"/>
        <v/>
      </c>
      <c r="GB168" s="18" t="str">
        <f t="shared" si="538"/>
        <v/>
      </c>
      <c r="GC168" s="18" t="str">
        <f t="shared" si="588"/>
        <v/>
      </c>
      <c r="GD168" s="18" t="str">
        <f t="shared" si="589"/>
        <v/>
      </c>
      <c r="GE168" s="18" t="str">
        <f>IF(ISNUMBER(GC168), GC168*COS(RADIANS(-$C168+Графики!$B$3))+GD168*SIN(RADIANS(-$C168+Графики!$B$3)),"")</f>
        <v/>
      </c>
      <c r="GF168" s="19" t="str">
        <f>IF(ISNUMBER(GC168), GC168*COS(RADIANS(-$C168+Графики!$B$5))+GD168*SIN(RADIANS(-$C168+Графики!$B$5)),"")</f>
        <v/>
      </c>
      <c r="GG168" s="24"/>
      <c r="GH168" s="25"/>
      <c r="GI168" s="25"/>
      <c r="GJ168" s="25"/>
      <c r="GK168" s="18" t="str">
        <f t="shared" si="539"/>
        <v/>
      </c>
      <c r="GL168" s="18" t="str">
        <f t="shared" si="540"/>
        <v/>
      </c>
      <c r="GM168" s="18" t="str">
        <f t="shared" si="590"/>
        <v/>
      </c>
      <c r="GN168" s="18" t="str">
        <f t="shared" si="591"/>
        <v/>
      </c>
      <c r="GO168" s="18" t="str">
        <f>IF(ISNUMBER(GM168), GM168*COS(RADIANS(-$C168+Графики!$B$3))+GN168*SIN(RADIANS(-$C168+Графики!$B$3)),"")</f>
        <v/>
      </c>
      <c r="GP168" s="19" t="str">
        <f>IF(ISNUMBER(GM168), GM168*COS(RADIANS(-$C168+Графики!$B$5))+GN168*SIN(RADIANS(-$C168+Графики!$B$5)),"")</f>
        <v/>
      </c>
      <c r="GQ168" s="24"/>
      <c r="GR168" s="25"/>
      <c r="GS168" s="25"/>
      <c r="GT168" s="25"/>
      <c r="GU168" s="18" t="str">
        <f t="shared" si="541"/>
        <v/>
      </c>
      <c r="GV168" s="18" t="str">
        <f t="shared" si="542"/>
        <v/>
      </c>
      <c r="GW168" s="18" t="str">
        <f t="shared" si="592"/>
        <v/>
      </c>
      <c r="GX168" s="18" t="str">
        <f t="shared" si="593"/>
        <v/>
      </c>
      <c r="GY168" s="18" t="str">
        <f>IF(ISNUMBER(GW168), GW168*COS(RADIANS(-$C168+Графики!$B$3))+GX168*SIN(RADIANS(-$C168+Графики!$B$3)),"")</f>
        <v/>
      </c>
      <c r="GZ168" s="19" t="str">
        <f>IF(ISNUMBER(GW168), GW168*COS(RADIANS(-$C168+Графики!$B$5))+GX168*SIN(RADIANS(-$C168+Графики!$B$5)),"")</f>
        <v/>
      </c>
      <c r="HA168" s="24"/>
      <c r="HB168" s="25"/>
      <c r="HC168" s="25"/>
      <c r="HD168" s="25"/>
      <c r="HE168" s="18" t="str">
        <f t="shared" si="543"/>
        <v/>
      </c>
      <c r="HF168" s="18" t="str">
        <f t="shared" si="544"/>
        <v/>
      </c>
      <c r="HG168" s="18" t="str">
        <f t="shared" si="594"/>
        <v/>
      </c>
      <c r="HH168" s="18" t="str">
        <f t="shared" si="595"/>
        <v/>
      </c>
      <c r="HI168" s="18" t="str">
        <f>IF(ISNUMBER(HG168), HG168*COS(RADIANS(-$C168+Графики!$B$3))+HH168*SIN(RADIANS(-$C168+Графики!$B$3)),"")</f>
        <v/>
      </c>
      <c r="HJ168" s="19" t="str">
        <f>IF(ISNUMBER(HG168), HG168*COS(RADIANS(-$C168+Графики!$B$5))+HH168*SIN(RADIANS(-$C168+Графики!$B$5)),"")</f>
        <v/>
      </c>
      <c r="HK168" s="24"/>
      <c r="HL168" s="25"/>
      <c r="HM168" s="25"/>
      <c r="HN168" s="25"/>
      <c r="HO168" s="18" t="str">
        <f t="shared" si="545"/>
        <v/>
      </c>
      <c r="HP168" s="18" t="str">
        <f t="shared" si="546"/>
        <v/>
      </c>
      <c r="HQ168" s="18" t="str">
        <f t="shared" si="596"/>
        <v/>
      </c>
      <c r="HR168" s="18" t="str">
        <f t="shared" si="597"/>
        <v/>
      </c>
      <c r="HS168" s="18" t="str">
        <f>IF(ISNUMBER(HQ168), HQ168*COS(RADIANS(-$C168+Графики!$B$3))+HR168*SIN(RADIANS(-$C168+Графики!$B$3)),"")</f>
        <v/>
      </c>
      <c r="HT168" s="19" t="str">
        <f>IF(ISNUMBER(HQ168), HQ168*COS(RADIANS(-$C168+Графики!$B$5))+HR168*SIN(RADIANS(-$C168+Графики!$B$5)),"")</f>
        <v/>
      </c>
      <c r="HU168" s="24"/>
      <c r="HV168" s="25"/>
      <c r="HW168" s="25"/>
      <c r="HX168" s="25"/>
      <c r="HY168" s="18" t="str">
        <f t="shared" si="547"/>
        <v/>
      </c>
      <c r="HZ168" s="18" t="str">
        <f t="shared" si="548"/>
        <v/>
      </c>
      <c r="IA168" s="18" t="str">
        <f t="shared" si="598"/>
        <v/>
      </c>
      <c r="IB168" s="18" t="str">
        <f t="shared" si="599"/>
        <v/>
      </c>
      <c r="IC168" s="18" t="str">
        <f>IF(ISNUMBER(IA168), IA168*COS(RADIANS(-$C168+Графики!$B$3))+IB168*SIN(RADIANS(-$C168+Графики!$B$3)),"")</f>
        <v/>
      </c>
      <c r="ID168" s="19" t="str">
        <f>IF(ISNUMBER(IA168), IA168*COS(RADIANS(-$C168+Графики!$B$5))+IB168*SIN(RADIANS(-$C168+Графики!$B$5)),"")</f>
        <v/>
      </c>
      <c r="IE168" s="24"/>
      <c r="IF168" s="25"/>
      <c r="IG168" s="25"/>
      <c r="IH168" s="25"/>
      <c r="II168" s="18" t="str">
        <f t="shared" si="549"/>
        <v/>
      </c>
      <c r="IJ168" s="18" t="str">
        <f t="shared" si="550"/>
        <v/>
      </c>
      <c r="IK168" s="18" t="str">
        <f t="shared" si="600"/>
        <v/>
      </c>
      <c r="IL168" s="18" t="str">
        <f t="shared" si="601"/>
        <v/>
      </c>
      <c r="IM168" s="18" t="str">
        <f>IF(ISNUMBER(IK168), IK168*COS(RADIANS(-$C168+Графики!$B$3))+IL168*SIN(RADIANS(-$C168+Графики!$B$3)),"")</f>
        <v/>
      </c>
      <c r="IN168" s="19" t="str">
        <f>IF(ISNUMBER(IK168), IK168*COS(RADIANS(-$C168+Графики!$B$5))+IL168*SIN(RADIANS(-$C168+Графики!$B$5)),"")</f>
        <v/>
      </c>
      <c r="IO168" s="24"/>
      <c r="IP168" s="25"/>
      <c r="IQ168" s="25"/>
      <c r="IR168" s="25"/>
      <c r="IS168" s="18" t="str">
        <f t="shared" si="551"/>
        <v/>
      </c>
      <c r="IT168" s="18" t="str">
        <f t="shared" si="552"/>
        <v/>
      </c>
      <c r="IU168" s="18" t="str">
        <f t="shared" si="602"/>
        <v/>
      </c>
      <c r="IV168" s="18" t="str">
        <f t="shared" si="603"/>
        <v/>
      </c>
      <c r="IW168" s="18" t="str">
        <f>IF(ISNUMBER(IU168), IU168*COS(RADIANS(-$C168+Графики!$B$3))+IV168*SIN(RADIANS(-$C168+Графики!$B$3)),"")</f>
        <v/>
      </c>
      <c r="IX168" s="19" t="str">
        <f>IF(ISNUMBER(IU168), IU168*COS(RADIANS(-$C168+Графики!$B$5))+IV168*SIN(RADIANS(-$C168+Графики!$B$5)),"")</f>
        <v/>
      </c>
    </row>
    <row r="169" spans="1:258" s="88" customFormat="1" x14ac:dyDescent="0.25">
      <c r="A169" s="44">
        <v>169</v>
      </c>
      <c r="B169" s="50">
        <v>0</v>
      </c>
      <c r="C169" s="11">
        <f>IF(Графики!$A$7="Расчитывать с учетом закручивания скважины",B169,0)</f>
        <v>0</v>
      </c>
      <c r="D169" s="47">
        <v>83</v>
      </c>
      <c r="E169" s="34">
        <f t="shared" si="553"/>
        <v>0</v>
      </c>
      <c r="F169" s="35">
        <f t="shared" si="553"/>
        <v>0</v>
      </c>
      <c r="G169" s="35">
        <f t="shared" si="500"/>
        <v>0</v>
      </c>
      <c r="H169" s="36">
        <f t="shared" si="501"/>
        <v>0</v>
      </c>
      <c r="I169" s="29"/>
      <c r="J169" s="25"/>
      <c r="K169" s="25"/>
      <c r="L169" s="25"/>
      <c r="M169" s="18" t="str">
        <f t="shared" si="503"/>
        <v/>
      </c>
      <c r="N169" s="18" t="str">
        <f t="shared" si="504"/>
        <v/>
      </c>
      <c r="O169" s="18" t="str">
        <f t="shared" si="554"/>
        <v/>
      </c>
      <c r="P169" s="18" t="str">
        <f t="shared" si="555"/>
        <v/>
      </c>
      <c r="Q169" s="18" t="str">
        <f>IF(ISNUMBER(O169), O169*COS(RADIANS(-$C169+Графики!$B$3))+P169*SIN(RADIANS(-$C169+Графики!$B$3)),"")</f>
        <v/>
      </c>
      <c r="R169" s="19" t="str">
        <f>IF(ISNUMBER(O169), O169*COS(RADIANS(-$C169+Графики!$B$5))+P169*SIN(RADIANS(-$C169+Графики!$B$5)),"")</f>
        <v/>
      </c>
      <c r="S169" s="29"/>
      <c r="T169" s="25"/>
      <c r="U169" s="25"/>
      <c r="V169" s="25"/>
      <c r="W169" s="18" t="str">
        <f t="shared" si="505"/>
        <v/>
      </c>
      <c r="X169" s="18" t="str">
        <f t="shared" si="506"/>
        <v/>
      </c>
      <c r="Y169" s="18" t="str">
        <f t="shared" si="556"/>
        <v/>
      </c>
      <c r="Z169" s="18" t="str">
        <f t="shared" si="557"/>
        <v/>
      </c>
      <c r="AA169" s="18" t="str">
        <f>IF(ISNUMBER(Y169), Y169*COS(RADIANS(-$C169+Графики!$B$3))+Z169*SIN(RADIANS(-$C169+Графики!$B$3)),"")</f>
        <v/>
      </c>
      <c r="AB169" s="18" t="str">
        <f>IF(ISNUMBER(Y169), Y169*COS(RADIANS(-$C169+Графики!$B$5))+Z169*SIN(RADIANS(-$C169+Графики!$B$5)),"")</f>
        <v/>
      </c>
      <c r="AC169" s="24"/>
      <c r="AD169" s="25"/>
      <c r="AE169" s="25"/>
      <c r="AF169" s="25"/>
      <c r="AG169" s="18" t="str">
        <f t="shared" si="507"/>
        <v/>
      </c>
      <c r="AH169" s="18" t="str">
        <f t="shared" si="508"/>
        <v/>
      </c>
      <c r="AI169" s="18" t="str">
        <f t="shared" si="558"/>
        <v/>
      </c>
      <c r="AJ169" s="18" t="str">
        <f t="shared" si="559"/>
        <v/>
      </c>
      <c r="AK169" s="18" t="str">
        <f>IF(ISNUMBER(AI169), AI169*COS(RADIANS(-$C169+Графики!$B$3))+AJ169*SIN(RADIANS(-$C169+Графики!$B$3)),"")</f>
        <v/>
      </c>
      <c r="AL169" s="19" t="str">
        <f>IF(ISNUMBER(AI169), AI169*COS(RADIANS(-$C169+Графики!$B$5))+AJ169*SIN(RADIANS(-$C169+Графики!$B$5)),"")</f>
        <v/>
      </c>
      <c r="AM169" s="24"/>
      <c r="AN169" s="25"/>
      <c r="AO169" s="25"/>
      <c r="AP169" s="25"/>
      <c r="AQ169" s="18" t="str">
        <f t="shared" si="509"/>
        <v/>
      </c>
      <c r="AR169" s="18" t="str">
        <f t="shared" si="510"/>
        <v/>
      </c>
      <c r="AS169" s="18" t="str">
        <f t="shared" si="560"/>
        <v/>
      </c>
      <c r="AT169" s="18" t="str">
        <f t="shared" si="561"/>
        <v/>
      </c>
      <c r="AU169" s="18" t="str">
        <f>IF(ISNUMBER(AS169), AS169*COS(RADIANS(-$C169+Графики!$B$3))+AT169*SIN(RADIANS(-$C169+Графики!$B$3)),"")</f>
        <v/>
      </c>
      <c r="AV169" s="19" t="str">
        <f>IF(ISNUMBER(AS169), AS169*COS(RADIANS(-$C169+Графики!$B$5))+AT169*SIN(RADIANS(-$C169+Графики!$B$5)),"")</f>
        <v/>
      </c>
      <c r="AW169" s="24"/>
      <c r="AX169" s="25"/>
      <c r="AY169" s="25"/>
      <c r="AZ169" s="25"/>
      <c r="BA169" s="18" t="str">
        <f t="shared" si="511"/>
        <v/>
      </c>
      <c r="BB169" s="18" t="str">
        <f t="shared" si="512"/>
        <v/>
      </c>
      <c r="BC169" s="18" t="str">
        <f t="shared" si="562"/>
        <v/>
      </c>
      <c r="BD169" s="18" t="str">
        <f t="shared" si="563"/>
        <v/>
      </c>
      <c r="BE169" s="18" t="str">
        <f>IF(ISNUMBER(BC169), BC169*COS(RADIANS(-$C169+Графики!$B$3))+BD169*SIN(RADIANS(-$C169+Графики!$B$3)),"")</f>
        <v/>
      </c>
      <c r="BF169" s="19" t="str">
        <f>IF(ISNUMBER(BC169), BC169*COS(RADIANS(-$C169+Графики!$B$5))+BD169*SIN(RADIANS(-$C169+Графики!$B$5)),"")</f>
        <v/>
      </c>
      <c r="BG169" s="24"/>
      <c r="BH169" s="25"/>
      <c r="BI169" s="25"/>
      <c r="BJ169" s="25"/>
      <c r="BK169" s="18" t="str">
        <f t="shared" si="513"/>
        <v/>
      </c>
      <c r="BL169" s="18" t="str">
        <f t="shared" si="514"/>
        <v/>
      </c>
      <c r="BM169" s="18" t="str">
        <f t="shared" si="564"/>
        <v/>
      </c>
      <c r="BN169" s="18" t="str">
        <f t="shared" si="565"/>
        <v/>
      </c>
      <c r="BO169" s="18" t="str">
        <f>IF(ISNUMBER(BM169), BM169*COS(RADIANS(-$C169+Графики!$B$3))+BN169*SIN(RADIANS(-$C169+Графики!$B$3)),"")</f>
        <v/>
      </c>
      <c r="BP169" s="19" t="str">
        <f>IF(ISNUMBER(BM169), BM169*COS(RADIANS(-$C169+Графики!$B$5))+BN169*SIN(RADIANS(-$C169+Графики!$B$5)),"")</f>
        <v/>
      </c>
      <c r="BQ169" s="24"/>
      <c r="BR169" s="25"/>
      <c r="BS169" s="25"/>
      <c r="BT169" s="25"/>
      <c r="BU169" s="18" t="str">
        <f t="shared" si="515"/>
        <v/>
      </c>
      <c r="BV169" s="18" t="str">
        <f t="shared" si="516"/>
        <v/>
      </c>
      <c r="BW169" s="18" t="str">
        <f t="shared" si="566"/>
        <v/>
      </c>
      <c r="BX169" s="18" t="str">
        <f t="shared" si="567"/>
        <v/>
      </c>
      <c r="BY169" s="18" t="str">
        <f>IF(ISNUMBER(BW169), BW169*COS(RADIANS(-$C169+Графики!$B$3))+BX169*SIN(RADIANS(-$C169+Графики!$B$3)),"")</f>
        <v/>
      </c>
      <c r="BZ169" s="19" t="str">
        <f>IF(ISNUMBER(BW169), BW169*COS(RADIANS(-$C169+Графики!$B$5))+BX169*SIN(RADIANS(-$C169+Графики!$B$5)),"")</f>
        <v/>
      </c>
      <c r="CA169" s="29"/>
      <c r="CB169" s="25"/>
      <c r="CC169" s="25"/>
      <c r="CD169" s="25"/>
      <c r="CE169" s="18" t="str">
        <f t="shared" si="517"/>
        <v/>
      </c>
      <c r="CF169" s="18" t="str">
        <f t="shared" si="518"/>
        <v/>
      </c>
      <c r="CG169" s="18" t="str">
        <f t="shared" si="568"/>
        <v/>
      </c>
      <c r="CH169" s="18" t="str">
        <f t="shared" si="569"/>
        <v/>
      </c>
      <c r="CI169" s="18" t="str">
        <f>IF(ISNUMBER(CG169), CG169*COS(RADIANS(-$C169+Графики!$B$3))+CH169*SIN(RADIANS(-$C169+Графики!$B$3)),"")</f>
        <v/>
      </c>
      <c r="CJ169" s="19" t="str">
        <f>IF(ISNUMBER(CG169), CG169*COS(RADIANS(-$C169+Графики!$B$5))+CH169*SIN(RADIANS(-$C169+Графики!$B$5)),"")</f>
        <v/>
      </c>
      <c r="CK169" s="24"/>
      <c r="CL169" s="25"/>
      <c r="CM169" s="25"/>
      <c r="CN169" s="25"/>
      <c r="CO169" s="18" t="str">
        <f t="shared" si="519"/>
        <v/>
      </c>
      <c r="CP169" s="18" t="str">
        <f t="shared" si="520"/>
        <v/>
      </c>
      <c r="CQ169" s="18" t="str">
        <f t="shared" si="570"/>
        <v/>
      </c>
      <c r="CR169" s="18" t="str">
        <f t="shared" si="571"/>
        <v/>
      </c>
      <c r="CS169" s="18" t="str">
        <f>IF(ISNUMBER(CQ169), CQ169*COS(RADIANS(-$C169+Графики!$B$3))+CR169*SIN(RADIANS(-$C169+Графики!$B$3)),"")</f>
        <v/>
      </c>
      <c r="CT169" s="19" t="str">
        <f>IF(ISNUMBER(CQ169), CQ169*COS(RADIANS(-$C169+Графики!$B$5))+CR169*SIN(RADIANS(-$C169+Графики!$B$5)),"")</f>
        <v/>
      </c>
      <c r="CU169" s="24"/>
      <c r="CV169" s="25"/>
      <c r="CW169" s="25"/>
      <c r="CX169" s="25"/>
      <c r="CY169" s="18" t="str">
        <f t="shared" si="521"/>
        <v/>
      </c>
      <c r="CZ169" s="18" t="str">
        <f t="shared" si="522"/>
        <v/>
      </c>
      <c r="DA169" s="18" t="str">
        <f t="shared" si="572"/>
        <v/>
      </c>
      <c r="DB169" s="18" t="str">
        <f t="shared" si="573"/>
        <v/>
      </c>
      <c r="DC169" s="18" t="str">
        <f>IF(ISNUMBER(DA169), DA169*COS(RADIANS(-$C169+Графики!$B$3))+DB169*SIN(RADIANS(-$C169+Графики!$B$3)),"")</f>
        <v/>
      </c>
      <c r="DD169" s="19" t="str">
        <f>IF(ISNUMBER(DA169), DA169*COS(RADIANS(-$C169+Графики!$B$5))+DB169*SIN(RADIANS(-$C169+Графики!$B$5)),"")</f>
        <v/>
      </c>
      <c r="DE169" s="24"/>
      <c r="DF169" s="25"/>
      <c r="DG169" s="25"/>
      <c r="DH169" s="25"/>
      <c r="DI169" s="18" t="str">
        <f t="shared" si="523"/>
        <v/>
      </c>
      <c r="DJ169" s="18" t="str">
        <f t="shared" si="524"/>
        <v/>
      </c>
      <c r="DK169" s="18" t="str">
        <f t="shared" si="574"/>
        <v/>
      </c>
      <c r="DL169" s="18" t="str">
        <f t="shared" si="575"/>
        <v/>
      </c>
      <c r="DM169" s="18" t="str">
        <f>IF(ISNUMBER(DK169), DK169*COS(RADIANS(-$C169+Графики!$B$3))+DL169*SIN(RADIANS(-$C169+Графики!$B$3)),"")</f>
        <v/>
      </c>
      <c r="DN169" s="19" t="str">
        <f>IF(ISNUMBER(DK169), DK169*COS(RADIANS(-$C169+Графики!$B$5))+DL169*SIN(RADIANS(-$C169+Графики!$B$5)),"")</f>
        <v/>
      </c>
      <c r="DO169" s="24"/>
      <c r="DP169" s="25"/>
      <c r="DQ169" s="25"/>
      <c r="DR169" s="25"/>
      <c r="DS169" s="18" t="str">
        <f t="shared" si="525"/>
        <v/>
      </c>
      <c r="DT169" s="18" t="str">
        <f t="shared" si="526"/>
        <v/>
      </c>
      <c r="DU169" s="18" t="str">
        <f t="shared" si="576"/>
        <v/>
      </c>
      <c r="DV169" s="18" t="str">
        <f t="shared" si="577"/>
        <v/>
      </c>
      <c r="DW169" s="18" t="str">
        <f>IF(ISNUMBER(DU169), DU169*COS(RADIANS(-$C169+Графики!$B$3))+DV169*SIN(RADIANS(-$C169+Графики!$B$3)),"")</f>
        <v/>
      </c>
      <c r="DX169" s="19" t="str">
        <f>IF(ISNUMBER(DU169), DU169*COS(RADIANS(-$C169+Графики!$B$5))+DV169*SIN(RADIANS(-$C169+Графики!$B$5)),"")</f>
        <v/>
      </c>
      <c r="DY169" s="24"/>
      <c r="DZ169" s="25"/>
      <c r="EA169" s="25"/>
      <c r="EB169" s="25"/>
      <c r="EC169" s="18" t="str">
        <f t="shared" si="527"/>
        <v/>
      </c>
      <c r="ED169" s="18" t="str">
        <f t="shared" si="528"/>
        <v/>
      </c>
      <c r="EE169" s="18" t="str">
        <f t="shared" si="578"/>
        <v/>
      </c>
      <c r="EF169" s="18" t="str">
        <f t="shared" si="579"/>
        <v/>
      </c>
      <c r="EG169" s="18" t="str">
        <f>IF(ISNUMBER(EE169), EE169*COS(RADIANS(-$C169+Графики!$B$3))+EF169*SIN(RADIANS(-$C169+Графики!$B$3)),"")</f>
        <v/>
      </c>
      <c r="EH169" s="19" t="str">
        <f>IF(ISNUMBER(EE169), EE169*COS(RADIANS(-$C169+Графики!$B$5))+EF169*SIN(RADIANS(-$C169+Графики!$B$5)),"")</f>
        <v/>
      </c>
      <c r="EI169" s="24"/>
      <c r="EJ169" s="25"/>
      <c r="EK169" s="25"/>
      <c r="EL169" s="25"/>
      <c r="EM169" s="18" t="str">
        <f t="shared" si="529"/>
        <v/>
      </c>
      <c r="EN169" s="18" t="str">
        <f t="shared" si="530"/>
        <v/>
      </c>
      <c r="EO169" s="18" t="str">
        <f t="shared" si="580"/>
        <v/>
      </c>
      <c r="EP169" s="18" t="str">
        <f t="shared" si="581"/>
        <v/>
      </c>
      <c r="EQ169" s="18" t="str">
        <f>IF(ISNUMBER(EO169), EO169*COS(RADIANS(-$C169+Графики!$B$3))+EP169*SIN(RADIANS(-$C169+Графики!$B$3)),"")</f>
        <v/>
      </c>
      <c r="ER169" s="19" t="str">
        <f>IF(ISNUMBER(EO169), EO169*COS(RADIANS(-$C169+Графики!$B$5))+EP169*SIN(RADIANS(-$C169+Графики!$B$5)),"")</f>
        <v/>
      </c>
      <c r="ES169" s="24"/>
      <c r="ET169" s="25"/>
      <c r="EU169" s="25"/>
      <c r="EV169" s="25"/>
      <c r="EW169" s="18" t="str">
        <f t="shared" si="531"/>
        <v/>
      </c>
      <c r="EX169" s="18" t="str">
        <f t="shared" si="532"/>
        <v/>
      </c>
      <c r="EY169" s="18" t="str">
        <f t="shared" si="582"/>
        <v/>
      </c>
      <c r="EZ169" s="18" t="str">
        <f t="shared" si="583"/>
        <v/>
      </c>
      <c r="FA169" s="18" t="str">
        <f>IF(ISNUMBER(EY169), EY169*COS(RADIANS(-$C169+Графики!$B$3))+EZ169*SIN(RADIANS(-$C169+Графики!$B$3)),"")</f>
        <v/>
      </c>
      <c r="FB169" s="19" t="str">
        <f>IF(ISNUMBER(EY169), EY169*COS(RADIANS(-$C169+Графики!$B$5))+EZ169*SIN(RADIANS(-$C169+Графики!$B$5)),"")</f>
        <v/>
      </c>
      <c r="FC169" s="24"/>
      <c r="FD169" s="25"/>
      <c r="FE169" s="25"/>
      <c r="FF169" s="25"/>
      <c r="FG169" s="18" t="str">
        <f t="shared" si="533"/>
        <v/>
      </c>
      <c r="FH169" s="18" t="str">
        <f t="shared" si="534"/>
        <v/>
      </c>
      <c r="FI169" s="18" t="str">
        <f t="shared" si="584"/>
        <v/>
      </c>
      <c r="FJ169" s="18" t="str">
        <f t="shared" si="585"/>
        <v/>
      </c>
      <c r="FK169" s="18" t="str">
        <f>IF(ISNUMBER(FI169), FI169*COS(RADIANS(-$C169+Графики!$B$3))+FJ169*SIN(RADIANS(-$C169+Графики!$B$3)),"")</f>
        <v/>
      </c>
      <c r="FL169" s="19" t="str">
        <f>IF(ISNUMBER(FI169), FI169*COS(RADIANS(-$C169+Графики!$B$5))+FJ169*SIN(RADIANS(-$C169+Графики!$B$5)),"")</f>
        <v/>
      </c>
      <c r="FM169" s="24"/>
      <c r="FN169" s="25"/>
      <c r="FO169" s="25"/>
      <c r="FP169" s="25"/>
      <c r="FQ169" s="18" t="str">
        <f t="shared" si="535"/>
        <v/>
      </c>
      <c r="FR169" s="18" t="str">
        <f t="shared" si="536"/>
        <v/>
      </c>
      <c r="FS169" s="18" t="str">
        <f t="shared" si="586"/>
        <v/>
      </c>
      <c r="FT169" s="18" t="str">
        <f t="shared" si="587"/>
        <v/>
      </c>
      <c r="FU169" s="18" t="str">
        <f>IF(ISNUMBER(FS169), FS169*COS(RADIANS(-$C169+Графики!$B$3))+FT169*SIN(RADIANS(-$C169+Графики!$B$3)),"")</f>
        <v/>
      </c>
      <c r="FV169" s="19" t="str">
        <f>IF(ISNUMBER(FS169), FS169*COS(RADIANS(-$C169+Графики!$B$5))+FT169*SIN(RADIANS(-$C169+Графики!$B$5)),"")</f>
        <v/>
      </c>
      <c r="FW169" s="24"/>
      <c r="FX169" s="25"/>
      <c r="FY169" s="25"/>
      <c r="FZ169" s="25"/>
      <c r="GA169" s="18" t="str">
        <f t="shared" si="537"/>
        <v/>
      </c>
      <c r="GB169" s="18" t="str">
        <f t="shared" si="538"/>
        <v/>
      </c>
      <c r="GC169" s="18" t="str">
        <f t="shared" si="588"/>
        <v/>
      </c>
      <c r="GD169" s="18" t="str">
        <f t="shared" si="589"/>
        <v/>
      </c>
      <c r="GE169" s="18" t="str">
        <f>IF(ISNUMBER(GC169), GC169*COS(RADIANS(-$C169+Графики!$B$3))+GD169*SIN(RADIANS(-$C169+Графики!$B$3)),"")</f>
        <v/>
      </c>
      <c r="GF169" s="19" t="str">
        <f>IF(ISNUMBER(GC169), GC169*COS(RADIANS(-$C169+Графики!$B$5))+GD169*SIN(RADIANS(-$C169+Графики!$B$5)),"")</f>
        <v/>
      </c>
      <c r="GG169" s="24"/>
      <c r="GH169" s="25"/>
      <c r="GI169" s="25"/>
      <c r="GJ169" s="25"/>
      <c r="GK169" s="18" t="str">
        <f t="shared" si="539"/>
        <v/>
      </c>
      <c r="GL169" s="18" t="str">
        <f t="shared" si="540"/>
        <v/>
      </c>
      <c r="GM169" s="18" t="str">
        <f t="shared" si="590"/>
        <v/>
      </c>
      <c r="GN169" s="18" t="str">
        <f t="shared" si="591"/>
        <v/>
      </c>
      <c r="GO169" s="18" t="str">
        <f>IF(ISNUMBER(GM169), GM169*COS(RADIANS(-$C169+Графики!$B$3))+GN169*SIN(RADIANS(-$C169+Графики!$B$3)),"")</f>
        <v/>
      </c>
      <c r="GP169" s="19" t="str">
        <f>IF(ISNUMBER(GM169), GM169*COS(RADIANS(-$C169+Графики!$B$5))+GN169*SIN(RADIANS(-$C169+Графики!$B$5)),"")</f>
        <v/>
      </c>
      <c r="GQ169" s="24"/>
      <c r="GR169" s="25"/>
      <c r="GS169" s="25"/>
      <c r="GT169" s="25"/>
      <c r="GU169" s="18" t="str">
        <f t="shared" si="541"/>
        <v/>
      </c>
      <c r="GV169" s="18" t="str">
        <f t="shared" si="542"/>
        <v/>
      </c>
      <c r="GW169" s="18" t="str">
        <f t="shared" si="592"/>
        <v/>
      </c>
      <c r="GX169" s="18" t="str">
        <f t="shared" si="593"/>
        <v/>
      </c>
      <c r="GY169" s="18" t="str">
        <f>IF(ISNUMBER(GW169), GW169*COS(RADIANS(-$C169+Графики!$B$3))+GX169*SIN(RADIANS(-$C169+Графики!$B$3)),"")</f>
        <v/>
      </c>
      <c r="GZ169" s="19" t="str">
        <f>IF(ISNUMBER(GW169), GW169*COS(RADIANS(-$C169+Графики!$B$5))+GX169*SIN(RADIANS(-$C169+Графики!$B$5)),"")</f>
        <v/>
      </c>
      <c r="HA169" s="24"/>
      <c r="HB169" s="25"/>
      <c r="HC169" s="25"/>
      <c r="HD169" s="25"/>
      <c r="HE169" s="18" t="str">
        <f t="shared" si="543"/>
        <v/>
      </c>
      <c r="HF169" s="18" t="str">
        <f t="shared" si="544"/>
        <v/>
      </c>
      <c r="HG169" s="18" t="str">
        <f t="shared" si="594"/>
        <v/>
      </c>
      <c r="HH169" s="18" t="str">
        <f t="shared" si="595"/>
        <v/>
      </c>
      <c r="HI169" s="18" t="str">
        <f>IF(ISNUMBER(HG169), HG169*COS(RADIANS(-$C169+Графики!$B$3))+HH169*SIN(RADIANS(-$C169+Графики!$B$3)),"")</f>
        <v/>
      </c>
      <c r="HJ169" s="19" t="str">
        <f>IF(ISNUMBER(HG169), HG169*COS(RADIANS(-$C169+Графики!$B$5))+HH169*SIN(RADIANS(-$C169+Графики!$B$5)),"")</f>
        <v/>
      </c>
      <c r="HK169" s="24"/>
      <c r="HL169" s="25"/>
      <c r="HM169" s="25"/>
      <c r="HN169" s="25"/>
      <c r="HO169" s="18" t="str">
        <f t="shared" si="545"/>
        <v/>
      </c>
      <c r="HP169" s="18" t="str">
        <f t="shared" si="546"/>
        <v/>
      </c>
      <c r="HQ169" s="18" t="str">
        <f t="shared" si="596"/>
        <v/>
      </c>
      <c r="HR169" s="18" t="str">
        <f t="shared" si="597"/>
        <v/>
      </c>
      <c r="HS169" s="18" t="str">
        <f>IF(ISNUMBER(HQ169), HQ169*COS(RADIANS(-$C169+Графики!$B$3))+HR169*SIN(RADIANS(-$C169+Графики!$B$3)),"")</f>
        <v/>
      </c>
      <c r="HT169" s="19" t="str">
        <f>IF(ISNUMBER(HQ169), HQ169*COS(RADIANS(-$C169+Графики!$B$5))+HR169*SIN(RADIANS(-$C169+Графики!$B$5)),"")</f>
        <v/>
      </c>
      <c r="HU169" s="24"/>
      <c r="HV169" s="25"/>
      <c r="HW169" s="25"/>
      <c r="HX169" s="25"/>
      <c r="HY169" s="18" t="str">
        <f t="shared" si="547"/>
        <v/>
      </c>
      <c r="HZ169" s="18" t="str">
        <f t="shared" si="548"/>
        <v/>
      </c>
      <c r="IA169" s="18" t="str">
        <f t="shared" si="598"/>
        <v/>
      </c>
      <c r="IB169" s="18" t="str">
        <f t="shared" si="599"/>
        <v/>
      </c>
      <c r="IC169" s="18" t="str">
        <f>IF(ISNUMBER(IA169), IA169*COS(RADIANS(-$C169+Графики!$B$3))+IB169*SIN(RADIANS(-$C169+Графики!$B$3)),"")</f>
        <v/>
      </c>
      <c r="ID169" s="19" t="str">
        <f>IF(ISNUMBER(IA169), IA169*COS(RADIANS(-$C169+Графики!$B$5))+IB169*SIN(RADIANS(-$C169+Графики!$B$5)),"")</f>
        <v/>
      </c>
      <c r="IE169" s="24"/>
      <c r="IF169" s="25"/>
      <c r="IG169" s="25"/>
      <c r="IH169" s="25"/>
      <c r="II169" s="18" t="str">
        <f t="shared" si="549"/>
        <v/>
      </c>
      <c r="IJ169" s="18" t="str">
        <f t="shared" si="550"/>
        <v/>
      </c>
      <c r="IK169" s="18" t="str">
        <f t="shared" si="600"/>
        <v/>
      </c>
      <c r="IL169" s="18" t="str">
        <f t="shared" si="601"/>
        <v/>
      </c>
      <c r="IM169" s="18" t="str">
        <f>IF(ISNUMBER(IK169), IK169*COS(RADIANS(-$C169+Графики!$B$3))+IL169*SIN(RADIANS(-$C169+Графики!$B$3)),"")</f>
        <v/>
      </c>
      <c r="IN169" s="19" t="str">
        <f>IF(ISNUMBER(IK169), IK169*COS(RADIANS(-$C169+Графики!$B$5))+IL169*SIN(RADIANS(-$C169+Графики!$B$5)),"")</f>
        <v/>
      </c>
      <c r="IO169" s="24"/>
      <c r="IP169" s="25"/>
      <c r="IQ169" s="25"/>
      <c r="IR169" s="25"/>
      <c r="IS169" s="18" t="str">
        <f t="shared" si="551"/>
        <v/>
      </c>
      <c r="IT169" s="18" t="str">
        <f t="shared" si="552"/>
        <v/>
      </c>
      <c r="IU169" s="18" t="str">
        <f t="shared" si="602"/>
        <v/>
      </c>
      <c r="IV169" s="18" t="str">
        <f t="shared" si="603"/>
        <v/>
      </c>
      <c r="IW169" s="18" t="str">
        <f>IF(ISNUMBER(IU169), IU169*COS(RADIANS(-$C169+Графики!$B$3))+IV169*SIN(RADIANS(-$C169+Графики!$B$3)),"")</f>
        <v/>
      </c>
      <c r="IX169" s="19" t="str">
        <f>IF(ISNUMBER(IU169), IU169*COS(RADIANS(-$C169+Графики!$B$5))+IV169*SIN(RADIANS(-$C169+Графики!$B$5)),"")</f>
        <v/>
      </c>
    </row>
    <row r="170" spans="1:258" s="88" customFormat="1" x14ac:dyDescent="0.25">
      <c r="A170" s="44">
        <v>170</v>
      </c>
      <c r="B170" s="50">
        <v>0</v>
      </c>
      <c r="C170" s="11">
        <f>IF(Графики!$A$7="Расчитывать с учетом закручивания скважины",B170,0)</f>
        <v>0</v>
      </c>
      <c r="D170" s="47">
        <v>83.5</v>
      </c>
      <c r="E170" s="34">
        <f t="shared" si="553"/>
        <v>0</v>
      </c>
      <c r="F170" s="35">
        <f t="shared" si="553"/>
        <v>0</v>
      </c>
      <c r="G170" s="35">
        <f t="shared" si="500"/>
        <v>0</v>
      </c>
      <c r="H170" s="36">
        <f t="shared" si="501"/>
        <v>0</v>
      </c>
      <c r="I170" s="29"/>
      <c r="J170" s="25"/>
      <c r="K170" s="25"/>
      <c r="L170" s="25"/>
      <c r="M170" s="18" t="str">
        <f t="shared" si="503"/>
        <v/>
      </c>
      <c r="N170" s="18" t="str">
        <f t="shared" si="504"/>
        <v/>
      </c>
      <c r="O170" s="18" t="str">
        <f t="shared" si="554"/>
        <v/>
      </c>
      <c r="P170" s="18" t="str">
        <f t="shared" si="555"/>
        <v/>
      </c>
      <c r="Q170" s="18" t="str">
        <f>IF(ISNUMBER(O170), O170*COS(RADIANS(-$C170+Графики!$B$3))+P170*SIN(RADIANS(-$C170+Графики!$B$3)),"")</f>
        <v/>
      </c>
      <c r="R170" s="19" t="str">
        <f>IF(ISNUMBER(O170), O170*COS(RADIANS(-$C170+Графики!$B$5))+P170*SIN(RADIANS(-$C170+Графики!$B$5)),"")</f>
        <v/>
      </c>
      <c r="S170" s="29"/>
      <c r="T170" s="25"/>
      <c r="U170" s="25"/>
      <c r="V170" s="25"/>
      <c r="W170" s="18" t="str">
        <f t="shared" si="505"/>
        <v/>
      </c>
      <c r="X170" s="18" t="str">
        <f t="shared" si="506"/>
        <v/>
      </c>
      <c r="Y170" s="18" t="str">
        <f t="shared" si="556"/>
        <v/>
      </c>
      <c r="Z170" s="18" t="str">
        <f t="shared" si="557"/>
        <v/>
      </c>
      <c r="AA170" s="18" t="str">
        <f>IF(ISNUMBER(Y170), Y170*COS(RADIANS(-$C170+Графики!$B$3))+Z170*SIN(RADIANS(-$C170+Графики!$B$3)),"")</f>
        <v/>
      </c>
      <c r="AB170" s="18" t="str">
        <f>IF(ISNUMBER(Y170), Y170*COS(RADIANS(-$C170+Графики!$B$5))+Z170*SIN(RADIANS(-$C170+Графики!$B$5)),"")</f>
        <v/>
      </c>
      <c r="AC170" s="24"/>
      <c r="AD170" s="25"/>
      <c r="AE170" s="25"/>
      <c r="AF170" s="25"/>
      <c r="AG170" s="18" t="str">
        <f t="shared" si="507"/>
        <v/>
      </c>
      <c r="AH170" s="18" t="str">
        <f t="shared" si="508"/>
        <v/>
      </c>
      <c r="AI170" s="18" t="str">
        <f t="shared" si="558"/>
        <v/>
      </c>
      <c r="AJ170" s="18" t="str">
        <f t="shared" si="559"/>
        <v/>
      </c>
      <c r="AK170" s="18" t="str">
        <f>IF(ISNUMBER(AI170), AI170*COS(RADIANS(-$C170+Графики!$B$3))+AJ170*SIN(RADIANS(-$C170+Графики!$B$3)),"")</f>
        <v/>
      </c>
      <c r="AL170" s="19" t="str">
        <f>IF(ISNUMBER(AI170), AI170*COS(RADIANS(-$C170+Графики!$B$5))+AJ170*SIN(RADIANS(-$C170+Графики!$B$5)),"")</f>
        <v/>
      </c>
      <c r="AM170" s="24"/>
      <c r="AN170" s="25"/>
      <c r="AO170" s="25"/>
      <c r="AP170" s="25"/>
      <c r="AQ170" s="18" t="str">
        <f t="shared" si="509"/>
        <v/>
      </c>
      <c r="AR170" s="18" t="str">
        <f t="shared" si="510"/>
        <v/>
      </c>
      <c r="AS170" s="18" t="str">
        <f t="shared" si="560"/>
        <v/>
      </c>
      <c r="AT170" s="18" t="str">
        <f t="shared" si="561"/>
        <v/>
      </c>
      <c r="AU170" s="18" t="str">
        <f>IF(ISNUMBER(AS170), AS170*COS(RADIANS(-$C170+Графики!$B$3))+AT170*SIN(RADIANS(-$C170+Графики!$B$3)),"")</f>
        <v/>
      </c>
      <c r="AV170" s="19" t="str">
        <f>IF(ISNUMBER(AS170), AS170*COS(RADIANS(-$C170+Графики!$B$5))+AT170*SIN(RADIANS(-$C170+Графики!$B$5)),"")</f>
        <v/>
      </c>
      <c r="AW170" s="24"/>
      <c r="AX170" s="25"/>
      <c r="AY170" s="25"/>
      <c r="AZ170" s="25"/>
      <c r="BA170" s="18" t="str">
        <f t="shared" si="511"/>
        <v/>
      </c>
      <c r="BB170" s="18" t="str">
        <f t="shared" si="512"/>
        <v/>
      </c>
      <c r="BC170" s="18" t="str">
        <f t="shared" si="562"/>
        <v/>
      </c>
      <c r="BD170" s="18" t="str">
        <f t="shared" si="563"/>
        <v/>
      </c>
      <c r="BE170" s="18" t="str">
        <f>IF(ISNUMBER(BC170), BC170*COS(RADIANS(-$C170+Графики!$B$3))+BD170*SIN(RADIANS(-$C170+Графики!$B$3)),"")</f>
        <v/>
      </c>
      <c r="BF170" s="19" t="str">
        <f>IF(ISNUMBER(BC170), BC170*COS(RADIANS(-$C170+Графики!$B$5))+BD170*SIN(RADIANS(-$C170+Графики!$B$5)),"")</f>
        <v/>
      </c>
      <c r="BG170" s="24"/>
      <c r="BH170" s="25"/>
      <c r="BI170" s="25"/>
      <c r="BJ170" s="25"/>
      <c r="BK170" s="18" t="str">
        <f t="shared" si="513"/>
        <v/>
      </c>
      <c r="BL170" s="18" t="str">
        <f t="shared" si="514"/>
        <v/>
      </c>
      <c r="BM170" s="18" t="str">
        <f t="shared" si="564"/>
        <v/>
      </c>
      <c r="BN170" s="18" t="str">
        <f t="shared" si="565"/>
        <v/>
      </c>
      <c r="BO170" s="18" t="str">
        <f>IF(ISNUMBER(BM170), BM170*COS(RADIANS(-$C170+Графики!$B$3))+BN170*SIN(RADIANS(-$C170+Графики!$B$3)),"")</f>
        <v/>
      </c>
      <c r="BP170" s="19" t="str">
        <f>IF(ISNUMBER(BM170), BM170*COS(RADIANS(-$C170+Графики!$B$5))+BN170*SIN(RADIANS(-$C170+Графики!$B$5)),"")</f>
        <v/>
      </c>
      <c r="BQ170" s="24"/>
      <c r="BR170" s="25"/>
      <c r="BS170" s="25"/>
      <c r="BT170" s="25"/>
      <c r="BU170" s="18" t="str">
        <f t="shared" si="515"/>
        <v/>
      </c>
      <c r="BV170" s="18" t="str">
        <f t="shared" si="516"/>
        <v/>
      </c>
      <c r="BW170" s="18" t="str">
        <f t="shared" si="566"/>
        <v/>
      </c>
      <c r="BX170" s="18" t="str">
        <f t="shared" si="567"/>
        <v/>
      </c>
      <c r="BY170" s="18" t="str">
        <f>IF(ISNUMBER(BW170), BW170*COS(RADIANS(-$C170+Графики!$B$3))+BX170*SIN(RADIANS(-$C170+Графики!$B$3)),"")</f>
        <v/>
      </c>
      <c r="BZ170" s="19" t="str">
        <f>IF(ISNUMBER(BW170), BW170*COS(RADIANS(-$C170+Графики!$B$5))+BX170*SIN(RADIANS(-$C170+Графики!$B$5)),"")</f>
        <v/>
      </c>
      <c r="CA170" s="29"/>
      <c r="CB170" s="25"/>
      <c r="CC170" s="25"/>
      <c r="CD170" s="25"/>
      <c r="CE170" s="18" t="str">
        <f t="shared" si="517"/>
        <v/>
      </c>
      <c r="CF170" s="18" t="str">
        <f t="shared" si="518"/>
        <v/>
      </c>
      <c r="CG170" s="18" t="str">
        <f t="shared" si="568"/>
        <v/>
      </c>
      <c r="CH170" s="18" t="str">
        <f t="shared" si="569"/>
        <v/>
      </c>
      <c r="CI170" s="18" t="str">
        <f>IF(ISNUMBER(CG170), CG170*COS(RADIANS(-$C170+Графики!$B$3))+CH170*SIN(RADIANS(-$C170+Графики!$B$3)),"")</f>
        <v/>
      </c>
      <c r="CJ170" s="19" t="str">
        <f>IF(ISNUMBER(CG170), CG170*COS(RADIANS(-$C170+Графики!$B$5))+CH170*SIN(RADIANS(-$C170+Графики!$B$5)),"")</f>
        <v/>
      </c>
      <c r="CK170" s="24"/>
      <c r="CL170" s="25"/>
      <c r="CM170" s="25"/>
      <c r="CN170" s="25"/>
      <c r="CO170" s="18" t="str">
        <f t="shared" si="519"/>
        <v/>
      </c>
      <c r="CP170" s="18" t="str">
        <f t="shared" si="520"/>
        <v/>
      </c>
      <c r="CQ170" s="18" t="str">
        <f t="shared" si="570"/>
        <v/>
      </c>
      <c r="CR170" s="18" t="str">
        <f t="shared" si="571"/>
        <v/>
      </c>
      <c r="CS170" s="18" t="str">
        <f>IF(ISNUMBER(CQ170), CQ170*COS(RADIANS(-$C170+Графики!$B$3))+CR170*SIN(RADIANS(-$C170+Графики!$B$3)),"")</f>
        <v/>
      </c>
      <c r="CT170" s="19" t="str">
        <f>IF(ISNUMBER(CQ170), CQ170*COS(RADIANS(-$C170+Графики!$B$5))+CR170*SIN(RADIANS(-$C170+Графики!$B$5)),"")</f>
        <v/>
      </c>
      <c r="CU170" s="24"/>
      <c r="CV170" s="25"/>
      <c r="CW170" s="25"/>
      <c r="CX170" s="25"/>
      <c r="CY170" s="18" t="str">
        <f t="shared" si="521"/>
        <v/>
      </c>
      <c r="CZ170" s="18" t="str">
        <f t="shared" si="522"/>
        <v/>
      </c>
      <c r="DA170" s="18" t="str">
        <f t="shared" si="572"/>
        <v/>
      </c>
      <c r="DB170" s="18" t="str">
        <f t="shared" si="573"/>
        <v/>
      </c>
      <c r="DC170" s="18" t="str">
        <f>IF(ISNUMBER(DA170), DA170*COS(RADIANS(-$C170+Графики!$B$3))+DB170*SIN(RADIANS(-$C170+Графики!$B$3)),"")</f>
        <v/>
      </c>
      <c r="DD170" s="19" t="str">
        <f>IF(ISNUMBER(DA170), DA170*COS(RADIANS(-$C170+Графики!$B$5))+DB170*SIN(RADIANS(-$C170+Графики!$B$5)),"")</f>
        <v/>
      </c>
      <c r="DE170" s="24"/>
      <c r="DF170" s="25"/>
      <c r="DG170" s="25"/>
      <c r="DH170" s="25"/>
      <c r="DI170" s="18" t="str">
        <f t="shared" si="523"/>
        <v/>
      </c>
      <c r="DJ170" s="18" t="str">
        <f t="shared" si="524"/>
        <v/>
      </c>
      <c r="DK170" s="18" t="str">
        <f t="shared" si="574"/>
        <v/>
      </c>
      <c r="DL170" s="18" t="str">
        <f t="shared" si="575"/>
        <v/>
      </c>
      <c r="DM170" s="18" t="str">
        <f>IF(ISNUMBER(DK170), DK170*COS(RADIANS(-$C170+Графики!$B$3))+DL170*SIN(RADIANS(-$C170+Графики!$B$3)),"")</f>
        <v/>
      </c>
      <c r="DN170" s="19" t="str">
        <f>IF(ISNUMBER(DK170), DK170*COS(RADIANS(-$C170+Графики!$B$5))+DL170*SIN(RADIANS(-$C170+Графики!$B$5)),"")</f>
        <v/>
      </c>
      <c r="DO170" s="24"/>
      <c r="DP170" s="25"/>
      <c r="DQ170" s="25"/>
      <c r="DR170" s="25"/>
      <c r="DS170" s="18" t="str">
        <f t="shared" si="525"/>
        <v/>
      </c>
      <c r="DT170" s="18" t="str">
        <f t="shared" si="526"/>
        <v/>
      </c>
      <c r="DU170" s="18" t="str">
        <f t="shared" si="576"/>
        <v/>
      </c>
      <c r="DV170" s="18" t="str">
        <f t="shared" si="577"/>
        <v/>
      </c>
      <c r="DW170" s="18" t="str">
        <f>IF(ISNUMBER(DU170), DU170*COS(RADIANS(-$C170+Графики!$B$3))+DV170*SIN(RADIANS(-$C170+Графики!$B$3)),"")</f>
        <v/>
      </c>
      <c r="DX170" s="19" t="str">
        <f>IF(ISNUMBER(DU170), DU170*COS(RADIANS(-$C170+Графики!$B$5))+DV170*SIN(RADIANS(-$C170+Графики!$B$5)),"")</f>
        <v/>
      </c>
      <c r="DY170" s="24"/>
      <c r="DZ170" s="25"/>
      <c r="EA170" s="25"/>
      <c r="EB170" s="25"/>
      <c r="EC170" s="18" t="str">
        <f t="shared" si="527"/>
        <v/>
      </c>
      <c r="ED170" s="18" t="str">
        <f t="shared" si="528"/>
        <v/>
      </c>
      <c r="EE170" s="18" t="str">
        <f t="shared" si="578"/>
        <v/>
      </c>
      <c r="EF170" s="18" t="str">
        <f t="shared" si="579"/>
        <v/>
      </c>
      <c r="EG170" s="18" t="str">
        <f>IF(ISNUMBER(EE170), EE170*COS(RADIANS(-$C170+Графики!$B$3))+EF170*SIN(RADIANS(-$C170+Графики!$B$3)),"")</f>
        <v/>
      </c>
      <c r="EH170" s="19" t="str">
        <f>IF(ISNUMBER(EE170), EE170*COS(RADIANS(-$C170+Графики!$B$5))+EF170*SIN(RADIANS(-$C170+Графики!$B$5)),"")</f>
        <v/>
      </c>
      <c r="EI170" s="24"/>
      <c r="EJ170" s="25"/>
      <c r="EK170" s="25"/>
      <c r="EL170" s="25"/>
      <c r="EM170" s="18" t="str">
        <f t="shared" si="529"/>
        <v/>
      </c>
      <c r="EN170" s="18" t="str">
        <f t="shared" si="530"/>
        <v/>
      </c>
      <c r="EO170" s="18" t="str">
        <f t="shared" si="580"/>
        <v/>
      </c>
      <c r="EP170" s="18" t="str">
        <f t="shared" si="581"/>
        <v/>
      </c>
      <c r="EQ170" s="18" t="str">
        <f>IF(ISNUMBER(EO170), EO170*COS(RADIANS(-$C170+Графики!$B$3))+EP170*SIN(RADIANS(-$C170+Графики!$B$3)),"")</f>
        <v/>
      </c>
      <c r="ER170" s="19" t="str">
        <f>IF(ISNUMBER(EO170), EO170*COS(RADIANS(-$C170+Графики!$B$5))+EP170*SIN(RADIANS(-$C170+Графики!$B$5)),"")</f>
        <v/>
      </c>
      <c r="ES170" s="24"/>
      <c r="ET170" s="25"/>
      <c r="EU170" s="25"/>
      <c r="EV170" s="25"/>
      <c r="EW170" s="18" t="str">
        <f t="shared" si="531"/>
        <v/>
      </c>
      <c r="EX170" s="18" t="str">
        <f t="shared" si="532"/>
        <v/>
      </c>
      <c r="EY170" s="18" t="str">
        <f t="shared" si="582"/>
        <v/>
      </c>
      <c r="EZ170" s="18" t="str">
        <f t="shared" si="583"/>
        <v/>
      </c>
      <c r="FA170" s="18" t="str">
        <f>IF(ISNUMBER(EY170), EY170*COS(RADIANS(-$C170+Графики!$B$3))+EZ170*SIN(RADIANS(-$C170+Графики!$B$3)),"")</f>
        <v/>
      </c>
      <c r="FB170" s="19" t="str">
        <f>IF(ISNUMBER(EY170), EY170*COS(RADIANS(-$C170+Графики!$B$5))+EZ170*SIN(RADIANS(-$C170+Графики!$B$5)),"")</f>
        <v/>
      </c>
      <c r="FC170" s="24"/>
      <c r="FD170" s="25"/>
      <c r="FE170" s="25"/>
      <c r="FF170" s="25"/>
      <c r="FG170" s="18" t="str">
        <f t="shared" si="533"/>
        <v/>
      </c>
      <c r="FH170" s="18" t="str">
        <f t="shared" si="534"/>
        <v/>
      </c>
      <c r="FI170" s="18" t="str">
        <f t="shared" si="584"/>
        <v/>
      </c>
      <c r="FJ170" s="18" t="str">
        <f t="shared" si="585"/>
        <v/>
      </c>
      <c r="FK170" s="18" t="str">
        <f>IF(ISNUMBER(FI170), FI170*COS(RADIANS(-$C170+Графики!$B$3))+FJ170*SIN(RADIANS(-$C170+Графики!$B$3)),"")</f>
        <v/>
      </c>
      <c r="FL170" s="19" t="str">
        <f>IF(ISNUMBER(FI170), FI170*COS(RADIANS(-$C170+Графики!$B$5))+FJ170*SIN(RADIANS(-$C170+Графики!$B$5)),"")</f>
        <v/>
      </c>
      <c r="FM170" s="24"/>
      <c r="FN170" s="25"/>
      <c r="FO170" s="25"/>
      <c r="FP170" s="25"/>
      <c r="FQ170" s="18" t="str">
        <f t="shared" si="535"/>
        <v/>
      </c>
      <c r="FR170" s="18" t="str">
        <f t="shared" si="536"/>
        <v/>
      </c>
      <c r="FS170" s="18" t="str">
        <f t="shared" si="586"/>
        <v/>
      </c>
      <c r="FT170" s="18" t="str">
        <f t="shared" si="587"/>
        <v/>
      </c>
      <c r="FU170" s="18" t="str">
        <f>IF(ISNUMBER(FS170), FS170*COS(RADIANS(-$C170+Графики!$B$3))+FT170*SIN(RADIANS(-$C170+Графики!$B$3)),"")</f>
        <v/>
      </c>
      <c r="FV170" s="19" t="str">
        <f>IF(ISNUMBER(FS170), FS170*COS(RADIANS(-$C170+Графики!$B$5))+FT170*SIN(RADIANS(-$C170+Графики!$B$5)),"")</f>
        <v/>
      </c>
      <c r="FW170" s="24"/>
      <c r="FX170" s="25"/>
      <c r="FY170" s="25"/>
      <c r="FZ170" s="25"/>
      <c r="GA170" s="18" t="str">
        <f t="shared" si="537"/>
        <v/>
      </c>
      <c r="GB170" s="18" t="str">
        <f t="shared" si="538"/>
        <v/>
      </c>
      <c r="GC170" s="18" t="str">
        <f t="shared" si="588"/>
        <v/>
      </c>
      <c r="GD170" s="18" t="str">
        <f t="shared" si="589"/>
        <v/>
      </c>
      <c r="GE170" s="18" t="str">
        <f>IF(ISNUMBER(GC170), GC170*COS(RADIANS(-$C170+Графики!$B$3))+GD170*SIN(RADIANS(-$C170+Графики!$B$3)),"")</f>
        <v/>
      </c>
      <c r="GF170" s="19" t="str">
        <f>IF(ISNUMBER(GC170), GC170*COS(RADIANS(-$C170+Графики!$B$5))+GD170*SIN(RADIANS(-$C170+Графики!$B$5)),"")</f>
        <v/>
      </c>
      <c r="GG170" s="24"/>
      <c r="GH170" s="25"/>
      <c r="GI170" s="25"/>
      <c r="GJ170" s="25"/>
      <c r="GK170" s="18" t="str">
        <f t="shared" si="539"/>
        <v/>
      </c>
      <c r="GL170" s="18" t="str">
        <f t="shared" si="540"/>
        <v/>
      </c>
      <c r="GM170" s="18" t="str">
        <f t="shared" si="590"/>
        <v/>
      </c>
      <c r="GN170" s="18" t="str">
        <f t="shared" si="591"/>
        <v/>
      </c>
      <c r="GO170" s="18" t="str">
        <f>IF(ISNUMBER(GM170), GM170*COS(RADIANS(-$C170+Графики!$B$3))+GN170*SIN(RADIANS(-$C170+Графики!$B$3)),"")</f>
        <v/>
      </c>
      <c r="GP170" s="19" t="str">
        <f>IF(ISNUMBER(GM170), GM170*COS(RADIANS(-$C170+Графики!$B$5))+GN170*SIN(RADIANS(-$C170+Графики!$B$5)),"")</f>
        <v/>
      </c>
      <c r="GQ170" s="24"/>
      <c r="GR170" s="25"/>
      <c r="GS170" s="25"/>
      <c r="GT170" s="25"/>
      <c r="GU170" s="18" t="str">
        <f t="shared" si="541"/>
        <v/>
      </c>
      <c r="GV170" s="18" t="str">
        <f t="shared" si="542"/>
        <v/>
      </c>
      <c r="GW170" s="18" t="str">
        <f t="shared" si="592"/>
        <v/>
      </c>
      <c r="GX170" s="18" t="str">
        <f t="shared" si="593"/>
        <v/>
      </c>
      <c r="GY170" s="18" t="str">
        <f>IF(ISNUMBER(GW170), GW170*COS(RADIANS(-$C170+Графики!$B$3))+GX170*SIN(RADIANS(-$C170+Графики!$B$3)),"")</f>
        <v/>
      </c>
      <c r="GZ170" s="19" t="str">
        <f>IF(ISNUMBER(GW170), GW170*COS(RADIANS(-$C170+Графики!$B$5))+GX170*SIN(RADIANS(-$C170+Графики!$B$5)),"")</f>
        <v/>
      </c>
      <c r="HA170" s="24"/>
      <c r="HB170" s="25"/>
      <c r="HC170" s="25"/>
      <c r="HD170" s="25"/>
      <c r="HE170" s="18" t="str">
        <f t="shared" si="543"/>
        <v/>
      </c>
      <c r="HF170" s="18" t="str">
        <f t="shared" si="544"/>
        <v/>
      </c>
      <c r="HG170" s="18" t="str">
        <f t="shared" si="594"/>
        <v/>
      </c>
      <c r="HH170" s="18" t="str">
        <f t="shared" si="595"/>
        <v/>
      </c>
      <c r="HI170" s="18" t="str">
        <f>IF(ISNUMBER(HG170), HG170*COS(RADIANS(-$C170+Графики!$B$3))+HH170*SIN(RADIANS(-$C170+Графики!$B$3)),"")</f>
        <v/>
      </c>
      <c r="HJ170" s="19" t="str">
        <f>IF(ISNUMBER(HG170), HG170*COS(RADIANS(-$C170+Графики!$B$5))+HH170*SIN(RADIANS(-$C170+Графики!$B$5)),"")</f>
        <v/>
      </c>
      <c r="HK170" s="24"/>
      <c r="HL170" s="25"/>
      <c r="HM170" s="25"/>
      <c r="HN170" s="25"/>
      <c r="HO170" s="18" t="str">
        <f t="shared" si="545"/>
        <v/>
      </c>
      <c r="HP170" s="18" t="str">
        <f t="shared" si="546"/>
        <v/>
      </c>
      <c r="HQ170" s="18" t="str">
        <f t="shared" si="596"/>
        <v/>
      </c>
      <c r="HR170" s="18" t="str">
        <f t="shared" si="597"/>
        <v/>
      </c>
      <c r="HS170" s="18" t="str">
        <f>IF(ISNUMBER(HQ170), HQ170*COS(RADIANS(-$C170+Графики!$B$3))+HR170*SIN(RADIANS(-$C170+Графики!$B$3)),"")</f>
        <v/>
      </c>
      <c r="HT170" s="19" t="str">
        <f>IF(ISNUMBER(HQ170), HQ170*COS(RADIANS(-$C170+Графики!$B$5))+HR170*SIN(RADIANS(-$C170+Графики!$B$5)),"")</f>
        <v/>
      </c>
      <c r="HU170" s="24"/>
      <c r="HV170" s="25"/>
      <c r="HW170" s="25"/>
      <c r="HX170" s="25"/>
      <c r="HY170" s="18" t="str">
        <f t="shared" si="547"/>
        <v/>
      </c>
      <c r="HZ170" s="18" t="str">
        <f t="shared" si="548"/>
        <v/>
      </c>
      <c r="IA170" s="18" t="str">
        <f t="shared" si="598"/>
        <v/>
      </c>
      <c r="IB170" s="18" t="str">
        <f t="shared" si="599"/>
        <v/>
      </c>
      <c r="IC170" s="18" t="str">
        <f>IF(ISNUMBER(IA170), IA170*COS(RADIANS(-$C170+Графики!$B$3))+IB170*SIN(RADIANS(-$C170+Графики!$B$3)),"")</f>
        <v/>
      </c>
      <c r="ID170" s="19" t="str">
        <f>IF(ISNUMBER(IA170), IA170*COS(RADIANS(-$C170+Графики!$B$5))+IB170*SIN(RADIANS(-$C170+Графики!$B$5)),"")</f>
        <v/>
      </c>
      <c r="IE170" s="24"/>
      <c r="IF170" s="25"/>
      <c r="IG170" s="25"/>
      <c r="IH170" s="25"/>
      <c r="II170" s="18" t="str">
        <f t="shared" si="549"/>
        <v/>
      </c>
      <c r="IJ170" s="18" t="str">
        <f t="shared" si="550"/>
        <v/>
      </c>
      <c r="IK170" s="18" t="str">
        <f t="shared" si="600"/>
        <v/>
      </c>
      <c r="IL170" s="18" t="str">
        <f t="shared" si="601"/>
        <v/>
      </c>
      <c r="IM170" s="18" t="str">
        <f>IF(ISNUMBER(IK170), IK170*COS(RADIANS(-$C170+Графики!$B$3))+IL170*SIN(RADIANS(-$C170+Графики!$B$3)),"")</f>
        <v/>
      </c>
      <c r="IN170" s="19" t="str">
        <f>IF(ISNUMBER(IK170), IK170*COS(RADIANS(-$C170+Графики!$B$5))+IL170*SIN(RADIANS(-$C170+Графики!$B$5)),"")</f>
        <v/>
      </c>
      <c r="IO170" s="24"/>
      <c r="IP170" s="25"/>
      <c r="IQ170" s="25"/>
      <c r="IR170" s="25"/>
      <c r="IS170" s="18" t="str">
        <f t="shared" si="551"/>
        <v/>
      </c>
      <c r="IT170" s="18" t="str">
        <f t="shared" si="552"/>
        <v/>
      </c>
      <c r="IU170" s="18" t="str">
        <f t="shared" si="602"/>
        <v/>
      </c>
      <c r="IV170" s="18" t="str">
        <f t="shared" si="603"/>
        <v/>
      </c>
      <c r="IW170" s="18" t="str">
        <f>IF(ISNUMBER(IU170), IU170*COS(RADIANS(-$C170+Графики!$B$3))+IV170*SIN(RADIANS(-$C170+Графики!$B$3)),"")</f>
        <v/>
      </c>
      <c r="IX170" s="19" t="str">
        <f>IF(ISNUMBER(IU170), IU170*COS(RADIANS(-$C170+Графики!$B$5))+IV170*SIN(RADIANS(-$C170+Графики!$B$5)),"")</f>
        <v/>
      </c>
    </row>
    <row r="171" spans="1:258" s="88" customFormat="1" x14ac:dyDescent="0.25">
      <c r="A171" s="44">
        <v>171</v>
      </c>
      <c r="B171" s="50">
        <v>0</v>
      </c>
      <c r="C171" s="11">
        <f>IF(Графики!$A$7="Расчитывать с учетом закручивания скважины",B171,0)</f>
        <v>0</v>
      </c>
      <c r="D171" s="47">
        <v>84</v>
      </c>
      <c r="E171" s="34">
        <f t="shared" si="553"/>
        <v>0</v>
      </c>
      <c r="F171" s="35">
        <f t="shared" si="553"/>
        <v>0</v>
      </c>
      <c r="G171" s="35">
        <f t="shared" si="500"/>
        <v>0</v>
      </c>
      <c r="H171" s="36">
        <f t="shared" si="501"/>
        <v>0</v>
      </c>
      <c r="I171" s="29"/>
      <c r="J171" s="25"/>
      <c r="K171" s="25"/>
      <c r="L171" s="25"/>
      <c r="M171" s="18" t="str">
        <f t="shared" si="503"/>
        <v/>
      </c>
      <c r="N171" s="18" t="str">
        <f t="shared" si="504"/>
        <v/>
      </c>
      <c r="O171" s="18" t="str">
        <f t="shared" si="554"/>
        <v/>
      </c>
      <c r="P171" s="18" t="str">
        <f t="shared" si="555"/>
        <v/>
      </c>
      <c r="Q171" s="18" t="str">
        <f>IF(ISNUMBER(O171), O171*COS(RADIANS(-$C171+Графики!$B$3))+P171*SIN(RADIANS(-$C171+Графики!$B$3)),"")</f>
        <v/>
      </c>
      <c r="R171" s="19" t="str">
        <f>IF(ISNUMBER(O171), O171*COS(RADIANS(-$C171+Графики!$B$5))+P171*SIN(RADIANS(-$C171+Графики!$B$5)),"")</f>
        <v/>
      </c>
      <c r="S171" s="29"/>
      <c r="T171" s="25"/>
      <c r="U171" s="25"/>
      <c r="V171" s="25"/>
      <c r="W171" s="18" t="str">
        <f t="shared" si="505"/>
        <v/>
      </c>
      <c r="X171" s="18" t="str">
        <f t="shared" si="506"/>
        <v/>
      </c>
      <c r="Y171" s="18" t="str">
        <f t="shared" si="556"/>
        <v/>
      </c>
      <c r="Z171" s="18" t="str">
        <f t="shared" si="557"/>
        <v/>
      </c>
      <c r="AA171" s="18" t="str">
        <f>IF(ISNUMBER(Y171), Y171*COS(RADIANS(-$C171+Графики!$B$3))+Z171*SIN(RADIANS(-$C171+Графики!$B$3)),"")</f>
        <v/>
      </c>
      <c r="AB171" s="18" t="str">
        <f>IF(ISNUMBER(Y171), Y171*COS(RADIANS(-$C171+Графики!$B$5))+Z171*SIN(RADIANS(-$C171+Графики!$B$5)),"")</f>
        <v/>
      </c>
      <c r="AC171" s="24"/>
      <c r="AD171" s="25"/>
      <c r="AE171" s="25"/>
      <c r="AF171" s="25"/>
      <c r="AG171" s="18" t="str">
        <f t="shared" si="507"/>
        <v/>
      </c>
      <c r="AH171" s="18" t="str">
        <f t="shared" si="508"/>
        <v/>
      </c>
      <c r="AI171" s="18" t="str">
        <f t="shared" si="558"/>
        <v/>
      </c>
      <c r="AJ171" s="18" t="str">
        <f t="shared" si="559"/>
        <v/>
      </c>
      <c r="AK171" s="18" t="str">
        <f>IF(ISNUMBER(AI171), AI171*COS(RADIANS(-$C171+Графики!$B$3))+AJ171*SIN(RADIANS(-$C171+Графики!$B$3)),"")</f>
        <v/>
      </c>
      <c r="AL171" s="19" t="str">
        <f>IF(ISNUMBER(AI171), AI171*COS(RADIANS(-$C171+Графики!$B$5))+AJ171*SIN(RADIANS(-$C171+Графики!$B$5)),"")</f>
        <v/>
      </c>
      <c r="AM171" s="24"/>
      <c r="AN171" s="25"/>
      <c r="AO171" s="25"/>
      <c r="AP171" s="25"/>
      <c r="AQ171" s="18" t="str">
        <f t="shared" si="509"/>
        <v/>
      </c>
      <c r="AR171" s="18" t="str">
        <f t="shared" si="510"/>
        <v/>
      </c>
      <c r="AS171" s="18" t="str">
        <f t="shared" si="560"/>
        <v/>
      </c>
      <c r="AT171" s="18" t="str">
        <f t="shared" si="561"/>
        <v/>
      </c>
      <c r="AU171" s="18" t="str">
        <f>IF(ISNUMBER(AS171), AS171*COS(RADIANS(-$C171+Графики!$B$3))+AT171*SIN(RADIANS(-$C171+Графики!$B$3)),"")</f>
        <v/>
      </c>
      <c r="AV171" s="19" t="str">
        <f>IF(ISNUMBER(AS171), AS171*COS(RADIANS(-$C171+Графики!$B$5))+AT171*SIN(RADIANS(-$C171+Графики!$B$5)),"")</f>
        <v/>
      </c>
      <c r="AW171" s="24"/>
      <c r="AX171" s="25"/>
      <c r="AY171" s="25"/>
      <c r="AZ171" s="25"/>
      <c r="BA171" s="18" t="str">
        <f t="shared" si="511"/>
        <v/>
      </c>
      <c r="BB171" s="18" t="str">
        <f t="shared" si="512"/>
        <v/>
      </c>
      <c r="BC171" s="18" t="str">
        <f t="shared" si="562"/>
        <v/>
      </c>
      <c r="BD171" s="18" t="str">
        <f t="shared" si="563"/>
        <v/>
      </c>
      <c r="BE171" s="18" t="str">
        <f>IF(ISNUMBER(BC171), BC171*COS(RADIANS(-$C171+Графики!$B$3))+BD171*SIN(RADIANS(-$C171+Графики!$B$3)),"")</f>
        <v/>
      </c>
      <c r="BF171" s="19" t="str">
        <f>IF(ISNUMBER(BC171), BC171*COS(RADIANS(-$C171+Графики!$B$5))+BD171*SIN(RADIANS(-$C171+Графики!$B$5)),"")</f>
        <v/>
      </c>
      <c r="BG171" s="24"/>
      <c r="BH171" s="25"/>
      <c r="BI171" s="25"/>
      <c r="BJ171" s="25"/>
      <c r="BK171" s="18" t="str">
        <f t="shared" si="513"/>
        <v/>
      </c>
      <c r="BL171" s="18" t="str">
        <f t="shared" si="514"/>
        <v/>
      </c>
      <c r="BM171" s="18" t="str">
        <f t="shared" si="564"/>
        <v/>
      </c>
      <c r="BN171" s="18" t="str">
        <f t="shared" si="565"/>
        <v/>
      </c>
      <c r="BO171" s="18" t="str">
        <f>IF(ISNUMBER(BM171), BM171*COS(RADIANS(-$C171+Графики!$B$3))+BN171*SIN(RADIANS(-$C171+Графики!$B$3)),"")</f>
        <v/>
      </c>
      <c r="BP171" s="19" t="str">
        <f>IF(ISNUMBER(BM171), BM171*COS(RADIANS(-$C171+Графики!$B$5))+BN171*SIN(RADIANS(-$C171+Графики!$B$5)),"")</f>
        <v/>
      </c>
      <c r="BQ171" s="24"/>
      <c r="BR171" s="25"/>
      <c r="BS171" s="25"/>
      <c r="BT171" s="25"/>
      <c r="BU171" s="18" t="str">
        <f t="shared" si="515"/>
        <v/>
      </c>
      <c r="BV171" s="18" t="str">
        <f t="shared" si="516"/>
        <v/>
      </c>
      <c r="BW171" s="18" t="str">
        <f t="shared" si="566"/>
        <v/>
      </c>
      <c r="BX171" s="18" t="str">
        <f t="shared" si="567"/>
        <v/>
      </c>
      <c r="BY171" s="18" t="str">
        <f>IF(ISNUMBER(BW171), BW171*COS(RADIANS(-$C171+Графики!$B$3))+BX171*SIN(RADIANS(-$C171+Графики!$B$3)),"")</f>
        <v/>
      </c>
      <c r="BZ171" s="19" t="str">
        <f>IF(ISNUMBER(BW171), BW171*COS(RADIANS(-$C171+Графики!$B$5))+BX171*SIN(RADIANS(-$C171+Графики!$B$5)),"")</f>
        <v/>
      </c>
      <c r="CA171" s="29"/>
      <c r="CB171" s="25"/>
      <c r="CC171" s="25"/>
      <c r="CD171" s="25"/>
      <c r="CE171" s="18" t="str">
        <f t="shared" si="517"/>
        <v/>
      </c>
      <c r="CF171" s="18" t="str">
        <f t="shared" si="518"/>
        <v/>
      </c>
      <c r="CG171" s="18" t="str">
        <f t="shared" si="568"/>
        <v/>
      </c>
      <c r="CH171" s="18" t="str">
        <f t="shared" si="569"/>
        <v/>
      </c>
      <c r="CI171" s="18" t="str">
        <f>IF(ISNUMBER(CG171), CG171*COS(RADIANS(-$C171+Графики!$B$3))+CH171*SIN(RADIANS(-$C171+Графики!$B$3)),"")</f>
        <v/>
      </c>
      <c r="CJ171" s="19" t="str">
        <f>IF(ISNUMBER(CG171), CG171*COS(RADIANS(-$C171+Графики!$B$5))+CH171*SIN(RADIANS(-$C171+Графики!$B$5)),"")</f>
        <v/>
      </c>
      <c r="CK171" s="24"/>
      <c r="CL171" s="25"/>
      <c r="CM171" s="25"/>
      <c r="CN171" s="25"/>
      <c r="CO171" s="18" t="str">
        <f t="shared" si="519"/>
        <v/>
      </c>
      <c r="CP171" s="18" t="str">
        <f t="shared" si="520"/>
        <v/>
      </c>
      <c r="CQ171" s="18" t="str">
        <f t="shared" si="570"/>
        <v/>
      </c>
      <c r="CR171" s="18" t="str">
        <f t="shared" si="571"/>
        <v/>
      </c>
      <c r="CS171" s="18" t="str">
        <f>IF(ISNUMBER(CQ171), CQ171*COS(RADIANS(-$C171+Графики!$B$3))+CR171*SIN(RADIANS(-$C171+Графики!$B$3)),"")</f>
        <v/>
      </c>
      <c r="CT171" s="19" t="str">
        <f>IF(ISNUMBER(CQ171), CQ171*COS(RADIANS(-$C171+Графики!$B$5))+CR171*SIN(RADIANS(-$C171+Графики!$B$5)),"")</f>
        <v/>
      </c>
      <c r="CU171" s="24"/>
      <c r="CV171" s="25"/>
      <c r="CW171" s="25"/>
      <c r="CX171" s="25"/>
      <c r="CY171" s="18" t="str">
        <f t="shared" si="521"/>
        <v/>
      </c>
      <c r="CZ171" s="18" t="str">
        <f t="shared" si="522"/>
        <v/>
      </c>
      <c r="DA171" s="18" t="str">
        <f t="shared" si="572"/>
        <v/>
      </c>
      <c r="DB171" s="18" t="str">
        <f t="shared" si="573"/>
        <v/>
      </c>
      <c r="DC171" s="18" t="str">
        <f>IF(ISNUMBER(DA171), DA171*COS(RADIANS(-$C171+Графики!$B$3))+DB171*SIN(RADIANS(-$C171+Графики!$B$3)),"")</f>
        <v/>
      </c>
      <c r="DD171" s="19" t="str">
        <f>IF(ISNUMBER(DA171), DA171*COS(RADIANS(-$C171+Графики!$B$5))+DB171*SIN(RADIANS(-$C171+Графики!$B$5)),"")</f>
        <v/>
      </c>
      <c r="DE171" s="24"/>
      <c r="DF171" s="25"/>
      <c r="DG171" s="25"/>
      <c r="DH171" s="25"/>
      <c r="DI171" s="18" t="str">
        <f t="shared" si="523"/>
        <v/>
      </c>
      <c r="DJ171" s="18" t="str">
        <f t="shared" si="524"/>
        <v/>
      </c>
      <c r="DK171" s="18" t="str">
        <f t="shared" si="574"/>
        <v/>
      </c>
      <c r="DL171" s="18" t="str">
        <f t="shared" si="575"/>
        <v/>
      </c>
      <c r="DM171" s="18" t="str">
        <f>IF(ISNUMBER(DK171), DK171*COS(RADIANS(-$C171+Графики!$B$3))+DL171*SIN(RADIANS(-$C171+Графики!$B$3)),"")</f>
        <v/>
      </c>
      <c r="DN171" s="19" t="str">
        <f>IF(ISNUMBER(DK171), DK171*COS(RADIANS(-$C171+Графики!$B$5))+DL171*SIN(RADIANS(-$C171+Графики!$B$5)),"")</f>
        <v/>
      </c>
      <c r="DO171" s="24"/>
      <c r="DP171" s="25"/>
      <c r="DQ171" s="25"/>
      <c r="DR171" s="25"/>
      <c r="DS171" s="18" t="str">
        <f t="shared" si="525"/>
        <v/>
      </c>
      <c r="DT171" s="18" t="str">
        <f t="shared" si="526"/>
        <v/>
      </c>
      <c r="DU171" s="18" t="str">
        <f t="shared" si="576"/>
        <v/>
      </c>
      <c r="DV171" s="18" t="str">
        <f t="shared" si="577"/>
        <v/>
      </c>
      <c r="DW171" s="18" t="str">
        <f>IF(ISNUMBER(DU171), DU171*COS(RADIANS(-$C171+Графики!$B$3))+DV171*SIN(RADIANS(-$C171+Графики!$B$3)),"")</f>
        <v/>
      </c>
      <c r="DX171" s="19" t="str">
        <f>IF(ISNUMBER(DU171), DU171*COS(RADIANS(-$C171+Графики!$B$5))+DV171*SIN(RADIANS(-$C171+Графики!$B$5)),"")</f>
        <v/>
      </c>
      <c r="DY171" s="24"/>
      <c r="DZ171" s="25"/>
      <c r="EA171" s="25"/>
      <c r="EB171" s="25"/>
      <c r="EC171" s="18" t="str">
        <f t="shared" si="527"/>
        <v/>
      </c>
      <c r="ED171" s="18" t="str">
        <f t="shared" si="528"/>
        <v/>
      </c>
      <c r="EE171" s="18" t="str">
        <f t="shared" si="578"/>
        <v/>
      </c>
      <c r="EF171" s="18" t="str">
        <f t="shared" si="579"/>
        <v/>
      </c>
      <c r="EG171" s="18" t="str">
        <f>IF(ISNUMBER(EE171), EE171*COS(RADIANS(-$C171+Графики!$B$3))+EF171*SIN(RADIANS(-$C171+Графики!$B$3)),"")</f>
        <v/>
      </c>
      <c r="EH171" s="19" t="str">
        <f>IF(ISNUMBER(EE171), EE171*COS(RADIANS(-$C171+Графики!$B$5))+EF171*SIN(RADIANS(-$C171+Графики!$B$5)),"")</f>
        <v/>
      </c>
      <c r="EI171" s="24"/>
      <c r="EJ171" s="25"/>
      <c r="EK171" s="25"/>
      <c r="EL171" s="25"/>
      <c r="EM171" s="18" t="str">
        <f t="shared" si="529"/>
        <v/>
      </c>
      <c r="EN171" s="18" t="str">
        <f t="shared" si="530"/>
        <v/>
      </c>
      <c r="EO171" s="18" t="str">
        <f t="shared" si="580"/>
        <v/>
      </c>
      <c r="EP171" s="18" t="str">
        <f t="shared" si="581"/>
        <v/>
      </c>
      <c r="EQ171" s="18" t="str">
        <f>IF(ISNUMBER(EO171), EO171*COS(RADIANS(-$C171+Графики!$B$3))+EP171*SIN(RADIANS(-$C171+Графики!$B$3)),"")</f>
        <v/>
      </c>
      <c r="ER171" s="19" t="str">
        <f>IF(ISNUMBER(EO171), EO171*COS(RADIANS(-$C171+Графики!$B$5))+EP171*SIN(RADIANS(-$C171+Графики!$B$5)),"")</f>
        <v/>
      </c>
      <c r="ES171" s="24"/>
      <c r="ET171" s="25"/>
      <c r="EU171" s="25"/>
      <c r="EV171" s="25"/>
      <c r="EW171" s="18" t="str">
        <f t="shared" si="531"/>
        <v/>
      </c>
      <c r="EX171" s="18" t="str">
        <f t="shared" si="532"/>
        <v/>
      </c>
      <c r="EY171" s="18" t="str">
        <f t="shared" si="582"/>
        <v/>
      </c>
      <c r="EZ171" s="18" t="str">
        <f t="shared" si="583"/>
        <v/>
      </c>
      <c r="FA171" s="18" t="str">
        <f>IF(ISNUMBER(EY171), EY171*COS(RADIANS(-$C171+Графики!$B$3))+EZ171*SIN(RADIANS(-$C171+Графики!$B$3)),"")</f>
        <v/>
      </c>
      <c r="FB171" s="19" t="str">
        <f>IF(ISNUMBER(EY171), EY171*COS(RADIANS(-$C171+Графики!$B$5))+EZ171*SIN(RADIANS(-$C171+Графики!$B$5)),"")</f>
        <v/>
      </c>
      <c r="FC171" s="24"/>
      <c r="FD171" s="25"/>
      <c r="FE171" s="25"/>
      <c r="FF171" s="25"/>
      <c r="FG171" s="18" t="str">
        <f t="shared" si="533"/>
        <v/>
      </c>
      <c r="FH171" s="18" t="str">
        <f t="shared" si="534"/>
        <v/>
      </c>
      <c r="FI171" s="18" t="str">
        <f t="shared" si="584"/>
        <v/>
      </c>
      <c r="FJ171" s="18" t="str">
        <f t="shared" si="585"/>
        <v/>
      </c>
      <c r="FK171" s="18" t="str">
        <f>IF(ISNUMBER(FI171), FI171*COS(RADIANS(-$C171+Графики!$B$3))+FJ171*SIN(RADIANS(-$C171+Графики!$B$3)),"")</f>
        <v/>
      </c>
      <c r="FL171" s="19" t="str">
        <f>IF(ISNUMBER(FI171), FI171*COS(RADIANS(-$C171+Графики!$B$5))+FJ171*SIN(RADIANS(-$C171+Графики!$B$5)),"")</f>
        <v/>
      </c>
      <c r="FM171" s="24"/>
      <c r="FN171" s="25"/>
      <c r="FO171" s="25"/>
      <c r="FP171" s="25"/>
      <c r="FQ171" s="18" t="str">
        <f t="shared" si="535"/>
        <v/>
      </c>
      <c r="FR171" s="18" t="str">
        <f t="shared" si="536"/>
        <v/>
      </c>
      <c r="FS171" s="18" t="str">
        <f t="shared" si="586"/>
        <v/>
      </c>
      <c r="FT171" s="18" t="str">
        <f t="shared" si="587"/>
        <v/>
      </c>
      <c r="FU171" s="18" t="str">
        <f>IF(ISNUMBER(FS171), FS171*COS(RADIANS(-$C171+Графики!$B$3))+FT171*SIN(RADIANS(-$C171+Графики!$B$3)),"")</f>
        <v/>
      </c>
      <c r="FV171" s="19" t="str">
        <f>IF(ISNUMBER(FS171), FS171*COS(RADIANS(-$C171+Графики!$B$5))+FT171*SIN(RADIANS(-$C171+Графики!$B$5)),"")</f>
        <v/>
      </c>
      <c r="FW171" s="24"/>
      <c r="FX171" s="25"/>
      <c r="FY171" s="25"/>
      <c r="FZ171" s="25"/>
      <c r="GA171" s="18" t="str">
        <f t="shared" si="537"/>
        <v/>
      </c>
      <c r="GB171" s="18" t="str">
        <f t="shared" si="538"/>
        <v/>
      </c>
      <c r="GC171" s="18" t="str">
        <f t="shared" si="588"/>
        <v/>
      </c>
      <c r="GD171" s="18" t="str">
        <f t="shared" si="589"/>
        <v/>
      </c>
      <c r="GE171" s="18" t="str">
        <f>IF(ISNUMBER(GC171), GC171*COS(RADIANS(-$C171+Графики!$B$3))+GD171*SIN(RADIANS(-$C171+Графики!$B$3)),"")</f>
        <v/>
      </c>
      <c r="GF171" s="19" t="str">
        <f>IF(ISNUMBER(GC171), GC171*COS(RADIANS(-$C171+Графики!$B$5))+GD171*SIN(RADIANS(-$C171+Графики!$B$5)),"")</f>
        <v/>
      </c>
      <c r="GG171" s="24"/>
      <c r="GH171" s="25"/>
      <c r="GI171" s="25"/>
      <c r="GJ171" s="25"/>
      <c r="GK171" s="18" t="str">
        <f t="shared" si="539"/>
        <v/>
      </c>
      <c r="GL171" s="18" t="str">
        <f t="shared" si="540"/>
        <v/>
      </c>
      <c r="GM171" s="18" t="str">
        <f t="shared" si="590"/>
        <v/>
      </c>
      <c r="GN171" s="18" t="str">
        <f t="shared" si="591"/>
        <v/>
      </c>
      <c r="GO171" s="18" t="str">
        <f>IF(ISNUMBER(GM171), GM171*COS(RADIANS(-$C171+Графики!$B$3))+GN171*SIN(RADIANS(-$C171+Графики!$B$3)),"")</f>
        <v/>
      </c>
      <c r="GP171" s="19" t="str">
        <f>IF(ISNUMBER(GM171), GM171*COS(RADIANS(-$C171+Графики!$B$5))+GN171*SIN(RADIANS(-$C171+Графики!$B$5)),"")</f>
        <v/>
      </c>
      <c r="GQ171" s="24"/>
      <c r="GR171" s="25"/>
      <c r="GS171" s="25"/>
      <c r="GT171" s="25"/>
      <c r="GU171" s="18" t="str">
        <f t="shared" si="541"/>
        <v/>
      </c>
      <c r="GV171" s="18" t="str">
        <f t="shared" si="542"/>
        <v/>
      </c>
      <c r="GW171" s="18" t="str">
        <f t="shared" si="592"/>
        <v/>
      </c>
      <c r="GX171" s="18" t="str">
        <f t="shared" si="593"/>
        <v/>
      </c>
      <c r="GY171" s="18" t="str">
        <f>IF(ISNUMBER(GW171), GW171*COS(RADIANS(-$C171+Графики!$B$3))+GX171*SIN(RADIANS(-$C171+Графики!$B$3)),"")</f>
        <v/>
      </c>
      <c r="GZ171" s="19" t="str">
        <f>IF(ISNUMBER(GW171), GW171*COS(RADIANS(-$C171+Графики!$B$5))+GX171*SIN(RADIANS(-$C171+Графики!$B$5)),"")</f>
        <v/>
      </c>
      <c r="HA171" s="24"/>
      <c r="HB171" s="25"/>
      <c r="HC171" s="25"/>
      <c r="HD171" s="25"/>
      <c r="HE171" s="18" t="str">
        <f t="shared" si="543"/>
        <v/>
      </c>
      <c r="HF171" s="18" t="str">
        <f t="shared" si="544"/>
        <v/>
      </c>
      <c r="HG171" s="18" t="str">
        <f t="shared" si="594"/>
        <v/>
      </c>
      <c r="HH171" s="18" t="str">
        <f t="shared" si="595"/>
        <v/>
      </c>
      <c r="HI171" s="18" t="str">
        <f>IF(ISNUMBER(HG171), HG171*COS(RADIANS(-$C171+Графики!$B$3))+HH171*SIN(RADIANS(-$C171+Графики!$B$3)),"")</f>
        <v/>
      </c>
      <c r="HJ171" s="19" t="str">
        <f>IF(ISNUMBER(HG171), HG171*COS(RADIANS(-$C171+Графики!$B$5))+HH171*SIN(RADIANS(-$C171+Графики!$B$5)),"")</f>
        <v/>
      </c>
      <c r="HK171" s="24"/>
      <c r="HL171" s="25"/>
      <c r="HM171" s="25"/>
      <c r="HN171" s="25"/>
      <c r="HO171" s="18" t="str">
        <f t="shared" si="545"/>
        <v/>
      </c>
      <c r="HP171" s="18" t="str">
        <f t="shared" si="546"/>
        <v/>
      </c>
      <c r="HQ171" s="18" t="str">
        <f t="shared" si="596"/>
        <v/>
      </c>
      <c r="HR171" s="18" t="str">
        <f t="shared" si="597"/>
        <v/>
      </c>
      <c r="HS171" s="18" t="str">
        <f>IF(ISNUMBER(HQ171), HQ171*COS(RADIANS(-$C171+Графики!$B$3))+HR171*SIN(RADIANS(-$C171+Графики!$B$3)),"")</f>
        <v/>
      </c>
      <c r="HT171" s="19" t="str">
        <f>IF(ISNUMBER(HQ171), HQ171*COS(RADIANS(-$C171+Графики!$B$5))+HR171*SIN(RADIANS(-$C171+Графики!$B$5)),"")</f>
        <v/>
      </c>
      <c r="HU171" s="24"/>
      <c r="HV171" s="25"/>
      <c r="HW171" s="25"/>
      <c r="HX171" s="25"/>
      <c r="HY171" s="18" t="str">
        <f t="shared" si="547"/>
        <v/>
      </c>
      <c r="HZ171" s="18" t="str">
        <f t="shared" si="548"/>
        <v/>
      </c>
      <c r="IA171" s="18" t="str">
        <f t="shared" si="598"/>
        <v/>
      </c>
      <c r="IB171" s="18" t="str">
        <f t="shared" si="599"/>
        <v/>
      </c>
      <c r="IC171" s="18" t="str">
        <f>IF(ISNUMBER(IA171), IA171*COS(RADIANS(-$C171+Графики!$B$3))+IB171*SIN(RADIANS(-$C171+Графики!$B$3)),"")</f>
        <v/>
      </c>
      <c r="ID171" s="19" t="str">
        <f>IF(ISNUMBER(IA171), IA171*COS(RADIANS(-$C171+Графики!$B$5))+IB171*SIN(RADIANS(-$C171+Графики!$B$5)),"")</f>
        <v/>
      </c>
      <c r="IE171" s="24"/>
      <c r="IF171" s="25"/>
      <c r="IG171" s="25"/>
      <c r="IH171" s="25"/>
      <c r="II171" s="18" t="str">
        <f t="shared" si="549"/>
        <v/>
      </c>
      <c r="IJ171" s="18" t="str">
        <f t="shared" si="550"/>
        <v/>
      </c>
      <c r="IK171" s="18" t="str">
        <f t="shared" si="600"/>
        <v/>
      </c>
      <c r="IL171" s="18" t="str">
        <f t="shared" si="601"/>
        <v/>
      </c>
      <c r="IM171" s="18" t="str">
        <f>IF(ISNUMBER(IK171), IK171*COS(RADIANS(-$C171+Графики!$B$3))+IL171*SIN(RADIANS(-$C171+Графики!$B$3)),"")</f>
        <v/>
      </c>
      <c r="IN171" s="19" t="str">
        <f>IF(ISNUMBER(IK171), IK171*COS(RADIANS(-$C171+Графики!$B$5))+IL171*SIN(RADIANS(-$C171+Графики!$B$5)),"")</f>
        <v/>
      </c>
      <c r="IO171" s="24"/>
      <c r="IP171" s="25"/>
      <c r="IQ171" s="25"/>
      <c r="IR171" s="25"/>
      <c r="IS171" s="18" t="str">
        <f t="shared" si="551"/>
        <v/>
      </c>
      <c r="IT171" s="18" t="str">
        <f t="shared" si="552"/>
        <v/>
      </c>
      <c r="IU171" s="18" t="str">
        <f t="shared" si="602"/>
        <v/>
      </c>
      <c r="IV171" s="18" t="str">
        <f t="shared" si="603"/>
        <v/>
      </c>
      <c r="IW171" s="18" t="str">
        <f>IF(ISNUMBER(IU171), IU171*COS(RADIANS(-$C171+Графики!$B$3))+IV171*SIN(RADIANS(-$C171+Графики!$B$3)),"")</f>
        <v/>
      </c>
      <c r="IX171" s="19" t="str">
        <f>IF(ISNUMBER(IU171), IU171*COS(RADIANS(-$C171+Графики!$B$5))+IV171*SIN(RADIANS(-$C171+Графики!$B$5)),"")</f>
        <v/>
      </c>
    </row>
    <row r="172" spans="1:258" s="88" customFormat="1" x14ac:dyDescent="0.25">
      <c r="A172" s="44">
        <v>172</v>
      </c>
      <c r="B172" s="50">
        <v>0</v>
      </c>
      <c r="C172" s="11">
        <f>IF(Графики!$A$7="Расчитывать с учетом закручивания скважины",B172,0)</f>
        <v>0</v>
      </c>
      <c r="D172" s="47">
        <v>84.5</v>
      </c>
      <c r="E172" s="34">
        <f t="shared" si="553"/>
        <v>0</v>
      </c>
      <c r="F172" s="35">
        <f t="shared" si="553"/>
        <v>0</v>
      </c>
      <c r="G172" s="35">
        <f t="shared" si="500"/>
        <v>0</v>
      </c>
      <c r="H172" s="36">
        <f t="shared" si="501"/>
        <v>0</v>
      </c>
      <c r="I172" s="29"/>
      <c r="J172" s="25"/>
      <c r="K172" s="25"/>
      <c r="L172" s="25"/>
      <c r="M172" s="18" t="str">
        <f t="shared" si="503"/>
        <v/>
      </c>
      <c r="N172" s="18" t="str">
        <f t="shared" si="504"/>
        <v/>
      </c>
      <c r="O172" s="18" t="str">
        <f t="shared" si="554"/>
        <v/>
      </c>
      <c r="P172" s="18" t="str">
        <f t="shared" si="555"/>
        <v/>
      </c>
      <c r="Q172" s="18" t="str">
        <f>IF(ISNUMBER(O172), O172*COS(RADIANS(-$C172+Графики!$B$3))+P172*SIN(RADIANS(-$C172+Графики!$B$3)),"")</f>
        <v/>
      </c>
      <c r="R172" s="19" t="str">
        <f>IF(ISNUMBER(O172), O172*COS(RADIANS(-$C172+Графики!$B$5))+P172*SIN(RADIANS(-$C172+Графики!$B$5)),"")</f>
        <v/>
      </c>
      <c r="S172" s="29"/>
      <c r="T172" s="25"/>
      <c r="U172" s="25"/>
      <c r="V172" s="25"/>
      <c r="W172" s="18" t="str">
        <f t="shared" si="505"/>
        <v/>
      </c>
      <c r="X172" s="18" t="str">
        <f t="shared" si="506"/>
        <v/>
      </c>
      <c r="Y172" s="18" t="str">
        <f t="shared" si="556"/>
        <v/>
      </c>
      <c r="Z172" s="18" t="str">
        <f t="shared" si="557"/>
        <v/>
      </c>
      <c r="AA172" s="18" t="str">
        <f>IF(ISNUMBER(Y172), Y172*COS(RADIANS(-$C172+Графики!$B$3))+Z172*SIN(RADIANS(-$C172+Графики!$B$3)),"")</f>
        <v/>
      </c>
      <c r="AB172" s="18" t="str">
        <f>IF(ISNUMBER(Y172), Y172*COS(RADIANS(-$C172+Графики!$B$5))+Z172*SIN(RADIANS(-$C172+Графики!$B$5)),"")</f>
        <v/>
      </c>
      <c r="AC172" s="24"/>
      <c r="AD172" s="25"/>
      <c r="AE172" s="25"/>
      <c r="AF172" s="25"/>
      <c r="AG172" s="18" t="str">
        <f t="shared" si="507"/>
        <v/>
      </c>
      <c r="AH172" s="18" t="str">
        <f t="shared" si="508"/>
        <v/>
      </c>
      <c r="AI172" s="18" t="str">
        <f t="shared" si="558"/>
        <v/>
      </c>
      <c r="AJ172" s="18" t="str">
        <f t="shared" si="559"/>
        <v/>
      </c>
      <c r="AK172" s="18" t="str">
        <f>IF(ISNUMBER(AI172), AI172*COS(RADIANS(-$C172+Графики!$B$3))+AJ172*SIN(RADIANS(-$C172+Графики!$B$3)),"")</f>
        <v/>
      </c>
      <c r="AL172" s="19" t="str">
        <f>IF(ISNUMBER(AI172), AI172*COS(RADIANS(-$C172+Графики!$B$5))+AJ172*SIN(RADIANS(-$C172+Графики!$B$5)),"")</f>
        <v/>
      </c>
      <c r="AM172" s="24"/>
      <c r="AN172" s="25"/>
      <c r="AO172" s="25"/>
      <c r="AP172" s="25"/>
      <c r="AQ172" s="18" t="str">
        <f t="shared" si="509"/>
        <v/>
      </c>
      <c r="AR172" s="18" t="str">
        <f t="shared" si="510"/>
        <v/>
      </c>
      <c r="AS172" s="18" t="str">
        <f t="shared" si="560"/>
        <v/>
      </c>
      <c r="AT172" s="18" t="str">
        <f t="shared" si="561"/>
        <v/>
      </c>
      <c r="AU172" s="18" t="str">
        <f>IF(ISNUMBER(AS172), AS172*COS(RADIANS(-$C172+Графики!$B$3))+AT172*SIN(RADIANS(-$C172+Графики!$B$3)),"")</f>
        <v/>
      </c>
      <c r="AV172" s="19" t="str">
        <f>IF(ISNUMBER(AS172), AS172*COS(RADIANS(-$C172+Графики!$B$5))+AT172*SIN(RADIANS(-$C172+Графики!$B$5)),"")</f>
        <v/>
      </c>
      <c r="AW172" s="24"/>
      <c r="AX172" s="25"/>
      <c r="AY172" s="25"/>
      <c r="AZ172" s="25"/>
      <c r="BA172" s="18" t="str">
        <f t="shared" si="511"/>
        <v/>
      </c>
      <c r="BB172" s="18" t="str">
        <f t="shared" si="512"/>
        <v/>
      </c>
      <c r="BC172" s="18" t="str">
        <f t="shared" si="562"/>
        <v/>
      </c>
      <c r="BD172" s="18" t="str">
        <f t="shared" si="563"/>
        <v/>
      </c>
      <c r="BE172" s="18" t="str">
        <f>IF(ISNUMBER(BC172), BC172*COS(RADIANS(-$C172+Графики!$B$3))+BD172*SIN(RADIANS(-$C172+Графики!$B$3)),"")</f>
        <v/>
      </c>
      <c r="BF172" s="19" t="str">
        <f>IF(ISNUMBER(BC172), BC172*COS(RADIANS(-$C172+Графики!$B$5))+BD172*SIN(RADIANS(-$C172+Графики!$B$5)),"")</f>
        <v/>
      </c>
      <c r="BG172" s="24"/>
      <c r="BH172" s="25"/>
      <c r="BI172" s="25"/>
      <c r="BJ172" s="25"/>
      <c r="BK172" s="18" t="str">
        <f t="shared" si="513"/>
        <v/>
      </c>
      <c r="BL172" s="18" t="str">
        <f t="shared" si="514"/>
        <v/>
      </c>
      <c r="BM172" s="18" t="str">
        <f t="shared" si="564"/>
        <v/>
      </c>
      <c r="BN172" s="18" t="str">
        <f t="shared" si="565"/>
        <v/>
      </c>
      <c r="BO172" s="18" t="str">
        <f>IF(ISNUMBER(BM172), BM172*COS(RADIANS(-$C172+Графики!$B$3))+BN172*SIN(RADIANS(-$C172+Графики!$B$3)),"")</f>
        <v/>
      </c>
      <c r="BP172" s="19" t="str">
        <f>IF(ISNUMBER(BM172), BM172*COS(RADIANS(-$C172+Графики!$B$5))+BN172*SIN(RADIANS(-$C172+Графики!$B$5)),"")</f>
        <v/>
      </c>
      <c r="BQ172" s="24"/>
      <c r="BR172" s="25"/>
      <c r="BS172" s="25"/>
      <c r="BT172" s="25"/>
      <c r="BU172" s="18" t="str">
        <f t="shared" si="515"/>
        <v/>
      </c>
      <c r="BV172" s="18" t="str">
        <f t="shared" si="516"/>
        <v/>
      </c>
      <c r="BW172" s="18" t="str">
        <f t="shared" si="566"/>
        <v/>
      </c>
      <c r="BX172" s="18" t="str">
        <f t="shared" si="567"/>
        <v/>
      </c>
      <c r="BY172" s="18" t="str">
        <f>IF(ISNUMBER(BW172), BW172*COS(RADIANS(-$C172+Графики!$B$3))+BX172*SIN(RADIANS(-$C172+Графики!$B$3)),"")</f>
        <v/>
      </c>
      <c r="BZ172" s="19" t="str">
        <f>IF(ISNUMBER(BW172), BW172*COS(RADIANS(-$C172+Графики!$B$5))+BX172*SIN(RADIANS(-$C172+Графики!$B$5)),"")</f>
        <v/>
      </c>
      <c r="CA172" s="29"/>
      <c r="CB172" s="25"/>
      <c r="CC172" s="25"/>
      <c r="CD172" s="25"/>
      <c r="CE172" s="18" t="str">
        <f t="shared" si="517"/>
        <v/>
      </c>
      <c r="CF172" s="18" t="str">
        <f t="shared" si="518"/>
        <v/>
      </c>
      <c r="CG172" s="18" t="str">
        <f t="shared" si="568"/>
        <v/>
      </c>
      <c r="CH172" s="18" t="str">
        <f t="shared" si="569"/>
        <v/>
      </c>
      <c r="CI172" s="18" t="str">
        <f>IF(ISNUMBER(CG172), CG172*COS(RADIANS(-$C172+Графики!$B$3))+CH172*SIN(RADIANS(-$C172+Графики!$B$3)),"")</f>
        <v/>
      </c>
      <c r="CJ172" s="19" t="str">
        <f>IF(ISNUMBER(CG172), CG172*COS(RADIANS(-$C172+Графики!$B$5))+CH172*SIN(RADIANS(-$C172+Графики!$B$5)),"")</f>
        <v/>
      </c>
      <c r="CK172" s="24"/>
      <c r="CL172" s="25"/>
      <c r="CM172" s="25"/>
      <c r="CN172" s="25"/>
      <c r="CO172" s="18" t="str">
        <f t="shared" si="519"/>
        <v/>
      </c>
      <c r="CP172" s="18" t="str">
        <f t="shared" si="520"/>
        <v/>
      </c>
      <c r="CQ172" s="18" t="str">
        <f t="shared" si="570"/>
        <v/>
      </c>
      <c r="CR172" s="18" t="str">
        <f t="shared" si="571"/>
        <v/>
      </c>
      <c r="CS172" s="18" t="str">
        <f>IF(ISNUMBER(CQ172), CQ172*COS(RADIANS(-$C172+Графики!$B$3))+CR172*SIN(RADIANS(-$C172+Графики!$B$3)),"")</f>
        <v/>
      </c>
      <c r="CT172" s="19" t="str">
        <f>IF(ISNUMBER(CQ172), CQ172*COS(RADIANS(-$C172+Графики!$B$5))+CR172*SIN(RADIANS(-$C172+Графики!$B$5)),"")</f>
        <v/>
      </c>
      <c r="CU172" s="24"/>
      <c r="CV172" s="25"/>
      <c r="CW172" s="25"/>
      <c r="CX172" s="25"/>
      <c r="CY172" s="18" t="str">
        <f t="shared" si="521"/>
        <v/>
      </c>
      <c r="CZ172" s="18" t="str">
        <f t="shared" si="522"/>
        <v/>
      </c>
      <c r="DA172" s="18" t="str">
        <f t="shared" si="572"/>
        <v/>
      </c>
      <c r="DB172" s="18" t="str">
        <f t="shared" si="573"/>
        <v/>
      </c>
      <c r="DC172" s="18" t="str">
        <f>IF(ISNUMBER(DA172), DA172*COS(RADIANS(-$C172+Графики!$B$3))+DB172*SIN(RADIANS(-$C172+Графики!$B$3)),"")</f>
        <v/>
      </c>
      <c r="DD172" s="19" t="str">
        <f>IF(ISNUMBER(DA172), DA172*COS(RADIANS(-$C172+Графики!$B$5))+DB172*SIN(RADIANS(-$C172+Графики!$B$5)),"")</f>
        <v/>
      </c>
      <c r="DE172" s="24"/>
      <c r="DF172" s="25"/>
      <c r="DG172" s="25"/>
      <c r="DH172" s="25"/>
      <c r="DI172" s="18" t="str">
        <f t="shared" si="523"/>
        <v/>
      </c>
      <c r="DJ172" s="18" t="str">
        <f t="shared" si="524"/>
        <v/>
      </c>
      <c r="DK172" s="18" t="str">
        <f t="shared" si="574"/>
        <v/>
      </c>
      <c r="DL172" s="18" t="str">
        <f t="shared" si="575"/>
        <v/>
      </c>
      <c r="DM172" s="18" t="str">
        <f>IF(ISNUMBER(DK172), DK172*COS(RADIANS(-$C172+Графики!$B$3))+DL172*SIN(RADIANS(-$C172+Графики!$B$3)),"")</f>
        <v/>
      </c>
      <c r="DN172" s="19" t="str">
        <f>IF(ISNUMBER(DK172), DK172*COS(RADIANS(-$C172+Графики!$B$5))+DL172*SIN(RADIANS(-$C172+Графики!$B$5)),"")</f>
        <v/>
      </c>
      <c r="DO172" s="24"/>
      <c r="DP172" s="25"/>
      <c r="DQ172" s="25"/>
      <c r="DR172" s="25"/>
      <c r="DS172" s="18" t="str">
        <f t="shared" si="525"/>
        <v/>
      </c>
      <c r="DT172" s="18" t="str">
        <f t="shared" si="526"/>
        <v/>
      </c>
      <c r="DU172" s="18" t="str">
        <f t="shared" si="576"/>
        <v/>
      </c>
      <c r="DV172" s="18" t="str">
        <f t="shared" si="577"/>
        <v/>
      </c>
      <c r="DW172" s="18" t="str">
        <f>IF(ISNUMBER(DU172), DU172*COS(RADIANS(-$C172+Графики!$B$3))+DV172*SIN(RADIANS(-$C172+Графики!$B$3)),"")</f>
        <v/>
      </c>
      <c r="DX172" s="19" t="str">
        <f>IF(ISNUMBER(DU172), DU172*COS(RADIANS(-$C172+Графики!$B$5))+DV172*SIN(RADIANS(-$C172+Графики!$B$5)),"")</f>
        <v/>
      </c>
      <c r="DY172" s="24"/>
      <c r="DZ172" s="25"/>
      <c r="EA172" s="25"/>
      <c r="EB172" s="25"/>
      <c r="EC172" s="18" t="str">
        <f t="shared" si="527"/>
        <v/>
      </c>
      <c r="ED172" s="18" t="str">
        <f t="shared" si="528"/>
        <v/>
      </c>
      <c r="EE172" s="18" t="str">
        <f t="shared" si="578"/>
        <v/>
      </c>
      <c r="EF172" s="18" t="str">
        <f t="shared" si="579"/>
        <v/>
      </c>
      <c r="EG172" s="18" t="str">
        <f>IF(ISNUMBER(EE172), EE172*COS(RADIANS(-$C172+Графики!$B$3))+EF172*SIN(RADIANS(-$C172+Графики!$B$3)),"")</f>
        <v/>
      </c>
      <c r="EH172" s="19" t="str">
        <f>IF(ISNUMBER(EE172), EE172*COS(RADIANS(-$C172+Графики!$B$5))+EF172*SIN(RADIANS(-$C172+Графики!$B$5)),"")</f>
        <v/>
      </c>
      <c r="EI172" s="24"/>
      <c r="EJ172" s="25"/>
      <c r="EK172" s="25"/>
      <c r="EL172" s="25"/>
      <c r="EM172" s="18" t="str">
        <f t="shared" si="529"/>
        <v/>
      </c>
      <c r="EN172" s="18" t="str">
        <f t="shared" si="530"/>
        <v/>
      </c>
      <c r="EO172" s="18" t="str">
        <f t="shared" si="580"/>
        <v/>
      </c>
      <c r="EP172" s="18" t="str">
        <f t="shared" si="581"/>
        <v/>
      </c>
      <c r="EQ172" s="18" t="str">
        <f>IF(ISNUMBER(EO172), EO172*COS(RADIANS(-$C172+Графики!$B$3))+EP172*SIN(RADIANS(-$C172+Графики!$B$3)),"")</f>
        <v/>
      </c>
      <c r="ER172" s="19" t="str">
        <f>IF(ISNUMBER(EO172), EO172*COS(RADIANS(-$C172+Графики!$B$5))+EP172*SIN(RADIANS(-$C172+Графики!$B$5)),"")</f>
        <v/>
      </c>
      <c r="ES172" s="24"/>
      <c r="ET172" s="25"/>
      <c r="EU172" s="25"/>
      <c r="EV172" s="25"/>
      <c r="EW172" s="18" t="str">
        <f t="shared" si="531"/>
        <v/>
      </c>
      <c r="EX172" s="18" t="str">
        <f t="shared" si="532"/>
        <v/>
      </c>
      <c r="EY172" s="18" t="str">
        <f t="shared" si="582"/>
        <v/>
      </c>
      <c r="EZ172" s="18" t="str">
        <f t="shared" si="583"/>
        <v/>
      </c>
      <c r="FA172" s="18" t="str">
        <f>IF(ISNUMBER(EY172), EY172*COS(RADIANS(-$C172+Графики!$B$3))+EZ172*SIN(RADIANS(-$C172+Графики!$B$3)),"")</f>
        <v/>
      </c>
      <c r="FB172" s="19" t="str">
        <f>IF(ISNUMBER(EY172), EY172*COS(RADIANS(-$C172+Графики!$B$5))+EZ172*SIN(RADIANS(-$C172+Графики!$B$5)),"")</f>
        <v/>
      </c>
      <c r="FC172" s="24"/>
      <c r="FD172" s="25"/>
      <c r="FE172" s="25"/>
      <c r="FF172" s="25"/>
      <c r="FG172" s="18" t="str">
        <f t="shared" si="533"/>
        <v/>
      </c>
      <c r="FH172" s="18" t="str">
        <f t="shared" si="534"/>
        <v/>
      </c>
      <c r="FI172" s="18" t="str">
        <f t="shared" si="584"/>
        <v/>
      </c>
      <c r="FJ172" s="18" t="str">
        <f t="shared" si="585"/>
        <v/>
      </c>
      <c r="FK172" s="18" t="str">
        <f>IF(ISNUMBER(FI172), FI172*COS(RADIANS(-$C172+Графики!$B$3))+FJ172*SIN(RADIANS(-$C172+Графики!$B$3)),"")</f>
        <v/>
      </c>
      <c r="FL172" s="19" t="str">
        <f>IF(ISNUMBER(FI172), FI172*COS(RADIANS(-$C172+Графики!$B$5))+FJ172*SIN(RADIANS(-$C172+Графики!$B$5)),"")</f>
        <v/>
      </c>
      <c r="FM172" s="24"/>
      <c r="FN172" s="25"/>
      <c r="FO172" s="25"/>
      <c r="FP172" s="25"/>
      <c r="FQ172" s="18" t="str">
        <f t="shared" si="535"/>
        <v/>
      </c>
      <c r="FR172" s="18" t="str">
        <f t="shared" si="536"/>
        <v/>
      </c>
      <c r="FS172" s="18" t="str">
        <f t="shared" si="586"/>
        <v/>
      </c>
      <c r="FT172" s="18" t="str">
        <f t="shared" si="587"/>
        <v/>
      </c>
      <c r="FU172" s="18" t="str">
        <f>IF(ISNUMBER(FS172), FS172*COS(RADIANS(-$C172+Графики!$B$3))+FT172*SIN(RADIANS(-$C172+Графики!$B$3)),"")</f>
        <v/>
      </c>
      <c r="FV172" s="19" t="str">
        <f>IF(ISNUMBER(FS172), FS172*COS(RADIANS(-$C172+Графики!$B$5))+FT172*SIN(RADIANS(-$C172+Графики!$B$5)),"")</f>
        <v/>
      </c>
      <c r="FW172" s="24"/>
      <c r="FX172" s="25"/>
      <c r="FY172" s="25"/>
      <c r="FZ172" s="25"/>
      <c r="GA172" s="18" t="str">
        <f t="shared" si="537"/>
        <v/>
      </c>
      <c r="GB172" s="18" t="str">
        <f t="shared" si="538"/>
        <v/>
      </c>
      <c r="GC172" s="18" t="str">
        <f t="shared" si="588"/>
        <v/>
      </c>
      <c r="GD172" s="18" t="str">
        <f t="shared" si="589"/>
        <v/>
      </c>
      <c r="GE172" s="18" t="str">
        <f>IF(ISNUMBER(GC172), GC172*COS(RADIANS(-$C172+Графики!$B$3))+GD172*SIN(RADIANS(-$C172+Графики!$B$3)),"")</f>
        <v/>
      </c>
      <c r="GF172" s="19" t="str">
        <f>IF(ISNUMBER(GC172), GC172*COS(RADIANS(-$C172+Графики!$B$5))+GD172*SIN(RADIANS(-$C172+Графики!$B$5)),"")</f>
        <v/>
      </c>
      <c r="GG172" s="24"/>
      <c r="GH172" s="25"/>
      <c r="GI172" s="25"/>
      <c r="GJ172" s="25"/>
      <c r="GK172" s="18" t="str">
        <f t="shared" si="539"/>
        <v/>
      </c>
      <c r="GL172" s="18" t="str">
        <f t="shared" si="540"/>
        <v/>
      </c>
      <c r="GM172" s="18" t="str">
        <f t="shared" si="590"/>
        <v/>
      </c>
      <c r="GN172" s="18" t="str">
        <f t="shared" si="591"/>
        <v/>
      </c>
      <c r="GO172" s="18" t="str">
        <f>IF(ISNUMBER(GM172), GM172*COS(RADIANS(-$C172+Графики!$B$3))+GN172*SIN(RADIANS(-$C172+Графики!$B$3)),"")</f>
        <v/>
      </c>
      <c r="GP172" s="19" t="str">
        <f>IF(ISNUMBER(GM172), GM172*COS(RADIANS(-$C172+Графики!$B$5))+GN172*SIN(RADIANS(-$C172+Графики!$B$5)),"")</f>
        <v/>
      </c>
      <c r="GQ172" s="24"/>
      <c r="GR172" s="25"/>
      <c r="GS172" s="25"/>
      <c r="GT172" s="25"/>
      <c r="GU172" s="18" t="str">
        <f t="shared" si="541"/>
        <v/>
      </c>
      <c r="GV172" s="18" t="str">
        <f t="shared" si="542"/>
        <v/>
      </c>
      <c r="GW172" s="18" t="str">
        <f t="shared" si="592"/>
        <v/>
      </c>
      <c r="GX172" s="18" t="str">
        <f t="shared" si="593"/>
        <v/>
      </c>
      <c r="GY172" s="18" t="str">
        <f>IF(ISNUMBER(GW172), GW172*COS(RADIANS(-$C172+Графики!$B$3))+GX172*SIN(RADIANS(-$C172+Графики!$B$3)),"")</f>
        <v/>
      </c>
      <c r="GZ172" s="19" t="str">
        <f>IF(ISNUMBER(GW172), GW172*COS(RADIANS(-$C172+Графики!$B$5))+GX172*SIN(RADIANS(-$C172+Графики!$B$5)),"")</f>
        <v/>
      </c>
      <c r="HA172" s="24"/>
      <c r="HB172" s="25"/>
      <c r="HC172" s="25"/>
      <c r="HD172" s="25"/>
      <c r="HE172" s="18" t="str">
        <f t="shared" si="543"/>
        <v/>
      </c>
      <c r="HF172" s="18" t="str">
        <f t="shared" si="544"/>
        <v/>
      </c>
      <c r="HG172" s="18" t="str">
        <f t="shared" si="594"/>
        <v/>
      </c>
      <c r="HH172" s="18" t="str">
        <f t="shared" si="595"/>
        <v/>
      </c>
      <c r="HI172" s="18" t="str">
        <f>IF(ISNUMBER(HG172), HG172*COS(RADIANS(-$C172+Графики!$B$3))+HH172*SIN(RADIANS(-$C172+Графики!$B$3)),"")</f>
        <v/>
      </c>
      <c r="HJ172" s="19" t="str">
        <f>IF(ISNUMBER(HG172), HG172*COS(RADIANS(-$C172+Графики!$B$5))+HH172*SIN(RADIANS(-$C172+Графики!$B$5)),"")</f>
        <v/>
      </c>
      <c r="HK172" s="24"/>
      <c r="HL172" s="25"/>
      <c r="HM172" s="25"/>
      <c r="HN172" s="25"/>
      <c r="HO172" s="18" t="str">
        <f t="shared" si="545"/>
        <v/>
      </c>
      <c r="HP172" s="18" t="str">
        <f t="shared" si="546"/>
        <v/>
      </c>
      <c r="HQ172" s="18" t="str">
        <f t="shared" si="596"/>
        <v/>
      </c>
      <c r="HR172" s="18" t="str">
        <f t="shared" si="597"/>
        <v/>
      </c>
      <c r="HS172" s="18" t="str">
        <f>IF(ISNUMBER(HQ172), HQ172*COS(RADIANS(-$C172+Графики!$B$3))+HR172*SIN(RADIANS(-$C172+Графики!$B$3)),"")</f>
        <v/>
      </c>
      <c r="HT172" s="19" t="str">
        <f>IF(ISNUMBER(HQ172), HQ172*COS(RADIANS(-$C172+Графики!$B$5))+HR172*SIN(RADIANS(-$C172+Графики!$B$5)),"")</f>
        <v/>
      </c>
      <c r="HU172" s="24"/>
      <c r="HV172" s="25"/>
      <c r="HW172" s="25"/>
      <c r="HX172" s="25"/>
      <c r="HY172" s="18" t="str">
        <f t="shared" si="547"/>
        <v/>
      </c>
      <c r="HZ172" s="18" t="str">
        <f t="shared" si="548"/>
        <v/>
      </c>
      <c r="IA172" s="18" t="str">
        <f t="shared" si="598"/>
        <v/>
      </c>
      <c r="IB172" s="18" t="str">
        <f t="shared" si="599"/>
        <v/>
      </c>
      <c r="IC172" s="18" t="str">
        <f>IF(ISNUMBER(IA172), IA172*COS(RADIANS(-$C172+Графики!$B$3))+IB172*SIN(RADIANS(-$C172+Графики!$B$3)),"")</f>
        <v/>
      </c>
      <c r="ID172" s="19" t="str">
        <f>IF(ISNUMBER(IA172), IA172*COS(RADIANS(-$C172+Графики!$B$5))+IB172*SIN(RADIANS(-$C172+Графики!$B$5)),"")</f>
        <v/>
      </c>
      <c r="IE172" s="24"/>
      <c r="IF172" s="25"/>
      <c r="IG172" s="25"/>
      <c r="IH172" s="25"/>
      <c r="II172" s="18" t="str">
        <f t="shared" si="549"/>
        <v/>
      </c>
      <c r="IJ172" s="18" t="str">
        <f t="shared" si="550"/>
        <v/>
      </c>
      <c r="IK172" s="18" t="str">
        <f t="shared" si="600"/>
        <v/>
      </c>
      <c r="IL172" s="18" t="str">
        <f t="shared" si="601"/>
        <v/>
      </c>
      <c r="IM172" s="18" t="str">
        <f>IF(ISNUMBER(IK172), IK172*COS(RADIANS(-$C172+Графики!$B$3))+IL172*SIN(RADIANS(-$C172+Графики!$B$3)),"")</f>
        <v/>
      </c>
      <c r="IN172" s="19" t="str">
        <f>IF(ISNUMBER(IK172), IK172*COS(RADIANS(-$C172+Графики!$B$5))+IL172*SIN(RADIANS(-$C172+Графики!$B$5)),"")</f>
        <v/>
      </c>
      <c r="IO172" s="24"/>
      <c r="IP172" s="25"/>
      <c r="IQ172" s="25"/>
      <c r="IR172" s="25"/>
      <c r="IS172" s="18" t="str">
        <f t="shared" si="551"/>
        <v/>
      </c>
      <c r="IT172" s="18" t="str">
        <f t="shared" si="552"/>
        <v/>
      </c>
      <c r="IU172" s="18" t="str">
        <f t="shared" si="602"/>
        <v/>
      </c>
      <c r="IV172" s="18" t="str">
        <f t="shared" si="603"/>
        <v/>
      </c>
      <c r="IW172" s="18" t="str">
        <f>IF(ISNUMBER(IU172), IU172*COS(RADIANS(-$C172+Графики!$B$3))+IV172*SIN(RADIANS(-$C172+Графики!$B$3)),"")</f>
        <v/>
      </c>
      <c r="IX172" s="19" t="str">
        <f>IF(ISNUMBER(IU172), IU172*COS(RADIANS(-$C172+Графики!$B$5))+IV172*SIN(RADIANS(-$C172+Графики!$B$5)),"")</f>
        <v/>
      </c>
    </row>
    <row r="173" spans="1:258" s="88" customFormat="1" x14ac:dyDescent="0.25">
      <c r="A173" s="44">
        <v>173</v>
      </c>
      <c r="B173" s="50">
        <v>0</v>
      </c>
      <c r="C173" s="11">
        <f>IF(Графики!$A$7="Расчитывать с учетом закручивания скважины",B173,0)</f>
        <v>0</v>
      </c>
      <c r="D173" s="47">
        <v>85</v>
      </c>
      <c r="E173" s="34">
        <f t="shared" si="553"/>
        <v>0</v>
      </c>
      <c r="F173" s="35">
        <f t="shared" si="553"/>
        <v>0</v>
      </c>
      <c r="G173" s="35">
        <f t="shared" si="500"/>
        <v>0</v>
      </c>
      <c r="H173" s="36">
        <f t="shared" si="501"/>
        <v>0</v>
      </c>
      <c r="I173" s="29"/>
      <c r="J173" s="25"/>
      <c r="K173" s="25"/>
      <c r="L173" s="25"/>
      <c r="M173" s="18" t="str">
        <f t="shared" si="503"/>
        <v/>
      </c>
      <c r="N173" s="18" t="str">
        <f t="shared" si="504"/>
        <v/>
      </c>
      <c r="O173" s="18" t="str">
        <f t="shared" si="554"/>
        <v/>
      </c>
      <c r="P173" s="18" t="str">
        <f t="shared" si="555"/>
        <v/>
      </c>
      <c r="Q173" s="18" t="str">
        <f>IF(ISNUMBER(O173), O173*COS(RADIANS(-$C173+Графики!$B$3))+P173*SIN(RADIANS(-$C173+Графики!$B$3)),"")</f>
        <v/>
      </c>
      <c r="R173" s="19" t="str">
        <f>IF(ISNUMBER(O173), O173*COS(RADIANS(-$C173+Графики!$B$5))+P173*SIN(RADIANS(-$C173+Графики!$B$5)),"")</f>
        <v/>
      </c>
      <c r="S173" s="29"/>
      <c r="T173" s="25"/>
      <c r="U173" s="25"/>
      <c r="V173" s="25"/>
      <c r="W173" s="18" t="str">
        <f t="shared" si="505"/>
        <v/>
      </c>
      <c r="X173" s="18" t="str">
        <f t="shared" si="506"/>
        <v/>
      </c>
      <c r="Y173" s="18" t="str">
        <f t="shared" si="556"/>
        <v/>
      </c>
      <c r="Z173" s="18" t="str">
        <f t="shared" si="557"/>
        <v/>
      </c>
      <c r="AA173" s="18" t="str">
        <f>IF(ISNUMBER(Y173), Y173*COS(RADIANS(-$C173+Графики!$B$3))+Z173*SIN(RADIANS(-$C173+Графики!$B$3)),"")</f>
        <v/>
      </c>
      <c r="AB173" s="18" t="str">
        <f>IF(ISNUMBER(Y173), Y173*COS(RADIANS(-$C173+Графики!$B$5))+Z173*SIN(RADIANS(-$C173+Графики!$B$5)),"")</f>
        <v/>
      </c>
      <c r="AC173" s="24"/>
      <c r="AD173" s="25"/>
      <c r="AE173" s="25"/>
      <c r="AF173" s="25"/>
      <c r="AG173" s="18" t="str">
        <f t="shared" si="507"/>
        <v/>
      </c>
      <c r="AH173" s="18" t="str">
        <f t="shared" si="508"/>
        <v/>
      </c>
      <c r="AI173" s="18" t="str">
        <f t="shared" si="558"/>
        <v/>
      </c>
      <c r="AJ173" s="18" t="str">
        <f t="shared" si="559"/>
        <v/>
      </c>
      <c r="AK173" s="18" t="str">
        <f>IF(ISNUMBER(AI173), AI173*COS(RADIANS(-$C173+Графики!$B$3))+AJ173*SIN(RADIANS(-$C173+Графики!$B$3)),"")</f>
        <v/>
      </c>
      <c r="AL173" s="19" t="str">
        <f>IF(ISNUMBER(AI173), AI173*COS(RADIANS(-$C173+Графики!$B$5))+AJ173*SIN(RADIANS(-$C173+Графики!$B$5)),"")</f>
        <v/>
      </c>
      <c r="AM173" s="24"/>
      <c r="AN173" s="25"/>
      <c r="AO173" s="25"/>
      <c r="AP173" s="25"/>
      <c r="AQ173" s="18" t="str">
        <f t="shared" si="509"/>
        <v/>
      </c>
      <c r="AR173" s="18" t="str">
        <f t="shared" si="510"/>
        <v/>
      </c>
      <c r="AS173" s="18" t="str">
        <f t="shared" si="560"/>
        <v/>
      </c>
      <c r="AT173" s="18" t="str">
        <f t="shared" si="561"/>
        <v/>
      </c>
      <c r="AU173" s="18" t="str">
        <f>IF(ISNUMBER(AS173), AS173*COS(RADIANS(-$C173+Графики!$B$3))+AT173*SIN(RADIANS(-$C173+Графики!$B$3)),"")</f>
        <v/>
      </c>
      <c r="AV173" s="19" t="str">
        <f>IF(ISNUMBER(AS173), AS173*COS(RADIANS(-$C173+Графики!$B$5))+AT173*SIN(RADIANS(-$C173+Графики!$B$5)),"")</f>
        <v/>
      </c>
      <c r="AW173" s="24"/>
      <c r="AX173" s="25"/>
      <c r="AY173" s="25"/>
      <c r="AZ173" s="25"/>
      <c r="BA173" s="18" t="str">
        <f t="shared" si="511"/>
        <v/>
      </c>
      <c r="BB173" s="18" t="str">
        <f t="shared" si="512"/>
        <v/>
      </c>
      <c r="BC173" s="18" t="str">
        <f t="shared" si="562"/>
        <v/>
      </c>
      <c r="BD173" s="18" t="str">
        <f t="shared" si="563"/>
        <v/>
      </c>
      <c r="BE173" s="18" t="str">
        <f>IF(ISNUMBER(BC173), BC173*COS(RADIANS(-$C173+Графики!$B$3))+BD173*SIN(RADIANS(-$C173+Графики!$B$3)),"")</f>
        <v/>
      </c>
      <c r="BF173" s="19" t="str">
        <f>IF(ISNUMBER(BC173), BC173*COS(RADIANS(-$C173+Графики!$B$5))+BD173*SIN(RADIANS(-$C173+Графики!$B$5)),"")</f>
        <v/>
      </c>
      <c r="BG173" s="24"/>
      <c r="BH173" s="25"/>
      <c r="BI173" s="25"/>
      <c r="BJ173" s="25"/>
      <c r="BK173" s="18" t="str">
        <f t="shared" si="513"/>
        <v/>
      </c>
      <c r="BL173" s="18" t="str">
        <f t="shared" si="514"/>
        <v/>
      </c>
      <c r="BM173" s="18" t="str">
        <f t="shared" si="564"/>
        <v/>
      </c>
      <c r="BN173" s="18" t="str">
        <f t="shared" si="565"/>
        <v/>
      </c>
      <c r="BO173" s="18" t="str">
        <f>IF(ISNUMBER(BM173), BM173*COS(RADIANS(-$C173+Графики!$B$3))+BN173*SIN(RADIANS(-$C173+Графики!$B$3)),"")</f>
        <v/>
      </c>
      <c r="BP173" s="19" t="str">
        <f>IF(ISNUMBER(BM173), BM173*COS(RADIANS(-$C173+Графики!$B$5))+BN173*SIN(RADIANS(-$C173+Графики!$B$5)),"")</f>
        <v/>
      </c>
      <c r="BQ173" s="24"/>
      <c r="BR173" s="25"/>
      <c r="BS173" s="25"/>
      <c r="BT173" s="25"/>
      <c r="BU173" s="18" t="str">
        <f t="shared" si="515"/>
        <v/>
      </c>
      <c r="BV173" s="18" t="str">
        <f t="shared" si="516"/>
        <v/>
      </c>
      <c r="BW173" s="18" t="str">
        <f t="shared" si="566"/>
        <v/>
      </c>
      <c r="BX173" s="18" t="str">
        <f t="shared" si="567"/>
        <v/>
      </c>
      <c r="BY173" s="18" t="str">
        <f>IF(ISNUMBER(BW173), BW173*COS(RADIANS(-$C173+Графики!$B$3))+BX173*SIN(RADIANS(-$C173+Графики!$B$3)),"")</f>
        <v/>
      </c>
      <c r="BZ173" s="19" t="str">
        <f>IF(ISNUMBER(BW173), BW173*COS(RADIANS(-$C173+Графики!$B$5))+BX173*SIN(RADIANS(-$C173+Графики!$B$5)),"")</f>
        <v/>
      </c>
      <c r="CA173" s="29"/>
      <c r="CB173" s="25"/>
      <c r="CC173" s="25"/>
      <c r="CD173" s="25"/>
      <c r="CE173" s="18" t="str">
        <f t="shared" si="517"/>
        <v/>
      </c>
      <c r="CF173" s="18" t="str">
        <f t="shared" si="518"/>
        <v/>
      </c>
      <c r="CG173" s="18" t="str">
        <f t="shared" si="568"/>
        <v/>
      </c>
      <c r="CH173" s="18" t="str">
        <f t="shared" si="569"/>
        <v/>
      </c>
      <c r="CI173" s="18" t="str">
        <f>IF(ISNUMBER(CG173), CG173*COS(RADIANS(-$C173+Графики!$B$3))+CH173*SIN(RADIANS(-$C173+Графики!$B$3)),"")</f>
        <v/>
      </c>
      <c r="CJ173" s="19" t="str">
        <f>IF(ISNUMBER(CG173), CG173*COS(RADIANS(-$C173+Графики!$B$5))+CH173*SIN(RADIANS(-$C173+Графики!$B$5)),"")</f>
        <v/>
      </c>
      <c r="CK173" s="24"/>
      <c r="CL173" s="25"/>
      <c r="CM173" s="25"/>
      <c r="CN173" s="25"/>
      <c r="CO173" s="18" t="str">
        <f t="shared" si="519"/>
        <v/>
      </c>
      <c r="CP173" s="18" t="str">
        <f t="shared" si="520"/>
        <v/>
      </c>
      <c r="CQ173" s="18" t="str">
        <f t="shared" si="570"/>
        <v/>
      </c>
      <c r="CR173" s="18" t="str">
        <f t="shared" si="571"/>
        <v/>
      </c>
      <c r="CS173" s="18" t="str">
        <f>IF(ISNUMBER(CQ173), CQ173*COS(RADIANS(-$C173+Графики!$B$3))+CR173*SIN(RADIANS(-$C173+Графики!$B$3)),"")</f>
        <v/>
      </c>
      <c r="CT173" s="19" t="str">
        <f>IF(ISNUMBER(CQ173), CQ173*COS(RADIANS(-$C173+Графики!$B$5))+CR173*SIN(RADIANS(-$C173+Графики!$B$5)),"")</f>
        <v/>
      </c>
      <c r="CU173" s="24"/>
      <c r="CV173" s="25"/>
      <c r="CW173" s="25"/>
      <c r="CX173" s="25"/>
      <c r="CY173" s="18" t="str">
        <f t="shared" si="521"/>
        <v/>
      </c>
      <c r="CZ173" s="18" t="str">
        <f t="shared" si="522"/>
        <v/>
      </c>
      <c r="DA173" s="18" t="str">
        <f t="shared" si="572"/>
        <v/>
      </c>
      <c r="DB173" s="18" t="str">
        <f t="shared" si="573"/>
        <v/>
      </c>
      <c r="DC173" s="18" t="str">
        <f>IF(ISNUMBER(DA173), DA173*COS(RADIANS(-$C173+Графики!$B$3))+DB173*SIN(RADIANS(-$C173+Графики!$B$3)),"")</f>
        <v/>
      </c>
      <c r="DD173" s="19" t="str">
        <f>IF(ISNUMBER(DA173), DA173*COS(RADIANS(-$C173+Графики!$B$5))+DB173*SIN(RADIANS(-$C173+Графики!$B$5)),"")</f>
        <v/>
      </c>
      <c r="DE173" s="24"/>
      <c r="DF173" s="25"/>
      <c r="DG173" s="25"/>
      <c r="DH173" s="25"/>
      <c r="DI173" s="18" t="str">
        <f t="shared" si="523"/>
        <v/>
      </c>
      <c r="DJ173" s="18" t="str">
        <f t="shared" si="524"/>
        <v/>
      </c>
      <c r="DK173" s="18" t="str">
        <f t="shared" si="574"/>
        <v/>
      </c>
      <c r="DL173" s="18" t="str">
        <f t="shared" si="575"/>
        <v/>
      </c>
      <c r="DM173" s="18" t="str">
        <f>IF(ISNUMBER(DK173), DK173*COS(RADIANS(-$C173+Графики!$B$3))+DL173*SIN(RADIANS(-$C173+Графики!$B$3)),"")</f>
        <v/>
      </c>
      <c r="DN173" s="19" t="str">
        <f>IF(ISNUMBER(DK173), DK173*COS(RADIANS(-$C173+Графики!$B$5))+DL173*SIN(RADIANS(-$C173+Графики!$B$5)),"")</f>
        <v/>
      </c>
      <c r="DO173" s="24"/>
      <c r="DP173" s="25"/>
      <c r="DQ173" s="25"/>
      <c r="DR173" s="25"/>
      <c r="DS173" s="18" t="str">
        <f t="shared" si="525"/>
        <v/>
      </c>
      <c r="DT173" s="18" t="str">
        <f t="shared" si="526"/>
        <v/>
      </c>
      <c r="DU173" s="18" t="str">
        <f t="shared" si="576"/>
        <v/>
      </c>
      <c r="DV173" s="18" t="str">
        <f t="shared" si="577"/>
        <v/>
      </c>
      <c r="DW173" s="18" t="str">
        <f>IF(ISNUMBER(DU173), DU173*COS(RADIANS(-$C173+Графики!$B$3))+DV173*SIN(RADIANS(-$C173+Графики!$B$3)),"")</f>
        <v/>
      </c>
      <c r="DX173" s="19" t="str">
        <f>IF(ISNUMBER(DU173), DU173*COS(RADIANS(-$C173+Графики!$B$5))+DV173*SIN(RADIANS(-$C173+Графики!$B$5)),"")</f>
        <v/>
      </c>
      <c r="DY173" s="24"/>
      <c r="DZ173" s="25"/>
      <c r="EA173" s="25"/>
      <c r="EB173" s="25"/>
      <c r="EC173" s="18" t="str">
        <f t="shared" si="527"/>
        <v/>
      </c>
      <c r="ED173" s="18" t="str">
        <f t="shared" si="528"/>
        <v/>
      </c>
      <c r="EE173" s="18" t="str">
        <f t="shared" si="578"/>
        <v/>
      </c>
      <c r="EF173" s="18" t="str">
        <f t="shared" si="579"/>
        <v/>
      </c>
      <c r="EG173" s="18" t="str">
        <f>IF(ISNUMBER(EE173), EE173*COS(RADIANS(-$C173+Графики!$B$3))+EF173*SIN(RADIANS(-$C173+Графики!$B$3)),"")</f>
        <v/>
      </c>
      <c r="EH173" s="19" t="str">
        <f>IF(ISNUMBER(EE173), EE173*COS(RADIANS(-$C173+Графики!$B$5))+EF173*SIN(RADIANS(-$C173+Графики!$B$5)),"")</f>
        <v/>
      </c>
      <c r="EI173" s="24"/>
      <c r="EJ173" s="25"/>
      <c r="EK173" s="25"/>
      <c r="EL173" s="25"/>
      <c r="EM173" s="18" t="str">
        <f t="shared" si="529"/>
        <v/>
      </c>
      <c r="EN173" s="18" t="str">
        <f t="shared" si="530"/>
        <v/>
      </c>
      <c r="EO173" s="18" t="str">
        <f t="shared" si="580"/>
        <v/>
      </c>
      <c r="EP173" s="18" t="str">
        <f t="shared" si="581"/>
        <v/>
      </c>
      <c r="EQ173" s="18" t="str">
        <f>IF(ISNUMBER(EO173), EO173*COS(RADIANS(-$C173+Графики!$B$3))+EP173*SIN(RADIANS(-$C173+Графики!$B$3)),"")</f>
        <v/>
      </c>
      <c r="ER173" s="19" t="str">
        <f>IF(ISNUMBER(EO173), EO173*COS(RADIANS(-$C173+Графики!$B$5))+EP173*SIN(RADIANS(-$C173+Графики!$B$5)),"")</f>
        <v/>
      </c>
      <c r="ES173" s="24"/>
      <c r="ET173" s="25"/>
      <c r="EU173" s="25"/>
      <c r="EV173" s="25"/>
      <c r="EW173" s="18" t="str">
        <f t="shared" si="531"/>
        <v/>
      </c>
      <c r="EX173" s="18" t="str">
        <f t="shared" si="532"/>
        <v/>
      </c>
      <c r="EY173" s="18" t="str">
        <f t="shared" si="582"/>
        <v/>
      </c>
      <c r="EZ173" s="18" t="str">
        <f t="shared" si="583"/>
        <v/>
      </c>
      <c r="FA173" s="18" t="str">
        <f>IF(ISNUMBER(EY173), EY173*COS(RADIANS(-$C173+Графики!$B$3))+EZ173*SIN(RADIANS(-$C173+Графики!$B$3)),"")</f>
        <v/>
      </c>
      <c r="FB173" s="19" t="str">
        <f>IF(ISNUMBER(EY173), EY173*COS(RADIANS(-$C173+Графики!$B$5))+EZ173*SIN(RADIANS(-$C173+Графики!$B$5)),"")</f>
        <v/>
      </c>
      <c r="FC173" s="24"/>
      <c r="FD173" s="25"/>
      <c r="FE173" s="25"/>
      <c r="FF173" s="25"/>
      <c r="FG173" s="18" t="str">
        <f t="shared" si="533"/>
        <v/>
      </c>
      <c r="FH173" s="18" t="str">
        <f t="shared" si="534"/>
        <v/>
      </c>
      <c r="FI173" s="18" t="str">
        <f t="shared" si="584"/>
        <v/>
      </c>
      <c r="FJ173" s="18" t="str">
        <f t="shared" si="585"/>
        <v/>
      </c>
      <c r="FK173" s="18" t="str">
        <f>IF(ISNUMBER(FI173), FI173*COS(RADIANS(-$C173+Графики!$B$3))+FJ173*SIN(RADIANS(-$C173+Графики!$B$3)),"")</f>
        <v/>
      </c>
      <c r="FL173" s="19" t="str">
        <f>IF(ISNUMBER(FI173), FI173*COS(RADIANS(-$C173+Графики!$B$5))+FJ173*SIN(RADIANS(-$C173+Графики!$B$5)),"")</f>
        <v/>
      </c>
      <c r="FM173" s="24"/>
      <c r="FN173" s="25"/>
      <c r="FO173" s="25"/>
      <c r="FP173" s="25"/>
      <c r="FQ173" s="18" t="str">
        <f t="shared" si="535"/>
        <v/>
      </c>
      <c r="FR173" s="18" t="str">
        <f t="shared" si="536"/>
        <v/>
      </c>
      <c r="FS173" s="18" t="str">
        <f t="shared" si="586"/>
        <v/>
      </c>
      <c r="FT173" s="18" t="str">
        <f t="shared" si="587"/>
        <v/>
      </c>
      <c r="FU173" s="18" t="str">
        <f>IF(ISNUMBER(FS173), FS173*COS(RADIANS(-$C173+Графики!$B$3))+FT173*SIN(RADIANS(-$C173+Графики!$B$3)),"")</f>
        <v/>
      </c>
      <c r="FV173" s="19" t="str">
        <f>IF(ISNUMBER(FS173), FS173*COS(RADIANS(-$C173+Графики!$B$5))+FT173*SIN(RADIANS(-$C173+Графики!$B$5)),"")</f>
        <v/>
      </c>
      <c r="FW173" s="24"/>
      <c r="FX173" s="25"/>
      <c r="FY173" s="25"/>
      <c r="FZ173" s="25"/>
      <c r="GA173" s="18" t="str">
        <f t="shared" si="537"/>
        <v/>
      </c>
      <c r="GB173" s="18" t="str">
        <f t="shared" si="538"/>
        <v/>
      </c>
      <c r="GC173" s="18" t="str">
        <f t="shared" si="588"/>
        <v/>
      </c>
      <c r="GD173" s="18" t="str">
        <f t="shared" si="589"/>
        <v/>
      </c>
      <c r="GE173" s="18" t="str">
        <f>IF(ISNUMBER(GC173), GC173*COS(RADIANS(-$C173+Графики!$B$3))+GD173*SIN(RADIANS(-$C173+Графики!$B$3)),"")</f>
        <v/>
      </c>
      <c r="GF173" s="19" t="str">
        <f>IF(ISNUMBER(GC173), GC173*COS(RADIANS(-$C173+Графики!$B$5))+GD173*SIN(RADIANS(-$C173+Графики!$B$5)),"")</f>
        <v/>
      </c>
      <c r="GG173" s="24"/>
      <c r="GH173" s="25"/>
      <c r="GI173" s="25"/>
      <c r="GJ173" s="25"/>
      <c r="GK173" s="18" t="str">
        <f t="shared" si="539"/>
        <v/>
      </c>
      <c r="GL173" s="18" t="str">
        <f t="shared" si="540"/>
        <v/>
      </c>
      <c r="GM173" s="18" t="str">
        <f t="shared" si="590"/>
        <v/>
      </c>
      <c r="GN173" s="18" t="str">
        <f t="shared" si="591"/>
        <v/>
      </c>
      <c r="GO173" s="18" t="str">
        <f>IF(ISNUMBER(GM173), GM173*COS(RADIANS(-$C173+Графики!$B$3))+GN173*SIN(RADIANS(-$C173+Графики!$B$3)),"")</f>
        <v/>
      </c>
      <c r="GP173" s="19" t="str">
        <f>IF(ISNUMBER(GM173), GM173*COS(RADIANS(-$C173+Графики!$B$5))+GN173*SIN(RADIANS(-$C173+Графики!$B$5)),"")</f>
        <v/>
      </c>
      <c r="GQ173" s="24"/>
      <c r="GR173" s="25"/>
      <c r="GS173" s="25"/>
      <c r="GT173" s="25"/>
      <c r="GU173" s="18" t="str">
        <f t="shared" si="541"/>
        <v/>
      </c>
      <c r="GV173" s="18" t="str">
        <f t="shared" si="542"/>
        <v/>
      </c>
      <c r="GW173" s="18" t="str">
        <f t="shared" si="592"/>
        <v/>
      </c>
      <c r="GX173" s="18" t="str">
        <f t="shared" si="593"/>
        <v/>
      </c>
      <c r="GY173" s="18" t="str">
        <f>IF(ISNUMBER(GW173), GW173*COS(RADIANS(-$C173+Графики!$B$3))+GX173*SIN(RADIANS(-$C173+Графики!$B$3)),"")</f>
        <v/>
      </c>
      <c r="GZ173" s="19" t="str">
        <f>IF(ISNUMBER(GW173), GW173*COS(RADIANS(-$C173+Графики!$B$5))+GX173*SIN(RADIANS(-$C173+Графики!$B$5)),"")</f>
        <v/>
      </c>
      <c r="HA173" s="24"/>
      <c r="HB173" s="25"/>
      <c r="HC173" s="25"/>
      <c r="HD173" s="25"/>
      <c r="HE173" s="18" t="str">
        <f t="shared" si="543"/>
        <v/>
      </c>
      <c r="HF173" s="18" t="str">
        <f t="shared" si="544"/>
        <v/>
      </c>
      <c r="HG173" s="18" t="str">
        <f t="shared" si="594"/>
        <v/>
      </c>
      <c r="HH173" s="18" t="str">
        <f t="shared" si="595"/>
        <v/>
      </c>
      <c r="HI173" s="18" t="str">
        <f>IF(ISNUMBER(HG173), HG173*COS(RADIANS(-$C173+Графики!$B$3))+HH173*SIN(RADIANS(-$C173+Графики!$B$3)),"")</f>
        <v/>
      </c>
      <c r="HJ173" s="19" t="str">
        <f>IF(ISNUMBER(HG173), HG173*COS(RADIANS(-$C173+Графики!$B$5))+HH173*SIN(RADIANS(-$C173+Графики!$B$5)),"")</f>
        <v/>
      </c>
      <c r="HK173" s="24"/>
      <c r="HL173" s="25"/>
      <c r="HM173" s="25"/>
      <c r="HN173" s="25"/>
      <c r="HO173" s="18" t="str">
        <f t="shared" si="545"/>
        <v/>
      </c>
      <c r="HP173" s="18" t="str">
        <f t="shared" si="546"/>
        <v/>
      </c>
      <c r="HQ173" s="18" t="str">
        <f t="shared" si="596"/>
        <v/>
      </c>
      <c r="HR173" s="18" t="str">
        <f t="shared" si="597"/>
        <v/>
      </c>
      <c r="HS173" s="18" t="str">
        <f>IF(ISNUMBER(HQ173), HQ173*COS(RADIANS(-$C173+Графики!$B$3))+HR173*SIN(RADIANS(-$C173+Графики!$B$3)),"")</f>
        <v/>
      </c>
      <c r="HT173" s="19" t="str">
        <f>IF(ISNUMBER(HQ173), HQ173*COS(RADIANS(-$C173+Графики!$B$5))+HR173*SIN(RADIANS(-$C173+Графики!$B$5)),"")</f>
        <v/>
      </c>
      <c r="HU173" s="24"/>
      <c r="HV173" s="25"/>
      <c r="HW173" s="25"/>
      <c r="HX173" s="25"/>
      <c r="HY173" s="18" t="str">
        <f t="shared" si="547"/>
        <v/>
      </c>
      <c r="HZ173" s="18" t="str">
        <f t="shared" si="548"/>
        <v/>
      </c>
      <c r="IA173" s="18" t="str">
        <f t="shared" si="598"/>
        <v/>
      </c>
      <c r="IB173" s="18" t="str">
        <f t="shared" si="599"/>
        <v/>
      </c>
      <c r="IC173" s="18" t="str">
        <f>IF(ISNUMBER(IA173), IA173*COS(RADIANS(-$C173+Графики!$B$3))+IB173*SIN(RADIANS(-$C173+Графики!$B$3)),"")</f>
        <v/>
      </c>
      <c r="ID173" s="19" t="str">
        <f>IF(ISNUMBER(IA173), IA173*COS(RADIANS(-$C173+Графики!$B$5))+IB173*SIN(RADIANS(-$C173+Графики!$B$5)),"")</f>
        <v/>
      </c>
      <c r="IE173" s="24"/>
      <c r="IF173" s="25"/>
      <c r="IG173" s="25"/>
      <c r="IH173" s="25"/>
      <c r="II173" s="18" t="str">
        <f t="shared" si="549"/>
        <v/>
      </c>
      <c r="IJ173" s="18" t="str">
        <f t="shared" si="550"/>
        <v/>
      </c>
      <c r="IK173" s="18" t="str">
        <f t="shared" si="600"/>
        <v/>
      </c>
      <c r="IL173" s="18" t="str">
        <f t="shared" si="601"/>
        <v/>
      </c>
      <c r="IM173" s="18" t="str">
        <f>IF(ISNUMBER(IK173), IK173*COS(RADIANS(-$C173+Графики!$B$3))+IL173*SIN(RADIANS(-$C173+Графики!$B$3)),"")</f>
        <v/>
      </c>
      <c r="IN173" s="19" t="str">
        <f>IF(ISNUMBER(IK173), IK173*COS(RADIANS(-$C173+Графики!$B$5))+IL173*SIN(RADIANS(-$C173+Графики!$B$5)),"")</f>
        <v/>
      </c>
      <c r="IO173" s="24"/>
      <c r="IP173" s="25"/>
      <c r="IQ173" s="25"/>
      <c r="IR173" s="25"/>
      <c r="IS173" s="18" t="str">
        <f t="shared" si="551"/>
        <v/>
      </c>
      <c r="IT173" s="18" t="str">
        <f t="shared" si="552"/>
        <v/>
      </c>
      <c r="IU173" s="18" t="str">
        <f t="shared" si="602"/>
        <v/>
      </c>
      <c r="IV173" s="18" t="str">
        <f t="shared" si="603"/>
        <v/>
      </c>
      <c r="IW173" s="18" t="str">
        <f>IF(ISNUMBER(IU173), IU173*COS(RADIANS(-$C173+Графики!$B$3))+IV173*SIN(RADIANS(-$C173+Графики!$B$3)),"")</f>
        <v/>
      </c>
      <c r="IX173" s="19" t="str">
        <f>IF(ISNUMBER(IU173), IU173*COS(RADIANS(-$C173+Графики!$B$5))+IV173*SIN(RADIANS(-$C173+Графики!$B$5)),"")</f>
        <v/>
      </c>
    </row>
    <row r="174" spans="1:258" s="88" customFormat="1" x14ac:dyDescent="0.25">
      <c r="A174" s="44">
        <v>174</v>
      </c>
      <c r="B174" s="50">
        <v>0</v>
      </c>
      <c r="C174" s="11">
        <f>IF(Графики!$A$7="Расчитывать с учетом закручивания скважины",B174,0)</f>
        <v>0</v>
      </c>
      <c r="D174" s="47">
        <v>85.5</v>
      </c>
      <c r="E174" s="34">
        <f t="shared" si="553"/>
        <v>0</v>
      </c>
      <c r="F174" s="35">
        <f t="shared" si="553"/>
        <v>0</v>
      </c>
      <c r="G174" s="35">
        <f t="shared" si="500"/>
        <v>0</v>
      </c>
      <c r="H174" s="36">
        <f t="shared" si="501"/>
        <v>0</v>
      </c>
      <c r="I174" s="29"/>
      <c r="J174" s="25"/>
      <c r="K174" s="25"/>
      <c r="L174" s="25"/>
      <c r="M174" s="18" t="str">
        <f t="shared" si="503"/>
        <v/>
      </c>
      <c r="N174" s="18" t="str">
        <f t="shared" si="504"/>
        <v/>
      </c>
      <c r="O174" s="18" t="str">
        <f t="shared" si="554"/>
        <v/>
      </c>
      <c r="P174" s="18" t="str">
        <f t="shared" si="555"/>
        <v/>
      </c>
      <c r="Q174" s="18" t="str">
        <f>IF(ISNUMBER(O174), O174*COS(RADIANS(-$C174+Графики!$B$3))+P174*SIN(RADIANS(-$C174+Графики!$B$3)),"")</f>
        <v/>
      </c>
      <c r="R174" s="19" t="str">
        <f>IF(ISNUMBER(O174), O174*COS(RADIANS(-$C174+Графики!$B$5))+P174*SIN(RADIANS(-$C174+Графики!$B$5)),"")</f>
        <v/>
      </c>
      <c r="S174" s="29"/>
      <c r="T174" s="25"/>
      <c r="U174" s="25"/>
      <c r="V174" s="25"/>
      <c r="W174" s="18" t="str">
        <f t="shared" si="505"/>
        <v/>
      </c>
      <c r="X174" s="18" t="str">
        <f t="shared" si="506"/>
        <v/>
      </c>
      <c r="Y174" s="18" t="str">
        <f t="shared" si="556"/>
        <v/>
      </c>
      <c r="Z174" s="18" t="str">
        <f t="shared" si="557"/>
        <v/>
      </c>
      <c r="AA174" s="18" t="str">
        <f>IF(ISNUMBER(Y174), Y174*COS(RADIANS(-$C174+Графики!$B$3))+Z174*SIN(RADIANS(-$C174+Графики!$B$3)),"")</f>
        <v/>
      </c>
      <c r="AB174" s="18" t="str">
        <f>IF(ISNUMBER(Y174), Y174*COS(RADIANS(-$C174+Графики!$B$5))+Z174*SIN(RADIANS(-$C174+Графики!$B$5)),"")</f>
        <v/>
      </c>
      <c r="AC174" s="24"/>
      <c r="AD174" s="25"/>
      <c r="AE174" s="25"/>
      <c r="AF174" s="25"/>
      <c r="AG174" s="18" t="str">
        <f t="shared" si="507"/>
        <v/>
      </c>
      <c r="AH174" s="18" t="str">
        <f t="shared" si="508"/>
        <v/>
      </c>
      <c r="AI174" s="18" t="str">
        <f t="shared" si="558"/>
        <v/>
      </c>
      <c r="AJ174" s="18" t="str">
        <f t="shared" si="559"/>
        <v/>
      </c>
      <c r="AK174" s="18" t="str">
        <f>IF(ISNUMBER(AI174), AI174*COS(RADIANS(-$C174+Графики!$B$3))+AJ174*SIN(RADIANS(-$C174+Графики!$B$3)),"")</f>
        <v/>
      </c>
      <c r="AL174" s="19" t="str">
        <f>IF(ISNUMBER(AI174), AI174*COS(RADIANS(-$C174+Графики!$B$5))+AJ174*SIN(RADIANS(-$C174+Графики!$B$5)),"")</f>
        <v/>
      </c>
      <c r="AM174" s="24"/>
      <c r="AN174" s="25"/>
      <c r="AO174" s="25"/>
      <c r="AP174" s="25"/>
      <c r="AQ174" s="18" t="str">
        <f t="shared" si="509"/>
        <v/>
      </c>
      <c r="AR174" s="18" t="str">
        <f t="shared" si="510"/>
        <v/>
      </c>
      <c r="AS174" s="18" t="str">
        <f t="shared" si="560"/>
        <v/>
      </c>
      <c r="AT174" s="18" t="str">
        <f t="shared" si="561"/>
        <v/>
      </c>
      <c r="AU174" s="18" t="str">
        <f>IF(ISNUMBER(AS174), AS174*COS(RADIANS(-$C174+Графики!$B$3))+AT174*SIN(RADIANS(-$C174+Графики!$B$3)),"")</f>
        <v/>
      </c>
      <c r="AV174" s="19" t="str">
        <f>IF(ISNUMBER(AS174), AS174*COS(RADIANS(-$C174+Графики!$B$5))+AT174*SIN(RADIANS(-$C174+Графики!$B$5)),"")</f>
        <v/>
      </c>
      <c r="AW174" s="24"/>
      <c r="AX174" s="25"/>
      <c r="AY174" s="25"/>
      <c r="AZ174" s="25"/>
      <c r="BA174" s="18" t="str">
        <f t="shared" si="511"/>
        <v/>
      </c>
      <c r="BB174" s="18" t="str">
        <f t="shared" si="512"/>
        <v/>
      </c>
      <c r="BC174" s="18" t="str">
        <f t="shared" si="562"/>
        <v/>
      </c>
      <c r="BD174" s="18" t="str">
        <f t="shared" si="563"/>
        <v/>
      </c>
      <c r="BE174" s="18" t="str">
        <f>IF(ISNUMBER(BC174), BC174*COS(RADIANS(-$C174+Графики!$B$3))+BD174*SIN(RADIANS(-$C174+Графики!$B$3)),"")</f>
        <v/>
      </c>
      <c r="BF174" s="19" t="str">
        <f>IF(ISNUMBER(BC174), BC174*COS(RADIANS(-$C174+Графики!$B$5))+BD174*SIN(RADIANS(-$C174+Графики!$B$5)),"")</f>
        <v/>
      </c>
      <c r="BG174" s="24"/>
      <c r="BH174" s="25"/>
      <c r="BI174" s="25"/>
      <c r="BJ174" s="25"/>
      <c r="BK174" s="18" t="str">
        <f t="shared" si="513"/>
        <v/>
      </c>
      <c r="BL174" s="18" t="str">
        <f t="shared" si="514"/>
        <v/>
      </c>
      <c r="BM174" s="18" t="str">
        <f t="shared" si="564"/>
        <v/>
      </c>
      <c r="BN174" s="18" t="str">
        <f t="shared" si="565"/>
        <v/>
      </c>
      <c r="BO174" s="18" t="str">
        <f>IF(ISNUMBER(BM174), BM174*COS(RADIANS(-$C174+Графики!$B$3))+BN174*SIN(RADIANS(-$C174+Графики!$B$3)),"")</f>
        <v/>
      </c>
      <c r="BP174" s="19" t="str">
        <f>IF(ISNUMBER(BM174), BM174*COS(RADIANS(-$C174+Графики!$B$5))+BN174*SIN(RADIANS(-$C174+Графики!$B$5)),"")</f>
        <v/>
      </c>
      <c r="BQ174" s="24"/>
      <c r="BR174" s="25"/>
      <c r="BS174" s="25"/>
      <c r="BT174" s="25"/>
      <c r="BU174" s="18" t="str">
        <f t="shared" si="515"/>
        <v/>
      </c>
      <c r="BV174" s="18" t="str">
        <f t="shared" si="516"/>
        <v/>
      </c>
      <c r="BW174" s="18" t="str">
        <f t="shared" si="566"/>
        <v/>
      </c>
      <c r="BX174" s="18" t="str">
        <f t="shared" si="567"/>
        <v/>
      </c>
      <c r="BY174" s="18" t="str">
        <f>IF(ISNUMBER(BW174), BW174*COS(RADIANS(-$C174+Графики!$B$3))+BX174*SIN(RADIANS(-$C174+Графики!$B$3)),"")</f>
        <v/>
      </c>
      <c r="BZ174" s="19" t="str">
        <f>IF(ISNUMBER(BW174), BW174*COS(RADIANS(-$C174+Графики!$B$5))+BX174*SIN(RADIANS(-$C174+Графики!$B$5)),"")</f>
        <v/>
      </c>
      <c r="CA174" s="29"/>
      <c r="CB174" s="25"/>
      <c r="CC174" s="25"/>
      <c r="CD174" s="25"/>
      <c r="CE174" s="18" t="str">
        <f t="shared" si="517"/>
        <v/>
      </c>
      <c r="CF174" s="18" t="str">
        <f t="shared" si="518"/>
        <v/>
      </c>
      <c r="CG174" s="18" t="str">
        <f t="shared" si="568"/>
        <v/>
      </c>
      <c r="CH174" s="18" t="str">
        <f t="shared" si="569"/>
        <v/>
      </c>
      <c r="CI174" s="18" t="str">
        <f>IF(ISNUMBER(CG174), CG174*COS(RADIANS(-$C174+Графики!$B$3))+CH174*SIN(RADIANS(-$C174+Графики!$B$3)),"")</f>
        <v/>
      </c>
      <c r="CJ174" s="19" t="str">
        <f>IF(ISNUMBER(CG174), CG174*COS(RADIANS(-$C174+Графики!$B$5))+CH174*SIN(RADIANS(-$C174+Графики!$B$5)),"")</f>
        <v/>
      </c>
      <c r="CK174" s="24"/>
      <c r="CL174" s="25"/>
      <c r="CM174" s="25"/>
      <c r="CN174" s="25"/>
      <c r="CO174" s="18" t="str">
        <f t="shared" si="519"/>
        <v/>
      </c>
      <c r="CP174" s="18" t="str">
        <f t="shared" si="520"/>
        <v/>
      </c>
      <c r="CQ174" s="18" t="str">
        <f t="shared" si="570"/>
        <v/>
      </c>
      <c r="CR174" s="18" t="str">
        <f t="shared" si="571"/>
        <v/>
      </c>
      <c r="CS174" s="18" t="str">
        <f>IF(ISNUMBER(CQ174), CQ174*COS(RADIANS(-$C174+Графики!$B$3))+CR174*SIN(RADIANS(-$C174+Графики!$B$3)),"")</f>
        <v/>
      </c>
      <c r="CT174" s="19" t="str">
        <f>IF(ISNUMBER(CQ174), CQ174*COS(RADIANS(-$C174+Графики!$B$5))+CR174*SIN(RADIANS(-$C174+Графики!$B$5)),"")</f>
        <v/>
      </c>
      <c r="CU174" s="24"/>
      <c r="CV174" s="25"/>
      <c r="CW174" s="25"/>
      <c r="CX174" s="25"/>
      <c r="CY174" s="18" t="str">
        <f t="shared" si="521"/>
        <v/>
      </c>
      <c r="CZ174" s="18" t="str">
        <f t="shared" si="522"/>
        <v/>
      </c>
      <c r="DA174" s="18" t="str">
        <f t="shared" si="572"/>
        <v/>
      </c>
      <c r="DB174" s="18" t="str">
        <f t="shared" si="573"/>
        <v/>
      </c>
      <c r="DC174" s="18" t="str">
        <f>IF(ISNUMBER(DA174), DA174*COS(RADIANS(-$C174+Графики!$B$3))+DB174*SIN(RADIANS(-$C174+Графики!$B$3)),"")</f>
        <v/>
      </c>
      <c r="DD174" s="19" t="str">
        <f>IF(ISNUMBER(DA174), DA174*COS(RADIANS(-$C174+Графики!$B$5))+DB174*SIN(RADIANS(-$C174+Графики!$B$5)),"")</f>
        <v/>
      </c>
      <c r="DE174" s="24"/>
      <c r="DF174" s="25"/>
      <c r="DG174" s="25"/>
      <c r="DH174" s="25"/>
      <c r="DI174" s="18" t="str">
        <f t="shared" si="523"/>
        <v/>
      </c>
      <c r="DJ174" s="18" t="str">
        <f t="shared" si="524"/>
        <v/>
      </c>
      <c r="DK174" s="18" t="str">
        <f t="shared" si="574"/>
        <v/>
      </c>
      <c r="DL174" s="18" t="str">
        <f t="shared" si="575"/>
        <v/>
      </c>
      <c r="DM174" s="18" t="str">
        <f>IF(ISNUMBER(DK174), DK174*COS(RADIANS(-$C174+Графики!$B$3))+DL174*SIN(RADIANS(-$C174+Графики!$B$3)),"")</f>
        <v/>
      </c>
      <c r="DN174" s="19" t="str">
        <f>IF(ISNUMBER(DK174), DK174*COS(RADIANS(-$C174+Графики!$B$5))+DL174*SIN(RADIANS(-$C174+Графики!$B$5)),"")</f>
        <v/>
      </c>
      <c r="DO174" s="24"/>
      <c r="DP174" s="25"/>
      <c r="DQ174" s="25"/>
      <c r="DR174" s="25"/>
      <c r="DS174" s="18" t="str">
        <f t="shared" si="525"/>
        <v/>
      </c>
      <c r="DT174" s="18" t="str">
        <f t="shared" si="526"/>
        <v/>
      </c>
      <c r="DU174" s="18" t="str">
        <f t="shared" si="576"/>
        <v/>
      </c>
      <c r="DV174" s="18" t="str">
        <f t="shared" si="577"/>
        <v/>
      </c>
      <c r="DW174" s="18" t="str">
        <f>IF(ISNUMBER(DU174), DU174*COS(RADIANS(-$C174+Графики!$B$3))+DV174*SIN(RADIANS(-$C174+Графики!$B$3)),"")</f>
        <v/>
      </c>
      <c r="DX174" s="19" t="str">
        <f>IF(ISNUMBER(DU174), DU174*COS(RADIANS(-$C174+Графики!$B$5))+DV174*SIN(RADIANS(-$C174+Графики!$B$5)),"")</f>
        <v/>
      </c>
      <c r="DY174" s="24"/>
      <c r="DZ174" s="25"/>
      <c r="EA174" s="25"/>
      <c r="EB174" s="25"/>
      <c r="EC174" s="18" t="str">
        <f t="shared" si="527"/>
        <v/>
      </c>
      <c r="ED174" s="18" t="str">
        <f t="shared" si="528"/>
        <v/>
      </c>
      <c r="EE174" s="18" t="str">
        <f t="shared" si="578"/>
        <v/>
      </c>
      <c r="EF174" s="18" t="str">
        <f t="shared" si="579"/>
        <v/>
      </c>
      <c r="EG174" s="18" t="str">
        <f>IF(ISNUMBER(EE174), EE174*COS(RADIANS(-$C174+Графики!$B$3))+EF174*SIN(RADIANS(-$C174+Графики!$B$3)),"")</f>
        <v/>
      </c>
      <c r="EH174" s="19" t="str">
        <f>IF(ISNUMBER(EE174), EE174*COS(RADIANS(-$C174+Графики!$B$5))+EF174*SIN(RADIANS(-$C174+Графики!$B$5)),"")</f>
        <v/>
      </c>
      <c r="EI174" s="24"/>
      <c r="EJ174" s="25"/>
      <c r="EK174" s="25"/>
      <c r="EL174" s="25"/>
      <c r="EM174" s="18" t="str">
        <f t="shared" si="529"/>
        <v/>
      </c>
      <c r="EN174" s="18" t="str">
        <f t="shared" si="530"/>
        <v/>
      </c>
      <c r="EO174" s="18" t="str">
        <f t="shared" si="580"/>
        <v/>
      </c>
      <c r="EP174" s="18" t="str">
        <f t="shared" si="581"/>
        <v/>
      </c>
      <c r="EQ174" s="18" t="str">
        <f>IF(ISNUMBER(EO174), EO174*COS(RADIANS(-$C174+Графики!$B$3))+EP174*SIN(RADIANS(-$C174+Графики!$B$3)),"")</f>
        <v/>
      </c>
      <c r="ER174" s="19" t="str">
        <f>IF(ISNUMBER(EO174), EO174*COS(RADIANS(-$C174+Графики!$B$5))+EP174*SIN(RADIANS(-$C174+Графики!$B$5)),"")</f>
        <v/>
      </c>
      <c r="ES174" s="24"/>
      <c r="ET174" s="25"/>
      <c r="EU174" s="25"/>
      <c r="EV174" s="25"/>
      <c r="EW174" s="18" t="str">
        <f t="shared" si="531"/>
        <v/>
      </c>
      <c r="EX174" s="18" t="str">
        <f t="shared" si="532"/>
        <v/>
      </c>
      <c r="EY174" s="18" t="str">
        <f t="shared" si="582"/>
        <v/>
      </c>
      <c r="EZ174" s="18" t="str">
        <f t="shared" si="583"/>
        <v/>
      </c>
      <c r="FA174" s="18" t="str">
        <f>IF(ISNUMBER(EY174), EY174*COS(RADIANS(-$C174+Графики!$B$3))+EZ174*SIN(RADIANS(-$C174+Графики!$B$3)),"")</f>
        <v/>
      </c>
      <c r="FB174" s="19" t="str">
        <f>IF(ISNUMBER(EY174), EY174*COS(RADIANS(-$C174+Графики!$B$5))+EZ174*SIN(RADIANS(-$C174+Графики!$B$5)),"")</f>
        <v/>
      </c>
      <c r="FC174" s="24"/>
      <c r="FD174" s="25"/>
      <c r="FE174" s="25"/>
      <c r="FF174" s="25"/>
      <c r="FG174" s="18" t="str">
        <f t="shared" si="533"/>
        <v/>
      </c>
      <c r="FH174" s="18" t="str">
        <f t="shared" si="534"/>
        <v/>
      </c>
      <c r="FI174" s="18" t="str">
        <f t="shared" si="584"/>
        <v/>
      </c>
      <c r="FJ174" s="18" t="str">
        <f t="shared" si="585"/>
        <v/>
      </c>
      <c r="FK174" s="18" t="str">
        <f>IF(ISNUMBER(FI174), FI174*COS(RADIANS(-$C174+Графики!$B$3))+FJ174*SIN(RADIANS(-$C174+Графики!$B$3)),"")</f>
        <v/>
      </c>
      <c r="FL174" s="19" t="str">
        <f>IF(ISNUMBER(FI174), FI174*COS(RADIANS(-$C174+Графики!$B$5))+FJ174*SIN(RADIANS(-$C174+Графики!$B$5)),"")</f>
        <v/>
      </c>
      <c r="FM174" s="24"/>
      <c r="FN174" s="25"/>
      <c r="FO174" s="25"/>
      <c r="FP174" s="25"/>
      <c r="FQ174" s="18" t="str">
        <f t="shared" si="535"/>
        <v/>
      </c>
      <c r="FR174" s="18" t="str">
        <f t="shared" si="536"/>
        <v/>
      </c>
      <c r="FS174" s="18" t="str">
        <f t="shared" si="586"/>
        <v/>
      </c>
      <c r="FT174" s="18" t="str">
        <f t="shared" si="587"/>
        <v/>
      </c>
      <c r="FU174" s="18" t="str">
        <f>IF(ISNUMBER(FS174), FS174*COS(RADIANS(-$C174+Графики!$B$3))+FT174*SIN(RADIANS(-$C174+Графики!$B$3)),"")</f>
        <v/>
      </c>
      <c r="FV174" s="19" t="str">
        <f>IF(ISNUMBER(FS174), FS174*COS(RADIANS(-$C174+Графики!$B$5))+FT174*SIN(RADIANS(-$C174+Графики!$B$5)),"")</f>
        <v/>
      </c>
      <c r="FW174" s="24"/>
      <c r="FX174" s="25"/>
      <c r="FY174" s="25"/>
      <c r="FZ174" s="25"/>
      <c r="GA174" s="18" t="str">
        <f t="shared" si="537"/>
        <v/>
      </c>
      <c r="GB174" s="18" t="str">
        <f t="shared" si="538"/>
        <v/>
      </c>
      <c r="GC174" s="18" t="str">
        <f t="shared" si="588"/>
        <v/>
      </c>
      <c r="GD174" s="18" t="str">
        <f t="shared" si="589"/>
        <v/>
      </c>
      <c r="GE174" s="18" t="str">
        <f>IF(ISNUMBER(GC174), GC174*COS(RADIANS(-$C174+Графики!$B$3))+GD174*SIN(RADIANS(-$C174+Графики!$B$3)),"")</f>
        <v/>
      </c>
      <c r="GF174" s="19" t="str">
        <f>IF(ISNUMBER(GC174), GC174*COS(RADIANS(-$C174+Графики!$B$5))+GD174*SIN(RADIANS(-$C174+Графики!$B$5)),"")</f>
        <v/>
      </c>
      <c r="GG174" s="24"/>
      <c r="GH174" s="25"/>
      <c r="GI174" s="25"/>
      <c r="GJ174" s="25"/>
      <c r="GK174" s="18" t="str">
        <f t="shared" si="539"/>
        <v/>
      </c>
      <c r="GL174" s="18" t="str">
        <f t="shared" si="540"/>
        <v/>
      </c>
      <c r="GM174" s="18" t="str">
        <f t="shared" si="590"/>
        <v/>
      </c>
      <c r="GN174" s="18" t="str">
        <f t="shared" si="591"/>
        <v/>
      </c>
      <c r="GO174" s="18" t="str">
        <f>IF(ISNUMBER(GM174), GM174*COS(RADIANS(-$C174+Графики!$B$3))+GN174*SIN(RADIANS(-$C174+Графики!$B$3)),"")</f>
        <v/>
      </c>
      <c r="GP174" s="19" t="str">
        <f>IF(ISNUMBER(GM174), GM174*COS(RADIANS(-$C174+Графики!$B$5))+GN174*SIN(RADIANS(-$C174+Графики!$B$5)),"")</f>
        <v/>
      </c>
      <c r="GQ174" s="24"/>
      <c r="GR174" s="25"/>
      <c r="GS174" s="25"/>
      <c r="GT174" s="25"/>
      <c r="GU174" s="18" t="str">
        <f t="shared" si="541"/>
        <v/>
      </c>
      <c r="GV174" s="18" t="str">
        <f t="shared" si="542"/>
        <v/>
      </c>
      <c r="GW174" s="18" t="str">
        <f t="shared" si="592"/>
        <v/>
      </c>
      <c r="GX174" s="18" t="str">
        <f t="shared" si="593"/>
        <v/>
      </c>
      <c r="GY174" s="18" t="str">
        <f>IF(ISNUMBER(GW174), GW174*COS(RADIANS(-$C174+Графики!$B$3))+GX174*SIN(RADIANS(-$C174+Графики!$B$3)),"")</f>
        <v/>
      </c>
      <c r="GZ174" s="19" t="str">
        <f>IF(ISNUMBER(GW174), GW174*COS(RADIANS(-$C174+Графики!$B$5))+GX174*SIN(RADIANS(-$C174+Графики!$B$5)),"")</f>
        <v/>
      </c>
      <c r="HA174" s="24"/>
      <c r="HB174" s="25"/>
      <c r="HC174" s="25"/>
      <c r="HD174" s="25"/>
      <c r="HE174" s="18" t="str">
        <f t="shared" si="543"/>
        <v/>
      </c>
      <c r="HF174" s="18" t="str">
        <f t="shared" si="544"/>
        <v/>
      </c>
      <c r="HG174" s="18" t="str">
        <f t="shared" si="594"/>
        <v/>
      </c>
      <c r="HH174" s="18" t="str">
        <f t="shared" si="595"/>
        <v/>
      </c>
      <c r="HI174" s="18" t="str">
        <f>IF(ISNUMBER(HG174), HG174*COS(RADIANS(-$C174+Графики!$B$3))+HH174*SIN(RADIANS(-$C174+Графики!$B$3)),"")</f>
        <v/>
      </c>
      <c r="HJ174" s="19" t="str">
        <f>IF(ISNUMBER(HG174), HG174*COS(RADIANS(-$C174+Графики!$B$5))+HH174*SIN(RADIANS(-$C174+Графики!$B$5)),"")</f>
        <v/>
      </c>
      <c r="HK174" s="24"/>
      <c r="HL174" s="25"/>
      <c r="HM174" s="25"/>
      <c r="HN174" s="25"/>
      <c r="HO174" s="18" t="str">
        <f t="shared" si="545"/>
        <v/>
      </c>
      <c r="HP174" s="18" t="str">
        <f t="shared" si="546"/>
        <v/>
      </c>
      <c r="HQ174" s="18" t="str">
        <f t="shared" si="596"/>
        <v/>
      </c>
      <c r="HR174" s="18" t="str">
        <f t="shared" si="597"/>
        <v/>
      </c>
      <c r="HS174" s="18" t="str">
        <f>IF(ISNUMBER(HQ174), HQ174*COS(RADIANS(-$C174+Графики!$B$3))+HR174*SIN(RADIANS(-$C174+Графики!$B$3)),"")</f>
        <v/>
      </c>
      <c r="HT174" s="19" t="str">
        <f>IF(ISNUMBER(HQ174), HQ174*COS(RADIANS(-$C174+Графики!$B$5))+HR174*SIN(RADIANS(-$C174+Графики!$B$5)),"")</f>
        <v/>
      </c>
      <c r="HU174" s="24"/>
      <c r="HV174" s="25"/>
      <c r="HW174" s="25"/>
      <c r="HX174" s="25"/>
      <c r="HY174" s="18" t="str">
        <f t="shared" si="547"/>
        <v/>
      </c>
      <c r="HZ174" s="18" t="str">
        <f t="shared" si="548"/>
        <v/>
      </c>
      <c r="IA174" s="18" t="str">
        <f t="shared" si="598"/>
        <v/>
      </c>
      <c r="IB174" s="18" t="str">
        <f t="shared" si="599"/>
        <v/>
      </c>
      <c r="IC174" s="18" t="str">
        <f>IF(ISNUMBER(IA174), IA174*COS(RADIANS(-$C174+Графики!$B$3))+IB174*SIN(RADIANS(-$C174+Графики!$B$3)),"")</f>
        <v/>
      </c>
      <c r="ID174" s="19" t="str">
        <f>IF(ISNUMBER(IA174), IA174*COS(RADIANS(-$C174+Графики!$B$5))+IB174*SIN(RADIANS(-$C174+Графики!$B$5)),"")</f>
        <v/>
      </c>
      <c r="IE174" s="24"/>
      <c r="IF174" s="25"/>
      <c r="IG174" s="25"/>
      <c r="IH174" s="25"/>
      <c r="II174" s="18" t="str">
        <f t="shared" si="549"/>
        <v/>
      </c>
      <c r="IJ174" s="18" t="str">
        <f t="shared" si="550"/>
        <v/>
      </c>
      <c r="IK174" s="18" t="str">
        <f t="shared" si="600"/>
        <v/>
      </c>
      <c r="IL174" s="18" t="str">
        <f t="shared" si="601"/>
        <v/>
      </c>
      <c r="IM174" s="18" t="str">
        <f>IF(ISNUMBER(IK174), IK174*COS(RADIANS(-$C174+Графики!$B$3))+IL174*SIN(RADIANS(-$C174+Графики!$B$3)),"")</f>
        <v/>
      </c>
      <c r="IN174" s="19" t="str">
        <f>IF(ISNUMBER(IK174), IK174*COS(RADIANS(-$C174+Графики!$B$5))+IL174*SIN(RADIANS(-$C174+Графики!$B$5)),"")</f>
        <v/>
      </c>
      <c r="IO174" s="24"/>
      <c r="IP174" s="25"/>
      <c r="IQ174" s="25"/>
      <c r="IR174" s="25"/>
      <c r="IS174" s="18" t="str">
        <f t="shared" si="551"/>
        <v/>
      </c>
      <c r="IT174" s="18" t="str">
        <f t="shared" si="552"/>
        <v/>
      </c>
      <c r="IU174" s="18" t="str">
        <f t="shared" si="602"/>
        <v/>
      </c>
      <c r="IV174" s="18" t="str">
        <f t="shared" si="603"/>
        <v/>
      </c>
      <c r="IW174" s="18" t="str">
        <f>IF(ISNUMBER(IU174), IU174*COS(RADIANS(-$C174+Графики!$B$3))+IV174*SIN(RADIANS(-$C174+Графики!$B$3)),"")</f>
        <v/>
      </c>
      <c r="IX174" s="19" t="str">
        <f>IF(ISNUMBER(IU174), IU174*COS(RADIANS(-$C174+Графики!$B$5))+IV174*SIN(RADIANS(-$C174+Графики!$B$5)),"")</f>
        <v/>
      </c>
    </row>
    <row r="175" spans="1:258" s="88" customFormat="1" x14ac:dyDescent="0.25">
      <c r="A175" s="44">
        <v>175</v>
      </c>
      <c r="B175" s="50">
        <v>0</v>
      </c>
      <c r="C175" s="11">
        <f>IF(Графики!$A$7="Расчитывать с учетом закручивания скважины",B175,0)</f>
        <v>0</v>
      </c>
      <c r="D175" s="47">
        <v>86</v>
      </c>
      <c r="E175" s="34">
        <f t="shared" si="553"/>
        <v>0</v>
      </c>
      <c r="F175" s="35">
        <f t="shared" si="553"/>
        <v>0</v>
      </c>
      <c r="G175" s="35">
        <f t="shared" si="500"/>
        <v>0</v>
      </c>
      <c r="H175" s="36">
        <f t="shared" si="501"/>
        <v>0</v>
      </c>
      <c r="I175" s="29"/>
      <c r="J175" s="25"/>
      <c r="K175" s="25"/>
      <c r="L175" s="25"/>
      <c r="M175" s="18" t="str">
        <f t="shared" si="503"/>
        <v/>
      </c>
      <c r="N175" s="18" t="str">
        <f t="shared" si="504"/>
        <v/>
      </c>
      <c r="O175" s="18" t="str">
        <f t="shared" si="554"/>
        <v/>
      </c>
      <c r="P175" s="18" t="str">
        <f t="shared" si="555"/>
        <v/>
      </c>
      <c r="Q175" s="18" t="str">
        <f>IF(ISNUMBER(O175), O175*COS(RADIANS(-$C175+Графики!$B$3))+P175*SIN(RADIANS(-$C175+Графики!$B$3)),"")</f>
        <v/>
      </c>
      <c r="R175" s="19" t="str">
        <f>IF(ISNUMBER(O175), O175*COS(RADIANS(-$C175+Графики!$B$5))+P175*SIN(RADIANS(-$C175+Графики!$B$5)),"")</f>
        <v/>
      </c>
      <c r="S175" s="29"/>
      <c r="T175" s="25"/>
      <c r="U175" s="25"/>
      <c r="V175" s="25"/>
      <c r="W175" s="18" t="str">
        <f t="shared" si="505"/>
        <v/>
      </c>
      <c r="X175" s="18" t="str">
        <f t="shared" si="506"/>
        <v/>
      </c>
      <c r="Y175" s="18" t="str">
        <f t="shared" si="556"/>
        <v/>
      </c>
      <c r="Z175" s="18" t="str">
        <f t="shared" si="557"/>
        <v/>
      </c>
      <c r="AA175" s="18" t="str">
        <f>IF(ISNUMBER(Y175), Y175*COS(RADIANS(-$C175+Графики!$B$3))+Z175*SIN(RADIANS(-$C175+Графики!$B$3)),"")</f>
        <v/>
      </c>
      <c r="AB175" s="18" t="str">
        <f>IF(ISNUMBER(Y175), Y175*COS(RADIANS(-$C175+Графики!$B$5))+Z175*SIN(RADIANS(-$C175+Графики!$B$5)),"")</f>
        <v/>
      </c>
      <c r="AC175" s="24"/>
      <c r="AD175" s="25"/>
      <c r="AE175" s="25"/>
      <c r="AF175" s="25"/>
      <c r="AG175" s="18" t="str">
        <f t="shared" si="507"/>
        <v/>
      </c>
      <c r="AH175" s="18" t="str">
        <f t="shared" si="508"/>
        <v/>
      </c>
      <c r="AI175" s="18" t="str">
        <f t="shared" si="558"/>
        <v/>
      </c>
      <c r="AJ175" s="18" t="str">
        <f t="shared" si="559"/>
        <v/>
      </c>
      <c r="AK175" s="18" t="str">
        <f>IF(ISNUMBER(AI175), AI175*COS(RADIANS(-$C175+Графики!$B$3))+AJ175*SIN(RADIANS(-$C175+Графики!$B$3)),"")</f>
        <v/>
      </c>
      <c r="AL175" s="19" t="str">
        <f>IF(ISNUMBER(AI175), AI175*COS(RADIANS(-$C175+Графики!$B$5))+AJ175*SIN(RADIANS(-$C175+Графики!$B$5)),"")</f>
        <v/>
      </c>
      <c r="AM175" s="24"/>
      <c r="AN175" s="25"/>
      <c r="AO175" s="25"/>
      <c r="AP175" s="25"/>
      <c r="AQ175" s="18" t="str">
        <f t="shared" si="509"/>
        <v/>
      </c>
      <c r="AR175" s="18" t="str">
        <f t="shared" si="510"/>
        <v/>
      </c>
      <c r="AS175" s="18" t="str">
        <f t="shared" si="560"/>
        <v/>
      </c>
      <c r="AT175" s="18" t="str">
        <f t="shared" si="561"/>
        <v/>
      </c>
      <c r="AU175" s="18" t="str">
        <f>IF(ISNUMBER(AS175), AS175*COS(RADIANS(-$C175+Графики!$B$3))+AT175*SIN(RADIANS(-$C175+Графики!$B$3)),"")</f>
        <v/>
      </c>
      <c r="AV175" s="19" t="str">
        <f>IF(ISNUMBER(AS175), AS175*COS(RADIANS(-$C175+Графики!$B$5))+AT175*SIN(RADIANS(-$C175+Графики!$B$5)),"")</f>
        <v/>
      </c>
      <c r="AW175" s="24"/>
      <c r="AX175" s="25"/>
      <c r="AY175" s="25"/>
      <c r="AZ175" s="25"/>
      <c r="BA175" s="18" t="str">
        <f t="shared" si="511"/>
        <v/>
      </c>
      <c r="BB175" s="18" t="str">
        <f t="shared" si="512"/>
        <v/>
      </c>
      <c r="BC175" s="18" t="str">
        <f t="shared" si="562"/>
        <v/>
      </c>
      <c r="BD175" s="18" t="str">
        <f t="shared" si="563"/>
        <v/>
      </c>
      <c r="BE175" s="18" t="str">
        <f>IF(ISNUMBER(BC175), BC175*COS(RADIANS(-$C175+Графики!$B$3))+BD175*SIN(RADIANS(-$C175+Графики!$B$3)),"")</f>
        <v/>
      </c>
      <c r="BF175" s="19" t="str">
        <f>IF(ISNUMBER(BC175), BC175*COS(RADIANS(-$C175+Графики!$B$5))+BD175*SIN(RADIANS(-$C175+Графики!$B$5)),"")</f>
        <v/>
      </c>
      <c r="BG175" s="24"/>
      <c r="BH175" s="25"/>
      <c r="BI175" s="25"/>
      <c r="BJ175" s="25"/>
      <c r="BK175" s="18" t="str">
        <f t="shared" si="513"/>
        <v/>
      </c>
      <c r="BL175" s="18" t="str">
        <f t="shared" si="514"/>
        <v/>
      </c>
      <c r="BM175" s="18" t="str">
        <f t="shared" si="564"/>
        <v/>
      </c>
      <c r="BN175" s="18" t="str">
        <f t="shared" si="565"/>
        <v/>
      </c>
      <c r="BO175" s="18" t="str">
        <f>IF(ISNUMBER(BM175), BM175*COS(RADIANS(-$C175+Графики!$B$3))+BN175*SIN(RADIANS(-$C175+Графики!$B$3)),"")</f>
        <v/>
      </c>
      <c r="BP175" s="19" t="str">
        <f>IF(ISNUMBER(BM175), BM175*COS(RADIANS(-$C175+Графики!$B$5))+BN175*SIN(RADIANS(-$C175+Графики!$B$5)),"")</f>
        <v/>
      </c>
      <c r="BQ175" s="24"/>
      <c r="BR175" s="25"/>
      <c r="BS175" s="25"/>
      <c r="BT175" s="25"/>
      <c r="BU175" s="18" t="str">
        <f t="shared" si="515"/>
        <v/>
      </c>
      <c r="BV175" s="18" t="str">
        <f t="shared" si="516"/>
        <v/>
      </c>
      <c r="BW175" s="18" t="str">
        <f t="shared" si="566"/>
        <v/>
      </c>
      <c r="BX175" s="18" t="str">
        <f t="shared" si="567"/>
        <v/>
      </c>
      <c r="BY175" s="18" t="str">
        <f>IF(ISNUMBER(BW175), BW175*COS(RADIANS(-$C175+Графики!$B$3))+BX175*SIN(RADIANS(-$C175+Графики!$B$3)),"")</f>
        <v/>
      </c>
      <c r="BZ175" s="19" t="str">
        <f>IF(ISNUMBER(BW175), BW175*COS(RADIANS(-$C175+Графики!$B$5))+BX175*SIN(RADIANS(-$C175+Графики!$B$5)),"")</f>
        <v/>
      </c>
      <c r="CA175" s="29"/>
      <c r="CB175" s="25"/>
      <c r="CC175" s="25"/>
      <c r="CD175" s="25"/>
      <c r="CE175" s="18" t="str">
        <f t="shared" si="517"/>
        <v/>
      </c>
      <c r="CF175" s="18" t="str">
        <f t="shared" si="518"/>
        <v/>
      </c>
      <c r="CG175" s="18" t="str">
        <f t="shared" si="568"/>
        <v/>
      </c>
      <c r="CH175" s="18" t="str">
        <f t="shared" si="569"/>
        <v/>
      </c>
      <c r="CI175" s="18" t="str">
        <f>IF(ISNUMBER(CG175), CG175*COS(RADIANS(-$C175+Графики!$B$3))+CH175*SIN(RADIANS(-$C175+Графики!$B$3)),"")</f>
        <v/>
      </c>
      <c r="CJ175" s="19" t="str">
        <f>IF(ISNUMBER(CG175), CG175*COS(RADIANS(-$C175+Графики!$B$5))+CH175*SIN(RADIANS(-$C175+Графики!$B$5)),"")</f>
        <v/>
      </c>
      <c r="CK175" s="24"/>
      <c r="CL175" s="25"/>
      <c r="CM175" s="25"/>
      <c r="CN175" s="25"/>
      <c r="CO175" s="18" t="str">
        <f t="shared" si="519"/>
        <v/>
      </c>
      <c r="CP175" s="18" t="str">
        <f t="shared" si="520"/>
        <v/>
      </c>
      <c r="CQ175" s="18" t="str">
        <f t="shared" si="570"/>
        <v/>
      </c>
      <c r="CR175" s="18" t="str">
        <f t="shared" si="571"/>
        <v/>
      </c>
      <c r="CS175" s="18" t="str">
        <f>IF(ISNUMBER(CQ175), CQ175*COS(RADIANS(-$C175+Графики!$B$3))+CR175*SIN(RADIANS(-$C175+Графики!$B$3)),"")</f>
        <v/>
      </c>
      <c r="CT175" s="19" t="str">
        <f>IF(ISNUMBER(CQ175), CQ175*COS(RADIANS(-$C175+Графики!$B$5))+CR175*SIN(RADIANS(-$C175+Графики!$B$5)),"")</f>
        <v/>
      </c>
      <c r="CU175" s="24"/>
      <c r="CV175" s="25"/>
      <c r="CW175" s="25"/>
      <c r="CX175" s="25"/>
      <c r="CY175" s="18" t="str">
        <f t="shared" si="521"/>
        <v/>
      </c>
      <c r="CZ175" s="18" t="str">
        <f t="shared" si="522"/>
        <v/>
      </c>
      <c r="DA175" s="18" t="str">
        <f t="shared" si="572"/>
        <v/>
      </c>
      <c r="DB175" s="18" t="str">
        <f t="shared" si="573"/>
        <v/>
      </c>
      <c r="DC175" s="18" t="str">
        <f>IF(ISNUMBER(DA175), DA175*COS(RADIANS(-$C175+Графики!$B$3))+DB175*SIN(RADIANS(-$C175+Графики!$B$3)),"")</f>
        <v/>
      </c>
      <c r="DD175" s="19" t="str">
        <f>IF(ISNUMBER(DA175), DA175*COS(RADIANS(-$C175+Графики!$B$5))+DB175*SIN(RADIANS(-$C175+Графики!$B$5)),"")</f>
        <v/>
      </c>
      <c r="DE175" s="24"/>
      <c r="DF175" s="25"/>
      <c r="DG175" s="25"/>
      <c r="DH175" s="25"/>
      <c r="DI175" s="18" t="str">
        <f t="shared" si="523"/>
        <v/>
      </c>
      <c r="DJ175" s="18" t="str">
        <f t="shared" si="524"/>
        <v/>
      </c>
      <c r="DK175" s="18" t="str">
        <f t="shared" si="574"/>
        <v/>
      </c>
      <c r="DL175" s="18" t="str">
        <f t="shared" si="575"/>
        <v/>
      </c>
      <c r="DM175" s="18" t="str">
        <f>IF(ISNUMBER(DK175), DK175*COS(RADIANS(-$C175+Графики!$B$3))+DL175*SIN(RADIANS(-$C175+Графики!$B$3)),"")</f>
        <v/>
      </c>
      <c r="DN175" s="19" t="str">
        <f>IF(ISNUMBER(DK175), DK175*COS(RADIANS(-$C175+Графики!$B$5))+DL175*SIN(RADIANS(-$C175+Графики!$B$5)),"")</f>
        <v/>
      </c>
      <c r="DO175" s="24"/>
      <c r="DP175" s="25"/>
      <c r="DQ175" s="25"/>
      <c r="DR175" s="25"/>
      <c r="DS175" s="18" t="str">
        <f t="shared" si="525"/>
        <v/>
      </c>
      <c r="DT175" s="18" t="str">
        <f t="shared" si="526"/>
        <v/>
      </c>
      <c r="DU175" s="18" t="str">
        <f t="shared" si="576"/>
        <v/>
      </c>
      <c r="DV175" s="18" t="str">
        <f t="shared" si="577"/>
        <v/>
      </c>
      <c r="DW175" s="18" t="str">
        <f>IF(ISNUMBER(DU175), DU175*COS(RADIANS(-$C175+Графики!$B$3))+DV175*SIN(RADIANS(-$C175+Графики!$B$3)),"")</f>
        <v/>
      </c>
      <c r="DX175" s="19" t="str">
        <f>IF(ISNUMBER(DU175), DU175*COS(RADIANS(-$C175+Графики!$B$5))+DV175*SIN(RADIANS(-$C175+Графики!$B$5)),"")</f>
        <v/>
      </c>
      <c r="DY175" s="24"/>
      <c r="DZ175" s="25"/>
      <c r="EA175" s="25"/>
      <c r="EB175" s="25"/>
      <c r="EC175" s="18" t="str">
        <f t="shared" si="527"/>
        <v/>
      </c>
      <c r="ED175" s="18" t="str">
        <f t="shared" si="528"/>
        <v/>
      </c>
      <c r="EE175" s="18" t="str">
        <f t="shared" si="578"/>
        <v/>
      </c>
      <c r="EF175" s="18" t="str">
        <f t="shared" si="579"/>
        <v/>
      </c>
      <c r="EG175" s="18" t="str">
        <f>IF(ISNUMBER(EE175), EE175*COS(RADIANS(-$C175+Графики!$B$3))+EF175*SIN(RADIANS(-$C175+Графики!$B$3)),"")</f>
        <v/>
      </c>
      <c r="EH175" s="19" t="str">
        <f>IF(ISNUMBER(EE175), EE175*COS(RADIANS(-$C175+Графики!$B$5))+EF175*SIN(RADIANS(-$C175+Графики!$B$5)),"")</f>
        <v/>
      </c>
      <c r="EI175" s="24"/>
      <c r="EJ175" s="25"/>
      <c r="EK175" s="25"/>
      <c r="EL175" s="25"/>
      <c r="EM175" s="18" t="str">
        <f t="shared" si="529"/>
        <v/>
      </c>
      <c r="EN175" s="18" t="str">
        <f t="shared" si="530"/>
        <v/>
      </c>
      <c r="EO175" s="18" t="str">
        <f t="shared" si="580"/>
        <v/>
      </c>
      <c r="EP175" s="18" t="str">
        <f t="shared" si="581"/>
        <v/>
      </c>
      <c r="EQ175" s="18" t="str">
        <f>IF(ISNUMBER(EO175), EO175*COS(RADIANS(-$C175+Графики!$B$3))+EP175*SIN(RADIANS(-$C175+Графики!$B$3)),"")</f>
        <v/>
      </c>
      <c r="ER175" s="19" t="str">
        <f>IF(ISNUMBER(EO175), EO175*COS(RADIANS(-$C175+Графики!$B$5))+EP175*SIN(RADIANS(-$C175+Графики!$B$5)),"")</f>
        <v/>
      </c>
      <c r="ES175" s="24"/>
      <c r="ET175" s="25"/>
      <c r="EU175" s="25"/>
      <c r="EV175" s="25"/>
      <c r="EW175" s="18" t="str">
        <f t="shared" si="531"/>
        <v/>
      </c>
      <c r="EX175" s="18" t="str">
        <f t="shared" si="532"/>
        <v/>
      </c>
      <c r="EY175" s="18" t="str">
        <f t="shared" si="582"/>
        <v/>
      </c>
      <c r="EZ175" s="18" t="str">
        <f t="shared" si="583"/>
        <v/>
      </c>
      <c r="FA175" s="18" t="str">
        <f>IF(ISNUMBER(EY175), EY175*COS(RADIANS(-$C175+Графики!$B$3))+EZ175*SIN(RADIANS(-$C175+Графики!$B$3)),"")</f>
        <v/>
      </c>
      <c r="FB175" s="19" t="str">
        <f>IF(ISNUMBER(EY175), EY175*COS(RADIANS(-$C175+Графики!$B$5))+EZ175*SIN(RADIANS(-$C175+Графики!$B$5)),"")</f>
        <v/>
      </c>
      <c r="FC175" s="24"/>
      <c r="FD175" s="25"/>
      <c r="FE175" s="25"/>
      <c r="FF175" s="25"/>
      <c r="FG175" s="18" t="str">
        <f t="shared" si="533"/>
        <v/>
      </c>
      <c r="FH175" s="18" t="str">
        <f t="shared" si="534"/>
        <v/>
      </c>
      <c r="FI175" s="18" t="str">
        <f t="shared" si="584"/>
        <v/>
      </c>
      <c r="FJ175" s="18" t="str">
        <f t="shared" si="585"/>
        <v/>
      </c>
      <c r="FK175" s="18" t="str">
        <f>IF(ISNUMBER(FI175), FI175*COS(RADIANS(-$C175+Графики!$B$3))+FJ175*SIN(RADIANS(-$C175+Графики!$B$3)),"")</f>
        <v/>
      </c>
      <c r="FL175" s="19" t="str">
        <f>IF(ISNUMBER(FI175), FI175*COS(RADIANS(-$C175+Графики!$B$5))+FJ175*SIN(RADIANS(-$C175+Графики!$B$5)),"")</f>
        <v/>
      </c>
      <c r="FM175" s="24"/>
      <c r="FN175" s="25"/>
      <c r="FO175" s="25"/>
      <c r="FP175" s="25"/>
      <c r="FQ175" s="18" t="str">
        <f t="shared" si="535"/>
        <v/>
      </c>
      <c r="FR175" s="18" t="str">
        <f t="shared" si="536"/>
        <v/>
      </c>
      <c r="FS175" s="18" t="str">
        <f t="shared" si="586"/>
        <v/>
      </c>
      <c r="FT175" s="18" t="str">
        <f t="shared" si="587"/>
        <v/>
      </c>
      <c r="FU175" s="18" t="str">
        <f>IF(ISNUMBER(FS175), FS175*COS(RADIANS(-$C175+Графики!$B$3))+FT175*SIN(RADIANS(-$C175+Графики!$B$3)),"")</f>
        <v/>
      </c>
      <c r="FV175" s="19" t="str">
        <f>IF(ISNUMBER(FS175), FS175*COS(RADIANS(-$C175+Графики!$B$5))+FT175*SIN(RADIANS(-$C175+Графики!$B$5)),"")</f>
        <v/>
      </c>
      <c r="FW175" s="24"/>
      <c r="FX175" s="25"/>
      <c r="FY175" s="25"/>
      <c r="FZ175" s="25"/>
      <c r="GA175" s="18" t="str">
        <f t="shared" si="537"/>
        <v/>
      </c>
      <c r="GB175" s="18" t="str">
        <f t="shared" si="538"/>
        <v/>
      </c>
      <c r="GC175" s="18" t="str">
        <f t="shared" si="588"/>
        <v/>
      </c>
      <c r="GD175" s="18" t="str">
        <f t="shared" si="589"/>
        <v/>
      </c>
      <c r="GE175" s="18" t="str">
        <f>IF(ISNUMBER(GC175), GC175*COS(RADIANS(-$C175+Графики!$B$3))+GD175*SIN(RADIANS(-$C175+Графики!$B$3)),"")</f>
        <v/>
      </c>
      <c r="GF175" s="19" t="str">
        <f>IF(ISNUMBER(GC175), GC175*COS(RADIANS(-$C175+Графики!$B$5))+GD175*SIN(RADIANS(-$C175+Графики!$B$5)),"")</f>
        <v/>
      </c>
      <c r="GG175" s="24"/>
      <c r="GH175" s="25"/>
      <c r="GI175" s="25"/>
      <c r="GJ175" s="25"/>
      <c r="GK175" s="18" t="str">
        <f t="shared" si="539"/>
        <v/>
      </c>
      <c r="GL175" s="18" t="str">
        <f t="shared" si="540"/>
        <v/>
      </c>
      <c r="GM175" s="18" t="str">
        <f t="shared" si="590"/>
        <v/>
      </c>
      <c r="GN175" s="18" t="str">
        <f t="shared" si="591"/>
        <v/>
      </c>
      <c r="GO175" s="18" t="str">
        <f>IF(ISNUMBER(GM175), GM175*COS(RADIANS(-$C175+Графики!$B$3))+GN175*SIN(RADIANS(-$C175+Графики!$B$3)),"")</f>
        <v/>
      </c>
      <c r="GP175" s="19" t="str">
        <f>IF(ISNUMBER(GM175), GM175*COS(RADIANS(-$C175+Графики!$B$5))+GN175*SIN(RADIANS(-$C175+Графики!$B$5)),"")</f>
        <v/>
      </c>
      <c r="GQ175" s="24"/>
      <c r="GR175" s="25"/>
      <c r="GS175" s="25"/>
      <c r="GT175" s="25"/>
      <c r="GU175" s="18" t="str">
        <f t="shared" si="541"/>
        <v/>
      </c>
      <c r="GV175" s="18" t="str">
        <f t="shared" si="542"/>
        <v/>
      </c>
      <c r="GW175" s="18" t="str">
        <f t="shared" si="592"/>
        <v/>
      </c>
      <c r="GX175" s="18" t="str">
        <f t="shared" si="593"/>
        <v/>
      </c>
      <c r="GY175" s="18" t="str">
        <f>IF(ISNUMBER(GW175), GW175*COS(RADIANS(-$C175+Графики!$B$3))+GX175*SIN(RADIANS(-$C175+Графики!$B$3)),"")</f>
        <v/>
      </c>
      <c r="GZ175" s="19" t="str">
        <f>IF(ISNUMBER(GW175), GW175*COS(RADIANS(-$C175+Графики!$B$5))+GX175*SIN(RADIANS(-$C175+Графики!$B$5)),"")</f>
        <v/>
      </c>
      <c r="HA175" s="24"/>
      <c r="HB175" s="25"/>
      <c r="HC175" s="25"/>
      <c r="HD175" s="25"/>
      <c r="HE175" s="18" t="str">
        <f t="shared" si="543"/>
        <v/>
      </c>
      <c r="HF175" s="18" t="str">
        <f t="shared" si="544"/>
        <v/>
      </c>
      <c r="HG175" s="18" t="str">
        <f t="shared" si="594"/>
        <v/>
      </c>
      <c r="HH175" s="18" t="str">
        <f t="shared" si="595"/>
        <v/>
      </c>
      <c r="HI175" s="18" t="str">
        <f>IF(ISNUMBER(HG175), HG175*COS(RADIANS(-$C175+Графики!$B$3))+HH175*SIN(RADIANS(-$C175+Графики!$B$3)),"")</f>
        <v/>
      </c>
      <c r="HJ175" s="19" t="str">
        <f>IF(ISNUMBER(HG175), HG175*COS(RADIANS(-$C175+Графики!$B$5))+HH175*SIN(RADIANS(-$C175+Графики!$B$5)),"")</f>
        <v/>
      </c>
      <c r="HK175" s="24"/>
      <c r="HL175" s="25"/>
      <c r="HM175" s="25"/>
      <c r="HN175" s="25"/>
      <c r="HO175" s="18" t="str">
        <f t="shared" si="545"/>
        <v/>
      </c>
      <c r="HP175" s="18" t="str">
        <f t="shared" si="546"/>
        <v/>
      </c>
      <c r="HQ175" s="18" t="str">
        <f t="shared" si="596"/>
        <v/>
      </c>
      <c r="HR175" s="18" t="str">
        <f t="shared" si="597"/>
        <v/>
      </c>
      <c r="HS175" s="18" t="str">
        <f>IF(ISNUMBER(HQ175), HQ175*COS(RADIANS(-$C175+Графики!$B$3))+HR175*SIN(RADIANS(-$C175+Графики!$B$3)),"")</f>
        <v/>
      </c>
      <c r="HT175" s="19" t="str">
        <f>IF(ISNUMBER(HQ175), HQ175*COS(RADIANS(-$C175+Графики!$B$5))+HR175*SIN(RADIANS(-$C175+Графики!$B$5)),"")</f>
        <v/>
      </c>
      <c r="HU175" s="24"/>
      <c r="HV175" s="25"/>
      <c r="HW175" s="25"/>
      <c r="HX175" s="25"/>
      <c r="HY175" s="18" t="str">
        <f t="shared" si="547"/>
        <v/>
      </c>
      <c r="HZ175" s="18" t="str">
        <f t="shared" si="548"/>
        <v/>
      </c>
      <c r="IA175" s="18" t="str">
        <f t="shared" si="598"/>
        <v/>
      </c>
      <c r="IB175" s="18" t="str">
        <f t="shared" si="599"/>
        <v/>
      </c>
      <c r="IC175" s="18" t="str">
        <f>IF(ISNUMBER(IA175), IA175*COS(RADIANS(-$C175+Графики!$B$3))+IB175*SIN(RADIANS(-$C175+Графики!$B$3)),"")</f>
        <v/>
      </c>
      <c r="ID175" s="19" t="str">
        <f>IF(ISNUMBER(IA175), IA175*COS(RADIANS(-$C175+Графики!$B$5))+IB175*SIN(RADIANS(-$C175+Графики!$B$5)),"")</f>
        <v/>
      </c>
      <c r="IE175" s="24"/>
      <c r="IF175" s="25"/>
      <c r="IG175" s="25"/>
      <c r="IH175" s="25"/>
      <c r="II175" s="18" t="str">
        <f t="shared" si="549"/>
        <v/>
      </c>
      <c r="IJ175" s="18" t="str">
        <f t="shared" si="550"/>
        <v/>
      </c>
      <c r="IK175" s="18" t="str">
        <f t="shared" si="600"/>
        <v/>
      </c>
      <c r="IL175" s="18" t="str">
        <f t="shared" si="601"/>
        <v/>
      </c>
      <c r="IM175" s="18" t="str">
        <f>IF(ISNUMBER(IK175), IK175*COS(RADIANS(-$C175+Графики!$B$3))+IL175*SIN(RADIANS(-$C175+Графики!$B$3)),"")</f>
        <v/>
      </c>
      <c r="IN175" s="19" t="str">
        <f>IF(ISNUMBER(IK175), IK175*COS(RADIANS(-$C175+Графики!$B$5))+IL175*SIN(RADIANS(-$C175+Графики!$B$5)),"")</f>
        <v/>
      </c>
      <c r="IO175" s="24"/>
      <c r="IP175" s="25"/>
      <c r="IQ175" s="25"/>
      <c r="IR175" s="25"/>
      <c r="IS175" s="18" t="str">
        <f t="shared" si="551"/>
        <v/>
      </c>
      <c r="IT175" s="18" t="str">
        <f t="shared" si="552"/>
        <v/>
      </c>
      <c r="IU175" s="18" t="str">
        <f t="shared" si="602"/>
        <v/>
      </c>
      <c r="IV175" s="18" t="str">
        <f t="shared" si="603"/>
        <v/>
      </c>
      <c r="IW175" s="18" t="str">
        <f>IF(ISNUMBER(IU175), IU175*COS(RADIANS(-$C175+Графики!$B$3))+IV175*SIN(RADIANS(-$C175+Графики!$B$3)),"")</f>
        <v/>
      </c>
      <c r="IX175" s="19" t="str">
        <f>IF(ISNUMBER(IU175), IU175*COS(RADIANS(-$C175+Графики!$B$5))+IV175*SIN(RADIANS(-$C175+Графики!$B$5)),"")</f>
        <v/>
      </c>
    </row>
    <row r="176" spans="1:258" s="88" customFormat="1" x14ac:dyDescent="0.25">
      <c r="A176" s="44">
        <v>176</v>
      </c>
      <c r="B176" s="50">
        <v>0</v>
      </c>
      <c r="C176" s="11">
        <f>IF(Графики!$A$7="Расчитывать с учетом закручивания скважины",B176,0)</f>
        <v>0</v>
      </c>
      <c r="D176" s="47">
        <v>86.5</v>
      </c>
      <c r="E176" s="34">
        <f t="shared" si="553"/>
        <v>0</v>
      </c>
      <c r="F176" s="35">
        <f t="shared" si="553"/>
        <v>0</v>
      </c>
      <c r="G176" s="35">
        <f t="shared" si="500"/>
        <v>0</v>
      </c>
      <c r="H176" s="36">
        <f t="shared" si="501"/>
        <v>0</v>
      </c>
      <c r="I176" s="29"/>
      <c r="J176" s="25"/>
      <c r="K176" s="25"/>
      <c r="L176" s="25"/>
      <c r="M176" s="18" t="str">
        <f t="shared" si="503"/>
        <v/>
      </c>
      <c r="N176" s="18" t="str">
        <f t="shared" si="504"/>
        <v/>
      </c>
      <c r="O176" s="18" t="str">
        <f t="shared" si="554"/>
        <v/>
      </c>
      <c r="P176" s="18" t="str">
        <f t="shared" si="555"/>
        <v/>
      </c>
      <c r="Q176" s="18" t="str">
        <f>IF(ISNUMBER(O176), O176*COS(RADIANS(-$C176+Графики!$B$3))+P176*SIN(RADIANS(-$C176+Графики!$B$3)),"")</f>
        <v/>
      </c>
      <c r="R176" s="19" t="str">
        <f>IF(ISNUMBER(O176), O176*COS(RADIANS(-$C176+Графики!$B$5))+P176*SIN(RADIANS(-$C176+Графики!$B$5)),"")</f>
        <v/>
      </c>
      <c r="S176" s="29"/>
      <c r="T176" s="25"/>
      <c r="U176" s="25"/>
      <c r="V176" s="25"/>
      <c r="W176" s="18" t="str">
        <f t="shared" si="505"/>
        <v/>
      </c>
      <c r="X176" s="18" t="str">
        <f t="shared" si="506"/>
        <v/>
      </c>
      <c r="Y176" s="18" t="str">
        <f t="shared" si="556"/>
        <v/>
      </c>
      <c r="Z176" s="18" t="str">
        <f t="shared" si="557"/>
        <v/>
      </c>
      <c r="AA176" s="18" t="str">
        <f>IF(ISNUMBER(Y176), Y176*COS(RADIANS(-$C176+Графики!$B$3))+Z176*SIN(RADIANS(-$C176+Графики!$B$3)),"")</f>
        <v/>
      </c>
      <c r="AB176" s="18" t="str">
        <f>IF(ISNUMBER(Y176), Y176*COS(RADIANS(-$C176+Графики!$B$5))+Z176*SIN(RADIANS(-$C176+Графики!$B$5)),"")</f>
        <v/>
      </c>
      <c r="AC176" s="24"/>
      <c r="AD176" s="25"/>
      <c r="AE176" s="25"/>
      <c r="AF176" s="25"/>
      <c r="AG176" s="18" t="str">
        <f t="shared" si="507"/>
        <v/>
      </c>
      <c r="AH176" s="18" t="str">
        <f t="shared" si="508"/>
        <v/>
      </c>
      <c r="AI176" s="18" t="str">
        <f t="shared" si="558"/>
        <v/>
      </c>
      <c r="AJ176" s="18" t="str">
        <f t="shared" si="559"/>
        <v/>
      </c>
      <c r="AK176" s="18" t="str">
        <f>IF(ISNUMBER(AI176), AI176*COS(RADIANS(-$C176+Графики!$B$3))+AJ176*SIN(RADIANS(-$C176+Графики!$B$3)),"")</f>
        <v/>
      </c>
      <c r="AL176" s="19" t="str">
        <f>IF(ISNUMBER(AI176), AI176*COS(RADIANS(-$C176+Графики!$B$5))+AJ176*SIN(RADIANS(-$C176+Графики!$B$5)),"")</f>
        <v/>
      </c>
      <c r="AM176" s="24"/>
      <c r="AN176" s="25"/>
      <c r="AO176" s="25"/>
      <c r="AP176" s="25"/>
      <c r="AQ176" s="18" t="str">
        <f t="shared" si="509"/>
        <v/>
      </c>
      <c r="AR176" s="18" t="str">
        <f t="shared" si="510"/>
        <v/>
      </c>
      <c r="AS176" s="18" t="str">
        <f t="shared" si="560"/>
        <v/>
      </c>
      <c r="AT176" s="18" t="str">
        <f t="shared" si="561"/>
        <v/>
      </c>
      <c r="AU176" s="18" t="str">
        <f>IF(ISNUMBER(AS176), AS176*COS(RADIANS(-$C176+Графики!$B$3))+AT176*SIN(RADIANS(-$C176+Графики!$B$3)),"")</f>
        <v/>
      </c>
      <c r="AV176" s="19" t="str">
        <f>IF(ISNUMBER(AS176), AS176*COS(RADIANS(-$C176+Графики!$B$5))+AT176*SIN(RADIANS(-$C176+Графики!$B$5)),"")</f>
        <v/>
      </c>
      <c r="AW176" s="24"/>
      <c r="AX176" s="25"/>
      <c r="AY176" s="25"/>
      <c r="AZ176" s="25"/>
      <c r="BA176" s="18" t="str">
        <f t="shared" si="511"/>
        <v/>
      </c>
      <c r="BB176" s="18" t="str">
        <f t="shared" si="512"/>
        <v/>
      </c>
      <c r="BC176" s="18" t="str">
        <f t="shared" si="562"/>
        <v/>
      </c>
      <c r="BD176" s="18" t="str">
        <f t="shared" si="563"/>
        <v/>
      </c>
      <c r="BE176" s="18" t="str">
        <f>IF(ISNUMBER(BC176), BC176*COS(RADIANS(-$C176+Графики!$B$3))+BD176*SIN(RADIANS(-$C176+Графики!$B$3)),"")</f>
        <v/>
      </c>
      <c r="BF176" s="19" t="str">
        <f>IF(ISNUMBER(BC176), BC176*COS(RADIANS(-$C176+Графики!$B$5))+BD176*SIN(RADIANS(-$C176+Графики!$B$5)),"")</f>
        <v/>
      </c>
      <c r="BG176" s="24"/>
      <c r="BH176" s="25"/>
      <c r="BI176" s="25"/>
      <c r="BJ176" s="25"/>
      <c r="BK176" s="18" t="str">
        <f t="shared" si="513"/>
        <v/>
      </c>
      <c r="BL176" s="18" t="str">
        <f t="shared" si="514"/>
        <v/>
      </c>
      <c r="BM176" s="18" t="str">
        <f t="shared" si="564"/>
        <v/>
      </c>
      <c r="BN176" s="18" t="str">
        <f t="shared" si="565"/>
        <v/>
      </c>
      <c r="BO176" s="18" t="str">
        <f>IF(ISNUMBER(BM176), BM176*COS(RADIANS(-$C176+Графики!$B$3))+BN176*SIN(RADIANS(-$C176+Графики!$B$3)),"")</f>
        <v/>
      </c>
      <c r="BP176" s="19" t="str">
        <f>IF(ISNUMBER(BM176), BM176*COS(RADIANS(-$C176+Графики!$B$5))+BN176*SIN(RADIANS(-$C176+Графики!$B$5)),"")</f>
        <v/>
      </c>
      <c r="BQ176" s="24"/>
      <c r="BR176" s="25"/>
      <c r="BS176" s="25"/>
      <c r="BT176" s="25"/>
      <c r="BU176" s="18" t="str">
        <f t="shared" si="515"/>
        <v/>
      </c>
      <c r="BV176" s="18" t="str">
        <f t="shared" si="516"/>
        <v/>
      </c>
      <c r="BW176" s="18" t="str">
        <f t="shared" si="566"/>
        <v/>
      </c>
      <c r="BX176" s="18" t="str">
        <f t="shared" si="567"/>
        <v/>
      </c>
      <c r="BY176" s="18" t="str">
        <f>IF(ISNUMBER(BW176), BW176*COS(RADIANS(-$C176+Графики!$B$3))+BX176*SIN(RADIANS(-$C176+Графики!$B$3)),"")</f>
        <v/>
      </c>
      <c r="BZ176" s="19" t="str">
        <f>IF(ISNUMBER(BW176), BW176*COS(RADIANS(-$C176+Графики!$B$5))+BX176*SIN(RADIANS(-$C176+Графики!$B$5)),"")</f>
        <v/>
      </c>
      <c r="CA176" s="29"/>
      <c r="CB176" s="25"/>
      <c r="CC176" s="25"/>
      <c r="CD176" s="25"/>
      <c r="CE176" s="18" t="str">
        <f t="shared" si="517"/>
        <v/>
      </c>
      <c r="CF176" s="18" t="str">
        <f t="shared" si="518"/>
        <v/>
      </c>
      <c r="CG176" s="18" t="str">
        <f t="shared" si="568"/>
        <v/>
      </c>
      <c r="CH176" s="18" t="str">
        <f t="shared" si="569"/>
        <v/>
      </c>
      <c r="CI176" s="18" t="str">
        <f>IF(ISNUMBER(CG176), CG176*COS(RADIANS(-$C176+Графики!$B$3))+CH176*SIN(RADIANS(-$C176+Графики!$B$3)),"")</f>
        <v/>
      </c>
      <c r="CJ176" s="19" t="str">
        <f>IF(ISNUMBER(CG176), CG176*COS(RADIANS(-$C176+Графики!$B$5))+CH176*SIN(RADIANS(-$C176+Графики!$B$5)),"")</f>
        <v/>
      </c>
      <c r="CK176" s="24"/>
      <c r="CL176" s="25"/>
      <c r="CM176" s="25"/>
      <c r="CN176" s="25"/>
      <c r="CO176" s="18" t="str">
        <f t="shared" si="519"/>
        <v/>
      </c>
      <c r="CP176" s="18" t="str">
        <f t="shared" si="520"/>
        <v/>
      </c>
      <c r="CQ176" s="18" t="str">
        <f t="shared" si="570"/>
        <v/>
      </c>
      <c r="CR176" s="18" t="str">
        <f t="shared" si="571"/>
        <v/>
      </c>
      <c r="CS176" s="18" t="str">
        <f>IF(ISNUMBER(CQ176), CQ176*COS(RADIANS(-$C176+Графики!$B$3))+CR176*SIN(RADIANS(-$C176+Графики!$B$3)),"")</f>
        <v/>
      </c>
      <c r="CT176" s="19" t="str">
        <f>IF(ISNUMBER(CQ176), CQ176*COS(RADIANS(-$C176+Графики!$B$5))+CR176*SIN(RADIANS(-$C176+Графики!$B$5)),"")</f>
        <v/>
      </c>
      <c r="CU176" s="24"/>
      <c r="CV176" s="25"/>
      <c r="CW176" s="25"/>
      <c r="CX176" s="25"/>
      <c r="CY176" s="18" t="str">
        <f t="shared" si="521"/>
        <v/>
      </c>
      <c r="CZ176" s="18" t="str">
        <f t="shared" si="522"/>
        <v/>
      </c>
      <c r="DA176" s="18" t="str">
        <f t="shared" si="572"/>
        <v/>
      </c>
      <c r="DB176" s="18" t="str">
        <f t="shared" si="573"/>
        <v/>
      </c>
      <c r="DC176" s="18" t="str">
        <f>IF(ISNUMBER(DA176), DA176*COS(RADIANS(-$C176+Графики!$B$3))+DB176*SIN(RADIANS(-$C176+Графики!$B$3)),"")</f>
        <v/>
      </c>
      <c r="DD176" s="19" t="str">
        <f>IF(ISNUMBER(DA176), DA176*COS(RADIANS(-$C176+Графики!$B$5))+DB176*SIN(RADIANS(-$C176+Графики!$B$5)),"")</f>
        <v/>
      </c>
      <c r="DE176" s="24"/>
      <c r="DF176" s="25"/>
      <c r="DG176" s="25"/>
      <c r="DH176" s="25"/>
      <c r="DI176" s="18" t="str">
        <f t="shared" si="523"/>
        <v/>
      </c>
      <c r="DJ176" s="18" t="str">
        <f t="shared" si="524"/>
        <v/>
      </c>
      <c r="DK176" s="18" t="str">
        <f t="shared" si="574"/>
        <v/>
      </c>
      <c r="DL176" s="18" t="str">
        <f t="shared" si="575"/>
        <v/>
      </c>
      <c r="DM176" s="18" t="str">
        <f>IF(ISNUMBER(DK176), DK176*COS(RADIANS(-$C176+Графики!$B$3))+DL176*SIN(RADIANS(-$C176+Графики!$B$3)),"")</f>
        <v/>
      </c>
      <c r="DN176" s="19" t="str">
        <f>IF(ISNUMBER(DK176), DK176*COS(RADIANS(-$C176+Графики!$B$5))+DL176*SIN(RADIANS(-$C176+Графики!$B$5)),"")</f>
        <v/>
      </c>
      <c r="DO176" s="24"/>
      <c r="DP176" s="25"/>
      <c r="DQ176" s="25"/>
      <c r="DR176" s="25"/>
      <c r="DS176" s="18" t="str">
        <f t="shared" si="525"/>
        <v/>
      </c>
      <c r="DT176" s="18" t="str">
        <f t="shared" si="526"/>
        <v/>
      </c>
      <c r="DU176" s="18" t="str">
        <f t="shared" si="576"/>
        <v/>
      </c>
      <c r="DV176" s="18" t="str">
        <f t="shared" si="577"/>
        <v/>
      </c>
      <c r="DW176" s="18" t="str">
        <f>IF(ISNUMBER(DU176), DU176*COS(RADIANS(-$C176+Графики!$B$3))+DV176*SIN(RADIANS(-$C176+Графики!$B$3)),"")</f>
        <v/>
      </c>
      <c r="DX176" s="19" t="str">
        <f>IF(ISNUMBER(DU176), DU176*COS(RADIANS(-$C176+Графики!$B$5))+DV176*SIN(RADIANS(-$C176+Графики!$B$5)),"")</f>
        <v/>
      </c>
      <c r="DY176" s="24"/>
      <c r="DZ176" s="25"/>
      <c r="EA176" s="25"/>
      <c r="EB176" s="25"/>
      <c r="EC176" s="18" t="str">
        <f t="shared" si="527"/>
        <v/>
      </c>
      <c r="ED176" s="18" t="str">
        <f t="shared" si="528"/>
        <v/>
      </c>
      <c r="EE176" s="18" t="str">
        <f t="shared" si="578"/>
        <v/>
      </c>
      <c r="EF176" s="18" t="str">
        <f t="shared" si="579"/>
        <v/>
      </c>
      <c r="EG176" s="18" t="str">
        <f>IF(ISNUMBER(EE176), EE176*COS(RADIANS(-$C176+Графики!$B$3))+EF176*SIN(RADIANS(-$C176+Графики!$B$3)),"")</f>
        <v/>
      </c>
      <c r="EH176" s="19" t="str">
        <f>IF(ISNUMBER(EE176), EE176*COS(RADIANS(-$C176+Графики!$B$5))+EF176*SIN(RADIANS(-$C176+Графики!$B$5)),"")</f>
        <v/>
      </c>
      <c r="EI176" s="24"/>
      <c r="EJ176" s="25"/>
      <c r="EK176" s="25"/>
      <c r="EL176" s="25"/>
      <c r="EM176" s="18" t="str">
        <f t="shared" si="529"/>
        <v/>
      </c>
      <c r="EN176" s="18" t="str">
        <f t="shared" si="530"/>
        <v/>
      </c>
      <c r="EO176" s="18" t="str">
        <f t="shared" si="580"/>
        <v/>
      </c>
      <c r="EP176" s="18" t="str">
        <f t="shared" si="581"/>
        <v/>
      </c>
      <c r="EQ176" s="18" t="str">
        <f>IF(ISNUMBER(EO176), EO176*COS(RADIANS(-$C176+Графики!$B$3))+EP176*SIN(RADIANS(-$C176+Графики!$B$3)),"")</f>
        <v/>
      </c>
      <c r="ER176" s="19" t="str">
        <f>IF(ISNUMBER(EO176), EO176*COS(RADIANS(-$C176+Графики!$B$5))+EP176*SIN(RADIANS(-$C176+Графики!$B$5)),"")</f>
        <v/>
      </c>
      <c r="ES176" s="24"/>
      <c r="ET176" s="25"/>
      <c r="EU176" s="25"/>
      <c r="EV176" s="25"/>
      <c r="EW176" s="18" t="str">
        <f t="shared" si="531"/>
        <v/>
      </c>
      <c r="EX176" s="18" t="str">
        <f t="shared" si="532"/>
        <v/>
      </c>
      <c r="EY176" s="18" t="str">
        <f t="shared" si="582"/>
        <v/>
      </c>
      <c r="EZ176" s="18" t="str">
        <f t="shared" si="583"/>
        <v/>
      </c>
      <c r="FA176" s="18" t="str">
        <f>IF(ISNUMBER(EY176), EY176*COS(RADIANS(-$C176+Графики!$B$3))+EZ176*SIN(RADIANS(-$C176+Графики!$B$3)),"")</f>
        <v/>
      </c>
      <c r="FB176" s="19" t="str">
        <f>IF(ISNUMBER(EY176), EY176*COS(RADIANS(-$C176+Графики!$B$5))+EZ176*SIN(RADIANS(-$C176+Графики!$B$5)),"")</f>
        <v/>
      </c>
      <c r="FC176" s="24"/>
      <c r="FD176" s="25"/>
      <c r="FE176" s="25"/>
      <c r="FF176" s="25"/>
      <c r="FG176" s="18" t="str">
        <f t="shared" si="533"/>
        <v/>
      </c>
      <c r="FH176" s="18" t="str">
        <f t="shared" si="534"/>
        <v/>
      </c>
      <c r="FI176" s="18" t="str">
        <f t="shared" si="584"/>
        <v/>
      </c>
      <c r="FJ176" s="18" t="str">
        <f t="shared" si="585"/>
        <v/>
      </c>
      <c r="FK176" s="18" t="str">
        <f>IF(ISNUMBER(FI176), FI176*COS(RADIANS(-$C176+Графики!$B$3))+FJ176*SIN(RADIANS(-$C176+Графики!$B$3)),"")</f>
        <v/>
      </c>
      <c r="FL176" s="19" t="str">
        <f>IF(ISNUMBER(FI176), FI176*COS(RADIANS(-$C176+Графики!$B$5))+FJ176*SIN(RADIANS(-$C176+Графики!$B$5)),"")</f>
        <v/>
      </c>
      <c r="FM176" s="24"/>
      <c r="FN176" s="25"/>
      <c r="FO176" s="25"/>
      <c r="FP176" s="25"/>
      <c r="FQ176" s="18" t="str">
        <f t="shared" si="535"/>
        <v/>
      </c>
      <c r="FR176" s="18" t="str">
        <f t="shared" si="536"/>
        <v/>
      </c>
      <c r="FS176" s="18" t="str">
        <f t="shared" si="586"/>
        <v/>
      </c>
      <c r="FT176" s="18" t="str">
        <f t="shared" si="587"/>
        <v/>
      </c>
      <c r="FU176" s="18" t="str">
        <f>IF(ISNUMBER(FS176), FS176*COS(RADIANS(-$C176+Графики!$B$3))+FT176*SIN(RADIANS(-$C176+Графики!$B$3)),"")</f>
        <v/>
      </c>
      <c r="FV176" s="19" t="str">
        <f>IF(ISNUMBER(FS176), FS176*COS(RADIANS(-$C176+Графики!$B$5))+FT176*SIN(RADIANS(-$C176+Графики!$B$5)),"")</f>
        <v/>
      </c>
      <c r="FW176" s="24"/>
      <c r="FX176" s="25"/>
      <c r="FY176" s="25"/>
      <c r="FZ176" s="25"/>
      <c r="GA176" s="18" t="str">
        <f t="shared" si="537"/>
        <v/>
      </c>
      <c r="GB176" s="18" t="str">
        <f t="shared" si="538"/>
        <v/>
      </c>
      <c r="GC176" s="18" t="str">
        <f t="shared" si="588"/>
        <v/>
      </c>
      <c r="GD176" s="18" t="str">
        <f t="shared" si="589"/>
        <v/>
      </c>
      <c r="GE176" s="18" t="str">
        <f>IF(ISNUMBER(GC176), GC176*COS(RADIANS(-$C176+Графики!$B$3))+GD176*SIN(RADIANS(-$C176+Графики!$B$3)),"")</f>
        <v/>
      </c>
      <c r="GF176" s="19" t="str">
        <f>IF(ISNUMBER(GC176), GC176*COS(RADIANS(-$C176+Графики!$B$5))+GD176*SIN(RADIANS(-$C176+Графики!$B$5)),"")</f>
        <v/>
      </c>
      <c r="GG176" s="24"/>
      <c r="GH176" s="25"/>
      <c r="GI176" s="25"/>
      <c r="GJ176" s="25"/>
      <c r="GK176" s="18" t="str">
        <f t="shared" si="539"/>
        <v/>
      </c>
      <c r="GL176" s="18" t="str">
        <f t="shared" si="540"/>
        <v/>
      </c>
      <c r="GM176" s="18" t="str">
        <f t="shared" si="590"/>
        <v/>
      </c>
      <c r="GN176" s="18" t="str">
        <f t="shared" si="591"/>
        <v/>
      </c>
      <c r="GO176" s="18" t="str">
        <f>IF(ISNUMBER(GM176), GM176*COS(RADIANS(-$C176+Графики!$B$3))+GN176*SIN(RADIANS(-$C176+Графики!$B$3)),"")</f>
        <v/>
      </c>
      <c r="GP176" s="19" t="str">
        <f>IF(ISNUMBER(GM176), GM176*COS(RADIANS(-$C176+Графики!$B$5))+GN176*SIN(RADIANS(-$C176+Графики!$B$5)),"")</f>
        <v/>
      </c>
      <c r="GQ176" s="24"/>
      <c r="GR176" s="25"/>
      <c r="GS176" s="25"/>
      <c r="GT176" s="25"/>
      <c r="GU176" s="18" t="str">
        <f t="shared" si="541"/>
        <v/>
      </c>
      <c r="GV176" s="18" t="str">
        <f t="shared" si="542"/>
        <v/>
      </c>
      <c r="GW176" s="18" t="str">
        <f t="shared" si="592"/>
        <v/>
      </c>
      <c r="GX176" s="18" t="str">
        <f t="shared" si="593"/>
        <v/>
      </c>
      <c r="GY176" s="18" t="str">
        <f>IF(ISNUMBER(GW176), GW176*COS(RADIANS(-$C176+Графики!$B$3))+GX176*SIN(RADIANS(-$C176+Графики!$B$3)),"")</f>
        <v/>
      </c>
      <c r="GZ176" s="19" t="str">
        <f>IF(ISNUMBER(GW176), GW176*COS(RADIANS(-$C176+Графики!$B$5))+GX176*SIN(RADIANS(-$C176+Графики!$B$5)),"")</f>
        <v/>
      </c>
      <c r="HA176" s="24"/>
      <c r="HB176" s="25"/>
      <c r="HC176" s="25"/>
      <c r="HD176" s="25"/>
      <c r="HE176" s="18" t="str">
        <f t="shared" si="543"/>
        <v/>
      </c>
      <c r="HF176" s="18" t="str">
        <f t="shared" si="544"/>
        <v/>
      </c>
      <c r="HG176" s="18" t="str">
        <f t="shared" si="594"/>
        <v/>
      </c>
      <c r="HH176" s="18" t="str">
        <f t="shared" si="595"/>
        <v/>
      </c>
      <c r="HI176" s="18" t="str">
        <f>IF(ISNUMBER(HG176), HG176*COS(RADIANS(-$C176+Графики!$B$3))+HH176*SIN(RADIANS(-$C176+Графики!$B$3)),"")</f>
        <v/>
      </c>
      <c r="HJ176" s="19" t="str">
        <f>IF(ISNUMBER(HG176), HG176*COS(RADIANS(-$C176+Графики!$B$5))+HH176*SIN(RADIANS(-$C176+Графики!$B$5)),"")</f>
        <v/>
      </c>
      <c r="HK176" s="24"/>
      <c r="HL176" s="25"/>
      <c r="HM176" s="25"/>
      <c r="HN176" s="25"/>
      <c r="HO176" s="18" t="str">
        <f t="shared" si="545"/>
        <v/>
      </c>
      <c r="HP176" s="18" t="str">
        <f t="shared" si="546"/>
        <v/>
      </c>
      <c r="HQ176" s="18" t="str">
        <f t="shared" si="596"/>
        <v/>
      </c>
      <c r="HR176" s="18" t="str">
        <f t="shared" si="597"/>
        <v/>
      </c>
      <c r="HS176" s="18" t="str">
        <f>IF(ISNUMBER(HQ176), HQ176*COS(RADIANS(-$C176+Графики!$B$3))+HR176*SIN(RADIANS(-$C176+Графики!$B$3)),"")</f>
        <v/>
      </c>
      <c r="HT176" s="19" t="str">
        <f>IF(ISNUMBER(HQ176), HQ176*COS(RADIANS(-$C176+Графики!$B$5))+HR176*SIN(RADIANS(-$C176+Графики!$B$5)),"")</f>
        <v/>
      </c>
      <c r="HU176" s="24"/>
      <c r="HV176" s="25"/>
      <c r="HW176" s="25"/>
      <c r="HX176" s="25"/>
      <c r="HY176" s="18" t="str">
        <f t="shared" si="547"/>
        <v/>
      </c>
      <c r="HZ176" s="18" t="str">
        <f t="shared" si="548"/>
        <v/>
      </c>
      <c r="IA176" s="18" t="str">
        <f t="shared" si="598"/>
        <v/>
      </c>
      <c r="IB176" s="18" t="str">
        <f t="shared" si="599"/>
        <v/>
      </c>
      <c r="IC176" s="18" t="str">
        <f>IF(ISNUMBER(IA176), IA176*COS(RADIANS(-$C176+Графики!$B$3))+IB176*SIN(RADIANS(-$C176+Графики!$B$3)),"")</f>
        <v/>
      </c>
      <c r="ID176" s="19" t="str">
        <f>IF(ISNUMBER(IA176), IA176*COS(RADIANS(-$C176+Графики!$B$5))+IB176*SIN(RADIANS(-$C176+Графики!$B$5)),"")</f>
        <v/>
      </c>
      <c r="IE176" s="24"/>
      <c r="IF176" s="25"/>
      <c r="IG176" s="25"/>
      <c r="IH176" s="25"/>
      <c r="II176" s="18" t="str">
        <f t="shared" si="549"/>
        <v/>
      </c>
      <c r="IJ176" s="18" t="str">
        <f t="shared" si="550"/>
        <v/>
      </c>
      <c r="IK176" s="18" t="str">
        <f t="shared" si="600"/>
        <v/>
      </c>
      <c r="IL176" s="18" t="str">
        <f t="shared" si="601"/>
        <v/>
      </c>
      <c r="IM176" s="18" t="str">
        <f>IF(ISNUMBER(IK176), IK176*COS(RADIANS(-$C176+Графики!$B$3))+IL176*SIN(RADIANS(-$C176+Графики!$B$3)),"")</f>
        <v/>
      </c>
      <c r="IN176" s="19" t="str">
        <f>IF(ISNUMBER(IK176), IK176*COS(RADIANS(-$C176+Графики!$B$5))+IL176*SIN(RADIANS(-$C176+Графики!$B$5)),"")</f>
        <v/>
      </c>
      <c r="IO176" s="24"/>
      <c r="IP176" s="25"/>
      <c r="IQ176" s="25"/>
      <c r="IR176" s="25"/>
      <c r="IS176" s="18" t="str">
        <f t="shared" si="551"/>
        <v/>
      </c>
      <c r="IT176" s="18" t="str">
        <f t="shared" si="552"/>
        <v/>
      </c>
      <c r="IU176" s="18" t="str">
        <f t="shared" si="602"/>
        <v/>
      </c>
      <c r="IV176" s="18" t="str">
        <f t="shared" si="603"/>
        <v/>
      </c>
      <c r="IW176" s="18" t="str">
        <f>IF(ISNUMBER(IU176), IU176*COS(RADIANS(-$C176+Графики!$B$3))+IV176*SIN(RADIANS(-$C176+Графики!$B$3)),"")</f>
        <v/>
      </c>
      <c r="IX176" s="19" t="str">
        <f>IF(ISNUMBER(IU176), IU176*COS(RADIANS(-$C176+Графики!$B$5))+IV176*SIN(RADIANS(-$C176+Графики!$B$5)),"")</f>
        <v/>
      </c>
    </row>
    <row r="177" spans="1:258" s="88" customFormat="1" x14ac:dyDescent="0.25">
      <c r="A177" s="44">
        <v>177</v>
      </c>
      <c r="B177" s="50">
        <v>0</v>
      </c>
      <c r="C177" s="11">
        <f>IF(Графики!$A$7="Расчитывать с учетом закручивания скважины",B177,0)</f>
        <v>0</v>
      </c>
      <c r="D177" s="47">
        <v>87</v>
      </c>
      <c r="E177" s="34">
        <f t="shared" si="553"/>
        <v>0</v>
      </c>
      <c r="F177" s="35">
        <f t="shared" si="553"/>
        <v>0</v>
      </c>
      <c r="G177" s="35">
        <f t="shared" si="500"/>
        <v>0</v>
      </c>
      <c r="H177" s="36">
        <f t="shared" si="501"/>
        <v>0</v>
      </c>
      <c r="I177" s="29"/>
      <c r="J177" s="25"/>
      <c r="K177" s="25"/>
      <c r="L177" s="25"/>
      <c r="M177" s="18" t="str">
        <f t="shared" si="503"/>
        <v/>
      </c>
      <c r="N177" s="18" t="str">
        <f t="shared" si="504"/>
        <v/>
      </c>
      <c r="O177" s="18" t="str">
        <f t="shared" si="554"/>
        <v/>
      </c>
      <c r="P177" s="18" t="str">
        <f t="shared" si="555"/>
        <v/>
      </c>
      <c r="Q177" s="18" t="str">
        <f>IF(ISNUMBER(O177), O177*COS(RADIANS(-$C177+Графики!$B$3))+P177*SIN(RADIANS(-$C177+Графики!$B$3)),"")</f>
        <v/>
      </c>
      <c r="R177" s="19" t="str">
        <f>IF(ISNUMBER(O177), O177*COS(RADIANS(-$C177+Графики!$B$5))+P177*SIN(RADIANS(-$C177+Графики!$B$5)),"")</f>
        <v/>
      </c>
      <c r="S177" s="29"/>
      <c r="T177" s="25"/>
      <c r="U177" s="25"/>
      <c r="V177" s="25"/>
      <c r="W177" s="18" t="str">
        <f t="shared" si="505"/>
        <v/>
      </c>
      <c r="X177" s="18" t="str">
        <f t="shared" si="506"/>
        <v/>
      </c>
      <c r="Y177" s="18" t="str">
        <f t="shared" si="556"/>
        <v/>
      </c>
      <c r="Z177" s="18" t="str">
        <f t="shared" si="557"/>
        <v/>
      </c>
      <c r="AA177" s="18" t="str">
        <f>IF(ISNUMBER(Y177), Y177*COS(RADIANS(-$C177+Графики!$B$3))+Z177*SIN(RADIANS(-$C177+Графики!$B$3)),"")</f>
        <v/>
      </c>
      <c r="AB177" s="18" t="str">
        <f>IF(ISNUMBER(Y177), Y177*COS(RADIANS(-$C177+Графики!$B$5))+Z177*SIN(RADIANS(-$C177+Графики!$B$5)),"")</f>
        <v/>
      </c>
      <c r="AC177" s="24"/>
      <c r="AD177" s="25"/>
      <c r="AE177" s="25"/>
      <c r="AF177" s="25"/>
      <c r="AG177" s="18" t="str">
        <f t="shared" si="507"/>
        <v/>
      </c>
      <c r="AH177" s="18" t="str">
        <f t="shared" si="508"/>
        <v/>
      </c>
      <c r="AI177" s="18" t="str">
        <f t="shared" si="558"/>
        <v/>
      </c>
      <c r="AJ177" s="18" t="str">
        <f t="shared" si="559"/>
        <v/>
      </c>
      <c r="AK177" s="18" t="str">
        <f>IF(ISNUMBER(AI177), AI177*COS(RADIANS(-$C177+Графики!$B$3))+AJ177*SIN(RADIANS(-$C177+Графики!$B$3)),"")</f>
        <v/>
      </c>
      <c r="AL177" s="19" t="str">
        <f>IF(ISNUMBER(AI177), AI177*COS(RADIANS(-$C177+Графики!$B$5))+AJ177*SIN(RADIANS(-$C177+Графики!$B$5)),"")</f>
        <v/>
      </c>
      <c r="AM177" s="24"/>
      <c r="AN177" s="25"/>
      <c r="AO177" s="25"/>
      <c r="AP177" s="25"/>
      <c r="AQ177" s="18" t="str">
        <f t="shared" si="509"/>
        <v/>
      </c>
      <c r="AR177" s="18" t="str">
        <f t="shared" si="510"/>
        <v/>
      </c>
      <c r="AS177" s="18" t="str">
        <f t="shared" si="560"/>
        <v/>
      </c>
      <c r="AT177" s="18" t="str">
        <f t="shared" si="561"/>
        <v/>
      </c>
      <c r="AU177" s="18" t="str">
        <f>IF(ISNUMBER(AS177), AS177*COS(RADIANS(-$C177+Графики!$B$3))+AT177*SIN(RADIANS(-$C177+Графики!$B$3)),"")</f>
        <v/>
      </c>
      <c r="AV177" s="19" t="str">
        <f>IF(ISNUMBER(AS177), AS177*COS(RADIANS(-$C177+Графики!$B$5))+AT177*SIN(RADIANS(-$C177+Графики!$B$5)),"")</f>
        <v/>
      </c>
      <c r="AW177" s="24"/>
      <c r="AX177" s="25"/>
      <c r="AY177" s="25"/>
      <c r="AZ177" s="25"/>
      <c r="BA177" s="18" t="str">
        <f t="shared" si="511"/>
        <v/>
      </c>
      <c r="BB177" s="18" t="str">
        <f t="shared" si="512"/>
        <v/>
      </c>
      <c r="BC177" s="18" t="str">
        <f t="shared" si="562"/>
        <v/>
      </c>
      <c r="BD177" s="18" t="str">
        <f t="shared" si="563"/>
        <v/>
      </c>
      <c r="BE177" s="18" t="str">
        <f>IF(ISNUMBER(BC177), BC177*COS(RADIANS(-$C177+Графики!$B$3))+BD177*SIN(RADIANS(-$C177+Графики!$B$3)),"")</f>
        <v/>
      </c>
      <c r="BF177" s="19" t="str">
        <f>IF(ISNUMBER(BC177), BC177*COS(RADIANS(-$C177+Графики!$B$5))+BD177*SIN(RADIANS(-$C177+Графики!$B$5)),"")</f>
        <v/>
      </c>
      <c r="BG177" s="24"/>
      <c r="BH177" s="25"/>
      <c r="BI177" s="25"/>
      <c r="BJ177" s="25"/>
      <c r="BK177" s="18" t="str">
        <f t="shared" si="513"/>
        <v/>
      </c>
      <c r="BL177" s="18" t="str">
        <f t="shared" si="514"/>
        <v/>
      </c>
      <c r="BM177" s="18" t="str">
        <f t="shared" si="564"/>
        <v/>
      </c>
      <c r="BN177" s="18" t="str">
        <f t="shared" si="565"/>
        <v/>
      </c>
      <c r="BO177" s="18" t="str">
        <f>IF(ISNUMBER(BM177), BM177*COS(RADIANS(-$C177+Графики!$B$3))+BN177*SIN(RADIANS(-$C177+Графики!$B$3)),"")</f>
        <v/>
      </c>
      <c r="BP177" s="19" t="str">
        <f>IF(ISNUMBER(BM177), BM177*COS(RADIANS(-$C177+Графики!$B$5))+BN177*SIN(RADIANS(-$C177+Графики!$B$5)),"")</f>
        <v/>
      </c>
      <c r="BQ177" s="24"/>
      <c r="BR177" s="25"/>
      <c r="BS177" s="25"/>
      <c r="BT177" s="25"/>
      <c r="BU177" s="18" t="str">
        <f t="shared" si="515"/>
        <v/>
      </c>
      <c r="BV177" s="18" t="str">
        <f t="shared" si="516"/>
        <v/>
      </c>
      <c r="BW177" s="18" t="str">
        <f t="shared" si="566"/>
        <v/>
      </c>
      <c r="BX177" s="18" t="str">
        <f t="shared" si="567"/>
        <v/>
      </c>
      <c r="BY177" s="18" t="str">
        <f>IF(ISNUMBER(BW177), BW177*COS(RADIANS(-$C177+Графики!$B$3))+BX177*SIN(RADIANS(-$C177+Графики!$B$3)),"")</f>
        <v/>
      </c>
      <c r="BZ177" s="19" t="str">
        <f>IF(ISNUMBER(BW177), BW177*COS(RADIANS(-$C177+Графики!$B$5))+BX177*SIN(RADIANS(-$C177+Графики!$B$5)),"")</f>
        <v/>
      </c>
      <c r="CA177" s="29"/>
      <c r="CB177" s="25"/>
      <c r="CC177" s="25"/>
      <c r="CD177" s="25"/>
      <c r="CE177" s="18" t="str">
        <f t="shared" si="517"/>
        <v/>
      </c>
      <c r="CF177" s="18" t="str">
        <f t="shared" si="518"/>
        <v/>
      </c>
      <c r="CG177" s="18" t="str">
        <f t="shared" si="568"/>
        <v/>
      </c>
      <c r="CH177" s="18" t="str">
        <f t="shared" si="569"/>
        <v/>
      </c>
      <c r="CI177" s="18" t="str">
        <f>IF(ISNUMBER(CG177), CG177*COS(RADIANS(-$C177+Графики!$B$3))+CH177*SIN(RADIANS(-$C177+Графики!$B$3)),"")</f>
        <v/>
      </c>
      <c r="CJ177" s="19" t="str">
        <f>IF(ISNUMBER(CG177), CG177*COS(RADIANS(-$C177+Графики!$B$5))+CH177*SIN(RADIANS(-$C177+Графики!$B$5)),"")</f>
        <v/>
      </c>
      <c r="CK177" s="24"/>
      <c r="CL177" s="25"/>
      <c r="CM177" s="25"/>
      <c r="CN177" s="25"/>
      <c r="CO177" s="18" t="str">
        <f t="shared" si="519"/>
        <v/>
      </c>
      <c r="CP177" s="18" t="str">
        <f t="shared" si="520"/>
        <v/>
      </c>
      <c r="CQ177" s="18" t="str">
        <f t="shared" si="570"/>
        <v/>
      </c>
      <c r="CR177" s="18" t="str">
        <f t="shared" si="571"/>
        <v/>
      </c>
      <c r="CS177" s="18" t="str">
        <f>IF(ISNUMBER(CQ177), CQ177*COS(RADIANS(-$C177+Графики!$B$3))+CR177*SIN(RADIANS(-$C177+Графики!$B$3)),"")</f>
        <v/>
      </c>
      <c r="CT177" s="19" t="str">
        <f>IF(ISNUMBER(CQ177), CQ177*COS(RADIANS(-$C177+Графики!$B$5))+CR177*SIN(RADIANS(-$C177+Графики!$B$5)),"")</f>
        <v/>
      </c>
      <c r="CU177" s="24"/>
      <c r="CV177" s="25"/>
      <c r="CW177" s="25"/>
      <c r="CX177" s="25"/>
      <c r="CY177" s="18" t="str">
        <f t="shared" si="521"/>
        <v/>
      </c>
      <c r="CZ177" s="18" t="str">
        <f t="shared" si="522"/>
        <v/>
      </c>
      <c r="DA177" s="18" t="str">
        <f t="shared" si="572"/>
        <v/>
      </c>
      <c r="DB177" s="18" t="str">
        <f t="shared" si="573"/>
        <v/>
      </c>
      <c r="DC177" s="18" t="str">
        <f>IF(ISNUMBER(DA177), DA177*COS(RADIANS(-$C177+Графики!$B$3))+DB177*SIN(RADIANS(-$C177+Графики!$B$3)),"")</f>
        <v/>
      </c>
      <c r="DD177" s="19" t="str">
        <f>IF(ISNUMBER(DA177), DA177*COS(RADIANS(-$C177+Графики!$B$5))+DB177*SIN(RADIANS(-$C177+Графики!$B$5)),"")</f>
        <v/>
      </c>
      <c r="DE177" s="24"/>
      <c r="DF177" s="25"/>
      <c r="DG177" s="25"/>
      <c r="DH177" s="25"/>
      <c r="DI177" s="18" t="str">
        <f t="shared" si="523"/>
        <v/>
      </c>
      <c r="DJ177" s="18" t="str">
        <f t="shared" si="524"/>
        <v/>
      </c>
      <c r="DK177" s="18" t="str">
        <f t="shared" si="574"/>
        <v/>
      </c>
      <c r="DL177" s="18" t="str">
        <f t="shared" si="575"/>
        <v/>
      </c>
      <c r="DM177" s="18" t="str">
        <f>IF(ISNUMBER(DK177), DK177*COS(RADIANS(-$C177+Графики!$B$3))+DL177*SIN(RADIANS(-$C177+Графики!$B$3)),"")</f>
        <v/>
      </c>
      <c r="DN177" s="19" t="str">
        <f>IF(ISNUMBER(DK177), DK177*COS(RADIANS(-$C177+Графики!$B$5))+DL177*SIN(RADIANS(-$C177+Графики!$B$5)),"")</f>
        <v/>
      </c>
      <c r="DO177" s="24"/>
      <c r="DP177" s="25"/>
      <c r="DQ177" s="25"/>
      <c r="DR177" s="25"/>
      <c r="DS177" s="18" t="str">
        <f t="shared" si="525"/>
        <v/>
      </c>
      <c r="DT177" s="18" t="str">
        <f t="shared" si="526"/>
        <v/>
      </c>
      <c r="DU177" s="18" t="str">
        <f t="shared" si="576"/>
        <v/>
      </c>
      <c r="DV177" s="18" t="str">
        <f t="shared" si="577"/>
        <v/>
      </c>
      <c r="DW177" s="18" t="str">
        <f>IF(ISNUMBER(DU177), DU177*COS(RADIANS(-$C177+Графики!$B$3))+DV177*SIN(RADIANS(-$C177+Графики!$B$3)),"")</f>
        <v/>
      </c>
      <c r="DX177" s="19" t="str">
        <f>IF(ISNUMBER(DU177), DU177*COS(RADIANS(-$C177+Графики!$B$5))+DV177*SIN(RADIANS(-$C177+Графики!$B$5)),"")</f>
        <v/>
      </c>
      <c r="DY177" s="24"/>
      <c r="DZ177" s="25"/>
      <c r="EA177" s="25"/>
      <c r="EB177" s="25"/>
      <c r="EC177" s="18" t="str">
        <f t="shared" si="527"/>
        <v/>
      </c>
      <c r="ED177" s="18" t="str">
        <f t="shared" si="528"/>
        <v/>
      </c>
      <c r="EE177" s="18" t="str">
        <f t="shared" si="578"/>
        <v/>
      </c>
      <c r="EF177" s="18" t="str">
        <f t="shared" si="579"/>
        <v/>
      </c>
      <c r="EG177" s="18" t="str">
        <f>IF(ISNUMBER(EE177), EE177*COS(RADIANS(-$C177+Графики!$B$3))+EF177*SIN(RADIANS(-$C177+Графики!$B$3)),"")</f>
        <v/>
      </c>
      <c r="EH177" s="19" t="str">
        <f>IF(ISNUMBER(EE177), EE177*COS(RADIANS(-$C177+Графики!$B$5))+EF177*SIN(RADIANS(-$C177+Графики!$B$5)),"")</f>
        <v/>
      </c>
      <c r="EI177" s="24"/>
      <c r="EJ177" s="25"/>
      <c r="EK177" s="25"/>
      <c r="EL177" s="25"/>
      <c r="EM177" s="18" t="str">
        <f t="shared" si="529"/>
        <v/>
      </c>
      <c r="EN177" s="18" t="str">
        <f t="shared" si="530"/>
        <v/>
      </c>
      <c r="EO177" s="18" t="str">
        <f t="shared" si="580"/>
        <v/>
      </c>
      <c r="EP177" s="18" t="str">
        <f t="shared" si="581"/>
        <v/>
      </c>
      <c r="EQ177" s="18" t="str">
        <f>IF(ISNUMBER(EO177), EO177*COS(RADIANS(-$C177+Графики!$B$3))+EP177*SIN(RADIANS(-$C177+Графики!$B$3)),"")</f>
        <v/>
      </c>
      <c r="ER177" s="19" t="str">
        <f>IF(ISNUMBER(EO177), EO177*COS(RADIANS(-$C177+Графики!$B$5))+EP177*SIN(RADIANS(-$C177+Графики!$B$5)),"")</f>
        <v/>
      </c>
      <c r="ES177" s="24"/>
      <c r="ET177" s="25"/>
      <c r="EU177" s="25"/>
      <c r="EV177" s="25"/>
      <c r="EW177" s="18" t="str">
        <f t="shared" si="531"/>
        <v/>
      </c>
      <c r="EX177" s="18" t="str">
        <f t="shared" si="532"/>
        <v/>
      </c>
      <c r="EY177" s="18" t="str">
        <f t="shared" si="582"/>
        <v/>
      </c>
      <c r="EZ177" s="18" t="str">
        <f t="shared" si="583"/>
        <v/>
      </c>
      <c r="FA177" s="18" t="str">
        <f>IF(ISNUMBER(EY177), EY177*COS(RADIANS(-$C177+Графики!$B$3))+EZ177*SIN(RADIANS(-$C177+Графики!$B$3)),"")</f>
        <v/>
      </c>
      <c r="FB177" s="19" t="str">
        <f>IF(ISNUMBER(EY177), EY177*COS(RADIANS(-$C177+Графики!$B$5))+EZ177*SIN(RADIANS(-$C177+Графики!$B$5)),"")</f>
        <v/>
      </c>
      <c r="FC177" s="24"/>
      <c r="FD177" s="25"/>
      <c r="FE177" s="25"/>
      <c r="FF177" s="25"/>
      <c r="FG177" s="18" t="str">
        <f t="shared" si="533"/>
        <v/>
      </c>
      <c r="FH177" s="18" t="str">
        <f t="shared" si="534"/>
        <v/>
      </c>
      <c r="FI177" s="18" t="str">
        <f t="shared" si="584"/>
        <v/>
      </c>
      <c r="FJ177" s="18" t="str">
        <f t="shared" si="585"/>
        <v/>
      </c>
      <c r="FK177" s="18" t="str">
        <f>IF(ISNUMBER(FI177), FI177*COS(RADIANS(-$C177+Графики!$B$3))+FJ177*SIN(RADIANS(-$C177+Графики!$B$3)),"")</f>
        <v/>
      </c>
      <c r="FL177" s="19" t="str">
        <f>IF(ISNUMBER(FI177), FI177*COS(RADIANS(-$C177+Графики!$B$5))+FJ177*SIN(RADIANS(-$C177+Графики!$B$5)),"")</f>
        <v/>
      </c>
      <c r="FM177" s="24"/>
      <c r="FN177" s="25"/>
      <c r="FO177" s="25"/>
      <c r="FP177" s="25"/>
      <c r="FQ177" s="18" t="str">
        <f t="shared" si="535"/>
        <v/>
      </c>
      <c r="FR177" s="18" t="str">
        <f t="shared" si="536"/>
        <v/>
      </c>
      <c r="FS177" s="18" t="str">
        <f t="shared" si="586"/>
        <v/>
      </c>
      <c r="FT177" s="18" t="str">
        <f t="shared" si="587"/>
        <v/>
      </c>
      <c r="FU177" s="18" t="str">
        <f>IF(ISNUMBER(FS177), FS177*COS(RADIANS(-$C177+Графики!$B$3))+FT177*SIN(RADIANS(-$C177+Графики!$B$3)),"")</f>
        <v/>
      </c>
      <c r="FV177" s="19" t="str">
        <f>IF(ISNUMBER(FS177), FS177*COS(RADIANS(-$C177+Графики!$B$5))+FT177*SIN(RADIANS(-$C177+Графики!$B$5)),"")</f>
        <v/>
      </c>
      <c r="FW177" s="24"/>
      <c r="FX177" s="25"/>
      <c r="FY177" s="25"/>
      <c r="FZ177" s="25"/>
      <c r="GA177" s="18" t="str">
        <f t="shared" si="537"/>
        <v/>
      </c>
      <c r="GB177" s="18" t="str">
        <f t="shared" si="538"/>
        <v/>
      </c>
      <c r="GC177" s="18" t="str">
        <f t="shared" si="588"/>
        <v/>
      </c>
      <c r="GD177" s="18" t="str">
        <f t="shared" si="589"/>
        <v/>
      </c>
      <c r="GE177" s="18" t="str">
        <f>IF(ISNUMBER(GC177), GC177*COS(RADIANS(-$C177+Графики!$B$3))+GD177*SIN(RADIANS(-$C177+Графики!$B$3)),"")</f>
        <v/>
      </c>
      <c r="GF177" s="19" t="str">
        <f>IF(ISNUMBER(GC177), GC177*COS(RADIANS(-$C177+Графики!$B$5))+GD177*SIN(RADIANS(-$C177+Графики!$B$5)),"")</f>
        <v/>
      </c>
      <c r="GG177" s="24"/>
      <c r="GH177" s="25"/>
      <c r="GI177" s="25"/>
      <c r="GJ177" s="25"/>
      <c r="GK177" s="18" t="str">
        <f t="shared" si="539"/>
        <v/>
      </c>
      <c r="GL177" s="18" t="str">
        <f t="shared" si="540"/>
        <v/>
      </c>
      <c r="GM177" s="18" t="str">
        <f t="shared" si="590"/>
        <v/>
      </c>
      <c r="GN177" s="18" t="str">
        <f t="shared" si="591"/>
        <v/>
      </c>
      <c r="GO177" s="18" t="str">
        <f>IF(ISNUMBER(GM177), GM177*COS(RADIANS(-$C177+Графики!$B$3))+GN177*SIN(RADIANS(-$C177+Графики!$B$3)),"")</f>
        <v/>
      </c>
      <c r="GP177" s="19" t="str">
        <f>IF(ISNUMBER(GM177), GM177*COS(RADIANS(-$C177+Графики!$B$5))+GN177*SIN(RADIANS(-$C177+Графики!$B$5)),"")</f>
        <v/>
      </c>
      <c r="GQ177" s="24"/>
      <c r="GR177" s="25"/>
      <c r="GS177" s="25"/>
      <c r="GT177" s="25"/>
      <c r="GU177" s="18" t="str">
        <f t="shared" si="541"/>
        <v/>
      </c>
      <c r="GV177" s="18" t="str">
        <f t="shared" si="542"/>
        <v/>
      </c>
      <c r="GW177" s="18" t="str">
        <f t="shared" si="592"/>
        <v/>
      </c>
      <c r="GX177" s="18" t="str">
        <f t="shared" si="593"/>
        <v/>
      </c>
      <c r="GY177" s="18" t="str">
        <f>IF(ISNUMBER(GW177), GW177*COS(RADIANS(-$C177+Графики!$B$3))+GX177*SIN(RADIANS(-$C177+Графики!$B$3)),"")</f>
        <v/>
      </c>
      <c r="GZ177" s="19" t="str">
        <f>IF(ISNUMBER(GW177), GW177*COS(RADIANS(-$C177+Графики!$B$5))+GX177*SIN(RADIANS(-$C177+Графики!$B$5)),"")</f>
        <v/>
      </c>
      <c r="HA177" s="24"/>
      <c r="HB177" s="25"/>
      <c r="HC177" s="25"/>
      <c r="HD177" s="25"/>
      <c r="HE177" s="18" t="str">
        <f t="shared" si="543"/>
        <v/>
      </c>
      <c r="HF177" s="18" t="str">
        <f t="shared" si="544"/>
        <v/>
      </c>
      <c r="HG177" s="18" t="str">
        <f t="shared" si="594"/>
        <v/>
      </c>
      <c r="HH177" s="18" t="str">
        <f t="shared" si="595"/>
        <v/>
      </c>
      <c r="HI177" s="18" t="str">
        <f>IF(ISNUMBER(HG177), HG177*COS(RADIANS(-$C177+Графики!$B$3))+HH177*SIN(RADIANS(-$C177+Графики!$B$3)),"")</f>
        <v/>
      </c>
      <c r="HJ177" s="19" t="str">
        <f>IF(ISNUMBER(HG177), HG177*COS(RADIANS(-$C177+Графики!$B$5))+HH177*SIN(RADIANS(-$C177+Графики!$B$5)),"")</f>
        <v/>
      </c>
      <c r="HK177" s="24"/>
      <c r="HL177" s="25"/>
      <c r="HM177" s="25"/>
      <c r="HN177" s="25"/>
      <c r="HO177" s="18" t="str">
        <f t="shared" si="545"/>
        <v/>
      </c>
      <c r="HP177" s="18" t="str">
        <f t="shared" si="546"/>
        <v/>
      </c>
      <c r="HQ177" s="18" t="str">
        <f t="shared" si="596"/>
        <v/>
      </c>
      <c r="HR177" s="18" t="str">
        <f t="shared" si="597"/>
        <v/>
      </c>
      <c r="HS177" s="18" t="str">
        <f>IF(ISNUMBER(HQ177), HQ177*COS(RADIANS(-$C177+Графики!$B$3))+HR177*SIN(RADIANS(-$C177+Графики!$B$3)),"")</f>
        <v/>
      </c>
      <c r="HT177" s="19" t="str">
        <f>IF(ISNUMBER(HQ177), HQ177*COS(RADIANS(-$C177+Графики!$B$5))+HR177*SIN(RADIANS(-$C177+Графики!$B$5)),"")</f>
        <v/>
      </c>
      <c r="HU177" s="24"/>
      <c r="HV177" s="25"/>
      <c r="HW177" s="25"/>
      <c r="HX177" s="25"/>
      <c r="HY177" s="18" t="str">
        <f t="shared" si="547"/>
        <v/>
      </c>
      <c r="HZ177" s="18" t="str">
        <f t="shared" si="548"/>
        <v/>
      </c>
      <c r="IA177" s="18" t="str">
        <f t="shared" si="598"/>
        <v/>
      </c>
      <c r="IB177" s="18" t="str">
        <f t="shared" si="599"/>
        <v/>
      </c>
      <c r="IC177" s="18" t="str">
        <f>IF(ISNUMBER(IA177), IA177*COS(RADIANS(-$C177+Графики!$B$3))+IB177*SIN(RADIANS(-$C177+Графики!$B$3)),"")</f>
        <v/>
      </c>
      <c r="ID177" s="19" t="str">
        <f>IF(ISNUMBER(IA177), IA177*COS(RADIANS(-$C177+Графики!$B$5))+IB177*SIN(RADIANS(-$C177+Графики!$B$5)),"")</f>
        <v/>
      </c>
      <c r="IE177" s="24"/>
      <c r="IF177" s="25"/>
      <c r="IG177" s="25"/>
      <c r="IH177" s="25"/>
      <c r="II177" s="18" t="str">
        <f t="shared" si="549"/>
        <v/>
      </c>
      <c r="IJ177" s="18" t="str">
        <f t="shared" si="550"/>
        <v/>
      </c>
      <c r="IK177" s="18" t="str">
        <f t="shared" si="600"/>
        <v/>
      </c>
      <c r="IL177" s="18" t="str">
        <f t="shared" si="601"/>
        <v/>
      </c>
      <c r="IM177" s="18" t="str">
        <f>IF(ISNUMBER(IK177), IK177*COS(RADIANS(-$C177+Графики!$B$3))+IL177*SIN(RADIANS(-$C177+Графики!$B$3)),"")</f>
        <v/>
      </c>
      <c r="IN177" s="19" t="str">
        <f>IF(ISNUMBER(IK177), IK177*COS(RADIANS(-$C177+Графики!$B$5))+IL177*SIN(RADIANS(-$C177+Графики!$B$5)),"")</f>
        <v/>
      </c>
      <c r="IO177" s="24"/>
      <c r="IP177" s="25"/>
      <c r="IQ177" s="25"/>
      <c r="IR177" s="25"/>
      <c r="IS177" s="18" t="str">
        <f t="shared" si="551"/>
        <v/>
      </c>
      <c r="IT177" s="18" t="str">
        <f t="shared" si="552"/>
        <v/>
      </c>
      <c r="IU177" s="18" t="str">
        <f t="shared" si="602"/>
        <v/>
      </c>
      <c r="IV177" s="18" t="str">
        <f t="shared" si="603"/>
        <v/>
      </c>
      <c r="IW177" s="18" t="str">
        <f>IF(ISNUMBER(IU177), IU177*COS(RADIANS(-$C177+Графики!$B$3))+IV177*SIN(RADIANS(-$C177+Графики!$B$3)),"")</f>
        <v/>
      </c>
      <c r="IX177" s="19" t="str">
        <f>IF(ISNUMBER(IU177), IU177*COS(RADIANS(-$C177+Графики!$B$5))+IV177*SIN(RADIANS(-$C177+Графики!$B$5)),"")</f>
        <v/>
      </c>
    </row>
    <row r="178" spans="1:258" s="88" customFormat="1" x14ac:dyDescent="0.25">
      <c r="A178" s="44">
        <v>178</v>
      </c>
      <c r="B178" s="50">
        <v>0</v>
      </c>
      <c r="C178" s="11">
        <f>IF(Графики!$A$7="Расчитывать с учетом закручивания скважины",B178,0)</f>
        <v>0</v>
      </c>
      <c r="D178" s="47">
        <v>87.5</v>
      </c>
      <c r="E178" s="34">
        <f t="shared" si="553"/>
        <v>0</v>
      </c>
      <c r="F178" s="35">
        <f t="shared" si="553"/>
        <v>0</v>
      </c>
      <c r="G178" s="35">
        <f t="shared" si="500"/>
        <v>0</v>
      </c>
      <c r="H178" s="36">
        <f t="shared" si="501"/>
        <v>0</v>
      </c>
      <c r="I178" s="29"/>
      <c r="J178" s="25"/>
      <c r="K178" s="25"/>
      <c r="L178" s="25"/>
      <c r="M178" s="18" t="str">
        <f t="shared" si="503"/>
        <v/>
      </c>
      <c r="N178" s="18" t="str">
        <f t="shared" si="504"/>
        <v/>
      </c>
      <c r="O178" s="18" t="str">
        <f t="shared" si="554"/>
        <v/>
      </c>
      <c r="P178" s="18" t="str">
        <f t="shared" si="555"/>
        <v/>
      </c>
      <c r="Q178" s="18" t="str">
        <f>IF(ISNUMBER(O178), O178*COS(RADIANS(-$C178+Графики!$B$3))+P178*SIN(RADIANS(-$C178+Графики!$B$3)),"")</f>
        <v/>
      </c>
      <c r="R178" s="19" t="str">
        <f>IF(ISNUMBER(O178), O178*COS(RADIANS(-$C178+Графики!$B$5))+P178*SIN(RADIANS(-$C178+Графики!$B$5)),"")</f>
        <v/>
      </c>
      <c r="S178" s="29"/>
      <c r="T178" s="25"/>
      <c r="U178" s="25"/>
      <c r="V178" s="25"/>
      <c r="W178" s="18" t="str">
        <f t="shared" si="505"/>
        <v/>
      </c>
      <c r="X178" s="18" t="str">
        <f t="shared" si="506"/>
        <v/>
      </c>
      <c r="Y178" s="18" t="str">
        <f t="shared" si="556"/>
        <v/>
      </c>
      <c r="Z178" s="18" t="str">
        <f t="shared" si="557"/>
        <v/>
      </c>
      <c r="AA178" s="18" t="str">
        <f>IF(ISNUMBER(Y178), Y178*COS(RADIANS(-$C178+Графики!$B$3))+Z178*SIN(RADIANS(-$C178+Графики!$B$3)),"")</f>
        <v/>
      </c>
      <c r="AB178" s="18" t="str">
        <f>IF(ISNUMBER(Y178), Y178*COS(RADIANS(-$C178+Графики!$B$5))+Z178*SIN(RADIANS(-$C178+Графики!$B$5)),"")</f>
        <v/>
      </c>
      <c r="AC178" s="24"/>
      <c r="AD178" s="25"/>
      <c r="AE178" s="25"/>
      <c r="AF178" s="25"/>
      <c r="AG178" s="18" t="str">
        <f t="shared" si="507"/>
        <v/>
      </c>
      <c r="AH178" s="18" t="str">
        <f t="shared" si="508"/>
        <v/>
      </c>
      <c r="AI178" s="18" t="str">
        <f t="shared" si="558"/>
        <v/>
      </c>
      <c r="AJ178" s="18" t="str">
        <f t="shared" si="559"/>
        <v/>
      </c>
      <c r="AK178" s="18" t="str">
        <f>IF(ISNUMBER(AI178), AI178*COS(RADIANS(-$C178+Графики!$B$3))+AJ178*SIN(RADIANS(-$C178+Графики!$B$3)),"")</f>
        <v/>
      </c>
      <c r="AL178" s="19" t="str">
        <f>IF(ISNUMBER(AI178), AI178*COS(RADIANS(-$C178+Графики!$B$5))+AJ178*SIN(RADIANS(-$C178+Графики!$B$5)),"")</f>
        <v/>
      </c>
      <c r="AM178" s="24"/>
      <c r="AN178" s="25"/>
      <c r="AO178" s="25"/>
      <c r="AP178" s="25"/>
      <c r="AQ178" s="18" t="str">
        <f t="shared" si="509"/>
        <v/>
      </c>
      <c r="AR178" s="18" t="str">
        <f t="shared" si="510"/>
        <v/>
      </c>
      <c r="AS178" s="18" t="str">
        <f t="shared" si="560"/>
        <v/>
      </c>
      <c r="AT178" s="18" t="str">
        <f t="shared" si="561"/>
        <v/>
      </c>
      <c r="AU178" s="18" t="str">
        <f>IF(ISNUMBER(AS178), AS178*COS(RADIANS(-$C178+Графики!$B$3))+AT178*SIN(RADIANS(-$C178+Графики!$B$3)),"")</f>
        <v/>
      </c>
      <c r="AV178" s="19" t="str">
        <f>IF(ISNUMBER(AS178), AS178*COS(RADIANS(-$C178+Графики!$B$5))+AT178*SIN(RADIANS(-$C178+Графики!$B$5)),"")</f>
        <v/>
      </c>
      <c r="AW178" s="24"/>
      <c r="AX178" s="25"/>
      <c r="AY178" s="25"/>
      <c r="AZ178" s="25"/>
      <c r="BA178" s="18" t="str">
        <f t="shared" si="511"/>
        <v/>
      </c>
      <c r="BB178" s="18" t="str">
        <f t="shared" si="512"/>
        <v/>
      </c>
      <c r="BC178" s="18" t="str">
        <f t="shared" si="562"/>
        <v/>
      </c>
      <c r="BD178" s="18" t="str">
        <f t="shared" si="563"/>
        <v/>
      </c>
      <c r="BE178" s="18" t="str">
        <f>IF(ISNUMBER(BC178), BC178*COS(RADIANS(-$C178+Графики!$B$3))+BD178*SIN(RADIANS(-$C178+Графики!$B$3)),"")</f>
        <v/>
      </c>
      <c r="BF178" s="19" t="str">
        <f>IF(ISNUMBER(BC178), BC178*COS(RADIANS(-$C178+Графики!$B$5))+BD178*SIN(RADIANS(-$C178+Графики!$B$5)),"")</f>
        <v/>
      </c>
      <c r="BG178" s="24"/>
      <c r="BH178" s="25"/>
      <c r="BI178" s="25"/>
      <c r="BJ178" s="25"/>
      <c r="BK178" s="18" t="str">
        <f t="shared" si="513"/>
        <v/>
      </c>
      <c r="BL178" s="18" t="str">
        <f t="shared" si="514"/>
        <v/>
      </c>
      <c r="BM178" s="18" t="str">
        <f t="shared" si="564"/>
        <v/>
      </c>
      <c r="BN178" s="18" t="str">
        <f t="shared" si="565"/>
        <v/>
      </c>
      <c r="BO178" s="18" t="str">
        <f>IF(ISNUMBER(BM178), BM178*COS(RADIANS(-$C178+Графики!$B$3))+BN178*SIN(RADIANS(-$C178+Графики!$B$3)),"")</f>
        <v/>
      </c>
      <c r="BP178" s="19" t="str">
        <f>IF(ISNUMBER(BM178), BM178*COS(RADIANS(-$C178+Графики!$B$5))+BN178*SIN(RADIANS(-$C178+Графики!$B$5)),"")</f>
        <v/>
      </c>
      <c r="BQ178" s="24"/>
      <c r="BR178" s="25"/>
      <c r="BS178" s="25"/>
      <c r="BT178" s="25"/>
      <c r="BU178" s="18" t="str">
        <f t="shared" si="515"/>
        <v/>
      </c>
      <c r="BV178" s="18" t="str">
        <f t="shared" si="516"/>
        <v/>
      </c>
      <c r="BW178" s="18" t="str">
        <f t="shared" si="566"/>
        <v/>
      </c>
      <c r="BX178" s="18" t="str">
        <f t="shared" si="567"/>
        <v/>
      </c>
      <c r="BY178" s="18" t="str">
        <f>IF(ISNUMBER(BW178), BW178*COS(RADIANS(-$C178+Графики!$B$3))+BX178*SIN(RADIANS(-$C178+Графики!$B$3)),"")</f>
        <v/>
      </c>
      <c r="BZ178" s="19" t="str">
        <f>IF(ISNUMBER(BW178), BW178*COS(RADIANS(-$C178+Графики!$B$5))+BX178*SIN(RADIANS(-$C178+Графики!$B$5)),"")</f>
        <v/>
      </c>
      <c r="CA178" s="29"/>
      <c r="CB178" s="25"/>
      <c r="CC178" s="25"/>
      <c r="CD178" s="25"/>
      <c r="CE178" s="18" t="str">
        <f t="shared" si="517"/>
        <v/>
      </c>
      <c r="CF178" s="18" t="str">
        <f t="shared" si="518"/>
        <v/>
      </c>
      <c r="CG178" s="18" t="str">
        <f t="shared" si="568"/>
        <v/>
      </c>
      <c r="CH178" s="18" t="str">
        <f t="shared" si="569"/>
        <v/>
      </c>
      <c r="CI178" s="18" t="str">
        <f>IF(ISNUMBER(CG178), CG178*COS(RADIANS(-$C178+Графики!$B$3))+CH178*SIN(RADIANS(-$C178+Графики!$B$3)),"")</f>
        <v/>
      </c>
      <c r="CJ178" s="19" t="str">
        <f>IF(ISNUMBER(CG178), CG178*COS(RADIANS(-$C178+Графики!$B$5))+CH178*SIN(RADIANS(-$C178+Графики!$B$5)),"")</f>
        <v/>
      </c>
      <c r="CK178" s="24"/>
      <c r="CL178" s="25"/>
      <c r="CM178" s="25"/>
      <c r="CN178" s="25"/>
      <c r="CO178" s="18" t="str">
        <f t="shared" si="519"/>
        <v/>
      </c>
      <c r="CP178" s="18" t="str">
        <f t="shared" si="520"/>
        <v/>
      </c>
      <c r="CQ178" s="18" t="str">
        <f t="shared" si="570"/>
        <v/>
      </c>
      <c r="CR178" s="18" t="str">
        <f t="shared" si="571"/>
        <v/>
      </c>
      <c r="CS178" s="18" t="str">
        <f>IF(ISNUMBER(CQ178), CQ178*COS(RADIANS(-$C178+Графики!$B$3))+CR178*SIN(RADIANS(-$C178+Графики!$B$3)),"")</f>
        <v/>
      </c>
      <c r="CT178" s="19" t="str">
        <f>IF(ISNUMBER(CQ178), CQ178*COS(RADIANS(-$C178+Графики!$B$5))+CR178*SIN(RADIANS(-$C178+Графики!$B$5)),"")</f>
        <v/>
      </c>
      <c r="CU178" s="24"/>
      <c r="CV178" s="25"/>
      <c r="CW178" s="25"/>
      <c r="CX178" s="25"/>
      <c r="CY178" s="18" t="str">
        <f t="shared" si="521"/>
        <v/>
      </c>
      <c r="CZ178" s="18" t="str">
        <f t="shared" si="522"/>
        <v/>
      </c>
      <c r="DA178" s="18" t="str">
        <f t="shared" si="572"/>
        <v/>
      </c>
      <c r="DB178" s="18" t="str">
        <f t="shared" si="573"/>
        <v/>
      </c>
      <c r="DC178" s="18" t="str">
        <f>IF(ISNUMBER(DA178), DA178*COS(RADIANS(-$C178+Графики!$B$3))+DB178*SIN(RADIANS(-$C178+Графики!$B$3)),"")</f>
        <v/>
      </c>
      <c r="DD178" s="19" t="str">
        <f>IF(ISNUMBER(DA178), DA178*COS(RADIANS(-$C178+Графики!$B$5))+DB178*SIN(RADIANS(-$C178+Графики!$B$5)),"")</f>
        <v/>
      </c>
      <c r="DE178" s="24"/>
      <c r="DF178" s="25"/>
      <c r="DG178" s="25"/>
      <c r="DH178" s="25"/>
      <c r="DI178" s="18" t="str">
        <f t="shared" si="523"/>
        <v/>
      </c>
      <c r="DJ178" s="18" t="str">
        <f t="shared" si="524"/>
        <v/>
      </c>
      <c r="DK178" s="18" t="str">
        <f t="shared" si="574"/>
        <v/>
      </c>
      <c r="DL178" s="18" t="str">
        <f t="shared" si="575"/>
        <v/>
      </c>
      <c r="DM178" s="18" t="str">
        <f>IF(ISNUMBER(DK178), DK178*COS(RADIANS(-$C178+Графики!$B$3))+DL178*SIN(RADIANS(-$C178+Графики!$B$3)),"")</f>
        <v/>
      </c>
      <c r="DN178" s="19" t="str">
        <f>IF(ISNUMBER(DK178), DK178*COS(RADIANS(-$C178+Графики!$B$5))+DL178*SIN(RADIANS(-$C178+Графики!$B$5)),"")</f>
        <v/>
      </c>
      <c r="DO178" s="24"/>
      <c r="DP178" s="25"/>
      <c r="DQ178" s="25"/>
      <c r="DR178" s="25"/>
      <c r="DS178" s="18" t="str">
        <f t="shared" si="525"/>
        <v/>
      </c>
      <c r="DT178" s="18" t="str">
        <f t="shared" si="526"/>
        <v/>
      </c>
      <c r="DU178" s="18" t="str">
        <f t="shared" si="576"/>
        <v/>
      </c>
      <c r="DV178" s="18" t="str">
        <f t="shared" si="577"/>
        <v/>
      </c>
      <c r="DW178" s="18" t="str">
        <f>IF(ISNUMBER(DU178), DU178*COS(RADIANS(-$C178+Графики!$B$3))+DV178*SIN(RADIANS(-$C178+Графики!$B$3)),"")</f>
        <v/>
      </c>
      <c r="DX178" s="19" t="str">
        <f>IF(ISNUMBER(DU178), DU178*COS(RADIANS(-$C178+Графики!$B$5))+DV178*SIN(RADIANS(-$C178+Графики!$B$5)),"")</f>
        <v/>
      </c>
      <c r="DY178" s="24"/>
      <c r="DZ178" s="25"/>
      <c r="EA178" s="25"/>
      <c r="EB178" s="25"/>
      <c r="EC178" s="18" t="str">
        <f t="shared" si="527"/>
        <v/>
      </c>
      <c r="ED178" s="18" t="str">
        <f t="shared" si="528"/>
        <v/>
      </c>
      <c r="EE178" s="18" t="str">
        <f t="shared" si="578"/>
        <v/>
      </c>
      <c r="EF178" s="18" t="str">
        <f t="shared" si="579"/>
        <v/>
      </c>
      <c r="EG178" s="18" t="str">
        <f>IF(ISNUMBER(EE178), EE178*COS(RADIANS(-$C178+Графики!$B$3))+EF178*SIN(RADIANS(-$C178+Графики!$B$3)),"")</f>
        <v/>
      </c>
      <c r="EH178" s="19" t="str">
        <f>IF(ISNUMBER(EE178), EE178*COS(RADIANS(-$C178+Графики!$B$5))+EF178*SIN(RADIANS(-$C178+Графики!$B$5)),"")</f>
        <v/>
      </c>
      <c r="EI178" s="24"/>
      <c r="EJ178" s="25"/>
      <c r="EK178" s="25"/>
      <c r="EL178" s="25"/>
      <c r="EM178" s="18" t="str">
        <f t="shared" si="529"/>
        <v/>
      </c>
      <c r="EN178" s="18" t="str">
        <f t="shared" si="530"/>
        <v/>
      </c>
      <c r="EO178" s="18" t="str">
        <f t="shared" si="580"/>
        <v/>
      </c>
      <c r="EP178" s="18" t="str">
        <f t="shared" si="581"/>
        <v/>
      </c>
      <c r="EQ178" s="18" t="str">
        <f>IF(ISNUMBER(EO178), EO178*COS(RADIANS(-$C178+Графики!$B$3))+EP178*SIN(RADIANS(-$C178+Графики!$B$3)),"")</f>
        <v/>
      </c>
      <c r="ER178" s="19" t="str">
        <f>IF(ISNUMBER(EO178), EO178*COS(RADIANS(-$C178+Графики!$B$5))+EP178*SIN(RADIANS(-$C178+Графики!$B$5)),"")</f>
        <v/>
      </c>
      <c r="ES178" s="24"/>
      <c r="ET178" s="25"/>
      <c r="EU178" s="25"/>
      <c r="EV178" s="25"/>
      <c r="EW178" s="18" t="str">
        <f t="shared" si="531"/>
        <v/>
      </c>
      <c r="EX178" s="18" t="str">
        <f t="shared" si="532"/>
        <v/>
      </c>
      <c r="EY178" s="18" t="str">
        <f t="shared" si="582"/>
        <v/>
      </c>
      <c r="EZ178" s="18" t="str">
        <f t="shared" si="583"/>
        <v/>
      </c>
      <c r="FA178" s="18" t="str">
        <f>IF(ISNUMBER(EY178), EY178*COS(RADIANS(-$C178+Графики!$B$3))+EZ178*SIN(RADIANS(-$C178+Графики!$B$3)),"")</f>
        <v/>
      </c>
      <c r="FB178" s="19" t="str">
        <f>IF(ISNUMBER(EY178), EY178*COS(RADIANS(-$C178+Графики!$B$5))+EZ178*SIN(RADIANS(-$C178+Графики!$B$5)),"")</f>
        <v/>
      </c>
      <c r="FC178" s="24"/>
      <c r="FD178" s="25"/>
      <c r="FE178" s="25"/>
      <c r="FF178" s="25"/>
      <c r="FG178" s="18" t="str">
        <f t="shared" si="533"/>
        <v/>
      </c>
      <c r="FH178" s="18" t="str">
        <f t="shared" si="534"/>
        <v/>
      </c>
      <c r="FI178" s="18" t="str">
        <f t="shared" si="584"/>
        <v/>
      </c>
      <c r="FJ178" s="18" t="str">
        <f t="shared" si="585"/>
        <v/>
      </c>
      <c r="FK178" s="18" t="str">
        <f>IF(ISNUMBER(FI178), FI178*COS(RADIANS(-$C178+Графики!$B$3))+FJ178*SIN(RADIANS(-$C178+Графики!$B$3)),"")</f>
        <v/>
      </c>
      <c r="FL178" s="19" t="str">
        <f>IF(ISNUMBER(FI178), FI178*COS(RADIANS(-$C178+Графики!$B$5))+FJ178*SIN(RADIANS(-$C178+Графики!$B$5)),"")</f>
        <v/>
      </c>
      <c r="FM178" s="24"/>
      <c r="FN178" s="25"/>
      <c r="FO178" s="25"/>
      <c r="FP178" s="25"/>
      <c r="FQ178" s="18" t="str">
        <f t="shared" si="535"/>
        <v/>
      </c>
      <c r="FR178" s="18" t="str">
        <f t="shared" si="536"/>
        <v/>
      </c>
      <c r="FS178" s="18" t="str">
        <f t="shared" si="586"/>
        <v/>
      </c>
      <c r="FT178" s="18" t="str">
        <f t="shared" si="587"/>
        <v/>
      </c>
      <c r="FU178" s="18" t="str">
        <f>IF(ISNUMBER(FS178), FS178*COS(RADIANS(-$C178+Графики!$B$3))+FT178*SIN(RADIANS(-$C178+Графики!$B$3)),"")</f>
        <v/>
      </c>
      <c r="FV178" s="19" t="str">
        <f>IF(ISNUMBER(FS178), FS178*COS(RADIANS(-$C178+Графики!$B$5))+FT178*SIN(RADIANS(-$C178+Графики!$B$5)),"")</f>
        <v/>
      </c>
      <c r="FW178" s="24"/>
      <c r="FX178" s="25"/>
      <c r="FY178" s="25"/>
      <c r="FZ178" s="25"/>
      <c r="GA178" s="18" t="str">
        <f t="shared" si="537"/>
        <v/>
      </c>
      <c r="GB178" s="18" t="str">
        <f t="shared" si="538"/>
        <v/>
      </c>
      <c r="GC178" s="18" t="str">
        <f t="shared" si="588"/>
        <v/>
      </c>
      <c r="GD178" s="18" t="str">
        <f t="shared" si="589"/>
        <v/>
      </c>
      <c r="GE178" s="18" t="str">
        <f>IF(ISNUMBER(GC178), GC178*COS(RADIANS(-$C178+Графики!$B$3))+GD178*SIN(RADIANS(-$C178+Графики!$B$3)),"")</f>
        <v/>
      </c>
      <c r="GF178" s="19" t="str">
        <f>IF(ISNUMBER(GC178), GC178*COS(RADIANS(-$C178+Графики!$B$5))+GD178*SIN(RADIANS(-$C178+Графики!$B$5)),"")</f>
        <v/>
      </c>
      <c r="GG178" s="24"/>
      <c r="GH178" s="25"/>
      <c r="GI178" s="25"/>
      <c r="GJ178" s="25"/>
      <c r="GK178" s="18" t="str">
        <f t="shared" si="539"/>
        <v/>
      </c>
      <c r="GL178" s="18" t="str">
        <f t="shared" si="540"/>
        <v/>
      </c>
      <c r="GM178" s="18" t="str">
        <f t="shared" si="590"/>
        <v/>
      </c>
      <c r="GN178" s="18" t="str">
        <f t="shared" si="591"/>
        <v/>
      </c>
      <c r="GO178" s="18" t="str">
        <f>IF(ISNUMBER(GM178), GM178*COS(RADIANS(-$C178+Графики!$B$3))+GN178*SIN(RADIANS(-$C178+Графики!$B$3)),"")</f>
        <v/>
      </c>
      <c r="GP178" s="19" t="str">
        <f>IF(ISNUMBER(GM178), GM178*COS(RADIANS(-$C178+Графики!$B$5))+GN178*SIN(RADIANS(-$C178+Графики!$B$5)),"")</f>
        <v/>
      </c>
      <c r="GQ178" s="24"/>
      <c r="GR178" s="25"/>
      <c r="GS178" s="25"/>
      <c r="GT178" s="25"/>
      <c r="GU178" s="18" t="str">
        <f t="shared" si="541"/>
        <v/>
      </c>
      <c r="GV178" s="18" t="str">
        <f t="shared" si="542"/>
        <v/>
      </c>
      <c r="GW178" s="18" t="str">
        <f t="shared" si="592"/>
        <v/>
      </c>
      <c r="GX178" s="18" t="str">
        <f t="shared" si="593"/>
        <v/>
      </c>
      <c r="GY178" s="18" t="str">
        <f>IF(ISNUMBER(GW178), GW178*COS(RADIANS(-$C178+Графики!$B$3))+GX178*SIN(RADIANS(-$C178+Графики!$B$3)),"")</f>
        <v/>
      </c>
      <c r="GZ178" s="19" t="str">
        <f>IF(ISNUMBER(GW178), GW178*COS(RADIANS(-$C178+Графики!$B$5))+GX178*SIN(RADIANS(-$C178+Графики!$B$5)),"")</f>
        <v/>
      </c>
      <c r="HA178" s="24"/>
      <c r="HB178" s="25"/>
      <c r="HC178" s="25"/>
      <c r="HD178" s="25"/>
      <c r="HE178" s="18" t="str">
        <f t="shared" si="543"/>
        <v/>
      </c>
      <c r="HF178" s="18" t="str">
        <f t="shared" si="544"/>
        <v/>
      </c>
      <c r="HG178" s="18" t="str">
        <f t="shared" si="594"/>
        <v/>
      </c>
      <c r="HH178" s="18" t="str">
        <f t="shared" si="595"/>
        <v/>
      </c>
      <c r="HI178" s="18" t="str">
        <f>IF(ISNUMBER(HG178), HG178*COS(RADIANS(-$C178+Графики!$B$3))+HH178*SIN(RADIANS(-$C178+Графики!$B$3)),"")</f>
        <v/>
      </c>
      <c r="HJ178" s="19" t="str">
        <f>IF(ISNUMBER(HG178), HG178*COS(RADIANS(-$C178+Графики!$B$5))+HH178*SIN(RADIANS(-$C178+Графики!$B$5)),"")</f>
        <v/>
      </c>
      <c r="HK178" s="24"/>
      <c r="HL178" s="25"/>
      <c r="HM178" s="25"/>
      <c r="HN178" s="25"/>
      <c r="HO178" s="18" t="str">
        <f t="shared" si="545"/>
        <v/>
      </c>
      <c r="HP178" s="18" t="str">
        <f t="shared" si="546"/>
        <v/>
      </c>
      <c r="HQ178" s="18" t="str">
        <f t="shared" si="596"/>
        <v/>
      </c>
      <c r="HR178" s="18" t="str">
        <f t="shared" si="597"/>
        <v/>
      </c>
      <c r="HS178" s="18" t="str">
        <f>IF(ISNUMBER(HQ178), HQ178*COS(RADIANS(-$C178+Графики!$B$3))+HR178*SIN(RADIANS(-$C178+Графики!$B$3)),"")</f>
        <v/>
      </c>
      <c r="HT178" s="19" t="str">
        <f>IF(ISNUMBER(HQ178), HQ178*COS(RADIANS(-$C178+Графики!$B$5))+HR178*SIN(RADIANS(-$C178+Графики!$B$5)),"")</f>
        <v/>
      </c>
      <c r="HU178" s="24"/>
      <c r="HV178" s="25"/>
      <c r="HW178" s="25"/>
      <c r="HX178" s="25"/>
      <c r="HY178" s="18" t="str">
        <f t="shared" si="547"/>
        <v/>
      </c>
      <c r="HZ178" s="18" t="str">
        <f t="shared" si="548"/>
        <v/>
      </c>
      <c r="IA178" s="18" t="str">
        <f t="shared" si="598"/>
        <v/>
      </c>
      <c r="IB178" s="18" t="str">
        <f t="shared" si="599"/>
        <v/>
      </c>
      <c r="IC178" s="18" t="str">
        <f>IF(ISNUMBER(IA178), IA178*COS(RADIANS(-$C178+Графики!$B$3))+IB178*SIN(RADIANS(-$C178+Графики!$B$3)),"")</f>
        <v/>
      </c>
      <c r="ID178" s="19" t="str">
        <f>IF(ISNUMBER(IA178), IA178*COS(RADIANS(-$C178+Графики!$B$5))+IB178*SIN(RADIANS(-$C178+Графики!$B$5)),"")</f>
        <v/>
      </c>
      <c r="IE178" s="24"/>
      <c r="IF178" s="25"/>
      <c r="IG178" s="25"/>
      <c r="IH178" s="25"/>
      <c r="II178" s="18" t="str">
        <f t="shared" si="549"/>
        <v/>
      </c>
      <c r="IJ178" s="18" t="str">
        <f t="shared" si="550"/>
        <v/>
      </c>
      <c r="IK178" s="18" t="str">
        <f t="shared" si="600"/>
        <v/>
      </c>
      <c r="IL178" s="18" t="str">
        <f t="shared" si="601"/>
        <v/>
      </c>
      <c r="IM178" s="18" t="str">
        <f>IF(ISNUMBER(IK178), IK178*COS(RADIANS(-$C178+Графики!$B$3))+IL178*SIN(RADIANS(-$C178+Графики!$B$3)),"")</f>
        <v/>
      </c>
      <c r="IN178" s="19" t="str">
        <f>IF(ISNUMBER(IK178), IK178*COS(RADIANS(-$C178+Графики!$B$5))+IL178*SIN(RADIANS(-$C178+Графики!$B$5)),"")</f>
        <v/>
      </c>
      <c r="IO178" s="24"/>
      <c r="IP178" s="25"/>
      <c r="IQ178" s="25"/>
      <c r="IR178" s="25"/>
      <c r="IS178" s="18" t="str">
        <f t="shared" si="551"/>
        <v/>
      </c>
      <c r="IT178" s="18" t="str">
        <f t="shared" si="552"/>
        <v/>
      </c>
      <c r="IU178" s="18" t="str">
        <f t="shared" si="602"/>
        <v/>
      </c>
      <c r="IV178" s="18" t="str">
        <f t="shared" si="603"/>
        <v/>
      </c>
      <c r="IW178" s="18" t="str">
        <f>IF(ISNUMBER(IU178), IU178*COS(RADIANS(-$C178+Графики!$B$3))+IV178*SIN(RADIANS(-$C178+Графики!$B$3)),"")</f>
        <v/>
      </c>
      <c r="IX178" s="19" t="str">
        <f>IF(ISNUMBER(IU178), IU178*COS(RADIANS(-$C178+Графики!$B$5))+IV178*SIN(RADIANS(-$C178+Графики!$B$5)),"")</f>
        <v/>
      </c>
    </row>
    <row r="179" spans="1:258" s="88" customFormat="1" x14ac:dyDescent="0.25">
      <c r="A179" s="44">
        <v>179</v>
      </c>
      <c r="B179" s="50">
        <v>0</v>
      </c>
      <c r="C179" s="11">
        <f>IF(Графики!$A$7="Расчитывать с учетом закручивания скважины",B179,0)</f>
        <v>0</v>
      </c>
      <c r="D179" s="47">
        <v>88</v>
      </c>
      <c r="E179" s="34">
        <f t="shared" si="553"/>
        <v>0</v>
      </c>
      <c r="F179" s="35">
        <f t="shared" si="553"/>
        <v>0</v>
      </c>
      <c r="G179" s="35">
        <f t="shared" si="500"/>
        <v>0</v>
      </c>
      <c r="H179" s="36">
        <f t="shared" si="501"/>
        <v>0</v>
      </c>
      <c r="I179" s="29"/>
      <c r="J179" s="25"/>
      <c r="K179" s="25"/>
      <c r="L179" s="25"/>
      <c r="M179" s="18" t="str">
        <f t="shared" si="503"/>
        <v/>
      </c>
      <c r="N179" s="18" t="str">
        <f t="shared" si="504"/>
        <v/>
      </c>
      <c r="O179" s="18" t="str">
        <f t="shared" si="554"/>
        <v/>
      </c>
      <c r="P179" s="18" t="str">
        <f t="shared" si="555"/>
        <v/>
      </c>
      <c r="Q179" s="18" t="str">
        <f>IF(ISNUMBER(O179), O179*COS(RADIANS(-$C179+Графики!$B$3))+P179*SIN(RADIANS(-$C179+Графики!$B$3)),"")</f>
        <v/>
      </c>
      <c r="R179" s="19" t="str">
        <f>IF(ISNUMBER(O179), O179*COS(RADIANS(-$C179+Графики!$B$5))+P179*SIN(RADIANS(-$C179+Графики!$B$5)),"")</f>
        <v/>
      </c>
      <c r="S179" s="29"/>
      <c r="T179" s="25"/>
      <c r="U179" s="25"/>
      <c r="V179" s="25"/>
      <c r="W179" s="18" t="str">
        <f t="shared" si="505"/>
        <v/>
      </c>
      <c r="X179" s="18" t="str">
        <f t="shared" si="506"/>
        <v/>
      </c>
      <c r="Y179" s="18" t="str">
        <f t="shared" si="556"/>
        <v/>
      </c>
      <c r="Z179" s="18" t="str">
        <f t="shared" si="557"/>
        <v/>
      </c>
      <c r="AA179" s="18" t="str">
        <f>IF(ISNUMBER(Y179), Y179*COS(RADIANS(-$C179+Графики!$B$3))+Z179*SIN(RADIANS(-$C179+Графики!$B$3)),"")</f>
        <v/>
      </c>
      <c r="AB179" s="18" t="str">
        <f>IF(ISNUMBER(Y179), Y179*COS(RADIANS(-$C179+Графики!$B$5))+Z179*SIN(RADIANS(-$C179+Графики!$B$5)),"")</f>
        <v/>
      </c>
      <c r="AC179" s="24"/>
      <c r="AD179" s="25"/>
      <c r="AE179" s="25"/>
      <c r="AF179" s="25"/>
      <c r="AG179" s="18" t="str">
        <f t="shared" si="507"/>
        <v/>
      </c>
      <c r="AH179" s="18" t="str">
        <f t="shared" si="508"/>
        <v/>
      </c>
      <c r="AI179" s="18" t="str">
        <f t="shared" si="558"/>
        <v/>
      </c>
      <c r="AJ179" s="18" t="str">
        <f t="shared" si="559"/>
        <v/>
      </c>
      <c r="AK179" s="18" t="str">
        <f>IF(ISNUMBER(AI179), AI179*COS(RADIANS(-$C179+Графики!$B$3))+AJ179*SIN(RADIANS(-$C179+Графики!$B$3)),"")</f>
        <v/>
      </c>
      <c r="AL179" s="19" t="str">
        <f>IF(ISNUMBER(AI179), AI179*COS(RADIANS(-$C179+Графики!$B$5))+AJ179*SIN(RADIANS(-$C179+Графики!$B$5)),"")</f>
        <v/>
      </c>
      <c r="AM179" s="24"/>
      <c r="AN179" s="25"/>
      <c r="AO179" s="25"/>
      <c r="AP179" s="25"/>
      <c r="AQ179" s="18" t="str">
        <f t="shared" si="509"/>
        <v/>
      </c>
      <c r="AR179" s="18" t="str">
        <f t="shared" si="510"/>
        <v/>
      </c>
      <c r="AS179" s="18" t="str">
        <f t="shared" si="560"/>
        <v/>
      </c>
      <c r="AT179" s="18" t="str">
        <f t="shared" si="561"/>
        <v/>
      </c>
      <c r="AU179" s="18" t="str">
        <f>IF(ISNUMBER(AS179), AS179*COS(RADIANS(-$C179+Графики!$B$3))+AT179*SIN(RADIANS(-$C179+Графики!$B$3)),"")</f>
        <v/>
      </c>
      <c r="AV179" s="19" t="str">
        <f>IF(ISNUMBER(AS179), AS179*COS(RADIANS(-$C179+Графики!$B$5))+AT179*SIN(RADIANS(-$C179+Графики!$B$5)),"")</f>
        <v/>
      </c>
      <c r="AW179" s="24"/>
      <c r="AX179" s="25"/>
      <c r="AY179" s="25"/>
      <c r="AZ179" s="25"/>
      <c r="BA179" s="18" t="str">
        <f t="shared" si="511"/>
        <v/>
      </c>
      <c r="BB179" s="18" t="str">
        <f t="shared" si="512"/>
        <v/>
      </c>
      <c r="BC179" s="18" t="str">
        <f t="shared" si="562"/>
        <v/>
      </c>
      <c r="BD179" s="18" t="str">
        <f t="shared" si="563"/>
        <v/>
      </c>
      <c r="BE179" s="18" t="str">
        <f>IF(ISNUMBER(BC179), BC179*COS(RADIANS(-$C179+Графики!$B$3))+BD179*SIN(RADIANS(-$C179+Графики!$B$3)),"")</f>
        <v/>
      </c>
      <c r="BF179" s="19" t="str">
        <f>IF(ISNUMBER(BC179), BC179*COS(RADIANS(-$C179+Графики!$B$5))+BD179*SIN(RADIANS(-$C179+Графики!$B$5)),"")</f>
        <v/>
      </c>
      <c r="BG179" s="24"/>
      <c r="BH179" s="25"/>
      <c r="BI179" s="25"/>
      <c r="BJ179" s="25"/>
      <c r="BK179" s="18" t="str">
        <f t="shared" si="513"/>
        <v/>
      </c>
      <c r="BL179" s="18" t="str">
        <f t="shared" si="514"/>
        <v/>
      </c>
      <c r="BM179" s="18" t="str">
        <f t="shared" si="564"/>
        <v/>
      </c>
      <c r="BN179" s="18" t="str">
        <f t="shared" si="565"/>
        <v/>
      </c>
      <c r="BO179" s="18" t="str">
        <f>IF(ISNUMBER(BM179), BM179*COS(RADIANS(-$C179+Графики!$B$3))+BN179*SIN(RADIANS(-$C179+Графики!$B$3)),"")</f>
        <v/>
      </c>
      <c r="BP179" s="19" t="str">
        <f>IF(ISNUMBER(BM179), BM179*COS(RADIANS(-$C179+Графики!$B$5))+BN179*SIN(RADIANS(-$C179+Графики!$B$5)),"")</f>
        <v/>
      </c>
      <c r="BQ179" s="24"/>
      <c r="BR179" s="25"/>
      <c r="BS179" s="25"/>
      <c r="BT179" s="25"/>
      <c r="BU179" s="18" t="str">
        <f t="shared" si="515"/>
        <v/>
      </c>
      <c r="BV179" s="18" t="str">
        <f t="shared" si="516"/>
        <v/>
      </c>
      <c r="BW179" s="18" t="str">
        <f t="shared" si="566"/>
        <v/>
      </c>
      <c r="BX179" s="18" t="str">
        <f t="shared" si="567"/>
        <v/>
      </c>
      <c r="BY179" s="18" t="str">
        <f>IF(ISNUMBER(BW179), BW179*COS(RADIANS(-$C179+Графики!$B$3))+BX179*SIN(RADIANS(-$C179+Графики!$B$3)),"")</f>
        <v/>
      </c>
      <c r="BZ179" s="19" t="str">
        <f>IF(ISNUMBER(BW179), BW179*COS(RADIANS(-$C179+Графики!$B$5))+BX179*SIN(RADIANS(-$C179+Графики!$B$5)),"")</f>
        <v/>
      </c>
      <c r="CA179" s="29"/>
      <c r="CB179" s="25"/>
      <c r="CC179" s="25"/>
      <c r="CD179" s="25"/>
      <c r="CE179" s="18" t="str">
        <f t="shared" si="517"/>
        <v/>
      </c>
      <c r="CF179" s="18" t="str">
        <f t="shared" si="518"/>
        <v/>
      </c>
      <c r="CG179" s="18" t="str">
        <f t="shared" si="568"/>
        <v/>
      </c>
      <c r="CH179" s="18" t="str">
        <f t="shared" si="569"/>
        <v/>
      </c>
      <c r="CI179" s="18" t="str">
        <f>IF(ISNUMBER(CG179), CG179*COS(RADIANS(-$C179+Графики!$B$3))+CH179*SIN(RADIANS(-$C179+Графики!$B$3)),"")</f>
        <v/>
      </c>
      <c r="CJ179" s="19" t="str">
        <f>IF(ISNUMBER(CG179), CG179*COS(RADIANS(-$C179+Графики!$B$5))+CH179*SIN(RADIANS(-$C179+Графики!$B$5)),"")</f>
        <v/>
      </c>
      <c r="CK179" s="24"/>
      <c r="CL179" s="25"/>
      <c r="CM179" s="25"/>
      <c r="CN179" s="25"/>
      <c r="CO179" s="18" t="str">
        <f t="shared" si="519"/>
        <v/>
      </c>
      <c r="CP179" s="18" t="str">
        <f t="shared" si="520"/>
        <v/>
      </c>
      <c r="CQ179" s="18" t="str">
        <f t="shared" si="570"/>
        <v/>
      </c>
      <c r="CR179" s="18" t="str">
        <f t="shared" si="571"/>
        <v/>
      </c>
      <c r="CS179" s="18" t="str">
        <f>IF(ISNUMBER(CQ179), CQ179*COS(RADIANS(-$C179+Графики!$B$3))+CR179*SIN(RADIANS(-$C179+Графики!$B$3)),"")</f>
        <v/>
      </c>
      <c r="CT179" s="19" t="str">
        <f>IF(ISNUMBER(CQ179), CQ179*COS(RADIANS(-$C179+Графики!$B$5))+CR179*SIN(RADIANS(-$C179+Графики!$B$5)),"")</f>
        <v/>
      </c>
      <c r="CU179" s="24"/>
      <c r="CV179" s="25"/>
      <c r="CW179" s="25"/>
      <c r="CX179" s="25"/>
      <c r="CY179" s="18" t="str">
        <f t="shared" si="521"/>
        <v/>
      </c>
      <c r="CZ179" s="18" t="str">
        <f t="shared" si="522"/>
        <v/>
      </c>
      <c r="DA179" s="18" t="str">
        <f t="shared" si="572"/>
        <v/>
      </c>
      <c r="DB179" s="18" t="str">
        <f t="shared" si="573"/>
        <v/>
      </c>
      <c r="DC179" s="18" t="str">
        <f>IF(ISNUMBER(DA179), DA179*COS(RADIANS(-$C179+Графики!$B$3))+DB179*SIN(RADIANS(-$C179+Графики!$B$3)),"")</f>
        <v/>
      </c>
      <c r="DD179" s="19" t="str">
        <f>IF(ISNUMBER(DA179), DA179*COS(RADIANS(-$C179+Графики!$B$5))+DB179*SIN(RADIANS(-$C179+Графики!$B$5)),"")</f>
        <v/>
      </c>
      <c r="DE179" s="24"/>
      <c r="DF179" s="25"/>
      <c r="DG179" s="25"/>
      <c r="DH179" s="25"/>
      <c r="DI179" s="18" t="str">
        <f t="shared" si="523"/>
        <v/>
      </c>
      <c r="DJ179" s="18" t="str">
        <f t="shared" si="524"/>
        <v/>
      </c>
      <c r="DK179" s="18" t="str">
        <f t="shared" si="574"/>
        <v/>
      </c>
      <c r="DL179" s="18" t="str">
        <f t="shared" si="575"/>
        <v/>
      </c>
      <c r="DM179" s="18" t="str">
        <f>IF(ISNUMBER(DK179), DK179*COS(RADIANS(-$C179+Графики!$B$3))+DL179*SIN(RADIANS(-$C179+Графики!$B$3)),"")</f>
        <v/>
      </c>
      <c r="DN179" s="19" t="str">
        <f>IF(ISNUMBER(DK179), DK179*COS(RADIANS(-$C179+Графики!$B$5))+DL179*SIN(RADIANS(-$C179+Графики!$B$5)),"")</f>
        <v/>
      </c>
      <c r="DO179" s="24"/>
      <c r="DP179" s="25"/>
      <c r="DQ179" s="25"/>
      <c r="DR179" s="25"/>
      <c r="DS179" s="18" t="str">
        <f t="shared" si="525"/>
        <v/>
      </c>
      <c r="DT179" s="18" t="str">
        <f t="shared" si="526"/>
        <v/>
      </c>
      <c r="DU179" s="18" t="str">
        <f t="shared" si="576"/>
        <v/>
      </c>
      <c r="DV179" s="18" t="str">
        <f t="shared" si="577"/>
        <v/>
      </c>
      <c r="DW179" s="18" t="str">
        <f>IF(ISNUMBER(DU179), DU179*COS(RADIANS(-$C179+Графики!$B$3))+DV179*SIN(RADIANS(-$C179+Графики!$B$3)),"")</f>
        <v/>
      </c>
      <c r="DX179" s="19" t="str">
        <f>IF(ISNUMBER(DU179), DU179*COS(RADIANS(-$C179+Графики!$B$5))+DV179*SIN(RADIANS(-$C179+Графики!$B$5)),"")</f>
        <v/>
      </c>
      <c r="DY179" s="24"/>
      <c r="DZ179" s="25"/>
      <c r="EA179" s="25"/>
      <c r="EB179" s="25"/>
      <c r="EC179" s="18" t="str">
        <f t="shared" si="527"/>
        <v/>
      </c>
      <c r="ED179" s="18" t="str">
        <f t="shared" si="528"/>
        <v/>
      </c>
      <c r="EE179" s="18" t="str">
        <f t="shared" si="578"/>
        <v/>
      </c>
      <c r="EF179" s="18" t="str">
        <f t="shared" si="579"/>
        <v/>
      </c>
      <c r="EG179" s="18" t="str">
        <f>IF(ISNUMBER(EE179), EE179*COS(RADIANS(-$C179+Графики!$B$3))+EF179*SIN(RADIANS(-$C179+Графики!$B$3)),"")</f>
        <v/>
      </c>
      <c r="EH179" s="19" t="str">
        <f>IF(ISNUMBER(EE179), EE179*COS(RADIANS(-$C179+Графики!$B$5))+EF179*SIN(RADIANS(-$C179+Графики!$B$5)),"")</f>
        <v/>
      </c>
      <c r="EI179" s="24"/>
      <c r="EJ179" s="25"/>
      <c r="EK179" s="25"/>
      <c r="EL179" s="25"/>
      <c r="EM179" s="18" t="str">
        <f t="shared" si="529"/>
        <v/>
      </c>
      <c r="EN179" s="18" t="str">
        <f t="shared" si="530"/>
        <v/>
      </c>
      <c r="EO179" s="18" t="str">
        <f t="shared" si="580"/>
        <v/>
      </c>
      <c r="EP179" s="18" t="str">
        <f t="shared" si="581"/>
        <v/>
      </c>
      <c r="EQ179" s="18" t="str">
        <f>IF(ISNUMBER(EO179), EO179*COS(RADIANS(-$C179+Графики!$B$3))+EP179*SIN(RADIANS(-$C179+Графики!$B$3)),"")</f>
        <v/>
      </c>
      <c r="ER179" s="19" t="str">
        <f>IF(ISNUMBER(EO179), EO179*COS(RADIANS(-$C179+Графики!$B$5))+EP179*SIN(RADIANS(-$C179+Графики!$B$5)),"")</f>
        <v/>
      </c>
      <c r="ES179" s="24"/>
      <c r="ET179" s="25"/>
      <c r="EU179" s="25"/>
      <c r="EV179" s="25"/>
      <c r="EW179" s="18" t="str">
        <f t="shared" si="531"/>
        <v/>
      </c>
      <c r="EX179" s="18" t="str">
        <f t="shared" si="532"/>
        <v/>
      </c>
      <c r="EY179" s="18" t="str">
        <f t="shared" si="582"/>
        <v/>
      </c>
      <c r="EZ179" s="18" t="str">
        <f t="shared" si="583"/>
        <v/>
      </c>
      <c r="FA179" s="18" t="str">
        <f>IF(ISNUMBER(EY179), EY179*COS(RADIANS(-$C179+Графики!$B$3))+EZ179*SIN(RADIANS(-$C179+Графики!$B$3)),"")</f>
        <v/>
      </c>
      <c r="FB179" s="19" t="str">
        <f>IF(ISNUMBER(EY179), EY179*COS(RADIANS(-$C179+Графики!$B$5))+EZ179*SIN(RADIANS(-$C179+Графики!$B$5)),"")</f>
        <v/>
      </c>
      <c r="FC179" s="24"/>
      <c r="FD179" s="25"/>
      <c r="FE179" s="25"/>
      <c r="FF179" s="25"/>
      <c r="FG179" s="18" t="str">
        <f t="shared" si="533"/>
        <v/>
      </c>
      <c r="FH179" s="18" t="str">
        <f t="shared" si="534"/>
        <v/>
      </c>
      <c r="FI179" s="18" t="str">
        <f t="shared" si="584"/>
        <v/>
      </c>
      <c r="FJ179" s="18" t="str">
        <f t="shared" si="585"/>
        <v/>
      </c>
      <c r="FK179" s="18" t="str">
        <f>IF(ISNUMBER(FI179), FI179*COS(RADIANS(-$C179+Графики!$B$3))+FJ179*SIN(RADIANS(-$C179+Графики!$B$3)),"")</f>
        <v/>
      </c>
      <c r="FL179" s="19" t="str">
        <f>IF(ISNUMBER(FI179), FI179*COS(RADIANS(-$C179+Графики!$B$5))+FJ179*SIN(RADIANS(-$C179+Графики!$B$5)),"")</f>
        <v/>
      </c>
      <c r="FM179" s="24"/>
      <c r="FN179" s="25"/>
      <c r="FO179" s="25"/>
      <c r="FP179" s="25"/>
      <c r="FQ179" s="18" t="str">
        <f t="shared" si="535"/>
        <v/>
      </c>
      <c r="FR179" s="18" t="str">
        <f t="shared" si="536"/>
        <v/>
      </c>
      <c r="FS179" s="18" t="str">
        <f t="shared" si="586"/>
        <v/>
      </c>
      <c r="FT179" s="18" t="str">
        <f t="shared" si="587"/>
        <v/>
      </c>
      <c r="FU179" s="18" t="str">
        <f>IF(ISNUMBER(FS179), FS179*COS(RADIANS(-$C179+Графики!$B$3))+FT179*SIN(RADIANS(-$C179+Графики!$B$3)),"")</f>
        <v/>
      </c>
      <c r="FV179" s="19" t="str">
        <f>IF(ISNUMBER(FS179), FS179*COS(RADIANS(-$C179+Графики!$B$5))+FT179*SIN(RADIANS(-$C179+Графики!$B$5)),"")</f>
        <v/>
      </c>
      <c r="FW179" s="24"/>
      <c r="FX179" s="25"/>
      <c r="FY179" s="25"/>
      <c r="FZ179" s="25"/>
      <c r="GA179" s="18" t="str">
        <f t="shared" si="537"/>
        <v/>
      </c>
      <c r="GB179" s="18" t="str">
        <f t="shared" si="538"/>
        <v/>
      </c>
      <c r="GC179" s="18" t="str">
        <f t="shared" si="588"/>
        <v/>
      </c>
      <c r="GD179" s="18" t="str">
        <f t="shared" si="589"/>
        <v/>
      </c>
      <c r="GE179" s="18" t="str">
        <f>IF(ISNUMBER(GC179), GC179*COS(RADIANS(-$C179+Графики!$B$3))+GD179*SIN(RADIANS(-$C179+Графики!$B$3)),"")</f>
        <v/>
      </c>
      <c r="GF179" s="19" t="str">
        <f>IF(ISNUMBER(GC179), GC179*COS(RADIANS(-$C179+Графики!$B$5))+GD179*SIN(RADIANS(-$C179+Графики!$B$5)),"")</f>
        <v/>
      </c>
      <c r="GG179" s="24"/>
      <c r="GH179" s="25"/>
      <c r="GI179" s="25"/>
      <c r="GJ179" s="25"/>
      <c r="GK179" s="18" t="str">
        <f t="shared" si="539"/>
        <v/>
      </c>
      <c r="GL179" s="18" t="str">
        <f t="shared" si="540"/>
        <v/>
      </c>
      <c r="GM179" s="18" t="str">
        <f t="shared" si="590"/>
        <v/>
      </c>
      <c r="GN179" s="18" t="str">
        <f t="shared" si="591"/>
        <v/>
      </c>
      <c r="GO179" s="18" t="str">
        <f>IF(ISNUMBER(GM179), GM179*COS(RADIANS(-$C179+Графики!$B$3))+GN179*SIN(RADIANS(-$C179+Графики!$B$3)),"")</f>
        <v/>
      </c>
      <c r="GP179" s="19" t="str">
        <f>IF(ISNUMBER(GM179), GM179*COS(RADIANS(-$C179+Графики!$B$5))+GN179*SIN(RADIANS(-$C179+Графики!$B$5)),"")</f>
        <v/>
      </c>
      <c r="GQ179" s="24"/>
      <c r="GR179" s="25"/>
      <c r="GS179" s="25"/>
      <c r="GT179" s="25"/>
      <c r="GU179" s="18" t="str">
        <f t="shared" si="541"/>
        <v/>
      </c>
      <c r="GV179" s="18" t="str">
        <f t="shared" si="542"/>
        <v/>
      </c>
      <c r="GW179" s="18" t="str">
        <f t="shared" si="592"/>
        <v/>
      </c>
      <c r="GX179" s="18" t="str">
        <f t="shared" si="593"/>
        <v/>
      </c>
      <c r="GY179" s="18" t="str">
        <f>IF(ISNUMBER(GW179), GW179*COS(RADIANS(-$C179+Графики!$B$3))+GX179*SIN(RADIANS(-$C179+Графики!$B$3)),"")</f>
        <v/>
      </c>
      <c r="GZ179" s="19" t="str">
        <f>IF(ISNUMBER(GW179), GW179*COS(RADIANS(-$C179+Графики!$B$5))+GX179*SIN(RADIANS(-$C179+Графики!$B$5)),"")</f>
        <v/>
      </c>
      <c r="HA179" s="24"/>
      <c r="HB179" s="25"/>
      <c r="HC179" s="25"/>
      <c r="HD179" s="25"/>
      <c r="HE179" s="18" t="str">
        <f t="shared" si="543"/>
        <v/>
      </c>
      <c r="HF179" s="18" t="str">
        <f t="shared" si="544"/>
        <v/>
      </c>
      <c r="HG179" s="18" t="str">
        <f t="shared" si="594"/>
        <v/>
      </c>
      <c r="HH179" s="18" t="str">
        <f t="shared" si="595"/>
        <v/>
      </c>
      <c r="HI179" s="18" t="str">
        <f>IF(ISNUMBER(HG179), HG179*COS(RADIANS(-$C179+Графики!$B$3))+HH179*SIN(RADIANS(-$C179+Графики!$B$3)),"")</f>
        <v/>
      </c>
      <c r="HJ179" s="19" t="str">
        <f>IF(ISNUMBER(HG179), HG179*COS(RADIANS(-$C179+Графики!$B$5))+HH179*SIN(RADIANS(-$C179+Графики!$B$5)),"")</f>
        <v/>
      </c>
      <c r="HK179" s="24"/>
      <c r="HL179" s="25"/>
      <c r="HM179" s="25"/>
      <c r="HN179" s="25"/>
      <c r="HO179" s="18" t="str">
        <f t="shared" si="545"/>
        <v/>
      </c>
      <c r="HP179" s="18" t="str">
        <f t="shared" si="546"/>
        <v/>
      </c>
      <c r="HQ179" s="18" t="str">
        <f t="shared" si="596"/>
        <v/>
      </c>
      <c r="HR179" s="18" t="str">
        <f t="shared" si="597"/>
        <v/>
      </c>
      <c r="HS179" s="18" t="str">
        <f>IF(ISNUMBER(HQ179), HQ179*COS(RADIANS(-$C179+Графики!$B$3))+HR179*SIN(RADIANS(-$C179+Графики!$B$3)),"")</f>
        <v/>
      </c>
      <c r="HT179" s="19" t="str">
        <f>IF(ISNUMBER(HQ179), HQ179*COS(RADIANS(-$C179+Графики!$B$5))+HR179*SIN(RADIANS(-$C179+Графики!$B$5)),"")</f>
        <v/>
      </c>
      <c r="HU179" s="24"/>
      <c r="HV179" s="25"/>
      <c r="HW179" s="25"/>
      <c r="HX179" s="25"/>
      <c r="HY179" s="18" t="str">
        <f t="shared" si="547"/>
        <v/>
      </c>
      <c r="HZ179" s="18" t="str">
        <f t="shared" si="548"/>
        <v/>
      </c>
      <c r="IA179" s="18" t="str">
        <f t="shared" si="598"/>
        <v/>
      </c>
      <c r="IB179" s="18" t="str">
        <f t="shared" si="599"/>
        <v/>
      </c>
      <c r="IC179" s="18" t="str">
        <f>IF(ISNUMBER(IA179), IA179*COS(RADIANS(-$C179+Графики!$B$3))+IB179*SIN(RADIANS(-$C179+Графики!$B$3)),"")</f>
        <v/>
      </c>
      <c r="ID179" s="19" t="str">
        <f>IF(ISNUMBER(IA179), IA179*COS(RADIANS(-$C179+Графики!$B$5))+IB179*SIN(RADIANS(-$C179+Графики!$B$5)),"")</f>
        <v/>
      </c>
      <c r="IE179" s="24"/>
      <c r="IF179" s="25"/>
      <c r="IG179" s="25"/>
      <c r="IH179" s="25"/>
      <c r="II179" s="18" t="str">
        <f t="shared" si="549"/>
        <v/>
      </c>
      <c r="IJ179" s="18" t="str">
        <f t="shared" si="550"/>
        <v/>
      </c>
      <c r="IK179" s="18" t="str">
        <f t="shared" si="600"/>
        <v/>
      </c>
      <c r="IL179" s="18" t="str">
        <f t="shared" si="601"/>
        <v/>
      </c>
      <c r="IM179" s="18" t="str">
        <f>IF(ISNUMBER(IK179), IK179*COS(RADIANS(-$C179+Графики!$B$3))+IL179*SIN(RADIANS(-$C179+Графики!$B$3)),"")</f>
        <v/>
      </c>
      <c r="IN179" s="19" t="str">
        <f>IF(ISNUMBER(IK179), IK179*COS(RADIANS(-$C179+Графики!$B$5))+IL179*SIN(RADIANS(-$C179+Графики!$B$5)),"")</f>
        <v/>
      </c>
      <c r="IO179" s="24"/>
      <c r="IP179" s="25"/>
      <c r="IQ179" s="25"/>
      <c r="IR179" s="25"/>
      <c r="IS179" s="18" t="str">
        <f t="shared" si="551"/>
        <v/>
      </c>
      <c r="IT179" s="18" t="str">
        <f t="shared" si="552"/>
        <v/>
      </c>
      <c r="IU179" s="18" t="str">
        <f t="shared" si="602"/>
        <v/>
      </c>
      <c r="IV179" s="18" t="str">
        <f t="shared" si="603"/>
        <v/>
      </c>
      <c r="IW179" s="18" t="str">
        <f>IF(ISNUMBER(IU179), IU179*COS(RADIANS(-$C179+Графики!$B$3))+IV179*SIN(RADIANS(-$C179+Графики!$B$3)),"")</f>
        <v/>
      </c>
      <c r="IX179" s="19" t="str">
        <f>IF(ISNUMBER(IU179), IU179*COS(RADIANS(-$C179+Графики!$B$5))+IV179*SIN(RADIANS(-$C179+Графики!$B$5)),"")</f>
        <v/>
      </c>
    </row>
    <row r="180" spans="1:258" s="88" customFormat="1" x14ac:dyDescent="0.25">
      <c r="A180" s="44">
        <v>180</v>
      </c>
      <c r="B180" s="50">
        <v>0</v>
      </c>
      <c r="C180" s="11">
        <f>IF(Графики!$A$7="Расчитывать с учетом закручивания скважины",B180,0)</f>
        <v>0</v>
      </c>
      <c r="D180" s="47">
        <v>88.5</v>
      </c>
      <c r="E180" s="34">
        <f t="shared" si="553"/>
        <v>0</v>
      </c>
      <c r="F180" s="35">
        <f t="shared" si="553"/>
        <v>0</v>
      </c>
      <c r="G180" s="35">
        <f t="shared" si="500"/>
        <v>0</v>
      </c>
      <c r="H180" s="36">
        <f t="shared" si="501"/>
        <v>0</v>
      </c>
      <c r="I180" s="29"/>
      <c r="J180" s="25"/>
      <c r="K180" s="25"/>
      <c r="L180" s="25"/>
      <c r="M180" s="18" t="str">
        <f t="shared" si="503"/>
        <v/>
      </c>
      <c r="N180" s="18" t="str">
        <f t="shared" si="504"/>
        <v/>
      </c>
      <c r="O180" s="18" t="str">
        <f t="shared" si="554"/>
        <v/>
      </c>
      <c r="P180" s="18" t="str">
        <f t="shared" si="555"/>
        <v/>
      </c>
      <c r="Q180" s="18" t="str">
        <f>IF(ISNUMBER(O180), O180*COS(RADIANS(-$C180+Графики!$B$3))+P180*SIN(RADIANS(-$C180+Графики!$B$3)),"")</f>
        <v/>
      </c>
      <c r="R180" s="19" t="str">
        <f>IF(ISNUMBER(O180), O180*COS(RADIANS(-$C180+Графики!$B$5))+P180*SIN(RADIANS(-$C180+Графики!$B$5)),"")</f>
        <v/>
      </c>
      <c r="S180" s="29"/>
      <c r="T180" s="25"/>
      <c r="U180" s="25"/>
      <c r="V180" s="25"/>
      <c r="W180" s="18" t="str">
        <f t="shared" si="505"/>
        <v/>
      </c>
      <c r="X180" s="18" t="str">
        <f t="shared" si="506"/>
        <v/>
      </c>
      <c r="Y180" s="18" t="str">
        <f t="shared" si="556"/>
        <v/>
      </c>
      <c r="Z180" s="18" t="str">
        <f t="shared" si="557"/>
        <v/>
      </c>
      <c r="AA180" s="18" t="str">
        <f>IF(ISNUMBER(Y180), Y180*COS(RADIANS(-$C180+Графики!$B$3))+Z180*SIN(RADIANS(-$C180+Графики!$B$3)),"")</f>
        <v/>
      </c>
      <c r="AB180" s="18" t="str">
        <f>IF(ISNUMBER(Y180), Y180*COS(RADIANS(-$C180+Графики!$B$5))+Z180*SIN(RADIANS(-$C180+Графики!$B$5)),"")</f>
        <v/>
      </c>
      <c r="AC180" s="24"/>
      <c r="AD180" s="25"/>
      <c r="AE180" s="25"/>
      <c r="AF180" s="25"/>
      <c r="AG180" s="18" t="str">
        <f t="shared" si="507"/>
        <v/>
      </c>
      <c r="AH180" s="18" t="str">
        <f t="shared" si="508"/>
        <v/>
      </c>
      <c r="AI180" s="18" t="str">
        <f t="shared" si="558"/>
        <v/>
      </c>
      <c r="AJ180" s="18" t="str">
        <f t="shared" si="559"/>
        <v/>
      </c>
      <c r="AK180" s="18" t="str">
        <f>IF(ISNUMBER(AI180), AI180*COS(RADIANS(-$C180+Графики!$B$3))+AJ180*SIN(RADIANS(-$C180+Графики!$B$3)),"")</f>
        <v/>
      </c>
      <c r="AL180" s="19" t="str">
        <f>IF(ISNUMBER(AI180), AI180*COS(RADIANS(-$C180+Графики!$B$5))+AJ180*SIN(RADIANS(-$C180+Графики!$B$5)),"")</f>
        <v/>
      </c>
      <c r="AM180" s="24"/>
      <c r="AN180" s="25"/>
      <c r="AO180" s="25"/>
      <c r="AP180" s="25"/>
      <c r="AQ180" s="18" t="str">
        <f t="shared" si="509"/>
        <v/>
      </c>
      <c r="AR180" s="18" t="str">
        <f t="shared" si="510"/>
        <v/>
      </c>
      <c r="AS180" s="18" t="str">
        <f t="shared" si="560"/>
        <v/>
      </c>
      <c r="AT180" s="18" t="str">
        <f t="shared" si="561"/>
        <v/>
      </c>
      <c r="AU180" s="18" t="str">
        <f>IF(ISNUMBER(AS180), AS180*COS(RADIANS(-$C180+Графики!$B$3))+AT180*SIN(RADIANS(-$C180+Графики!$B$3)),"")</f>
        <v/>
      </c>
      <c r="AV180" s="19" t="str">
        <f>IF(ISNUMBER(AS180), AS180*COS(RADIANS(-$C180+Графики!$B$5))+AT180*SIN(RADIANS(-$C180+Графики!$B$5)),"")</f>
        <v/>
      </c>
      <c r="AW180" s="24"/>
      <c r="AX180" s="25"/>
      <c r="AY180" s="25"/>
      <c r="AZ180" s="25"/>
      <c r="BA180" s="18" t="str">
        <f t="shared" si="511"/>
        <v/>
      </c>
      <c r="BB180" s="18" t="str">
        <f t="shared" si="512"/>
        <v/>
      </c>
      <c r="BC180" s="18" t="str">
        <f t="shared" si="562"/>
        <v/>
      </c>
      <c r="BD180" s="18" t="str">
        <f t="shared" si="563"/>
        <v/>
      </c>
      <c r="BE180" s="18" t="str">
        <f>IF(ISNUMBER(BC180), BC180*COS(RADIANS(-$C180+Графики!$B$3))+BD180*SIN(RADIANS(-$C180+Графики!$B$3)),"")</f>
        <v/>
      </c>
      <c r="BF180" s="19" t="str">
        <f>IF(ISNUMBER(BC180), BC180*COS(RADIANS(-$C180+Графики!$B$5))+BD180*SIN(RADIANS(-$C180+Графики!$B$5)),"")</f>
        <v/>
      </c>
      <c r="BG180" s="24"/>
      <c r="BH180" s="25"/>
      <c r="BI180" s="25"/>
      <c r="BJ180" s="25"/>
      <c r="BK180" s="18" t="str">
        <f t="shared" si="513"/>
        <v/>
      </c>
      <c r="BL180" s="18" t="str">
        <f t="shared" si="514"/>
        <v/>
      </c>
      <c r="BM180" s="18" t="str">
        <f t="shared" si="564"/>
        <v/>
      </c>
      <c r="BN180" s="18" t="str">
        <f t="shared" si="565"/>
        <v/>
      </c>
      <c r="BO180" s="18" t="str">
        <f>IF(ISNUMBER(BM180), BM180*COS(RADIANS(-$C180+Графики!$B$3))+BN180*SIN(RADIANS(-$C180+Графики!$B$3)),"")</f>
        <v/>
      </c>
      <c r="BP180" s="19" t="str">
        <f>IF(ISNUMBER(BM180), BM180*COS(RADIANS(-$C180+Графики!$B$5))+BN180*SIN(RADIANS(-$C180+Графики!$B$5)),"")</f>
        <v/>
      </c>
      <c r="BQ180" s="24"/>
      <c r="BR180" s="25"/>
      <c r="BS180" s="25"/>
      <c r="BT180" s="25"/>
      <c r="BU180" s="18" t="str">
        <f t="shared" si="515"/>
        <v/>
      </c>
      <c r="BV180" s="18" t="str">
        <f t="shared" si="516"/>
        <v/>
      </c>
      <c r="BW180" s="18" t="str">
        <f t="shared" si="566"/>
        <v/>
      </c>
      <c r="BX180" s="18" t="str">
        <f t="shared" si="567"/>
        <v/>
      </c>
      <c r="BY180" s="18" t="str">
        <f>IF(ISNUMBER(BW180), BW180*COS(RADIANS(-$C180+Графики!$B$3))+BX180*SIN(RADIANS(-$C180+Графики!$B$3)),"")</f>
        <v/>
      </c>
      <c r="BZ180" s="19" t="str">
        <f>IF(ISNUMBER(BW180), BW180*COS(RADIANS(-$C180+Графики!$B$5))+BX180*SIN(RADIANS(-$C180+Графики!$B$5)),"")</f>
        <v/>
      </c>
      <c r="CA180" s="29"/>
      <c r="CB180" s="25"/>
      <c r="CC180" s="25"/>
      <c r="CD180" s="25"/>
      <c r="CE180" s="18" t="str">
        <f t="shared" si="517"/>
        <v/>
      </c>
      <c r="CF180" s="18" t="str">
        <f t="shared" si="518"/>
        <v/>
      </c>
      <c r="CG180" s="18" t="str">
        <f t="shared" si="568"/>
        <v/>
      </c>
      <c r="CH180" s="18" t="str">
        <f t="shared" si="569"/>
        <v/>
      </c>
      <c r="CI180" s="18" t="str">
        <f>IF(ISNUMBER(CG180), CG180*COS(RADIANS(-$C180+Графики!$B$3))+CH180*SIN(RADIANS(-$C180+Графики!$B$3)),"")</f>
        <v/>
      </c>
      <c r="CJ180" s="19" t="str">
        <f>IF(ISNUMBER(CG180), CG180*COS(RADIANS(-$C180+Графики!$B$5))+CH180*SIN(RADIANS(-$C180+Графики!$B$5)),"")</f>
        <v/>
      </c>
      <c r="CK180" s="24"/>
      <c r="CL180" s="25"/>
      <c r="CM180" s="25"/>
      <c r="CN180" s="25"/>
      <c r="CO180" s="18" t="str">
        <f t="shared" si="519"/>
        <v/>
      </c>
      <c r="CP180" s="18" t="str">
        <f t="shared" si="520"/>
        <v/>
      </c>
      <c r="CQ180" s="18" t="str">
        <f t="shared" si="570"/>
        <v/>
      </c>
      <c r="CR180" s="18" t="str">
        <f t="shared" si="571"/>
        <v/>
      </c>
      <c r="CS180" s="18" t="str">
        <f>IF(ISNUMBER(CQ180), CQ180*COS(RADIANS(-$C180+Графики!$B$3))+CR180*SIN(RADIANS(-$C180+Графики!$B$3)),"")</f>
        <v/>
      </c>
      <c r="CT180" s="19" t="str">
        <f>IF(ISNUMBER(CQ180), CQ180*COS(RADIANS(-$C180+Графики!$B$5))+CR180*SIN(RADIANS(-$C180+Графики!$B$5)),"")</f>
        <v/>
      </c>
      <c r="CU180" s="24"/>
      <c r="CV180" s="25"/>
      <c r="CW180" s="25"/>
      <c r="CX180" s="25"/>
      <c r="CY180" s="18" t="str">
        <f t="shared" si="521"/>
        <v/>
      </c>
      <c r="CZ180" s="18" t="str">
        <f t="shared" si="522"/>
        <v/>
      </c>
      <c r="DA180" s="18" t="str">
        <f t="shared" si="572"/>
        <v/>
      </c>
      <c r="DB180" s="18" t="str">
        <f t="shared" si="573"/>
        <v/>
      </c>
      <c r="DC180" s="18" t="str">
        <f>IF(ISNUMBER(DA180), DA180*COS(RADIANS(-$C180+Графики!$B$3))+DB180*SIN(RADIANS(-$C180+Графики!$B$3)),"")</f>
        <v/>
      </c>
      <c r="DD180" s="19" t="str">
        <f>IF(ISNUMBER(DA180), DA180*COS(RADIANS(-$C180+Графики!$B$5))+DB180*SIN(RADIANS(-$C180+Графики!$B$5)),"")</f>
        <v/>
      </c>
      <c r="DE180" s="24"/>
      <c r="DF180" s="25"/>
      <c r="DG180" s="25"/>
      <c r="DH180" s="25"/>
      <c r="DI180" s="18" t="str">
        <f t="shared" si="523"/>
        <v/>
      </c>
      <c r="DJ180" s="18" t="str">
        <f t="shared" si="524"/>
        <v/>
      </c>
      <c r="DK180" s="18" t="str">
        <f t="shared" si="574"/>
        <v/>
      </c>
      <c r="DL180" s="18" t="str">
        <f t="shared" si="575"/>
        <v/>
      </c>
      <c r="DM180" s="18" t="str">
        <f>IF(ISNUMBER(DK180), DK180*COS(RADIANS(-$C180+Графики!$B$3))+DL180*SIN(RADIANS(-$C180+Графики!$B$3)),"")</f>
        <v/>
      </c>
      <c r="DN180" s="19" t="str">
        <f>IF(ISNUMBER(DK180), DK180*COS(RADIANS(-$C180+Графики!$B$5))+DL180*SIN(RADIANS(-$C180+Графики!$B$5)),"")</f>
        <v/>
      </c>
      <c r="DO180" s="24"/>
      <c r="DP180" s="25"/>
      <c r="DQ180" s="25"/>
      <c r="DR180" s="25"/>
      <c r="DS180" s="18" t="str">
        <f t="shared" si="525"/>
        <v/>
      </c>
      <c r="DT180" s="18" t="str">
        <f t="shared" si="526"/>
        <v/>
      </c>
      <c r="DU180" s="18" t="str">
        <f t="shared" si="576"/>
        <v/>
      </c>
      <c r="DV180" s="18" t="str">
        <f t="shared" si="577"/>
        <v/>
      </c>
      <c r="DW180" s="18" t="str">
        <f>IF(ISNUMBER(DU180), DU180*COS(RADIANS(-$C180+Графики!$B$3))+DV180*SIN(RADIANS(-$C180+Графики!$B$3)),"")</f>
        <v/>
      </c>
      <c r="DX180" s="19" t="str">
        <f>IF(ISNUMBER(DU180), DU180*COS(RADIANS(-$C180+Графики!$B$5))+DV180*SIN(RADIANS(-$C180+Графики!$B$5)),"")</f>
        <v/>
      </c>
      <c r="DY180" s="24"/>
      <c r="DZ180" s="25"/>
      <c r="EA180" s="25"/>
      <c r="EB180" s="25"/>
      <c r="EC180" s="18" t="str">
        <f t="shared" si="527"/>
        <v/>
      </c>
      <c r="ED180" s="18" t="str">
        <f t="shared" si="528"/>
        <v/>
      </c>
      <c r="EE180" s="18" t="str">
        <f t="shared" si="578"/>
        <v/>
      </c>
      <c r="EF180" s="18" t="str">
        <f t="shared" si="579"/>
        <v/>
      </c>
      <c r="EG180" s="18" t="str">
        <f>IF(ISNUMBER(EE180), EE180*COS(RADIANS(-$C180+Графики!$B$3))+EF180*SIN(RADIANS(-$C180+Графики!$B$3)),"")</f>
        <v/>
      </c>
      <c r="EH180" s="19" t="str">
        <f>IF(ISNUMBER(EE180), EE180*COS(RADIANS(-$C180+Графики!$B$5))+EF180*SIN(RADIANS(-$C180+Графики!$B$5)),"")</f>
        <v/>
      </c>
      <c r="EI180" s="24"/>
      <c r="EJ180" s="25"/>
      <c r="EK180" s="25"/>
      <c r="EL180" s="25"/>
      <c r="EM180" s="18" t="str">
        <f t="shared" si="529"/>
        <v/>
      </c>
      <c r="EN180" s="18" t="str">
        <f t="shared" si="530"/>
        <v/>
      </c>
      <c r="EO180" s="18" t="str">
        <f t="shared" si="580"/>
        <v/>
      </c>
      <c r="EP180" s="18" t="str">
        <f t="shared" si="581"/>
        <v/>
      </c>
      <c r="EQ180" s="18" t="str">
        <f>IF(ISNUMBER(EO180), EO180*COS(RADIANS(-$C180+Графики!$B$3))+EP180*SIN(RADIANS(-$C180+Графики!$B$3)),"")</f>
        <v/>
      </c>
      <c r="ER180" s="19" t="str">
        <f>IF(ISNUMBER(EO180), EO180*COS(RADIANS(-$C180+Графики!$B$5))+EP180*SIN(RADIANS(-$C180+Графики!$B$5)),"")</f>
        <v/>
      </c>
      <c r="ES180" s="24"/>
      <c r="ET180" s="25"/>
      <c r="EU180" s="25"/>
      <c r="EV180" s="25"/>
      <c r="EW180" s="18" t="str">
        <f t="shared" si="531"/>
        <v/>
      </c>
      <c r="EX180" s="18" t="str">
        <f t="shared" si="532"/>
        <v/>
      </c>
      <c r="EY180" s="18" t="str">
        <f t="shared" si="582"/>
        <v/>
      </c>
      <c r="EZ180" s="18" t="str">
        <f t="shared" si="583"/>
        <v/>
      </c>
      <c r="FA180" s="18" t="str">
        <f>IF(ISNUMBER(EY180), EY180*COS(RADIANS(-$C180+Графики!$B$3))+EZ180*SIN(RADIANS(-$C180+Графики!$B$3)),"")</f>
        <v/>
      </c>
      <c r="FB180" s="19" t="str">
        <f>IF(ISNUMBER(EY180), EY180*COS(RADIANS(-$C180+Графики!$B$5))+EZ180*SIN(RADIANS(-$C180+Графики!$B$5)),"")</f>
        <v/>
      </c>
      <c r="FC180" s="24"/>
      <c r="FD180" s="25"/>
      <c r="FE180" s="25"/>
      <c r="FF180" s="25"/>
      <c r="FG180" s="18" t="str">
        <f t="shared" si="533"/>
        <v/>
      </c>
      <c r="FH180" s="18" t="str">
        <f t="shared" si="534"/>
        <v/>
      </c>
      <c r="FI180" s="18" t="str">
        <f t="shared" si="584"/>
        <v/>
      </c>
      <c r="FJ180" s="18" t="str">
        <f t="shared" si="585"/>
        <v/>
      </c>
      <c r="FK180" s="18" t="str">
        <f>IF(ISNUMBER(FI180), FI180*COS(RADIANS(-$C180+Графики!$B$3))+FJ180*SIN(RADIANS(-$C180+Графики!$B$3)),"")</f>
        <v/>
      </c>
      <c r="FL180" s="19" t="str">
        <f>IF(ISNUMBER(FI180), FI180*COS(RADIANS(-$C180+Графики!$B$5))+FJ180*SIN(RADIANS(-$C180+Графики!$B$5)),"")</f>
        <v/>
      </c>
      <c r="FM180" s="24"/>
      <c r="FN180" s="25"/>
      <c r="FO180" s="25"/>
      <c r="FP180" s="25"/>
      <c r="FQ180" s="18" t="str">
        <f t="shared" si="535"/>
        <v/>
      </c>
      <c r="FR180" s="18" t="str">
        <f t="shared" si="536"/>
        <v/>
      </c>
      <c r="FS180" s="18" t="str">
        <f t="shared" si="586"/>
        <v/>
      </c>
      <c r="FT180" s="18" t="str">
        <f t="shared" si="587"/>
        <v/>
      </c>
      <c r="FU180" s="18" t="str">
        <f>IF(ISNUMBER(FS180), FS180*COS(RADIANS(-$C180+Графики!$B$3))+FT180*SIN(RADIANS(-$C180+Графики!$B$3)),"")</f>
        <v/>
      </c>
      <c r="FV180" s="19" t="str">
        <f>IF(ISNUMBER(FS180), FS180*COS(RADIANS(-$C180+Графики!$B$5))+FT180*SIN(RADIANS(-$C180+Графики!$B$5)),"")</f>
        <v/>
      </c>
      <c r="FW180" s="24"/>
      <c r="FX180" s="25"/>
      <c r="FY180" s="25"/>
      <c r="FZ180" s="25"/>
      <c r="GA180" s="18" t="str">
        <f t="shared" si="537"/>
        <v/>
      </c>
      <c r="GB180" s="18" t="str">
        <f t="shared" si="538"/>
        <v/>
      </c>
      <c r="GC180" s="18" t="str">
        <f t="shared" si="588"/>
        <v/>
      </c>
      <c r="GD180" s="18" t="str">
        <f t="shared" si="589"/>
        <v/>
      </c>
      <c r="GE180" s="18" t="str">
        <f>IF(ISNUMBER(GC180), GC180*COS(RADIANS(-$C180+Графики!$B$3))+GD180*SIN(RADIANS(-$C180+Графики!$B$3)),"")</f>
        <v/>
      </c>
      <c r="GF180" s="19" t="str">
        <f>IF(ISNUMBER(GC180), GC180*COS(RADIANS(-$C180+Графики!$B$5))+GD180*SIN(RADIANS(-$C180+Графики!$B$5)),"")</f>
        <v/>
      </c>
      <c r="GG180" s="24"/>
      <c r="GH180" s="25"/>
      <c r="GI180" s="25"/>
      <c r="GJ180" s="25"/>
      <c r="GK180" s="18" t="str">
        <f t="shared" si="539"/>
        <v/>
      </c>
      <c r="GL180" s="18" t="str">
        <f t="shared" si="540"/>
        <v/>
      </c>
      <c r="GM180" s="18" t="str">
        <f t="shared" si="590"/>
        <v/>
      </c>
      <c r="GN180" s="18" t="str">
        <f t="shared" si="591"/>
        <v/>
      </c>
      <c r="GO180" s="18" t="str">
        <f>IF(ISNUMBER(GM180), GM180*COS(RADIANS(-$C180+Графики!$B$3))+GN180*SIN(RADIANS(-$C180+Графики!$B$3)),"")</f>
        <v/>
      </c>
      <c r="GP180" s="19" t="str">
        <f>IF(ISNUMBER(GM180), GM180*COS(RADIANS(-$C180+Графики!$B$5))+GN180*SIN(RADIANS(-$C180+Графики!$B$5)),"")</f>
        <v/>
      </c>
      <c r="GQ180" s="24"/>
      <c r="GR180" s="25"/>
      <c r="GS180" s="25"/>
      <c r="GT180" s="25"/>
      <c r="GU180" s="18" t="str">
        <f t="shared" si="541"/>
        <v/>
      </c>
      <c r="GV180" s="18" t="str">
        <f t="shared" si="542"/>
        <v/>
      </c>
      <c r="GW180" s="18" t="str">
        <f t="shared" si="592"/>
        <v/>
      </c>
      <c r="GX180" s="18" t="str">
        <f t="shared" si="593"/>
        <v/>
      </c>
      <c r="GY180" s="18" t="str">
        <f>IF(ISNUMBER(GW180), GW180*COS(RADIANS(-$C180+Графики!$B$3))+GX180*SIN(RADIANS(-$C180+Графики!$B$3)),"")</f>
        <v/>
      </c>
      <c r="GZ180" s="19" t="str">
        <f>IF(ISNUMBER(GW180), GW180*COS(RADIANS(-$C180+Графики!$B$5))+GX180*SIN(RADIANS(-$C180+Графики!$B$5)),"")</f>
        <v/>
      </c>
      <c r="HA180" s="24"/>
      <c r="HB180" s="25"/>
      <c r="HC180" s="25"/>
      <c r="HD180" s="25"/>
      <c r="HE180" s="18" t="str">
        <f t="shared" si="543"/>
        <v/>
      </c>
      <c r="HF180" s="18" t="str">
        <f t="shared" si="544"/>
        <v/>
      </c>
      <c r="HG180" s="18" t="str">
        <f t="shared" si="594"/>
        <v/>
      </c>
      <c r="HH180" s="18" t="str">
        <f t="shared" si="595"/>
        <v/>
      </c>
      <c r="HI180" s="18" t="str">
        <f>IF(ISNUMBER(HG180), HG180*COS(RADIANS(-$C180+Графики!$B$3))+HH180*SIN(RADIANS(-$C180+Графики!$B$3)),"")</f>
        <v/>
      </c>
      <c r="HJ180" s="19" t="str">
        <f>IF(ISNUMBER(HG180), HG180*COS(RADIANS(-$C180+Графики!$B$5))+HH180*SIN(RADIANS(-$C180+Графики!$B$5)),"")</f>
        <v/>
      </c>
      <c r="HK180" s="24"/>
      <c r="HL180" s="25"/>
      <c r="HM180" s="25"/>
      <c r="HN180" s="25"/>
      <c r="HO180" s="18" t="str">
        <f t="shared" si="545"/>
        <v/>
      </c>
      <c r="HP180" s="18" t="str">
        <f t="shared" si="546"/>
        <v/>
      </c>
      <c r="HQ180" s="18" t="str">
        <f t="shared" si="596"/>
        <v/>
      </c>
      <c r="HR180" s="18" t="str">
        <f t="shared" si="597"/>
        <v/>
      </c>
      <c r="HS180" s="18" t="str">
        <f>IF(ISNUMBER(HQ180), HQ180*COS(RADIANS(-$C180+Графики!$B$3))+HR180*SIN(RADIANS(-$C180+Графики!$B$3)),"")</f>
        <v/>
      </c>
      <c r="HT180" s="19" t="str">
        <f>IF(ISNUMBER(HQ180), HQ180*COS(RADIANS(-$C180+Графики!$B$5))+HR180*SIN(RADIANS(-$C180+Графики!$B$5)),"")</f>
        <v/>
      </c>
      <c r="HU180" s="24"/>
      <c r="HV180" s="25"/>
      <c r="HW180" s="25"/>
      <c r="HX180" s="25"/>
      <c r="HY180" s="18" t="str">
        <f t="shared" si="547"/>
        <v/>
      </c>
      <c r="HZ180" s="18" t="str">
        <f t="shared" si="548"/>
        <v/>
      </c>
      <c r="IA180" s="18" t="str">
        <f t="shared" si="598"/>
        <v/>
      </c>
      <c r="IB180" s="18" t="str">
        <f t="shared" si="599"/>
        <v/>
      </c>
      <c r="IC180" s="18" t="str">
        <f>IF(ISNUMBER(IA180), IA180*COS(RADIANS(-$C180+Графики!$B$3))+IB180*SIN(RADIANS(-$C180+Графики!$B$3)),"")</f>
        <v/>
      </c>
      <c r="ID180" s="19" t="str">
        <f>IF(ISNUMBER(IA180), IA180*COS(RADIANS(-$C180+Графики!$B$5))+IB180*SIN(RADIANS(-$C180+Графики!$B$5)),"")</f>
        <v/>
      </c>
      <c r="IE180" s="24"/>
      <c r="IF180" s="25"/>
      <c r="IG180" s="25"/>
      <c r="IH180" s="25"/>
      <c r="II180" s="18" t="str">
        <f t="shared" si="549"/>
        <v/>
      </c>
      <c r="IJ180" s="18" t="str">
        <f t="shared" si="550"/>
        <v/>
      </c>
      <c r="IK180" s="18" t="str">
        <f t="shared" si="600"/>
        <v/>
      </c>
      <c r="IL180" s="18" t="str">
        <f t="shared" si="601"/>
        <v/>
      </c>
      <c r="IM180" s="18" t="str">
        <f>IF(ISNUMBER(IK180), IK180*COS(RADIANS(-$C180+Графики!$B$3))+IL180*SIN(RADIANS(-$C180+Графики!$B$3)),"")</f>
        <v/>
      </c>
      <c r="IN180" s="19" t="str">
        <f>IF(ISNUMBER(IK180), IK180*COS(RADIANS(-$C180+Графики!$B$5))+IL180*SIN(RADIANS(-$C180+Графики!$B$5)),"")</f>
        <v/>
      </c>
      <c r="IO180" s="24"/>
      <c r="IP180" s="25"/>
      <c r="IQ180" s="25"/>
      <c r="IR180" s="25"/>
      <c r="IS180" s="18" t="str">
        <f t="shared" si="551"/>
        <v/>
      </c>
      <c r="IT180" s="18" t="str">
        <f t="shared" si="552"/>
        <v/>
      </c>
      <c r="IU180" s="18" t="str">
        <f t="shared" si="602"/>
        <v/>
      </c>
      <c r="IV180" s="18" t="str">
        <f t="shared" si="603"/>
        <v/>
      </c>
      <c r="IW180" s="18" t="str">
        <f>IF(ISNUMBER(IU180), IU180*COS(RADIANS(-$C180+Графики!$B$3))+IV180*SIN(RADIANS(-$C180+Графики!$B$3)),"")</f>
        <v/>
      </c>
      <c r="IX180" s="19" t="str">
        <f>IF(ISNUMBER(IU180), IU180*COS(RADIANS(-$C180+Графики!$B$5))+IV180*SIN(RADIANS(-$C180+Графики!$B$5)),"")</f>
        <v/>
      </c>
    </row>
    <row r="181" spans="1:258" s="88" customFormat="1" x14ac:dyDescent="0.25">
      <c r="A181" s="44">
        <v>181</v>
      </c>
      <c r="B181" s="50">
        <v>0</v>
      </c>
      <c r="C181" s="11">
        <f>IF(Графики!$A$7="Расчитывать с учетом закручивания скважины",B181,0)</f>
        <v>0</v>
      </c>
      <c r="D181" s="47">
        <v>89</v>
      </c>
      <c r="E181" s="34">
        <f t="shared" si="553"/>
        <v>0</v>
      </c>
      <c r="F181" s="35">
        <f t="shared" si="553"/>
        <v>0</v>
      </c>
      <c r="G181" s="35">
        <f t="shared" si="500"/>
        <v>0</v>
      </c>
      <c r="H181" s="36">
        <f t="shared" si="501"/>
        <v>0</v>
      </c>
      <c r="I181" s="29"/>
      <c r="J181" s="25"/>
      <c r="K181" s="25"/>
      <c r="L181" s="25"/>
      <c r="M181" s="18" t="str">
        <f t="shared" si="503"/>
        <v/>
      </c>
      <c r="N181" s="18" t="str">
        <f t="shared" si="504"/>
        <v/>
      </c>
      <c r="O181" s="18" t="str">
        <f t="shared" si="554"/>
        <v/>
      </c>
      <c r="P181" s="18" t="str">
        <f t="shared" si="555"/>
        <v/>
      </c>
      <c r="Q181" s="18" t="str">
        <f>IF(ISNUMBER(O181), O181*COS(RADIANS(-$C181+Графики!$B$3))+P181*SIN(RADIANS(-$C181+Графики!$B$3)),"")</f>
        <v/>
      </c>
      <c r="R181" s="19" t="str">
        <f>IF(ISNUMBER(O181), O181*COS(RADIANS(-$C181+Графики!$B$5))+P181*SIN(RADIANS(-$C181+Графики!$B$5)),"")</f>
        <v/>
      </c>
      <c r="S181" s="29"/>
      <c r="T181" s="25"/>
      <c r="U181" s="25"/>
      <c r="V181" s="25"/>
      <c r="W181" s="18" t="str">
        <f t="shared" si="505"/>
        <v/>
      </c>
      <c r="X181" s="18" t="str">
        <f t="shared" si="506"/>
        <v/>
      </c>
      <c r="Y181" s="18" t="str">
        <f t="shared" si="556"/>
        <v/>
      </c>
      <c r="Z181" s="18" t="str">
        <f t="shared" si="557"/>
        <v/>
      </c>
      <c r="AA181" s="18" t="str">
        <f>IF(ISNUMBER(Y181), Y181*COS(RADIANS(-$C181+Графики!$B$3))+Z181*SIN(RADIANS(-$C181+Графики!$B$3)),"")</f>
        <v/>
      </c>
      <c r="AB181" s="18" t="str">
        <f>IF(ISNUMBER(Y181), Y181*COS(RADIANS(-$C181+Графики!$B$5))+Z181*SIN(RADIANS(-$C181+Графики!$B$5)),"")</f>
        <v/>
      </c>
      <c r="AC181" s="24"/>
      <c r="AD181" s="25"/>
      <c r="AE181" s="25"/>
      <c r="AF181" s="25"/>
      <c r="AG181" s="18" t="str">
        <f t="shared" si="507"/>
        <v/>
      </c>
      <c r="AH181" s="18" t="str">
        <f t="shared" si="508"/>
        <v/>
      </c>
      <c r="AI181" s="18" t="str">
        <f t="shared" si="558"/>
        <v/>
      </c>
      <c r="AJ181" s="18" t="str">
        <f t="shared" si="559"/>
        <v/>
      </c>
      <c r="AK181" s="18" t="str">
        <f>IF(ISNUMBER(AI181), AI181*COS(RADIANS(-$C181+Графики!$B$3))+AJ181*SIN(RADIANS(-$C181+Графики!$B$3)),"")</f>
        <v/>
      </c>
      <c r="AL181" s="19" t="str">
        <f>IF(ISNUMBER(AI181), AI181*COS(RADIANS(-$C181+Графики!$B$5))+AJ181*SIN(RADIANS(-$C181+Графики!$B$5)),"")</f>
        <v/>
      </c>
      <c r="AM181" s="24"/>
      <c r="AN181" s="25"/>
      <c r="AO181" s="25"/>
      <c r="AP181" s="25"/>
      <c r="AQ181" s="18" t="str">
        <f t="shared" si="509"/>
        <v/>
      </c>
      <c r="AR181" s="18" t="str">
        <f t="shared" si="510"/>
        <v/>
      </c>
      <c r="AS181" s="18" t="str">
        <f t="shared" si="560"/>
        <v/>
      </c>
      <c r="AT181" s="18" t="str">
        <f t="shared" si="561"/>
        <v/>
      </c>
      <c r="AU181" s="18" t="str">
        <f>IF(ISNUMBER(AS181), AS181*COS(RADIANS(-$C181+Графики!$B$3))+AT181*SIN(RADIANS(-$C181+Графики!$B$3)),"")</f>
        <v/>
      </c>
      <c r="AV181" s="19" t="str">
        <f>IF(ISNUMBER(AS181), AS181*COS(RADIANS(-$C181+Графики!$B$5))+AT181*SIN(RADIANS(-$C181+Графики!$B$5)),"")</f>
        <v/>
      </c>
      <c r="AW181" s="24"/>
      <c r="AX181" s="25"/>
      <c r="AY181" s="25"/>
      <c r="AZ181" s="25"/>
      <c r="BA181" s="18" t="str">
        <f t="shared" si="511"/>
        <v/>
      </c>
      <c r="BB181" s="18" t="str">
        <f t="shared" si="512"/>
        <v/>
      </c>
      <c r="BC181" s="18" t="str">
        <f t="shared" si="562"/>
        <v/>
      </c>
      <c r="BD181" s="18" t="str">
        <f t="shared" si="563"/>
        <v/>
      </c>
      <c r="BE181" s="18" t="str">
        <f>IF(ISNUMBER(BC181), BC181*COS(RADIANS(-$C181+Графики!$B$3))+BD181*SIN(RADIANS(-$C181+Графики!$B$3)),"")</f>
        <v/>
      </c>
      <c r="BF181" s="19" t="str">
        <f>IF(ISNUMBER(BC181), BC181*COS(RADIANS(-$C181+Графики!$B$5))+BD181*SIN(RADIANS(-$C181+Графики!$B$5)),"")</f>
        <v/>
      </c>
      <c r="BG181" s="24"/>
      <c r="BH181" s="25"/>
      <c r="BI181" s="25"/>
      <c r="BJ181" s="25"/>
      <c r="BK181" s="18" t="str">
        <f t="shared" si="513"/>
        <v/>
      </c>
      <c r="BL181" s="18" t="str">
        <f t="shared" si="514"/>
        <v/>
      </c>
      <c r="BM181" s="18" t="str">
        <f t="shared" si="564"/>
        <v/>
      </c>
      <c r="BN181" s="18" t="str">
        <f t="shared" si="565"/>
        <v/>
      </c>
      <c r="BO181" s="18" t="str">
        <f>IF(ISNUMBER(BM181), BM181*COS(RADIANS(-$C181+Графики!$B$3))+BN181*SIN(RADIANS(-$C181+Графики!$B$3)),"")</f>
        <v/>
      </c>
      <c r="BP181" s="19" t="str">
        <f>IF(ISNUMBER(BM181), BM181*COS(RADIANS(-$C181+Графики!$B$5))+BN181*SIN(RADIANS(-$C181+Графики!$B$5)),"")</f>
        <v/>
      </c>
      <c r="BQ181" s="24"/>
      <c r="BR181" s="25"/>
      <c r="BS181" s="25"/>
      <c r="BT181" s="25"/>
      <c r="BU181" s="18" t="str">
        <f t="shared" si="515"/>
        <v/>
      </c>
      <c r="BV181" s="18" t="str">
        <f t="shared" si="516"/>
        <v/>
      </c>
      <c r="BW181" s="18" t="str">
        <f t="shared" si="566"/>
        <v/>
      </c>
      <c r="BX181" s="18" t="str">
        <f t="shared" si="567"/>
        <v/>
      </c>
      <c r="BY181" s="18" t="str">
        <f>IF(ISNUMBER(BW181), BW181*COS(RADIANS(-$C181+Графики!$B$3))+BX181*SIN(RADIANS(-$C181+Графики!$B$3)),"")</f>
        <v/>
      </c>
      <c r="BZ181" s="19" t="str">
        <f>IF(ISNUMBER(BW181), BW181*COS(RADIANS(-$C181+Графики!$B$5))+BX181*SIN(RADIANS(-$C181+Графики!$B$5)),"")</f>
        <v/>
      </c>
      <c r="CA181" s="29"/>
      <c r="CB181" s="25"/>
      <c r="CC181" s="25"/>
      <c r="CD181" s="25"/>
      <c r="CE181" s="18" t="str">
        <f t="shared" si="517"/>
        <v/>
      </c>
      <c r="CF181" s="18" t="str">
        <f t="shared" si="518"/>
        <v/>
      </c>
      <c r="CG181" s="18" t="str">
        <f t="shared" si="568"/>
        <v/>
      </c>
      <c r="CH181" s="18" t="str">
        <f t="shared" si="569"/>
        <v/>
      </c>
      <c r="CI181" s="18" t="str">
        <f>IF(ISNUMBER(CG181), CG181*COS(RADIANS(-$C181+Графики!$B$3))+CH181*SIN(RADIANS(-$C181+Графики!$B$3)),"")</f>
        <v/>
      </c>
      <c r="CJ181" s="19" t="str">
        <f>IF(ISNUMBER(CG181), CG181*COS(RADIANS(-$C181+Графики!$B$5))+CH181*SIN(RADIANS(-$C181+Графики!$B$5)),"")</f>
        <v/>
      </c>
      <c r="CK181" s="24"/>
      <c r="CL181" s="25"/>
      <c r="CM181" s="25"/>
      <c r="CN181" s="25"/>
      <c r="CO181" s="18" t="str">
        <f t="shared" si="519"/>
        <v/>
      </c>
      <c r="CP181" s="18" t="str">
        <f t="shared" si="520"/>
        <v/>
      </c>
      <c r="CQ181" s="18" t="str">
        <f t="shared" si="570"/>
        <v/>
      </c>
      <c r="CR181" s="18" t="str">
        <f t="shared" si="571"/>
        <v/>
      </c>
      <c r="CS181" s="18" t="str">
        <f>IF(ISNUMBER(CQ181), CQ181*COS(RADIANS(-$C181+Графики!$B$3))+CR181*SIN(RADIANS(-$C181+Графики!$B$3)),"")</f>
        <v/>
      </c>
      <c r="CT181" s="19" t="str">
        <f>IF(ISNUMBER(CQ181), CQ181*COS(RADIANS(-$C181+Графики!$B$5))+CR181*SIN(RADIANS(-$C181+Графики!$B$5)),"")</f>
        <v/>
      </c>
      <c r="CU181" s="24"/>
      <c r="CV181" s="25"/>
      <c r="CW181" s="25"/>
      <c r="CX181" s="25"/>
      <c r="CY181" s="18" t="str">
        <f t="shared" si="521"/>
        <v/>
      </c>
      <c r="CZ181" s="18" t="str">
        <f t="shared" si="522"/>
        <v/>
      </c>
      <c r="DA181" s="18" t="str">
        <f t="shared" si="572"/>
        <v/>
      </c>
      <c r="DB181" s="18" t="str">
        <f t="shared" si="573"/>
        <v/>
      </c>
      <c r="DC181" s="18" t="str">
        <f>IF(ISNUMBER(DA181), DA181*COS(RADIANS(-$C181+Графики!$B$3))+DB181*SIN(RADIANS(-$C181+Графики!$B$3)),"")</f>
        <v/>
      </c>
      <c r="DD181" s="19" t="str">
        <f>IF(ISNUMBER(DA181), DA181*COS(RADIANS(-$C181+Графики!$B$5))+DB181*SIN(RADIANS(-$C181+Графики!$B$5)),"")</f>
        <v/>
      </c>
      <c r="DE181" s="24"/>
      <c r="DF181" s="25"/>
      <c r="DG181" s="25"/>
      <c r="DH181" s="25"/>
      <c r="DI181" s="18" t="str">
        <f t="shared" si="523"/>
        <v/>
      </c>
      <c r="DJ181" s="18" t="str">
        <f t="shared" si="524"/>
        <v/>
      </c>
      <c r="DK181" s="18" t="str">
        <f t="shared" si="574"/>
        <v/>
      </c>
      <c r="DL181" s="18" t="str">
        <f t="shared" si="575"/>
        <v/>
      </c>
      <c r="DM181" s="18" t="str">
        <f>IF(ISNUMBER(DK181), DK181*COS(RADIANS(-$C181+Графики!$B$3))+DL181*SIN(RADIANS(-$C181+Графики!$B$3)),"")</f>
        <v/>
      </c>
      <c r="DN181" s="19" t="str">
        <f>IF(ISNUMBER(DK181), DK181*COS(RADIANS(-$C181+Графики!$B$5))+DL181*SIN(RADIANS(-$C181+Графики!$B$5)),"")</f>
        <v/>
      </c>
      <c r="DO181" s="24"/>
      <c r="DP181" s="25"/>
      <c r="DQ181" s="25"/>
      <c r="DR181" s="25"/>
      <c r="DS181" s="18" t="str">
        <f t="shared" si="525"/>
        <v/>
      </c>
      <c r="DT181" s="18" t="str">
        <f t="shared" si="526"/>
        <v/>
      </c>
      <c r="DU181" s="18" t="str">
        <f t="shared" si="576"/>
        <v/>
      </c>
      <c r="DV181" s="18" t="str">
        <f t="shared" si="577"/>
        <v/>
      </c>
      <c r="DW181" s="18" t="str">
        <f>IF(ISNUMBER(DU181), DU181*COS(RADIANS(-$C181+Графики!$B$3))+DV181*SIN(RADIANS(-$C181+Графики!$B$3)),"")</f>
        <v/>
      </c>
      <c r="DX181" s="19" t="str">
        <f>IF(ISNUMBER(DU181), DU181*COS(RADIANS(-$C181+Графики!$B$5))+DV181*SIN(RADIANS(-$C181+Графики!$B$5)),"")</f>
        <v/>
      </c>
      <c r="DY181" s="24"/>
      <c r="DZ181" s="25"/>
      <c r="EA181" s="25"/>
      <c r="EB181" s="25"/>
      <c r="EC181" s="18" t="str">
        <f t="shared" si="527"/>
        <v/>
      </c>
      <c r="ED181" s="18" t="str">
        <f t="shared" si="528"/>
        <v/>
      </c>
      <c r="EE181" s="18" t="str">
        <f t="shared" si="578"/>
        <v/>
      </c>
      <c r="EF181" s="18" t="str">
        <f t="shared" si="579"/>
        <v/>
      </c>
      <c r="EG181" s="18" t="str">
        <f>IF(ISNUMBER(EE181), EE181*COS(RADIANS(-$C181+Графики!$B$3))+EF181*SIN(RADIANS(-$C181+Графики!$B$3)),"")</f>
        <v/>
      </c>
      <c r="EH181" s="19" t="str">
        <f>IF(ISNUMBER(EE181), EE181*COS(RADIANS(-$C181+Графики!$B$5))+EF181*SIN(RADIANS(-$C181+Графики!$B$5)),"")</f>
        <v/>
      </c>
      <c r="EI181" s="24"/>
      <c r="EJ181" s="25"/>
      <c r="EK181" s="25"/>
      <c r="EL181" s="25"/>
      <c r="EM181" s="18" t="str">
        <f t="shared" si="529"/>
        <v/>
      </c>
      <c r="EN181" s="18" t="str">
        <f t="shared" si="530"/>
        <v/>
      </c>
      <c r="EO181" s="18" t="str">
        <f t="shared" si="580"/>
        <v/>
      </c>
      <c r="EP181" s="18" t="str">
        <f t="shared" si="581"/>
        <v/>
      </c>
      <c r="EQ181" s="18" t="str">
        <f>IF(ISNUMBER(EO181), EO181*COS(RADIANS(-$C181+Графики!$B$3))+EP181*SIN(RADIANS(-$C181+Графики!$B$3)),"")</f>
        <v/>
      </c>
      <c r="ER181" s="19" t="str">
        <f>IF(ISNUMBER(EO181), EO181*COS(RADIANS(-$C181+Графики!$B$5))+EP181*SIN(RADIANS(-$C181+Графики!$B$5)),"")</f>
        <v/>
      </c>
      <c r="ES181" s="24"/>
      <c r="ET181" s="25"/>
      <c r="EU181" s="25"/>
      <c r="EV181" s="25"/>
      <c r="EW181" s="18" t="str">
        <f t="shared" si="531"/>
        <v/>
      </c>
      <c r="EX181" s="18" t="str">
        <f t="shared" si="532"/>
        <v/>
      </c>
      <c r="EY181" s="18" t="str">
        <f t="shared" si="582"/>
        <v/>
      </c>
      <c r="EZ181" s="18" t="str">
        <f t="shared" si="583"/>
        <v/>
      </c>
      <c r="FA181" s="18" t="str">
        <f>IF(ISNUMBER(EY181), EY181*COS(RADIANS(-$C181+Графики!$B$3))+EZ181*SIN(RADIANS(-$C181+Графики!$B$3)),"")</f>
        <v/>
      </c>
      <c r="FB181" s="19" t="str">
        <f>IF(ISNUMBER(EY181), EY181*COS(RADIANS(-$C181+Графики!$B$5))+EZ181*SIN(RADIANS(-$C181+Графики!$B$5)),"")</f>
        <v/>
      </c>
      <c r="FC181" s="24"/>
      <c r="FD181" s="25"/>
      <c r="FE181" s="25"/>
      <c r="FF181" s="25"/>
      <c r="FG181" s="18" t="str">
        <f t="shared" si="533"/>
        <v/>
      </c>
      <c r="FH181" s="18" t="str">
        <f t="shared" si="534"/>
        <v/>
      </c>
      <c r="FI181" s="18" t="str">
        <f t="shared" si="584"/>
        <v/>
      </c>
      <c r="FJ181" s="18" t="str">
        <f t="shared" si="585"/>
        <v/>
      </c>
      <c r="FK181" s="18" t="str">
        <f>IF(ISNUMBER(FI181), FI181*COS(RADIANS(-$C181+Графики!$B$3))+FJ181*SIN(RADIANS(-$C181+Графики!$B$3)),"")</f>
        <v/>
      </c>
      <c r="FL181" s="19" t="str">
        <f>IF(ISNUMBER(FI181), FI181*COS(RADIANS(-$C181+Графики!$B$5))+FJ181*SIN(RADIANS(-$C181+Графики!$B$5)),"")</f>
        <v/>
      </c>
      <c r="FM181" s="24"/>
      <c r="FN181" s="25"/>
      <c r="FO181" s="25"/>
      <c r="FP181" s="25"/>
      <c r="FQ181" s="18" t="str">
        <f t="shared" si="535"/>
        <v/>
      </c>
      <c r="FR181" s="18" t="str">
        <f t="shared" si="536"/>
        <v/>
      </c>
      <c r="FS181" s="18" t="str">
        <f t="shared" si="586"/>
        <v/>
      </c>
      <c r="FT181" s="18" t="str">
        <f t="shared" si="587"/>
        <v/>
      </c>
      <c r="FU181" s="18" t="str">
        <f>IF(ISNUMBER(FS181), FS181*COS(RADIANS(-$C181+Графики!$B$3))+FT181*SIN(RADIANS(-$C181+Графики!$B$3)),"")</f>
        <v/>
      </c>
      <c r="FV181" s="19" t="str">
        <f>IF(ISNUMBER(FS181), FS181*COS(RADIANS(-$C181+Графики!$B$5))+FT181*SIN(RADIANS(-$C181+Графики!$B$5)),"")</f>
        <v/>
      </c>
      <c r="FW181" s="24"/>
      <c r="FX181" s="25"/>
      <c r="FY181" s="25"/>
      <c r="FZ181" s="25"/>
      <c r="GA181" s="18" t="str">
        <f t="shared" si="537"/>
        <v/>
      </c>
      <c r="GB181" s="18" t="str">
        <f t="shared" si="538"/>
        <v/>
      </c>
      <c r="GC181" s="18" t="str">
        <f t="shared" si="588"/>
        <v/>
      </c>
      <c r="GD181" s="18" t="str">
        <f t="shared" si="589"/>
        <v/>
      </c>
      <c r="GE181" s="18" t="str">
        <f>IF(ISNUMBER(GC181), GC181*COS(RADIANS(-$C181+Графики!$B$3))+GD181*SIN(RADIANS(-$C181+Графики!$B$3)),"")</f>
        <v/>
      </c>
      <c r="GF181" s="19" t="str">
        <f>IF(ISNUMBER(GC181), GC181*COS(RADIANS(-$C181+Графики!$B$5))+GD181*SIN(RADIANS(-$C181+Графики!$B$5)),"")</f>
        <v/>
      </c>
      <c r="GG181" s="24"/>
      <c r="GH181" s="25"/>
      <c r="GI181" s="25"/>
      <c r="GJ181" s="25"/>
      <c r="GK181" s="18" t="str">
        <f t="shared" si="539"/>
        <v/>
      </c>
      <c r="GL181" s="18" t="str">
        <f t="shared" si="540"/>
        <v/>
      </c>
      <c r="GM181" s="18" t="str">
        <f t="shared" si="590"/>
        <v/>
      </c>
      <c r="GN181" s="18" t="str">
        <f t="shared" si="591"/>
        <v/>
      </c>
      <c r="GO181" s="18" t="str">
        <f>IF(ISNUMBER(GM181), GM181*COS(RADIANS(-$C181+Графики!$B$3))+GN181*SIN(RADIANS(-$C181+Графики!$B$3)),"")</f>
        <v/>
      </c>
      <c r="GP181" s="19" t="str">
        <f>IF(ISNUMBER(GM181), GM181*COS(RADIANS(-$C181+Графики!$B$5))+GN181*SIN(RADIANS(-$C181+Графики!$B$5)),"")</f>
        <v/>
      </c>
      <c r="GQ181" s="24"/>
      <c r="GR181" s="25"/>
      <c r="GS181" s="25"/>
      <c r="GT181" s="25"/>
      <c r="GU181" s="18" t="str">
        <f t="shared" si="541"/>
        <v/>
      </c>
      <c r="GV181" s="18" t="str">
        <f t="shared" si="542"/>
        <v/>
      </c>
      <c r="GW181" s="18" t="str">
        <f t="shared" si="592"/>
        <v/>
      </c>
      <c r="GX181" s="18" t="str">
        <f t="shared" si="593"/>
        <v/>
      </c>
      <c r="GY181" s="18" t="str">
        <f>IF(ISNUMBER(GW181), GW181*COS(RADIANS(-$C181+Графики!$B$3))+GX181*SIN(RADIANS(-$C181+Графики!$B$3)),"")</f>
        <v/>
      </c>
      <c r="GZ181" s="19" t="str">
        <f>IF(ISNUMBER(GW181), GW181*COS(RADIANS(-$C181+Графики!$B$5))+GX181*SIN(RADIANS(-$C181+Графики!$B$5)),"")</f>
        <v/>
      </c>
      <c r="HA181" s="24"/>
      <c r="HB181" s="25"/>
      <c r="HC181" s="25"/>
      <c r="HD181" s="25"/>
      <c r="HE181" s="18" t="str">
        <f t="shared" si="543"/>
        <v/>
      </c>
      <c r="HF181" s="18" t="str">
        <f t="shared" si="544"/>
        <v/>
      </c>
      <c r="HG181" s="18" t="str">
        <f t="shared" si="594"/>
        <v/>
      </c>
      <c r="HH181" s="18" t="str">
        <f t="shared" si="595"/>
        <v/>
      </c>
      <c r="HI181" s="18" t="str">
        <f>IF(ISNUMBER(HG181), HG181*COS(RADIANS(-$C181+Графики!$B$3))+HH181*SIN(RADIANS(-$C181+Графики!$B$3)),"")</f>
        <v/>
      </c>
      <c r="HJ181" s="19" t="str">
        <f>IF(ISNUMBER(HG181), HG181*COS(RADIANS(-$C181+Графики!$B$5))+HH181*SIN(RADIANS(-$C181+Графики!$B$5)),"")</f>
        <v/>
      </c>
      <c r="HK181" s="24"/>
      <c r="HL181" s="25"/>
      <c r="HM181" s="25"/>
      <c r="HN181" s="25"/>
      <c r="HO181" s="18" t="str">
        <f t="shared" si="545"/>
        <v/>
      </c>
      <c r="HP181" s="18" t="str">
        <f t="shared" si="546"/>
        <v/>
      </c>
      <c r="HQ181" s="18" t="str">
        <f t="shared" si="596"/>
        <v/>
      </c>
      <c r="HR181" s="18" t="str">
        <f t="shared" si="597"/>
        <v/>
      </c>
      <c r="HS181" s="18" t="str">
        <f>IF(ISNUMBER(HQ181), HQ181*COS(RADIANS(-$C181+Графики!$B$3))+HR181*SIN(RADIANS(-$C181+Графики!$B$3)),"")</f>
        <v/>
      </c>
      <c r="HT181" s="19" t="str">
        <f>IF(ISNUMBER(HQ181), HQ181*COS(RADIANS(-$C181+Графики!$B$5))+HR181*SIN(RADIANS(-$C181+Графики!$B$5)),"")</f>
        <v/>
      </c>
      <c r="HU181" s="24"/>
      <c r="HV181" s="25"/>
      <c r="HW181" s="25"/>
      <c r="HX181" s="25"/>
      <c r="HY181" s="18" t="str">
        <f t="shared" si="547"/>
        <v/>
      </c>
      <c r="HZ181" s="18" t="str">
        <f t="shared" si="548"/>
        <v/>
      </c>
      <c r="IA181" s="18" t="str">
        <f t="shared" si="598"/>
        <v/>
      </c>
      <c r="IB181" s="18" t="str">
        <f t="shared" si="599"/>
        <v/>
      </c>
      <c r="IC181" s="18" t="str">
        <f>IF(ISNUMBER(IA181), IA181*COS(RADIANS(-$C181+Графики!$B$3))+IB181*SIN(RADIANS(-$C181+Графики!$B$3)),"")</f>
        <v/>
      </c>
      <c r="ID181" s="19" t="str">
        <f>IF(ISNUMBER(IA181), IA181*COS(RADIANS(-$C181+Графики!$B$5))+IB181*SIN(RADIANS(-$C181+Графики!$B$5)),"")</f>
        <v/>
      </c>
      <c r="IE181" s="24"/>
      <c r="IF181" s="25"/>
      <c r="IG181" s="25"/>
      <c r="IH181" s="25"/>
      <c r="II181" s="18" t="str">
        <f t="shared" si="549"/>
        <v/>
      </c>
      <c r="IJ181" s="18" t="str">
        <f t="shared" si="550"/>
        <v/>
      </c>
      <c r="IK181" s="18" t="str">
        <f t="shared" si="600"/>
        <v/>
      </c>
      <c r="IL181" s="18" t="str">
        <f t="shared" si="601"/>
        <v/>
      </c>
      <c r="IM181" s="18" t="str">
        <f>IF(ISNUMBER(IK181), IK181*COS(RADIANS(-$C181+Графики!$B$3))+IL181*SIN(RADIANS(-$C181+Графики!$B$3)),"")</f>
        <v/>
      </c>
      <c r="IN181" s="19" t="str">
        <f>IF(ISNUMBER(IK181), IK181*COS(RADIANS(-$C181+Графики!$B$5))+IL181*SIN(RADIANS(-$C181+Графики!$B$5)),"")</f>
        <v/>
      </c>
      <c r="IO181" s="24"/>
      <c r="IP181" s="25"/>
      <c r="IQ181" s="25"/>
      <c r="IR181" s="25"/>
      <c r="IS181" s="18" t="str">
        <f t="shared" si="551"/>
        <v/>
      </c>
      <c r="IT181" s="18" t="str">
        <f t="shared" si="552"/>
        <v/>
      </c>
      <c r="IU181" s="18" t="str">
        <f t="shared" si="602"/>
        <v/>
      </c>
      <c r="IV181" s="18" t="str">
        <f t="shared" si="603"/>
        <v/>
      </c>
      <c r="IW181" s="18" t="str">
        <f>IF(ISNUMBER(IU181), IU181*COS(RADIANS(-$C181+Графики!$B$3))+IV181*SIN(RADIANS(-$C181+Графики!$B$3)),"")</f>
        <v/>
      </c>
      <c r="IX181" s="19" t="str">
        <f>IF(ISNUMBER(IU181), IU181*COS(RADIANS(-$C181+Графики!$B$5))+IV181*SIN(RADIANS(-$C181+Графики!$B$5)),"")</f>
        <v/>
      </c>
    </row>
    <row r="182" spans="1:258" s="88" customFormat="1" x14ac:dyDescent="0.25">
      <c r="A182" s="44">
        <v>182</v>
      </c>
      <c r="B182" s="50">
        <v>0</v>
      </c>
      <c r="C182" s="11">
        <f>IF(Графики!$A$7="Расчитывать с учетом закручивания скважины",B182,0)</f>
        <v>0</v>
      </c>
      <c r="D182" s="47">
        <v>89.5</v>
      </c>
      <c r="E182" s="34">
        <f t="shared" si="553"/>
        <v>0</v>
      </c>
      <c r="F182" s="35">
        <f t="shared" si="553"/>
        <v>0</v>
      </c>
      <c r="G182" s="35">
        <f t="shared" si="500"/>
        <v>0</v>
      </c>
      <c r="H182" s="36">
        <f t="shared" si="501"/>
        <v>0</v>
      </c>
      <c r="I182" s="29"/>
      <c r="J182" s="25"/>
      <c r="K182" s="25"/>
      <c r="L182" s="25"/>
      <c r="M182" s="18" t="str">
        <f t="shared" si="503"/>
        <v/>
      </c>
      <c r="N182" s="18" t="str">
        <f t="shared" si="504"/>
        <v/>
      </c>
      <c r="O182" s="18" t="str">
        <f t="shared" si="554"/>
        <v/>
      </c>
      <c r="P182" s="18" t="str">
        <f t="shared" si="555"/>
        <v/>
      </c>
      <c r="Q182" s="18" t="str">
        <f>IF(ISNUMBER(O182), O182*COS(RADIANS(-$C182+Графики!$B$3))+P182*SIN(RADIANS(-$C182+Графики!$B$3)),"")</f>
        <v/>
      </c>
      <c r="R182" s="19" t="str">
        <f>IF(ISNUMBER(O182), O182*COS(RADIANS(-$C182+Графики!$B$5))+P182*SIN(RADIANS(-$C182+Графики!$B$5)),"")</f>
        <v/>
      </c>
      <c r="S182" s="29"/>
      <c r="T182" s="25"/>
      <c r="U182" s="25"/>
      <c r="V182" s="25"/>
      <c r="W182" s="18" t="str">
        <f t="shared" si="505"/>
        <v/>
      </c>
      <c r="X182" s="18" t="str">
        <f t="shared" si="506"/>
        <v/>
      </c>
      <c r="Y182" s="18" t="str">
        <f t="shared" si="556"/>
        <v/>
      </c>
      <c r="Z182" s="18" t="str">
        <f t="shared" si="557"/>
        <v/>
      </c>
      <c r="AA182" s="18" t="str">
        <f>IF(ISNUMBER(Y182), Y182*COS(RADIANS(-$C182+Графики!$B$3))+Z182*SIN(RADIANS(-$C182+Графики!$B$3)),"")</f>
        <v/>
      </c>
      <c r="AB182" s="18" t="str">
        <f>IF(ISNUMBER(Y182), Y182*COS(RADIANS(-$C182+Графики!$B$5))+Z182*SIN(RADIANS(-$C182+Графики!$B$5)),"")</f>
        <v/>
      </c>
      <c r="AC182" s="24"/>
      <c r="AD182" s="25"/>
      <c r="AE182" s="25"/>
      <c r="AF182" s="25"/>
      <c r="AG182" s="18" t="str">
        <f t="shared" si="507"/>
        <v/>
      </c>
      <c r="AH182" s="18" t="str">
        <f t="shared" si="508"/>
        <v/>
      </c>
      <c r="AI182" s="18" t="str">
        <f t="shared" si="558"/>
        <v/>
      </c>
      <c r="AJ182" s="18" t="str">
        <f t="shared" si="559"/>
        <v/>
      </c>
      <c r="AK182" s="18" t="str">
        <f>IF(ISNUMBER(AI182), AI182*COS(RADIANS(-$C182+Графики!$B$3))+AJ182*SIN(RADIANS(-$C182+Графики!$B$3)),"")</f>
        <v/>
      </c>
      <c r="AL182" s="19" t="str">
        <f>IF(ISNUMBER(AI182), AI182*COS(RADIANS(-$C182+Графики!$B$5))+AJ182*SIN(RADIANS(-$C182+Графики!$B$5)),"")</f>
        <v/>
      </c>
      <c r="AM182" s="24"/>
      <c r="AN182" s="25"/>
      <c r="AO182" s="25"/>
      <c r="AP182" s="25"/>
      <c r="AQ182" s="18" t="str">
        <f t="shared" si="509"/>
        <v/>
      </c>
      <c r="AR182" s="18" t="str">
        <f t="shared" si="510"/>
        <v/>
      </c>
      <c r="AS182" s="18" t="str">
        <f t="shared" si="560"/>
        <v/>
      </c>
      <c r="AT182" s="18" t="str">
        <f t="shared" si="561"/>
        <v/>
      </c>
      <c r="AU182" s="18" t="str">
        <f>IF(ISNUMBER(AS182), AS182*COS(RADIANS(-$C182+Графики!$B$3))+AT182*SIN(RADIANS(-$C182+Графики!$B$3)),"")</f>
        <v/>
      </c>
      <c r="AV182" s="19" t="str">
        <f>IF(ISNUMBER(AS182), AS182*COS(RADIANS(-$C182+Графики!$B$5))+AT182*SIN(RADIANS(-$C182+Графики!$B$5)),"")</f>
        <v/>
      </c>
      <c r="AW182" s="24"/>
      <c r="AX182" s="25"/>
      <c r="AY182" s="25"/>
      <c r="AZ182" s="25"/>
      <c r="BA182" s="18" t="str">
        <f t="shared" si="511"/>
        <v/>
      </c>
      <c r="BB182" s="18" t="str">
        <f t="shared" si="512"/>
        <v/>
      </c>
      <c r="BC182" s="18" t="str">
        <f t="shared" si="562"/>
        <v/>
      </c>
      <c r="BD182" s="18" t="str">
        <f t="shared" si="563"/>
        <v/>
      </c>
      <c r="BE182" s="18" t="str">
        <f>IF(ISNUMBER(BC182), BC182*COS(RADIANS(-$C182+Графики!$B$3))+BD182*SIN(RADIANS(-$C182+Графики!$B$3)),"")</f>
        <v/>
      </c>
      <c r="BF182" s="19" t="str">
        <f>IF(ISNUMBER(BC182), BC182*COS(RADIANS(-$C182+Графики!$B$5))+BD182*SIN(RADIANS(-$C182+Графики!$B$5)),"")</f>
        <v/>
      </c>
      <c r="BG182" s="24"/>
      <c r="BH182" s="25"/>
      <c r="BI182" s="25"/>
      <c r="BJ182" s="25"/>
      <c r="BK182" s="18" t="str">
        <f t="shared" si="513"/>
        <v/>
      </c>
      <c r="BL182" s="18" t="str">
        <f t="shared" si="514"/>
        <v/>
      </c>
      <c r="BM182" s="18" t="str">
        <f t="shared" si="564"/>
        <v/>
      </c>
      <c r="BN182" s="18" t="str">
        <f t="shared" si="565"/>
        <v/>
      </c>
      <c r="BO182" s="18" t="str">
        <f>IF(ISNUMBER(BM182), BM182*COS(RADIANS(-$C182+Графики!$B$3))+BN182*SIN(RADIANS(-$C182+Графики!$B$3)),"")</f>
        <v/>
      </c>
      <c r="BP182" s="19" t="str">
        <f>IF(ISNUMBER(BM182), BM182*COS(RADIANS(-$C182+Графики!$B$5))+BN182*SIN(RADIANS(-$C182+Графики!$B$5)),"")</f>
        <v/>
      </c>
      <c r="BQ182" s="24"/>
      <c r="BR182" s="25"/>
      <c r="BS182" s="25"/>
      <c r="BT182" s="25"/>
      <c r="BU182" s="18" t="str">
        <f t="shared" si="515"/>
        <v/>
      </c>
      <c r="BV182" s="18" t="str">
        <f t="shared" si="516"/>
        <v/>
      </c>
      <c r="BW182" s="18" t="str">
        <f t="shared" si="566"/>
        <v/>
      </c>
      <c r="BX182" s="18" t="str">
        <f t="shared" si="567"/>
        <v/>
      </c>
      <c r="BY182" s="18" t="str">
        <f>IF(ISNUMBER(BW182), BW182*COS(RADIANS(-$C182+Графики!$B$3))+BX182*SIN(RADIANS(-$C182+Графики!$B$3)),"")</f>
        <v/>
      </c>
      <c r="BZ182" s="19" t="str">
        <f>IF(ISNUMBER(BW182), BW182*COS(RADIANS(-$C182+Графики!$B$5))+BX182*SIN(RADIANS(-$C182+Графики!$B$5)),"")</f>
        <v/>
      </c>
      <c r="CA182" s="29"/>
      <c r="CB182" s="25"/>
      <c r="CC182" s="25"/>
      <c r="CD182" s="25"/>
      <c r="CE182" s="18" t="str">
        <f t="shared" si="517"/>
        <v/>
      </c>
      <c r="CF182" s="18" t="str">
        <f t="shared" si="518"/>
        <v/>
      </c>
      <c r="CG182" s="18" t="str">
        <f t="shared" si="568"/>
        <v/>
      </c>
      <c r="CH182" s="18" t="str">
        <f t="shared" si="569"/>
        <v/>
      </c>
      <c r="CI182" s="18" t="str">
        <f>IF(ISNUMBER(CG182), CG182*COS(RADIANS(-$C182+Графики!$B$3))+CH182*SIN(RADIANS(-$C182+Графики!$B$3)),"")</f>
        <v/>
      </c>
      <c r="CJ182" s="19" t="str">
        <f>IF(ISNUMBER(CG182), CG182*COS(RADIANS(-$C182+Графики!$B$5))+CH182*SIN(RADIANS(-$C182+Графики!$B$5)),"")</f>
        <v/>
      </c>
      <c r="CK182" s="24"/>
      <c r="CL182" s="25"/>
      <c r="CM182" s="25"/>
      <c r="CN182" s="25"/>
      <c r="CO182" s="18" t="str">
        <f t="shared" si="519"/>
        <v/>
      </c>
      <c r="CP182" s="18" t="str">
        <f t="shared" si="520"/>
        <v/>
      </c>
      <c r="CQ182" s="18" t="str">
        <f t="shared" si="570"/>
        <v/>
      </c>
      <c r="CR182" s="18" t="str">
        <f t="shared" si="571"/>
        <v/>
      </c>
      <c r="CS182" s="18" t="str">
        <f>IF(ISNUMBER(CQ182), CQ182*COS(RADIANS(-$C182+Графики!$B$3))+CR182*SIN(RADIANS(-$C182+Графики!$B$3)),"")</f>
        <v/>
      </c>
      <c r="CT182" s="19" t="str">
        <f>IF(ISNUMBER(CQ182), CQ182*COS(RADIANS(-$C182+Графики!$B$5))+CR182*SIN(RADIANS(-$C182+Графики!$B$5)),"")</f>
        <v/>
      </c>
      <c r="CU182" s="24"/>
      <c r="CV182" s="25"/>
      <c r="CW182" s="25"/>
      <c r="CX182" s="25"/>
      <c r="CY182" s="18" t="str">
        <f t="shared" si="521"/>
        <v/>
      </c>
      <c r="CZ182" s="18" t="str">
        <f t="shared" si="522"/>
        <v/>
      </c>
      <c r="DA182" s="18" t="str">
        <f t="shared" si="572"/>
        <v/>
      </c>
      <c r="DB182" s="18" t="str">
        <f t="shared" si="573"/>
        <v/>
      </c>
      <c r="DC182" s="18" t="str">
        <f>IF(ISNUMBER(DA182), DA182*COS(RADIANS(-$C182+Графики!$B$3))+DB182*SIN(RADIANS(-$C182+Графики!$B$3)),"")</f>
        <v/>
      </c>
      <c r="DD182" s="19" t="str">
        <f>IF(ISNUMBER(DA182), DA182*COS(RADIANS(-$C182+Графики!$B$5))+DB182*SIN(RADIANS(-$C182+Графики!$B$5)),"")</f>
        <v/>
      </c>
      <c r="DE182" s="24"/>
      <c r="DF182" s="25"/>
      <c r="DG182" s="25"/>
      <c r="DH182" s="25"/>
      <c r="DI182" s="18" t="str">
        <f t="shared" si="523"/>
        <v/>
      </c>
      <c r="DJ182" s="18" t="str">
        <f t="shared" si="524"/>
        <v/>
      </c>
      <c r="DK182" s="18" t="str">
        <f t="shared" si="574"/>
        <v/>
      </c>
      <c r="DL182" s="18" t="str">
        <f t="shared" si="575"/>
        <v/>
      </c>
      <c r="DM182" s="18" t="str">
        <f>IF(ISNUMBER(DK182), DK182*COS(RADIANS(-$C182+Графики!$B$3))+DL182*SIN(RADIANS(-$C182+Графики!$B$3)),"")</f>
        <v/>
      </c>
      <c r="DN182" s="19" t="str">
        <f>IF(ISNUMBER(DK182), DK182*COS(RADIANS(-$C182+Графики!$B$5))+DL182*SIN(RADIANS(-$C182+Графики!$B$5)),"")</f>
        <v/>
      </c>
      <c r="DO182" s="24"/>
      <c r="DP182" s="25"/>
      <c r="DQ182" s="25"/>
      <c r="DR182" s="25"/>
      <c r="DS182" s="18" t="str">
        <f t="shared" si="525"/>
        <v/>
      </c>
      <c r="DT182" s="18" t="str">
        <f t="shared" si="526"/>
        <v/>
      </c>
      <c r="DU182" s="18" t="str">
        <f t="shared" si="576"/>
        <v/>
      </c>
      <c r="DV182" s="18" t="str">
        <f t="shared" si="577"/>
        <v/>
      </c>
      <c r="DW182" s="18" t="str">
        <f>IF(ISNUMBER(DU182), DU182*COS(RADIANS(-$C182+Графики!$B$3))+DV182*SIN(RADIANS(-$C182+Графики!$B$3)),"")</f>
        <v/>
      </c>
      <c r="DX182" s="19" t="str">
        <f>IF(ISNUMBER(DU182), DU182*COS(RADIANS(-$C182+Графики!$B$5))+DV182*SIN(RADIANS(-$C182+Графики!$B$5)),"")</f>
        <v/>
      </c>
      <c r="DY182" s="24"/>
      <c r="DZ182" s="25"/>
      <c r="EA182" s="25"/>
      <c r="EB182" s="25"/>
      <c r="EC182" s="18" t="str">
        <f t="shared" si="527"/>
        <v/>
      </c>
      <c r="ED182" s="18" t="str">
        <f t="shared" si="528"/>
        <v/>
      </c>
      <c r="EE182" s="18" t="str">
        <f t="shared" si="578"/>
        <v/>
      </c>
      <c r="EF182" s="18" t="str">
        <f t="shared" si="579"/>
        <v/>
      </c>
      <c r="EG182" s="18" t="str">
        <f>IF(ISNUMBER(EE182), EE182*COS(RADIANS(-$C182+Графики!$B$3))+EF182*SIN(RADIANS(-$C182+Графики!$B$3)),"")</f>
        <v/>
      </c>
      <c r="EH182" s="19" t="str">
        <f>IF(ISNUMBER(EE182), EE182*COS(RADIANS(-$C182+Графики!$B$5))+EF182*SIN(RADIANS(-$C182+Графики!$B$5)),"")</f>
        <v/>
      </c>
      <c r="EI182" s="24"/>
      <c r="EJ182" s="25"/>
      <c r="EK182" s="25"/>
      <c r="EL182" s="25"/>
      <c r="EM182" s="18" t="str">
        <f t="shared" si="529"/>
        <v/>
      </c>
      <c r="EN182" s="18" t="str">
        <f t="shared" si="530"/>
        <v/>
      </c>
      <c r="EO182" s="18" t="str">
        <f t="shared" si="580"/>
        <v/>
      </c>
      <c r="EP182" s="18" t="str">
        <f t="shared" si="581"/>
        <v/>
      </c>
      <c r="EQ182" s="18" t="str">
        <f>IF(ISNUMBER(EO182), EO182*COS(RADIANS(-$C182+Графики!$B$3))+EP182*SIN(RADIANS(-$C182+Графики!$B$3)),"")</f>
        <v/>
      </c>
      <c r="ER182" s="19" t="str">
        <f>IF(ISNUMBER(EO182), EO182*COS(RADIANS(-$C182+Графики!$B$5))+EP182*SIN(RADIANS(-$C182+Графики!$B$5)),"")</f>
        <v/>
      </c>
      <c r="ES182" s="24"/>
      <c r="ET182" s="25"/>
      <c r="EU182" s="25"/>
      <c r="EV182" s="25"/>
      <c r="EW182" s="18" t="str">
        <f t="shared" si="531"/>
        <v/>
      </c>
      <c r="EX182" s="18" t="str">
        <f t="shared" si="532"/>
        <v/>
      </c>
      <c r="EY182" s="18" t="str">
        <f t="shared" si="582"/>
        <v/>
      </c>
      <c r="EZ182" s="18" t="str">
        <f t="shared" si="583"/>
        <v/>
      </c>
      <c r="FA182" s="18" t="str">
        <f>IF(ISNUMBER(EY182), EY182*COS(RADIANS(-$C182+Графики!$B$3))+EZ182*SIN(RADIANS(-$C182+Графики!$B$3)),"")</f>
        <v/>
      </c>
      <c r="FB182" s="19" t="str">
        <f>IF(ISNUMBER(EY182), EY182*COS(RADIANS(-$C182+Графики!$B$5))+EZ182*SIN(RADIANS(-$C182+Графики!$B$5)),"")</f>
        <v/>
      </c>
      <c r="FC182" s="24"/>
      <c r="FD182" s="25"/>
      <c r="FE182" s="25"/>
      <c r="FF182" s="25"/>
      <c r="FG182" s="18" t="str">
        <f t="shared" si="533"/>
        <v/>
      </c>
      <c r="FH182" s="18" t="str">
        <f t="shared" si="534"/>
        <v/>
      </c>
      <c r="FI182" s="18" t="str">
        <f t="shared" si="584"/>
        <v/>
      </c>
      <c r="FJ182" s="18" t="str">
        <f t="shared" si="585"/>
        <v/>
      </c>
      <c r="FK182" s="18" t="str">
        <f>IF(ISNUMBER(FI182), FI182*COS(RADIANS(-$C182+Графики!$B$3))+FJ182*SIN(RADIANS(-$C182+Графики!$B$3)),"")</f>
        <v/>
      </c>
      <c r="FL182" s="19" t="str">
        <f>IF(ISNUMBER(FI182), FI182*COS(RADIANS(-$C182+Графики!$B$5))+FJ182*SIN(RADIANS(-$C182+Графики!$B$5)),"")</f>
        <v/>
      </c>
      <c r="FM182" s="24"/>
      <c r="FN182" s="25"/>
      <c r="FO182" s="25"/>
      <c r="FP182" s="25"/>
      <c r="FQ182" s="18" t="str">
        <f t="shared" si="535"/>
        <v/>
      </c>
      <c r="FR182" s="18" t="str">
        <f t="shared" si="536"/>
        <v/>
      </c>
      <c r="FS182" s="18" t="str">
        <f t="shared" si="586"/>
        <v/>
      </c>
      <c r="FT182" s="18" t="str">
        <f t="shared" si="587"/>
        <v/>
      </c>
      <c r="FU182" s="18" t="str">
        <f>IF(ISNUMBER(FS182), FS182*COS(RADIANS(-$C182+Графики!$B$3))+FT182*SIN(RADIANS(-$C182+Графики!$B$3)),"")</f>
        <v/>
      </c>
      <c r="FV182" s="19" t="str">
        <f>IF(ISNUMBER(FS182), FS182*COS(RADIANS(-$C182+Графики!$B$5))+FT182*SIN(RADIANS(-$C182+Графики!$B$5)),"")</f>
        <v/>
      </c>
      <c r="FW182" s="24"/>
      <c r="FX182" s="25"/>
      <c r="FY182" s="25"/>
      <c r="FZ182" s="25"/>
      <c r="GA182" s="18" t="str">
        <f t="shared" si="537"/>
        <v/>
      </c>
      <c r="GB182" s="18" t="str">
        <f t="shared" si="538"/>
        <v/>
      </c>
      <c r="GC182" s="18" t="str">
        <f t="shared" si="588"/>
        <v/>
      </c>
      <c r="GD182" s="18" t="str">
        <f t="shared" si="589"/>
        <v/>
      </c>
      <c r="GE182" s="18" t="str">
        <f>IF(ISNUMBER(GC182), GC182*COS(RADIANS(-$C182+Графики!$B$3))+GD182*SIN(RADIANS(-$C182+Графики!$B$3)),"")</f>
        <v/>
      </c>
      <c r="GF182" s="19" t="str">
        <f>IF(ISNUMBER(GC182), GC182*COS(RADIANS(-$C182+Графики!$B$5))+GD182*SIN(RADIANS(-$C182+Графики!$B$5)),"")</f>
        <v/>
      </c>
      <c r="GG182" s="24"/>
      <c r="GH182" s="25"/>
      <c r="GI182" s="25"/>
      <c r="GJ182" s="25"/>
      <c r="GK182" s="18" t="str">
        <f t="shared" si="539"/>
        <v/>
      </c>
      <c r="GL182" s="18" t="str">
        <f t="shared" si="540"/>
        <v/>
      </c>
      <c r="GM182" s="18" t="str">
        <f t="shared" si="590"/>
        <v/>
      </c>
      <c r="GN182" s="18" t="str">
        <f t="shared" si="591"/>
        <v/>
      </c>
      <c r="GO182" s="18" t="str">
        <f>IF(ISNUMBER(GM182), GM182*COS(RADIANS(-$C182+Графики!$B$3))+GN182*SIN(RADIANS(-$C182+Графики!$B$3)),"")</f>
        <v/>
      </c>
      <c r="GP182" s="19" t="str">
        <f>IF(ISNUMBER(GM182), GM182*COS(RADIANS(-$C182+Графики!$B$5))+GN182*SIN(RADIANS(-$C182+Графики!$B$5)),"")</f>
        <v/>
      </c>
      <c r="GQ182" s="24"/>
      <c r="GR182" s="25"/>
      <c r="GS182" s="25"/>
      <c r="GT182" s="25"/>
      <c r="GU182" s="18" t="str">
        <f t="shared" si="541"/>
        <v/>
      </c>
      <c r="GV182" s="18" t="str">
        <f t="shared" si="542"/>
        <v/>
      </c>
      <c r="GW182" s="18" t="str">
        <f t="shared" si="592"/>
        <v/>
      </c>
      <c r="GX182" s="18" t="str">
        <f t="shared" si="593"/>
        <v/>
      </c>
      <c r="GY182" s="18" t="str">
        <f>IF(ISNUMBER(GW182), GW182*COS(RADIANS(-$C182+Графики!$B$3))+GX182*SIN(RADIANS(-$C182+Графики!$B$3)),"")</f>
        <v/>
      </c>
      <c r="GZ182" s="19" t="str">
        <f>IF(ISNUMBER(GW182), GW182*COS(RADIANS(-$C182+Графики!$B$5))+GX182*SIN(RADIANS(-$C182+Графики!$B$5)),"")</f>
        <v/>
      </c>
      <c r="HA182" s="24"/>
      <c r="HB182" s="25"/>
      <c r="HC182" s="25"/>
      <c r="HD182" s="25"/>
      <c r="HE182" s="18" t="str">
        <f t="shared" si="543"/>
        <v/>
      </c>
      <c r="HF182" s="18" t="str">
        <f t="shared" si="544"/>
        <v/>
      </c>
      <c r="HG182" s="18" t="str">
        <f t="shared" si="594"/>
        <v/>
      </c>
      <c r="HH182" s="18" t="str">
        <f t="shared" si="595"/>
        <v/>
      </c>
      <c r="HI182" s="18" t="str">
        <f>IF(ISNUMBER(HG182), HG182*COS(RADIANS(-$C182+Графики!$B$3))+HH182*SIN(RADIANS(-$C182+Графики!$B$3)),"")</f>
        <v/>
      </c>
      <c r="HJ182" s="19" t="str">
        <f>IF(ISNUMBER(HG182), HG182*COS(RADIANS(-$C182+Графики!$B$5))+HH182*SIN(RADIANS(-$C182+Графики!$B$5)),"")</f>
        <v/>
      </c>
      <c r="HK182" s="24"/>
      <c r="HL182" s="25"/>
      <c r="HM182" s="25"/>
      <c r="HN182" s="25"/>
      <c r="HO182" s="18" t="str">
        <f t="shared" si="545"/>
        <v/>
      </c>
      <c r="HP182" s="18" t="str">
        <f t="shared" si="546"/>
        <v/>
      </c>
      <c r="HQ182" s="18" t="str">
        <f t="shared" si="596"/>
        <v/>
      </c>
      <c r="HR182" s="18" t="str">
        <f t="shared" si="597"/>
        <v/>
      </c>
      <c r="HS182" s="18" t="str">
        <f>IF(ISNUMBER(HQ182), HQ182*COS(RADIANS(-$C182+Графики!$B$3))+HR182*SIN(RADIANS(-$C182+Графики!$B$3)),"")</f>
        <v/>
      </c>
      <c r="HT182" s="19" t="str">
        <f>IF(ISNUMBER(HQ182), HQ182*COS(RADIANS(-$C182+Графики!$B$5))+HR182*SIN(RADIANS(-$C182+Графики!$B$5)),"")</f>
        <v/>
      </c>
      <c r="HU182" s="24"/>
      <c r="HV182" s="25"/>
      <c r="HW182" s="25"/>
      <c r="HX182" s="25"/>
      <c r="HY182" s="18" t="str">
        <f t="shared" si="547"/>
        <v/>
      </c>
      <c r="HZ182" s="18" t="str">
        <f t="shared" si="548"/>
        <v/>
      </c>
      <c r="IA182" s="18" t="str">
        <f t="shared" si="598"/>
        <v/>
      </c>
      <c r="IB182" s="18" t="str">
        <f t="shared" si="599"/>
        <v/>
      </c>
      <c r="IC182" s="18" t="str">
        <f>IF(ISNUMBER(IA182), IA182*COS(RADIANS(-$C182+Графики!$B$3))+IB182*SIN(RADIANS(-$C182+Графики!$B$3)),"")</f>
        <v/>
      </c>
      <c r="ID182" s="19" t="str">
        <f>IF(ISNUMBER(IA182), IA182*COS(RADIANS(-$C182+Графики!$B$5))+IB182*SIN(RADIANS(-$C182+Графики!$B$5)),"")</f>
        <v/>
      </c>
      <c r="IE182" s="24"/>
      <c r="IF182" s="25"/>
      <c r="IG182" s="25"/>
      <c r="IH182" s="25"/>
      <c r="II182" s="18" t="str">
        <f t="shared" si="549"/>
        <v/>
      </c>
      <c r="IJ182" s="18" t="str">
        <f t="shared" si="550"/>
        <v/>
      </c>
      <c r="IK182" s="18" t="str">
        <f t="shared" si="600"/>
        <v/>
      </c>
      <c r="IL182" s="18" t="str">
        <f t="shared" si="601"/>
        <v/>
      </c>
      <c r="IM182" s="18" t="str">
        <f>IF(ISNUMBER(IK182), IK182*COS(RADIANS(-$C182+Графики!$B$3))+IL182*SIN(RADIANS(-$C182+Графики!$B$3)),"")</f>
        <v/>
      </c>
      <c r="IN182" s="19" t="str">
        <f>IF(ISNUMBER(IK182), IK182*COS(RADIANS(-$C182+Графики!$B$5))+IL182*SIN(RADIANS(-$C182+Графики!$B$5)),"")</f>
        <v/>
      </c>
      <c r="IO182" s="24"/>
      <c r="IP182" s="25"/>
      <c r="IQ182" s="25"/>
      <c r="IR182" s="25"/>
      <c r="IS182" s="18" t="str">
        <f t="shared" si="551"/>
        <v/>
      </c>
      <c r="IT182" s="18" t="str">
        <f t="shared" si="552"/>
        <v/>
      </c>
      <c r="IU182" s="18" t="str">
        <f t="shared" si="602"/>
        <v/>
      </c>
      <c r="IV182" s="18" t="str">
        <f t="shared" si="603"/>
        <v/>
      </c>
      <c r="IW182" s="18" t="str">
        <f>IF(ISNUMBER(IU182), IU182*COS(RADIANS(-$C182+Графики!$B$3))+IV182*SIN(RADIANS(-$C182+Графики!$B$3)),"")</f>
        <v/>
      </c>
      <c r="IX182" s="19" t="str">
        <f>IF(ISNUMBER(IU182), IU182*COS(RADIANS(-$C182+Графики!$B$5))+IV182*SIN(RADIANS(-$C182+Графики!$B$5)),"")</f>
        <v/>
      </c>
    </row>
    <row r="183" spans="1:258" s="88" customFormat="1" x14ac:dyDescent="0.25">
      <c r="A183" s="44">
        <v>183</v>
      </c>
      <c r="B183" s="50">
        <v>0</v>
      </c>
      <c r="C183" s="11">
        <f>IF(Графики!$A$7="Расчитывать с учетом закручивания скважины",B183,0)</f>
        <v>0</v>
      </c>
      <c r="D183" s="47">
        <v>90</v>
      </c>
      <c r="E183" s="34">
        <f t="shared" ref="E183:F202" si="604">IF(ISNUMBER(INDEX($I$1:$IX$303,$A183,E$1) ),INDEX($I$1:$IX$303,$A183,E$1),0)</f>
        <v>0</v>
      </c>
      <c r="F183" s="35">
        <f t="shared" si="604"/>
        <v>0</v>
      </c>
      <c r="G183" s="35">
        <f t="shared" si="500"/>
        <v>0</v>
      </c>
      <c r="H183" s="36">
        <f t="shared" si="501"/>
        <v>0</v>
      </c>
      <c r="I183" s="29"/>
      <c r="J183" s="25"/>
      <c r="K183" s="25"/>
      <c r="L183" s="25"/>
      <c r="M183" s="18" t="str">
        <f t="shared" si="503"/>
        <v/>
      </c>
      <c r="N183" s="18" t="str">
        <f t="shared" si="504"/>
        <v/>
      </c>
      <c r="O183" s="18" t="str">
        <f t="shared" si="554"/>
        <v/>
      </c>
      <c r="P183" s="18" t="str">
        <f t="shared" si="555"/>
        <v/>
      </c>
      <c r="Q183" s="18" t="str">
        <f>IF(ISNUMBER(O183), O183*COS(RADIANS(-$C183+Графики!$B$3))+P183*SIN(RADIANS(-$C183+Графики!$B$3)),"")</f>
        <v/>
      </c>
      <c r="R183" s="19" t="str">
        <f>IF(ISNUMBER(O183), O183*COS(RADIANS(-$C183+Графики!$B$5))+P183*SIN(RADIANS(-$C183+Графики!$B$5)),"")</f>
        <v/>
      </c>
      <c r="S183" s="29"/>
      <c r="T183" s="25"/>
      <c r="U183" s="25"/>
      <c r="V183" s="25"/>
      <c r="W183" s="18" t="str">
        <f t="shared" si="505"/>
        <v/>
      </c>
      <c r="X183" s="18" t="str">
        <f t="shared" si="506"/>
        <v/>
      </c>
      <c r="Y183" s="18" t="str">
        <f t="shared" si="556"/>
        <v/>
      </c>
      <c r="Z183" s="18" t="str">
        <f t="shared" si="557"/>
        <v/>
      </c>
      <c r="AA183" s="18" t="str">
        <f>IF(ISNUMBER(Y183), Y183*COS(RADIANS(-$C183+Графики!$B$3))+Z183*SIN(RADIANS(-$C183+Графики!$B$3)),"")</f>
        <v/>
      </c>
      <c r="AB183" s="18" t="str">
        <f>IF(ISNUMBER(Y183), Y183*COS(RADIANS(-$C183+Графики!$B$5))+Z183*SIN(RADIANS(-$C183+Графики!$B$5)),"")</f>
        <v/>
      </c>
      <c r="AC183" s="24"/>
      <c r="AD183" s="25"/>
      <c r="AE183" s="25"/>
      <c r="AF183" s="25"/>
      <c r="AG183" s="18" t="str">
        <f t="shared" si="507"/>
        <v/>
      </c>
      <c r="AH183" s="18" t="str">
        <f t="shared" si="508"/>
        <v/>
      </c>
      <c r="AI183" s="18" t="str">
        <f t="shared" si="558"/>
        <v/>
      </c>
      <c r="AJ183" s="18" t="str">
        <f t="shared" si="559"/>
        <v/>
      </c>
      <c r="AK183" s="18" t="str">
        <f>IF(ISNUMBER(AI183), AI183*COS(RADIANS(-$C183+Графики!$B$3))+AJ183*SIN(RADIANS(-$C183+Графики!$B$3)),"")</f>
        <v/>
      </c>
      <c r="AL183" s="19" t="str">
        <f>IF(ISNUMBER(AI183), AI183*COS(RADIANS(-$C183+Графики!$B$5))+AJ183*SIN(RADIANS(-$C183+Графики!$B$5)),"")</f>
        <v/>
      </c>
      <c r="AM183" s="24"/>
      <c r="AN183" s="25"/>
      <c r="AO183" s="25"/>
      <c r="AP183" s="25"/>
      <c r="AQ183" s="18" t="str">
        <f t="shared" si="509"/>
        <v/>
      </c>
      <c r="AR183" s="18" t="str">
        <f t="shared" si="510"/>
        <v/>
      </c>
      <c r="AS183" s="18" t="str">
        <f t="shared" si="560"/>
        <v/>
      </c>
      <c r="AT183" s="18" t="str">
        <f t="shared" si="561"/>
        <v/>
      </c>
      <c r="AU183" s="18" t="str">
        <f>IF(ISNUMBER(AS183), AS183*COS(RADIANS(-$C183+Графики!$B$3))+AT183*SIN(RADIANS(-$C183+Графики!$B$3)),"")</f>
        <v/>
      </c>
      <c r="AV183" s="19" t="str">
        <f>IF(ISNUMBER(AS183), AS183*COS(RADIANS(-$C183+Графики!$B$5))+AT183*SIN(RADIANS(-$C183+Графики!$B$5)),"")</f>
        <v/>
      </c>
      <c r="AW183" s="24"/>
      <c r="AX183" s="25"/>
      <c r="AY183" s="25"/>
      <c r="AZ183" s="25"/>
      <c r="BA183" s="18" t="str">
        <f t="shared" si="511"/>
        <v/>
      </c>
      <c r="BB183" s="18" t="str">
        <f t="shared" si="512"/>
        <v/>
      </c>
      <c r="BC183" s="18" t="str">
        <f t="shared" si="562"/>
        <v/>
      </c>
      <c r="BD183" s="18" t="str">
        <f t="shared" si="563"/>
        <v/>
      </c>
      <c r="BE183" s="18" t="str">
        <f>IF(ISNUMBER(BC183), BC183*COS(RADIANS(-$C183+Графики!$B$3))+BD183*SIN(RADIANS(-$C183+Графики!$B$3)),"")</f>
        <v/>
      </c>
      <c r="BF183" s="19" t="str">
        <f>IF(ISNUMBER(BC183), BC183*COS(RADIANS(-$C183+Графики!$B$5))+BD183*SIN(RADIANS(-$C183+Графики!$B$5)),"")</f>
        <v/>
      </c>
      <c r="BG183" s="24"/>
      <c r="BH183" s="25"/>
      <c r="BI183" s="25"/>
      <c r="BJ183" s="25"/>
      <c r="BK183" s="18" t="str">
        <f t="shared" si="513"/>
        <v/>
      </c>
      <c r="BL183" s="18" t="str">
        <f t="shared" si="514"/>
        <v/>
      </c>
      <c r="BM183" s="18" t="str">
        <f t="shared" si="564"/>
        <v/>
      </c>
      <c r="BN183" s="18" t="str">
        <f t="shared" si="565"/>
        <v/>
      </c>
      <c r="BO183" s="18" t="str">
        <f>IF(ISNUMBER(BM183), BM183*COS(RADIANS(-$C183+Графики!$B$3))+BN183*SIN(RADIANS(-$C183+Графики!$B$3)),"")</f>
        <v/>
      </c>
      <c r="BP183" s="19" t="str">
        <f>IF(ISNUMBER(BM183), BM183*COS(RADIANS(-$C183+Графики!$B$5))+BN183*SIN(RADIANS(-$C183+Графики!$B$5)),"")</f>
        <v/>
      </c>
      <c r="BQ183" s="24"/>
      <c r="BR183" s="25"/>
      <c r="BS183" s="25"/>
      <c r="BT183" s="25"/>
      <c r="BU183" s="18" t="str">
        <f t="shared" si="515"/>
        <v/>
      </c>
      <c r="BV183" s="18" t="str">
        <f t="shared" si="516"/>
        <v/>
      </c>
      <c r="BW183" s="18" t="str">
        <f t="shared" si="566"/>
        <v/>
      </c>
      <c r="BX183" s="18" t="str">
        <f t="shared" si="567"/>
        <v/>
      </c>
      <c r="BY183" s="18" t="str">
        <f>IF(ISNUMBER(BW183), BW183*COS(RADIANS(-$C183+Графики!$B$3))+BX183*SIN(RADIANS(-$C183+Графики!$B$3)),"")</f>
        <v/>
      </c>
      <c r="BZ183" s="19" t="str">
        <f>IF(ISNUMBER(BW183), BW183*COS(RADIANS(-$C183+Графики!$B$5))+BX183*SIN(RADIANS(-$C183+Графики!$B$5)),"")</f>
        <v/>
      </c>
      <c r="CA183" s="29"/>
      <c r="CB183" s="25"/>
      <c r="CC183" s="25"/>
      <c r="CD183" s="25"/>
      <c r="CE183" s="18" t="str">
        <f t="shared" si="517"/>
        <v/>
      </c>
      <c r="CF183" s="18" t="str">
        <f t="shared" si="518"/>
        <v/>
      </c>
      <c r="CG183" s="18" t="str">
        <f t="shared" si="568"/>
        <v/>
      </c>
      <c r="CH183" s="18" t="str">
        <f t="shared" si="569"/>
        <v/>
      </c>
      <c r="CI183" s="18" t="str">
        <f>IF(ISNUMBER(CG183), CG183*COS(RADIANS(-$C183+Графики!$B$3))+CH183*SIN(RADIANS(-$C183+Графики!$B$3)),"")</f>
        <v/>
      </c>
      <c r="CJ183" s="19" t="str">
        <f>IF(ISNUMBER(CG183), CG183*COS(RADIANS(-$C183+Графики!$B$5))+CH183*SIN(RADIANS(-$C183+Графики!$B$5)),"")</f>
        <v/>
      </c>
      <c r="CK183" s="24"/>
      <c r="CL183" s="25"/>
      <c r="CM183" s="25"/>
      <c r="CN183" s="25"/>
      <c r="CO183" s="18" t="str">
        <f t="shared" si="519"/>
        <v/>
      </c>
      <c r="CP183" s="18" t="str">
        <f t="shared" si="520"/>
        <v/>
      </c>
      <c r="CQ183" s="18" t="str">
        <f t="shared" si="570"/>
        <v/>
      </c>
      <c r="CR183" s="18" t="str">
        <f t="shared" si="571"/>
        <v/>
      </c>
      <c r="CS183" s="18" t="str">
        <f>IF(ISNUMBER(CQ183), CQ183*COS(RADIANS(-$C183+Графики!$B$3))+CR183*SIN(RADIANS(-$C183+Графики!$B$3)),"")</f>
        <v/>
      </c>
      <c r="CT183" s="19" t="str">
        <f>IF(ISNUMBER(CQ183), CQ183*COS(RADIANS(-$C183+Графики!$B$5))+CR183*SIN(RADIANS(-$C183+Графики!$B$5)),"")</f>
        <v/>
      </c>
      <c r="CU183" s="24"/>
      <c r="CV183" s="25"/>
      <c r="CW183" s="25"/>
      <c r="CX183" s="25"/>
      <c r="CY183" s="18" t="str">
        <f t="shared" si="521"/>
        <v/>
      </c>
      <c r="CZ183" s="18" t="str">
        <f t="shared" si="522"/>
        <v/>
      </c>
      <c r="DA183" s="18" t="str">
        <f t="shared" si="572"/>
        <v/>
      </c>
      <c r="DB183" s="18" t="str">
        <f t="shared" si="573"/>
        <v/>
      </c>
      <c r="DC183" s="18" t="str">
        <f>IF(ISNUMBER(DA183), DA183*COS(RADIANS(-$C183+Графики!$B$3))+DB183*SIN(RADIANS(-$C183+Графики!$B$3)),"")</f>
        <v/>
      </c>
      <c r="DD183" s="19" t="str">
        <f>IF(ISNUMBER(DA183), DA183*COS(RADIANS(-$C183+Графики!$B$5))+DB183*SIN(RADIANS(-$C183+Графики!$B$5)),"")</f>
        <v/>
      </c>
      <c r="DE183" s="24"/>
      <c r="DF183" s="25"/>
      <c r="DG183" s="25"/>
      <c r="DH183" s="25"/>
      <c r="DI183" s="18" t="str">
        <f t="shared" si="523"/>
        <v/>
      </c>
      <c r="DJ183" s="18" t="str">
        <f t="shared" si="524"/>
        <v/>
      </c>
      <c r="DK183" s="18" t="str">
        <f t="shared" si="574"/>
        <v/>
      </c>
      <c r="DL183" s="18" t="str">
        <f t="shared" si="575"/>
        <v/>
      </c>
      <c r="DM183" s="18" t="str">
        <f>IF(ISNUMBER(DK183), DK183*COS(RADIANS(-$C183+Графики!$B$3))+DL183*SIN(RADIANS(-$C183+Графики!$B$3)),"")</f>
        <v/>
      </c>
      <c r="DN183" s="19" t="str">
        <f>IF(ISNUMBER(DK183), DK183*COS(RADIANS(-$C183+Графики!$B$5))+DL183*SIN(RADIANS(-$C183+Графики!$B$5)),"")</f>
        <v/>
      </c>
      <c r="DO183" s="24"/>
      <c r="DP183" s="25"/>
      <c r="DQ183" s="25"/>
      <c r="DR183" s="25"/>
      <c r="DS183" s="18" t="str">
        <f t="shared" si="525"/>
        <v/>
      </c>
      <c r="DT183" s="18" t="str">
        <f t="shared" si="526"/>
        <v/>
      </c>
      <c r="DU183" s="18" t="str">
        <f t="shared" si="576"/>
        <v/>
      </c>
      <c r="DV183" s="18" t="str">
        <f t="shared" si="577"/>
        <v/>
      </c>
      <c r="DW183" s="18" t="str">
        <f>IF(ISNUMBER(DU183), DU183*COS(RADIANS(-$C183+Графики!$B$3))+DV183*SIN(RADIANS(-$C183+Графики!$B$3)),"")</f>
        <v/>
      </c>
      <c r="DX183" s="19" t="str">
        <f>IF(ISNUMBER(DU183), DU183*COS(RADIANS(-$C183+Графики!$B$5))+DV183*SIN(RADIANS(-$C183+Графики!$B$5)),"")</f>
        <v/>
      </c>
      <c r="DY183" s="24"/>
      <c r="DZ183" s="25"/>
      <c r="EA183" s="25"/>
      <c r="EB183" s="25"/>
      <c r="EC183" s="18" t="str">
        <f t="shared" si="527"/>
        <v/>
      </c>
      <c r="ED183" s="18" t="str">
        <f t="shared" si="528"/>
        <v/>
      </c>
      <c r="EE183" s="18" t="str">
        <f t="shared" si="578"/>
        <v/>
      </c>
      <c r="EF183" s="18" t="str">
        <f t="shared" si="579"/>
        <v/>
      </c>
      <c r="EG183" s="18" t="str">
        <f>IF(ISNUMBER(EE183), EE183*COS(RADIANS(-$C183+Графики!$B$3))+EF183*SIN(RADIANS(-$C183+Графики!$B$3)),"")</f>
        <v/>
      </c>
      <c r="EH183" s="19" t="str">
        <f>IF(ISNUMBER(EE183), EE183*COS(RADIANS(-$C183+Графики!$B$5))+EF183*SIN(RADIANS(-$C183+Графики!$B$5)),"")</f>
        <v/>
      </c>
      <c r="EI183" s="24"/>
      <c r="EJ183" s="25"/>
      <c r="EK183" s="25"/>
      <c r="EL183" s="25"/>
      <c r="EM183" s="18" t="str">
        <f t="shared" si="529"/>
        <v/>
      </c>
      <c r="EN183" s="18" t="str">
        <f t="shared" si="530"/>
        <v/>
      </c>
      <c r="EO183" s="18" t="str">
        <f t="shared" si="580"/>
        <v/>
      </c>
      <c r="EP183" s="18" t="str">
        <f t="shared" si="581"/>
        <v/>
      </c>
      <c r="EQ183" s="18" t="str">
        <f>IF(ISNUMBER(EO183), EO183*COS(RADIANS(-$C183+Графики!$B$3))+EP183*SIN(RADIANS(-$C183+Графики!$B$3)),"")</f>
        <v/>
      </c>
      <c r="ER183" s="19" t="str">
        <f>IF(ISNUMBER(EO183), EO183*COS(RADIANS(-$C183+Графики!$B$5))+EP183*SIN(RADIANS(-$C183+Графики!$B$5)),"")</f>
        <v/>
      </c>
      <c r="ES183" s="24"/>
      <c r="ET183" s="25"/>
      <c r="EU183" s="25"/>
      <c r="EV183" s="25"/>
      <c r="EW183" s="18" t="str">
        <f t="shared" si="531"/>
        <v/>
      </c>
      <c r="EX183" s="18" t="str">
        <f t="shared" si="532"/>
        <v/>
      </c>
      <c r="EY183" s="18" t="str">
        <f t="shared" si="582"/>
        <v/>
      </c>
      <c r="EZ183" s="18" t="str">
        <f t="shared" si="583"/>
        <v/>
      </c>
      <c r="FA183" s="18" t="str">
        <f>IF(ISNUMBER(EY183), EY183*COS(RADIANS(-$C183+Графики!$B$3))+EZ183*SIN(RADIANS(-$C183+Графики!$B$3)),"")</f>
        <v/>
      </c>
      <c r="FB183" s="19" t="str">
        <f>IF(ISNUMBER(EY183), EY183*COS(RADIANS(-$C183+Графики!$B$5))+EZ183*SIN(RADIANS(-$C183+Графики!$B$5)),"")</f>
        <v/>
      </c>
      <c r="FC183" s="24"/>
      <c r="FD183" s="25"/>
      <c r="FE183" s="25"/>
      <c r="FF183" s="25"/>
      <c r="FG183" s="18" t="str">
        <f t="shared" si="533"/>
        <v/>
      </c>
      <c r="FH183" s="18" t="str">
        <f t="shared" si="534"/>
        <v/>
      </c>
      <c r="FI183" s="18" t="str">
        <f t="shared" si="584"/>
        <v/>
      </c>
      <c r="FJ183" s="18" t="str">
        <f t="shared" si="585"/>
        <v/>
      </c>
      <c r="FK183" s="18" t="str">
        <f>IF(ISNUMBER(FI183), FI183*COS(RADIANS(-$C183+Графики!$B$3))+FJ183*SIN(RADIANS(-$C183+Графики!$B$3)),"")</f>
        <v/>
      </c>
      <c r="FL183" s="19" t="str">
        <f>IF(ISNUMBER(FI183), FI183*COS(RADIANS(-$C183+Графики!$B$5))+FJ183*SIN(RADIANS(-$C183+Графики!$B$5)),"")</f>
        <v/>
      </c>
      <c r="FM183" s="24"/>
      <c r="FN183" s="25"/>
      <c r="FO183" s="25"/>
      <c r="FP183" s="25"/>
      <c r="FQ183" s="18" t="str">
        <f t="shared" si="535"/>
        <v/>
      </c>
      <c r="FR183" s="18" t="str">
        <f t="shared" si="536"/>
        <v/>
      </c>
      <c r="FS183" s="18" t="str">
        <f t="shared" si="586"/>
        <v/>
      </c>
      <c r="FT183" s="18" t="str">
        <f t="shared" si="587"/>
        <v/>
      </c>
      <c r="FU183" s="18" t="str">
        <f>IF(ISNUMBER(FS183), FS183*COS(RADIANS(-$C183+Графики!$B$3))+FT183*SIN(RADIANS(-$C183+Графики!$B$3)),"")</f>
        <v/>
      </c>
      <c r="FV183" s="19" t="str">
        <f>IF(ISNUMBER(FS183), FS183*COS(RADIANS(-$C183+Графики!$B$5))+FT183*SIN(RADIANS(-$C183+Графики!$B$5)),"")</f>
        <v/>
      </c>
      <c r="FW183" s="24"/>
      <c r="FX183" s="25"/>
      <c r="FY183" s="25"/>
      <c r="FZ183" s="25"/>
      <c r="GA183" s="18" t="str">
        <f t="shared" si="537"/>
        <v/>
      </c>
      <c r="GB183" s="18" t="str">
        <f t="shared" si="538"/>
        <v/>
      </c>
      <c r="GC183" s="18" t="str">
        <f t="shared" si="588"/>
        <v/>
      </c>
      <c r="GD183" s="18" t="str">
        <f t="shared" si="589"/>
        <v/>
      </c>
      <c r="GE183" s="18" t="str">
        <f>IF(ISNUMBER(GC183), GC183*COS(RADIANS(-$C183+Графики!$B$3))+GD183*SIN(RADIANS(-$C183+Графики!$B$3)),"")</f>
        <v/>
      </c>
      <c r="GF183" s="19" t="str">
        <f>IF(ISNUMBER(GC183), GC183*COS(RADIANS(-$C183+Графики!$B$5))+GD183*SIN(RADIANS(-$C183+Графики!$B$5)),"")</f>
        <v/>
      </c>
      <c r="GG183" s="24"/>
      <c r="GH183" s="25"/>
      <c r="GI183" s="25"/>
      <c r="GJ183" s="25"/>
      <c r="GK183" s="18" t="str">
        <f t="shared" si="539"/>
        <v/>
      </c>
      <c r="GL183" s="18" t="str">
        <f t="shared" si="540"/>
        <v/>
      </c>
      <c r="GM183" s="18" t="str">
        <f t="shared" si="590"/>
        <v/>
      </c>
      <c r="GN183" s="18" t="str">
        <f t="shared" si="591"/>
        <v/>
      </c>
      <c r="GO183" s="18" t="str">
        <f>IF(ISNUMBER(GM183), GM183*COS(RADIANS(-$C183+Графики!$B$3))+GN183*SIN(RADIANS(-$C183+Графики!$B$3)),"")</f>
        <v/>
      </c>
      <c r="GP183" s="19" t="str">
        <f>IF(ISNUMBER(GM183), GM183*COS(RADIANS(-$C183+Графики!$B$5))+GN183*SIN(RADIANS(-$C183+Графики!$B$5)),"")</f>
        <v/>
      </c>
      <c r="GQ183" s="24"/>
      <c r="GR183" s="25"/>
      <c r="GS183" s="25"/>
      <c r="GT183" s="25"/>
      <c r="GU183" s="18" t="str">
        <f t="shared" si="541"/>
        <v/>
      </c>
      <c r="GV183" s="18" t="str">
        <f t="shared" si="542"/>
        <v/>
      </c>
      <c r="GW183" s="18" t="str">
        <f t="shared" si="592"/>
        <v/>
      </c>
      <c r="GX183" s="18" t="str">
        <f t="shared" si="593"/>
        <v/>
      </c>
      <c r="GY183" s="18" t="str">
        <f>IF(ISNUMBER(GW183), GW183*COS(RADIANS(-$C183+Графики!$B$3))+GX183*SIN(RADIANS(-$C183+Графики!$B$3)),"")</f>
        <v/>
      </c>
      <c r="GZ183" s="19" t="str">
        <f>IF(ISNUMBER(GW183), GW183*COS(RADIANS(-$C183+Графики!$B$5))+GX183*SIN(RADIANS(-$C183+Графики!$B$5)),"")</f>
        <v/>
      </c>
      <c r="HA183" s="24"/>
      <c r="HB183" s="25"/>
      <c r="HC183" s="25"/>
      <c r="HD183" s="25"/>
      <c r="HE183" s="18" t="str">
        <f t="shared" si="543"/>
        <v/>
      </c>
      <c r="HF183" s="18" t="str">
        <f t="shared" si="544"/>
        <v/>
      </c>
      <c r="HG183" s="18" t="str">
        <f t="shared" si="594"/>
        <v/>
      </c>
      <c r="HH183" s="18" t="str">
        <f t="shared" si="595"/>
        <v/>
      </c>
      <c r="HI183" s="18" t="str">
        <f>IF(ISNUMBER(HG183), HG183*COS(RADIANS(-$C183+Графики!$B$3))+HH183*SIN(RADIANS(-$C183+Графики!$B$3)),"")</f>
        <v/>
      </c>
      <c r="HJ183" s="19" t="str">
        <f>IF(ISNUMBER(HG183), HG183*COS(RADIANS(-$C183+Графики!$B$5))+HH183*SIN(RADIANS(-$C183+Графики!$B$5)),"")</f>
        <v/>
      </c>
      <c r="HK183" s="24"/>
      <c r="HL183" s="25"/>
      <c r="HM183" s="25"/>
      <c r="HN183" s="25"/>
      <c r="HO183" s="18" t="str">
        <f t="shared" si="545"/>
        <v/>
      </c>
      <c r="HP183" s="18" t="str">
        <f t="shared" si="546"/>
        <v/>
      </c>
      <c r="HQ183" s="18" t="str">
        <f t="shared" si="596"/>
        <v/>
      </c>
      <c r="HR183" s="18" t="str">
        <f t="shared" si="597"/>
        <v/>
      </c>
      <c r="HS183" s="18" t="str">
        <f>IF(ISNUMBER(HQ183), HQ183*COS(RADIANS(-$C183+Графики!$B$3))+HR183*SIN(RADIANS(-$C183+Графики!$B$3)),"")</f>
        <v/>
      </c>
      <c r="HT183" s="19" t="str">
        <f>IF(ISNUMBER(HQ183), HQ183*COS(RADIANS(-$C183+Графики!$B$5))+HR183*SIN(RADIANS(-$C183+Графики!$B$5)),"")</f>
        <v/>
      </c>
      <c r="HU183" s="24"/>
      <c r="HV183" s="25"/>
      <c r="HW183" s="25"/>
      <c r="HX183" s="25"/>
      <c r="HY183" s="18" t="str">
        <f t="shared" si="547"/>
        <v/>
      </c>
      <c r="HZ183" s="18" t="str">
        <f t="shared" si="548"/>
        <v/>
      </c>
      <c r="IA183" s="18" t="str">
        <f t="shared" si="598"/>
        <v/>
      </c>
      <c r="IB183" s="18" t="str">
        <f t="shared" si="599"/>
        <v/>
      </c>
      <c r="IC183" s="18" t="str">
        <f>IF(ISNUMBER(IA183), IA183*COS(RADIANS(-$C183+Графики!$B$3))+IB183*SIN(RADIANS(-$C183+Графики!$B$3)),"")</f>
        <v/>
      </c>
      <c r="ID183" s="19" t="str">
        <f>IF(ISNUMBER(IA183), IA183*COS(RADIANS(-$C183+Графики!$B$5))+IB183*SIN(RADIANS(-$C183+Графики!$B$5)),"")</f>
        <v/>
      </c>
      <c r="IE183" s="24"/>
      <c r="IF183" s="25"/>
      <c r="IG183" s="25"/>
      <c r="IH183" s="25"/>
      <c r="II183" s="18" t="str">
        <f t="shared" si="549"/>
        <v/>
      </c>
      <c r="IJ183" s="18" t="str">
        <f t="shared" si="550"/>
        <v/>
      </c>
      <c r="IK183" s="18" t="str">
        <f t="shared" si="600"/>
        <v/>
      </c>
      <c r="IL183" s="18" t="str">
        <f t="shared" si="601"/>
        <v/>
      </c>
      <c r="IM183" s="18" t="str">
        <f>IF(ISNUMBER(IK183), IK183*COS(RADIANS(-$C183+Графики!$B$3))+IL183*SIN(RADIANS(-$C183+Графики!$B$3)),"")</f>
        <v/>
      </c>
      <c r="IN183" s="19" t="str">
        <f>IF(ISNUMBER(IK183), IK183*COS(RADIANS(-$C183+Графики!$B$5))+IL183*SIN(RADIANS(-$C183+Графики!$B$5)),"")</f>
        <v/>
      </c>
      <c r="IO183" s="24"/>
      <c r="IP183" s="25"/>
      <c r="IQ183" s="25"/>
      <c r="IR183" s="25"/>
      <c r="IS183" s="18" t="str">
        <f t="shared" si="551"/>
        <v/>
      </c>
      <c r="IT183" s="18" t="str">
        <f t="shared" si="552"/>
        <v/>
      </c>
      <c r="IU183" s="18" t="str">
        <f t="shared" si="602"/>
        <v/>
      </c>
      <c r="IV183" s="18" t="str">
        <f t="shared" si="603"/>
        <v/>
      </c>
      <c r="IW183" s="18" t="str">
        <f>IF(ISNUMBER(IU183), IU183*COS(RADIANS(-$C183+Графики!$B$3))+IV183*SIN(RADIANS(-$C183+Графики!$B$3)),"")</f>
        <v/>
      </c>
      <c r="IX183" s="19" t="str">
        <f>IF(ISNUMBER(IU183), IU183*COS(RADIANS(-$C183+Графики!$B$5))+IV183*SIN(RADIANS(-$C183+Графики!$B$5)),"")</f>
        <v/>
      </c>
    </row>
    <row r="184" spans="1:258" s="88" customFormat="1" x14ac:dyDescent="0.25">
      <c r="A184" s="44">
        <v>184</v>
      </c>
      <c r="B184" s="50">
        <v>0</v>
      </c>
      <c r="C184" s="11">
        <f>IF(Графики!$A$7="Расчитывать с учетом закручивания скважины",B184,0)</f>
        <v>0</v>
      </c>
      <c r="D184" s="47">
        <v>90.5</v>
      </c>
      <c r="E184" s="34">
        <f t="shared" si="604"/>
        <v>0</v>
      </c>
      <c r="F184" s="35">
        <f t="shared" si="604"/>
        <v>0</v>
      </c>
      <c r="G184" s="35">
        <f t="shared" si="500"/>
        <v>0</v>
      </c>
      <c r="H184" s="36">
        <f t="shared" si="501"/>
        <v>0</v>
      </c>
      <c r="I184" s="29"/>
      <c r="J184" s="25"/>
      <c r="K184" s="25"/>
      <c r="L184" s="25"/>
      <c r="M184" s="18" t="str">
        <f t="shared" si="503"/>
        <v/>
      </c>
      <c r="N184" s="18" t="str">
        <f t="shared" si="504"/>
        <v/>
      </c>
      <c r="O184" s="18" t="str">
        <f t="shared" si="554"/>
        <v/>
      </c>
      <c r="P184" s="18" t="str">
        <f t="shared" si="555"/>
        <v/>
      </c>
      <c r="Q184" s="18" t="str">
        <f>IF(ISNUMBER(O184), O184*COS(RADIANS(-$C184+Графики!$B$3))+P184*SIN(RADIANS(-$C184+Графики!$B$3)),"")</f>
        <v/>
      </c>
      <c r="R184" s="19" t="str">
        <f>IF(ISNUMBER(O184), O184*COS(RADIANS(-$C184+Графики!$B$5))+P184*SIN(RADIANS(-$C184+Графики!$B$5)),"")</f>
        <v/>
      </c>
      <c r="S184" s="29"/>
      <c r="T184" s="25"/>
      <c r="U184" s="25"/>
      <c r="V184" s="25"/>
      <c r="W184" s="18" t="str">
        <f t="shared" si="505"/>
        <v/>
      </c>
      <c r="X184" s="18" t="str">
        <f t="shared" si="506"/>
        <v/>
      </c>
      <c r="Y184" s="18" t="str">
        <f t="shared" si="556"/>
        <v/>
      </c>
      <c r="Z184" s="18" t="str">
        <f t="shared" si="557"/>
        <v/>
      </c>
      <c r="AA184" s="18" t="str">
        <f>IF(ISNUMBER(Y184), Y184*COS(RADIANS(-$C184+Графики!$B$3))+Z184*SIN(RADIANS(-$C184+Графики!$B$3)),"")</f>
        <v/>
      </c>
      <c r="AB184" s="18" t="str">
        <f>IF(ISNUMBER(Y184), Y184*COS(RADIANS(-$C184+Графики!$B$5))+Z184*SIN(RADIANS(-$C184+Графики!$B$5)),"")</f>
        <v/>
      </c>
      <c r="AC184" s="24"/>
      <c r="AD184" s="25"/>
      <c r="AE184" s="25"/>
      <c r="AF184" s="25"/>
      <c r="AG184" s="18" t="str">
        <f t="shared" si="507"/>
        <v/>
      </c>
      <c r="AH184" s="18" t="str">
        <f t="shared" si="508"/>
        <v/>
      </c>
      <c r="AI184" s="18" t="str">
        <f t="shared" si="558"/>
        <v/>
      </c>
      <c r="AJ184" s="18" t="str">
        <f t="shared" si="559"/>
        <v/>
      </c>
      <c r="AK184" s="18" t="str">
        <f>IF(ISNUMBER(AI184), AI184*COS(RADIANS(-$C184+Графики!$B$3))+AJ184*SIN(RADIANS(-$C184+Графики!$B$3)),"")</f>
        <v/>
      </c>
      <c r="AL184" s="19" t="str">
        <f>IF(ISNUMBER(AI184), AI184*COS(RADIANS(-$C184+Графики!$B$5))+AJ184*SIN(RADIANS(-$C184+Графики!$B$5)),"")</f>
        <v/>
      </c>
      <c r="AM184" s="24"/>
      <c r="AN184" s="25"/>
      <c r="AO184" s="25"/>
      <c r="AP184" s="25"/>
      <c r="AQ184" s="18" t="str">
        <f t="shared" si="509"/>
        <v/>
      </c>
      <c r="AR184" s="18" t="str">
        <f t="shared" si="510"/>
        <v/>
      </c>
      <c r="AS184" s="18" t="str">
        <f t="shared" si="560"/>
        <v/>
      </c>
      <c r="AT184" s="18" t="str">
        <f t="shared" si="561"/>
        <v/>
      </c>
      <c r="AU184" s="18" t="str">
        <f>IF(ISNUMBER(AS184), AS184*COS(RADIANS(-$C184+Графики!$B$3))+AT184*SIN(RADIANS(-$C184+Графики!$B$3)),"")</f>
        <v/>
      </c>
      <c r="AV184" s="19" t="str">
        <f>IF(ISNUMBER(AS184), AS184*COS(RADIANS(-$C184+Графики!$B$5))+AT184*SIN(RADIANS(-$C184+Графики!$B$5)),"")</f>
        <v/>
      </c>
      <c r="AW184" s="24"/>
      <c r="AX184" s="25"/>
      <c r="AY184" s="25"/>
      <c r="AZ184" s="25"/>
      <c r="BA184" s="18" t="str">
        <f t="shared" si="511"/>
        <v/>
      </c>
      <c r="BB184" s="18" t="str">
        <f t="shared" si="512"/>
        <v/>
      </c>
      <c r="BC184" s="18" t="str">
        <f t="shared" si="562"/>
        <v/>
      </c>
      <c r="BD184" s="18" t="str">
        <f t="shared" si="563"/>
        <v/>
      </c>
      <c r="BE184" s="18" t="str">
        <f>IF(ISNUMBER(BC184), BC184*COS(RADIANS(-$C184+Графики!$B$3))+BD184*SIN(RADIANS(-$C184+Графики!$B$3)),"")</f>
        <v/>
      </c>
      <c r="BF184" s="19" t="str">
        <f>IF(ISNUMBER(BC184), BC184*COS(RADIANS(-$C184+Графики!$B$5))+BD184*SIN(RADIANS(-$C184+Графики!$B$5)),"")</f>
        <v/>
      </c>
      <c r="BG184" s="24"/>
      <c r="BH184" s="25"/>
      <c r="BI184" s="25"/>
      <c r="BJ184" s="25"/>
      <c r="BK184" s="18" t="str">
        <f t="shared" si="513"/>
        <v/>
      </c>
      <c r="BL184" s="18" t="str">
        <f t="shared" si="514"/>
        <v/>
      </c>
      <c r="BM184" s="18" t="str">
        <f t="shared" si="564"/>
        <v/>
      </c>
      <c r="BN184" s="18" t="str">
        <f t="shared" si="565"/>
        <v/>
      </c>
      <c r="BO184" s="18" t="str">
        <f>IF(ISNUMBER(BM184), BM184*COS(RADIANS(-$C184+Графики!$B$3))+BN184*SIN(RADIANS(-$C184+Графики!$B$3)),"")</f>
        <v/>
      </c>
      <c r="BP184" s="19" t="str">
        <f>IF(ISNUMBER(BM184), BM184*COS(RADIANS(-$C184+Графики!$B$5))+BN184*SIN(RADIANS(-$C184+Графики!$B$5)),"")</f>
        <v/>
      </c>
      <c r="BQ184" s="24"/>
      <c r="BR184" s="25"/>
      <c r="BS184" s="25"/>
      <c r="BT184" s="25"/>
      <c r="BU184" s="18" t="str">
        <f t="shared" si="515"/>
        <v/>
      </c>
      <c r="BV184" s="18" t="str">
        <f t="shared" si="516"/>
        <v/>
      </c>
      <c r="BW184" s="18" t="str">
        <f t="shared" si="566"/>
        <v/>
      </c>
      <c r="BX184" s="18" t="str">
        <f t="shared" si="567"/>
        <v/>
      </c>
      <c r="BY184" s="18" t="str">
        <f>IF(ISNUMBER(BW184), BW184*COS(RADIANS(-$C184+Графики!$B$3))+BX184*SIN(RADIANS(-$C184+Графики!$B$3)),"")</f>
        <v/>
      </c>
      <c r="BZ184" s="19" t="str">
        <f>IF(ISNUMBER(BW184), BW184*COS(RADIANS(-$C184+Графики!$B$5))+BX184*SIN(RADIANS(-$C184+Графики!$B$5)),"")</f>
        <v/>
      </c>
      <c r="CA184" s="29"/>
      <c r="CB184" s="25"/>
      <c r="CC184" s="25"/>
      <c r="CD184" s="25"/>
      <c r="CE184" s="18" t="str">
        <f t="shared" si="517"/>
        <v/>
      </c>
      <c r="CF184" s="18" t="str">
        <f t="shared" si="518"/>
        <v/>
      </c>
      <c r="CG184" s="18" t="str">
        <f t="shared" si="568"/>
        <v/>
      </c>
      <c r="CH184" s="18" t="str">
        <f t="shared" si="569"/>
        <v/>
      </c>
      <c r="CI184" s="18" t="str">
        <f>IF(ISNUMBER(CG184), CG184*COS(RADIANS(-$C184+Графики!$B$3))+CH184*SIN(RADIANS(-$C184+Графики!$B$3)),"")</f>
        <v/>
      </c>
      <c r="CJ184" s="19" t="str">
        <f>IF(ISNUMBER(CG184), CG184*COS(RADIANS(-$C184+Графики!$B$5))+CH184*SIN(RADIANS(-$C184+Графики!$B$5)),"")</f>
        <v/>
      </c>
      <c r="CK184" s="24"/>
      <c r="CL184" s="25"/>
      <c r="CM184" s="25"/>
      <c r="CN184" s="25"/>
      <c r="CO184" s="18" t="str">
        <f t="shared" si="519"/>
        <v/>
      </c>
      <c r="CP184" s="18" t="str">
        <f t="shared" si="520"/>
        <v/>
      </c>
      <c r="CQ184" s="18" t="str">
        <f t="shared" si="570"/>
        <v/>
      </c>
      <c r="CR184" s="18" t="str">
        <f t="shared" si="571"/>
        <v/>
      </c>
      <c r="CS184" s="18" t="str">
        <f>IF(ISNUMBER(CQ184), CQ184*COS(RADIANS(-$C184+Графики!$B$3))+CR184*SIN(RADIANS(-$C184+Графики!$B$3)),"")</f>
        <v/>
      </c>
      <c r="CT184" s="19" t="str">
        <f>IF(ISNUMBER(CQ184), CQ184*COS(RADIANS(-$C184+Графики!$B$5))+CR184*SIN(RADIANS(-$C184+Графики!$B$5)),"")</f>
        <v/>
      </c>
      <c r="CU184" s="24"/>
      <c r="CV184" s="25"/>
      <c r="CW184" s="25"/>
      <c r="CX184" s="25"/>
      <c r="CY184" s="18" t="str">
        <f t="shared" si="521"/>
        <v/>
      </c>
      <c r="CZ184" s="18" t="str">
        <f t="shared" si="522"/>
        <v/>
      </c>
      <c r="DA184" s="18" t="str">
        <f t="shared" si="572"/>
        <v/>
      </c>
      <c r="DB184" s="18" t="str">
        <f t="shared" si="573"/>
        <v/>
      </c>
      <c r="DC184" s="18" t="str">
        <f>IF(ISNUMBER(DA184), DA184*COS(RADIANS(-$C184+Графики!$B$3))+DB184*SIN(RADIANS(-$C184+Графики!$B$3)),"")</f>
        <v/>
      </c>
      <c r="DD184" s="19" t="str">
        <f>IF(ISNUMBER(DA184), DA184*COS(RADIANS(-$C184+Графики!$B$5))+DB184*SIN(RADIANS(-$C184+Графики!$B$5)),"")</f>
        <v/>
      </c>
      <c r="DE184" s="24"/>
      <c r="DF184" s="25"/>
      <c r="DG184" s="25"/>
      <c r="DH184" s="25"/>
      <c r="DI184" s="18" t="str">
        <f t="shared" si="523"/>
        <v/>
      </c>
      <c r="DJ184" s="18" t="str">
        <f t="shared" si="524"/>
        <v/>
      </c>
      <c r="DK184" s="18" t="str">
        <f t="shared" si="574"/>
        <v/>
      </c>
      <c r="DL184" s="18" t="str">
        <f t="shared" si="575"/>
        <v/>
      </c>
      <c r="DM184" s="18" t="str">
        <f>IF(ISNUMBER(DK184), DK184*COS(RADIANS(-$C184+Графики!$B$3))+DL184*SIN(RADIANS(-$C184+Графики!$B$3)),"")</f>
        <v/>
      </c>
      <c r="DN184" s="19" t="str">
        <f>IF(ISNUMBER(DK184), DK184*COS(RADIANS(-$C184+Графики!$B$5))+DL184*SIN(RADIANS(-$C184+Графики!$B$5)),"")</f>
        <v/>
      </c>
      <c r="DO184" s="24"/>
      <c r="DP184" s="25"/>
      <c r="DQ184" s="25"/>
      <c r="DR184" s="25"/>
      <c r="DS184" s="18" t="str">
        <f t="shared" si="525"/>
        <v/>
      </c>
      <c r="DT184" s="18" t="str">
        <f t="shared" si="526"/>
        <v/>
      </c>
      <c r="DU184" s="18" t="str">
        <f t="shared" si="576"/>
        <v/>
      </c>
      <c r="DV184" s="18" t="str">
        <f t="shared" si="577"/>
        <v/>
      </c>
      <c r="DW184" s="18" t="str">
        <f>IF(ISNUMBER(DU184), DU184*COS(RADIANS(-$C184+Графики!$B$3))+DV184*SIN(RADIANS(-$C184+Графики!$B$3)),"")</f>
        <v/>
      </c>
      <c r="DX184" s="19" t="str">
        <f>IF(ISNUMBER(DU184), DU184*COS(RADIANS(-$C184+Графики!$B$5))+DV184*SIN(RADIANS(-$C184+Графики!$B$5)),"")</f>
        <v/>
      </c>
      <c r="DY184" s="24"/>
      <c r="DZ184" s="25"/>
      <c r="EA184" s="25"/>
      <c r="EB184" s="25"/>
      <c r="EC184" s="18" t="str">
        <f t="shared" si="527"/>
        <v/>
      </c>
      <c r="ED184" s="18" t="str">
        <f t="shared" si="528"/>
        <v/>
      </c>
      <c r="EE184" s="18" t="str">
        <f t="shared" si="578"/>
        <v/>
      </c>
      <c r="EF184" s="18" t="str">
        <f t="shared" si="579"/>
        <v/>
      </c>
      <c r="EG184" s="18" t="str">
        <f>IF(ISNUMBER(EE184), EE184*COS(RADIANS(-$C184+Графики!$B$3))+EF184*SIN(RADIANS(-$C184+Графики!$B$3)),"")</f>
        <v/>
      </c>
      <c r="EH184" s="19" t="str">
        <f>IF(ISNUMBER(EE184), EE184*COS(RADIANS(-$C184+Графики!$B$5))+EF184*SIN(RADIANS(-$C184+Графики!$B$5)),"")</f>
        <v/>
      </c>
      <c r="EI184" s="24"/>
      <c r="EJ184" s="25"/>
      <c r="EK184" s="25"/>
      <c r="EL184" s="25"/>
      <c r="EM184" s="18" t="str">
        <f t="shared" si="529"/>
        <v/>
      </c>
      <c r="EN184" s="18" t="str">
        <f t="shared" si="530"/>
        <v/>
      </c>
      <c r="EO184" s="18" t="str">
        <f t="shared" si="580"/>
        <v/>
      </c>
      <c r="EP184" s="18" t="str">
        <f t="shared" si="581"/>
        <v/>
      </c>
      <c r="EQ184" s="18" t="str">
        <f>IF(ISNUMBER(EO184), EO184*COS(RADIANS(-$C184+Графики!$B$3))+EP184*SIN(RADIANS(-$C184+Графики!$B$3)),"")</f>
        <v/>
      </c>
      <c r="ER184" s="19" t="str">
        <f>IF(ISNUMBER(EO184), EO184*COS(RADIANS(-$C184+Графики!$B$5))+EP184*SIN(RADIANS(-$C184+Графики!$B$5)),"")</f>
        <v/>
      </c>
      <c r="ES184" s="24"/>
      <c r="ET184" s="25"/>
      <c r="EU184" s="25"/>
      <c r="EV184" s="25"/>
      <c r="EW184" s="18" t="str">
        <f t="shared" si="531"/>
        <v/>
      </c>
      <c r="EX184" s="18" t="str">
        <f t="shared" si="532"/>
        <v/>
      </c>
      <c r="EY184" s="18" t="str">
        <f t="shared" si="582"/>
        <v/>
      </c>
      <c r="EZ184" s="18" t="str">
        <f t="shared" si="583"/>
        <v/>
      </c>
      <c r="FA184" s="18" t="str">
        <f>IF(ISNUMBER(EY184), EY184*COS(RADIANS(-$C184+Графики!$B$3))+EZ184*SIN(RADIANS(-$C184+Графики!$B$3)),"")</f>
        <v/>
      </c>
      <c r="FB184" s="19" t="str">
        <f>IF(ISNUMBER(EY184), EY184*COS(RADIANS(-$C184+Графики!$B$5))+EZ184*SIN(RADIANS(-$C184+Графики!$B$5)),"")</f>
        <v/>
      </c>
      <c r="FC184" s="24"/>
      <c r="FD184" s="25"/>
      <c r="FE184" s="25"/>
      <c r="FF184" s="25"/>
      <c r="FG184" s="18" t="str">
        <f t="shared" si="533"/>
        <v/>
      </c>
      <c r="FH184" s="18" t="str">
        <f t="shared" si="534"/>
        <v/>
      </c>
      <c r="FI184" s="18" t="str">
        <f t="shared" si="584"/>
        <v/>
      </c>
      <c r="FJ184" s="18" t="str">
        <f t="shared" si="585"/>
        <v/>
      </c>
      <c r="FK184" s="18" t="str">
        <f>IF(ISNUMBER(FI184), FI184*COS(RADIANS(-$C184+Графики!$B$3))+FJ184*SIN(RADIANS(-$C184+Графики!$B$3)),"")</f>
        <v/>
      </c>
      <c r="FL184" s="19" t="str">
        <f>IF(ISNUMBER(FI184), FI184*COS(RADIANS(-$C184+Графики!$B$5))+FJ184*SIN(RADIANS(-$C184+Графики!$B$5)),"")</f>
        <v/>
      </c>
      <c r="FM184" s="24"/>
      <c r="FN184" s="25"/>
      <c r="FO184" s="25"/>
      <c r="FP184" s="25"/>
      <c r="FQ184" s="18" t="str">
        <f t="shared" si="535"/>
        <v/>
      </c>
      <c r="FR184" s="18" t="str">
        <f t="shared" si="536"/>
        <v/>
      </c>
      <c r="FS184" s="18" t="str">
        <f t="shared" si="586"/>
        <v/>
      </c>
      <c r="FT184" s="18" t="str">
        <f t="shared" si="587"/>
        <v/>
      </c>
      <c r="FU184" s="18" t="str">
        <f>IF(ISNUMBER(FS184), FS184*COS(RADIANS(-$C184+Графики!$B$3))+FT184*SIN(RADIANS(-$C184+Графики!$B$3)),"")</f>
        <v/>
      </c>
      <c r="FV184" s="19" t="str">
        <f>IF(ISNUMBER(FS184), FS184*COS(RADIANS(-$C184+Графики!$B$5))+FT184*SIN(RADIANS(-$C184+Графики!$B$5)),"")</f>
        <v/>
      </c>
      <c r="FW184" s="24"/>
      <c r="FX184" s="25"/>
      <c r="FY184" s="25"/>
      <c r="FZ184" s="25"/>
      <c r="GA184" s="18" t="str">
        <f t="shared" si="537"/>
        <v/>
      </c>
      <c r="GB184" s="18" t="str">
        <f t="shared" si="538"/>
        <v/>
      </c>
      <c r="GC184" s="18" t="str">
        <f t="shared" si="588"/>
        <v/>
      </c>
      <c r="GD184" s="18" t="str">
        <f t="shared" si="589"/>
        <v/>
      </c>
      <c r="GE184" s="18" t="str">
        <f>IF(ISNUMBER(GC184), GC184*COS(RADIANS(-$C184+Графики!$B$3))+GD184*SIN(RADIANS(-$C184+Графики!$B$3)),"")</f>
        <v/>
      </c>
      <c r="GF184" s="19" t="str">
        <f>IF(ISNUMBER(GC184), GC184*COS(RADIANS(-$C184+Графики!$B$5))+GD184*SIN(RADIANS(-$C184+Графики!$B$5)),"")</f>
        <v/>
      </c>
      <c r="GG184" s="24"/>
      <c r="GH184" s="25"/>
      <c r="GI184" s="25"/>
      <c r="GJ184" s="25"/>
      <c r="GK184" s="18" t="str">
        <f t="shared" si="539"/>
        <v/>
      </c>
      <c r="GL184" s="18" t="str">
        <f t="shared" si="540"/>
        <v/>
      </c>
      <c r="GM184" s="18" t="str">
        <f t="shared" si="590"/>
        <v/>
      </c>
      <c r="GN184" s="18" t="str">
        <f t="shared" si="591"/>
        <v/>
      </c>
      <c r="GO184" s="18" t="str">
        <f>IF(ISNUMBER(GM184), GM184*COS(RADIANS(-$C184+Графики!$B$3))+GN184*SIN(RADIANS(-$C184+Графики!$B$3)),"")</f>
        <v/>
      </c>
      <c r="GP184" s="19" t="str">
        <f>IF(ISNUMBER(GM184), GM184*COS(RADIANS(-$C184+Графики!$B$5))+GN184*SIN(RADIANS(-$C184+Графики!$B$5)),"")</f>
        <v/>
      </c>
      <c r="GQ184" s="24"/>
      <c r="GR184" s="25"/>
      <c r="GS184" s="25"/>
      <c r="GT184" s="25"/>
      <c r="GU184" s="18" t="str">
        <f t="shared" si="541"/>
        <v/>
      </c>
      <c r="GV184" s="18" t="str">
        <f t="shared" si="542"/>
        <v/>
      </c>
      <c r="GW184" s="18" t="str">
        <f t="shared" si="592"/>
        <v/>
      </c>
      <c r="GX184" s="18" t="str">
        <f t="shared" si="593"/>
        <v/>
      </c>
      <c r="GY184" s="18" t="str">
        <f>IF(ISNUMBER(GW184), GW184*COS(RADIANS(-$C184+Графики!$B$3))+GX184*SIN(RADIANS(-$C184+Графики!$B$3)),"")</f>
        <v/>
      </c>
      <c r="GZ184" s="19" t="str">
        <f>IF(ISNUMBER(GW184), GW184*COS(RADIANS(-$C184+Графики!$B$5))+GX184*SIN(RADIANS(-$C184+Графики!$B$5)),"")</f>
        <v/>
      </c>
      <c r="HA184" s="24"/>
      <c r="HB184" s="25"/>
      <c r="HC184" s="25"/>
      <c r="HD184" s="25"/>
      <c r="HE184" s="18" t="str">
        <f t="shared" si="543"/>
        <v/>
      </c>
      <c r="HF184" s="18" t="str">
        <f t="shared" si="544"/>
        <v/>
      </c>
      <c r="HG184" s="18" t="str">
        <f t="shared" si="594"/>
        <v/>
      </c>
      <c r="HH184" s="18" t="str">
        <f t="shared" si="595"/>
        <v/>
      </c>
      <c r="HI184" s="18" t="str">
        <f>IF(ISNUMBER(HG184), HG184*COS(RADIANS(-$C184+Графики!$B$3))+HH184*SIN(RADIANS(-$C184+Графики!$B$3)),"")</f>
        <v/>
      </c>
      <c r="HJ184" s="19" t="str">
        <f>IF(ISNUMBER(HG184), HG184*COS(RADIANS(-$C184+Графики!$B$5))+HH184*SIN(RADIANS(-$C184+Графики!$B$5)),"")</f>
        <v/>
      </c>
      <c r="HK184" s="24"/>
      <c r="HL184" s="25"/>
      <c r="HM184" s="25"/>
      <c r="HN184" s="25"/>
      <c r="HO184" s="18" t="str">
        <f t="shared" si="545"/>
        <v/>
      </c>
      <c r="HP184" s="18" t="str">
        <f t="shared" si="546"/>
        <v/>
      </c>
      <c r="HQ184" s="18" t="str">
        <f t="shared" si="596"/>
        <v/>
      </c>
      <c r="HR184" s="18" t="str">
        <f t="shared" si="597"/>
        <v/>
      </c>
      <c r="HS184" s="18" t="str">
        <f>IF(ISNUMBER(HQ184), HQ184*COS(RADIANS(-$C184+Графики!$B$3))+HR184*SIN(RADIANS(-$C184+Графики!$B$3)),"")</f>
        <v/>
      </c>
      <c r="HT184" s="19" t="str">
        <f>IF(ISNUMBER(HQ184), HQ184*COS(RADIANS(-$C184+Графики!$B$5))+HR184*SIN(RADIANS(-$C184+Графики!$B$5)),"")</f>
        <v/>
      </c>
      <c r="HU184" s="24"/>
      <c r="HV184" s="25"/>
      <c r="HW184" s="25"/>
      <c r="HX184" s="25"/>
      <c r="HY184" s="18" t="str">
        <f t="shared" si="547"/>
        <v/>
      </c>
      <c r="HZ184" s="18" t="str">
        <f t="shared" si="548"/>
        <v/>
      </c>
      <c r="IA184" s="18" t="str">
        <f t="shared" si="598"/>
        <v/>
      </c>
      <c r="IB184" s="18" t="str">
        <f t="shared" si="599"/>
        <v/>
      </c>
      <c r="IC184" s="18" t="str">
        <f>IF(ISNUMBER(IA184), IA184*COS(RADIANS(-$C184+Графики!$B$3))+IB184*SIN(RADIANS(-$C184+Графики!$B$3)),"")</f>
        <v/>
      </c>
      <c r="ID184" s="19" t="str">
        <f>IF(ISNUMBER(IA184), IA184*COS(RADIANS(-$C184+Графики!$B$5))+IB184*SIN(RADIANS(-$C184+Графики!$B$5)),"")</f>
        <v/>
      </c>
      <c r="IE184" s="24"/>
      <c r="IF184" s="25"/>
      <c r="IG184" s="25"/>
      <c r="IH184" s="25"/>
      <c r="II184" s="18" t="str">
        <f t="shared" si="549"/>
        <v/>
      </c>
      <c r="IJ184" s="18" t="str">
        <f t="shared" si="550"/>
        <v/>
      </c>
      <c r="IK184" s="18" t="str">
        <f t="shared" si="600"/>
        <v/>
      </c>
      <c r="IL184" s="18" t="str">
        <f t="shared" si="601"/>
        <v/>
      </c>
      <c r="IM184" s="18" t="str">
        <f>IF(ISNUMBER(IK184), IK184*COS(RADIANS(-$C184+Графики!$B$3))+IL184*SIN(RADIANS(-$C184+Графики!$B$3)),"")</f>
        <v/>
      </c>
      <c r="IN184" s="19" t="str">
        <f>IF(ISNUMBER(IK184), IK184*COS(RADIANS(-$C184+Графики!$B$5))+IL184*SIN(RADIANS(-$C184+Графики!$B$5)),"")</f>
        <v/>
      </c>
      <c r="IO184" s="24"/>
      <c r="IP184" s="25"/>
      <c r="IQ184" s="25"/>
      <c r="IR184" s="25"/>
      <c r="IS184" s="18" t="str">
        <f t="shared" si="551"/>
        <v/>
      </c>
      <c r="IT184" s="18" t="str">
        <f t="shared" si="552"/>
        <v/>
      </c>
      <c r="IU184" s="18" t="str">
        <f t="shared" si="602"/>
        <v/>
      </c>
      <c r="IV184" s="18" t="str">
        <f t="shared" si="603"/>
        <v/>
      </c>
      <c r="IW184" s="18" t="str">
        <f>IF(ISNUMBER(IU184), IU184*COS(RADIANS(-$C184+Графики!$B$3))+IV184*SIN(RADIANS(-$C184+Графики!$B$3)),"")</f>
        <v/>
      </c>
      <c r="IX184" s="19" t="str">
        <f>IF(ISNUMBER(IU184), IU184*COS(RADIANS(-$C184+Графики!$B$5))+IV184*SIN(RADIANS(-$C184+Графики!$B$5)),"")</f>
        <v/>
      </c>
    </row>
    <row r="185" spans="1:258" s="88" customFormat="1" x14ac:dyDescent="0.25">
      <c r="A185" s="44">
        <v>185</v>
      </c>
      <c r="B185" s="50">
        <v>0</v>
      </c>
      <c r="C185" s="11">
        <f>IF(Графики!$A$7="Расчитывать с учетом закручивания скважины",B185,0)</f>
        <v>0</v>
      </c>
      <c r="D185" s="47">
        <v>91</v>
      </c>
      <c r="E185" s="34">
        <f t="shared" si="604"/>
        <v>0</v>
      </c>
      <c r="F185" s="35">
        <f t="shared" si="604"/>
        <v>0</v>
      </c>
      <c r="G185" s="35">
        <f t="shared" si="500"/>
        <v>0</v>
      </c>
      <c r="H185" s="36">
        <f t="shared" si="501"/>
        <v>0</v>
      </c>
      <c r="I185" s="29"/>
      <c r="J185" s="25"/>
      <c r="K185" s="25"/>
      <c r="L185" s="25"/>
      <c r="M185" s="18" t="str">
        <f t="shared" si="503"/>
        <v/>
      </c>
      <c r="N185" s="18" t="str">
        <f t="shared" si="504"/>
        <v/>
      </c>
      <c r="O185" s="18" t="str">
        <f t="shared" si="554"/>
        <v/>
      </c>
      <c r="P185" s="18" t="str">
        <f t="shared" si="555"/>
        <v/>
      </c>
      <c r="Q185" s="18" t="str">
        <f>IF(ISNUMBER(O185), O185*COS(RADIANS(-$C185+Графики!$B$3))+P185*SIN(RADIANS(-$C185+Графики!$B$3)),"")</f>
        <v/>
      </c>
      <c r="R185" s="19" t="str">
        <f>IF(ISNUMBER(O185), O185*COS(RADIANS(-$C185+Графики!$B$5))+P185*SIN(RADIANS(-$C185+Графики!$B$5)),"")</f>
        <v/>
      </c>
      <c r="S185" s="29"/>
      <c r="T185" s="25"/>
      <c r="U185" s="25"/>
      <c r="V185" s="25"/>
      <c r="W185" s="18" t="str">
        <f t="shared" si="505"/>
        <v/>
      </c>
      <c r="X185" s="18" t="str">
        <f t="shared" si="506"/>
        <v/>
      </c>
      <c r="Y185" s="18" t="str">
        <f t="shared" si="556"/>
        <v/>
      </c>
      <c r="Z185" s="18" t="str">
        <f t="shared" si="557"/>
        <v/>
      </c>
      <c r="AA185" s="18" t="str">
        <f>IF(ISNUMBER(Y185), Y185*COS(RADIANS(-$C185+Графики!$B$3))+Z185*SIN(RADIANS(-$C185+Графики!$B$3)),"")</f>
        <v/>
      </c>
      <c r="AB185" s="18" t="str">
        <f>IF(ISNUMBER(Y185), Y185*COS(RADIANS(-$C185+Графики!$B$5))+Z185*SIN(RADIANS(-$C185+Графики!$B$5)),"")</f>
        <v/>
      </c>
      <c r="AC185" s="24"/>
      <c r="AD185" s="25"/>
      <c r="AE185" s="25"/>
      <c r="AF185" s="25"/>
      <c r="AG185" s="18" t="str">
        <f t="shared" si="507"/>
        <v/>
      </c>
      <c r="AH185" s="18" t="str">
        <f t="shared" si="508"/>
        <v/>
      </c>
      <c r="AI185" s="18" t="str">
        <f t="shared" si="558"/>
        <v/>
      </c>
      <c r="AJ185" s="18" t="str">
        <f t="shared" si="559"/>
        <v/>
      </c>
      <c r="AK185" s="18" t="str">
        <f>IF(ISNUMBER(AI185), AI185*COS(RADIANS(-$C185+Графики!$B$3))+AJ185*SIN(RADIANS(-$C185+Графики!$B$3)),"")</f>
        <v/>
      </c>
      <c r="AL185" s="19" t="str">
        <f>IF(ISNUMBER(AI185), AI185*COS(RADIANS(-$C185+Графики!$B$5))+AJ185*SIN(RADIANS(-$C185+Графики!$B$5)),"")</f>
        <v/>
      </c>
      <c r="AM185" s="24"/>
      <c r="AN185" s="25"/>
      <c r="AO185" s="25"/>
      <c r="AP185" s="25"/>
      <c r="AQ185" s="18" t="str">
        <f t="shared" si="509"/>
        <v/>
      </c>
      <c r="AR185" s="18" t="str">
        <f t="shared" si="510"/>
        <v/>
      </c>
      <c r="AS185" s="18" t="str">
        <f t="shared" si="560"/>
        <v/>
      </c>
      <c r="AT185" s="18" t="str">
        <f t="shared" si="561"/>
        <v/>
      </c>
      <c r="AU185" s="18" t="str">
        <f>IF(ISNUMBER(AS185), AS185*COS(RADIANS(-$C185+Графики!$B$3))+AT185*SIN(RADIANS(-$C185+Графики!$B$3)),"")</f>
        <v/>
      </c>
      <c r="AV185" s="19" t="str">
        <f>IF(ISNUMBER(AS185), AS185*COS(RADIANS(-$C185+Графики!$B$5))+AT185*SIN(RADIANS(-$C185+Графики!$B$5)),"")</f>
        <v/>
      </c>
      <c r="AW185" s="24"/>
      <c r="AX185" s="25"/>
      <c r="AY185" s="25"/>
      <c r="AZ185" s="25"/>
      <c r="BA185" s="18" t="str">
        <f t="shared" si="511"/>
        <v/>
      </c>
      <c r="BB185" s="18" t="str">
        <f t="shared" si="512"/>
        <v/>
      </c>
      <c r="BC185" s="18" t="str">
        <f t="shared" si="562"/>
        <v/>
      </c>
      <c r="BD185" s="18" t="str">
        <f t="shared" si="563"/>
        <v/>
      </c>
      <c r="BE185" s="18" t="str">
        <f>IF(ISNUMBER(BC185), BC185*COS(RADIANS(-$C185+Графики!$B$3))+BD185*SIN(RADIANS(-$C185+Графики!$B$3)),"")</f>
        <v/>
      </c>
      <c r="BF185" s="19" t="str">
        <f>IF(ISNUMBER(BC185), BC185*COS(RADIANS(-$C185+Графики!$B$5))+BD185*SIN(RADIANS(-$C185+Графики!$B$5)),"")</f>
        <v/>
      </c>
      <c r="BG185" s="24"/>
      <c r="BH185" s="25"/>
      <c r="BI185" s="25"/>
      <c r="BJ185" s="25"/>
      <c r="BK185" s="18" t="str">
        <f t="shared" si="513"/>
        <v/>
      </c>
      <c r="BL185" s="18" t="str">
        <f t="shared" si="514"/>
        <v/>
      </c>
      <c r="BM185" s="18" t="str">
        <f t="shared" si="564"/>
        <v/>
      </c>
      <c r="BN185" s="18" t="str">
        <f t="shared" si="565"/>
        <v/>
      </c>
      <c r="BO185" s="18" t="str">
        <f>IF(ISNUMBER(BM185), BM185*COS(RADIANS(-$C185+Графики!$B$3))+BN185*SIN(RADIANS(-$C185+Графики!$B$3)),"")</f>
        <v/>
      </c>
      <c r="BP185" s="19" t="str">
        <f>IF(ISNUMBER(BM185), BM185*COS(RADIANS(-$C185+Графики!$B$5))+BN185*SIN(RADIANS(-$C185+Графики!$B$5)),"")</f>
        <v/>
      </c>
      <c r="BQ185" s="24"/>
      <c r="BR185" s="25"/>
      <c r="BS185" s="25"/>
      <c r="BT185" s="25"/>
      <c r="BU185" s="18" t="str">
        <f t="shared" si="515"/>
        <v/>
      </c>
      <c r="BV185" s="18" t="str">
        <f t="shared" si="516"/>
        <v/>
      </c>
      <c r="BW185" s="18" t="str">
        <f t="shared" si="566"/>
        <v/>
      </c>
      <c r="BX185" s="18" t="str">
        <f t="shared" si="567"/>
        <v/>
      </c>
      <c r="BY185" s="18" t="str">
        <f>IF(ISNUMBER(BW185), BW185*COS(RADIANS(-$C185+Графики!$B$3))+BX185*SIN(RADIANS(-$C185+Графики!$B$3)),"")</f>
        <v/>
      </c>
      <c r="BZ185" s="19" t="str">
        <f>IF(ISNUMBER(BW185), BW185*COS(RADIANS(-$C185+Графики!$B$5))+BX185*SIN(RADIANS(-$C185+Графики!$B$5)),"")</f>
        <v/>
      </c>
      <c r="CA185" s="29"/>
      <c r="CB185" s="25"/>
      <c r="CC185" s="25"/>
      <c r="CD185" s="25"/>
      <c r="CE185" s="18" t="str">
        <f t="shared" si="517"/>
        <v/>
      </c>
      <c r="CF185" s="18" t="str">
        <f t="shared" si="518"/>
        <v/>
      </c>
      <c r="CG185" s="18" t="str">
        <f t="shared" si="568"/>
        <v/>
      </c>
      <c r="CH185" s="18" t="str">
        <f t="shared" si="569"/>
        <v/>
      </c>
      <c r="CI185" s="18" t="str">
        <f>IF(ISNUMBER(CG185), CG185*COS(RADIANS(-$C185+Графики!$B$3))+CH185*SIN(RADIANS(-$C185+Графики!$B$3)),"")</f>
        <v/>
      </c>
      <c r="CJ185" s="19" t="str">
        <f>IF(ISNUMBER(CG185), CG185*COS(RADIANS(-$C185+Графики!$B$5))+CH185*SIN(RADIANS(-$C185+Графики!$B$5)),"")</f>
        <v/>
      </c>
      <c r="CK185" s="24"/>
      <c r="CL185" s="25"/>
      <c r="CM185" s="25"/>
      <c r="CN185" s="25"/>
      <c r="CO185" s="18" t="str">
        <f t="shared" si="519"/>
        <v/>
      </c>
      <c r="CP185" s="18" t="str">
        <f t="shared" si="520"/>
        <v/>
      </c>
      <c r="CQ185" s="18" t="str">
        <f t="shared" si="570"/>
        <v/>
      </c>
      <c r="CR185" s="18" t="str">
        <f t="shared" si="571"/>
        <v/>
      </c>
      <c r="CS185" s="18" t="str">
        <f>IF(ISNUMBER(CQ185), CQ185*COS(RADIANS(-$C185+Графики!$B$3))+CR185*SIN(RADIANS(-$C185+Графики!$B$3)),"")</f>
        <v/>
      </c>
      <c r="CT185" s="19" t="str">
        <f>IF(ISNUMBER(CQ185), CQ185*COS(RADIANS(-$C185+Графики!$B$5))+CR185*SIN(RADIANS(-$C185+Графики!$B$5)),"")</f>
        <v/>
      </c>
      <c r="CU185" s="24"/>
      <c r="CV185" s="25"/>
      <c r="CW185" s="25"/>
      <c r="CX185" s="25"/>
      <c r="CY185" s="18" t="str">
        <f t="shared" si="521"/>
        <v/>
      </c>
      <c r="CZ185" s="18" t="str">
        <f t="shared" si="522"/>
        <v/>
      </c>
      <c r="DA185" s="18" t="str">
        <f t="shared" si="572"/>
        <v/>
      </c>
      <c r="DB185" s="18" t="str">
        <f t="shared" si="573"/>
        <v/>
      </c>
      <c r="DC185" s="18" t="str">
        <f>IF(ISNUMBER(DA185), DA185*COS(RADIANS(-$C185+Графики!$B$3))+DB185*SIN(RADIANS(-$C185+Графики!$B$3)),"")</f>
        <v/>
      </c>
      <c r="DD185" s="19" t="str">
        <f>IF(ISNUMBER(DA185), DA185*COS(RADIANS(-$C185+Графики!$B$5))+DB185*SIN(RADIANS(-$C185+Графики!$B$5)),"")</f>
        <v/>
      </c>
      <c r="DE185" s="24"/>
      <c r="DF185" s="25"/>
      <c r="DG185" s="25"/>
      <c r="DH185" s="25"/>
      <c r="DI185" s="18" t="str">
        <f t="shared" si="523"/>
        <v/>
      </c>
      <c r="DJ185" s="18" t="str">
        <f t="shared" si="524"/>
        <v/>
      </c>
      <c r="DK185" s="18" t="str">
        <f t="shared" si="574"/>
        <v/>
      </c>
      <c r="DL185" s="18" t="str">
        <f t="shared" si="575"/>
        <v/>
      </c>
      <c r="DM185" s="18" t="str">
        <f>IF(ISNUMBER(DK185), DK185*COS(RADIANS(-$C185+Графики!$B$3))+DL185*SIN(RADIANS(-$C185+Графики!$B$3)),"")</f>
        <v/>
      </c>
      <c r="DN185" s="19" t="str">
        <f>IF(ISNUMBER(DK185), DK185*COS(RADIANS(-$C185+Графики!$B$5))+DL185*SIN(RADIANS(-$C185+Графики!$B$5)),"")</f>
        <v/>
      </c>
      <c r="DO185" s="24"/>
      <c r="DP185" s="25"/>
      <c r="DQ185" s="25"/>
      <c r="DR185" s="25"/>
      <c r="DS185" s="18" t="str">
        <f t="shared" si="525"/>
        <v/>
      </c>
      <c r="DT185" s="18" t="str">
        <f t="shared" si="526"/>
        <v/>
      </c>
      <c r="DU185" s="18" t="str">
        <f t="shared" si="576"/>
        <v/>
      </c>
      <c r="DV185" s="18" t="str">
        <f t="shared" si="577"/>
        <v/>
      </c>
      <c r="DW185" s="18" t="str">
        <f>IF(ISNUMBER(DU185), DU185*COS(RADIANS(-$C185+Графики!$B$3))+DV185*SIN(RADIANS(-$C185+Графики!$B$3)),"")</f>
        <v/>
      </c>
      <c r="DX185" s="19" t="str">
        <f>IF(ISNUMBER(DU185), DU185*COS(RADIANS(-$C185+Графики!$B$5))+DV185*SIN(RADIANS(-$C185+Графики!$B$5)),"")</f>
        <v/>
      </c>
      <c r="DY185" s="24"/>
      <c r="DZ185" s="25"/>
      <c r="EA185" s="25"/>
      <c r="EB185" s="25"/>
      <c r="EC185" s="18" t="str">
        <f t="shared" si="527"/>
        <v/>
      </c>
      <c r="ED185" s="18" t="str">
        <f t="shared" si="528"/>
        <v/>
      </c>
      <c r="EE185" s="18" t="str">
        <f t="shared" si="578"/>
        <v/>
      </c>
      <c r="EF185" s="18" t="str">
        <f t="shared" si="579"/>
        <v/>
      </c>
      <c r="EG185" s="18" t="str">
        <f>IF(ISNUMBER(EE185), EE185*COS(RADIANS(-$C185+Графики!$B$3))+EF185*SIN(RADIANS(-$C185+Графики!$B$3)),"")</f>
        <v/>
      </c>
      <c r="EH185" s="19" t="str">
        <f>IF(ISNUMBER(EE185), EE185*COS(RADIANS(-$C185+Графики!$B$5))+EF185*SIN(RADIANS(-$C185+Графики!$B$5)),"")</f>
        <v/>
      </c>
      <c r="EI185" s="24"/>
      <c r="EJ185" s="25"/>
      <c r="EK185" s="25"/>
      <c r="EL185" s="25"/>
      <c r="EM185" s="18" t="str">
        <f t="shared" si="529"/>
        <v/>
      </c>
      <c r="EN185" s="18" t="str">
        <f t="shared" si="530"/>
        <v/>
      </c>
      <c r="EO185" s="18" t="str">
        <f t="shared" si="580"/>
        <v/>
      </c>
      <c r="EP185" s="18" t="str">
        <f t="shared" si="581"/>
        <v/>
      </c>
      <c r="EQ185" s="18" t="str">
        <f>IF(ISNUMBER(EO185), EO185*COS(RADIANS(-$C185+Графики!$B$3))+EP185*SIN(RADIANS(-$C185+Графики!$B$3)),"")</f>
        <v/>
      </c>
      <c r="ER185" s="19" t="str">
        <f>IF(ISNUMBER(EO185), EO185*COS(RADIANS(-$C185+Графики!$B$5))+EP185*SIN(RADIANS(-$C185+Графики!$B$5)),"")</f>
        <v/>
      </c>
      <c r="ES185" s="24"/>
      <c r="ET185" s="25"/>
      <c r="EU185" s="25"/>
      <c r="EV185" s="25"/>
      <c r="EW185" s="18" t="str">
        <f t="shared" si="531"/>
        <v/>
      </c>
      <c r="EX185" s="18" t="str">
        <f t="shared" si="532"/>
        <v/>
      </c>
      <c r="EY185" s="18" t="str">
        <f t="shared" si="582"/>
        <v/>
      </c>
      <c r="EZ185" s="18" t="str">
        <f t="shared" si="583"/>
        <v/>
      </c>
      <c r="FA185" s="18" t="str">
        <f>IF(ISNUMBER(EY185), EY185*COS(RADIANS(-$C185+Графики!$B$3))+EZ185*SIN(RADIANS(-$C185+Графики!$B$3)),"")</f>
        <v/>
      </c>
      <c r="FB185" s="19" t="str">
        <f>IF(ISNUMBER(EY185), EY185*COS(RADIANS(-$C185+Графики!$B$5))+EZ185*SIN(RADIANS(-$C185+Графики!$B$5)),"")</f>
        <v/>
      </c>
      <c r="FC185" s="24"/>
      <c r="FD185" s="25"/>
      <c r="FE185" s="25"/>
      <c r="FF185" s="25"/>
      <c r="FG185" s="18" t="str">
        <f t="shared" si="533"/>
        <v/>
      </c>
      <c r="FH185" s="18" t="str">
        <f t="shared" si="534"/>
        <v/>
      </c>
      <c r="FI185" s="18" t="str">
        <f t="shared" si="584"/>
        <v/>
      </c>
      <c r="FJ185" s="18" t="str">
        <f t="shared" si="585"/>
        <v/>
      </c>
      <c r="FK185" s="18" t="str">
        <f>IF(ISNUMBER(FI185), FI185*COS(RADIANS(-$C185+Графики!$B$3))+FJ185*SIN(RADIANS(-$C185+Графики!$B$3)),"")</f>
        <v/>
      </c>
      <c r="FL185" s="19" t="str">
        <f>IF(ISNUMBER(FI185), FI185*COS(RADIANS(-$C185+Графики!$B$5))+FJ185*SIN(RADIANS(-$C185+Графики!$B$5)),"")</f>
        <v/>
      </c>
      <c r="FM185" s="24"/>
      <c r="FN185" s="25"/>
      <c r="FO185" s="25"/>
      <c r="FP185" s="25"/>
      <c r="FQ185" s="18" t="str">
        <f t="shared" si="535"/>
        <v/>
      </c>
      <c r="FR185" s="18" t="str">
        <f t="shared" si="536"/>
        <v/>
      </c>
      <c r="FS185" s="18" t="str">
        <f t="shared" si="586"/>
        <v/>
      </c>
      <c r="FT185" s="18" t="str">
        <f t="shared" si="587"/>
        <v/>
      </c>
      <c r="FU185" s="18" t="str">
        <f>IF(ISNUMBER(FS185), FS185*COS(RADIANS(-$C185+Графики!$B$3))+FT185*SIN(RADIANS(-$C185+Графики!$B$3)),"")</f>
        <v/>
      </c>
      <c r="FV185" s="19" t="str">
        <f>IF(ISNUMBER(FS185), FS185*COS(RADIANS(-$C185+Графики!$B$5))+FT185*SIN(RADIANS(-$C185+Графики!$B$5)),"")</f>
        <v/>
      </c>
      <c r="FW185" s="24"/>
      <c r="FX185" s="25"/>
      <c r="FY185" s="25"/>
      <c r="FZ185" s="25"/>
      <c r="GA185" s="18" t="str">
        <f t="shared" si="537"/>
        <v/>
      </c>
      <c r="GB185" s="18" t="str">
        <f t="shared" si="538"/>
        <v/>
      </c>
      <c r="GC185" s="18" t="str">
        <f t="shared" si="588"/>
        <v/>
      </c>
      <c r="GD185" s="18" t="str">
        <f t="shared" si="589"/>
        <v/>
      </c>
      <c r="GE185" s="18" t="str">
        <f>IF(ISNUMBER(GC185), GC185*COS(RADIANS(-$C185+Графики!$B$3))+GD185*SIN(RADIANS(-$C185+Графики!$B$3)),"")</f>
        <v/>
      </c>
      <c r="GF185" s="19" t="str">
        <f>IF(ISNUMBER(GC185), GC185*COS(RADIANS(-$C185+Графики!$B$5))+GD185*SIN(RADIANS(-$C185+Графики!$B$5)),"")</f>
        <v/>
      </c>
      <c r="GG185" s="24"/>
      <c r="GH185" s="25"/>
      <c r="GI185" s="25"/>
      <c r="GJ185" s="25"/>
      <c r="GK185" s="18" t="str">
        <f t="shared" si="539"/>
        <v/>
      </c>
      <c r="GL185" s="18" t="str">
        <f t="shared" si="540"/>
        <v/>
      </c>
      <c r="GM185" s="18" t="str">
        <f t="shared" si="590"/>
        <v/>
      </c>
      <c r="GN185" s="18" t="str">
        <f t="shared" si="591"/>
        <v/>
      </c>
      <c r="GO185" s="18" t="str">
        <f>IF(ISNUMBER(GM185), GM185*COS(RADIANS(-$C185+Графики!$B$3))+GN185*SIN(RADIANS(-$C185+Графики!$B$3)),"")</f>
        <v/>
      </c>
      <c r="GP185" s="19" t="str">
        <f>IF(ISNUMBER(GM185), GM185*COS(RADIANS(-$C185+Графики!$B$5))+GN185*SIN(RADIANS(-$C185+Графики!$B$5)),"")</f>
        <v/>
      </c>
      <c r="GQ185" s="24"/>
      <c r="GR185" s="25"/>
      <c r="GS185" s="25"/>
      <c r="GT185" s="25"/>
      <c r="GU185" s="18" t="str">
        <f t="shared" si="541"/>
        <v/>
      </c>
      <c r="GV185" s="18" t="str">
        <f t="shared" si="542"/>
        <v/>
      </c>
      <c r="GW185" s="18" t="str">
        <f t="shared" si="592"/>
        <v/>
      </c>
      <c r="GX185" s="18" t="str">
        <f t="shared" si="593"/>
        <v/>
      </c>
      <c r="GY185" s="18" t="str">
        <f>IF(ISNUMBER(GW185), GW185*COS(RADIANS(-$C185+Графики!$B$3))+GX185*SIN(RADIANS(-$C185+Графики!$B$3)),"")</f>
        <v/>
      </c>
      <c r="GZ185" s="19" t="str">
        <f>IF(ISNUMBER(GW185), GW185*COS(RADIANS(-$C185+Графики!$B$5))+GX185*SIN(RADIANS(-$C185+Графики!$B$5)),"")</f>
        <v/>
      </c>
      <c r="HA185" s="24"/>
      <c r="HB185" s="25"/>
      <c r="HC185" s="25"/>
      <c r="HD185" s="25"/>
      <c r="HE185" s="18" t="str">
        <f t="shared" si="543"/>
        <v/>
      </c>
      <c r="HF185" s="18" t="str">
        <f t="shared" si="544"/>
        <v/>
      </c>
      <c r="HG185" s="18" t="str">
        <f t="shared" si="594"/>
        <v/>
      </c>
      <c r="HH185" s="18" t="str">
        <f t="shared" si="595"/>
        <v/>
      </c>
      <c r="HI185" s="18" t="str">
        <f>IF(ISNUMBER(HG185), HG185*COS(RADIANS(-$C185+Графики!$B$3))+HH185*SIN(RADIANS(-$C185+Графики!$B$3)),"")</f>
        <v/>
      </c>
      <c r="HJ185" s="19" t="str">
        <f>IF(ISNUMBER(HG185), HG185*COS(RADIANS(-$C185+Графики!$B$5))+HH185*SIN(RADIANS(-$C185+Графики!$B$5)),"")</f>
        <v/>
      </c>
      <c r="HK185" s="24"/>
      <c r="HL185" s="25"/>
      <c r="HM185" s="25"/>
      <c r="HN185" s="25"/>
      <c r="HO185" s="18" t="str">
        <f t="shared" si="545"/>
        <v/>
      </c>
      <c r="HP185" s="18" t="str">
        <f t="shared" si="546"/>
        <v/>
      </c>
      <c r="HQ185" s="18" t="str">
        <f t="shared" si="596"/>
        <v/>
      </c>
      <c r="HR185" s="18" t="str">
        <f t="shared" si="597"/>
        <v/>
      </c>
      <c r="HS185" s="18" t="str">
        <f>IF(ISNUMBER(HQ185), HQ185*COS(RADIANS(-$C185+Графики!$B$3))+HR185*SIN(RADIANS(-$C185+Графики!$B$3)),"")</f>
        <v/>
      </c>
      <c r="HT185" s="19" t="str">
        <f>IF(ISNUMBER(HQ185), HQ185*COS(RADIANS(-$C185+Графики!$B$5))+HR185*SIN(RADIANS(-$C185+Графики!$B$5)),"")</f>
        <v/>
      </c>
      <c r="HU185" s="24"/>
      <c r="HV185" s="25"/>
      <c r="HW185" s="25"/>
      <c r="HX185" s="25"/>
      <c r="HY185" s="18" t="str">
        <f t="shared" si="547"/>
        <v/>
      </c>
      <c r="HZ185" s="18" t="str">
        <f t="shared" si="548"/>
        <v/>
      </c>
      <c r="IA185" s="18" t="str">
        <f t="shared" si="598"/>
        <v/>
      </c>
      <c r="IB185" s="18" t="str">
        <f t="shared" si="599"/>
        <v/>
      </c>
      <c r="IC185" s="18" t="str">
        <f>IF(ISNUMBER(IA185), IA185*COS(RADIANS(-$C185+Графики!$B$3))+IB185*SIN(RADIANS(-$C185+Графики!$B$3)),"")</f>
        <v/>
      </c>
      <c r="ID185" s="19" t="str">
        <f>IF(ISNUMBER(IA185), IA185*COS(RADIANS(-$C185+Графики!$B$5))+IB185*SIN(RADIANS(-$C185+Графики!$B$5)),"")</f>
        <v/>
      </c>
      <c r="IE185" s="24"/>
      <c r="IF185" s="25"/>
      <c r="IG185" s="25"/>
      <c r="IH185" s="25"/>
      <c r="II185" s="18" t="str">
        <f t="shared" si="549"/>
        <v/>
      </c>
      <c r="IJ185" s="18" t="str">
        <f t="shared" si="550"/>
        <v/>
      </c>
      <c r="IK185" s="18" t="str">
        <f t="shared" si="600"/>
        <v/>
      </c>
      <c r="IL185" s="18" t="str">
        <f t="shared" si="601"/>
        <v/>
      </c>
      <c r="IM185" s="18" t="str">
        <f>IF(ISNUMBER(IK185), IK185*COS(RADIANS(-$C185+Графики!$B$3))+IL185*SIN(RADIANS(-$C185+Графики!$B$3)),"")</f>
        <v/>
      </c>
      <c r="IN185" s="19" t="str">
        <f>IF(ISNUMBER(IK185), IK185*COS(RADIANS(-$C185+Графики!$B$5))+IL185*SIN(RADIANS(-$C185+Графики!$B$5)),"")</f>
        <v/>
      </c>
      <c r="IO185" s="24"/>
      <c r="IP185" s="25"/>
      <c r="IQ185" s="25"/>
      <c r="IR185" s="25"/>
      <c r="IS185" s="18" t="str">
        <f t="shared" si="551"/>
        <v/>
      </c>
      <c r="IT185" s="18" t="str">
        <f t="shared" si="552"/>
        <v/>
      </c>
      <c r="IU185" s="18" t="str">
        <f t="shared" si="602"/>
        <v/>
      </c>
      <c r="IV185" s="18" t="str">
        <f t="shared" si="603"/>
        <v/>
      </c>
      <c r="IW185" s="18" t="str">
        <f>IF(ISNUMBER(IU185), IU185*COS(RADIANS(-$C185+Графики!$B$3))+IV185*SIN(RADIANS(-$C185+Графики!$B$3)),"")</f>
        <v/>
      </c>
      <c r="IX185" s="19" t="str">
        <f>IF(ISNUMBER(IU185), IU185*COS(RADIANS(-$C185+Графики!$B$5))+IV185*SIN(RADIANS(-$C185+Графики!$B$5)),"")</f>
        <v/>
      </c>
    </row>
    <row r="186" spans="1:258" s="88" customFormat="1" x14ac:dyDescent="0.25">
      <c r="A186" s="44">
        <v>186</v>
      </c>
      <c r="B186" s="50">
        <v>0</v>
      </c>
      <c r="C186" s="11">
        <f>IF(Графики!$A$7="Расчитывать с учетом закручивания скважины",B186,0)</f>
        <v>0</v>
      </c>
      <c r="D186" s="47">
        <v>91.5</v>
      </c>
      <c r="E186" s="34">
        <f t="shared" si="604"/>
        <v>0</v>
      </c>
      <c r="F186" s="35">
        <f t="shared" si="604"/>
        <v>0</v>
      </c>
      <c r="G186" s="35">
        <f t="shared" si="500"/>
        <v>0</v>
      </c>
      <c r="H186" s="36">
        <f t="shared" si="501"/>
        <v>0</v>
      </c>
      <c r="I186" s="29"/>
      <c r="J186" s="25"/>
      <c r="K186" s="25"/>
      <c r="L186" s="25"/>
      <c r="M186" s="18" t="str">
        <f t="shared" si="503"/>
        <v/>
      </c>
      <c r="N186" s="18" t="str">
        <f t="shared" si="504"/>
        <v/>
      </c>
      <c r="O186" s="18" t="str">
        <f t="shared" si="554"/>
        <v/>
      </c>
      <c r="P186" s="18" t="str">
        <f t="shared" si="555"/>
        <v/>
      </c>
      <c r="Q186" s="18" t="str">
        <f>IF(ISNUMBER(O186), O186*COS(RADIANS(-$C186+Графики!$B$3))+P186*SIN(RADIANS(-$C186+Графики!$B$3)),"")</f>
        <v/>
      </c>
      <c r="R186" s="19" t="str">
        <f>IF(ISNUMBER(O186), O186*COS(RADIANS(-$C186+Графики!$B$5))+P186*SIN(RADIANS(-$C186+Графики!$B$5)),"")</f>
        <v/>
      </c>
      <c r="S186" s="29"/>
      <c r="T186" s="25"/>
      <c r="U186" s="25"/>
      <c r="V186" s="25"/>
      <c r="W186" s="18" t="str">
        <f t="shared" si="505"/>
        <v/>
      </c>
      <c r="X186" s="18" t="str">
        <f t="shared" si="506"/>
        <v/>
      </c>
      <c r="Y186" s="18" t="str">
        <f t="shared" si="556"/>
        <v/>
      </c>
      <c r="Z186" s="18" t="str">
        <f t="shared" si="557"/>
        <v/>
      </c>
      <c r="AA186" s="18" t="str">
        <f>IF(ISNUMBER(Y186), Y186*COS(RADIANS(-$C186+Графики!$B$3))+Z186*SIN(RADIANS(-$C186+Графики!$B$3)),"")</f>
        <v/>
      </c>
      <c r="AB186" s="18" t="str">
        <f>IF(ISNUMBER(Y186), Y186*COS(RADIANS(-$C186+Графики!$B$5))+Z186*SIN(RADIANS(-$C186+Графики!$B$5)),"")</f>
        <v/>
      </c>
      <c r="AC186" s="24"/>
      <c r="AD186" s="25"/>
      <c r="AE186" s="25"/>
      <c r="AF186" s="25"/>
      <c r="AG186" s="18" t="str">
        <f t="shared" si="507"/>
        <v/>
      </c>
      <c r="AH186" s="18" t="str">
        <f t="shared" si="508"/>
        <v/>
      </c>
      <c r="AI186" s="18" t="str">
        <f t="shared" si="558"/>
        <v/>
      </c>
      <c r="AJ186" s="18" t="str">
        <f t="shared" si="559"/>
        <v/>
      </c>
      <c r="AK186" s="18" t="str">
        <f>IF(ISNUMBER(AI186), AI186*COS(RADIANS(-$C186+Графики!$B$3))+AJ186*SIN(RADIANS(-$C186+Графики!$B$3)),"")</f>
        <v/>
      </c>
      <c r="AL186" s="19" t="str">
        <f>IF(ISNUMBER(AI186), AI186*COS(RADIANS(-$C186+Графики!$B$5))+AJ186*SIN(RADIANS(-$C186+Графики!$B$5)),"")</f>
        <v/>
      </c>
      <c r="AM186" s="24"/>
      <c r="AN186" s="25"/>
      <c r="AO186" s="25"/>
      <c r="AP186" s="25"/>
      <c r="AQ186" s="18" t="str">
        <f t="shared" si="509"/>
        <v/>
      </c>
      <c r="AR186" s="18" t="str">
        <f t="shared" si="510"/>
        <v/>
      </c>
      <c r="AS186" s="18" t="str">
        <f t="shared" si="560"/>
        <v/>
      </c>
      <c r="AT186" s="18" t="str">
        <f t="shared" si="561"/>
        <v/>
      </c>
      <c r="AU186" s="18" t="str">
        <f>IF(ISNUMBER(AS186), AS186*COS(RADIANS(-$C186+Графики!$B$3))+AT186*SIN(RADIANS(-$C186+Графики!$B$3)),"")</f>
        <v/>
      </c>
      <c r="AV186" s="19" t="str">
        <f>IF(ISNUMBER(AS186), AS186*COS(RADIANS(-$C186+Графики!$B$5))+AT186*SIN(RADIANS(-$C186+Графики!$B$5)),"")</f>
        <v/>
      </c>
      <c r="AW186" s="24"/>
      <c r="AX186" s="25"/>
      <c r="AY186" s="25"/>
      <c r="AZ186" s="25"/>
      <c r="BA186" s="18" t="str">
        <f t="shared" si="511"/>
        <v/>
      </c>
      <c r="BB186" s="18" t="str">
        <f t="shared" si="512"/>
        <v/>
      </c>
      <c r="BC186" s="18" t="str">
        <f t="shared" si="562"/>
        <v/>
      </c>
      <c r="BD186" s="18" t="str">
        <f t="shared" si="563"/>
        <v/>
      </c>
      <c r="BE186" s="18" t="str">
        <f>IF(ISNUMBER(BC186), BC186*COS(RADIANS(-$C186+Графики!$B$3))+BD186*SIN(RADIANS(-$C186+Графики!$B$3)),"")</f>
        <v/>
      </c>
      <c r="BF186" s="19" t="str">
        <f>IF(ISNUMBER(BC186), BC186*COS(RADIANS(-$C186+Графики!$B$5))+BD186*SIN(RADIANS(-$C186+Графики!$B$5)),"")</f>
        <v/>
      </c>
      <c r="BG186" s="24"/>
      <c r="BH186" s="25"/>
      <c r="BI186" s="25"/>
      <c r="BJ186" s="25"/>
      <c r="BK186" s="18" t="str">
        <f t="shared" si="513"/>
        <v/>
      </c>
      <c r="BL186" s="18" t="str">
        <f t="shared" si="514"/>
        <v/>
      </c>
      <c r="BM186" s="18" t="str">
        <f t="shared" si="564"/>
        <v/>
      </c>
      <c r="BN186" s="18" t="str">
        <f t="shared" si="565"/>
        <v/>
      </c>
      <c r="BO186" s="18" t="str">
        <f>IF(ISNUMBER(BM186), BM186*COS(RADIANS(-$C186+Графики!$B$3))+BN186*SIN(RADIANS(-$C186+Графики!$B$3)),"")</f>
        <v/>
      </c>
      <c r="BP186" s="19" t="str">
        <f>IF(ISNUMBER(BM186), BM186*COS(RADIANS(-$C186+Графики!$B$5))+BN186*SIN(RADIANS(-$C186+Графики!$B$5)),"")</f>
        <v/>
      </c>
      <c r="BQ186" s="24"/>
      <c r="BR186" s="25"/>
      <c r="BS186" s="25"/>
      <c r="BT186" s="25"/>
      <c r="BU186" s="18" t="str">
        <f t="shared" si="515"/>
        <v/>
      </c>
      <c r="BV186" s="18" t="str">
        <f t="shared" si="516"/>
        <v/>
      </c>
      <c r="BW186" s="18" t="str">
        <f t="shared" si="566"/>
        <v/>
      </c>
      <c r="BX186" s="18" t="str">
        <f t="shared" si="567"/>
        <v/>
      </c>
      <c r="BY186" s="18" t="str">
        <f>IF(ISNUMBER(BW186), BW186*COS(RADIANS(-$C186+Графики!$B$3))+BX186*SIN(RADIANS(-$C186+Графики!$B$3)),"")</f>
        <v/>
      </c>
      <c r="BZ186" s="19" t="str">
        <f>IF(ISNUMBER(BW186), BW186*COS(RADIANS(-$C186+Графики!$B$5))+BX186*SIN(RADIANS(-$C186+Графики!$B$5)),"")</f>
        <v/>
      </c>
      <c r="CA186" s="29"/>
      <c r="CB186" s="25"/>
      <c r="CC186" s="25"/>
      <c r="CD186" s="25"/>
      <c r="CE186" s="18" t="str">
        <f t="shared" si="517"/>
        <v/>
      </c>
      <c r="CF186" s="18" t="str">
        <f t="shared" si="518"/>
        <v/>
      </c>
      <c r="CG186" s="18" t="str">
        <f t="shared" si="568"/>
        <v/>
      </c>
      <c r="CH186" s="18" t="str">
        <f t="shared" si="569"/>
        <v/>
      </c>
      <c r="CI186" s="18" t="str">
        <f>IF(ISNUMBER(CG186), CG186*COS(RADIANS(-$C186+Графики!$B$3))+CH186*SIN(RADIANS(-$C186+Графики!$B$3)),"")</f>
        <v/>
      </c>
      <c r="CJ186" s="19" t="str">
        <f>IF(ISNUMBER(CG186), CG186*COS(RADIANS(-$C186+Графики!$B$5))+CH186*SIN(RADIANS(-$C186+Графики!$B$5)),"")</f>
        <v/>
      </c>
      <c r="CK186" s="24"/>
      <c r="CL186" s="25"/>
      <c r="CM186" s="25"/>
      <c r="CN186" s="25"/>
      <c r="CO186" s="18" t="str">
        <f t="shared" si="519"/>
        <v/>
      </c>
      <c r="CP186" s="18" t="str">
        <f t="shared" si="520"/>
        <v/>
      </c>
      <c r="CQ186" s="18" t="str">
        <f t="shared" si="570"/>
        <v/>
      </c>
      <c r="CR186" s="18" t="str">
        <f t="shared" si="571"/>
        <v/>
      </c>
      <c r="CS186" s="18" t="str">
        <f>IF(ISNUMBER(CQ186), CQ186*COS(RADIANS(-$C186+Графики!$B$3))+CR186*SIN(RADIANS(-$C186+Графики!$B$3)),"")</f>
        <v/>
      </c>
      <c r="CT186" s="19" t="str">
        <f>IF(ISNUMBER(CQ186), CQ186*COS(RADIANS(-$C186+Графики!$B$5))+CR186*SIN(RADIANS(-$C186+Графики!$B$5)),"")</f>
        <v/>
      </c>
      <c r="CU186" s="24"/>
      <c r="CV186" s="25"/>
      <c r="CW186" s="25"/>
      <c r="CX186" s="25"/>
      <c r="CY186" s="18" t="str">
        <f t="shared" si="521"/>
        <v/>
      </c>
      <c r="CZ186" s="18" t="str">
        <f t="shared" si="522"/>
        <v/>
      </c>
      <c r="DA186" s="18" t="str">
        <f t="shared" si="572"/>
        <v/>
      </c>
      <c r="DB186" s="18" t="str">
        <f t="shared" si="573"/>
        <v/>
      </c>
      <c r="DC186" s="18" t="str">
        <f>IF(ISNUMBER(DA186), DA186*COS(RADIANS(-$C186+Графики!$B$3))+DB186*SIN(RADIANS(-$C186+Графики!$B$3)),"")</f>
        <v/>
      </c>
      <c r="DD186" s="19" t="str">
        <f>IF(ISNUMBER(DA186), DA186*COS(RADIANS(-$C186+Графики!$B$5))+DB186*SIN(RADIANS(-$C186+Графики!$B$5)),"")</f>
        <v/>
      </c>
      <c r="DE186" s="24"/>
      <c r="DF186" s="25"/>
      <c r="DG186" s="25"/>
      <c r="DH186" s="25"/>
      <c r="DI186" s="18" t="str">
        <f t="shared" si="523"/>
        <v/>
      </c>
      <c r="DJ186" s="18" t="str">
        <f t="shared" si="524"/>
        <v/>
      </c>
      <c r="DK186" s="18" t="str">
        <f t="shared" si="574"/>
        <v/>
      </c>
      <c r="DL186" s="18" t="str">
        <f t="shared" si="575"/>
        <v/>
      </c>
      <c r="DM186" s="18" t="str">
        <f>IF(ISNUMBER(DK186), DK186*COS(RADIANS(-$C186+Графики!$B$3))+DL186*SIN(RADIANS(-$C186+Графики!$B$3)),"")</f>
        <v/>
      </c>
      <c r="DN186" s="19" t="str">
        <f>IF(ISNUMBER(DK186), DK186*COS(RADIANS(-$C186+Графики!$B$5))+DL186*SIN(RADIANS(-$C186+Графики!$B$5)),"")</f>
        <v/>
      </c>
      <c r="DO186" s="24"/>
      <c r="DP186" s="25"/>
      <c r="DQ186" s="25"/>
      <c r="DR186" s="25"/>
      <c r="DS186" s="18" t="str">
        <f t="shared" si="525"/>
        <v/>
      </c>
      <c r="DT186" s="18" t="str">
        <f t="shared" si="526"/>
        <v/>
      </c>
      <c r="DU186" s="18" t="str">
        <f t="shared" si="576"/>
        <v/>
      </c>
      <c r="DV186" s="18" t="str">
        <f t="shared" si="577"/>
        <v/>
      </c>
      <c r="DW186" s="18" t="str">
        <f>IF(ISNUMBER(DU186), DU186*COS(RADIANS(-$C186+Графики!$B$3))+DV186*SIN(RADIANS(-$C186+Графики!$B$3)),"")</f>
        <v/>
      </c>
      <c r="DX186" s="19" t="str">
        <f>IF(ISNUMBER(DU186), DU186*COS(RADIANS(-$C186+Графики!$B$5))+DV186*SIN(RADIANS(-$C186+Графики!$B$5)),"")</f>
        <v/>
      </c>
      <c r="DY186" s="24"/>
      <c r="DZ186" s="25"/>
      <c r="EA186" s="25"/>
      <c r="EB186" s="25"/>
      <c r="EC186" s="18" t="str">
        <f t="shared" si="527"/>
        <v/>
      </c>
      <c r="ED186" s="18" t="str">
        <f t="shared" si="528"/>
        <v/>
      </c>
      <c r="EE186" s="18" t="str">
        <f t="shared" si="578"/>
        <v/>
      </c>
      <c r="EF186" s="18" t="str">
        <f t="shared" si="579"/>
        <v/>
      </c>
      <c r="EG186" s="18" t="str">
        <f>IF(ISNUMBER(EE186), EE186*COS(RADIANS(-$C186+Графики!$B$3))+EF186*SIN(RADIANS(-$C186+Графики!$B$3)),"")</f>
        <v/>
      </c>
      <c r="EH186" s="19" t="str">
        <f>IF(ISNUMBER(EE186), EE186*COS(RADIANS(-$C186+Графики!$B$5))+EF186*SIN(RADIANS(-$C186+Графики!$B$5)),"")</f>
        <v/>
      </c>
      <c r="EI186" s="24"/>
      <c r="EJ186" s="25"/>
      <c r="EK186" s="25"/>
      <c r="EL186" s="25"/>
      <c r="EM186" s="18" t="str">
        <f t="shared" si="529"/>
        <v/>
      </c>
      <c r="EN186" s="18" t="str">
        <f t="shared" si="530"/>
        <v/>
      </c>
      <c r="EO186" s="18" t="str">
        <f t="shared" si="580"/>
        <v/>
      </c>
      <c r="EP186" s="18" t="str">
        <f t="shared" si="581"/>
        <v/>
      </c>
      <c r="EQ186" s="18" t="str">
        <f>IF(ISNUMBER(EO186), EO186*COS(RADIANS(-$C186+Графики!$B$3))+EP186*SIN(RADIANS(-$C186+Графики!$B$3)),"")</f>
        <v/>
      </c>
      <c r="ER186" s="19" t="str">
        <f>IF(ISNUMBER(EO186), EO186*COS(RADIANS(-$C186+Графики!$B$5))+EP186*SIN(RADIANS(-$C186+Графики!$B$5)),"")</f>
        <v/>
      </c>
      <c r="ES186" s="24"/>
      <c r="ET186" s="25"/>
      <c r="EU186" s="25"/>
      <c r="EV186" s="25"/>
      <c r="EW186" s="18" t="str">
        <f t="shared" si="531"/>
        <v/>
      </c>
      <c r="EX186" s="18" t="str">
        <f t="shared" si="532"/>
        <v/>
      </c>
      <c r="EY186" s="18" t="str">
        <f t="shared" si="582"/>
        <v/>
      </c>
      <c r="EZ186" s="18" t="str">
        <f t="shared" si="583"/>
        <v/>
      </c>
      <c r="FA186" s="18" t="str">
        <f>IF(ISNUMBER(EY186), EY186*COS(RADIANS(-$C186+Графики!$B$3))+EZ186*SIN(RADIANS(-$C186+Графики!$B$3)),"")</f>
        <v/>
      </c>
      <c r="FB186" s="19" t="str">
        <f>IF(ISNUMBER(EY186), EY186*COS(RADIANS(-$C186+Графики!$B$5))+EZ186*SIN(RADIANS(-$C186+Графики!$B$5)),"")</f>
        <v/>
      </c>
      <c r="FC186" s="24"/>
      <c r="FD186" s="25"/>
      <c r="FE186" s="25"/>
      <c r="FF186" s="25"/>
      <c r="FG186" s="18" t="str">
        <f t="shared" si="533"/>
        <v/>
      </c>
      <c r="FH186" s="18" t="str">
        <f t="shared" si="534"/>
        <v/>
      </c>
      <c r="FI186" s="18" t="str">
        <f t="shared" si="584"/>
        <v/>
      </c>
      <c r="FJ186" s="18" t="str">
        <f t="shared" si="585"/>
        <v/>
      </c>
      <c r="FK186" s="18" t="str">
        <f>IF(ISNUMBER(FI186), FI186*COS(RADIANS(-$C186+Графики!$B$3))+FJ186*SIN(RADIANS(-$C186+Графики!$B$3)),"")</f>
        <v/>
      </c>
      <c r="FL186" s="19" t="str">
        <f>IF(ISNUMBER(FI186), FI186*COS(RADIANS(-$C186+Графики!$B$5))+FJ186*SIN(RADIANS(-$C186+Графики!$B$5)),"")</f>
        <v/>
      </c>
      <c r="FM186" s="24"/>
      <c r="FN186" s="25"/>
      <c r="FO186" s="25"/>
      <c r="FP186" s="25"/>
      <c r="FQ186" s="18" t="str">
        <f t="shared" si="535"/>
        <v/>
      </c>
      <c r="FR186" s="18" t="str">
        <f t="shared" si="536"/>
        <v/>
      </c>
      <c r="FS186" s="18" t="str">
        <f t="shared" si="586"/>
        <v/>
      </c>
      <c r="FT186" s="18" t="str">
        <f t="shared" si="587"/>
        <v/>
      </c>
      <c r="FU186" s="18" t="str">
        <f>IF(ISNUMBER(FS186), FS186*COS(RADIANS(-$C186+Графики!$B$3))+FT186*SIN(RADIANS(-$C186+Графики!$B$3)),"")</f>
        <v/>
      </c>
      <c r="FV186" s="19" t="str">
        <f>IF(ISNUMBER(FS186), FS186*COS(RADIANS(-$C186+Графики!$B$5))+FT186*SIN(RADIANS(-$C186+Графики!$B$5)),"")</f>
        <v/>
      </c>
      <c r="FW186" s="24"/>
      <c r="FX186" s="25"/>
      <c r="FY186" s="25"/>
      <c r="FZ186" s="25"/>
      <c r="GA186" s="18" t="str">
        <f t="shared" si="537"/>
        <v/>
      </c>
      <c r="GB186" s="18" t="str">
        <f t="shared" si="538"/>
        <v/>
      </c>
      <c r="GC186" s="18" t="str">
        <f t="shared" si="588"/>
        <v/>
      </c>
      <c r="GD186" s="18" t="str">
        <f t="shared" si="589"/>
        <v/>
      </c>
      <c r="GE186" s="18" t="str">
        <f>IF(ISNUMBER(GC186), GC186*COS(RADIANS(-$C186+Графики!$B$3))+GD186*SIN(RADIANS(-$C186+Графики!$B$3)),"")</f>
        <v/>
      </c>
      <c r="GF186" s="19" t="str">
        <f>IF(ISNUMBER(GC186), GC186*COS(RADIANS(-$C186+Графики!$B$5))+GD186*SIN(RADIANS(-$C186+Графики!$B$5)),"")</f>
        <v/>
      </c>
      <c r="GG186" s="24"/>
      <c r="GH186" s="25"/>
      <c r="GI186" s="25"/>
      <c r="GJ186" s="25"/>
      <c r="GK186" s="18" t="str">
        <f t="shared" si="539"/>
        <v/>
      </c>
      <c r="GL186" s="18" t="str">
        <f t="shared" si="540"/>
        <v/>
      </c>
      <c r="GM186" s="18" t="str">
        <f t="shared" si="590"/>
        <v/>
      </c>
      <c r="GN186" s="18" t="str">
        <f t="shared" si="591"/>
        <v/>
      </c>
      <c r="GO186" s="18" t="str">
        <f>IF(ISNUMBER(GM186), GM186*COS(RADIANS(-$C186+Графики!$B$3))+GN186*SIN(RADIANS(-$C186+Графики!$B$3)),"")</f>
        <v/>
      </c>
      <c r="GP186" s="19" t="str">
        <f>IF(ISNUMBER(GM186), GM186*COS(RADIANS(-$C186+Графики!$B$5))+GN186*SIN(RADIANS(-$C186+Графики!$B$5)),"")</f>
        <v/>
      </c>
      <c r="GQ186" s="24"/>
      <c r="GR186" s="25"/>
      <c r="GS186" s="25"/>
      <c r="GT186" s="25"/>
      <c r="GU186" s="18" t="str">
        <f t="shared" si="541"/>
        <v/>
      </c>
      <c r="GV186" s="18" t="str">
        <f t="shared" si="542"/>
        <v/>
      </c>
      <c r="GW186" s="18" t="str">
        <f t="shared" si="592"/>
        <v/>
      </c>
      <c r="GX186" s="18" t="str">
        <f t="shared" si="593"/>
        <v/>
      </c>
      <c r="GY186" s="18" t="str">
        <f>IF(ISNUMBER(GW186), GW186*COS(RADIANS(-$C186+Графики!$B$3))+GX186*SIN(RADIANS(-$C186+Графики!$B$3)),"")</f>
        <v/>
      </c>
      <c r="GZ186" s="19" t="str">
        <f>IF(ISNUMBER(GW186), GW186*COS(RADIANS(-$C186+Графики!$B$5))+GX186*SIN(RADIANS(-$C186+Графики!$B$5)),"")</f>
        <v/>
      </c>
      <c r="HA186" s="24"/>
      <c r="HB186" s="25"/>
      <c r="HC186" s="25"/>
      <c r="HD186" s="25"/>
      <c r="HE186" s="18" t="str">
        <f t="shared" si="543"/>
        <v/>
      </c>
      <c r="HF186" s="18" t="str">
        <f t="shared" si="544"/>
        <v/>
      </c>
      <c r="HG186" s="18" t="str">
        <f t="shared" si="594"/>
        <v/>
      </c>
      <c r="HH186" s="18" t="str">
        <f t="shared" si="595"/>
        <v/>
      </c>
      <c r="HI186" s="18" t="str">
        <f>IF(ISNUMBER(HG186), HG186*COS(RADIANS(-$C186+Графики!$B$3))+HH186*SIN(RADIANS(-$C186+Графики!$B$3)),"")</f>
        <v/>
      </c>
      <c r="HJ186" s="19" t="str">
        <f>IF(ISNUMBER(HG186), HG186*COS(RADIANS(-$C186+Графики!$B$5))+HH186*SIN(RADIANS(-$C186+Графики!$B$5)),"")</f>
        <v/>
      </c>
      <c r="HK186" s="24"/>
      <c r="HL186" s="25"/>
      <c r="HM186" s="25"/>
      <c r="HN186" s="25"/>
      <c r="HO186" s="18" t="str">
        <f t="shared" si="545"/>
        <v/>
      </c>
      <c r="HP186" s="18" t="str">
        <f t="shared" si="546"/>
        <v/>
      </c>
      <c r="HQ186" s="18" t="str">
        <f t="shared" si="596"/>
        <v/>
      </c>
      <c r="HR186" s="18" t="str">
        <f t="shared" si="597"/>
        <v/>
      </c>
      <c r="HS186" s="18" t="str">
        <f>IF(ISNUMBER(HQ186), HQ186*COS(RADIANS(-$C186+Графики!$B$3))+HR186*SIN(RADIANS(-$C186+Графики!$B$3)),"")</f>
        <v/>
      </c>
      <c r="HT186" s="19" t="str">
        <f>IF(ISNUMBER(HQ186), HQ186*COS(RADIANS(-$C186+Графики!$B$5))+HR186*SIN(RADIANS(-$C186+Графики!$B$5)),"")</f>
        <v/>
      </c>
      <c r="HU186" s="24"/>
      <c r="HV186" s="25"/>
      <c r="HW186" s="25"/>
      <c r="HX186" s="25"/>
      <c r="HY186" s="18" t="str">
        <f t="shared" si="547"/>
        <v/>
      </c>
      <c r="HZ186" s="18" t="str">
        <f t="shared" si="548"/>
        <v/>
      </c>
      <c r="IA186" s="18" t="str">
        <f t="shared" si="598"/>
        <v/>
      </c>
      <c r="IB186" s="18" t="str">
        <f t="shared" si="599"/>
        <v/>
      </c>
      <c r="IC186" s="18" t="str">
        <f>IF(ISNUMBER(IA186), IA186*COS(RADIANS(-$C186+Графики!$B$3))+IB186*SIN(RADIANS(-$C186+Графики!$B$3)),"")</f>
        <v/>
      </c>
      <c r="ID186" s="19" t="str">
        <f>IF(ISNUMBER(IA186), IA186*COS(RADIANS(-$C186+Графики!$B$5))+IB186*SIN(RADIANS(-$C186+Графики!$B$5)),"")</f>
        <v/>
      </c>
      <c r="IE186" s="24"/>
      <c r="IF186" s="25"/>
      <c r="IG186" s="25"/>
      <c r="IH186" s="25"/>
      <c r="II186" s="18" t="str">
        <f t="shared" si="549"/>
        <v/>
      </c>
      <c r="IJ186" s="18" t="str">
        <f t="shared" si="550"/>
        <v/>
      </c>
      <c r="IK186" s="18" t="str">
        <f t="shared" si="600"/>
        <v/>
      </c>
      <c r="IL186" s="18" t="str">
        <f t="shared" si="601"/>
        <v/>
      </c>
      <c r="IM186" s="18" t="str">
        <f>IF(ISNUMBER(IK186), IK186*COS(RADIANS(-$C186+Графики!$B$3))+IL186*SIN(RADIANS(-$C186+Графики!$B$3)),"")</f>
        <v/>
      </c>
      <c r="IN186" s="19" t="str">
        <f>IF(ISNUMBER(IK186), IK186*COS(RADIANS(-$C186+Графики!$B$5))+IL186*SIN(RADIANS(-$C186+Графики!$B$5)),"")</f>
        <v/>
      </c>
      <c r="IO186" s="24"/>
      <c r="IP186" s="25"/>
      <c r="IQ186" s="25"/>
      <c r="IR186" s="25"/>
      <c r="IS186" s="18" t="str">
        <f t="shared" si="551"/>
        <v/>
      </c>
      <c r="IT186" s="18" t="str">
        <f t="shared" si="552"/>
        <v/>
      </c>
      <c r="IU186" s="18" t="str">
        <f t="shared" si="602"/>
        <v/>
      </c>
      <c r="IV186" s="18" t="str">
        <f t="shared" si="603"/>
        <v/>
      </c>
      <c r="IW186" s="18" t="str">
        <f>IF(ISNUMBER(IU186), IU186*COS(RADIANS(-$C186+Графики!$B$3))+IV186*SIN(RADIANS(-$C186+Графики!$B$3)),"")</f>
        <v/>
      </c>
      <c r="IX186" s="19" t="str">
        <f>IF(ISNUMBER(IU186), IU186*COS(RADIANS(-$C186+Графики!$B$5))+IV186*SIN(RADIANS(-$C186+Графики!$B$5)),"")</f>
        <v/>
      </c>
    </row>
    <row r="187" spans="1:258" s="88" customFormat="1" x14ac:dyDescent="0.25">
      <c r="A187" s="44">
        <v>187</v>
      </c>
      <c r="B187" s="50">
        <v>0</v>
      </c>
      <c r="C187" s="11">
        <f>IF(Графики!$A$7="Расчитывать с учетом закручивания скважины",B187,0)</f>
        <v>0</v>
      </c>
      <c r="D187" s="47">
        <v>92</v>
      </c>
      <c r="E187" s="34">
        <f t="shared" si="604"/>
        <v>0</v>
      </c>
      <c r="F187" s="35">
        <f t="shared" si="604"/>
        <v>0</v>
      </c>
      <c r="G187" s="35">
        <f t="shared" si="500"/>
        <v>0</v>
      </c>
      <c r="H187" s="36">
        <f t="shared" si="501"/>
        <v>0</v>
      </c>
      <c r="I187" s="29"/>
      <c r="J187" s="25"/>
      <c r="K187" s="25"/>
      <c r="L187" s="25"/>
      <c r="M187" s="18" t="str">
        <f t="shared" si="503"/>
        <v/>
      </c>
      <c r="N187" s="18" t="str">
        <f t="shared" si="504"/>
        <v/>
      </c>
      <c r="O187" s="18" t="str">
        <f t="shared" si="554"/>
        <v/>
      </c>
      <c r="P187" s="18" t="str">
        <f t="shared" si="555"/>
        <v/>
      </c>
      <c r="Q187" s="18" t="str">
        <f>IF(ISNUMBER(O187), O187*COS(RADIANS(-$C187+Графики!$B$3))+P187*SIN(RADIANS(-$C187+Графики!$B$3)),"")</f>
        <v/>
      </c>
      <c r="R187" s="19" t="str">
        <f>IF(ISNUMBER(O187), O187*COS(RADIANS(-$C187+Графики!$B$5))+P187*SIN(RADIANS(-$C187+Графики!$B$5)),"")</f>
        <v/>
      </c>
      <c r="S187" s="29"/>
      <c r="T187" s="25"/>
      <c r="U187" s="25"/>
      <c r="V187" s="25"/>
      <c r="W187" s="18" t="str">
        <f t="shared" si="505"/>
        <v/>
      </c>
      <c r="X187" s="18" t="str">
        <f t="shared" si="506"/>
        <v/>
      </c>
      <c r="Y187" s="18" t="str">
        <f t="shared" si="556"/>
        <v/>
      </c>
      <c r="Z187" s="18" t="str">
        <f t="shared" si="557"/>
        <v/>
      </c>
      <c r="AA187" s="18" t="str">
        <f>IF(ISNUMBER(Y187), Y187*COS(RADIANS(-$C187+Графики!$B$3))+Z187*SIN(RADIANS(-$C187+Графики!$B$3)),"")</f>
        <v/>
      </c>
      <c r="AB187" s="18" t="str">
        <f>IF(ISNUMBER(Y187), Y187*COS(RADIANS(-$C187+Графики!$B$5))+Z187*SIN(RADIANS(-$C187+Графики!$B$5)),"")</f>
        <v/>
      </c>
      <c r="AC187" s="24"/>
      <c r="AD187" s="25"/>
      <c r="AE187" s="25"/>
      <c r="AF187" s="25"/>
      <c r="AG187" s="18" t="str">
        <f t="shared" si="507"/>
        <v/>
      </c>
      <c r="AH187" s="18" t="str">
        <f t="shared" si="508"/>
        <v/>
      </c>
      <c r="AI187" s="18" t="str">
        <f t="shared" si="558"/>
        <v/>
      </c>
      <c r="AJ187" s="18" t="str">
        <f t="shared" si="559"/>
        <v/>
      </c>
      <c r="AK187" s="18" t="str">
        <f>IF(ISNUMBER(AI187), AI187*COS(RADIANS(-$C187+Графики!$B$3))+AJ187*SIN(RADIANS(-$C187+Графики!$B$3)),"")</f>
        <v/>
      </c>
      <c r="AL187" s="19" t="str">
        <f>IF(ISNUMBER(AI187), AI187*COS(RADIANS(-$C187+Графики!$B$5))+AJ187*SIN(RADIANS(-$C187+Графики!$B$5)),"")</f>
        <v/>
      </c>
      <c r="AM187" s="24"/>
      <c r="AN187" s="25"/>
      <c r="AO187" s="25"/>
      <c r="AP187" s="25"/>
      <c r="AQ187" s="18" t="str">
        <f t="shared" si="509"/>
        <v/>
      </c>
      <c r="AR187" s="18" t="str">
        <f t="shared" si="510"/>
        <v/>
      </c>
      <c r="AS187" s="18" t="str">
        <f t="shared" si="560"/>
        <v/>
      </c>
      <c r="AT187" s="18" t="str">
        <f t="shared" si="561"/>
        <v/>
      </c>
      <c r="AU187" s="18" t="str">
        <f>IF(ISNUMBER(AS187), AS187*COS(RADIANS(-$C187+Графики!$B$3))+AT187*SIN(RADIANS(-$C187+Графики!$B$3)),"")</f>
        <v/>
      </c>
      <c r="AV187" s="19" t="str">
        <f>IF(ISNUMBER(AS187), AS187*COS(RADIANS(-$C187+Графики!$B$5))+AT187*SIN(RADIANS(-$C187+Графики!$B$5)),"")</f>
        <v/>
      </c>
      <c r="AW187" s="24"/>
      <c r="AX187" s="25"/>
      <c r="AY187" s="25"/>
      <c r="AZ187" s="25"/>
      <c r="BA187" s="18" t="str">
        <f t="shared" si="511"/>
        <v/>
      </c>
      <c r="BB187" s="18" t="str">
        <f t="shared" si="512"/>
        <v/>
      </c>
      <c r="BC187" s="18" t="str">
        <f t="shared" si="562"/>
        <v/>
      </c>
      <c r="BD187" s="18" t="str">
        <f t="shared" si="563"/>
        <v/>
      </c>
      <c r="BE187" s="18" t="str">
        <f>IF(ISNUMBER(BC187), BC187*COS(RADIANS(-$C187+Графики!$B$3))+BD187*SIN(RADIANS(-$C187+Графики!$B$3)),"")</f>
        <v/>
      </c>
      <c r="BF187" s="19" t="str">
        <f>IF(ISNUMBER(BC187), BC187*COS(RADIANS(-$C187+Графики!$B$5))+BD187*SIN(RADIANS(-$C187+Графики!$B$5)),"")</f>
        <v/>
      </c>
      <c r="BG187" s="24"/>
      <c r="BH187" s="25"/>
      <c r="BI187" s="25"/>
      <c r="BJ187" s="25"/>
      <c r="BK187" s="18" t="str">
        <f t="shared" si="513"/>
        <v/>
      </c>
      <c r="BL187" s="18" t="str">
        <f t="shared" si="514"/>
        <v/>
      </c>
      <c r="BM187" s="18" t="str">
        <f t="shared" si="564"/>
        <v/>
      </c>
      <c r="BN187" s="18" t="str">
        <f t="shared" si="565"/>
        <v/>
      </c>
      <c r="BO187" s="18" t="str">
        <f>IF(ISNUMBER(BM187), BM187*COS(RADIANS(-$C187+Графики!$B$3))+BN187*SIN(RADIANS(-$C187+Графики!$B$3)),"")</f>
        <v/>
      </c>
      <c r="BP187" s="19" t="str">
        <f>IF(ISNUMBER(BM187), BM187*COS(RADIANS(-$C187+Графики!$B$5))+BN187*SIN(RADIANS(-$C187+Графики!$B$5)),"")</f>
        <v/>
      </c>
      <c r="BQ187" s="24"/>
      <c r="BR187" s="25"/>
      <c r="BS187" s="25"/>
      <c r="BT187" s="25"/>
      <c r="BU187" s="18" t="str">
        <f t="shared" si="515"/>
        <v/>
      </c>
      <c r="BV187" s="18" t="str">
        <f t="shared" si="516"/>
        <v/>
      </c>
      <c r="BW187" s="18" t="str">
        <f t="shared" si="566"/>
        <v/>
      </c>
      <c r="BX187" s="18" t="str">
        <f t="shared" si="567"/>
        <v/>
      </c>
      <c r="BY187" s="18" t="str">
        <f>IF(ISNUMBER(BW187), BW187*COS(RADIANS(-$C187+Графики!$B$3))+BX187*SIN(RADIANS(-$C187+Графики!$B$3)),"")</f>
        <v/>
      </c>
      <c r="BZ187" s="19" t="str">
        <f>IF(ISNUMBER(BW187), BW187*COS(RADIANS(-$C187+Графики!$B$5))+BX187*SIN(RADIANS(-$C187+Графики!$B$5)),"")</f>
        <v/>
      </c>
      <c r="CA187" s="29"/>
      <c r="CB187" s="25"/>
      <c r="CC187" s="25"/>
      <c r="CD187" s="25"/>
      <c r="CE187" s="18" t="str">
        <f t="shared" si="517"/>
        <v/>
      </c>
      <c r="CF187" s="18" t="str">
        <f t="shared" si="518"/>
        <v/>
      </c>
      <c r="CG187" s="18" t="str">
        <f t="shared" si="568"/>
        <v/>
      </c>
      <c r="CH187" s="18" t="str">
        <f t="shared" si="569"/>
        <v/>
      </c>
      <c r="CI187" s="18" t="str">
        <f>IF(ISNUMBER(CG187), CG187*COS(RADIANS(-$C187+Графики!$B$3))+CH187*SIN(RADIANS(-$C187+Графики!$B$3)),"")</f>
        <v/>
      </c>
      <c r="CJ187" s="19" t="str">
        <f>IF(ISNUMBER(CG187), CG187*COS(RADIANS(-$C187+Графики!$B$5))+CH187*SIN(RADIANS(-$C187+Графики!$B$5)),"")</f>
        <v/>
      </c>
      <c r="CK187" s="24"/>
      <c r="CL187" s="25"/>
      <c r="CM187" s="25"/>
      <c r="CN187" s="25"/>
      <c r="CO187" s="18" t="str">
        <f t="shared" si="519"/>
        <v/>
      </c>
      <c r="CP187" s="18" t="str">
        <f t="shared" si="520"/>
        <v/>
      </c>
      <c r="CQ187" s="18" t="str">
        <f t="shared" si="570"/>
        <v/>
      </c>
      <c r="CR187" s="18" t="str">
        <f t="shared" si="571"/>
        <v/>
      </c>
      <c r="CS187" s="18" t="str">
        <f>IF(ISNUMBER(CQ187), CQ187*COS(RADIANS(-$C187+Графики!$B$3))+CR187*SIN(RADIANS(-$C187+Графики!$B$3)),"")</f>
        <v/>
      </c>
      <c r="CT187" s="19" t="str">
        <f>IF(ISNUMBER(CQ187), CQ187*COS(RADIANS(-$C187+Графики!$B$5))+CR187*SIN(RADIANS(-$C187+Графики!$B$5)),"")</f>
        <v/>
      </c>
      <c r="CU187" s="24"/>
      <c r="CV187" s="25"/>
      <c r="CW187" s="25"/>
      <c r="CX187" s="25"/>
      <c r="CY187" s="18" t="str">
        <f t="shared" si="521"/>
        <v/>
      </c>
      <c r="CZ187" s="18" t="str">
        <f t="shared" si="522"/>
        <v/>
      </c>
      <c r="DA187" s="18" t="str">
        <f t="shared" si="572"/>
        <v/>
      </c>
      <c r="DB187" s="18" t="str">
        <f t="shared" si="573"/>
        <v/>
      </c>
      <c r="DC187" s="18" t="str">
        <f>IF(ISNUMBER(DA187), DA187*COS(RADIANS(-$C187+Графики!$B$3))+DB187*SIN(RADIANS(-$C187+Графики!$B$3)),"")</f>
        <v/>
      </c>
      <c r="DD187" s="19" t="str">
        <f>IF(ISNUMBER(DA187), DA187*COS(RADIANS(-$C187+Графики!$B$5))+DB187*SIN(RADIANS(-$C187+Графики!$B$5)),"")</f>
        <v/>
      </c>
      <c r="DE187" s="24"/>
      <c r="DF187" s="25"/>
      <c r="DG187" s="25"/>
      <c r="DH187" s="25"/>
      <c r="DI187" s="18" t="str">
        <f t="shared" si="523"/>
        <v/>
      </c>
      <c r="DJ187" s="18" t="str">
        <f t="shared" si="524"/>
        <v/>
      </c>
      <c r="DK187" s="18" t="str">
        <f t="shared" si="574"/>
        <v/>
      </c>
      <c r="DL187" s="18" t="str">
        <f t="shared" si="575"/>
        <v/>
      </c>
      <c r="DM187" s="18" t="str">
        <f>IF(ISNUMBER(DK187), DK187*COS(RADIANS(-$C187+Графики!$B$3))+DL187*SIN(RADIANS(-$C187+Графики!$B$3)),"")</f>
        <v/>
      </c>
      <c r="DN187" s="19" t="str">
        <f>IF(ISNUMBER(DK187), DK187*COS(RADIANS(-$C187+Графики!$B$5))+DL187*SIN(RADIANS(-$C187+Графики!$B$5)),"")</f>
        <v/>
      </c>
      <c r="DO187" s="24"/>
      <c r="DP187" s="25"/>
      <c r="DQ187" s="25"/>
      <c r="DR187" s="25"/>
      <c r="DS187" s="18" t="str">
        <f t="shared" si="525"/>
        <v/>
      </c>
      <c r="DT187" s="18" t="str">
        <f t="shared" si="526"/>
        <v/>
      </c>
      <c r="DU187" s="18" t="str">
        <f t="shared" si="576"/>
        <v/>
      </c>
      <c r="DV187" s="18" t="str">
        <f t="shared" si="577"/>
        <v/>
      </c>
      <c r="DW187" s="18" t="str">
        <f>IF(ISNUMBER(DU187), DU187*COS(RADIANS(-$C187+Графики!$B$3))+DV187*SIN(RADIANS(-$C187+Графики!$B$3)),"")</f>
        <v/>
      </c>
      <c r="DX187" s="19" t="str">
        <f>IF(ISNUMBER(DU187), DU187*COS(RADIANS(-$C187+Графики!$B$5))+DV187*SIN(RADIANS(-$C187+Графики!$B$5)),"")</f>
        <v/>
      </c>
      <c r="DY187" s="24"/>
      <c r="DZ187" s="25"/>
      <c r="EA187" s="25"/>
      <c r="EB187" s="25"/>
      <c r="EC187" s="18" t="str">
        <f t="shared" si="527"/>
        <v/>
      </c>
      <c r="ED187" s="18" t="str">
        <f t="shared" si="528"/>
        <v/>
      </c>
      <c r="EE187" s="18" t="str">
        <f t="shared" si="578"/>
        <v/>
      </c>
      <c r="EF187" s="18" t="str">
        <f t="shared" si="579"/>
        <v/>
      </c>
      <c r="EG187" s="18" t="str">
        <f>IF(ISNUMBER(EE187), EE187*COS(RADIANS(-$C187+Графики!$B$3))+EF187*SIN(RADIANS(-$C187+Графики!$B$3)),"")</f>
        <v/>
      </c>
      <c r="EH187" s="19" t="str">
        <f>IF(ISNUMBER(EE187), EE187*COS(RADIANS(-$C187+Графики!$B$5))+EF187*SIN(RADIANS(-$C187+Графики!$B$5)),"")</f>
        <v/>
      </c>
      <c r="EI187" s="24"/>
      <c r="EJ187" s="25"/>
      <c r="EK187" s="25"/>
      <c r="EL187" s="25"/>
      <c r="EM187" s="18" t="str">
        <f t="shared" si="529"/>
        <v/>
      </c>
      <c r="EN187" s="18" t="str">
        <f t="shared" si="530"/>
        <v/>
      </c>
      <c r="EO187" s="18" t="str">
        <f t="shared" si="580"/>
        <v/>
      </c>
      <c r="EP187" s="18" t="str">
        <f t="shared" si="581"/>
        <v/>
      </c>
      <c r="EQ187" s="18" t="str">
        <f>IF(ISNUMBER(EO187), EO187*COS(RADIANS(-$C187+Графики!$B$3))+EP187*SIN(RADIANS(-$C187+Графики!$B$3)),"")</f>
        <v/>
      </c>
      <c r="ER187" s="19" t="str">
        <f>IF(ISNUMBER(EO187), EO187*COS(RADIANS(-$C187+Графики!$B$5))+EP187*SIN(RADIANS(-$C187+Графики!$B$5)),"")</f>
        <v/>
      </c>
      <c r="ES187" s="24"/>
      <c r="ET187" s="25"/>
      <c r="EU187" s="25"/>
      <c r="EV187" s="25"/>
      <c r="EW187" s="18" t="str">
        <f t="shared" si="531"/>
        <v/>
      </c>
      <c r="EX187" s="18" t="str">
        <f t="shared" si="532"/>
        <v/>
      </c>
      <c r="EY187" s="18" t="str">
        <f t="shared" si="582"/>
        <v/>
      </c>
      <c r="EZ187" s="18" t="str">
        <f t="shared" si="583"/>
        <v/>
      </c>
      <c r="FA187" s="18" t="str">
        <f>IF(ISNUMBER(EY187), EY187*COS(RADIANS(-$C187+Графики!$B$3))+EZ187*SIN(RADIANS(-$C187+Графики!$B$3)),"")</f>
        <v/>
      </c>
      <c r="FB187" s="19" t="str">
        <f>IF(ISNUMBER(EY187), EY187*COS(RADIANS(-$C187+Графики!$B$5))+EZ187*SIN(RADIANS(-$C187+Графики!$B$5)),"")</f>
        <v/>
      </c>
      <c r="FC187" s="24"/>
      <c r="FD187" s="25"/>
      <c r="FE187" s="25"/>
      <c r="FF187" s="25"/>
      <c r="FG187" s="18" t="str">
        <f t="shared" si="533"/>
        <v/>
      </c>
      <c r="FH187" s="18" t="str">
        <f t="shared" si="534"/>
        <v/>
      </c>
      <c r="FI187" s="18" t="str">
        <f t="shared" si="584"/>
        <v/>
      </c>
      <c r="FJ187" s="18" t="str">
        <f t="shared" si="585"/>
        <v/>
      </c>
      <c r="FK187" s="18" t="str">
        <f>IF(ISNUMBER(FI187), FI187*COS(RADIANS(-$C187+Графики!$B$3))+FJ187*SIN(RADIANS(-$C187+Графики!$B$3)),"")</f>
        <v/>
      </c>
      <c r="FL187" s="19" t="str">
        <f>IF(ISNUMBER(FI187), FI187*COS(RADIANS(-$C187+Графики!$B$5))+FJ187*SIN(RADIANS(-$C187+Графики!$B$5)),"")</f>
        <v/>
      </c>
      <c r="FM187" s="24"/>
      <c r="FN187" s="25"/>
      <c r="FO187" s="25"/>
      <c r="FP187" s="25"/>
      <c r="FQ187" s="18" t="str">
        <f t="shared" si="535"/>
        <v/>
      </c>
      <c r="FR187" s="18" t="str">
        <f t="shared" si="536"/>
        <v/>
      </c>
      <c r="FS187" s="18" t="str">
        <f t="shared" si="586"/>
        <v/>
      </c>
      <c r="FT187" s="18" t="str">
        <f t="shared" si="587"/>
        <v/>
      </c>
      <c r="FU187" s="18" t="str">
        <f>IF(ISNUMBER(FS187), FS187*COS(RADIANS(-$C187+Графики!$B$3))+FT187*SIN(RADIANS(-$C187+Графики!$B$3)),"")</f>
        <v/>
      </c>
      <c r="FV187" s="19" t="str">
        <f>IF(ISNUMBER(FS187), FS187*COS(RADIANS(-$C187+Графики!$B$5))+FT187*SIN(RADIANS(-$C187+Графики!$B$5)),"")</f>
        <v/>
      </c>
      <c r="FW187" s="24"/>
      <c r="FX187" s="25"/>
      <c r="FY187" s="25"/>
      <c r="FZ187" s="25"/>
      <c r="GA187" s="18" t="str">
        <f t="shared" si="537"/>
        <v/>
      </c>
      <c r="GB187" s="18" t="str">
        <f t="shared" si="538"/>
        <v/>
      </c>
      <c r="GC187" s="18" t="str">
        <f t="shared" si="588"/>
        <v/>
      </c>
      <c r="GD187" s="18" t="str">
        <f t="shared" si="589"/>
        <v/>
      </c>
      <c r="GE187" s="18" t="str">
        <f>IF(ISNUMBER(GC187), GC187*COS(RADIANS(-$C187+Графики!$B$3))+GD187*SIN(RADIANS(-$C187+Графики!$B$3)),"")</f>
        <v/>
      </c>
      <c r="GF187" s="19" t="str">
        <f>IF(ISNUMBER(GC187), GC187*COS(RADIANS(-$C187+Графики!$B$5))+GD187*SIN(RADIANS(-$C187+Графики!$B$5)),"")</f>
        <v/>
      </c>
      <c r="GG187" s="24"/>
      <c r="GH187" s="25"/>
      <c r="GI187" s="25"/>
      <c r="GJ187" s="25"/>
      <c r="GK187" s="18" t="str">
        <f t="shared" si="539"/>
        <v/>
      </c>
      <c r="GL187" s="18" t="str">
        <f t="shared" si="540"/>
        <v/>
      </c>
      <c r="GM187" s="18" t="str">
        <f t="shared" si="590"/>
        <v/>
      </c>
      <c r="GN187" s="18" t="str">
        <f t="shared" si="591"/>
        <v/>
      </c>
      <c r="GO187" s="18" t="str">
        <f>IF(ISNUMBER(GM187), GM187*COS(RADIANS(-$C187+Графики!$B$3))+GN187*SIN(RADIANS(-$C187+Графики!$B$3)),"")</f>
        <v/>
      </c>
      <c r="GP187" s="19" t="str">
        <f>IF(ISNUMBER(GM187), GM187*COS(RADIANS(-$C187+Графики!$B$5))+GN187*SIN(RADIANS(-$C187+Графики!$B$5)),"")</f>
        <v/>
      </c>
      <c r="GQ187" s="24"/>
      <c r="GR187" s="25"/>
      <c r="GS187" s="25"/>
      <c r="GT187" s="25"/>
      <c r="GU187" s="18" t="str">
        <f t="shared" si="541"/>
        <v/>
      </c>
      <c r="GV187" s="18" t="str">
        <f t="shared" si="542"/>
        <v/>
      </c>
      <c r="GW187" s="18" t="str">
        <f t="shared" si="592"/>
        <v/>
      </c>
      <c r="GX187" s="18" t="str">
        <f t="shared" si="593"/>
        <v/>
      </c>
      <c r="GY187" s="18" t="str">
        <f>IF(ISNUMBER(GW187), GW187*COS(RADIANS(-$C187+Графики!$B$3))+GX187*SIN(RADIANS(-$C187+Графики!$B$3)),"")</f>
        <v/>
      </c>
      <c r="GZ187" s="19" t="str">
        <f>IF(ISNUMBER(GW187), GW187*COS(RADIANS(-$C187+Графики!$B$5))+GX187*SIN(RADIANS(-$C187+Графики!$B$5)),"")</f>
        <v/>
      </c>
      <c r="HA187" s="24"/>
      <c r="HB187" s="25"/>
      <c r="HC187" s="25"/>
      <c r="HD187" s="25"/>
      <c r="HE187" s="18" t="str">
        <f t="shared" si="543"/>
        <v/>
      </c>
      <c r="HF187" s="18" t="str">
        <f t="shared" si="544"/>
        <v/>
      </c>
      <c r="HG187" s="18" t="str">
        <f t="shared" si="594"/>
        <v/>
      </c>
      <c r="HH187" s="18" t="str">
        <f t="shared" si="595"/>
        <v/>
      </c>
      <c r="HI187" s="18" t="str">
        <f>IF(ISNUMBER(HG187), HG187*COS(RADIANS(-$C187+Графики!$B$3))+HH187*SIN(RADIANS(-$C187+Графики!$B$3)),"")</f>
        <v/>
      </c>
      <c r="HJ187" s="19" t="str">
        <f>IF(ISNUMBER(HG187), HG187*COS(RADIANS(-$C187+Графики!$B$5))+HH187*SIN(RADIANS(-$C187+Графики!$B$5)),"")</f>
        <v/>
      </c>
      <c r="HK187" s="24"/>
      <c r="HL187" s="25"/>
      <c r="HM187" s="25"/>
      <c r="HN187" s="25"/>
      <c r="HO187" s="18" t="str">
        <f t="shared" si="545"/>
        <v/>
      </c>
      <c r="HP187" s="18" t="str">
        <f t="shared" si="546"/>
        <v/>
      </c>
      <c r="HQ187" s="18" t="str">
        <f t="shared" si="596"/>
        <v/>
      </c>
      <c r="HR187" s="18" t="str">
        <f t="shared" si="597"/>
        <v/>
      </c>
      <c r="HS187" s="18" t="str">
        <f>IF(ISNUMBER(HQ187), HQ187*COS(RADIANS(-$C187+Графики!$B$3))+HR187*SIN(RADIANS(-$C187+Графики!$B$3)),"")</f>
        <v/>
      </c>
      <c r="HT187" s="19" t="str">
        <f>IF(ISNUMBER(HQ187), HQ187*COS(RADIANS(-$C187+Графики!$B$5))+HR187*SIN(RADIANS(-$C187+Графики!$B$5)),"")</f>
        <v/>
      </c>
      <c r="HU187" s="24"/>
      <c r="HV187" s="25"/>
      <c r="HW187" s="25"/>
      <c r="HX187" s="25"/>
      <c r="HY187" s="18" t="str">
        <f t="shared" si="547"/>
        <v/>
      </c>
      <c r="HZ187" s="18" t="str">
        <f t="shared" si="548"/>
        <v/>
      </c>
      <c r="IA187" s="18" t="str">
        <f t="shared" si="598"/>
        <v/>
      </c>
      <c r="IB187" s="18" t="str">
        <f t="shared" si="599"/>
        <v/>
      </c>
      <c r="IC187" s="18" t="str">
        <f>IF(ISNUMBER(IA187), IA187*COS(RADIANS(-$C187+Графики!$B$3))+IB187*SIN(RADIANS(-$C187+Графики!$B$3)),"")</f>
        <v/>
      </c>
      <c r="ID187" s="19" t="str">
        <f>IF(ISNUMBER(IA187), IA187*COS(RADIANS(-$C187+Графики!$B$5))+IB187*SIN(RADIANS(-$C187+Графики!$B$5)),"")</f>
        <v/>
      </c>
      <c r="IE187" s="24"/>
      <c r="IF187" s="25"/>
      <c r="IG187" s="25"/>
      <c r="IH187" s="25"/>
      <c r="II187" s="18" t="str">
        <f t="shared" si="549"/>
        <v/>
      </c>
      <c r="IJ187" s="18" t="str">
        <f t="shared" si="550"/>
        <v/>
      </c>
      <c r="IK187" s="18" t="str">
        <f t="shared" si="600"/>
        <v/>
      </c>
      <c r="IL187" s="18" t="str">
        <f t="shared" si="601"/>
        <v/>
      </c>
      <c r="IM187" s="18" t="str">
        <f>IF(ISNUMBER(IK187), IK187*COS(RADIANS(-$C187+Графики!$B$3))+IL187*SIN(RADIANS(-$C187+Графики!$B$3)),"")</f>
        <v/>
      </c>
      <c r="IN187" s="19" t="str">
        <f>IF(ISNUMBER(IK187), IK187*COS(RADIANS(-$C187+Графики!$B$5))+IL187*SIN(RADIANS(-$C187+Графики!$B$5)),"")</f>
        <v/>
      </c>
      <c r="IO187" s="24"/>
      <c r="IP187" s="25"/>
      <c r="IQ187" s="25"/>
      <c r="IR187" s="25"/>
      <c r="IS187" s="18" t="str">
        <f t="shared" si="551"/>
        <v/>
      </c>
      <c r="IT187" s="18" t="str">
        <f t="shared" si="552"/>
        <v/>
      </c>
      <c r="IU187" s="18" t="str">
        <f t="shared" si="602"/>
        <v/>
      </c>
      <c r="IV187" s="18" t="str">
        <f t="shared" si="603"/>
        <v/>
      </c>
      <c r="IW187" s="18" t="str">
        <f>IF(ISNUMBER(IU187), IU187*COS(RADIANS(-$C187+Графики!$B$3))+IV187*SIN(RADIANS(-$C187+Графики!$B$3)),"")</f>
        <v/>
      </c>
      <c r="IX187" s="19" t="str">
        <f>IF(ISNUMBER(IU187), IU187*COS(RADIANS(-$C187+Графики!$B$5))+IV187*SIN(RADIANS(-$C187+Графики!$B$5)),"")</f>
        <v/>
      </c>
    </row>
    <row r="188" spans="1:258" s="88" customFormat="1" x14ac:dyDescent="0.25">
      <c r="A188" s="44">
        <v>188</v>
      </c>
      <c r="B188" s="50">
        <v>0</v>
      </c>
      <c r="C188" s="11">
        <f>IF(Графики!$A$7="Расчитывать с учетом закручивания скважины",B188,0)</f>
        <v>0</v>
      </c>
      <c r="D188" s="47">
        <v>92.5</v>
      </c>
      <c r="E188" s="34">
        <f t="shared" si="604"/>
        <v>0</v>
      </c>
      <c r="F188" s="35">
        <f t="shared" si="604"/>
        <v>0</v>
      </c>
      <c r="G188" s="35">
        <f t="shared" si="500"/>
        <v>0</v>
      </c>
      <c r="H188" s="36">
        <f t="shared" si="501"/>
        <v>0</v>
      </c>
      <c r="I188" s="29"/>
      <c r="J188" s="25"/>
      <c r="K188" s="25"/>
      <c r="L188" s="25"/>
      <c r="M188" s="18" t="str">
        <f t="shared" si="503"/>
        <v/>
      </c>
      <c r="N188" s="18" t="str">
        <f t="shared" si="504"/>
        <v/>
      </c>
      <c r="O188" s="18" t="str">
        <f t="shared" si="554"/>
        <v/>
      </c>
      <c r="P188" s="18" t="str">
        <f t="shared" si="555"/>
        <v/>
      </c>
      <c r="Q188" s="18" t="str">
        <f>IF(ISNUMBER(O188), O188*COS(RADIANS(-$C188+Графики!$B$3))+P188*SIN(RADIANS(-$C188+Графики!$B$3)),"")</f>
        <v/>
      </c>
      <c r="R188" s="19" t="str">
        <f>IF(ISNUMBER(O188), O188*COS(RADIANS(-$C188+Графики!$B$5))+P188*SIN(RADIANS(-$C188+Графики!$B$5)),"")</f>
        <v/>
      </c>
      <c r="S188" s="29"/>
      <c r="T188" s="25"/>
      <c r="U188" s="25"/>
      <c r="V188" s="25"/>
      <c r="W188" s="18" t="str">
        <f t="shared" si="505"/>
        <v/>
      </c>
      <c r="X188" s="18" t="str">
        <f t="shared" si="506"/>
        <v/>
      </c>
      <c r="Y188" s="18" t="str">
        <f t="shared" si="556"/>
        <v/>
      </c>
      <c r="Z188" s="18" t="str">
        <f t="shared" si="557"/>
        <v/>
      </c>
      <c r="AA188" s="18" t="str">
        <f>IF(ISNUMBER(Y188), Y188*COS(RADIANS(-$C188+Графики!$B$3))+Z188*SIN(RADIANS(-$C188+Графики!$B$3)),"")</f>
        <v/>
      </c>
      <c r="AB188" s="18" t="str">
        <f>IF(ISNUMBER(Y188), Y188*COS(RADIANS(-$C188+Графики!$B$5))+Z188*SIN(RADIANS(-$C188+Графики!$B$5)),"")</f>
        <v/>
      </c>
      <c r="AC188" s="24"/>
      <c r="AD188" s="25"/>
      <c r="AE188" s="25"/>
      <c r="AF188" s="25"/>
      <c r="AG188" s="18" t="str">
        <f t="shared" si="507"/>
        <v/>
      </c>
      <c r="AH188" s="18" t="str">
        <f t="shared" si="508"/>
        <v/>
      </c>
      <c r="AI188" s="18" t="str">
        <f t="shared" si="558"/>
        <v/>
      </c>
      <c r="AJ188" s="18" t="str">
        <f t="shared" si="559"/>
        <v/>
      </c>
      <c r="AK188" s="18" t="str">
        <f>IF(ISNUMBER(AI188), AI188*COS(RADIANS(-$C188+Графики!$B$3))+AJ188*SIN(RADIANS(-$C188+Графики!$B$3)),"")</f>
        <v/>
      </c>
      <c r="AL188" s="19" t="str">
        <f>IF(ISNUMBER(AI188), AI188*COS(RADIANS(-$C188+Графики!$B$5))+AJ188*SIN(RADIANS(-$C188+Графики!$B$5)),"")</f>
        <v/>
      </c>
      <c r="AM188" s="24"/>
      <c r="AN188" s="25"/>
      <c r="AO188" s="25"/>
      <c r="AP188" s="25"/>
      <c r="AQ188" s="18" t="str">
        <f t="shared" si="509"/>
        <v/>
      </c>
      <c r="AR188" s="18" t="str">
        <f t="shared" si="510"/>
        <v/>
      </c>
      <c r="AS188" s="18" t="str">
        <f t="shared" si="560"/>
        <v/>
      </c>
      <c r="AT188" s="18" t="str">
        <f t="shared" si="561"/>
        <v/>
      </c>
      <c r="AU188" s="18" t="str">
        <f>IF(ISNUMBER(AS188), AS188*COS(RADIANS(-$C188+Графики!$B$3))+AT188*SIN(RADIANS(-$C188+Графики!$B$3)),"")</f>
        <v/>
      </c>
      <c r="AV188" s="19" t="str">
        <f>IF(ISNUMBER(AS188), AS188*COS(RADIANS(-$C188+Графики!$B$5))+AT188*SIN(RADIANS(-$C188+Графики!$B$5)),"")</f>
        <v/>
      </c>
      <c r="AW188" s="24"/>
      <c r="AX188" s="25"/>
      <c r="AY188" s="25"/>
      <c r="AZ188" s="25"/>
      <c r="BA188" s="18" t="str">
        <f t="shared" si="511"/>
        <v/>
      </c>
      <c r="BB188" s="18" t="str">
        <f t="shared" si="512"/>
        <v/>
      </c>
      <c r="BC188" s="18" t="str">
        <f t="shared" si="562"/>
        <v/>
      </c>
      <c r="BD188" s="18" t="str">
        <f t="shared" si="563"/>
        <v/>
      </c>
      <c r="BE188" s="18" t="str">
        <f>IF(ISNUMBER(BC188), BC188*COS(RADIANS(-$C188+Графики!$B$3))+BD188*SIN(RADIANS(-$C188+Графики!$B$3)),"")</f>
        <v/>
      </c>
      <c r="BF188" s="19" t="str">
        <f>IF(ISNUMBER(BC188), BC188*COS(RADIANS(-$C188+Графики!$B$5))+BD188*SIN(RADIANS(-$C188+Графики!$B$5)),"")</f>
        <v/>
      </c>
      <c r="BG188" s="24"/>
      <c r="BH188" s="25"/>
      <c r="BI188" s="25"/>
      <c r="BJ188" s="25"/>
      <c r="BK188" s="18" t="str">
        <f t="shared" si="513"/>
        <v/>
      </c>
      <c r="BL188" s="18" t="str">
        <f t="shared" si="514"/>
        <v/>
      </c>
      <c r="BM188" s="18" t="str">
        <f t="shared" si="564"/>
        <v/>
      </c>
      <c r="BN188" s="18" t="str">
        <f t="shared" si="565"/>
        <v/>
      </c>
      <c r="BO188" s="18" t="str">
        <f>IF(ISNUMBER(BM188), BM188*COS(RADIANS(-$C188+Графики!$B$3))+BN188*SIN(RADIANS(-$C188+Графики!$B$3)),"")</f>
        <v/>
      </c>
      <c r="BP188" s="19" t="str">
        <f>IF(ISNUMBER(BM188), BM188*COS(RADIANS(-$C188+Графики!$B$5))+BN188*SIN(RADIANS(-$C188+Графики!$B$5)),"")</f>
        <v/>
      </c>
      <c r="BQ188" s="24"/>
      <c r="BR188" s="25"/>
      <c r="BS188" s="25"/>
      <c r="BT188" s="25"/>
      <c r="BU188" s="18" t="str">
        <f t="shared" si="515"/>
        <v/>
      </c>
      <c r="BV188" s="18" t="str">
        <f t="shared" si="516"/>
        <v/>
      </c>
      <c r="BW188" s="18" t="str">
        <f t="shared" si="566"/>
        <v/>
      </c>
      <c r="BX188" s="18" t="str">
        <f t="shared" si="567"/>
        <v/>
      </c>
      <c r="BY188" s="18" t="str">
        <f>IF(ISNUMBER(BW188), BW188*COS(RADIANS(-$C188+Графики!$B$3))+BX188*SIN(RADIANS(-$C188+Графики!$B$3)),"")</f>
        <v/>
      </c>
      <c r="BZ188" s="19" t="str">
        <f>IF(ISNUMBER(BW188), BW188*COS(RADIANS(-$C188+Графики!$B$5))+BX188*SIN(RADIANS(-$C188+Графики!$B$5)),"")</f>
        <v/>
      </c>
      <c r="CA188" s="29"/>
      <c r="CB188" s="25"/>
      <c r="CC188" s="25"/>
      <c r="CD188" s="25"/>
      <c r="CE188" s="18" t="str">
        <f t="shared" si="517"/>
        <v/>
      </c>
      <c r="CF188" s="18" t="str">
        <f t="shared" si="518"/>
        <v/>
      </c>
      <c r="CG188" s="18" t="str">
        <f t="shared" si="568"/>
        <v/>
      </c>
      <c r="CH188" s="18" t="str">
        <f t="shared" si="569"/>
        <v/>
      </c>
      <c r="CI188" s="18" t="str">
        <f>IF(ISNUMBER(CG188), CG188*COS(RADIANS(-$C188+Графики!$B$3))+CH188*SIN(RADIANS(-$C188+Графики!$B$3)),"")</f>
        <v/>
      </c>
      <c r="CJ188" s="19" t="str">
        <f>IF(ISNUMBER(CG188), CG188*COS(RADIANS(-$C188+Графики!$B$5))+CH188*SIN(RADIANS(-$C188+Графики!$B$5)),"")</f>
        <v/>
      </c>
      <c r="CK188" s="24"/>
      <c r="CL188" s="25"/>
      <c r="CM188" s="25"/>
      <c r="CN188" s="25"/>
      <c r="CO188" s="18" t="str">
        <f t="shared" si="519"/>
        <v/>
      </c>
      <c r="CP188" s="18" t="str">
        <f t="shared" si="520"/>
        <v/>
      </c>
      <c r="CQ188" s="18" t="str">
        <f t="shared" si="570"/>
        <v/>
      </c>
      <c r="CR188" s="18" t="str">
        <f t="shared" si="571"/>
        <v/>
      </c>
      <c r="CS188" s="18" t="str">
        <f>IF(ISNUMBER(CQ188), CQ188*COS(RADIANS(-$C188+Графики!$B$3))+CR188*SIN(RADIANS(-$C188+Графики!$B$3)),"")</f>
        <v/>
      </c>
      <c r="CT188" s="19" t="str">
        <f>IF(ISNUMBER(CQ188), CQ188*COS(RADIANS(-$C188+Графики!$B$5))+CR188*SIN(RADIANS(-$C188+Графики!$B$5)),"")</f>
        <v/>
      </c>
      <c r="CU188" s="24"/>
      <c r="CV188" s="25"/>
      <c r="CW188" s="25"/>
      <c r="CX188" s="25"/>
      <c r="CY188" s="18" t="str">
        <f t="shared" si="521"/>
        <v/>
      </c>
      <c r="CZ188" s="18" t="str">
        <f t="shared" si="522"/>
        <v/>
      </c>
      <c r="DA188" s="18" t="str">
        <f t="shared" si="572"/>
        <v/>
      </c>
      <c r="DB188" s="18" t="str">
        <f t="shared" si="573"/>
        <v/>
      </c>
      <c r="DC188" s="18" t="str">
        <f>IF(ISNUMBER(DA188), DA188*COS(RADIANS(-$C188+Графики!$B$3))+DB188*SIN(RADIANS(-$C188+Графики!$B$3)),"")</f>
        <v/>
      </c>
      <c r="DD188" s="19" t="str">
        <f>IF(ISNUMBER(DA188), DA188*COS(RADIANS(-$C188+Графики!$B$5))+DB188*SIN(RADIANS(-$C188+Графики!$B$5)),"")</f>
        <v/>
      </c>
      <c r="DE188" s="24"/>
      <c r="DF188" s="25"/>
      <c r="DG188" s="25"/>
      <c r="DH188" s="25"/>
      <c r="DI188" s="18" t="str">
        <f t="shared" si="523"/>
        <v/>
      </c>
      <c r="DJ188" s="18" t="str">
        <f t="shared" si="524"/>
        <v/>
      </c>
      <c r="DK188" s="18" t="str">
        <f t="shared" si="574"/>
        <v/>
      </c>
      <c r="DL188" s="18" t="str">
        <f t="shared" si="575"/>
        <v/>
      </c>
      <c r="DM188" s="18" t="str">
        <f>IF(ISNUMBER(DK188), DK188*COS(RADIANS(-$C188+Графики!$B$3))+DL188*SIN(RADIANS(-$C188+Графики!$B$3)),"")</f>
        <v/>
      </c>
      <c r="DN188" s="19" t="str">
        <f>IF(ISNUMBER(DK188), DK188*COS(RADIANS(-$C188+Графики!$B$5))+DL188*SIN(RADIANS(-$C188+Графики!$B$5)),"")</f>
        <v/>
      </c>
      <c r="DO188" s="24"/>
      <c r="DP188" s="25"/>
      <c r="DQ188" s="25"/>
      <c r="DR188" s="25"/>
      <c r="DS188" s="18" t="str">
        <f t="shared" si="525"/>
        <v/>
      </c>
      <c r="DT188" s="18" t="str">
        <f t="shared" si="526"/>
        <v/>
      </c>
      <c r="DU188" s="18" t="str">
        <f t="shared" si="576"/>
        <v/>
      </c>
      <c r="DV188" s="18" t="str">
        <f t="shared" si="577"/>
        <v/>
      </c>
      <c r="DW188" s="18" t="str">
        <f>IF(ISNUMBER(DU188), DU188*COS(RADIANS(-$C188+Графики!$B$3))+DV188*SIN(RADIANS(-$C188+Графики!$B$3)),"")</f>
        <v/>
      </c>
      <c r="DX188" s="19" t="str">
        <f>IF(ISNUMBER(DU188), DU188*COS(RADIANS(-$C188+Графики!$B$5))+DV188*SIN(RADIANS(-$C188+Графики!$B$5)),"")</f>
        <v/>
      </c>
      <c r="DY188" s="24"/>
      <c r="DZ188" s="25"/>
      <c r="EA188" s="25"/>
      <c r="EB188" s="25"/>
      <c r="EC188" s="18" t="str">
        <f t="shared" si="527"/>
        <v/>
      </c>
      <c r="ED188" s="18" t="str">
        <f t="shared" si="528"/>
        <v/>
      </c>
      <c r="EE188" s="18" t="str">
        <f t="shared" si="578"/>
        <v/>
      </c>
      <c r="EF188" s="18" t="str">
        <f t="shared" si="579"/>
        <v/>
      </c>
      <c r="EG188" s="18" t="str">
        <f>IF(ISNUMBER(EE188), EE188*COS(RADIANS(-$C188+Графики!$B$3))+EF188*SIN(RADIANS(-$C188+Графики!$B$3)),"")</f>
        <v/>
      </c>
      <c r="EH188" s="19" t="str">
        <f>IF(ISNUMBER(EE188), EE188*COS(RADIANS(-$C188+Графики!$B$5))+EF188*SIN(RADIANS(-$C188+Графики!$B$5)),"")</f>
        <v/>
      </c>
      <c r="EI188" s="24"/>
      <c r="EJ188" s="25"/>
      <c r="EK188" s="25"/>
      <c r="EL188" s="25"/>
      <c r="EM188" s="18" t="str">
        <f t="shared" si="529"/>
        <v/>
      </c>
      <c r="EN188" s="18" t="str">
        <f t="shared" si="530"/>
        <v/>
      </c>
      <c r="EO188" s="18" t="str">
        <f t="shared" si="580"/>
        <v/>
      </c>
      <c r="EP188" s="18" t="str">
        <f t="shared" si="581"/>
        <v/>
      </c>
      <c r="EQ188" s="18" t="str">
        <f>IF(ISNUMBER(EO188), EO188*COS(RADIANS(-$C188+Графики!$B$3))+EP188*SIN(RADIANS(-$C188+Графики!$B$3)),"")</f>
        <v/>
      </c>
      <c r="ER188" s="19" t="str">
        <f>IF(ISNUMBER(EO188), EO188*COS(RADIANS(-$C188+Графики!$B$5))+EP188*SIN(RADIANS(-$C188+Графики!$B$5)),"")</f>
        <v/>
      </c>
      <c r="ES188" s="24"/>
      <c r="ET188" s="25"/>
      <c r="EU188" s="25"/>
      <c r="EV188" s="25"/>
      <c r="EW188" s="18" t="str">
        <f t="shared" si="531"/>
        <v/>
      </c>
      <c r="EX188" s="18" t="str">
        <f t="shared" si="532"/>
        <v/>
      </c>
      <c r="EY188" s="18" t="str">
        <f t="shared" si="582"/>
        <v/>
      </c>
      <c r="EZ188" s="18" t="str">
        <f t="shared" si="583"/>
        <v/>
      </c>
      <c r="FA188" s="18" t="str">
        <f>IF(ISNUMBER(EY188), EY188*COS(RADIANS(-$C188+Графики!$B$3))+EZ188*SIN(RADIANS(-$C188+Графики!$B$3)),"")</f>
        <v/>
      </c>
      <c r="FB188" s="19" t="str">
        <f>IF(ISNUMBER(EY188), EY188*COS(RADIANS(-$C188+Графики!$B$5))+EZ188*SIN(RADIANS(-$C188+Графики!$B$5)),"")</f>
        <v/>
      </c>
      <c r="FC188" s="24"/>
      <c r="FD188" s="25"/>
      <c r="FE188" s="25"/>
      <c r="FF188" s="25"/>
      <c r="FG188" s="18" t="str">
        <f t="shared" si="533"/>
        <v/>
      </c>
      <c r="FH188" s="18" t="str">
        <f t="shared" si="534"/>
        <v/>
      </c>
      <c r="FI188" s="18" t="str">
        <f t="shared" si="584"/>
        <v/>
      </c>
      <c r="FJ188" s="18" t="str">
        <f t="shared" si="585"/>
        <v/>
      </c>
      <c r="FK188" s="18" t="str">
        <f>IF(ISNUMBER(FI188), FI188*COS(RADIANS(-$C188+Графики!$B$3))+FJ188*SIN(RADIANS(-$C188+Графики!$B$3)),"")</f>
        <v/>
      </c>
      <c r="FL188" s="19" t="str">
        <f>IF(ISNUMBER(FI188), FI188*COS(RADIANS(-$C188+Графики!$B$5))+FJ188*SIN(RADIANS(-$C188+Графики!$B$5)),"")</f>
        <v/>
      </c>
      <c r="FM188" s="24"/>
      <c r="FN188" s="25"/>
      <c r="FO188" s="25"/>
      <c r="FP188" s="25"/>
      <c r="FQ188" s="18" t="str">
        <f t="shared" si="535"/>
        <v/>
      </c>
      <c r="FR188" s="18" t="str">
        <f t="shared" si="536"/>
        <v/>
      </c>
      <c r="FS188" s="18" t="str">
        <f t="shared" si="586"/>
        <v/>
      </c>
      <c r="FT188" s="18" t="str">
        <f t="shared" si="587"/>
        <v/>
      </c>
      <c r="FU188" s="18" t="str">
        <f>IF(ISNUMBER(FS188), FS188*COS(RADIANS(-$C188+Графики!$B$3))+FT188*SIN(RADIANS(-$C188+Графики!$B$3)),"")</f>
        <v/>
      </c>
      <c r="FV188" s="19" t="str">
        <f>IF(ISNUMBER(FS188), FS188*COS(RADIANS(-$C188+Графики!$B$5))+FT188*SIN(RADIANS(-$C188+Графики!$B$5)),"")</f>
        <v/>
      </c>
      <c r="FW188" s="24"/>
      <c r="FX188" s="25"/>
      <c r="FY188" s="25"/>
      <c r="FZ188" s="25"/>
      <c r="GA188" s="18" t="str">
        <f t="shared" si="537"/>
        <v/>
      </c>
      <c r="GB188" s="18" t="str">
        <f t="shared" si="538"/>
        <v/>
      </c>
      <c r="GC188" s="18" t="str">
        <f t="shared" si="588"/>
        <v/>
      </c>
      <c r="GD188" s="18" t="str">
        <f t="shared" si="589"/>
        <v/>
      </c>
      <c r="GE188" s="18" t="str">
        <f>IF(ISNUMBER(GC188), GC188*COS(RADIANS(-$C188+Графики!$B$3))+GD188*SIN(RADIANS(-$C188+Графики!$B$3)),"")</f>
        <v/>
      </c>
      <c r="GF188" s="19" t="str">
        <f>IF(ISNUMBER(GC188), GC188*COS(RADIANS(-$C188+Графики!$B$5))+GD188*SIN(RADIANS(-$C188+Графики!$B$5)),"")</f>
        <v/>
      </c>
      <c r="GG188" s="24"/>
      <c r="GH188" s="25"/>
      <c r="GI188" s="25"/>
      <c r="GJ188" s="25"/>
      <c r="GK188" s="18" t="str">
        <f t="shared" si="539"/>
        <v/>
      </c>
      <c r="GL188" s="18" t="str">
        <f t="shared" si="540"/>
        <v/>
      </c>
      <c r="GM188" s="18" t="str">
        <f t="shared" si="590"/>
        <v/>
      </c>
      <c r="GN188" s="18" t="str">
        <f t="shared" si="591"/>
        <v/>
      </c>
      <c r="GO188" s="18" t="str">
        <f>IF(ISNUMBER(GM188), GM188*COS(RADIANS(-$C188+Графики!$B$3))+GN188*SIN(RADIANS(-$C188+Графики!$B$3)),"")</f>
        <v/>
      </c>
      <c r="GP188" s="19" t="str">
        <f>IF(ISNUMBER(GM188), GM188*COS(RADIANS(-$C188+Графики!$B$5))+GN188*SIN(RADIANS(-$C188+Графики!$B$5)),"")</f>
        <v/>
      </c>
      <c r="GQ188" s="24"/>
      <c r="GR188" s="25"/>
      <c r="GS188" s="25"/>
      <c r="GT188" s="25"/>
      <c r="GU188" s="18" t="str">
        <f t="shared" si="541"/>
        <v/>
      </c>
      <c r="GV188" s="18" t="str">
        <f t="shared" si="542"/>
        <v/>
      </c>
      <c r="GW188" s="18" t="str">
        <f t="shared" si="592"/>
        <v/>
      </c>
      <c r="GX188" s="18" t="str">
        <f t="shared" si="593"/>
        <v/>
      </c>
      <c r="GY188" s="18" t="str">
        <f>IF(ISNUMBER(GW188), GW188*COS(RADIANS(-$C188+Графики!$B$3))+GX188*SIN(RADIANS(-$C188+Графики!$B$3)),"")</f>
        <v/>
      </c>
      <c r="GZ188" s="19" t="str">
        <f>IF(ISNUMBER(GW188), GW188*COS(RADIANS(-$C188+Графики!$B$5))+GX188*SIN(RADIANS(-$C188+Графики!$B$5)),"")</f>
        <v/>
      </c>
      <c r="HA188" s="24"/>
      <c r="HB188" s="25"/>
      <c r="HC188" s="25"/>
      <c r="HD188" s="25"/>
      <c r="HE188" s="18" t="str">
        <f t="shared" si="543"/>
        <v/>
      </c>
      <c r="HF188" s="18" t="str">
        <f t="shared" si="544"/>
        <v/>
      </c>
      <c r="HG188" s="18" t="str">
        <f t="shared" si="594"/>
        <v/>
      </c>
      <c r="HH188" s="18" t="str">
        <f t="shared" si="595"/>
        <v/>
      </c>
      <c r="HI188" s="18" t="str">
        <f>IF(ISNUMBER(HG188), HG188*COS(RADIANS(-$C188+Графики!$B$3))+HH188*SIN(RADIANS(-$C188+Графики!$B$3)),"")</f>
        <v/>
      </c>
      <c r="HJ188" s="19" t="str">
        <f>IF(ISNUMBER(HG188), HG188*COS(RADIANS(-$C188+Графики!$B$5))+HH188*SIN(RADIANS(-$C188+Графики!$B$5)),"")</f>
        <v/>
      </c>
      <c r="HK188" s="24"/>
      <c r="HL188" s="25"/>
      <c r="HM188" s="25"/>
      <c r="HN188" s="25"/>
      <c r="HO188" s="18" t="str">
        <f t="shared" si="545"/>
        <v/>
      </c>
      <c r="HP188" s="18" t="str">
        <f t="shared" si="546"/>
        <v/>
      </c>
      <c r="HQ188" s="18" t="str">
        <f t="shared" si="596"/>
        <v/>
      </c>
      <c r="HR188" s="18" t="str">
        <f t="shared" si="597"/>
        <v/>
      </c>
      <c r="HS188" s="18" t="str">
        <f>IF(ISNUMBER(HQ188), HQ188*COS(RADIANS(-$C188+Графики!$B$3))+HR188*SIN(RADIANS(-$C188+Графики!$B$3)),"")</f>
        <v/>
      </c>
      <c r="HT188" s="19" t="str">
        <f>IF(ISNUMBER(HQ188), HQ188*COS(RADIANS(-$C188+Графики!$B$5))+HR188*SIN(RADIANS(-$C188+Графики!$B$5)),"")</f>
        <v/>
      </c>
      <c r="HU188" s="24"/>
      <c r="HV188" s="25"/>
      <c r="HW188" s="25"/>
      <c r="HX188" s="25"/>
      <c r="HY188" s="18" t="str">
        <f t="shared" si="547"/>
        <v/>
      </c>
      <c r="HZ188" s="18" t="str">
        <f t="shared" si="548"/>
        <v/>
      </c>
      <c r="IA188" s="18" t="str">
        <f t="shared" si="598"/>
        <v/>
      </c>
      <c r="IB188" s="18" t="str">
        <f t="shared" si="599"/>
        <v/>
      </c>
      <c r="IC188" s="18" t="str">
        <f>IF(ISNUMBER(IA188), IA188*COS(RADIANS(-$C188+Графики!$B$3))+IB188*SIN(RADIANS(-$C188+Графики!$B$3)),"")</f>
        <v/>
      </c>
      <c r="ID188" s="19" t="str">
        <f>IF(ISNUMBER(IA188), IA188*COS(RADIANS(-$C188+Графики!$B$5))+IB188*SIN(RADIANS(-$C188+Графики!$B$5)),"")</f>
        <v/>
      </c>
      <c r="IE188" s="24"/>
      <c r="IF188" s="25"/>
      <c r="IG188" s="25"/>
      <c r="IH188" s="25"/>
      <c r="II188" s="18" t="str">
        <f t="shared" si="549"/>
        <v/>
      </c>
      <c r="IJ188" s="18" t="str">
        <f t="shared" si="550"/>
        <v/>
      </c>
      <c r="IK188" s="18" t="str">
        <f t="shared" si="600"/>
        <v/>
      </c>
      <c r="IL188" s="18" t="str">
        <f t="shared" si="601"/>
        <v/>
      </c>
      <c r="IM188" s="18" t="str">
        <f>IF(ISNUMBER(IK188), IK188*COS(RADIANS(-$C188+Графики!$B$3))+IL188*SIN(RADIANS(-$C188+Графики!$B$3)),"")</f>
        <v/>
      </c>
      <c r="IN188" s="19" t="str">
        <f>IF(ISNUMBER(IK188), IK188*COS(RADIANS(-$C188+Графики!$B$5))+IL188*SIN(RADIANS(-$C188+Графики!$B$5)),"")</f>
        <v/>
      </c>
      <c r="IO188" s="24"/>
      <c r="IP188" s="25"/>
      <c r="IQ188" s="25"/>
      <c r="IR188" s="25"/>
      <c r="IS188" s="18" t="str">
        <f t="shared" si="551"/>
        <v/>
      </c>
      <c r="IT188" s="18" t="str">
        <f t="shared" si="552"/>
        <v/>
      </c>
      <c r="IU188" s="18" t="str">
        <f t="shared" si="602"/>
        <v/>
      </c>
      <c r="IV188" s="18" t="str">
        <f t="shared" si="603"/>
        <v/>
      </c>
      <c r="IW188" s="18" t="str">
        <f>IF(ISNUMBER(IU188), IU188*COS(RADIANS(-$C188+Графики!$B$3))+IV188*SIN(RADIANS(-$C188+Графики!$B$3)),"")</f>
        <v/>
      </c>
      <c r="IX188" s="19" t="str">
        <f>IF(ISNUMBER(IU188), IU188*COS(RADIANS(-$C188+Графики!$B$5))+IV188*SIN(RADIANS(-$C188+Графики!$B$5)),"")</f>
        <v/>
      </c>
    </row>
    <row r="189" spans="1:258" s="88" customFormat="1" x14ac:dyDescent="0.25">
      <c r="A189" s="44">
        <v>189</v>
      </c>
      <c r="B189" s="50">
        <v>0</v>
      </c>
      <c r="C189" s="11">
        <f>IF(Графики!$A$7="Расчитывать с учетом закручивания скважины",B189,0)</f>
        <v>0</v>
      </c>
      <c r="D189" s="47">
        <v>93</v>
      </c>
      <c r="E189" s="34">
        <f t="shared" si="604"/>
        <v>0</v>
      </c>
      <c r="F189" s="35">
        <f t="shared" si="604"/>
        <v>0</v>
      </c>
      <c r="G189" s="35">
        <f t="shared" si="500"/>
        <v>0</v>
      </c>
      <c r="H189" s="36">
        <f t="shared" si="501"/>
        <v>0</v>
      </c>
      <c r="I189" s="29"/>
      <c r="J189" s="25"/>
      <c r="K189" s="25"/>
      <c r="L189" s="25"/>
      <c r="M189" s="18" t="str">
        <f t="shared" si="503"/>
        <v/>
      </c>
      <c r="N189" s="18" t="str">
        <f t="shared" si="504"/>
        <v/>
      </c>
      <c r="O189" s="18" t="str">
        <f t="shared" si="554"/>
        <v/>
      </c>
      <c r="P189" s="18" t="str">
        <f t="shared" si="555"/>
        <v/>
      </c>
      <c r="Q189" s="18" t="str">
        <f>IF(ISNUMBER(O189), O189*COS(RADIANS(-$C189+Графики!$B$3))+P189*SIN(RADIANS(-$C189+Графики!$B$3)),"")</f>
        <v/>
      </c>
      <c r="R189" s="19" t="str">
        <f>IF(ISNUMBER(O189), O189*COS(RADIANS(-$C189+Графики!$B$5))+P189*SIN(RADIANS(-$C189+Графики!$B$5)),"")</f>
        <v/>
      </c>
      <c r="S189" s="29"/>
      <c r="T189" s="25"/>
      <c r="U189" s="25"/>
      <c r="V189" s="25"/>
      <c r="W189" s="18" t="str">
        <f t="shared" si="505"/>
        <v/>
      </c>
      <c r="X189" s="18" t="str">
        <f t="shared" si="506"/>
        <v/>
      </c>
      <c r="Y189" s="18" t="str">
        <f t="shared" si="556"/>
        <v/>
      </c>
      <c r="Z189" s="18" t="str">
        <f t="shared" si="557"/>
        <v/>
      </c>
      <c r="AA189" s="18" t="str">
        <f>IF(ISNUMBER(Y189), Y189*COS(RADIANS(-$C189+Графики!$B$3))+Z189*SIN(RADIANS(-$C189+Графики!$B$3)),"")</f>
        <v/>
      </c>
      <c r="AB189" s="18" t="str">
        <f>IF(ISNUMBER(Y189), Y189*COS(RADIANS(-$C189+Графики!$B$5))+Z189*SIN(RADIANS(-$C189+Графики!$B$5)),"")</f>
        <v/>
      </c>
      <c r="AC189" s="24"/>
      <c r="AD189" s="25"/>
      <c r="AE189" s="25"/>
      <c r="AF189" s="25"/>
      <c r="AG189" s="18" t="str">
        <f t="shared" si="507"/>
        <v/>
      </c>
      <c r="AH189" s="18" t="str">
        <f t="shared" si="508"/>
        <v/>
      </c>
      <c r="AI189" s="18" t="str">
        <f t="shared" si="558"/>
        <v/>
      </c>
      <c r="AJ189" s="18" t="str">
        <f t="shared" si="559"/>
        <v/>
      </c>
      <c r="AK189" s="18" t="str">
        <f>IF(ISNUMBER(AI189), AI189*COS(RADIANS(-$C189+Графики!$B$3))+AJ189*SIN(RADIANS(-$C189+Графики!$B$3)),"")</f>
        <v/>
      </c>
      <c r="AL189" s="19" t="str">
        <f>IF(ISNUMBER(AI189), AI189*COS(RADIANS(-$C189+Графики!$B$5))+AJ189*SIN(RADIANS(-$C189+Графики!$B$5)),"")</f>
        <v/>
      </c>
      <c r="AM189" s="24"/>
      <c r="AN189" s="25"/>
      <c r="AO189" s="25"/>
      <c r="AP189" s="25"/>
      <c r="AQ189" s="18" t="str">
        <f t="shared" si="509"/>
        <v/>
      </c>
      <c r="AR189" s="18" t="str">
        <f t="shared" si="510"/>
        <v/>
      </c>
      <c r="AS189" s="18" t="str">
        <f t="shared" si="560"/>
        <v/>
      </c>
      <c r="AT189" s="18" t="str">
        <f t="shared" si="561"/>
        <v/>
      </c>
      <c r="AU189" s="18" t="str">
        <f>IF(ISNUMBER(AS189), AS189*COS(RADIANS(-$C189+Графики!$B$3))+AT189*SIN(RADIANS(-$C189+Графики!$B$3)),"")</f>
        <v/>
      </c>
      <c r="AV189" s="19" t="str">
        <f>IF(ISNUMBER(AS189), AS189*COS(RADIANS(-$C189+Графики!$B$5))+AT189*SIN(RADIANS(-$C189+Графики!$B$5)),"")</f>
        <v/>
      </c>
      <c r="AW189" s="24"/>
      <c r="AX189" s="25"/>
      <c r="AY189" s="25"/>
      <c r="AZ189" s="25"/>
      <c r="BA189" s="18" t="str">
        <f t="shared" si="511"/>
        <v/>
      </c>
      <c r="BB189" s="18" t="str">
        <f t="shared" si="512"/>
        <v/>
      </c>
      <c r="BC189" s="18" t="str">
        <f t="shared" si="562"/>
        <v/>
      </c>
      <c r="BD189" s="18" t="str">
        <f t="shared" si="563"/>
        <v/>
      </c>
      <c r="BE189" s="18" t="str">
        <f>IF(ISNUMBER(BC189), BC189*COS(RADIANS(-$C189+Графики!$B$3))+BD189*SIN(RADIANS(-$C189+Графики!$B$3)),"")</f>
        <v/>
      </c>
      <c r="BF189" s="19" t="str">
        <f>IF(ISNUMBER(BC189), BC189*COS(RADIANS(-$C189+Графики!$B$5))+BD189*SIN(RADIANS(-$C189+Графики!$B$5)),"")</f>
        <v/>
      </c>
      <c r="BG189" s="24"/>
      <c r="BH189" s="25"/>
      <c r="BI189" s="25"/>
      <c r="BJ189" s="25"/>
      <c r="BK189" s="18" t="str">
        <f t="shared" si="513"/>
        <v/>
      </c>
      <c r="BL189" s="18" t="str">
        <f t="shared" si="514"/>
        <v/>
      </c>
      <c r="BM189" s="18" t="str">
        <f t="shared" si="564"/>
        <v/>
      </c>
      <c r="BN189" s="18" t="str">
        <f t="shared" si="565"/>
        <v/>
      </c>
      <c r="BO189" s="18" t="str">
        <f>IF(ISNUMBER(BM189), BM189*COS(RADIANS(-$C189+Графики!$B$3))+BN189*SIN(RADIANS(-$C189+Графики!$B$3)),"")</f>
        <v/>
      </c>
      <c r="BP189" s="19" t="str">
        <f>IF(ISNUMBER(BM189), BM189*COS(RADIANS(-$C189+Графики!$B$5))+BN189*SIN(RADIANS(-$C189+Графики!$B$5)),"")</f>
        <v/>
      </c>
      <c r="BQ189" s="24"/>
      <c r="BR189" s="25"/>
      <c r="BS189" s="25"/>
      <c r="BT189" s="25"/>
      <c r="BU189" s="18" t="str">
        <f t="shared" si="515"/>
        <v/>
      </c>
      <c r="BV189" s="18" t="str">
        <f t="shared" si="516"/>
        <v/>
      </c>
      <c r="BW189" s="18" t="str">
        <f t="shared" si="566"/>
        <v/>
      </c>
      <c r="BX189" s="18" t="str">
        <f t="shared" si="567"/>
        <v/>
      </c>
      <c r="BY189" s="18" t="str">
        <f>IF(ISNUMBER(BW189), BW189*COS(RADIANS(-$C189+Графики!$B$3))+BX189*SIN(RADIANS(-$C189+Графики!$B$3)),"")</f>
        <v/>
      </c>
      <c r="BZ189" s="19" t="str">
        <f>IF(ISNUMBER(BW189), BW189*COS(RADIANS(-$C189+Графики!$B$5))+BX189*SIN(RADIANS(-$C189+Графики!$B$5)),"")</f>
        <v/>
      </c>
      <c r="CA189" s="29"/>
      <c r="CB189" s="25"/>
      <c r="CC189" s="25"/>
      <c r="CD189" s="25"/>
      <c r="CE189" s="18" t="str">
        <f t="shared" si="517"/>
        <v/>
      </c>
      <c r="CF189" s="18" t="str">
        <f t="shared" si="518"/>
        <v/>
      </c>
      <c r="CG189" s="18" t="str">
        <f t="shared" si="568"/>
        <v/>
      </c>
      <c r="CH189" s="18" t="str">
        <f t="shared" si="569"/>
        <v/>
      </c>
      <c r="CI189" s="18" t="str">
        <f>IF(ISNUMBER(CG189), CG189*COS(RADIANS(-$C189+Графики!$B$3))+CH189*SIN(RADIANS(-$C189+Графики!$B$3)),"")</f>
        <v/>
      </c>
      <c r="CJ189" s="19" t="str">
        <f>IF(ISNUMBER(CG189), CG189*COS(RADIANS(-$C189+Графики!$B$5))+CH189*SIN(RADIANS(-$C189+Графики!$B$5)),"")</f>
        <v/>
      </c>
      <c r="CK189" s="24"/>
      <c r="CL189" s="25"/>
      <c r="CM189" s="25"/>
      <c r="CN189" s="25"/>
      <c r="CO189" s="18" t="str">
        <f t="shared" si="519"/>
        <v/>
      </c>
      <c r="CP189" s="18" t="str">
        <f t="shared" si="520"/>
        <v/>
      </c>
      <c r="CQ189" s="18" t="str">
        <f t="shared" si="570"/>
        <v/>
      </c>
      <c r="CR189" s="18" t="str">
        <f t="shared" si="571"/>
        <v/>
      </c>
      <c r="CS189" s="18" t="str">
        <f>IF(ISNUMBER(CQ189), CQ189*COS(RADIANS(-$C189+Графики!$B$3))+CR189*SIN(RADIANS(-$C189+Графики!$B$3)),"")</f>
        <v/>
      </c>
      <c r="CT189" s="19" t="str">
        <f>IF(ISNUMBER(CQ189), CQ189*COS(RADIANS(-$C189+Графики!$B$5))+CR189*SIN(RADIANS(-$C189+Графики!$B$5)),"")</f>
        <v/>
      </c>
      <c r="CU189" s="24"/>
      <c r="CV189" s="25"/>
      <c r="CW189" s="25"/>
      <c r="CX189" s="25"/>
      <c r="CY189" s="18" t="str">
        <f t="shared" si="521"/>
        <v/>
      </c>
      <c r="CZ189" s="18" t="str">
        <f t="shared" si="522"/>
        <v/>
      </c>
      <c r="DA189" s="18" t="str">
        <f t="shared" si="572"/>
        <v/>
      </c>
      <c r="DB189" s="18" t="str">
        <f t="shared" si="573"/>
        <v/>
      </c>
      <c r="DC189" s="18" t="str">
        <f>IF(ISNUMBER(DA189), DA189*COS(RADIANS(-$C189+Графики!$B$3))+DB189*SIN(RADIANS(-$C189+Графики!$B$3)),"")</f>
        <v/>
      </c>
      <c r="DD189" s="19" t="str">
        <f>IF(ISNUMBER(DA189), DA189*COS(RADIANS(-$C189+Графики!$B$5))+DB189*SIN(RADIANS(-$C189+Графики!$B$5)),"")</f>
        <v/>
      </c>
      <c r="DE189" s="24"/>
      <c r="DF189" s="25"/>
      <c r="DG189" s="25"/>
      <c r="DH189" s="25"/>
      <c r="DI189" s="18" t="str">
        <f t="shared" si="523"/>
        <v/>
      </c>
      <c r="DJ189" s="18" t="str">
        <f t="shared" si="524"/>
        <v/>
      </c>
      <c r="DK189" s="18" t="str">
        <f t="shared" si="574"/>
        <v/>
      </c>
      <c r="DL189" s="18" t="str">
        <f t="shared" si="575"/>
        <v/>
      </c>
      <c r="DM189" s="18" t="str">
        <f>IF(ISNUMBER(DK189), DK189*COS(RADIANS(-$C189+Графики!$B$3))+DL189*SIN(RADIANS(-$C189+Графики!$B$3)),"")</f>
        <v/>
      </c>
      <c r="DN189" s="19" t="str">
        <f>IF(ISNUMBER(DK189), DK189*COS(RADIANS(-$C189+Графики!$B$5))+DL189*SIN(RADIANS(-$C189+Графики!$B$5)),"")</f>
        <v/>
      </c>
      <c r="DO189" s="24"/>
      <c r="DP189" s="25"/>
      <c r="DQ189" s="25"/>
      <c r="DR189" s="25"/>
      <c r="DS189" s="18" t="str">
        <f t="shared" si="525"/>
        <v/>
      </c>
      <c r="DT189" s="18" t="str">
        <f t="shared" si="526"/>
        <v/>
      </c>
      <c r="DU189" s="18" t="str">
        <f t="shared" si="576"/>
        <v/>
      </c>
      <c r="DV189" s="18" t="str">
        <f t="shared" si="577"/>
        <v/>
      </c>
      <c r="DW189" s="18" t="str">
        <f>IF(ISNUMBER(DU189), DU189*COS(RADIANS(-$C189+Графики!$B$3))+DV189*SIN(RADIANS(-$C189+Графики!$B$3)),"")</f>
        <v/>
      </c>
      <c r="DX189" s="19" t="str">
        <f>IF(ISNUMBER(DU189), DU189*COS(RADIANS(-$C189+Графики!$B$5))+DV189*SIN(RADIANS(-$C189+Графики!$B$5)),"")</f>
        <v/>
      </c>
      <c r="DY189" s="24"/>
      <c r="DZ189" s="25"/>
      <c r="EA189" s="25"/>
      <c r="EB189" s="25"/>
      <c r="EC189" s="18" t="str">
        <f t="shared" si="527"/>
        <v/>
      </c>
      <c r="ED189" s="18" t="str">
        <f t="shared" si="528"/>
        <v/>
      </c>
      <c r="EE189" s="18" t="str">
        <f t="shared" si="578"/>
        <v/>
      </c>
      <c r="EF189" s="18" t="str">
        <f t="shared" si="579"/>
        <v/>
      </c>
      <c r="EG189" s="18" t="str">
        <f>IF(ISNUMBER(EE189), EE189*COS(RADIANS(-$C189+Графики!$B$3))+EF189*SIN(RADIANS(-$C189+Графики!$B$3)),"")</f>
        <v/>
      </c>
      <c r="EH189" s="19" t="str">
        <f>IF(ISNUMBER(EE189), EE189*COS(RADIANS(-$C189+Графики!$B$5))+EF189*SIN(RADIANS(-$C189+Графики!$B$5)),"")</f>
        <v/>
      </c>
      <c r="EI189" s="24"/>
      <c r="EJ189" s="25"/>
      <c r="EK189" s="25"/>
      <c r="EL189" s="25"/>
      <c r="EM189" s="18" t="str">
        <f t="shared" si="529"/>
        <v/>
      </c>
      <c r="EN189" s="18" t="str">
        <f t="shared" si="530"/>
        <v/>
      </c>
      <c r="EO189" s="18" t="str">
        <f t="shared" si="580"/>
        <v/>
      </c>
      <c r="EP189" s="18" t="str">
        <f t="shared" si="581"/>
        <v/>
      </c>
      <c r="EQ189" s="18" t="str">
        <f>IF(ISNUMBER(EO189), EO189*COS(RADIANS(-$C189+Графики!$B$3))+EP189*SIN(RADIANS(-$C189+Графики!$B$3)),"")</f>
        <v/>
      </c>
      <c r="ER189" s="19" t="str">
        <f>IF(ISNUMBER(EO189), EO189*COS(RADIANS(-$C189+Графики!$B$5))+EP189*SIN(RADIANS(-$C189+Графики!$B$5)),"")</f>
        <v/>
      </c>
      <c r="ES189" s="24"/>
      <c r="ET189" s="25"/>
      <c r="EU189" s="25"/>
      <c r="EV189" s="25"/>
      <c r="EW189" s="18" t="str">
        <f t="shared" si="531"/>
        <v/>
      </c>
      <c r="EX189" s="18" t="str">
        <f t="shared" si="532"/>
        <v/>
      </c>
      <c r="EY189" s="18" t="str">
        <f t="shared" si="582"/>
        <v/>
      </c>
      <c r="EZ189" s="18" t="str">
        <f t="shared" si="583"/>
        <v/>
      </c>
      <c r="FA189" s="18" t="str">
        <f>IF(ISNUMBER(EY189), EY189*COS(RADIANS(-$C189+Графики!$B$3))+EZ189*SIN(RADIANS(-$C189+Графики!$B$3)),"")</f>
        <v/>
      </c>
      <c r="FB189" s="19" t="str">
        <f>IF(ISNUMBER(EY189), EY189*COS(RADIANS(-$C189+Графики!$B$5))+EZ189*SIN(RADIANS(-$C189+Графики!$B$5)),"")</f>
        <v/>
      </c>
      <c r="FC189" s="24"/>
      <c r="FD189" s="25"/>
      <c r="FE189" s="25"/>
      <c r="FF189" s="25"/>
      <c r="FG189" s="18" t="str">
        <f t="shared" si="533"/>
        <v/>
      </c>
      <c r="FH189" s="18" t="str">
        <f t="shared" si="534"/>
        <v/>
      </c>
      <c r="FI189" s="18" t="str">
        <f t="shared" si="584"/>
        <v/>
      </c>
      <c r="FJ189" s="18" t="str">
        <f t="shared" si="585"/>
        <v/>
      </c>
      <c r="FK189" s="18" t="str">
        <f>IF(ISNUMBER(FI189), FI189*COS(RADIANS(-$C189+Графики!$B$3))+FJ189*SIN(RADIANS(-$C189+Графики!$B$3)),"")</f>
        <v/>
      </c>
      <c r="FL189" s="19" t="str">
        <f>IF(ISNUMBER(FI189), FI189*COS(RADIANS(-$C189+Графики!$B$5))+FJ189*SIN(RADIANS(-$C189+Графики!$B$5)),"")</f>
        <v/>
      </c>
      <c r="FM189" s="24"/>
      <c r="FN189" s="25"/>
      <c r="FO189" s="25"/>
      <c r="FP189" s="25"/>
      <c r="FQ189" s="18" t="str">
        <f t="shared" si="535"/>
        <v/>
      </c>
      <c r="FR189" s="18" t="str">
        <f t="shared" si="536"/>
        <v/>
      </c>
      <c r="FS189" s="18" t="str">
        <f t="shared" si="586"/>
        <v/>
      </c>
      <c r="FT189" s="18" t="str">
        <f t="shared" si="587"/>
        <v/>
      </c>
      <c r="FU189" s="18" t="str">
        <f>IF(ISNUMBER(FS189), FS189*COS(RADIANS(-$C189+Графики!$B$3))+FT189*SIN(RADIANS(-$C189+Графики!$B$3)),"")</f>
        <v/>
      </c>
      <c r="FV189" s="19" t="str">
        <f>IF(ISNUMBER(FS189), FS189*COS(RADIANS(-$C189+Графики!$B$5))+FT189*SIN(RADIANS(-$C189+Графики!$B$5)),"")</f>
        <v/>
      </c>
      <c r="FW189" s="24"/>
      <c r="FX189" s="25"/>
      <c r="FY189" s="25"/>
      <c r="FZ189" s="25"/>
      <c r="GA189" s="18" t="str">
        <f t="shared" si="537"/>
        <v/>
      </c>
      <c r="GB189" s="18" t="str">
        <f t="shared" si="538"/>
        <v/>
      </c>
      <c r="GC189" s="18" t="str">
        <f t="shared" si="588"/>
        <v/>
      </c>
      <c r="GD189" s="18" t="str">
        <f t="shared" si="589"/>
        <v/>
      </c>
      <c r="GE189" s="18" t="str">
        <f>IF(ISNUMBER(GC189), GC189*COS(RADIANS(-$C189+Графики!$B$3))+GD189*SIN(RADIANS(-$C189+Графики!$B$3)),"")</f>
        <v/>
      </c>
      <c r="GF189" s="19" t="str">
        <f>IF(ISNUMBER(GC189), GC189*COS(RADIANS(-$C189+Графики!$B$5))+GD189*SIN(RADIANS(-$C189+Графики!$B$5)),"")</f>
        <v/>
      </c>
      <c r="GG189" s="24"/>
      <c r="GH189" s="25"/>
      <c r="GI189" s="25"/>
      <c r="GJ189" s="25"/>
      <c r="GK189" s="18" t="str">
        <f t="shared" si="539"/>
        <v/>
      </c>
      <c r="GL189" s="18" t="str">
        <f t="shared" si="540"/>
        <v/>
      </c>
      <c r="GM189" s="18" t="str">
        <f t="shared" si="590"/>
        <v/>
      </c>
      <c r="GN189" s="18" t="str">
        <f t="shared" si="591"/>
        <v/>
      </c>
      <c r="GO189" s="18" t="str">
        <f>IF(ISNUMBER(GM189), GM189*COS(RADIANS(-$C189+Графики!$B$3))+GN189*SIN(RADIANS(-$C189+Графики!$B$3)),"")</f>
        <v/>
      </c>
      <c r="GP189" s="19" t="str">
        <f>IF(ISNUMBER(GM189), GM189*COS(RADIANS(-$C189+Графики!$B$5))+GN189*SIN(RADIANS(-$C189+Графики!$B$5)),"")</f>
        <v/>
      </c>
      <c r="GQ189" s="24"/>
      <c r="GR189" s="25"/>
      <c r="GS189" s="25"/>
      <c r="GT189" s="25"/>
      <c r="GU189" s="18" t="str">
        <f t="shared" si="541"/>
        <v/>
      </c>
      <c r="GV189" s="18" t="str">
        <f t="shared" si="542"/>
        <v/>
      </c>
      <c r="GW189" s="18" t="str">
        <f t="shared" si="592"/>
        <v/>
      </c>
      <c r="GX189" s="18" t="str">
        <f t="shared" si="593"/>
        <v/>
      </c>
      <c r="GY189" s="18" t="str">
        <f>IF(ISNUMBER(GW189), GW189*COS(RADIANS(-$C189+Графики!$B$3))+GX189*SIN(RADIANS(-$C189+Графики!$B$3)),"")</f>
        <v/>
      </c>
      <c r="GZ189" s="19" t="str">
        <f>IF(ISNUMBER(GW189), GW189*COS(RADIANS(-$C189+Графики!$B$5))+GX189*SIN(RADIANS(-$C189+Графики!$B$5)),"")</f>
        <v/>
      </c>
      <c r="HA189" s="24"/>
      <c r="HB189" s="25"/>
      <c r="HC189" s="25"/>
      <c r="HD189" s="25"/>
      <c r="HE189" s="18" t="str">
        <f t="shared" si="543"/>
        <v/>
      </c>
      <c r="HF189" s="18" t="str">
        <f t="shared" si="544"/>
        <v/>
      </c>
      <c r="HG189" s="18" t="str">
        <f t="shared" si="594"/>
        <v/>
      </c>
      <c r="HH189" s="18" t="str">
        <f t="shared" si="595"/>
        <v/>
      </c>
      <c r="HI189" s="18" t="str">
        <f>IF(ISNUMBER(HG189), HG189*COS(RADIANS(-$C189+Графики!$B$3))+HH189*SIN(RADIANS(-$C189+Графики!$B$3)),"")</f>
        <v/>
      </c>
      <c r="HJ189" s="19" t="str">
        <f>IF(ISNUMBER(HG189), HG189*COS(RADIANS(-$C189+Графики!$B$5))+HH189*SIN(RADIANS(-$C189+Графики!$B$5)),"")</f>
        <v/>
      </c>
      <c r="HK189" s="24"/>
      <c r="HL189" s="25"/>
      <c r="HM189" s="25"/>
      <c r="HN189" s="25"/>
      <c r="HO189" s="18" t="str">
        <f t="shared" si="545"/>
        <v/>
      </c>
      <c r="HP189" s="18" t="str">
        <f t="shared" si="546"/>
        <v/>
      </c>
      <c r="HQ189" s="18" t="str">
        <f t="shared" si="596"/>
        <v/>
      </c>
      <c r="HR189" s="18" t="str">
        <f t="shared" si="597"/>
        <v/>
      </c>
      <c r="HS189" s="18" t="str">
        <f>IF(ISNUMBER(HQ189), HQ189*COS(RADIANS(-$C189+Графики!$B$3))+HR189*SIN(RADIANS(-$C189+Графики!$B$3)),"")</f>
        <v/>
      </c>
      <c r="HT189" s="19" t="str">
        <f>IF(ISNUMBER(HQ189), HQ189*COS(RADIANS(-$C189+Графики!$B$5))+HR189*SIN(RADIANS(-$C189+Графики!$B$5)),"")</f>
        <v/>
      </c>
      <c r="HU189" s="24"/>
      <c r="HV189" s="25"/>
      <c r="HW189" s="25"/>
      <c r="HX189" s="25"/>
      <c r="HY189" s="18" t="str">
        <f t="shared" si="547"/>
        <v/>
      </c>
      <c r="HZ189" s="18" t="str">
        <f t="shared" si="548"/>
        <v/>
      </c>
      <c r="IA189" s="18" t="str">
        <f t="shared" si="598"/>
        <v/>
      </c>
      <c r="IB189" s="18" t="str">
        <f t="shared" si="599"/>
        <v/>
      </c>
      <c r="IC189" s="18" t="str">
        <f>IF(ISNUMBER(IA189), IA189*COS(RADIANS(-$C189+Графики!$B$3))+IB189*SIN(RADIANS(-$C189+Графики!$B$3)),"")</f>
        <v/>
      </c>
      <c r="ID189" s="19" t="str">
        <f>IF(ISNUMBER(IA189), IA189*COS(RADIANS(-$C189+Графики!$B$5))+IB189*SIN(RADIANS(-$C189+Графики!$B$5)),"")</f>
        <v/>
      </c>
      <c r="IE189" s="24"/>
      <c r="IF189" s="25"/>
      <c r="IG189" s="25"/>
      <c r="IH189" s="25"/>
      <c r="II189" s="18" t="str">
        <f t="shared" si="549"/>
        <v/>
      </c>
      <c r="IJ189" s="18" t="str">
        <f t="shared" si="550"/>
        <v/>
      </c>
      <c r="IK189" s="18" t="str">
        <f t="shared" si="600"/>
        <v/>
      </c>
      <c r="IL189" s="18" t="str">
        <f t="shared" si="601"/>
        <v/>
      </c>
      <c r="IM189" s="18" t="str">
        <f>IF(ISNUMBER(IK189), IK189*COS(RADIANS(-$C189+Графики!$B$3))+IL189*SIN(RADIANS(-$C189+Графики!$B$3)),"")</f>
        <v/>
      </c>
      <c r="IN189" s="19" t="str">
        <f>IF(ISNUMBER(IK189), IK189*COS(RADIANS(-$C189+Графики!$B$5))+IL189*SIN(RADIANS(-$C189+Графики!$B$5)),"")</f>
        <v/>
      </c>
      <c r="IO189" s="24"/>
      <c r="IP189" s="25"/>
      <c r="IQ189" s="25"/>
      <c r="IR189" s="25"/>
      <c r="IS189" s="18" t="str">
        <f t="shared" si="551"/>
        <v/>
      </c>
      <c r="IT189" s="18" t="str">
        <f t="shared" si="552"/>
        <v/>
      </c>
      <c r="IU189" s="18" t="str">
        <f t="shared" si="602"/>
        <v/>
      </c>
      <c r="IV189" s="18" t="str">
        <f t="shared" si="603"/>
        <v/>
      </c>
      <c r="IW189" s="18" t="str">
        <f>IF(ISNUMBER(IU189), IU189*COS(RADIANS(-$C189+Графики!$B$3))+IV189*SIN(RADIANS(-$C189+Графики!$B$3)),"")</f>
        <v/>
      </c>
      <c r="IX189" s="19" t="str">
        <f>IF(ISNUMBER(IU189), IU189*COS(RADIANS(-$C189+Графики!$B$5))+IV189*SIN(RADIANS(-$C189+Графики!$B$5)),"")</f>
        <v/>
      </c>
    </row>
    <row r="190" spans="1:258" s="88" customFormat="1" x14ac:dyDescent="0.25">
      <c r="A190" s="44">
        <v>190</v>
      </c>
      <c r="B190" s="50">
        <v>0</v>
      </c>
      <c r="C190" s="11">
        <f>IF(Графики!$A$7="Расчитывать с учетом закручивания скважины",B190,0)</f>
        <v>0</v>
      </c>
      <c r="D190" s="47">
        <v>93.5</v>
      </c>
      <c r="E190" s="34">
        <f t="shared" si="604"/>
        <v>0</v>
      </c>
      <c r="F190" s="35">
        <f t="shared" si="604"/>
        <v>0</v>
      </c>
      <c r="G190" s="35">
        <f t="shared" si="500"/>
        <v>0</v>
      </c>
      <c r="H190" s="36">
        <f t="shared" si="501"/>
        <v>0</v>
      </c>
      <c r="I190" s="29"/>
      <c r="J190" s="25"/>
      <c r="K190" s="25"/>
      <c r="L190" s="25"/>
      <c r="M190" s="18" t="str">
        <f t="shared" si="503"/>
        <v/>
      </c>
      <c r="N190" s="18" t="str">
        <f t="shared" si="504"/>
        <v/>
      </c>
      <c r="O190" s="18" t="str">
        <f t="shared" si="554"/>
        <v/>
      </c>
      <c r="P190" s="18" t="str">
        <f t="shared" si="555"/>
        <v/>
      </c>
      <c r="Q190" s="18" t="str">
        <f>IF(ISNUMBER(O190), O190*COS(RADIANS(-$C190+Графики!$B$3))+P190*SIN(RADIANS(-$C190+Графики!$B$3)),"")</f>
        <v/>
      </c>
      <c r="R190" s="19" t="str">
        <f>IF(ISNUMBER(O190), O190*COS(RADIANS(-$C190+Графики!$B$5))+P190*SIN(RADIANS(-$C190+Графики!$B$5)),"")</f>
        <v/>
      </c>
      <c r="S190" s="29"/>
      <c r="T190" s="25"/>
      <c r="U190" s="25"/>
      <c r="V190" s="25"/>
      <c r="W190" s="18" t="str">
        <f t="shared" si="505"/>
        <v/>
      </c>
      <c r="X190" s="18" t="str">
        <f t="shared" si="506"/>
        <v/>
      </c>
      <c r="Y190" s="18" t="str">
        <f t="shared" si="556"/>
        <v/>
      </c>
      <c r="Z190" s="18" t="str">
        <f t="shared" si="557"/>
        <v/>
      </c>
      <c r="AA190" s="18" t="str">
        <f>IF(ISNUMBER(Y190), Y190*COS(RADIANS(-$C190+Графики!$B$3))+Z190*SIN(RADIANS(-$C190+Графики!$B$3)),"")</f>
        <v/>
      </c>
      <c r="AB190" s="18" t="str">
        <f>IF(ISNUMBER(Y190), Y190*COS(RADIANS(-$C190+Графики!$B$5))+Z190*SIN(RADIANS(-$C190+Графики!$B$5)),"")</f>
        <v/>
      </c>
      <c r="AC190" s="24"/>
      <c r="AD190" s="25"/>
      <c r="AE190" s="25"/>
      <c r="AF190" s="25"/>
      <c r="AG190" s="18" t="str">
        <f t="shared" si="507"/>
        <v/>
      </c>
      <c r="AH190" s="18" t="str">
        <f t="shared" si="508"/>
        <v/>
      </c>
      <c r="AI190" s="18" t="str">
        <f t="shared" si="558"/>
        <v/>
      </c>
      <c r="AJ190" s="18" t="str">
        <f t="shared" si="559"/>
        <v/>
      </c>
      <c r="AK190" s="18" t="str">
        <f>IF(ISNUMBER(AI190), AI190*COS(RADIANS(-$C190+Графики!$B$3))+AJ190*SIN(RADIANS(-$C190+Графики!$B$3)),"")</f>
        <v/>
      </c>
      <c r="AL190" s="19" t="str">
        <f>IF(ISNUMBER(AI190), AI190*COS(RADIANS(-$C190+Графики!$B$5))+AJ190*SIN(RADIANS(-$C190+Графики!$B$5)),"")</f>
        <v/>
      </c>
      <c r="AM190" s="24"/>
      <c r="AN190" s="25"/>
      <c r="AO190" s="25"/>
      <c r="AP190" s="25"/>
      <c r="AQ190" s="18" t="str">
        <f t="shared" si="509"/>
        <v/>
      </c>
      <c r="AR190" s="18" t="str">
        <f t="shared" si="510"/>
        <v/>
      </c>
      <c r="AS190" s="18" t="str">
        <f t="shared" si="560"/>
        <v/>
      </c>
      <c r="AT190" s="18" t="str">
        <f t="shared" si="561"/>
        <v/>
      </c>
      <c r="AU190" s="18" t="str">
        <f>IF(ISNUMBER(AS190), AS190*COS(RADIANS(-$C190+Графики!$B$3))+AT190*SIN(RADIANS(-$C190+Графики!$B$3)),"")</f>
        <v/>
      </c>
      <c r="AV190" s="19" t="str">
        <f>IF(ISNUMBER(AS190), AS190*COS(RADIANS(-$C190+Графики!$B$5))+AT190*SIN(RADIANS(-$C190+Графики!$B$5)),"")</f>
        <v/>
      </c>
      <c r="AW190" s="24"/>
      <c r="AX190" s="25"/>
      <c r="AY190" s="25"/>
      <c r="AZ190" s="25"/>
      <c r="BA190" s="18" t="str">
        <f t="shared" si="511"/>
        <v/>
      </c>
      <c r="BB190" s="18" t="str">
        <f t="shared" si="512"/>
        <v/>
      </c>
      <c r="BC190" s="18" t="str">
        <f t="shared" si="562"/>
        <v/>
      </c>
      <c r="BD190" s="18" t="str">
        <f t="shared" si="563"/>
        <v/>
      </c>
      <c r="BE190" s="18" t="str">
        <f>IF(ISNUMBER(BC190), BC190*COS(RADIANS(-$C190+Графики!$B$3))+BD190*SIN(RADIANS(-$C190+Графики!$B$3)),"")</f>
        <v/>
      </c>
      <c r="BF190" s="19" t="str">
        <f>IF(ISNUMBER(BC190), BC190*COS(RADIANS(-$C190+Графики!$B$5))+BD190*SIN(RADIANS(-$C190+Графики!$B$5)),"")</f>
        <v/>
      </c>
      <c r="BG190" s="24"/>
      <c r="BH190" s="25"/>
      <c r="BI190" s="25"/>
      <c r="BJ190" s="25"/>
      <c r="BK190" s="18" t="str">
        <f t="shared" si="513"/>
        <v/>
      </c>
      <c r="BL190" s="18" t="str">
        <f t="shared" si="514"/>
        <v/>
      </c>
      <c r="BM190" s="18" t="str">
        <f t="shared" si="564"/>
        <v/>
      </c>
      <c r="BN190" s="18" t="str">
        <f t="shared" si="565"/>
        <v/>
      </c>
      <c r="BO190" s="18" t="str">
        <f>IF(ISNUMBER(BM190), BM190*COS(RADIANS(-$C190+Графики!$B$3))+BN190*SIN(RADIANS(-$C190+Графики!$B$3)),"")</f>
        <v/>
      </c>
      <c r="BP190" s="19" t="str">
        <f>IF(ISNUMBER(BM190), BM190*COS(RADIANS(-$C190+Графики!$B$5))+BN190*SIN(RADIANS(-$C190+Графики!$B$5)),"")</f>
        <v/>
      </c>
      <c r="BQ190" s="24"/>
      <c r="BR190" s="25"/>
      <c r="BS190" s="25"/>
      <c r="BT190" s="25"/>
      <c r="BU190" s="18" t="str">
        <f t="shared" si="515"/>
        <v/>
      </c>
      <c r="BV190" s="18" t="str">
        <f t="shared" si="516"/>
        <v/>
      </c>
      <c r="BW190" s="18" t="str">
        <f t="shared" si="566"/>
        <v/>
      </c>
      <c r="BX190" s="18" t="str">
        <f t="shared" si="567"/>
        <v/>
      </c>
      <c r="BY190" s="18" t="str">
        <f>IF(ISNUMBER(BW190), BW190*COS(RADIANS(-$C190+Графики!$B$3))+BX190*SIN(RADIANS(-$C190+Графики!$B$3)),"")</f>
        <v/>
      </c>
      <c r="BZ190" s="19" t="str">
        <f>IF(ISNUMBER(BW190), BW190*COS(RADIANS(-$C190+Графики!$B$5))+BX190*SIN(RADIANS(-$C190+Графики!$B$5)),"")</f>
        <v/>
      </c>
      <c r="CA190" s="29"/>
      <c r="CB190" s="25"/>
      <c r="CC190" s="25"/>
      <c r="CD190" s="25"/>
      <c r="CE190" s="18" t="str">
        <f t="shared" si="517"/>
        <v/>
      </c>
      <c r="CF190" s="18" t="str">
        <f t="shared" si="518"/>
        <v/>
      </c>
      <c r="CG190" s="18" t="str">
        <f t="shared" si="568"/>
        <v/>
      </c>
      <c r="CH190" s="18" t="str">
        <f t="shared" si="569"/>
        <v/>
      </c>
      <c r="CI190" s="18" t="str">
        <f>IF(ISNUMBER(CG190), CG190*COS(RADIANS(-$C190+Графики!$B$3))+CH190*SIN(RADIANS(-$C190+Графики!$B$3)),"")</f>
        <v/>
      </c>
      <c r="CJ190" s="19" t="str">
        <f>IF(ISNUMBER(CG190), CG190*COS(RADIANS(-$C190+Графики!$B$5))+CH190*SIN(RADIANS(-$C190+Графики!$B$5)),"")</f>
        <v/>
      </c>
      <c r="CK190" s="24"/>
      <c r="CL190" s="25"/>
      <c r="CM190" s="25"/>
      <c r="CN190" s="25"/>
      <c r="CO190" s="18" t="str">
        <f t="shared" si="519"/>
        <v/>
      </c>
      <c r="CP190" s="18" t="str">
        <f t="shared" si="520"/>
        <v/>
      </c>
      <c r="CQ190" s="18" t="str">
        <f t="shared" si="570"/>
        <v/>
      </c>
      <c r="CR190" s="18" t="str">
        <f t="shared" si="571"/>
        <v/>
      </c>
      <c r="CS190" s="18" t="str">
        <f>IF(ISNUMBER(CQ190), CQ190*COS(RADIANS(-$C190+Графики!$B$3))+CR190*SIN(RADIANS(-$C190+Графики!$B$3)),"")</f>
        <v/>
      </c>
      <c r="CT190" s="19" t="str">
        <f>IF(ISNUMBER(CQ190), CQ190*COS(RADIANS(-$C190+Графики!$B$5))+CR190*SIN(RADIANS(-$C190+Графики!$B$5)),"")</f>
        <v/>
      </c>
      <c r="CU190" s="24"/>
      <c r="CV190" s="25"/>
      <c r="CW190" s="25"/>
      <c r="CX190" s="25"/>
      <c r="CY190" s="18" t="str">
        <f t="shared" si="521"/>
        <v/>
      </c>
      <c r="CZ190" s="18" t="str">
        <f t="shared" si="522"/>
        <v/>
      </c>
      <c r="DA190" s="18" t="str">
        <f t="shared" si="572"/>
        <v/>
      </c>
      <c r="DB190" s="18" t="str">
        <f t="shared" si="573"/>
        <v/>
      </c>
      <c r="DC190" s="18" t="str">
        <f>IF(ISNUMBER(DA190), DA190*COS(RADIANS(-$C190+Графики!$B$3))+DB190*SIN(RADIANS(-$C190+Графики!$B$3)),"")</f>
        <v/>
      </c>
      <c r="DD190" s="19" t="str">
        <f>IF(ISNUMBER(DA190), DA190*COS(RADIANS(-$C190+Графики!$B$5))+DB190*SIN(RADIANS(-$C190+Графики!$B$5)),"")</f>
        <v/>
      </c>
      <c r="DE190" s="24"/>
      <c r="DF190" s="25"/>
      <c r="DG190" s="25"/>
      <c r="DH190" s="25"/>
      <c r="DI190" s="18" t="str">
        <f t="shared" si="523"/>
        <v/>
      </c>
      <c r="DJ190" s="18" t="str">
        <f t="shared" si="524"/>
        <v/>
      </c>
      <c r="DK190" s="18" t="str">
        <f t="shared" si="574"/>
        <v/>
      </c>
      <c r="DL190" s="18" t="str">
        <f t="shared" si="575"/>
        <v/>
      </c>
      <c r="DM190" s="18" t="str">
        <f>IF(ISNUMBER(DK190), DK190*COS(RADIANS(-$C190+Графики!$B$3))+DL190*SIN(RADIANS(-$C190+Графики!$B$3)),"")</f>
        <v/>
      </c>
      <c r="DN190" s="19" t="str">
        <f>IF(ISNUMBER(DK190), DK190*COS(RADIANS(-$C190+Графики!$B$5))+DL190*SIN(RADIANS(-$C190+Графики!$B$5)),"")</f>
        <v/>
      </c>
      <c r="DO190" s="24"/>
      <c r="DP190" s="25"/>
      <c r="DQ190" s="25"/>
      <c r="DR190" s="25"/>
      <c r="DS190" s="18" t="str">
        <f t="shared" si="525"/>
        <v/>
      </c>
      <c r="DT190" s="18" t="str">
        <f t="shared" si="526"/>
        <v/>
      </c>
      <c r="DU190" s="18" t="str">
        <f t="shared" si="576"/>
        <v/>
      </c>
      <c r="DV190" s="18" t="str">
        <f t="shared" si="577"/>
        <v/>
      </c>
      <c r="DW190" s="18" t="str">
        <f>IF(ISNUMBER(DU190), DU190*COS(RADIANS(-$C190+Графики!$B$3))+DV190*SIN(RADIANS(-$C190+Графики!$B$3)),"")</f>
        <v/>
      </c>
      <c r="DX190" s="19" t="str">
        <f>IF(ISNUMBER(DU190), DU190*COS(RADIANS(-$C190+Графики!$B$5))+DV190*SIN(RADIANS(-$C190+Графики!$B$5)),"")</f>
        <v/>
      </c>
      <c r="DY190" s="24"/>
      <c r="DZ190" s="25"/>
      <c r="EA190" s="25"/>
      <c r="EB190" s="25"/>
      <c r="EC190" s="18" t="str">
        <f t="shared" si="527"/>
        <v/>
      </c>
      <c r="ED190" s="18" t="str">
        <f t="shared" si="528"/>
        <v/>
      </c>
      <c r="EE190" s="18" t="str">
        <f t="shared" si="578"/>
        <v/>
      </c>
      <c r="EF190" s="18" t="str">
        <f t="shared" si="579"/>
        <v/>
      </c>
      <c r="EG190" s="18" t="str">
        <f>IF(ISNUMBER(EE190), EE190*COS(RADIANS(-$C190+Графики!$B$3))+EF190*SIN(RADIANS(-$C190+Графики!$B$3)),"")</f>
        <v/>
      </c>
      <c r="EH190" s="19" t="str">
        <f>IF(ISNUMBER(EE190), EE190*COS(RADIANS(-$C190+Графики!$B$5))+EF190*SIN(RADIANS(-$C190+Графики!$B$5)),"")</f>
        <v/>
      </c>
      <c r="EI190" s="24"/>
      <c r="EJ190" s="25"/>
      <c r="EK190" s="25"/>
      <c r="EL190" s="25"/>
      <c r="EM190" s="18" t="str">
        <f t="shared" si="529"/>
        <v/>
      </c>
      <c r="EN190" s="18" t="str">
        <f t="shared" si="530"/>
        <v/>
      </c>
      <c r="EO190" s="18" t="str">
        <f t="shared" si="580"/>
        <v/>
      </c>
      <c r="EP190" s="18" t="str">
        <f t="shared" si="581"/>
        <v/>
      </c>
      <c r="EQ190" s="18" t="str">
        <f>IF(ISNUMBER(EO190), EO190*COS(RADIANS(-$C190+Графики!$B$3))+EP190*SIN(RADIANS(-$C190+Графики!$B$3)),"")</f>
        <v/>
      </c>
      <c r="ER190" s="19" t="str">
        <f>IF(ISNUMBER(EO190), EO190*COS(RADIANS(-$C190+Графики!$B$5))+EP190*SIN(RADIANS(-$C190+Графики!$B$5)),"")</f>
        <v/>
      </c>
      <c r="ES190" s="24"/>
      <c r="ET190" s="25"/>
      <c r="EU190" s="25"/>
      <c r="EV190" s="25"/>
      <c r="EW190" s="18" t="str">
        <f t="shared" si="531"/>
        <v/>
      </c>
      <c r="EX190" s="18" t="str">
        <f t="shared" si="532"/>
        <v/>
      </c>
      <c r="EY190" s="18" t="str">
        <f t="shared" si="582"/>
        <v/>
      </c>
      <c r="EZ190" s="18" t="str">
        <f t="shared" si="583"/>
        <v/>
      </c>
      <c r="FA190" s="18" t="str">
        <f>IF(ISNUMBER(EY190), EY190*COS(RADIANS(-$C190+Графики!$B$3))+EZ190*SIN(RADIANS(-$C190+Графики!$B$3)),"")</f>
        <v/>
      </c>
      <c r="FB190" s="19" t="str">
        <f>IF(ISNUMBER(EY190), EY190*COS(RADIANS(-$C190+Графики!$B$5))+EZ190*SIN(RADIANS(-$C190+Графики!$B$5)),"")</f>
        <v/>
      </c>
      <c r="FC190" s="24"/>
      <c r="FD190" s="25"/>
      <c r="FE190" s="25"/>
      <c r="FF190" s="25"/>
      <c r="FG190" s="18" t="str">
        <f t="shared" si="533"/>
        <v/>
      </c>
      <c r="FH190" s="18" t="str">
        <f t="shared" si="534"/>
        <v/>
      </c>
      <c r="FI190" s="18" t="str">
        <f t="shared" si="584"/>
        <v/>
      </c>
      <c r="FJ190" s="18" t="str">
        <f t="shared" si="585"/>
        <v/>
      </c>
      <c r="FK190" s="18" t="str">
        <f>IF(ISNUMBER(FI190), FI190*COS(RADIANS(-$C190+Графики!$B$3))+FJ190*SIN(RADIANS(-$C190+Графики!$B$3)),"")</f>
        <v/>
      </c>
      <c r="FL190" s="19" t="str">
        <f>IF(ISNUMBER(FI190), FI190*COS(RADIANS(-$C190+Графики!$B$5))+FJ190*SIN(RADIANS(-$C190+Графики!$B$5)),"")</f>
        <v/>
      </c>
      <c r="FM190" s="24"/>
      <c r="FN190" s="25"/>
      <c r="FO190" s="25"/>
      <c r="FP190" s="25"/>
      <c r="FQ190" s="18" t="str">
        <f t="shared" si="535"/>
        <v/>
      </c>
      <c r="FR190" s="18" t="str">
        <f t="shared" si="536"/>
        <v/>
      </c>
      <c r="FS190" s="18" t="str">
        <f t="shared" si="586"/>
        <v/>
      </c>
      <c r="FT190" s="18" t="str">
        <f t="shared" si="587"/>
        <v/>
      </c>
      <c r="FU190" s="18" t="str">
        <f>IF(ISNUMBER(FS190), FS190*COS(RADIANS(-$C190+Графики!$B$3))+FT190*SIN(RADIANS(-$C190+Графики!$B$3)),"")</f>
        <v/>
      </c>
      <c r="FV190" s="19" t="str">
        <f>IF(ISNUMBER(FS190), FS190*COS(RADIANS(-$C190+Графики!$B$5))+FT190*SIN(RADIANS(-$C190+Графики!$B$5)),"")</f>
        <v/>
      </c>
      <c r="FW190" s="24"/>
      <c r="FX190" s="25"/>
      <c r="FY190" s="25"/>
      <c r="FZ190" s="25"/>
      <c r="GA190" s="18" t="str">
        <f t="shared" si="537"/>
        <v/>
      </c>
      <c r="GB190" s="18" t="str">
        <f t="shared" si="538"/>
        <v/>
      </c>
      <c r="GC190" s="18" t="str">
        <f t="shared" si="588"/>
        <v/>
      </c>
      <c r="GD190" s="18" t="str">
        <f t="shared" si="589"/>
        <v/>
      </c>
      <c r="GE190" s="18" t="str">
        <f>IF(ISNUMBER(GC190), GC190*COS(RADIANS(-$C190+Графики!$B$3))+GD190*SIN(RADIANS(-$C190+Графики!$B$3)),"")</f>
        <v/>
      </c>
      <c r="GF190" s="19" t="str">
        <f>IF(ISNUMBER(GC190), GC190*COS(RADIANS(-$C190+Графики!$B$5))+GD190*SIN(RADIANS(-$C190+Графики!$B$5)),"")</f>
        <v/>
      </c>
      <c r="GG190" s="24"/>
      <c r="GH190" s="25"/>
      <c r="GI190" s="25"/>
      <c r="GJ190" s="25"/>
      <c r="GK190" s="18" t="str">
        <f t="shared" si="539"/>
        <v/>
      </c>
      <c r="GL190" s="18" t="str">
        <f t="shared" si="540"/>
        <v/>
      </c>
      <c r="GM190" s="18" t="str">
        <f t="shared" si="590"/>
        <v/>
      </c>
      <c r="GN190" s="18" t="str">
        <f t="shared" si="591"/>
        <v/>
      </c>
      <c r="GO190" s="18" t="str">
        <f>IF(ISNUMBER(GM190), GM190*COS(RADIANS(-$C190+Графики!$B$3))+GN190*SIN(RADIANS(-$C190+Графики!$B$3)),"")</f>
        <v/>
      </c>
      <c r="GP190" s="19" t="str">
        <f>IF(ISNUMBER(GM190), GM190*COS(RADIANS(-$C190+Графики!$B$5))+GN190*SIN(RADIANS(-$C190+Графики!$B$5)),"")</f>
        <v/>
      </c>
      <c r="GQ190" s="24"/>
      <c r="GR190" s="25"/>
      <c r="GS190" s="25"/>
      <c r="GT190" s="25"/>
      <c r="GU190" s="18" t="str">
        <f t="shared" si="541"/>
        <v/>
      </c>
      <c r="GV190" s="18" t="str">
        <f t="shared" si="542"/>
        <v/>
      </c>
      <c r="GW190" s="18" t="str">
        <f t="shared" si="592"/>
        <v/>
      </c>
      <c r="GX190" s="18" t="str">
        <f t="shared" si="593"/>
        <v/>
      </c>
      <c r="GY190" s="18" t="str">
        <f>IF(ISNUMBER(GW190), GW190*COS(RADIANS(-$C190+Графики!$B$3))+GX190*SIN(RADIANS(-$C190+Графики!$B$3)),"")</f>
        <v/>
      </c>
      <c r="GZ190" s="19" t="str">
        <f>IF(ISNUMBER(GW190), GW190*COS(RADIANS(-$C190+Графики!$B$5))+GX190*SIN(RADIANS(-$C190+Графики!$B$5)),"")</f>
        <v/>
      </c>
      <c r="HA190" s="24"/>
      <c r="HB190" s="25"/>
      <c r="HC190" s="25"/>
      <c r="HD190" s="25"/>
      <c r="HE190" s="18" t="str">
        <f t="shared" si="543"/>
        <v/>
      </c>
      <c r="HF190" s="18" t="str">
        <f t="shared" si="544"/>
        <v/>
      </c>
      <c r="HG190" s="18" t="str">
        <f t="shared" si="594"/>
        <v/>
      </c>
      <c r="HH190" s="18" t="str">
        <f t="shared" si="595"/>
        <v/>
      </c>
      <c r="HI190" s="18" t="str">
        <f>IF(ISNUMBER(HG190), HG190*COS(RADIANS(-$C190+Графики!$B$3))+HH190*SIN(RADIANS(-$C190+Графики!$B$3)),"")</f>
        <v/>
      </c>
      <c r="HJ190" s="19" t="str">
        <f>IF(ISNUMBER(HG190), HG190*COS(RADIANS(-$C190+Графики!$B$5))+HH190*SIN(RADIANS(-$C190+Графики!$B$5)),"")</f>
        <v/>
      </c>
      <c r="HK190" s="24"/>
      <c r="HL190" s="25"/>
      <c r="HM190" s="25"/>
      <c r="HN190" s="25"/>
      <c r="HO190" s="18" t="str">
        <f t="shared" si="545"/>
        <v/>
      </c>
      <c r="HP190" s="18" t="str">
        <f t="shared" si="546"/>
        <v/>
      </c>
      <c r="HQ190" s="18" t="str">
        <f t="shared" si="596"/>
        <v/>
      </c>
      <c r="HR190" s="18" t="str">
        <f t="shared" si="597"/>
        <v/>
      </c>
      <c r="HS190" s="18" t="str">
        <f>IF(ISNUMBER(HQ190), HQ190*COS(RADIANS(-$C190+Графики!$B$3))+HR190*SIN(RADIANS(-$C190+Графики!$B$3)),"")</f>
        <v/>
      </c>
      <c r="HT190" s="19" t="str">
        <f>IF(ISNUMBER(HQ190), HQ190*COS(RADIANS(-$C190+Графики!$B$5))+HR190*SIN(RADIANS(-$C190+Графики!$B$5)),"")</f>
        <v/>
      </c>
      <c r="HU190" s="24"/>
      <c r="HV190" s="25"/>
      <c r="HW190" s="25"/>
      <c r="HX190" s="25"/>
      <c r="HY190" s="18" t="str">
        <f t="shared" si="547"/>
        <v/>
      </c>
      <c r="HZ190" s="18" t="str">
        <f t="shared" si="548"/>
        <v/>
      </c>
      <c r="IA190" s="18" t="str">
        <f t="shared" si="598"/>
        <v/>
      </c>
      <c r="IB190" s="18" t="str">
        <f t="shared" si="599"/>
        <v/>
      </c>
      <c r="IC190" s="18" t="str">
        <f>IF(ISNUMBER(IA190), IA190*COS(RADIANS(-$C190+Графики!$B$3))+IB190*SIN(RADIANS(-$C190+Графики!$B$3)),"")</f>
        <v/>
      </c>
      <c r="ID190" s="19" t="str">
        <f>IF(ISNUMBER(IA190), IA190*COS(RADIANS(-$C190+Графики!$B$5))+IB190*SIN(RADIANS(-$C190+Графики!$B$5)),"")</f>
        <v/>
      </c>
      <c r="IE190" s="24"/>
      <c r="IF190" s="25"/>
      <c r="IG190" s="25"/>
      <c r="IH190" s="25"/>
      <c r="II190" s="18" t="str">
        <f t="shared" si="549"/>
        <v/>
      </c>
      <c r="IJ190" s="18" t="str">
        <f t="shared" si="550"/>
        <v/>
      </c>
      <c r="IK190" s="18" t="str">
        <f t="shared" si="600"/>
        <v/>
      </c>
      <c r="IL190" s="18" t="str">
        <f t="shared" si="601"/>
        <v/>
      </c>
      <c r="IM190" s="18" t="str">
        <f>IF(ISNUMBER(IK190), IK190*COS(RADIANS(-$C190+Графики!$B$3))+IL190*SIN(RADIANS(-$C190+Графики!$B$3)),"")</f>
        <v/>
      </c>
      <c r="IN190" s="19" t="str">
        <f>IF(ISNUMBER(IK190), IK190*COS(RADIANS(-$C190+Графики!$B$5))+IL190*SIN(RADIANS(-$C190+Графики!$B$5)),"")</f>
        <v/>
      </c>
      <c r="IO190" s="24"/>
      <c r="IP190" s="25"/>
      <c r="IQ190" s="25"/>
      <c r="IR190" s="25"/>
      <c r="IS190" s="18" t="str">
        <f t="shared" si="551"/>
        <v/>
      </c>
      <c r="IT190" s="18" t="str">
        <f t="shared" si="552"/>
        <v/>
      </c>
      <c r="IU190" s="18" t="str">
        <f t="shared" si="602"/>
        <v/>
      </c>
      <c r="IV190" s="18" t="str">
        <f t="shared" si="603"/>
        <v/>
      </c>
      <c r="IW190" s="18" t="str">
        <f>IF(ISNUMBER(IU190), IU190*COS(RADIANS(-$C190+Графики!$B$3))+IV190*SIN(RADIANS(-$C190+Графики!$B$3)),"")</f>
        <v/>
      </c>
      <c r="IX190" s="19" t="str">
        <f>IF(ISNUMBER(IU190), IU190*COS(RADIANS(-$C190+Графики!$B$5))+IV190*SIN(RADIANS(-$C190+Графики!$B$5)),"")</f>
        <v/>
      </c>
    </row>
    <row r="191" spans="1:258" s="88" customFormat="1" x14ac:dyDescent="0.25">
      <c r="A191" s="44">
        <v>191</v>
      </c>
      <c r="B191" s="50">
        <v>0</v>
      </c>
      <c r="C191" s="11">
        <f>IF(Графики!$A$7="Расчитывать с учетом закручивания скважины",B191,0)</f>
        <v>0</v>
      </c>
      <c r="D191" s="47">
        <v>94</v>
      </c>
      <c r="E191" s="34">
        <f t="shared" si="604"/>
        <v>0</v>
      </c>
      <c r="F191" s="35">
        <f t="shared" si="604"/>
        <v>0</v>
      </c>
      <c r="G191" s="35">
        <f t="shared" si="500"/>
        <v>0</v>
      </c>
      <c r="H191" s="36">
        <f t="shared" si="501"/>
        <v>0</v>
      </c>
      <c r="I191" s="29"/>
      <c r="J191" s="25"/>
      <c r="K191" s="25"/>
      <c r="L191" s="25"/>
      <c r="M191" s="18" t="str">
        <f t="shared" si="503"/>
        <v/>
      </c>
      <c r="N191" s="18" t="str">
        <f t="shared" si="504"/>
        <v/>
      </c>
      <c r="O191" s="18" t="str">
        <f t="shared" si="554"/>
        <v/>
      </c>
      <c r="P191" s="18" t="str">
        <f t="shared" si="555"/>
        <v/>
      </c>
      <c r="Q191" s="18" t="str">
        <f>IF(ISNUMBER(O191), O191*COS(RADIANS(-$C191+Графики!$B$3))+P191*SIN(RADIANS(-$C191+Графики!$B$3)),"")</f>
        <v/>
      </c>
      <c r="R191" s="19" t="str">
        <f>IF(ISNUMBER(O191), O191*COS(RADIANS(-$C191+Графики!$B$5))+P191*SIN(RADIANS(-$C191+Графики!$B$5)),"")</f>
        <v/>
      </c>
      <c r="S191" s="29"/>
      <c r="T191" s="25"/>
      <c r="U191" s="25"/>
      <c r="V191" s="25"/>
      <c r="W191" s="18" t="str">
        <f t="shared" si="505"/>
        <v/>
      </c>
      <c r="X191" s="18" t="str">
        <f t="shared" si="506"/>
        <v/>
      </c>
      <c r="Y191" s="18" t="str">
        <f t="shared" si="556"/>
        <v/>
      </c>
      <c r="Z191" s="18" t="str">
        <f t="shared" si="557"/>
        <v/>
      </c>
      <c r="AA191" s="18" t="str">
        <f>IF(ISNUMBER(Y191), Y191*COS(RADIANS(-$C191+Графики!$B$3))+Z191*SIN(RADIANS(-$C191+Графики!$B$3)),"")</f>
        <v/>
      </c>
      <c r="AB191" s="18" t="str">
        <f>IF(ISNUMBER(Y191), Y191*COS(RADIANS(-$C191+Графики!$B$5))+Z191*SIN(RADIANS(-$C191+Графики!$B$5)),"")</f>
        <v/>
      </c>
      <c r="AC191" s="24"/>
      <c r="AD191" s="25"/>
      <c r="AE191" s="25"/>
      <c r="AF191" s="25"/>
      <c r="AG191" s="18" t="str">
        <f t="shared" si="507"/>
        <v/>
      </c>
      <c r="AH191" s="18" t="str">
        <f t="shared" si="508"/>
        <v/>
      </c>
      <c r="AI191" s="18" t="str">
        <f t="shared" si="558"/>
        <v/>
      </c>
      <c r="AJ191" s="18" t="str">
        <f t="shared" si="559"/>
        <v/>
      </c>
      <c r="AK191" s="18" t="str">
        <f>IF(ISNUMBER(AI191), AI191*COS(RADIANS(-$C191+Графики!$B$3))+AJ191*SIN(RADIANS(-$C191+Графики!$B$3)),"")</f>
        <v/>
      </c>
      <c r="AL191" s="19" t="str">
        <f>IF(ISNUMBER(AI191), AI191*COS(RADIANS(-$C191+Графики!$B$5))+AJ191*SIN(RADIANS(-$C191+Графики!$B$5)),"")</f>
        <v/>
      </c>
      <c r="AM191" s="24"/>
      <c r="AN191" s="25"/>
      <c r="AO191" s="25"/>
      <c r="AP191" s="25"/>
      <c r="AQ191" s="18" t="str">
        <f t="shared" si="509"/>
        <v/>
      </c>
      <c r="AR191" s="18" t="str">
        <f t="shared" si="510"/>
        <v/>
      </c>
      <c r="AS191" s="18" t="str">
        <f t="shared" si="560"/>
        <v/>
      </c>
      <c r="AT191" s="18" t="str">
        <f t="shared" si="561"/>
        <v/>
      </c>
      <c r="AU191" s="18" t="str">
        <f>IF(ISNUMBER(AS191), AS191*COS(RADIANS(-$C191+Графики!$B$3))+AT191*SIN(RADIANS(-$C191+Графики!$B$3)),"")</f>
        <v/>
      </c>
      <c r="AV191" s="19" t="str">
        <f>IF(ISNUMBER(AS191), AS191*COS(RADIANS(-$C191+Графики!$B$5))+AT191*SIN(RADIANS(-$C191+Графики!$B$5)),"")</f>
        <v/>
      </c>
      <c r="AW191" s="24"/>
      <c r="AX191" s="25"/>
      <c r="AY191" s="25"/>
      <c r="AZ191" s="25"/>
      <c r="BA191" s="18" t="str">
        <f t="shared" si="511"/>
        <v/>
      </c>
      <c r="BB191" s="18" t="str">
        <f t="shared" si="512"/>
        <v/>
      </c>
      <c r="BC191" s="18" t="str">
        <f t="shared" si="562"/>
        <v/>
      </c>
      <c r="BD191" s="18" t="str">
        <f t="shared" si="563"/>
        <v/>
      </c>
      <c r="BE191" s="18" t="str">
        <f>IF(ISNUMBER(BC191), BC191*COS(RADIANS(-$C191+Графики!$B$3))+BD191*SIN(RADIANS(-$C191+Графики!$B$3)),"")</f>
        <v/>
      </c>
      <c r="BF191" s="19" t="str">
        <f>IF(ISNUMBER(BC191), BC191*COS(RADIANS(-$C191+Графики!$B$5))+BD191*SIN(RADIANS(-$C191+Графики!$B$5)),"")</f>
        <v/>
      </c>
      <c r="BG191" s="24"/>
      <c r="BH191" s="25"/>
      <c r="BI191" s="25"/>
      <c r="BJ191" s="25"/>
      <c r="BK191" s="18" t="str">
        <f t="shared" si="513"/>
        <v/>
      </c>
      <c r="BL191" s="18" t="str">
        <f t="shared" si="514"/>
        <v/>
      </c>
      <c r="BM191" s="18" t="str">
        <f t="shared" si="564"/>
        <v/>
      </c>
      <c r="BN191" s="18" t="str">
        <f t="shared" si="565"/>
        <v/>
      </c>
      <c r="BO191" s="18" t="str">
        <f>IF(ISNUMBER(BM191), BM191*COS(RADIANS(-$C191+Графики!$B$3))+BN191*SIN(RADIANS(-$C191+Графики!$B$3)),"")</f>
        <v/>
      </c>
      <c r="BP191" s="19" t="str">
        <f>IF(ISNUMBER(BM191), BM191*COS(RADIANS(-$C191+Графики!$B$5))+BN191*SIN(RADIANS(-$C191+Графики!$B$5)),"")</f>
        <v/>
      </c>
      <c r="BQ191" s="24"/>
      <c r="BR191" s="25"/>
      <c r="BS191" s="25"/>
      <c r="BT191" s="25"/>
      <c r="BU191" s="18" t="str">
        <f t="shared" si="515"/>
        <v/>
      </c>
      <c r="BV191" s="18" t="str">
        <f t="shared" si="516"/>
        <v/>
      </c>
      <c r="BW191" s="18" t="str">
        <f t="shared" si="566"/>
        <v/>
      </c>
      <c r="BX191" s="18" t="str">
        <f t="shared" si="567"/>
        <v/>
      </c>
      <c r="BY191" s="18" t="str">
        <f>IF(ISNUMBER(BW191), BW191*COS(RADIANS(-$C191+Графики!$B$3))+BX191*SIN(RADIANS(-$C191+Графики!$B$3)),"")</f>
        <v/>
      </c>
      <c r="BZ191" s="19" t="str">
        <f>IF(ISNUMBER(BW191), BW191*COS(RADIANS(-$C191+Графики!$B$5))+BX191*SIN(RADIANS(-$C191+Графики!$B$5)),"")</f>
        <v/>
      </c>
      <c r="CA191" s="29"/>
      <c r="CB191" s="25"/>
      <c r="CC191" s="25"/>
      <c r="CD191" s="25"/>
      <c r="CE191" s="18" t="str">
        <f t="shared" si="517"/>
        <v/>
      </c>
      <c r="CF191" s="18" t="str">
        <f t="shared" si="518"/>
        <v/>
      </c>
      <c r="CG191" s="18" t="str">
        <f t="shared" si="568"/>
        <v/>
      </c>
      <c r="CH191" s="18" t="str">
        <f t="shared" si="569"/>
        <v/>
      </c>
      <c r="CI191" s="18" t="str">
        <f>IF(ISNUMBER(CG191), CG191*COS(RADIANS(-$C191+Графики!$B$3))+CH191*SIN(RADIANS(-$C191+Графики!$B$3)),"")</f>
        <v/>
      </c>
      <c r="CJ191" s="19" t="str">
        <f>IF(ISNUMBER(CG191), CG191*COS(RADIANS(-$C191+Графики!$B$5))+CH191*SIN(RADIANS(-$C191+Графики!$B$5)),"")</f>
        <v/>
      </c>
      <c r="CK191" s="24"/>
      <c r="CL191" s="25"/>
      <c r="CM191" s="25"/>
      <c r="CN191" s="25"/>
      <c r="CO191" s="18" t="str">
        <f t="shared" si="519"/>
        <v/>
      </c>
      <c r="CP191" s="18" t="str">
        <f t="shared" si="520"/>
        <v/>
      </c>
      <c r="CQ191" s="18" t="str">
        <f t="shared" si="570"/>
        <v/>
      </c>
      <c r="CR191" s="18" t="str">
        <f t="shared" si="571"/>
        <v/>
      </c>
      <c r="CS191" s="18" t="str">
        <f>IF(ISNUMBER(CQ191), CQ191*COS(RADIANS(-$C191+Графики!$B$3))+CR191*SIN(RADIANS(-$C191+Графики!$B$3)),"")</f>
        <v/>
      </c>
      <c r="CT191" s="19" t="str">
        <f>IF(ISNUMBER(CQ191), CQ191*COS(RADIANS(-$C191+Графики!$B$5))+CR191*SIN(RADIANS(-$C191+Графики!$B$5)),"")</f>
        <v/>
      </c>
      <c r="CU191" s="24"/>
      <c r="CV191" s="25"/>
      <c r="CW191" s="25"/>
      <c r="CX191" s="25"/>
      <c r="CY191" s="18" t="str">
        <f t="shared" si="521"/>
        <v/>
      </c>
      <c r="CZ191" s="18" t="str">
        <f t="shared" si="522"/>
        <v/>
      </c>
      <c r="DA191" s="18" t="str">
        <f t="shared" si="572"/>
        <v/>
      </c>
      <c r="DB191" s="18" t="str">
        <f t="shared" si="573"/>
        <v/>
      </c>
      <c r="DC191" s="18" t="str">
        <f>IF(ISNUMBER(DA191), DA191*COS(RADIANS(-$C191+Графики!$B$3))+DB191*SIN(RADIANS(-$C191+Графики!$B$3)),"")</f>
        <v/>
      </c>
      <c r="DD191" s="19" t="str">
        <f>IF(ISNUMBER(DA191), DA191*COS(RADIANS(-$C191+Графики!$B$5))+DB191*SIN(RADIANS(-$C191+Графики!$B$5)),"")</f>
        <v/>
      </c>
      <c r="DE191" s="24"/>
      <c r="DF191" s="25"/>
      <c r="DG191" s="25"/>
      <c r="DH191" s="25"/>
      <c r="DI191" s="18" t="str">
        <f t="shared" si="523"/>
        <v/>
      </c>
      <c r="DJ191" s="18" t="str">
        <f t="shared" si="524"/>
        <v/>
      </c>
      <c r="DK191" s="18" t="str">
        <f t="shared" si="574"/>
        <v/>
      </c>
      <c r="DL191" s="18" t="str">
        <f t="shared" si="575"/>
        <v/>
      </c>
      <c r="DM191" s="18" t="str">
        <f>IF(ISNUMBER(DK191), DK191*COS(RADIANS(-$C191+Графики!$B$3))+DL191*SIN(RADIANS(-$C191+Графики!$B$3)),"")</f>
        <v/>
      </c>
      <c r="DN191" s="19" t="str">
        <f>IF(ISNUMBER(DK191), DK191*COS(RADIANS(-$C191+Графики!$B$5))+DL191*SIN(RADIANS(-$C191+Графики!$B$5)),"")</f>
        <v/>
      </c>
      <c r="DO191" s="24"/>
      <c r="DP191" s="25"/>
      <c r="DQ191" s="25"/>
      <c r="DR191" s="25"/>
      <c r="DS191" s="18" t="str">
        <f t="shared" si="525"/>
        <v/>
      </c>
      <c r="DT191" s="18" t="str">
        <f t="shared" si="526"/>
        <v/>
      </c>
      <c r="DU191" s="18" t="str">
        <f t="shared" si="576"/>
        <v/>
      </c>
      <c r="DV191" s="18" t="str">
        <f t="shared" si="577"/>
        <v/>
      </c>
      <c r="DW191" s="18" t="str">
        <f>IF(ISNUMBER(DU191), DU191*COS(RADIANS(-$C191+Графики!$B$3))+DV191*SIN(RADIANS(-$C191+Графики!$B$3)),"")</f>
        <v/>
      </c>
      <c r="DX191" s="19" t="str">
        <f>IF(ISNUMBER(DU191), DU191*COS(RADIANS(-$C191+Графики!$B$5))+DV191*SIN(RADIANS(-$C191+Графики!$B$5)),"")</f>
        <v/>
      </c>
      <c r="DY191" s="24"/>
      <c r="DZ191" s="25"/>
      <c r="EA191" s="25"/>
      <c r="EB191" s="25"/>
      <c r="EC191" s="18" t="str">
        <f t="shared" si="527"/>
        <v/>
      </c>
      <c r="ED191" s="18" t="str">
        <f t="shared" si="528"/>
        <v/>
      </c>
      <c r="EE191" s="18" t="str">
        <f t="shared" si="578"/>
        <v/>
      </c>
      <c r="EF191" s="18" t="str">
        <f t="shared" si="579"/>
        <v/>
      </c>
      <c r="EG191" s="18" t="str">
        <f>IF(ISNUMBER(EE191), EE191*COS(RADIANS(-$C191+Графики!$B$3))+EF191*SIN(RADIANS(-$C191+Графики!$B$3)),"")</f>
        <v/>
      </c>
      <c r="EH191" s="19" t="str">
        <f>IF(ISNUMBER(EE191), EE191*COS(RADIANS(-$C191+Графики!$B$5))+EF191*SIN(RADIANS(-$C191+Графики!$B$5)),"")</f>
        <v/>
      </c>
      <c r="EI191" s="24"/>
      <c r="EJ191" s="25"/>
      <c r="EK191" s="25"/>
      <c r="EL191" s="25"/>
      <c r="EM191" s="18" t="str">
        <f t="shared" si="529"/>
        <v/>
      </c>
      <c r="EN191" s="18" t="str">
        <f t="shared" si="530"/>
        <v/>
      </c>
      <c r="EO191" s="18" t="str">
        <f t="shared" si="580"/>
        <v/>
      </c>
      <c r="EP191" s="18" t="str">
        <f t="shared" si="581"/>
        <v/>
      </c>
      <c r="EQ191" s="18" t="str">
        <f>IF(ISNUMBER(EO191), EO191*COS(RADIANS(-$C191+Графики!$B$3))+EP191*SIN(RADIANS(-$C191+Графики!$B$3)),"")</f>
        <v/>
      </c>
      <c r="ER191" s="19" t="str">
        <f>IF(ISNUMBER(EO191), EO191*COS(RADIANS(-$C191+Графики!$B$5))+EP191*SIN(RADIANS(-$C191+Графики!$B$5)),"")</f>
        <v/>
      </c>
      <c r="ES191" s="24"/>
      <c r="ET191" s="25"/>
      <c r="EU191" s="25"/>
      <c r="EV191" s="25"/>
      <c r="EW191" s="18" t="str">
        <f t="shared" si="531"/>
        <v/>
      </c>
      <c r="EX191" s="18" t="str">
        <f t="shared" si="532"/>
        <v/>
      </c>
      <c r="EY191" s="18" t="str">
        <f t="shared" si="582"/>
        <v/>
      </c>
      <c r="EZ191" s="18" t="str">
        <f t="shared" si="583"/>
        <v/>
      </c>
      <c r="FA191" s="18" t="str">
        <f>IF(ISNUMBER(EY191), EY191*COS(RADIANS(-$C191+Графики!$B$3))+EZ191*SIN(RADIANS(-$C191+Графики!$B$3)),"")</f>
        <v/>
      </c>
      <c r="FB191" s="19" t="str">
        <f>IF(ISNUMBER(EY191), EY191*COS(RADIANS(-$C191+Графики!$B$5))+EZ191*SIN(RADIANS(-$C191+Графики!$B$5)),"")</f>
        <v/>
      </c>
      <c r="FC191" s="24"/>
      <c r="FD191" s="25"/>
      <c r="FE191" s="25"/>
      <c r="FF191" s="25"/>
      <c r="FG191" s="18" t="str">
        <f t="shared" si="533"/>
        <v/>
      </c>
      <c r="FH191" s="18" t="str">
        <f t="shared" si="534"/>
        <v/>
      </c>
      <c r="FI191" s="18" t="str">
        <f t="shared" si="584"/>
        <v/>
      </c>
      <c r="FJ191" s="18" t="str">
        <f t="shared" si="585"/>
        <v/>
      </c>
      <c r="FK191" s="18" t="str">
        <f>IF(ISNUMBER(FI191), FI191*COS(RADIANS(-$C191+Графики!$B$3))+FJ191*SIN(RADIANS(-$C191+Графики!$B$3)),"")</f>
        <v/>
      </c>
      <c r="FL191" s="19" t="str">
        <f>IF(ISNUMBER(FI191), FI191*COS(RADIANS(-$C191+Графики!$B$5))+FJ191*SIN(RADIANS(-$C191+Графики!$B$5)),"")</f>
        <v/>
      </c>
      <c r="FM191" s="24"/>
      <c r="FN191" s="25"/>
      <c r="FO191" s="25"/>
      <c r="FP191" s="25"/>
      <c r="FQ191" s="18" t="str">
        <f t="shared" si="535"/>
        <v/>
      </c>
      <c r="FR191" s="18" t="str">
        <f t="shared" si="536"/>
        <v/>
      </c>
      <c r="FS191" s="18" t="str">
        <f t="shared" si="586"/>
        <v/>
      </c>
      <c r="FT191" s="18" t="str">
        <f t="shared" si="587"/>
        <v/>
      </c>
      <c r="FU191" s="18" t="str">
        <f>IF(ISNUMBER(FS191), FS191*COS(RADIANS(-$C191+Графики!$B$3))+FT191*SIN(RADIANS(-$C191+Графики!$B$3)),"")</f>
        <v/>
      </c>
      <c r="FV191" s="19" t="str">
        <f>IF(ISNUMBER(FS191), FS191*COS(RADIANS(-$C191+Графики!$B$5))+FT191*SIN(RADIANS(-$C191+Графики!$B$5)),"")</f>
        <v/>
      </c>
      <c r="FW191" s="24"/>
      <c r="FX191" s="25"/>
      <c r="FY191" s="25"/>
      <c r="FZ191" s="25"/>
      <c r="GA191" s="18" t="str">
        <f t="shared" si="537"/>
        <v/>
      </c>
      <c r="GB191" s="18" t="str">
        <f t="shared" si="538"/>
        <v/>
      </c>
      <c r="GC191" s="18" t="str">
        <f t="shared" si="588"/>
        <v/>
      </c>
      <c r="GD191" s="18" t="str">
        <f t="shared" si="589"/>
        <v/>
      </c>
      <c r="GE191" s="18" t="str">
        <f>IF(ISNUMBER(GC191), GC191*COS(RADIANS(-$C191+Графики!$B$3))+GD191*SIN(RADIANS(-$C191+Графики!$B$3)),"")</f>
        <v/>
      </c>
      <c r="GF191" s="19" t="str">
        <f>IF(ISNUMBER(GC191), GC191*COS(RADIANS(-$C191+Графики!$B$5))+GD191*SIN(RADIANS(-$C191+Графики!$B$5)),"")</f>
        <v/>
      </c>
      <c r="GG191" s="24"/>
      <c r="GH191" s="25"/>
      <c r="GI191" s="25"/>
      <c r="GJ191" s="25"/>
      <c r="GK191" s="18" t="str">
        <f t="shared" si="539"/>
        <v/>
      </c>
      <c r="GL191" s="18" t="str">
        <f t="shared" si="540"/>
        <v/>
      </c>
      <c r="GM191" s="18" t="str">
        <f t="shared" si="590"/>
        <v/>
      </c>
      <c r="GN191" s="18" t="str">
        <f t="shared" si="591"/>
        <v/>
      </c>
      <c r="GO191" s="18" t="str">
        <f>IF(ISNUMBER(GM191), GM191*COS(RADIANS(-$C191+Графики!$B$3))+GN191*SIN(RADIANS(-$C191+Графики!$B$3)),"")</f>
        <v/>
      </c>
      <c r="GP191" s="19" t="str">
        <f>IF(ISNUMBER(GM191), GM191*COS(RADIANS(-$C191+Графики!$B$5))+GN191*SIN(RADIANS(-$C191+Графики!$B$5)),"")</f>
        <v/>
      </c>
      <c r="GQ191" s="24"/>
      <c r="GR191" s="25"/>
      <c r="GS191" s="25"/>
      <c r="GT191" s="25"/>
      <c r="GU191" s="18" t="str">
        <f t="shared" si="541"/>
        <v/>
      </c>
      <c r="GV191" s="18" t="str">
        <f t="shared" si="542"/>
        <v/>
      </c>
      <c r="GW191" s="18" t="str">
        <f t="shared" si="592"/>
        <v/>
      </c>
      <c r="GX191" s="18" t="str">
        <f t="shared" si="593"/>
        <v/>
      </c>
      <c r="GY191" s="18" t="str">
        <f>IF(ISNUMBER(GW191), GW191*COS(RADIANS(-$C191+Графики!$B$3))+GX191*SIN(RADIANS(-$C191+Графики!$B$3)),"")</f>
        <v/>
      </c>
      <c r="GZ191" s="19" t="str">
        <f>IF(ISNUMBER(GW191), GW191*COS(RADIANS(-$C191+Графики!$B$5))+GX191*SIN(RADIANS(-$C191+Графики!$B$5)),"")</f>
        <v/>
      </c>
      <c r="HA191" s="24"/>
      <c r="HB191" s="25"/>
      <c r="HC191" s="25"/>
      <c r="HD191" s="25"/>
      <c r="HE191" s="18" t="str">
        <f t="shared" si="543"/>
        <v/>
      </c>
      <c r="HF191" s="18" t="str">
        <f t="shared" si="544"/>
        <v/>
      </c>
      <c r="HG191" s="18" t="str">
        <f t="shared" si="594"/>
        <v/>
      </c>
      <c r="HH191" s="18" t="str">
        <f t="shared" si="595"/>
        <v/>
      </c>
      <c r="HI191" s="18" t="str">
        <f>IF(ISNUMBER(HG191), HG191*COS(RADIANS(-$C191+Графики!$B$3))+HH191*SIN(RADIANS(-$C191+Графики!$B$3)),"")</f>
        <v/>
      </c>
      <c r="HJ191" s="19" t="str">
        <f>IF(ISNUMBER(HG191), HG191*COS(RADIANS(-$C191+Графики!$B$5))+HH191*SIN(RADIANS(-$C191+Графики!$B$5)),"")</f>
        <v/>
      </c>
      <c r="HK191" s="24"/>
      <c r="HL191" s="25"/>
      <c r="HM191" s="25"/>
      <c r="HN191" s="25"/>
      <c r="HO191" s="18" t="str">
        <f t="shared" si="545"/>
        <v/>
      </c>
      <c r="HP191" s="18" t="str">
        <f t="shared" si="546"/>
        <v/>
      </c>
      <c r="HQ191" s="18" t="str">
        <f t="shared" si="596"/>
        <v/>
      </c>
      <c r="HR191" s="18" t="str">
        <f t="shared" si="597"/>
        <v/>
      </c>
      <c r="HS191" s="18" t="str">
        <f>IF(ISNUMBER(HQ191), HQ191*COS(RADIANS(-$C191+Графики!$B$3))+HR191*SIN(RADIANS(-$C191+Графики!$B$3)),"")</f>
        <v/>
      </c>
      <c r="HT191" s="19" t="str">
        <f>IF(ISNUMBER(HQ191), HQ191*COS(RADIANS(-$C191+Графики!$B$5))+HR191*SIN(RADIANS(-$C191+Графики!$B$5)),"")</f>
        <v/>
      </c>
      <c r="HU191" s="24"/>
      <c r="HV191" s="25"/>
      <c r="HW191" s="25"/>
      <c r="HX191" s="25"/>
      <c r="HY191" s="18" t="str">
        <f t="shared" si="547"/>
        <v/>
      </c>
      <c r="HZ191" s="18" t="str">
        <f t="shared" si="548"/>
        <v/>
      </c>
      <c r="IA191" s="18" t="str">
        <f t="shared" si="598"/>
        <v/>
      </c>
      <c r="IB191" s="18" t="str">
        <f t="shared" si="599"/>
        <v/>
      </c>
      <c r="IC191" s="18" t="str">
        <f>IF(ISNUMBER(IA191), IA191*COS(RADIANS(-$C191+Графики!$B$3))+IB191*SIN(RADIANS(-$C191+Графики!$B$3)),"")</f>
        <v/>
      </c>
      <c r="ID191" s="19" t="str">
        <f>IF(ISNUMBER(IA191), IA191*COS(RADIANS(-$C191+Графики!$B$5))+IB191*SIN(RADIANS(-$C191+Графики!$B$5)),"")</f>
        <v/>
      </c>
      <c r="IE191" s="24"/>
      <c r="IF191" s="25"/>
      <c r="IG191" s="25"/>
      <c r="IH191" s="25"/>
      <c r="II191" s="18" t="str">
        <f t="shared" si="549"/>
        <v/>
      </c>
      <c r="IJ191" s="18" t="str">
        <f t="shared" si="550"/>
        <v/>
      </c>
      <c r="IK191" s="18" t="str">
        <f t="shared" si="600"/>
        <v/>
      </c>
      <c r="IL191" s="18" t="str">
        <f t="shared" si="601"/>
        <v/>
      </c>
      <c r="IM191" s="18" t="str">
        <f>IF(ISNUMBER(IK191), IK191*COS(RADIANS(-$C191+Графики!$B$3))+IL191*SIN(RADIANS(-$C191+Графики!$B$3)),"")</f>
        <v/>
      </c>
      <c r="IN191" s="19" t="str">
        <f>IF(ISNUMBER(IK191), IK191*COS(RADIANS(-$C191+Графики!$B$5))+IL191*SIN(RADIANS(-$C191+Графики!$B$5)),"")</f>
        <v/>
      </c>
      <c r="IO191" s="24"/>
      <c r="IP191" s="25"/>
      <c r="IQ191" s="25"/>
      <c r="IR191" s="25"/>
      <c r="IS191" s="18" t="str">
        <f t="shared" si="551"/>
        <v/>
      </c>
      <c r="IT191" s="18" t="str">
        <f t="shared" si="552"/>
        <v/>
      </c>
      <c r="IU191" s="18" t="str">
        <f t="shared" si="602"/>
        <v/>
      </c>
      <c r="IV191" s="18" t="str">
        <f t="shared" si="603"/>
        <v/>
      </c>
      <c r="IW191" s="18" t="str">
        <f>IF(ISNUMBER(IU191), IU191*COS(RADIANS(-$C191+Графики!$B$3))+IV191*SIN(RADIANS(-$C191+Графики!$B$3)),"")</f>
        <v/>
      </c>
      <c r="IX191" s="19" t="str">
        <f>IF(ISNUMBER(IU191), IU191*COS(RADIANS(-$C191+Графики!$B$5))+IV191*SIN(RADIANS(-$C191+Графики!$B$5)),"")</f>
        <v/>
      </c>
    </row>
    <row r="192" spans="1:258" s="88" customFormat="1" x14ac:dyDescent="0.25">
      <c r="A192" s="44">
        <v>192</v>
      </c>
      <c r="B192" s="50">
        <v>0</v>
      </c>
      <c r="C192" s="11">
        <f>IF(Графики!$A$7="Расчитывать с учетом закручивания скважины",B192,0)</f>
        <v>0</v>
      </c>
      <c r="D192" s="47">
        <v>94.5</v>
      </c>
      <c r="E192" s="34">
        <f t="shared" si="604"/>
        <v>0</v>
      </c>
      <c r="F192" s="35">
        <f t="shared" si="604"/>
        <v>0</v>
      </c>
      <c r="G192" s="35">
        <f t="shared" si="500"/>
        <v>0</v>
      </c>
      <c r="H192" s="36">
        <f t="shared" si="501"/>
        <v>0</v>
      </c>
      <c r="I192" s="29"/>
      <c r="J192" s="25"/>
      <c r="K192" s="25"/>
      <c r="L192" s="25"/>
      <c r="M192" s="18" t="str">
        <f t="shared" si="503"/>
        <v/>
      </c>
      <c r="N192" s="18" t="str">
        <f t="shared" si="504"/>
        <v/>
      </c>
      <c r="O192" s="18" t="str">
        <f t="shared" si="554"/>
        <v/>
      </c>
      <c r="P192" s="18" t="str">
        <f t="shared" si="555"/>
        <v/>
      </c>
      <c r="Q192" s="18" t="str">
        <f>IF(ISNUMBER(O192), O192*COS(RADIANS(-$C192+Графики!$B$3))+P192*SIN(RADIANS(-$C192+Графики!$B$3)),"")</f>
        <v/>
      </c>
      <c r="R192" s="19" t="str">
        <f>IF(ISNUMBER(O192), O192*COS(RADIANS(-$C192+Графики!$B$5))+P192*SIN(RADIANS(-$C192+Графики!$B$5)),"")</f>
        <v/>
      </c>
      <c r="S192" s="29"/>
      <c r="T192" s="25"/>
      <c r="U192" s="25"/>
      <c r="V192" s="25"/>
      <c r="W192" s="18" t="str">
        <f t="shared" si="505"/>
        <v/>
      </c>
      <c r="X192" s="18" t="str">
        <f t="shared" si="506"/>
        <v/>
      </c>
      <c r="Y192" s="18" t="str">
        <f t="shared" si="556"/>
        <v/>
      </c>
      <c r="Z192" s="18" t="str">
        <f t="shared" si="557"/>
        <v/>
      </c>
      <c r="AA192" s="18" t="str">
        <f>IF(ISNUMBER(Y192), Y192*COS(RADIANS(-$C192+Графики!$B$3))+Z192*SIN(RADIANS(-$C192+Графики!$B$3)),"")</f>
        <v/>
      </c>
      <c r="AB192" s="18" t="str">
        <f>IF(ISNUMBER(Y192), Y192*COS(RADIANS(-$C192+Графики!$B$5))+Z192*SIN(RADIANS(-$C192+Графики!$B$5)),"")</f>
        <v/>
      </c>
      <c r="AC192" s="24"/>
      <c r="AD192" s="25"/>
      <c r="AE192" s="25"/>
      <c r="AF192" s="25"/>
      <c r="AG192" s="18" t="str">
        <f t="shared" si="507"/>
        <v/>
      </c>
      <c r="AH192" s="18" t="str">
        <f t="shared" si="508"/>
        <v/>
      </c>
      <c r="AI192" s="18" t="str">
        <f t="shared" si="558"/>
        <v/>
      </c>
      <c r="AJ192" s="18" t="str">
        <f t="shared" si="559"/>
        <v/>
      </c>
      <c r="AK192" s="18" t="str">
        <f>IF(ISNUMBER(AI192), AI192*COS(RADIANS(-$C192+Графики!$B$3))+AJ192*SIN(RADIANS(-$C192+Графики!$B$3)),"")</f>
        <v/>
      </c>
      <c r="AL192" s="19" t="str">
        <f>IF(ISNUMBER(AI192), AI192*COS(RADIANS(-$C192+Графики!$B$5))+AJ192*SIN(RADIANS(-$C192+Графики!$B$5)),"")</f>
        <v/>
      </c>
      <c r="AM192" s="24"/>
      <c r="AN192" s="25"/>
      <c r="AO192" s="25"/>
      <c r="AP192" s="25"/>
      <c r="AQ192" s="18" t="str">
        <f t="shared" si="509"/>
        <v/>
      </c>
      <c r="AR192" s="18" t="str">
        <f t="shared" si="510"/>
        <v/>
      </c>
      <c r="AS192" s="18" t="str">
        <f t="shared" si="560"/>
        <v/>
      </c>
      <c r="AT192" s="18" t="str">
        <f t="shared" si="561"/>
        <v/>
      </c>
      <c r="AU192" s="18" t="str">
        <f>IF(ISNUMBER(AS192), AS192*COS(RADIANS(-$C192+Графики!$B$3))+AT192*SIN(RADIANS(-$C192+Графики!$B$3)),"")</f>
        <v/>
      </c>
      <c r="AV192" s="19" t="str">
        <f>IF(ISNUMBER(AS192), AS192*COS(RADIANS(-$C192+Графики!$B$5))+AT192*SIN(RADIANS(-$C192+Графики!$B$5)),"")</f>
        <v/>
      </c>
      <c r="AW192" s="24"/>
      <c r="AX192" s="25"/>
      <c r="AY192" s="25"/>
      <c r="AZ192" s="25"/>
      <c r="BA192" s="18" t="str">
        <f t="shared" si="511"/>
        <v/>
      </c>
      <c r="BB192" s="18" t="str">
        <f t="shared" si="512"/>
        <v/>
      </c>
      <c r="BC192" s="18" t="str">
        <f t="shared" si="562"/>
        <v/>
      </c>
      <c r="BD192" s="18" t="str">
        <f t="shared" si="563"/>
        <v/>
      </c>
      <c r="BE192" s="18" t="str">
        <f>IF(ISNUMBER(BC192), BC192*COS(RADIANS(-$C192+Графики!$B$3))+BD192*SIN(RADIANS(-$C192+Графики!$B$3)),"")</f>
        <v/>
      </c>
      <c r="BF192" s="19" t="str">
        <f>IF(ISNUMBER(BC192), BC192*COS(RADIANS(-$C192+Графики!$B$5))+BD192*SIN(RADIANS(-$C192+Графики!$B$5)),"")</f>
        <v/>
      </c>
      <c r="BG192" s="24"/>
      <c r="BH192" s="25"/>
      <c r="BI192" s="25"/>
      <c r="BJ192" s="25"/>
      <c r="BK192" s="18" t="str">
        <f t="shared" si="513"/>
        <v/>
      </c>
      <c r="BL192" s="18" t="str">
        <f t="shared" si="514"/>
        <v/>
      </c>
      <c r="BM192" s="18" t="str">
        <f t="shared" si="564"/>
        <v/>
      </c>
      <c r="BN192" s="18" t="str">
        <f t="shared" si="565"/>
        <v/>
      </c>
      <c r="BO192" s="18" t="str">
        <f>IF(ISNUMBER(BM192), BM192*COS(RADIANS(-$C192+Графики!$B$3))+BN192*SIN(RADIANS(-$C192+Графики!$B$3)),"")</f>
        <v/>
      </c>
      <c r="BP192" s="19" t="str">
        <f>IF(ISNUMBER(BM192), BM192*COS(RADIANS(-$C192+Графики!$B$5))+BN192*SIN(RADIANS(-$C192+Графики!$B$5)),"")</f>
        <v/>
      </c>
      <c r="BQ192" s="24"/>
      <c r="BR192" s="25"/>
      <c r="BS192" s="25"/>
      <c r="BT192" s="25"/>
      <c r="BU192" s="18" t="str">
        <f t="shared" si="515"/>
        <v/>
      </c>
      <c r="BV192" s="18" t="str">
        <f t="shared" si="516"/>
        <v/>
      </c>
      <c r="BW192" s="18" t="str">
        <f t="shared" si="566"/>
        <v/>
      </c>
      <c r="BX192" s="18" t="str">
        <f t="shared" si="567"/>
        <v/>
      </c>
      <c r="BY192" s="18" t="str">
        <f>IF(ISNUMBER(BW192), BW192*COS(RADIANS(-$C192+Графики!$B$3))+BX192*SIN(RADIANS(-$C192+Графики!$B$3)),"")</f>
        <v/>
      </c>
      <c r="BZ192" s="19" t="str">
        <f>IF(ISNUMBER(BW192), BW192*COS(RADIANS(-$C192+Графики!$B$5))+BX192*SIN(RADIANS(-$C192+Графики!$B$5)),"")</f>
        <v/>
      </c>
      <c r="CA192" s="29"/>
      <c r="CB192" s="25"/>
      <c r="CC192" s="25"/>
      <c r="CD192" s="25"/>
      <c r="CE192" s="18" t="str">
        <f t="shared" si="517"/>
        <v/>
      </c>
      <c r="CF192" s="18" t="str">
        <f t="shared" si="518"/>
        <v/>
      </c>
      <c r="CG192" s="18" t="str">
        <f t="shared" si="568"/>
        <v/>
      </c>
      <c r="CH192" s="18" t="str">
        <f t="shared" si="569"/>
        <v/>
      </c>
      <c r="CI192" s="18" t="str">
        <f>IF(ISNUMBER(CG192), CG192*COS(RADIANS(-$C192+Графики!$B$3))+CH192*SIN(RADIANS(-$C192+Графики!$B$3)),"")</f>
        <v/>
      </c>
      <c r="CJ192" s="19" t="str">
        <f>IF(ISNUMBER(CG192), CG192*COS(RADIANS(-$C192+Графики!$B$5))+CH192*SIN(RADIANS(-$C192+Графики!$B$5)),"")</f>
        <v/>
      </c>
      <c r="CK192" s="24"/>
      <c r="CL192" s="25"/>
      <c r="CM192" s="25"/>
      <c r="CN192" s="25"/>
      <c r="CO192" s="18" t="str">
        <f t="shared" si="519"/>
        <v/>
      </c>
      <c r="CP192" s="18" t="str">
        <f t="shared" si="520"/>
        <v/>
      </c>
      <c r="CQ192" s="18" t="str">
        <f t="shared" si="570"/>
        <v/>
      </c>
      <c r="CR192" s="18" t="str">
        <f t="shared" si="571"/>
        <v/>
      </c>
      <c r="CS192" s="18" t="str">
        <f>IF(ISNUMBER(CQ192), CQ192*COS(RADIANS(-$C192+Графики!$B$3))+CR192*SIN(RADIANS(-$C192+Графики!$B$3)),"")</f>
        <v/>
      </c>
      <c r="CT192" s="19" t="str">
        <f>IF(ISNUMBER(CQ192), CQ192*COS(RADIANS(-$C192+Графики!$B$5))+CR192*SIN(RADIANS(-$C192+Графики!$B$5)),"")</f>
        <v/>
      </c>
      <c r="CU192" s="24"/>
      <c r="CV192" s="25"/>
      <c r="CW192" s="25"/>
      <c r="CX192" s="25"/>
      <c r="CY192" s="18" t="str">
        <f t="shared" si="521"/>
        <v/>
      </c>
      <c r="CZ192" s="18" t="str">
        <f t="shared" si="522"/>
        <v/>
      </c>
      <c r="DA192" s="18" t="str">
        <f t="shared" si="572"/>
        <v/>
      </c>
      <c r="DB192" s="18" t="str">
        <f t="shared" si="573"/>
        <v/>
      </c>
      <c r="DC192" s="18" t="str">
        <f>IF(ISNUMBER(DA192), DA192*COS(RADIANS(-$C192+Графики!$B$3))+DB192*SIN(RADIANS(-$C192+Графики!$B$3)),"")</f>
        <v/>
      </c>
      <c r="DD192" s="19" t="str">
        <f>IF(ISNUMBER(DA192), DA192*COS(RADIANS(-$C192+Графики!$B$5))+DB192*SIN(RADIANS(-$C192+Графики!$B$5)),"")</f>
        <v/>
      </c>
      <c r="DE192" s="24"/>
      <c r="DF192" s="25"/>
      <c r="DG192" s="25"/>
      <c r="DH192" s="25"/>
      <c r="DI192" s="18" t="str">
        <f t="shared" si="523"/>
        <v/>
      </c>
      <c r="DJ192" s="18" t="str">
        <f t="shared" si="524"/>
        <v/>
      </c>
      <c r="DK192" s="18" t="str">
        <f t="shared" si="574"/>
        <v/>
      </c>
      <c r="DL192" s="18" t="str">
        <f t="shared" si="575"/>
        <v/>
      </c>
      <c r="DM192" s="18" t="str">
        <f>IF(ISNUMBER(DK192), DK192*COS(RADIANS(-$C192+Графики!$B$3))+DL192*SIN(RADIANS(-$C192+Графики!$B$3)),"")</f>
        <v/>
      </c>
      <c r="DN192" s="19" t="str">
        <f>IF(ISNUMBER(DK192), DK192*COS(RADIANS(-$C192+Графики!$B$5))+DL192*SIN(RADIANS(-$C192+Графики!$B$5)),"")</f>
        <v/>
      </c>
      <c r="DO192" s="24"/>
      <c r="DP192" s="25"/>
      <c r="DQ192" s="25"/>
      <c r="DR192" s="25"/>
      <c r="DS192" s="18" t="str">
        <f t="shared" si="525"/>
        <v/>
      </c>
      <c r="DT192" s="18" t="str">
        <f t="shared" si="526"/>
        <v/>
      </c>
      <c r="DU192" s="18" t="str">
        <f t="shared" si="576"/>
        <v/>
      </c>
      <c r="DV192" s="18" t="str">
        <f t="shared" si="577"/>
        <v/>
      </c>
      <c r="DW192" s="18" t="str">
        <f>IF(ISNUMBER(DU192), DU192*COS(RADIANS(-$C192+Графики!$B$3))+DV192*SIN(RADIANS(-$C192+Графики!$B$3)),"")</f>
        <v/>
      </c>
      <c r="DX192" s="19" t="str">
        <f>IF(ISNUMBER(DU192), DU192*COS(RADIANS(-$C192+Графики!$B$5))+DV192*SIN(RADIANS(-$C192+Графики!$B$5)),"")</f>
        <v/>
      </c>
      <c r="DY192" s="24"/>
      <c r="DZ192" s="25"/>
      <c r="EA192" s="25"/>
      <c r="EB192" s="25"/>
      <c r="EC192" s="18" t="str">
        <f t="shared" si="527"/>
        <v/>
      </c>
      <c r="ED192" s="18" t="str">
        <f t="shared" si="528"/>
        <v/>
      </c>
      <c r="EE192" s="18" t="str">
        <f t="shared" si="578"/>
        <v/>
      </c>
      <c r="EF192" s="18" t="str">
        <f t="shared" si="579"/>
        <v/>
      </c>
      <c r="EG192" s="18" t="str">
        <f>IF(ISNUMBER(EE192), EE192*COS(RADIANS(-$C192+Графики!$B$3))+EF192*SIN(RADIANS(-$C192+Графики!$B$3)),"")</f>
        <v/>
      </c>
      <c r="EH192" s="19" t="str">
        <f>IF(ISNUMBER(EE192), EE192*COS(RADIANS(-$C192+Графики!$B$5))+EF192*SIN(RADIANS(-$C192+Графики!$B$5)),"")</f>
        <v/>
      </c>
      <c r="EI192" s="24"/>
      <c r="EJ192" s="25"/>
      <c r="EK192" s="25"/>
      <c r="EL192" s="25"/>
      <c r="EM192" s="18" t="str">
        <f t="shared" si="529"/>
        <v/>
      </c>
      <c r="EN192" s="18" t="str">
        <f t="shared" si="530"/>
        <v/>
      </c>
      <c r="EO192" s="18" t="str">
        <f t="shared" si="580"/>
        <v/>
      </c>
      <c r="EP192" s="18" t="str">
        <f t="shared" si="581"/>
        <v/>
      </c>
      <c r="EQ192" s="18" t="str">
        <f>IF(ISNUMBER(EO192), EO192*COS(RADIANS(-$C192+Графики!$B$3))+EP192*SIN(RADIANS(-$C192+Графики!$B$3)),"")</f>
        <v/>
      </c>
      <c r="ER192" s="19" t="str">
        <f>IF(ISNUMBER(EO192), EO192*COS(RADIANS(-$C192+Графики!$B$5))+EP192*SIN(RADIANS(-$C192+Графики!$B$5)),"")</f>
        <v/>
      </c>
      <c r="ES192" s="24"/>
      <c r="ET192" s="25"/>
      <c r="EU192" s="25"/>
      <c r="EV192" s="25"/>
      <c r="EW192" s="18" t="str">
        <f t="shared" si="531"/>
        <v/>
      </c>
      <c r="EX192" s="18" t="str">
        <f t="shared" si="532"/>
        <v/>
      </c>
      <c r="EY192" s="18" t="str">
        <f t="shared" si="582"/>
        <v/>
      </c>
      <c r="EZ192" s="18" t="str">
        <f t="shared" si="583"/>
        <v/>
      </c>
      <c r="FA192" s="18" t="str">
        <f>IF(ISNUMBER(EY192), EY192*COS(RADIANS(-$C192+Графики!$B$3))+EZ192*SIN(RADIANS(-$C192+Графики!$B$3)),"")</f>
        <v/>
      </c>
      <c r="FB192" s="19" t="str">
        <f>IF(ISNUMBER(EY192), EY192*COS(RADIANS(-$C192+Графики!$B$5))+EZ192*SIN(RADIANS(-$C192+Графики!$B$5)),"")</f>
        <v/>
      </c>
      <c r="FC192" s="24"/>
      <c r="FD192" s="25"/>
      <c r="FE192" s="25"/>
      <c r="FF192" s="25"/>
      <c r="FG192" s="18" t="str">
        <f t="shared" si="533"/>
        <v/>
      </c>
      <c r="FH192" s="18" t="str">
        <f t="shared" si="534"/>
        <v/>
      </c>
      <c r="FI192" s="18" t="str">
        <f t="shared" si="584"/>
        <v/>
      </c>
      <c r="FJ192" s="18" t="str">
        <f t="shared" si="585"/>
        <v/>
      </c>
      <c r="FK192" s="18" t="str">
        <f>IF(ISNUMBER(FI192), FI192*COS(RADIANS(-$C192+Графики!$B$3))+FJ192*SIN(RADIANS(-$C192+Графики!$B$3)),"")</f>
        <v/>
      </c>
      <c r="FL192" s="19" t="str">
        <f>IF(ISNUMBER(FI192), FI192*COS(RADIANS(-$C192+Графики!$B$5))+FJ192*SIN(RADIANS(-$C192+Графики!$B$5)),"")</f>
        <v/>
      </c>
      <c r="FM192" s="24"/>
      <c r="FN192" s="25"/>
      <c r="FO192" s="25"/>
      <c r="FP192" s="25"/>
      <c r="FQ192" s="18" t="str">
        <f t="shared" si="535"/>
        <v/>
      </c>
      <c r="FR192" s="18" t="str">
        <f t="shared" si="536"/>
        <v/>
      </c>
      <c r="FS192" s="18" t="str">
        <f t="shared" si="586"/>
        <v/>
      </c>
      <c r="FT192" s="18" t="str">
        <f t="shared" si="587"/>
        <v/>
      </c>
      <c r="FU192" s="18" t="str">
        <f>IF(ISNUMBER(FS192), FS192*COS(RADIANS(-$C192+Графики!$B$3))+FT192*SIN(RADIANS(-$C192+Графики!$B$3)),"")</f>
        <v/>
      </c>
      <c r="FV192" s="19" t="str">
        <f>IF(ISNUMBER(FS192), FS192*COS(RADIANS(-$C192+Графики!$B$5))+FT192*SIN(RADIANS(-$C192+Графики!$B$5)),"")</f>
        <v/>
      </c>
      <c r="FW192" s="24"/>
      <c r="FX192" s="25"/>
      <c r="FY192" s="25"/>
      <c r="FZ192" s="25"/>
      <c r="GA192" s="18" t="str">
        <f t="shared" si="537"/>
        <v/>
      </c>
      <c r="GB192" s="18" t="str">
        <f t="shared" si="538"/>
        <v/>
      </c>
      <c r="GC192" s="18" t="str">
        <f t="shared" si="588"/>
        <v/>
      </c>
      <c r="GD192" s="18" t="str">
        <f t="shared" si="589"/>
        <v/>
      </c>
      <c r="GE192" s="18" t="str">
        <f>IF(ISNUMBER(GC192), GC192*COS(RADIANS(-$C192+Графики!$B$3))+GD192*SIN(RADIANS(-$C192+Графики!$B$3)),"")</f>
        <v/>
      </c>
      <c r="GF192" s="19" t="str">
        <f>IF(ISNUMBER(GC192), GC192*COS(RADIANS(-$C192+Графики!$B$5))+GD192*SIN(RADIANS(-$C192+Графики!$B$5)),"")</f>
        <v/>
      </c>
      <c r="GG192" s="24"/>
      <c r="GH192" s="25"/>
      <c r="GI192" s="25"/>
      <c r="GJ192" s="25"/>
      <c r="GK192" s="18" t="str">
        <f t="shared" si="539"/>
        <v/>
      </c>
      <c r="GL192" s="18" t="str">
        <f t="shared" si="540"/>
        <v/>
      </c>
      <c r="GM192" s="18" t="str">
        <f t="shared" si="590"/>
        <v/>
      </c>
      <c r="GN192" s="18" t="str">
        <f t="shared" si="591"/>
        <v/>
      </c>
      <c r="GO192" s="18" t="str">
        <f>IF(ISNUMBER(GM192), GM192*COS(RADIANS(-$C192+Графики!$B$3))+GN192*SIN(RADIANS(-$C192+Графики!$B$3)),"")</f>
        <v/>
      </c>
      <c r="GP192" s="19" t="str">
        <f>IF(ISNUMBER(GM192), GM192*COS(RADIANS(-$C192+Графики!$B$5))+GN192*SIN(RADIANS(-$C192+Графики!$B$5)),"")</f>
        <v/>
      </c>
      <c r="GQ192" s="24"/>
      <c r="GR192" s="25"/>
      <c r="GS192" s="25"/>
      <c r="GT192" s="25"/>
      <c r="GU192" s="18" t="str">
        <f t="shared" si="541"/>
        <v/>
      </c>
      <c r="GV192" s="18" t="str">
        <f t="shared" si="542"/>
        <v/>
      </c>
      <c r="GW192" s="18" t="str">
        <f t="shared" si="592"/>
        <v/>
      </c>
      <c r="GX192" s="18" t="str">
        <f t="shared" si="593"/>
        <v/>
      </c>
      <c r="GY192" s="18" t="str">
        <f>IF(ISNUMBER(GW192), GW192*COS(RADIANS(-$C192+Графики!$B$3))+GX192*SIN(RADIANS(-$C192+Графики!$B$3)),"")</f>
        <v/>
      </c>
      <c r="GZ192" s="19" t="str">
        <f>IF(ISNUMBER(GW192), GW192*COS(RADIANS(-$C192+Графики!$B$5))+GX192*SIN(RADIANS(-$C192+Графики!$B$5)),"")</f>
        <v/>
      </c>
      <c r="HA192" s="24"/>
      <c r="HB192" s="25"/>
      <c r="HC192" s="25"/>
      <c r="HD192" s="25"/>
      <c r="HE192" s="18" t="str">
        <f t="shared" si="543"/>
        <v/>
      </c>
      <c r="HF192" s="18" t="str">
        <f t="shared" si="544"/>
        <v/>
      </c>
      <c r="HG192" s="18" t="str">
        <f t="shared" si="594"/>
        <v/>
      </c>
      <c r="HH192" s="18" t="str">
        <f t="shared" si="595"/>
        <v/>
      </c>
      <c r="HI192" s="18" t="str">
        <f>IF(ISNUMBER(HG192), HG192*COS(RADIANS(-$C192+Графики!$B$3))+HH192*SIN(RADIANS(-$C192+Графики!$B$3)),"")</f>
        <v/>
      </c>
      <c r="HJ192" s="19" t="str">
        <f>IF(ISNUMBER(HG192), HG192*COS(RADIANS(-$C192+Графики!$B$5))+HH192*SIN(RADIANS(-$C192+Графики!$B$5)),"")</f>
        <v/>
      </c>
      <c r="HK192" s="24"/>
      <c r="HL192" s="25"/>
      <c r="HM192" s="25"/>
      <c r="HN192" s="25"/>
      <c r="HO192" s="18" t="str">
        <f t="shared" si="545"/>
        <v/>
      </c>
      <c r="HP192" s="18" t="str">
        <f t="shared" si="546"/>
        <v/>
      </c>
      <c r="HQ192" s="18" t="str">
        <f t="shared" si="596"/>
        <v/>
      </c>
      <c r="HR192" s="18" t="str">
        <f t="shared" si="597"/>
        <v/>
      </c>
      <c r="HS192" s="18" t="str">
        <f>IF(ISNUMBER(HQ192), HQ192*COS(RADIANS(-$C192+Графики!$B$3))+HR192*SIN(RADIANS(-$C192+Графики!$B$3)),"")</f>
        <v/>
      </c>
      <c r="HT192" s="19" t="str">
        <f>IF(ISNUMBER(HQ192), HQ192*COS(RADIANS(-$C192+Графики!$B$5))+HR192*SIN(RADIANS(-$C192+Графики!$B$5)),"")</f>
        <v/>
      </c>
      <c r="HU192" s="24"/>
      <c r="HV192" s="25"/>
      <c r="HW192" s="25"/>
      <c r="HX192" s="25"/>
      <c r="HY192" s="18" t="str">
        <f t="shared" si="547"/>
        <v/>
      </c>
      <c r="HZ192" s="18" t="str">
        <f t="shared" si="548"/>
        <v/>
      </c>
      <c r="IA192" s="18" t="str">
        <f t="shared" si="598"/>
        <v/>
      </c>
      <c r="IB192" s="18" t="str">
        <f t="shared" si="599"/>
        <v/>
      </c>
      <c r="IC192" s="18" t="str">
        <f>IF(ISNUMBER(IA192), IA192*COS(RADIANS(-$C192+Графики!$B$3))+IB192*SIN(RADIANS(-$C192+Графики!$B$3)),"")</f>
        <v/>
      </c>
      <c r="ID192" s="19" t="str">
        <f>IF(ISNUMBER(IA192), IA192*COS(RADIANS(-$C192+Графики!$B$5))+IB192*SIN(RADIANS(-$C192+Графики!$B$5)),"")</f>
        <v/>
      </c>
      <c r="IE192" s="24"/>
      <c r="IF192" s="25"/>
      <c r="IG192" s="25"/>
      <c r="IH192" s="25"/>
      <c r="II192" s="18" t="str">
        <f t="shared" si="549"/>
        <v/>
      </c>
      <c r="IJ192" s="18" t="str">
        <f t="shared" si="550"/>
        <v/>
      </c>
      <c r="IK192" s="18" t="str">
        <f t="shared" si="600"/>
        <v/>
      </c>
      <c r="IL192" s="18" t="str">
        <f t="shared" si="601"/>
        <v/>
      </c>
      <c r="IM192" s="18" t="str">
        <f>IF(ISNUMBER(IK192), IK192*COS(RADIANS(-$C192+Графики!$B$3))+IL192*SIN(RADIANS(-$C192+Графики!$B$3)),"")</f>
        <v/>
      </c>
      <c r="IN192" s="19" t="str">
        <f>IF(ISNUMBER(IK192), IK192*COS(RADIANS(-$C192+Графики!$B$5))+IL192*SIN(RADIANS(-$C192+Графики!$B$5)),"")</f>
        <v/>
      </c>
      <c r="IO192" s="24"/>
      <c r="IP192" s="25"/>
      <c r="IQ192" s="25"/>
      <c r="IR192" s="25"/>
      <c r="IS192" s="18" t="str">
        <f t="shared" si="551"/>
        <v/>
      </c>
      <c r="IT192" s="18" t="str">
        <f t="shared" si="552"/>
        <v/>
      </c>
      <c r="IU192" s="18" t="str">
        <f t="shared" si="602"/>
        <v/>
      </c>
      <c r="IV192" s="18" t="str">
        <f t="shared" si="603"/>
        <v/>
      </c>
      <c r="IW192" s="18" t="str">
        <f>IF(ISNUMBER(IU192), IU192*COS(RADIANS(-$C192+Графики!$B$3))+IV192*SIN(RADIANS(-$C192+Графики!$B$3)),"")</f>
        <v/>
      </c>
      <c r="IX192" s="19" t="str">
        <f>IF(ISNUMBER(IU192), IU192*COS(RADIANS(-$C192+Графики!$B$5))+IV192*SIN(RADIANS(-$C192+Графики!$B$5)),"")</f>
        <v/>
      </c>
    </row>
    <row r="193" spans="1:258" s="88" customFormat="1" x14ac:dyDescent="0.25">
      <c r="A193" s="44">
        <v>193</v>
      </c>
      <c r="B193" s="50">
        <v>0</v>
      </c>
      <c r="C193" s="11">
        <f>IF(Графики!$A$7="Расчитывать с учетом закручивания скважины",B193,0)</f>
        <v>0</v>
      </c>
      <c r="D193" s="47">
        <v>95</v>
      </c>
      <c r="E193" s="34">
        <f t="shared" si="604"/>
        <v>0</v>
      </c>
      <c r="F193" s="35">
        <f t="shared" si="604"/>
        <v>0</v>
      </c>
      <c r="G193" s="35">
        <f t="shared" si="500"/>
        <v>0</v>
      </c>
      <c r="H193" s="36">
        <f t="shared" si="501"/>
        <v>0</v>
      </c>
      <c r="I193" s="29"/>
      <c r="J193" s="25"/>
      <c r="K193" s="25"/>
      <c r="L193" s="25"/>
      <c r="M193" s="18" t="str">
        <f t="shared" si="503"/>
        <v/>
      </c>
      <c r="N193" s="18" t="str">
        <f t="shared" si="504"/>
        <v/>
      </c>
      <c r="O193" s="18" t="str">
        <f t="shared" si="554"/>
        <v/>
      </c>
      <c r="P193" s="18" t="str">
        <f t="shared" si="555"/>
        <v/>
      </c>
      <c r="Q193" s="18" t="str">
        <f>IF(ISNUMBER(O193), O193*COS(RADIANS(-$C193+Графики!$B$3))+P193*SIN(RADIANS(-$C193+Графики!$B$3)),"")</f>
        <v/>
      </c>
      <c r="R193" s="19" t="str">
        <f>IF(ISNUMBER(O193), O193*COS(RADIANS(-$C193+Графики!$B$5))+P193*SIN(RADIANS(-$C193+Графики!$B$5)),"")</f>
        <v/>
      </c>
      <c r="S193" s="29"/>
      <c r="T193" s="25"/>
      <c r="U193" s="25"/>
      <c r="V193" s="25"/>
      <c r="W193" s="18" t="str">
        <f t="shared" si="505"/>
        <v/>
      </c>
      <c r="X193" s="18" t="str">
        <f t="shared" si="506"/>
        <v/>
      </c>
      <c r="Y193" s="18" t="str">
        <f t="shared" si="556"/>
        <v/>
      </c>
      <c r="Z193" s="18" t="str">
        <f t="shared" si="557"/>
        <v/>
      </c>
      <c r="AA193" s="18" t="str">
        <f>IF(ISNUMBER(Y193), Y193*COS(RADIANS(-$C193+Графики!$B$3))+Z193*SIN(RADIANS(-$C193+Графики!$B$3)),"")</f>
        <v/>
      </c>
      <c r="AB193" s="18" t="str">
        <f>IF(ISNUMBER(Y193), Y193*COS(RADIANS(-$C193+Графики!$B$5))+Z193*SIN(RADIANS(-$C193+Графики!$B$5)),"")</f>
        <v/>
      </c>
      <c r="AC193" s="24"/>
      <c r="AD193" s="25"/>
      <c r="AE193" s="25"/>
      <c r="AF193" s="25"/>
      <c r="AG193" s="18" t="str">
        <f t="shared" si="507"/>
        <v/>
      </c>
      <c r="AH193" s="18" t="str">
        <f t="shared" si="508"/>
        <v/>
      </c>
      <c r="AI193" s="18" t="str">
        <f t="shared" si="558"/>
        <v/>
      </c>
      <c r="AJ193" s="18" t="str">
        <f t="shared" si="559"/>
        <v/>
      </c>
      <c r="AK193" s="18" t="str">
        <f>IF(ISNUMBER(AI193), AI193*COS(RADIANS(-$C193+Графики!$B$3))+AJ193*SIN(RADIANS(-$C193+Графики!$B$3)),"")</f>
        <v/>
      </c>
      <c r="AL193" s="19" t="str">
        <f>IF(ISNUMBER(AI193), AI193*COS(RADIANS(-$C193+Графики!$B$5))+AJ193*SIN(RADIANS(-$C193+Графики!$B$5)),"")</f>
        <v/>
      </c>
      <c r="AM193" s="24"/>
      <c r="AN193" s="25"/>
      <c r="AO193" s="25"/>
      <c r="AP193" s="25"/>
      <c r="AQ193" s="18" t="str">
        <f t="shared" si="509"/>
        <v/>
      </c>
      <c r="AR193" s="18" t="str">
        <f t="shared" si="510"/>
        <v/>
      </c>
      <c r="AS193" s="18" t="str">
        <f t="shared" si="560"/>
        <v/>
      </c>
      <c r="AT193" s="18" t="str">
        <f t="shared" si="561"/>
        <v/>
      </c>
      <c r="AU193" s="18" t="str">
        <f>IF(ISNUMBER(AS193), AS193*COS(RADIANS(-$C193+Графики!$B$3))+AT193*SIN(RADIANS(-$C193+Графики!$B$3)),"")</f>
        <v/>
      </c>
      <c r="AV193" s="19" t="str">
        <f>IF(ISNUMBER(AS193), AS193*COS(RADIANS(-$C193+Графики!$B$5))+AT193*SIN(RADIANS(-$C193+Графики!$B$5)),"")</f>
        <v/>
      </c>
      <c r="AW193" s="24"/>
      <c r="AX193" s="25"/>
      <c r="AY193" s="25"/>
      <c r="AZ193" s="25"/>
      <c r="BA193" s="18" t="str">
        <f t="shared" si="511"/>
        <v/>
      </c>
      <c r="BB193" s="18" t="str">
        <f t="shared" si="512"/>
        <v/>
      </c>
      <c r="BC193" s="18" t="str">
        <f t="shared" si="562"/>
        <v/>
      </c>
      <c r="BD193" s="18" t="str">
        <f t="shared" si="563"/>
        <v/>
      </c>
      <c r="BE193" s="18" t="str">
        <f>IF(ISNUMBER(BC193), BC193*COS(RADIANS(-$C193+Графики!$B$3))+BD193*SIN(RADIANS(-$C193+Графики!$B$3)),"")</f>
        <v/>
      </c>
      <c r="BF193" s="19" t="str">
        <f>IF(ISNUMBER(BC193), BC193*COS(RADIANS(-$C193+Графики!$B$5))+BD193*SIN(RADIANS(-$C193+Графики!$B$5)),"")</f>
        <v/>
      </c>
      <c r="BG193" s="24"/>
      <c r="BH193" s="25"/>
      <c r="BI193" s="25"/>
      <c r="BJ193" s="25"/>
      <c r="BK193" s="18" t="str">
        <f t="shared" si="513"/>
        <v/>
      </c>
      <c r="BL193" s="18" t="str">
        <f t="shared" si="514"/>
        <v/>
      </c>
      <c r="BM193" s="18" t="str">
        <f t="shared" si="564"/>
        <v/>
      </c>
      <c r="BN193" s="18" t="str">
        <f t="shared" si="565"/>
        <v/>
      </c>
      <c r="BO193" s="18" t="str">
        <f>IF(ISNUMBER(BM193), BM193*COS(RADIANS(-$C193+Графики!$B$3))+BN193*SIN(RADIANS(-$C193+Графики!$B$3)),"")</f>
        <v/>
      </c>
      <c r="BP193" s="19" t="str">
        <f>IF(ISNUMBER(BM193), BM193*COS(RADIANS(-$C193+Графики!$B$5))+BN193*SIN(RADIANS(-$C193+Графики!$B$5)),"")</f>
        <v/>
      </c>
      <c r="BQ193" s="24"/>
      <c r="BR193" s="25"/>
      <c r="BS193" s="25"/>
      <c r="BT193" s="25"/>
      <c r="BU193" s="18" t="str">
        <f t="shared" si="515"/>
        <v/>
      </c>
      <c r="BV193" s="18" t="str">
        <f t="shared" si="516"/>
        <v/>
      </c>
      <c r="BW193" s="18" t="str">
        <f t="shared" si="566"/>
        <v/>
      </c>
      <c r="BX193" s="18" t="str">
        <f t="shared" si="567"/>
        <v/>
      </c>
      <c r="BY193" s="18" t="str">
        <f>IF(ISNUMBER(BW193), BW193*COS(RADIANS(-$C193+Графики!$B$3))+BX193*SIN(RADIANS(-$C193+Графики!$B$3)),"")</f>
        <v/>
      </c>
      <c r="BZ193" s="19" t="str">
        <f>IF(ISNUMBER(BW193), BW193*COS(RADIANS(-$C193+Графики!$B$5))+BX193*SIN(RADIANS(-$C193+Графики!$B$5)),"")</f>
        <v/>
      </c>
      <c r="CA193" s="29"/>
      <c r="CB193" s="25"/>
      <c r="CC193" s="25"/>
      <c r="CD193" s="25"/>
      <c r="CE193" s="18" t="str">
        <f t="shared" si="517"/>
        <v/>
      </c>
      <c r="CF193" s="18" t="str">
        <f t="shared" si="518"/>
        <v/>
      </c>
      <c r="CG193" s="18" t="str">
        <f t="shared" si="568"/>
        <v/>
      </c>
      <c r="CH193" s="18" t="str">
        <f t="shared" si="569"/>
        <v/>
      </c>
      <c r="CI193" s="18" t="str">
        <f>IF(ISNUMBER(CG193), CG193*COS(RADIANS(-$C193+Графики!$B$3))+CH193*SIN(RADIANS(-$C193+Графики!$B$3)),"")</f>
        <v/>
      </c>
      <c r="CJ193" s="19" t="str">
        <f>IF(ISNUMBER(CG193), CG193*COS(RADIANS(-$C193+Графики!$B$5))+CH193*SIN(RADIANS(-$C193+Графики!$B$5)),"")</f>
        <v/>
      </c>
      <c r="CK193" s="24"/>
      <c r="CL193" s="25"/>
      <c r="CM193" s="25"/>
      <c r="CN193" s="25"/>
      <c r="CO193" s="18" t="str">
        <f t="shared" si="519"/>
        <v/>
      </c>
      <c r="CP193" s="18" t="str">
        <f t="shared" si="520"/>
        <v/>
      </c>
      <c r="CQ193" s="18" t="str">
        <f t="shared" si="570"/>
        <v/>
      </c>
      <c r="CR193" s="18" t="str">
        <f t="shared" si="571"/>
        <v/>
      </c>
      <c r="CS193" s="18" t="str">
        <f>IF(ISNUMBER(CQ193), CQ193*COS(RADIANS(-$C193+Графики!$B$3))+CR193*SIN(RADIANS(-$C193+Графики!$B$3)),"")</f>
        <v/>
      </c>
      <c r="CT193" s="19" t="str">
        <f>IF(ISNUMBER(CQ193), CQ193*COS(RADIANS(-$C193+Графики!$B$5))+CR193*SIN(RADIANS(-$C193+Графики!$B$5)),"")</f>
        <v/>
      </c>
      <c r="CU193" s="24"/>
      <c r="CV193" s="25"/>
      <c r="CW193" s="25"/>
      <c r="CX193" s="25"/>
      <c r="CY193" s="18" t="str">
        <f t="shared" si="521"/>
        <v/>
      </c>
      <c r="CZ193" s="18" t="str">
        <f t="shared" si="522"/>
        <v/>
      </c>
      <c r="DA193" s="18" t="str">
        <f t="shared" si="572"/>
        <v/>
      </c>
      <c r="DB193" s="18" t="str">
        <f t="shared" si="573"/>
        <v/>
      </c>
      <c r="DC193" s="18" t="str">
        <f>IF(ISNUMBER(DA193), DA193*COS(RADIANS(-$C193+Графики!$B$3))+DB193*SIN(RADIANS(-$C193+Графики!$B$3)),"")</f>
        <v/>
      </c>
      <c r="DD193" s="19" t="str">
        <f>IF(ISNUMBER(DA193), DA193*COS(RADIANS(-$C193+Графики!$B$5))+DB193*SIN(RADIANS(-$C193+Графики!$B$5)),"")</f>
        <v/>
      </c>
      <c r="DE193" s="24"/>
      <c r="DF193" s="25"/>
      <c r="DG193" s="25"/>
      <c r="DH193" s="25"/>
      <c r="DI193" s="18" t="str">
        <f t="shared" si="523"/>
        <v/>
      </c>
      <c r="DJ193" s="18" t="str">
        <f t="shared" si="524"/>
        <v/>
      </c>
      <c r="DK193" s="18" t="str">
        <f t="shared" si="574"/>
        <v/>
      </c>
      <c r="DL193" s="18" t="str">
        <f t="shared" si="575"/>
        <v/>
      </c>
      <c r="DM193" s="18" t="str">
        <f>IF(ISNUMBER(DK193), DK193*COS(RADIANS(-$C193+Графики!$B$3))+DL193*SIN(RADIANS(-$C193+Графики!$B$3)),"")</f>
        <v/>
      </c>
      <c r="DN193" s="19" t="str">
        <f>IF(ISNUMBER(DK193), DK193*COS(RADIANS(-$C193+Графики!$B$5))+DL193*SIN(RADIANS(-$C193+Графики!$B$5)),"")</f>
        <v/>
      </c>
      <c r="DO193" s="24"/>
      <c r="DP193" s="25"/>
      <c r="DQ193" s="25"/>
      <c r="DR193" s="25"/>
      <c r="DS193" s="18" t="str">
        <f t="shared" si="525"/>
        <v/>
      </c>
      <c r="DT193" s="18" t="str">
        <f t="shared" si="526"/>
        <v/>
      </c>
      <c r="DU193" s="18" t="str">
        <f t="shared" si="576"/>
        <v/>
      </c>
      <c r="DV193" s="18" t="str">
        <f t="shared" si="577"/>
        <v/>
      </c>
      <c r="DW193" s="18" t="str">
        <f>IF(ISNUMBER(DU193), DU193*COS(RADIANS(-$C193+Графики!$B$3))+DV193*SIN(RADIANS(-$C193+Графики!$B$3)),"")</f>
        <v/>
      </c>
      <c r="DX193" s="19" t="str">
        <f>IF(ISNUMBER(DU193), DU193*COS(RADIANS(-$C193+Графики!$B$5))+DV193*SIN(RADIANS(-$C193+Графики!$B$5)),"")</f>
        <v/>
      </c>
      <c r="DY193" s="24"/>
      <c r="DZ193" s="25"/>
      <c r="EA193" s="25"/>
      <c r="EB193" s="25"/>
      <c r="EC193" s="18" t="str">
        <f t="shared" si="527"/>
        <v/>
      </c>
      <c r="ED193" s="18" t="str">
        <f t="shared" si="528"/>
        <v/>
      </c>
      <c r="EE193" s="18" t="str">
        <f t="shared" si="578"/>
        <v/>
      </c>
      <c r="EF193" s="18" t="str">
        <f t="shared" si="579"/>
        <v/>
      </c>
      <c r="EG193" s="18" t="str">
        <f>IF(ISNUMBER(EE193), EE193*COS(RADIANS(-$C193+Графики!$B$3))+EF193*SIN(RADIANS(-$C193+Графики!$B$3)),"")</f>
        <v/>
      </c>
      <c r="EH193" s="19" t="str">
        <f>IF(ISNUMBER(EE193), EE193*COS(RADIANS(-$C193+Графики!$B$5))+EF193*SIN(RADIANS(-$C193+Графики!$B$5)),"")</f>
        <v/>
      </c>
      <c r="EI193" s="24"/>
      <c r="EJ193" s="25"/>
      <c r="EK193" s="25"/>
      <c r="EL193" s="25"/>
      <c r="EM193" s="18" t="str">
        <f t="shared" si="529"/>
        <v/>
      </c>
      <c r="EN193" s="18" t="str">
        <f t="shared" si="530"/>
        <v/>
      </c>
      <c r="EO193" s="18" t="str">
        <f t="shared" si="580"/>
        <v/>
      </c>
      <c r="EP193" s="18" t="str">
        <f t="shared" si="581"/>
        <v/>
      </c>
      <c r="EQ193" s="18" t="str">
        <f>IF(ISNUMBER(EO193), EO193*COS(RADIANS(-$C193+Графики!$B$3))+EP193*SIN(RADIANS(-$C193+Графики!$B$3)),"")</f>
        <v/>
      </c>
      <c r="ER193" s="19" t="str">
        <f>IF(ISNUMBER(EO193), EO193*COS(RADIANS(-$C193+Графики!$B$5))+EP193*SIN(RADIANS(-$C193+Графики!$B$5)),"")</f>
        <v/>
      </c>
      <c r="ES193" s="24"/>
      <c r="ET193" s="25"/>
      <c r="EU193" s="25"/>
      <c r="EV193" s="25"/>
      <c r="EW193" s="18" t="str">
        <f t="shared" si="531"/>
        <v/>
      </c>
      <c r="EX193" s="18" t="str">
        <f t="shared" si="532"/>
        <v/>
      </c>
      <c r="EY193" s="18" t="str">
        <f t="shared" si="582"/>
        <v/>
      </c>
      <c r="EZ193" s="18" t="str">
        <f t="shared" si="583"/>
        <v/>
      </c>
      <c r="FA193" s="18" t="str">
        <f>IF(ISNUMBER(EY193), EY193*COS(RADIANS(-$C193+Графики!$B$3))+EZ193*SIN(RADIANS(-$C193+Графики!$B$3)),"")</f>
        <v/>
      </c>
      <c r="FB193" s="19" t="str">
        <f>IF(ISNUMBER(EY193), EY193*COS(RADIANS(-$C193+Графики!$B$5))+EZ193*SIN(RADIANS(-$C193+Графики!$B$5)),"")</f>
        <v/>
      </c>
      <c r="FC193" s="24"/>
      <c r="FD193" s="25"/>
      <c r="FE193" s="25"/>
      <c r="FF193" s="25"/>
      <c r="FG193" s="18" t="str">
        <f t="shared" si="533"/>
        <v/>
      </c>
      <c r="FH193" s="18" t="str">
        <f t="shared" si="534"/>
        <v/>
      </c>
      <c r="FI193" s="18" t="str">
        <f t="shared" si="584"/>
        <v/>
      </c>
      <c r="FJ193" s="18" t="str">
        <f t="shared" si="585"/>
        <v/>
      </c>
      <c r="FK193" s="18" t="str">
        <f>IF(ISNUMBER(FI193), FI193*COS(RADIANS(-$C193+Графики!$B$3))+FJ193*SIN(RADIANS(-$C193+Графики!$B$3)),"")</f>
        <v/>
      </c>
      <c r="FL193" s="19" t="str">
        <f>IF(ISNUMBER(FI193), FI193*COS(RADIANS(-$C193+Графики!$B$5))+FJ193*SIN(RADIANS(-$C193+Графики!$B$5)),"")</f>
        <v/>
      </c>
      <c r="FM193" s="24"/>
      <c r="FN193" s="25"/>
      <c r="FO193" s="25"/>
      <c r="FP193" s="25"/>
      <c r="FQ193" s="18" t="str">
        <f t="shared" si="535"/>
        <v/>
      </c>
      <c r="FR193" s="18" t="str">
        <f t="shared" si="536"/>
        <v/>
      </c>
      <c r="FS193" s="18" t="str">
        <f t="shared" si="586"/>
        <v/>
      </c>
      <c r="FT193" s="18" t="str">
        <f t="shared" si="587"/>
        <v/>
      </c>
      <c r="FU193" s="18" t="str">
        <f>IF(ISNUMBER(FS193), FS193*COS(RADIANS(-$C193+Графики!$B$3))+FT193*SIN(RADIANS(-$C193+Графики!$B$3)),"")</f>
        <v/>
      </c>
      <c r="FV193" s="19" t="str">
        <f>IF(ISNUMBER(FS193), FS193*COS(RADIANS(-$C193+Графики!$B$5))+FT193*SIN(RADIANS(-$C193+Графики!$B$5)),"")</f>
        <v/>
      </c>
      <c r="FW193" s="24"/>
      <c r="FX193" s="25"/>
      <c r="FY193" s="25"/>
      <c r="FZ193" s="25"/>
      <c r="GA193" s="18" t="str">
        <f t="shared" si="537"/>
        <v/>
      </c>
      <c r="GB193" s="18" t="str">
        <f t="shared" si="538"/>
        <v/>
      </c>
      <c r="GC193" s="18" t="str">
        <f t="shared" si="588"/>
        <v/>
      </c>
      <c r="GD193" s="18" t="str">
        <f t="shared" si="589"/>
        <v/>
      </c>
      <c r="GE193" s="18" t="str">
        <f>IF(ISNUMBER(GC193), GC193*COS(RADIANS(-$C193+Графики!$B$3))+GD193*SIN(RADIANS(-$C193+Графики!$B$3)),"")</f>
        <v/>
      </c>
      <c r="GF193" s="19" t="str">
        <f>IF(ISNUMBER(GC193), GC193*COS(RADIANS(-$C193+Графики!$B$5))+GD193*SIN(RADIANS(-$C193+Графики!$B$5)),"")</f>
        <v/>
      </c>
      <c r="GG193" s="24"/>
      <c r="GH193" s="25"/>
      <c r="GI193" s="25"/>
      <c r="GJ193" s="25"/>
      <c r="GK193" s="18" t="str">
        <f t="shared" si="539"/>
        <v/>
      </c>
      <c r="GL193" s="18" t="str">
        <f t="shared" si="540"/>
        <v/>
      </c>
      <c r="GM193" s="18" t="str">
        <f t="shared" si="590"/>
        <v/>
      </c>
      <c r="GN193" s="18" t="str">
        <f t="shared" si="591"/>
        <v/>
      </c>
      <c r="GO193" s="18" t="str">
        <f>IF(ISNUMBER(GM193), GM193*COS(RADIANS(-$C193+Графики!$B$3))+GN193*SIN(RADIANS(-$C193+Графики!$B$3)),"")</f>
        <v/>
      </c>
      <c r="GP193" s="19" t="str">
        <f>IF(ISNUMBER(GM193), GM193*COS(RADIANS(-$C193+Графики!$B$5))+GN193*SIN(RADIANS(-$C193+Графики!$B$5)),"")</f>
        <v/>
      </c>
      <c r="GQ193" s="24"/>
      <c r="GR193" s="25"/>
      <c r="GS193" s="25"/>
      <c r="GT193" s="25"/>
      <c r="GU193" s="18" t="str">
        <f t="shared" si="541"/>
        <v/>
      </c>
      <c r="GV193" s="18" t="str">
        <f t="shared" si="542"/>
        <v/>
      </c>
      <c r="GW193" s="18" t="str">
        <f t="shared" si="592"/>
        <v/>
      </c>
      <c r="GX193" s="18" t="str">
        <f t="shared" si="593"/>
        <v/>
      </c>
      <c r="GY193" s="18" t="str">
        <f>IF(ISNUMBER(GW193), GW193*COS(RADIANS(-$C193+Графики!$B$3))+GX193*SIN(RADIANS(-$C193+Графики!$B$3)),"")</f>
        <v/>
      </c>
      <c r="GZ193" s="19" t="str">
        <f>IF(ISNUMBER(GW193), GW193*COS(RADIANS(-$C193+Графики!$B$5))+GX193*SIN(RADIANS(-$C193+Графики!$B$5)),"")</f>
        <v/>
      </c>
      <c r="HA193" s="24"/>
      <c r="HB193" s="25"/>
      <c r="HC193" s="25"/>
      <c r="HD193" s="25"/>
      <c r="HE193" s="18" t="str">
        <f t="shared" si="543"/>
        <v/>
      </c>
      <c r="HF193" s="18" t="str">
        <f t="shared" si="544"/>
        <v/>
      </c>
      <c r="HG193" s="18" t="str">
        <f t="shared" si="594"/>
        <v/>
      </c>
      <c r="HH193" s="18" t="str">
        <f t="shared" si="595"/>
        <v/>
      </c>
      <c r="HI193" s="18" t="str">
        <f>IF(ISNUMBER(HG193), HG193*COS(RADIANS(-$C193+Графики!$B$3))+HH193*SIN(RADIANS(-$C193+Графики!$B$3)),"")</f>
        <v/>
      </c>
      <c r="HJ193" s="19" t="str">
        <f>IF(ISNUMBER(HG193), HG193*COS(RADIANS(-$C193+Графики!$B$5))+HH193*SIN(RADIANS(-$C193+Графики!$B$5)),"")</f>
        <v/>
      </c>
      <c r="HK193" s="24"/>
      <c r="HL193" s="25"/>
      <c r="HM193" s="25"/>
      <c r="HN193" s="25"/>
      <c r="HO193" s="18" t="str">
        <f t="shared" si="545"/>
        <v/>
      </c>
      <c r="HP193" s="18" t="str">
        <f t="shared" si="546"/>
        <v/>
      </c>
      <c r="HQ193" s="18" t="str">
        <f t="shared" si="596"/>
        <v/>
      </c>
      <c r="HR193" s="18" t="str">
        <f t="shared" si="597"/>
        <v/>
      </c>
      <c r="HS193" s="18" t="str">
        <f>IF(ISNUMBER(HQ193), HQ193*COS(RADIANS(-$C193+Графики!$B$3))+HR193*SIN(RADIANS(-$C193+Графики!$B$3)),"")</f>
        <v/>
      </c>
      <c r="HT193" s="19" t="str">
        <f>IF(ISNUMBER(HQ193), HQ193*COS(RADIANS(-$C193+Графики!$B$5))+HR193*SIN(RADIANS(-$C193+Графики!$B$5)),"")</f>
        <v/>
      </c>
      <c r="HU193" s="24"/>
      <c r="HV193" s="25"/>
      <c r="HW193" s="25"/>
      <c r="HX193" s="25"/>
      <c r="HY193" s="18" t="str">
        <f t="shared" si="547"/>
        <v/>
      </c>
      <c r="HZ193" s="18" t="str">
        <f t="shared" si="548"/>
        <v/>
      </c>
      <c r="IA193" s="18" t="str">
        <f t="shared" si="598"/>
        <v/>
      </c>
      <c r="IB193" s="18" t="str">
        <f t="shared" si="599"/>
        <v/>
      </c>
      <c r="IC193" s="18" t="str">
        <f>IF(ISNUMBER(IA193), IA193*COS(RADIANS(-$C193+Графики!$B$3))+IB193*SIN(RADIANS(-$C193+Графики!$B$3)),"")</f>
        <v/>
      </c>
      <c r="ID193" s="19" t="str">
        <f>IF(ISNUMBER(IA193), IA193*COS(RADIANS(-$C193+Графики!$B$5))+IB193*SIN(RADIANS(-$C193+Графики!$B$5)),"")</f>
        <v/>
      </c>
      <c r="IE193" s="24"/>
      <c r="IF193" s="25"/>
      <c r="IG193" s="25"/>
      <c r="IH193" s="25"/>
      <c r="II193" s="18" t="str">
        <f t="shared" si="549"/>
        <v/>
      </c>
      <c r="IJ193" s="18" t="str">
        <f t="shared" si="550"/>
        <v/>
      </c>
      <c r="IK193" s="18" t="str">
        <f t="shared" si="600"/>
        <v/>
      </c>
      <c r="IL193" s="18" t="str">
        <f t="shared" si="601"/>
        <v/>
      </c>
      <c r="IM193" s="18" t="str">
        <f>IF(ISNUMBER(IK193), IK193*COS(RADIANS(-$C193+Графики!$B$3))+IL193*SIN(RADIANS(-$C193+Графики!$B$3)),"")</f>
        <v/>
      </c>
      <c r="IN193" s="19" t="str">
        <f>IF(ISNUMBER(IK193), IK193*COS(RADIANS(-$C193+Графики!$B$5))+IL193*SIN(RADIANS(-$C193+Графики!$B$5)),"")</f>
        <v/>
      </c>
      <c r="IO193" s="24"/>
      <c r="IP193" s="25"/>
      <c r="IQ193" s="25"/>
      <c r="IR193" s="25"/>
      <c r="IS193" s="18" t="str">
        <f t="shared" si="551"/>
        <v/>
      </c>
      <c r="IT193" s="18" t="str">
        <f t="shared" si="552"/>
        <v/>
      </c>
      <c r="IU193" s="18" t="str">
        <f t="shared" si="602"/>
        <v/>
      </c>
      <c r="IV193" s="18" t="str">
        <f t="shared" si="603"/>
        <v/>
      </c>
      <c r="IW193" s="18" t="str">
        <f>IF(ISNUMBER(IU193), IU193*COS(RADIANS(-$C193+Графики!$B$3))+IV193*SIN(RADIANS(-$C193+Графики!$B$3)),"")</f>
        <v/>
      </c>
      <c r="IX193" s="19" t="str">
        <f>IF(ISNUMBER(IU193), IU193*COS(RADIANS(-$C193+Графики!$B$5))+IV193*SIN(RADIANS(-$C193+Графики!$B$5)),"")</f>
        <v/>
      </c>
    </row>
    <row r="194" spans="1:258" s="88" customFormat="1" x14ac:dyDescent="0.25">
      <c r="A194" s="44">
        <v>194</v>
      </c>
      <c r="B194" s="50">
        <v>0</v>
      </c>
      <c r="C194" s="11">
        <f>IF(Графики!$A$7="Расчитывать с учетом закручивания скважины",B194,0)</f>
        <v>0</v>
      </c>
      <c r="D194" s="47">
        <v>95.5</v>
      </c>
      <c r="E194" s="34">
        <f t="shared" si="604"/>
        <v>0</v>
      </c>
      <c r="F194" s="35">
        <f t="shared" si="604"/>
        <v>0</v>
      </c>
      <c r="G194" s="35">
        <f t="shared" si="500"/>
        <v>0</v>
      </c>
      <c r="H194" s="36">
        <f t="shared" si="501"/>
        <v>0</v>
      </c>
      <c r="I194" s="29"/>
      <c r="J194" s="25"/>
      <c r="K194" s="25"/>
      <c r="L194" s="25"/>
      <c r="M194" s="18" t="str">
        <f t="shared" si="503"/>
        <v/>
      </c>
      <c r="N194" s="18" t="str">
        <f t="shared" si="504"/>
        <v/>
      </c>
      <c r="O194" s="18" t="str">
        <f t="shared" si="554"/>
        <v/>
      </c>
      <c r="P194" s="18" t="str">
        <f t="shared" si="555"/>
        <v/>
      </c>
      <c r="Q194" s="18" t="str">
        <f>IF(ISNUMBER(O194), O194*COS(RADIANS(-$C194+Графики!$B$3))+P194*SIN(RADIANS(-$C194+Графики!$B$3)),"")</f>
        <v/>
      </c>
      <c r="R194" s="19" t="str">
        <f>IF(ISNUMBER(O194), O194*COS(RADIANS(-$C194+Графики!$B$5))+P194*SIN(RADIANS(-$C194+Графики!$B$5)),"")</f>
        <v/>
      </c>
      <c r="S194" s="29"/>
      <c r="T194" s="25"/>
      <c r="U194" s="25"/>
      <c r="V194" s="25"/>
      <c r="W194" s="18" t="str">
        <f t="shared" si="505"/>
        <v/>
      </c>
      <c r="X194" s="18" t="str">
        <f t="shared" si="506"/>
        <v/>
      </c>
      <c r="Y194" s="18" t="str">
        <f t="shared" si="556"/>
        <v/>
      </c>
      <c r="Z194" s="18" t="str">
        <f t="shared" si="557"/>
        <v/>
      </c>
      <c r="AA194" s="18" t="str">
        <f>IF(ISNUMBER(Y194), Y194*COS(RADIANS(-$C194+Графики!$B$3))+Z194*SIN(RADIANS(-$C194+Графики!$B$3)),"")</f>
        <v/>
      </c>
      <c r="AB194" s="18" t="str">
        <f>IF(ISNUMBER(Y194), Y194*COS(RADIANS(-$C194+Графики!$B$5))+Z194*SIN(RADIANS(-$C194+Графики!$B$5)),"")</f>
        <v/>
      </c>
      <c r="AC194" s="24"/>
      <c r="AD194" s="25"/>
      <c r="AE194" s="25"/>
      <c r="AF194" s="25"/>
      <c r="AG194" s="18" t="str">
        <f t="shared" si="507"/>
        <v/>
      </c>
      <c r="AH194" s="18" t="str">
        <f t="shared" si="508"/>
        <v/>
      </c>
      <c r="AI194" s="18" t="str">
        <f t="shared" si="558"/>
        <v/>
      </c>
      <c r="AJ194" s="18" t="str">
        <f t="shared" si="559"/>
        <v/>
      </c>
      <c r="AK194" s="18" t="str">
        <f>IF(ISNUMBER(AI194), AI194*COS(RADIANS(-$C194+Графики!$B$3))+AJ194*SIN(RADIANS(-$C194+Графики!$B$3)),"")</f>
        <v/>
      </c>
      <c r="AL194" s="19" t="str">
        <f>IF(ISNUMBER(AI194), AI194*COS(RADIANS(-$C194+Графики!$B$5))+AJ194*SIN(RADIANS(-$C194+Графики!$B$5)),"")</f>
        <v/>
      </c>
      <c r="AM194" s="24"/>
      <c r="AN194" s="25"/>
      <c r="AO194" s="25"/>
      <c r="AP194" s="25"/>
      <c r="AQ194" s="18" t="str">
        <f t="shared" si="509"/>
        <v/>
      </c>
      <c r="AR194" s="18" t="str">
        <f t="shared" si="510"/>
        <v/>
      </c>
      <c r="AS194" s="18" t="str">
        <f t="shared" si="560"/>
        <v/>
      </c>
      <c r="AT194" s="18" t="str">
        <f t="shared" si="561"/>
        <v/>
      </c>
      <c r="AU194" s="18" t="str">
        <f>IF(ISNUMBER(AS194), AS194*COS(RADIANS(-$C194+Графики!$B$3))+AT194*SIN(RADIANS(-$C194+Графики!$B$3)),"")</f>
        <v/>
      </c>
      <c r="AV194" s="19" t="str">
        <f>IF(ISNUMBER(AS194), AS194*COS(RADIANS(-$C194+Графики!$B$5))+AT194*SIN(RADIANS(-$C194+Графики!$B$5)),"")</f>
        <v/>
      </c>
      <c r="AW194" s="24"/>
      <c r="AX194" s="25"/>
      <c r="AY194" s="25"/>
      <c r="AZ194" s="25"/>
      <c r="BA194" s="18" t="str">
        <f t="shared" si="511"/>
        <v/>
      </c>
      <c r="BB194" s="18" t="str">
        <f t="shared" si="512"/>
        <v/>
      </c>
      <c r="BC194" s="18" t="str">
        <f t="shared" si="562"/>
        <v/>
      </c>
      <c r="BD194" s="18" t="str">
        <f t="shared" si="563"/>
        <v/>
      </c>
      <c r="BE194" s="18" t="str">
        <f>IF(ISNUMBER(BC194), BC194*COS(RADIANS(-$C194+Графики!$B$3))+BD194*SIN(RADIANS(-$C194+Графики!$B$3)),"")</f>
        <v/>
      </c>
      <c r="BF194" s="19" t="str">
        <f>IF(ISNUMBER(BC194), BC194*COS(RADIANS(-$C194+Графики!$B$5))+BD194*SIN(RADIANS(-$C194+Графики!$B$5)),"")</f>
        <v/>
      </c>
      <c r="BG194" s="24"/>
      <c r="BH194" s="25"/>
      <c r="BI194" s="25"/>
      <c r="BJ194" s="25"/>
      <c r="BK194" s="18" t="str">
        <f t="shared" si="513"/>
        <v/>
      </c>
      <c r="BL194" s="18" t="str">
        <f t="shared" si="514"/>
        <v/>
      </c>
      <c r="BM194" s="18" t="str">
        <f t="shared" si="564"/>
        <v/>
      </c>
      <c r="BN194" s="18" t="str">
        <f t="shared" si="565"/>
        <v/>
      </c>
      <c r="BO194" s="18" t="str">
        <f>IF(ISNUMBER(BM194), BM194*COS(RADIANS(-$C194+Графики!$B$3))+BN194*SIN(RADIANS(-$C194+Графики!$B$3)),"")</f>
        <v/>
      </c>
      <c r="BP194" s="19" t="str">
        <f>IF(ISNUMBER(BM194), BM194*COS(RADIANS(-$C194+Графики!$B$5))+BN194*SIN(RADIANS(-$C194+Графики!$B$5)),"")</f>
        <v/>
      </c>
      <c r="BQ194" s="24"/>
      <c r="BR194" s="25"/>
      <c r="BS194" s="25"/>
      <c r="BT194" s="25"/>
      <c r="BU194" s="18" t="str">
        <f t="shared" si="515"/>
        <v/>
      </c>
      <c r="BV194" s="18" t="str">
        <f t="shared" si="516"/>
        <v/>
      </c>
      <c r="BW194" s="18" t="str">
        <f t="shared" si="566"/>
        <v/>
      </c>
      <c r="BX194" s="18" t="str">
        <f t="shared" si="567"/>
        <v/>
      </c>
      <c r="BY194" s="18" t="str">
        <f>IF(ISNUMBER(BW194), BW194*COS(RADIANS(-$C194+Графики!$B$3))+BX194*SIN(RADIANS(-$C194+Графики!$B$3)),"")</f>
        <v/>
      </c>
      <c r="BZ194" s="19" t="str">
        <f>IF(ISNUMBER(BW194), BW194*COS(RADIANS(-$C194+Графики!$B$5))+BX194*SIN(RADIANS(-$C194+Графики!$B$5)),"")</f>
        <v/>
      </c>
      <c r="CA194" s="29"/>
      <c r="CB194" s="25"/>
      <c r="CC194" s="25"/>
      <c r="CD194" s="25"/>
      <c r="CE194" s="18" t="str">
        <f t="shared" si="517"/>
        <v/>
      </c>
      <c r="CF194" s="18" t="str">
        <f t="shared" si="518"/>
        <v/>
      </c>
      <c r="CG194" s="18" t="str">
        <f t="shared" si="568"/>
        <v/>
      </c>
      <c r="CH194" s="18" t="str">
        <f t="shared" si="569"/>
        <v/>
      </c>
      <c r="CI194" s="18" t="str">
        <f>IF(ISNUMBER(CG194), CG194*COS(RADIANS(-$C194+Графики!$B$3))+CH194*SIN(RADIANS(-$C194+Графики!$B$3)),"")</f>
        <v/>
      </c>
      <c r="CJ194" s="19" t="str">
        <f>IF(ISNUMBER(CG194), CG194*COS(RADIANS(-$C194+Графики!$B$5))+CH194*SIN(RADIANS(-$C194+Графики!$B$5)),"")</f>
        <v/>
      </c>
      <c r="CK194" s="24"/>
      <c r="CL194" s="25"/>
      <c r="CM194" s="25"/>
      <c r="CN194" s="25"/>
      <c r="CO194" s="18" t="str">
        <f t="shared" si="519"/>
        <v/>
      </c>
      <c r="CP194" s="18" t="str">
        <f t="shared" si="520"/>
        <v/>
      </c>
      <c r="CQ194" s="18" t="str">
        <f t="shared" si="570"/>
        <v/>
      </c>
      <c r="CR194" s="18" t="str">
        <f t="shared" si="571"/>
        <v/>
      </c>
      <c r="CS194" s="18" t="str">
        <f>IF(ISNUMBER(CQ194), CQ194*COS(RADIANS(-$C194+Графики!$B$3))+CR194*SIN(RADIANS(-$C194+Графики!$B$3)),"")</f>
        <v/>
      </c>
      <c r="CT194" s="19" t="str">
        <f>IF(ISNUMBER(CQ194), CQ194*COS(RADIANS(-$C194+Графики!$B$5))+CR194*SIN(RADIANS(-$C194+Графики!$B$5)),"")</f>
        <v/>
      </c>
      <c r="CU194" s="24"/>
      <c r="CV194" s="25"/>
      <c r="CW194" s="25"/>
      <c r="CX194" s="25"/>
      <c r="CY194" s="18" t="str">
        <f t="shared" si="521"/>
        <v/>
      </c>
      <c r="CZ194" s="18" t="str">
        <f t="shared" si="522"/>
        <v/>
      </c>
      <c r="DA194" s="18" t="str">
        <f t="shared" si="572"/>
        <v/>
      </c>
      <c r="DB194" s="18" t="str">
        <f t="shared" si="573"/>
        <v/>
      </c>
      <c r="DC194" s="18" t="str">
        <f>IF(ISNUMBER(DA194), DA194*COS(RADIANS(-$C194+Графики!$B$3))+DB194*SIN(RADIANS(-$C194+Графики!$B$3)),"")</f>
        <v/>
      </c>
      <c r="DD194" s="19" t="str">
        <f>IF(ISNUMBER(DA194), DA194*COS(RADIANS(-$C194+Графики!$B$5))+DB194*SIN(RADIANS(-$C194+Графики!$B$5)),"")</f>
        <v/>
      </c>
      <c r="DE194" s="24"/>
      <c r="DF194" s="25"/>
      <c r="DG194" s="25"/>
      <c r="DH194" s="25"/>
      <c r="DI194" s="18" t="str">
        <f t="shared" si="523"/>
        <v/>
      </c>
      <c r="DJ194" s="18" t="str">
        <f t="shared" si="524"/>
        <v/>
      </c>
      <c r="DK194" s="18" t="str">
        <f t="shared" si="574"/>
        <v/>
      </c>
      <c r="DL194" s="18" t="str">
        <f t="shared" si="575"/>
        <v/>
      </c>
      <c r="DM194" s="18" t="str">
        <f>IF(ISNUMBER(DK194), DK194*COS(RADIANS(-$C194+Графики!$B$3))+DL194*SIN(RADIANS(-$C194+Графики!$B$3)),"")</f>
        <v/>
      </c>
      <c r="DN194" s="19" t="str">
        <f>IF(ISNUMBER(DK194), DK194*COS(RADIANS(-$C194+Графики!$B$5))+DL194*SIN(RADIANS(-$C194+Графики!$B$5)),"")</f>
        <v/>
      </c>
      <c r="DO194" s="24"/>
      <c r="DP194" s="25"/>
      <c r="DQ194" s="25"/>
      <c r="DR194" s="25"/>
      <c r="DS194" s="18" t="str">
        <f t="shared" si="525"/>
        <v/>
      </c>
      <c r="DT194" s="18" t="str">
        <f t="shared" si="526"/>
        <v/>
      </c>
      <c r="DU194" s="18" t="str">
        <f t="shared" si="576"/>
        <v/>
      </c>
      <c r="DV194" s="18" t="str">
        <f t="shared" si="577"/>
        <v/>
      </c>
      <c r="DW194" s="18" t="str">
        <f>IF(ISNUMBER(DU194), DU194*COS(RADIANS(-$C194+Графики!$B$3))+DV194*SIN(RADIANS(-$C194+Графики!$B$3)),"")</f>
        <v/>
      </c>
      <c r="DX194" s="19" t="str">
        <f>IF(ISNUMBER(DU194), DU194*COS(RADIANS(-$C194+Графики!$B$5))+DV194*SIN(RADIANS(-$C194+Графики!$B$5)),"")</f>
        <v/>
      </c>
      <c r="DY194" s="24"/>
      <c r="DZ194" s="25"/>
      <c r="EA194" s="25"/>
      <c r="EB194" s="25"/>
      <c r="EC194" s="18" t="str">
        <f t="shared" si="527"/>
        <v/>
      </c>
      <c r="ED194" s="18" t="str">
        <f t="shared" si="528"/>
        <v/>
      </c>
      <c r="EE194" s="18" t="str">
        <f t="shared" si="578"/>
        <v/>
      </c>
      <c r="EF194" s="18" t="str">
        <f t="shared" si="579"/>
        <v/>
      </c>
      <c r="EG194" s="18" t="str">
        <f>IF(ISNUMBER(EE194), EE194*COS(RADIANS(-$C194+Графики!$B$3))+EF194*SIN(RADIANS(-$C194+Графики!$B$3)),"")</f>
        <v/>
      </c>
      <c r="EH194" s="19" t="str">
        <f>IF(ISNUMBER(EE194), EE194*COS(RADIANS(-$C194+Графики!$B$5))+EF194*SIN(RADIANS(-$C194+Графики!$B$5)),"")</f>
        <v/>
      </c>
      <c r="EI194" s="24"/>
      <c r="EJ194" s="25"/>
      <c r="EK194" s="25"/>
      <c r="EL194" s="25"/>
      <c r="EM194" s="18" t="str">
        <f t="shared" si="529"/>
        <v/>
      </c>
      <c r="EN194" s="18" t="str">
        <f t="shared" si="530"/>
        <v/>
      </c>
      <c r="EO194" s="18" t="str">
        <f t="shared" si="580"/>
        <v/>
      </c>
      <c r="EP194" s="18" t="str">
        <f t="shared" si="581"/>
        <v/>
      </c>
      <c r="EQ194" s="18" t="str">
        <f>IF(ISNUMBER(EO194), EO194*COS(RADIANS(-$C194+Графики!$B$3))+EP194*SIN(RADIANS(-$C194+Графики!$B$3)),"")</f>
        <v/>
      </c>
      <c r="ER194" s="19" t="str">
        <f>IF(ISNUMBER(EO194), EO194*COS(RADIANS(-$C194+Графики!$B$5))+EP194*SIN(RADIANS(-$C194+Графики!$B$5)),"")</f>
        <v/>
      </c>
      <c r="ES194" s="24"/>
      <c r="ET194" s="25"/>
      <c r="EU194" s="25"/>
      <c r="EV194" s="25"/>
      <c r="EW194" s="18" t="str">
        <f t="shared" si="531"/>
        <v/>
      </c>
      <c r="EX194" s="18" t="str">
        <f t="shared" si="532"/>
        <v/>
      </c>
      <c r="EY194" s="18" t="str">
        <f t="shared" si="582"/>
        <v/>
      </c>
      <c r="EZ194" s="18" t="str">
        <f t="shared" si="583"/>
        <v/>
      </c>
      <c r="FA194" s="18" t="str">
        <f>IF(ISNUMBER(EY194), EY194*COS(RADIANS(-$C194+Графики!$B$3))+EZ194*SIN(RADIANS(-$C194+Графики!$B$3)),"")</f>
        <v/>
      </c>
      <c r="FB194" s="19" t="str">
        <f>IF(ISNUMBER(EY194), EY194*COS(RADIANS(-$C194+Графики!$B$5))+EZ194*SIN(RADIANS(-$C194+Графики!$B$5)),"")</f>
        <v/>
      </c>
      <c r="FC194" s="24"/>
      <c r="FD194" s="25"/>
      <c r="FE194" s="25"/>
      <c r="FF194" s="25"/>
      <c r="FG194" s="18" t="str">
        <f t="shared" si="533"/>
        <v/>
      </c>
      <c r="FH194" s="18" t="str">
        <f t="shared" si="534"/>
        <v/>
      </c>
      <c r="FI194" s="18" t="str">
        <f t="shared" si="584"/>
        <v/>
      </c>
      <c r="FJ194" s="18" t="str">
        <f t="shared" si="585"/>
        <v/>
      </c>
      <c r="FK194" s="18" t="str">
        <f>IF(ISNUMBER(FI194), FI194*COS(RADIANS(-$C194+Графики!$B$3))+FJ194*SIN(RADIANS(-$C194+Графики!$B$3)),"")</f>
        <v/>
      </c>
      <c r="FL194" s="19" t="str">
        <f>IF(ISNUMBER(FI194), FI194*COS(RADIANS(-$C194+Графики!$B$5))+FJ194*SIN(RADIANS(-$C194+Графики!$B$5)),"")</f>
        <v/>
      </c>
      <c r="FM194" s="24"/>
      <c r="FN194" s="25"/>
      <c r="FO194" s="25"/>
      <c r="FP194" s="25"/>
      <c r="FQ194" s="18" t="str">
        <f t="shared" si="535"/>
        <v/>
      </c>
      <c r="FR194" s="18" t="str">
        <f t="shared" si="536"/>
        <v/>
      </c>
      <c r="FS194" s="18" t="str">
        <f t="shared" si="586"/>
        <v/>
      </c>
      <c r="FT194" s="18" t="str">
        <f t="shared" si="587"/>
        <v/>
      </c>
      <c r="FU194" s="18" t="str">
        <f>IF(ISNUMBER(FS194), FS194*COS(RADIANS(-$C194+Графики!$B$3))+FT194*SIN(RADIANS(-$C194+Графики!$B$3)),"")</f>
        <v/>
      </c>
      <c r="FV194" s="19" t="str">
        <f>IF(ISNUMBER(FS194), FS194*COS(RADIANS(-$C194+Графики!$B$5))+FT194*SIN(RADIANS(-$C194+Графики!$B$5)),"")</f>
        <v/>
      </c>
      <c r="FW194" s="24"/>
      <c r="FX194" s="25"/>
      <c r="FY194" s="25"/>
      <c r="FZ194" s="25"/>
      <c r="GA194" s="18" t="str">
        <f t="shared" si="537"/>
        <v/>
      </c>
      <c r="GB194" s="18" t="str">
        <f t="shared" si="538"/>
        <v/>
      </c>
      <c r="GC194" s="18" t="str">
        <f t="shared" si="588"/>
        <v/>
      </c>
      <c r="GD194" s="18" t="str">
        <f t="shared" si="589"/>
        <v/>
      </c>
      <c r="GE194" s="18" t="str">
        <f>IF(ISNUMBER(GC194), GC194*COS(RADIANS(-$C194+Графики!$B$3))+GD194*SIN(RADIANS(-$C194+Графики!$B$3)),"")</f>
        <v/>
      </c>
      <c r="GF194" s="19" t="str">
        <f>IF(ISNUMBER(GC194), GC194*COS(RADIANS(-$C194+Графики!$B$5))+GD194*SIN(RADIANS(-$C194+Графики!$B$5)),"")</f>
        <v/>
      </c>
      <c r="GG194" s="24"/>
      <c r="GH194" s="25"/>
      <c r="GI194" s="25"/>
      <c r="GJ194" s="25"/>
      <c r="GK194" s="18" t="str">
        <f t="shared" si="539"/>
        <v/>
      </c>
      <c r="GL194" s="18" t="str">
        <f t="shared" si="540"/>
        <v/>
      </c>
      <c r="GM194" s="18" t="str">
        <f t="shared" si="590"/>
        <v/>
      </c>
      <c r="GN194" s="18" t="str">
        <f t="shared" si="591"/>
        <v/>
      </c>
      <c r="GO194" s="18" t="str">
        <f>IF(ISNUMBER(GM194), GM194*COS(RADIANS(-$C194+Графики!$B$3))+GN194*SIN(RADIANS(-$C194+Графики!$B$3)),"")</f>
        <v/>
      </c>
      <c r="GP194" s="19" t="str">
        <f>IF(ISNUMBER(GM194), GM194*COS(RADIANS(-$C194+Графики!$B$5))+GN194*SIN(RADIANS(-$C194+Графики!$B$5)),"")</f>
        <v/>
      </c>
      <c r="GQ194" s="24"/>
      <c r="GR194" s="25"/>
      <c r="GS194" s="25"/>
      <c r="GT194" s="25"/>
      <c r="GU194" s="18" t="str">
        <f t="shared" si="541"/>
        <v/>
      </c>
      <c r="GV194" s="18" t="str">
        <f t="shared" si="542"/>
        <v/>
      </c>
      <c r="GW194" s="18" t="str">
        <f t="shared" si="592"/>
        <v/>
      </c>
      <c r="GX194" s="18" t="str">
        <f t="shared" si="593"/>
        <v/>
      </c>
      <c r="GY194" s="18" t="str">
        <f>IF(ISNUMBER(GW194), GW194*COS(RADIANS(-$C194+Графики!$B$3))+GX194*SIN(RADIANS(-$C194+Графики!$B$3)),"")</f>
        <v/>
      </c>
      <c r="GZ194" s="19" t="str">
        <f>IF(ISNUMBER(GW194), GW194*COS(RADIANS(-$C194+Графики!$B$5))+GX194*SIN(RADIANS(-$C194+Графики!$B$5)),"")</f>
        <v/>
      </c>
      <c r="HA194" s="24"/>
      <c r="HB194" s="25"/>
      <c r="HC194" s="25"/>
      <c r="HD194" s="25"/>
      <c r="HE194" s="18" t="str">
        <f t="shared" si="543"/>
        <v/>
      </c>
      <c r="HF194" s="18" t="str">
        <f t="shared" si="544"/>
        <v/>
      </c>
      <c r="HG194" s="18" t="str">
        <f t="shared" si="594"/>
        <v/>
      </c>
      <c r="HH194" s="18" t="str">
        <f t="shared" si="595"/>
        <v/>
      </c>
      <c r="HI194" s="18" t="str">
        <f>IF(ISNUMBER(HG194), HG194*COS(RADIANS(-$C194+Графики!$B$3))+HH194*SIN(RADIANS(-$C194+Графики!$B$3)),"")</f>
        <v/>
      </c>
      <c r="HJ194" s="19" t="str">
        <f>IF(ISNUMBER(HG194), HG194*COS(RADIANS(-$C194+Графики!$B$5))+HH194*SIN(RADIANS(-$C194+Графики!$B$5)),"")</f>
        <v/>
      </c>
      <c r="HK194" s="24"/>
      <c r="HL194" s="25"/>
      <c r="HM194" s="25"/>
      <c r="HN194" s="25"/>
      <c r="HO194" s="18" t="str">
        <f t="shared" si="545"/>
        <v/>
      </c>
      <c r="HP194" s="18" t="str">
        <f t="shared" si="546"/>
        <v/>
      </c>
      <c r="HQ194" s="18" t="str">
        <f t="shared" si="596"/>
        <v/>
      </c>
      <c r="HR194" s="18" t="str">
        <f t="shared" si="597"/>
        <v/>
      </c>
      <c r="HS194" s="18" t="str">
        <f>IF(ISNUMBER(HQ194), HQ194*COS(RADIANS(-$C194+Графики!$B$3))+HR194*SIN(RADIANS(-$C194+Графики!$B$3)),"")</f>
        <v/>
      </c>
      <c r="HT194" s="19" t="str">
        <f>IF(ISNUMBER(HQ194), HQ194*COS(RADIANS(-$C194+Графики!$B$5))+HR194*SIN(RADIANS(-$C194+Графики!$B$5)),"")</f>
        <v/>
      </c>
      <c r="HU194" s="24"/>
      <c r="HV194" s="25"/>
      <c r="HW194" s="25"/>
      <c r="HX194" s="25"/>
      <c r="HY194" s="18" t="str">
        <f t="shared" si="547"/>
        <v/>
      </c>
      <c r="HZ194" s="18" t="str">
        <f t="shared" si="548"/>
        <v/>
      </c>
      <c r="IA194" s="18" t="str">
        <f t="shared" si="598"/>
        <v/>
      </c>
      <c r="IB194" s="18" t="str">
        <f t="shared" si="599"/>
        <v/>
      </c>
      <c r="IC194" s="18" t="str">
        <f>IF(ISNUMBER(IA194), IA194*COS(RADIANS(-$C194+Графики!$B$3))+IB194*SIN(RADIANS(-$C194+Графики!$B$3)),"")</f>
        <v/>
      </c>
      <c r="ID194" s="19" t="str">
        <f>IF(ISNUMBER(IA194), IA194*COS(RADIANS(-$C194+Графики!$B$5))+IB194*SIN(RADIANS(-$C194+Графики!$B$5)),"")</f>
        <v/>
      </c>
      <c r="IE194" s="24"/>
      <c r="IF194" s="25"/>
      <c r="IG194" s="25"/>
      <c r="IH194" s="25"/>
      <c r="II194" s="18" t="str">
        <f t="shared" si="549"/>
        <v/>
      </c>
      <c r="IJ194" s="18" t="str">
        <f t="shared" si="550"/>
        <v/>
      </c>
      <c r="IK194" s="18" t="str">
        <f t="shared" si="600"/>
        <v/>
      </c>
      <c r="IL194" s="18" t="str">
        <f t="shared" si="601"/>
        <v/>
      </c>
      <c r="IM194" s="18" t="str">
        <f>IF(ISNUMBER(IK194), IK194*COS(RADIANS(-$C194+Графики!$B$3))+IL194*SIN(RADIANS(-$C194+Графики!$B$3)),"")</f>
        <v/>
      </c>
      <c r="IN194" s="19" t="str">
        <f>IF(ISNUMBER(IK194), IK194*COS(RADIANS(-$C194+Графики!$B$5))+IL194*SIN(RADIANS(-$C194+Графики!$B$5)),"")</f>
        <v/>
      </c>
      <c r="IO194" s="24"/>
      <c r="IP194" s="25"/>
      <c r="IQ194" s="25"/>
      <c r="IR194" s="25"/>
      <c r="IS194" s="18" t="str">
        <f t="shared" si="551"/>
        <v/>
      </c>
      <c r="IT194" s="18" t="str">
        <f t="shared" si="552"/>
        <v/>
      </c>
      <c r="IU194" s="18" t="str">
        <f t="shared" si="602"/>
        <v/>
      </c>
      <c r="IV194" s="18" t="str">
        <f t="shared" si="603"/>
        <v/>
      </c>
      <c r="IW194" s="18" t="str">
        <f>IF(ISNUMBER(IU194), IU194*COS(RADIANS(-$C194+Графики!$B$3))+IV194*SIN(RADIANS(-$C194+Графики!$B$3)),"")</f>
        <v/>
      </c>
      <c r="IX194" s="19" t="str">
        <f>IF(ISNUMBER(IU194), IU194*COS(RADIANS(-$C194+Графики!$B$5))+IV194*SIN(RADIANS(-$C194+Графики!$B$5)),"")</f>
        <v/>
      </c>
    </row>
    <row r="195" spans="1:258" s="88" customFormat="1" x14ac:dyDescent="0.25">
      <c r="A195" s="44">
        <v>195</v>
      </c>
      <c r="B195" s="50">
        <v>0</v>
      </c>
      <c r="C195" s="11">
        <f>IF(Графики!$A$7="Расчитывать с учетом закручивания скважины",B195,0)</f>
        <v>0</v>
      </c>
      <c r="D195" s="47">
        <v>96</v>
      </c>
      <c r="E195" s="34">
        <f t="shared" si="604"/>
        <v>0</v>
      </c>
      <c r="F195" s="35">
        <f t="shared" si="604"/>
        <v>0</v>
      </c>
      <c r="G195" s="35">
        <f t="shared" ref="G195:G258" si="605">IF(ISNUMBER(INDEX($I$1:$IX$303,$A195,G$1) ),INDEX($I$1:$IX$303,$A195,G$1)-$G$305,0)</f>
        <v>0</v>
      </c>
      <c r="H195" s="36">
        <f t="shared" ref="H195:H258" si="606">IF(ISNUMBER(INDEX($I$1:$IX$303,$A195,H$1) ),INDEX($I$1:$IX$303,$A195,H$1)-$H$305,0)</f>
        <v>0</v>
      </c>
      <c r="I195" s="29"/>
      <c r="J195" s="25"/>
      <c r="K195" s="25"/>
      <c r="L195" s="25"/>
      <c r="M195" s="18" t="str">
        <f t="shared" si="503"/>
        <v/>
      </c>
      <c r="N195" s="18" t="str">
        <f t="shared" si="504"/>
        <v/>
      </c>
      <c r="O195" s="18" t="str">
        <f t="shared" si="554"/>
        <v/>
      </c>
      <c r="P195" s="18" t="str">
        <f t="shared" si="555"/>
        <v/>
      </c>
      <c r="Q195" s="18" t="str">
        <f>IF(ISNUMBER(O195), O195*COS(RADIANS(-$C195+Графики!$B$3))+P195*SIN(RADIANS(-$C195+Графики!$B$3)),"")</f>
        <v/>
      </c>
      <c r="R195" s="19" t="str">
        <f>IF(ISNUMBER(O195), O195*COS(RADIANS(-$C195+Графики!$B$5))+P195*SIN(RADIANS(-$C195+Графики!$B$5)),"")</f>
        <v/>
      </c>
      <c r="S195" s="29"/>
      <c r="T195" s="25"/>
      <c r="U195" s="25"/>
      <c r="V195" s="25"/>
      <c r="W195" s="18" t="str">
        <f t="shared" si="505"/>
        <v/>
      </c>
      <c r="X195" s="18" t="str">
        <f t="shared" si="506"/>
        <v/>
      </c>
      <c r="Y195" s="18" t="str">
        <f t="shared" si="556"/>
        <v/>
      </c>
      <c r="Z195" s="18" t="str">
        <f t="shared" si="557"/>
        <v/>
      </c>
      <c r="AA195" s="18" t="str">
        <f>IF(ISNUMBER(Y195), Y195*COS(RADIANS(-$C195+Графики!$B$3))+Z195*SIN(RADIANS(-$C195+Графики!$B$3)),"")</f>
        <v/>
      </c>
      <c r="AB195" s="18" t="str">
        <f>IF(ISNUMBER(Y195), Y195*COS(RADIANS(-$C195+Графики!$B$5))+Z195*SIN(RADIANS(-$C195+Графики!$B$5)),"")</f>
        <v/>
      </c>
      <c r="AC195" s="24"/>
      <c r="AD195" s="25"/>
      <c r="AE195" s="25"/>
      <c r="AF195" s="25"/>
      <c r="AG195" s="18" t="str">
        <f t="shared" si="507"/>
        <v/>
      </c>
      <c r="AH195" s="18" t="str">
        <f t="shared" si="508"/>
        <v/>
      </c>
      <c r="AI195" s="18" t="str">
        <f t="shared" si="558"/>
        <v/>
      </c>
      <c r="AJ195" s="18" t="str">
        <f t="shared" si="559"/>
        <v/>
      </c>
      <c r="AK195" s="18" t="str">
        <f>IF(ISNUMBER(AI195), AI195*COS(RADIANS(-$C195+Графики!$B$3))+AJ195*SIN(RADIANS(-$C195+Графики!$B$3)),"")</f>
        <v/>
      </c>
      <c r="AL195" s="19" t="str">
        <f>IF(ISNUMBER(AI195), AI195*COS(RADIANS(-$C195+Графики!$B$5))+AJ195*SIN(RADIANS(-$C195+Графики!$B$5)),"")</f>
        <v/>
      </c>
      <c r="AM195" s="24"/>
      <c r="AN195" s="25"/>
      <c r="AO195" s="25"/>
      <c r="AP195" s="25"/>
      <c r="AQ195" s="18" t="str">
        <f t="shared" si="509"/>
        <v/>
      </c>
      <c r="AR195" s="18" t="str">
        <f t="shared" si="510"/>
        <v/>
      </c>
      <c r="AS195" s="18" t="str">
        <f t="shared" si="560"/>
        <v/>
      </c>
      <c r="AT195" s="18" t="str">
        <f t="shared" si="561"/>
        <v/>
      </c>
      <c r="AU195" s="18" t="str">
        <f>IF(ISNUMBER(AS195), AS195*COS(RADIANS(-$C195+Графики!$B$3))+AT195*SIN(RADIANS(-$C195+Графики!$B$3)),"")</f>
        <v/>
      </c>
      <c r="AV195" s="19" t="str">
        <f>IF(ISNUMBER(AS195), AS195*COS(RADIANS(-$C195+Графики!$B$5))+AT195*SIN(RADIANS(-$C195+Графики!$B$5)),"")</f>
        <v/>
      </c>
      <c r="AW195" s="24"/>
      <c r="AX195" s="25"/>
      <c r="AY195" s="25"/>
      <c r="AZ195" s="25"/>
      <c r="BA195" s="18" t="str">
        <f t="shared" si="511"/>
        <v/>
      </c>
      <c r="BB195" s="18" t="str">
        <f t="shared" si="512"/>
        <v/>
      </c>
      <c r="BC195" s="18" t="str">
        <f t="shared" si="562"/>
        <v/>
      </c>
      <c r="BD195" s="18" t="str">
        <f t="shared" si="563"/>
        <v/>
      </c>
      <c r="BE195" s="18" t="str">
        <f>IF(ISNUMBER(BC195), BC195*COS(RADIANS(-$C195+Графики!$B$3))+BD195*SIN(RADIANS(-$C195+Графики!$B$3)),"")</f>
        <v/>
      </c>
      <c r="BF195" s="19" t="str">
        <f>IF(ISNUMBER(BC195), BC195*COS(RADIANS(-$C195+Графики!$B$5))+BD195*SIN(RADIANS(-$C195+Графики!$B$5)),"")</f>
        <v/>
      </c>
      <c r="BG195" s="24"/>
      <c r="BH195" s="25"/>
      <c r="BI195" s="25"/>
      <c r="BJ195" s="25"/>
      <c r="BK195" s="18" t="str">
        <f t="shared" si="513"/>
        <v/>
      </c>
      <c r="BL195" s="18" t="str">
        <f t="shared" si="514"/>
        <v/>
      </c>
      <c r="BM195" s="18" t="str">
        <f t="shared" si="564"/>
        <v/>
      </c>
      <c r="BN195" s="18" t="str">
        <f t="shared" si="565"/>
        <v/>
      </c>
      <c r="BO195" s="18" t="str">
        <f>IF(ISNUMBER(BM195), BM195*COS(RADIANS(-$C195+Графики!$B$3))+BN195*SIN(RADIANS(-$C195+Графики!$B$3)),"")</f>
        <v/>
      </c>
      <c r="BP195" s="19" t="str">
        <f>IF(ISNUMBER(BM195), BM195*COS(RADIANS(-$C195+Графики!$B$5))+BN195*SIN(RADIANS(-$C195+Графики!$B$5)),"")</f>
        <v/>
      </c>
      <c r="BQ195" s="24"/>
      <c r="BR195" s="25"/>
      <c r="BS195" s="25"/>
      <c r="BT195" s="25"/>
      <c r="BU195" s="18" t="str">
        <f t="shared" si="515"/>
        <v/>
      </c>
      <c r="BV195" s="18" t="str">
        <f t="shared" si="516"/>
        <v/>
      </c>
      <c r="BW195" s="18" t="str">
        <f t="shared" si="566"/>
        <v/>
      </c>
      <c r="BX195" s="18" t="str">
        <f t="shared" si="567"/>
        <v/>
      </c>
      <c r="BY195" s="18" t="str">
        <f>IF(ISNUMBER(BW195), BW195*COS(RADIANS(-$C195+Графики!$B$3))+BX195*SIN(RADIANS(-$C195+Графики!$B$3)),"")</f>
        <v/>
      </c>
      <c r="BZ195" s="19" t="str">
        <f>IF(ISNUMBER(BW195), BW195*COS(RADIANS(-$C195+Графики!$B$5))+BX195*SIN(RADIANS(-$C195+Графики!$B$5)),"")</f>
        <v/>
      </c>
      <c r="CA195" s="29"/>
      <c r="CB195" s="25"/>
      <c r="CC195" s="25"/>
      <c r="CD195" s="25"/>
      <c r="CE195" s="18" t="str">
        <f t="shared" si="517"/>
        <v/>
      </c>
      <c r="CF195" s="18" t="str">
        <f t="shared" si="518"/>
        <v/>
      </c>
      <c r="CG195" s="18" t="str">
        <f t="shared" si="568"/>
        <v/>
      </c>
      <c r="CH195" s="18" t="str">
        <f t="shared" si="569"/>
        <v/>
      </c>
      <c r="CI195" s="18" t="str">
        <f>IF(ISNUMBER(CG195), CG195*COS(RADIANS(-$C195+Графики!$B$3))+CH195*SIN(RADIANS(-$C195+Графики!$B$3)),"")</f>
        <v/>
      </c>
      <c r="CJ195" s="19" t="str">
        <f>IF(ISNUMBER(CG195), CG195*COS(RADIANS(-$C195+Графики!$B$5))+CH195*SIN(RADIANS(-$C195+Графики!$B$5)),"")</f>
        <v/>
      </c>
      <c r="CK195" s="24"/>
      <c r="CL195" s="25"/>
      <c r="CM195" s="25"/>
      <c r="CN195" s="25"/>
      <c r="CO195" s="18" t="str">
        <f t="shared" si="519"/>
        <v/>
      </c>
      <c r="CP195" s="18" t="str">
        <f t="shared" si="520"/>
        <v/>
      </c>
      <c r="CQ195" s="18" t="str">
        <f t="shared" si="570"/>
        <v/>
      </c>
      <c r="CR195" s="18" t="str">
        <f t="shared" si="571"/>
        <v/>
      </c>
      <c r="CS195" s="18" t="str">
        <f>IF(ISNUMBER(CQ195), CQ195*COS(RADIANS(-$C195+Графики!$B$3))+CR195*SIN(RADIANS(-$C195+Графики!$B$3)),"")</f>
        <v/>
      </c>
      <c r="CT195" s="19" t="str">
        <f>IF(ISNUMBER(CQ195), CQ195*COS(RADIANS(-$C195+Графики!$B$5))+CR195*SIN(RADIANS(-$C195+Графики!$B$5)),"")</f>
        <v/>
      </c>
      <c r="CU195" s="24"/>
      <c r="CV195" s="25"/>
      <c r="CW195" s="25"/>
      <c r="CX195" s="25"/>
      <c r="CY195" s="18" t="str">
        <f t="shared" si="521"/>
        <v/>
      </c>
      <c r="CZ195" s="18" t="str">
        <f t="shared" si="522"/>
        <v/>
      </c>
      <c r="DA195" s="18" t="str">
        <f t="shared" si="572"/>
        <v/>
      </c>
      <c r="DB195" s="18" t="str">
        <f t="shared" si="573"/>
        <v/>
      </c>
      <c r="DC195" s="18" t="str">
        <f>IF(ISNUMBER(DA195), DA195*COS(RADIANS(-$C195+Графики!$B$3))+DB195*SIN(RADIANS(-$C195+Графики!$B$3)),"")</f>
        <v/>
      </c>
      <c r="DD195" s="19" t="str">
        <f>IF(ISNUMBER(DA195), DA195*COS(RADIANS(-$C195+Графики!$B$5))+DB195*SIN(RADIANS(-$C195+Графики!$B$5)),"")</f>
        <v/>
      </c>
      <c r="DE195" s="24"/>
      <c r="DF195" s="25"/>
      <c r="DG195" s="25"/>
      <c r="DH195" s="25"/>
      <c r="DI195" s="18" t="str">
        <f t="shared" si="523"/>
        <v/>
      </c>
      <c r="DJ195" s="18" t="str">
        <f t="shared" si="524"/>
        <v/>
      </c>
      <c r="DK195" s="18" t="str">
        <f t="shared" si="574"/>
        <v/>
      </c>
      <c r="DL195" s="18" t="str">
        <f t="shared" si="575"/>
        <v/>
      </c>
      <c r="DM195" s="18" t="str">
        <f>IF(ISNUMBER(DK195), DK195*COS(RADIANS(-$C195+Графики!$B$3))+DL195*SIN(RADIANS(-$C195+Графики!$B$3)),"")</f>
        <v/>
      </c>
      <c r="DN195" s="19" t="str">
        <f>IF(ISNUMBER(DK195), DK195*COS(RADIANS(-$C195+Графики!$B$5))+DL195*SIN(RADIANS(-$C195+Графики!$B$5)),"")</f>
        <v/>
      </c>
      <c r="DO195" s="24"/>
      <c r="DP195" s="25"/>
      <c r="DQ195" s="25"/>
      <c r="DR195" s="25"/>
      <c r="DS195" s="18" t="str">
        <f t="shared" si="525"/>
        <v/>
      </c>
      <c r="DT195" s="18" t="str">
        <f t="shared" si="526"/>
        <v/>
      </c>
      <c r="DU195" s="18" t="str">
        <f t="shared" si="576"/>
        <v/>
      </c>
      <c r="DV195" s="18" t="str">
        <f t="shared" si="577"/>
        <v/>
      </c>
      <c r="DW195" s="18" t="str">
        <f>IF(ISNUMBER(DU195), DU195*COS(RADIANS(-$C195+Графики!$B$3))+DV195*SIN(RADIANS(-$C195+Графики!$B$3)),"")</f>
        <v/>
      </c>
      <c r="DX195" s="19" t="str">
        <f>IF(ISNUMBER(DU195), DU195*COS(RADIANS(-$C195+Графики!$B$5))+DV195*SIN(RADIANS(-$C195+Графики!$B$5)),"")</f>
        <v/>
      </c>
      <c r="DY195" s="24"/>
      <c r="DZ195" s="25"/>
      <c r="EA195" s="25"/>
      <c r="EB195" s="25"/>
      <c r="EC195" s="18" t="str">
        <f t="shared" si="527"/>
        <v/>
      </c>
      <c r="ED195" s="18" t="str">
        <f t="shared" si="528"/>
        <v/>
      </c>
      <c r="EE195" s="18" t="str">
        <f t="shared" si="578"/>
        <v/>
      </c>
      <c r="EF195" s="18" t="str">
        <f t="shared" si="579"/>
        <v/>
      </c>
      <c r="EG195" s="18" t="str">
        <f>IF(ISNUMBER(EE195), EE195*COS(RADIANS(-$C195+Графики!$B$3))+EF195*SIN(RADIANS(-$C195+Графики!$B$3)),"")</f>
        <v/>
      </c>
      <c r="EH195" s="19" t="str">
        <f>IF(ISNUMBER(EE195), EE195*COS(RADIANS(-$C195+Графики!$B$5))+EF195*SIN(RADIANS(-$C195+Графики!$B$5)),"")</f>
        <v/>
      </c>
      <c r="EI195" s="24"/>
      <c r="EJ195" s="25"/>
      <c r="EK195" s="25"/>
      <c r="EL195" s="25"/>
      <c r="EM195" s="18" t="str">
        <f t="shared" si="529"/>
        <v/>
      </c>
      <c r="EN195" s="18" t="str">
        <f t="shared" si="530"/>
        <v/>
      </c>
      <c r="EO195" s="18" t="str">
        <f t="shared" si="580"/>
        <v/>
      </c>
      <c r="EP195" s="18" t="str">
        <f t="shared" si="581"/>
        <v/>
      </c>
      <c r="EQ195" s="18" t="str">
        <f>IF(ISNUMBER(EO195), EO195*COS(RADIANS(-$C195+Графики!$B$3))+EP195*SIN(RADIANS(-$C195+Графики!$B$3)),"")</f>
        <v/>
      </c>
      <c r="ER195" s="19" t="str">
        <f>IF(ISNUMBER(EO195), EO195*COS(RADIANS(-$C195+Графики!$B$5))+EP195*SIN(RADIANS(-$C195+Графики!$B$5)),"")</f>
        <v/>
      </c>
      <c r="ES195" s="24"/>
      <c r="ET195" s="25"/>
      <c r="EU195" s="25"/>
      <c r="EV195" s="25"/>
      <c r="EW195" s="18" t="str">
        <f t="shared" si="531"/>
        <v/>
      </c>
      <c r="EX195" s="18" t="str">
        <f t="shared" si="532"/>
        <v/>
      </c>
      <c r="EY195" s="18" t="str">
        <f t="shared" si="582"/>
        <v/>
      </c>
      <c r="EZ195" s="18" t="str">
        <f t="shared" si="583"/>
        <v/>
      </c>
      <c r="FA195" s="18" t="str">
        <f>IF(ISNUMBER(EY195), EY195*COS(RADIANS(-$C195+Графики!$B$3))+EZ195*SIN(RADIANS(-$C195+Графики!$B$3)),"")</f>
        <v/>
      </c>
      <c r="FB195" s="19" t="str">
        <f>IF(ISNUMBER(EY195), EY195*COS(RADIANS(-$C195+Графики!$B$5))+EZ195*SIN(RADIANS(-$C195+Графики!$B$5)),"")</f>
        <v/>
      </c>
      <c r="FC195" s="24"/>
      <c r="FD195" s="25"/>
      <c r="FE195" s="25"/>
      <c r="FF195" s="25"/>
      <c r="FG195" s="18" t="str">
        <f t="shared" si="533"/>
        <v/>
      </c>
      <c r="FH195" s="18" t="str">
        <f t="shared" si="534"/>
        <v/>
      </c>
      <c r="FI195" s="18" t="str">
        <f t="shared" si="584"/>
        <v/>
      </c>
      <c r="FJ195" s="18" t="str">
        <f t="shared" si="585"/>
        <v/>
      </c>
      <c r="FK195" s="18" t="str">
        <f>IF(ISNUMBER(FI195), FI195*COS(RADIANS(-$C195+Графики!$B$3))+FJ195*SIN(RADIANS(-$C195+Графики!$B$3)),"")</f>
        <v/>
      </c>
      <c r="FL195" s="19" t="str">
        <f>IF(ISNUMBER(FI195), FI195*COS(RADIANS(-$C195+Графики!$B$5))+FJ195*SIN(RADIANS(-$C195+Графики!$B$5)),"")</f>
        <v/>
      </c>
      <c r="FM195" s="24"/>
      <c r="FN195" s="25"/>
      <c r="FO195" s="25"/>
      <c r="FP195" s="25"/>
      <c r="FQ195" s="18" t="str">
        <f t="shared" si="535"/>
        <v/>
      </c>
      <c r="FR195" s="18" t="str">
        <f t="shared" si="536"/>
        <v/>
      </c>
      <c r="FS195" s="18" t="str">
        <f t="shared" si="586"/>
        <v/>
      </c>
      <c r="FT195" s="18" t="str">
        <f t="shared" si="587"/>
        <v/>
      </c>
      <c r="FU195" s="18" t="str">
        <f>IF(ISNUMBER(FS195), FS195*COS(RADIANS(-$C195+Графики!$B$3))+FT195*SIN(RADIANS(-$C195+Графики!$B$3)),"")</f>
        <v/>
      </c>
      <c r="FV195" s="19" t="str">
        <f>IF(ISNUMBER(FS195), FS195*COS(RADIANS(-$C195+Графики!$B$5))+FT195*SIN(RADIANS(-$C195+Графики!$B$5)),"")</f>
        <v/>
      </c>
      <c r="FW195" s="24"/>
      <c r="FX195" s="25"/>
      <c r="FY195" s="25"/>
      <c r="FZ195" s="25"/>
      <c r="GA195" s="18" t="str">
        <f t="shared" si="537"/>
        <v/>
      </c>
      <c r="GB195" s="18" t="str">
        <f t="shared" si="538"/>
        <v/>
      </c>
      <c r="GC195" s="18" t="str">
        <f t="shared" si="588"/>
        <v/>
      </c>
      <c r="GD195" s="18" t="str">
        <f t="shared" si="589"/>
        <v/>
      </c>
      <c r="GE195" s="18" t="str">
        <f>IF(ISNUMBER(GC195), GC195*COS(RADIANS(-$C195+Графики!$B$3))+GD195*SIN(RADIANS(-$C195+Графики!$B$3)),"")</f>
        <v/>
      </c>
      <c r="GF195" s="19" t="str">
        <f>IF(ISNUMBER(GC195), GC195*COS(RADIANS(-$C195+Графики!$B$5))+GD195*SIN(RADIANS(-$C195+Графики!$B$5)),"")</f>
        <v/>
      </c>
      <c r="GG195" s="24"/>
      <c r="GH195" s="25"/>
      <c r="GI195" s="25"/>
      <c r="GJ195" s="25"/>
      <c r="GK195" s="18" t="str">
        <f t="shared" si="539"/>
        <v/>
      </c>
      <c r="GL195" s="18" t="str">
        <f t="shared" si="540"/>
        <v/>
      </c>
      <c r="GM195" s="18" t="str">
        <f t="shared" si="590"/>
        <v/>
      </c>
      <c r="GN195" s="18" t="str">
        <f t="shared" si="591"/>
        <v/>
      </c>
      <c r="GO195" s="18" t="str">
        <f>IF(ISNUMBER(GM195), GM195*COS(RADIANS(-$C195+Графики!$B$3))+GN195*SIN(RADIANS(-$C195+Графики!$B$3)),"")</f>
        <v/>
      </c>
      <c r="GP195" s="19" t="str">
        <f>IF(ISNUMBER(GM195), GM195*COS(RADIANS(-$C195+Графики!$B$5))+GN195*SIN(RADIANS(-$C195+Графики!$B$5)),"")</f>
        <v/>
      </c>
      <c r="GQ195" s="24"/>
      <c r="GR195" s="25"/>
      <c r="GS195" s="25"/>
      <c r="GT195" s="25"/>
      <c r="GU195" s="18" t="str">
        <f t="shared" si="541"/>
        <v/>
      </c>
      <c r="GV195" s="18" t="str">
        <f t="shared" si="542"/>
        <v/>
      </c>
      <c r="GW195" s="18" t="str">
        <f t="shared" si="592"/>
        <v/>
      </c>
      <c r="GX195" s="18" t="str">
        <f t="shared" si="593"/>
        <v/>
      </c>
      <c r="GY195" s="18" t="str">
        <f>IF(ISNUMBER(GW195), GW195*COS(RADIANS(-$C195+Графики!$B$3))+GX195*SIN(RADIANS(-$C195+Графики!$B$3)),"")</f>
        <v/>
      </c>
      <c r="GZ195" s="19" t="str">
        <f>IF(ISNUMBER(GW195), GW195*COS(RADIANS(-$C195+Графики!$B$5))+GX195*SIN(RADIANS(-$C195+Графики!$B$5)),"")</f>
        <v/>
      </c>
      <c r="HA195" s="24"/>
      <c r="HB195" s="25"/>
      <c r="HC195" s="25"/>
      <c r="HD195" s="25"/>
      <c r="HE195" s="18" t="str">
        <f t="shared" si="543"/>
        <v/>
      </c>
      <c r="HF195" s="18" t="str">
        <f t="shared" si="544"/>
        <v/>
      </c>
      <c r="HG195" s="18" t="str">
        <f t="shared" si="594"/>
        <v/>
      </c>
      <c r="HH195" s="18" t="str">
        <f t="shared" si="595"/>
        <v/>
      </c>
      <c r="HI195" s="18" t="str">
        <f>IF(ISNUMBER(HG195), HG195*COS(RADIANS(-$C195+Графики!$B$3))+HH195*SIN(RADIANS(-$C195+Графики!$B$3)),"")</f>
        <v/>
      </c>
      <c r="HJ195" s="19" t="str">
        <f>IF(ISNUMBER(HG195), HG195*COS(RADIANS(-$C195+Графики!$B$5))+HH195*SIN(RADIANS(-$C195+Графики!$B$5)),"")</f>
        <v/>
      </c>
      <c r="HK195" s="24"/>
      <c r="HL195" s="25"/>
      <c r="HM195" s="25"/>
      <c r="HN195" s="25"/>
      <c r="HO195" s="18" t="str">
        <f t="shared" si="545"/>
        <v/>
      </c>
      <c r="HP195" s="18" t="str">
        <f t="shared" si="546"/>
        <v/>
      </c>
      <c r="HQ195" s="18" t="str">
        <f t="shared" si="596"/>
        <v/>
      </c>
      <c r="HR195" s="18" t="str">
        <f t="shared" si="597"/>
        <v/>
      </c>
      <c r="HS195" s="18" t="str">
        <f>IF(ISNUMBER(HQ195), HQ195*COS(RADIANS(-$C195+Графики!$B$3))+HR195*SIN(RADIANS(-$C195+Графики!$B$3)),"")</f>
        <v/>
      </c>
      <c r="HT195" s="19" t="str">
        <f>IF(ISNUMBER(HQ195), HQ195*COS(RADIANS(-$C195+Графики!$B$5))+HR195*SIN(RADIANS(-$C195+Графики!$B$5)),"")</f>
        <v/>
      </c>
      <c r="HU195" s="24"/>
      <c r="HV195" s="25"/>
      <c r="HW195" s="25"/>
      <c r="HX195" s="25"/>
      <c r="HY195" s="18" t="str">
        <f t="shared" si="547"/>
        <v/>
      </c>
      <c r="HZ195" s="18" t="str">
        <f t="shared" si="548"/>
        <v/>
      </c>
      <c r="IA195" s="18" t="str">
        <f t="shared" si="598"/>
        <v/>
      </c>
      <c r="IB195" s="18" t="str">
        <f t="shared" si="599"/>
        <v/>
      </c>
      <c r="IC195" s="18" t="str">
        <f>IF(ISNUMBER(IA195), IA195*COS(RADIANS(-$C195+Графики!$B$3))+IB195*SIN(RADIANS(-$C195+Графики!$B$3)),"")</f>
        <v/>
      </c>
      <c r="ID195" s="19" t="str">
        <f>IF(ISNUMBER(IA195), IA195*COS(RADIANS(-$C195+Графики!$B$5))+IB195*SIN(RADIANS(-$C195+Графики!$B$5)),"")</f>
        <v/>
      </c>
      <c r="IE195" s="24"/>
      <c r="IF195" s="25"/>
      <c r="IG195" s="25"/>
      <c r="IH195" s="25"/>
      <c r="II195" s="18" t="str">
        <f t="shared" si="549"/>
        <v/>
      </c>
      <c r="IJ195" s="18" t="str">
        <f t="shared" si="550"/>
        <v/>
      </c>
      <c r="IK195" s="18" t="str">
        <f t="shared" si="600"/>
        <v/>
      </c>
      <c r="IL195" s="18" t="str">
        <f t="shared" si="601"/>
        <v/>
      </c>
      <c r="IM195" s="18" t="str">
        <f>IF(ISNUMBER(IK195), IK195*COS(RADIANS(-$C195+Графики!$B$3))+IL195*SIN(RADIANS(-$C195+Графики!$B$3)),"")</f>
        <v/>
      </c>
      <c r="IN195" s="19" t="str">
        <f>IF(ISNUMBER(IK195), IK195*COS(RADIANS(-$C195+Графики!$B$5))+IL195*SIN(RADIANS(-$C195+Графики!$B$5)),"")</f>
        <v/>
      </c>
      <c r="IO195" s="24"/>
      <c r="IP195" s="25"/>
      <c r="IQ195" s="25"/>
      <c r="IR195" s="25"/>
      <c r="IS195" s="18" t="str">
        <f t="shared" si="551"/>
        <v/>
      </c>
      <c r="IT195" s="18" t="str">
        <f t="shared" si="552"/>
        <v/>
      </c>
      <c r="IU195" s="18" t="str">
        <f t="shared" si="602"/>
        <v/>
      </c>
      <c r="IV195" s="18" t="str">
        <f t="shared" si="603"/>
        <v/>
      </c>
      <c r="IW195" s="18" t="str">
        <f>IF(ISNUMBER(IU195), IU195*COS(RADIANS(-$C195+Графики!$B$3))+IV195*SIN(RADIANS(-$C195+Графики!$B$3)),"")</f>
        <v/>
      </c>
      <c r="IX195" s="19" t="str">
        <f>IF(ISNUMBER(IU195), IU195*COS(RADIANS(-$C195+Графики!$B$5))+IV195*SIN(RADIANS(-$C195+Графики!$B$5)),"")</f>
        <v/>
      </c>
    </row>
    <row r="196" spans="1:258" s="88" customFormat="1" x14ac:dyDescent="0.25">
      <c r="A196" s="44">
        <v>196</v>
      </c>
      <c r="B196" s="50">
        <v>0</v>
      </c>
      <c r="C196" s="11">
        <f>IF(Графики!$A$7="Расчитывать с учетом закручивания скважины",B196,0)</f>
        <v>0</v>
      </c>
      <c r="D196" s="47">
        <v>96.5</v>
      </c>
      <c r="E196" s="34">
        <f t="shared" si="604"/>
        <v>0</v>
      </c>
      <c r="F196" s="35">
        <f t="shared" si="604"/>
        <v>0</v>
      </c>
      <c r="G196" s="35">
        <f t="shared" si="605"/>
        <v>0</v>
      </c>
      <c r="H196" s="36">
        <f t="shared" si="606"/>
        <v>0</v>
      </c>
      <c r="I196" s="29"/>
      <c r="J196" s="25"/>
      <c r="K196" s="25"/>
      <c r="L196" s="25"/>
      <c r="M196" s="18" t="str">
        <f t="shared" si="503"/>
        <v/>
      </c>
      <c r="N196" s="18" t="str">
        <f t="shared" si="504"/>
        <v/>
      </c>
      <c r="O196" s="18" t="str">
        <f t="shared" si="554"/>
        <v/>
      </c>
      <c r="P196" s="18" t="str">
        <f t="shared" si="555"/>
        <v/>
      </c>
      <c r="Q196" s="18" t="str">
        <f>IF(ISNUMBER(O196), O196*COS(RADIANS(-$C196+Графики!$B$3))+P196*SIN(RADIANS(-$C196+Графики!$B$3)),"")</f>
        <v/>
      </c>
      <c r="R196" s="19" t="str">
        <f>IF(ISNUMBER(O196), O196*COS(RADIANS(-$C196+Графики!$B$5))+P196*SIN(RADIANS(-$C196+Графики!$B$5)),"")</f>
        <v/>
      </c>
      <c r="S196" s="29"/>
      <c r="T196" s="25"/>
      <c r="U196" s="25"/>
      <c r="V196" s="25"/>
      <c r="W196" s="18" t="str">
        <f t="shared" si="505"/>
        <v/>
      </c>
      <c r="X196" s="18" t="str">
        <f t="shared" si="506"/>
        <v/>
      </c>
      <c r="Y196" s="18" t="str">
        <f t="shared" si="556"/>
        <v/>
      </c>
      <c r="Z196" s="18" t="str">
        <f t="shared" si="557"/>
        <v/>
      </c>
      <c r="AA196" s="18" t="str">
        <f>IF(ISNUMBER(Y196), Y196*COS(RADIANS(-$C196+Графики!$B$3))+Z196*SIN(RADIANS(-$C196+Графики!$B$3)),"")</f>
        <v/>
      </c>
      <c r="AB196" s="18" t="str">
        <f>IF(ISNUMBER(Y196), Y196*COS(RADIANS(-$C196+Графики!$B$5))+Z196*SIN(RADIANS(-$C196+Графики!$B$5)),"")</f>
        <v/>
      </c>
      <c r="AC196" s="24"/>
      <c r="AD196" s="25"/>
      <c r="AE196" s="25"/>
      <c r="AF196" s="25"/>
      <c r="AG196" s="18" t="str">
        <f t="shared" si="507"/>
        <v/>
      </c>
      <c r="AH196" s="18" t="str">
        <f t="shared" si="508"/>
        <v/>
      </c>
      <c r="AI196" s="18" t="str">
        <f t="shared" si="558"/>
        <v/>
      </c>
      <c r="AJ196" s="18" t="str">
        <f t="shared" si="559"/>
        <v/>
      </c>
      <c r="AK196" s="18" t="str">
        <f>IF(ISNUMBER(AI196), AI196*COS(RADIANS(-$C196+Графики!$B$3))+AJ196*SIN(RADIANS(-$C196+Графики!$B$3)),"")</f>
        <v/>
      </c>
      <c r="AL196" s="19" t="str">
        <f>IF(ISNUMBER(AI196), AI196*COS(RADIANS(-$C196+Графики!$B$5))+AJ196*SIN(RADIANS(-$C196+Графики!$B$5)),"")</f>
        <v/>
      </c>
      <c r="AM196" s="24"/>
      <c r="AN196" s="25"/>
      <c r="AO196" s="25"/>
      <c r="AP196" s="25"/>
      <c r="AQ196" s="18" t="str">
        <f t="shared" si="509"/>
        <v/>
      </c>
      <c r="AR196" s="18" t="str">
        <f t="shared" si="510"/>
        <v/>
      </c>
      <c r="AS196" s="18" t="str">
        <f t="shared" si="560"/>
        <v/>
      </c>
      <c r="AT196" s="18" t="str">
        <f t="shared" si="561"/>
        <v/>
      </c>
      <c r="AU196" s="18" t="str">
        <f>IF(ISNUMBER(AS196), AS196*COS(RADIANS(-$C196+Графики!$B$3))+AT196*SIN(RADIANS(-$C196+Графики!$B$3)),"")</f>
        <v/>
      </c>
      <c r="AV196" s="19" t="str">
        <f>IF(ISNUMBER(AS196), AS196*COS(RADIANS(-$C196+Графики!$B$5))+AT196*SIN(RADIANS(-$C196+Графики!$B$5)),"")</f>
        <v/>
      </c>
      <c r="AW196" s="24"/>
      <c r="AX196" s="25"/>
      <c r="AY196" s="25"/>
      <c r="AZ196" s="25"/>
      <c r="BA196" s="18" t="str">
        <f t="shared" si="511"/>
        <v/>
      </c>
      <c r="BB196" s="18" t="str">
        <f t="shared" si="512"/>
        <v/>
      </c>
      <c r="BC196" s="18" t="str">
        <f t="shared" si="562"/>
        <v/>
      </c>
      <c r="BD196" s="18" t="str">
        <f t="shared" si="563"/>
        <v/>
      </c>
      <c r="BE196" s="18" t="str">
        <f>IF(ISNUMBER(BC196), BC196*COS(RADIANS(-$C196+Графики!$B$3))+BD196*SIN(RADIANS(-$C196+Графики!$B$3)),"")</f>
        <v/>
      </c>
      <c r="BF196" s="19" t="str">
        <f>IF(ISNUMBER(BC196), BC196*COS(RADIANS(-$C196+Графики!$B$5))+BD196*SIN(RADIANS(-$C196+Графики!$B$5)),"")</f>
        <v/>
      </c>
      <c r="BG196" s="24"/>
      <c r="BH196" s="25"/>
      <c r="BI196" s="25"/>
      <c r="BJ196" s="25"/>
      <c r="BK196" s="18" t="str">
        <f t="shared" si="513"/>
        <v/>
      </c>
      <c r="BL196" s="18" t="str">
        <f t="shared" si="514"/>
        <v/>
      </c>
      <c r="BM196" s="18" t="str">
        <f t="shared" si="564"/>
        <v/>
      </c>
      <c r="BN196" s="18" t="str">
        <f t="shared" si="565"/>
        <v/>
      </c>
      <c r="BO196" s="18" t="str">
        <f>IF(ISNUMBER(BM196), BM196*COS(RADIANS(-$C196+Графики!$B$3))+BN196*SIN(RADIANS(-$C196+Графики!$B$3)),"")</f>
        <v/>
      </c>
      <c r="BP196" s="19" t="str">
        <f>IF(ISNUMBER(BM196), BM196*COS(RADIANS(-$C196+Графики!$B$5))+BN196*SIN(RADIANS(-$C196+Графики!$B$5)),"")</f>
        <v/>
      </c>
      <c r="BQ196" s="24"/>
      <c r="BR196" s="25"/>
      <c r="BS196" s="25"/>
      <c r="BT196" s="25"/>
      <c r="BU196" s="18" t="str">
        <f t="shared" si="515"/>
        <v/>
      </c>
      <c r="BV196" s="18" t="str">
        <f t="shared" si="516"/>
        <v/>
      </c>
      <c r="BW196" s="18" t="str">
        <f t="shared" si="566"/>
        <v/>
      </c>
      <c r="BX196" s="18" t="str">
        <f t="shared" si="567"/>
        <v/>
      </c>
      <c r="BY196" s="18" t="str">
        <f>IF(ISNUMBER(BW196), BW196*COS(RADIANS(-$C196+Графики!$B$3))+BX196*SIN(RADIANS(-$C196+Графики!$B$3)),"")</f>
        <v/>
      </c>
      <c r="BZ196" s="19" t="str">
        <f>IF(ISNUMBER(BW196), BW196*COS(RADIANS(-$C196+Графики!$B$5))+BX196*SIN(RADIANS(-$C196+Графики!$B$5)),"")</f>
        <v/>
      </c>
      <c r="CA196" s="29"/>
      <c r="CB196" s="25"/>
      <c r="CC196" s="25"/>
      <c r="CD196" s="25"/>
      <c r="CE196" s="18" t="str">
        <f t="shared" si="517"/>
        <v/>
      </c>
      <c r="CF196" s="18" t="str">
        <f t="shared" si="518"/>
        <v/>
      </c>
      <c r="CG196" s="18" t="str">
        <f t="shared" si="568"/>
        <v/>
      </c>
      <c r="CH196" s="18" t="str">
        <f t="shared" si="569"/>
        <v/>
      </c>
      <c r="CI196" s="18" t="str">
        <f>IF(ISNUMBER(CG196), CG196*COS(RADIANS(-$C196+Графики!$B$3))+CH196*SIN(RADIANS(-$C196+Графики!$B$3)),"")</f>
        <v/>
      </c>
      <c r="CJ196" s="19" t="str">
        <f>IF(ISNUMBER(CG196), CG196*COS(RADIANS(-$C196+Графики!$B$5))+CH196*SIN(RADIANS(-$C196+Графики!$B$5)),"")</f>
        <v/>
      </c>
      <c r="CK196" s="24"/>
      <c r="CL196" s="25"/>
      <c r="CM196" s="25"/>
      <c r="CN196" s="25"/>
      <c r="CO196" s="18" t="str">
        <f t="shared" si="519"/>
        <v/>
      </c>
      <c r="CP196" s="18" t="str">
        <f t="shared" si="520"/>
        <v/>
      </c>
      <c r="CQ196" s="18" t="str">
        <f t="shared" si="570"/>
        <v/>
      </c>
      <c r="CR196" s="18" t="str">
        <f t="shared" si="571"/>
        <v/>
      </c>
      <c r="CS196" s="18" t="str">
        <f>IF(ISNUMBER(CQ196), CQ196*COS(RADIANS(-$C196+Графики!$B$3))+CR196*SIN(RADIANS(-$C196+Графики!$B$3)),"")</f>
        <v/>
      </c>
      <c r="CT196" s="19" t="str">
        <f>IF(ISNUMBER(CQ196), CQ196*COS(RADIANS(-$C196+Графики!$B$5))+CR196*SIN(RADIANS(-$C196+Графики!$B$5)),"")</f>
        <v/>
      </c>
      <c r="CU196" s="24"/>
      <c r="CV196" s="25"/>
      <c r="CW196" s="25"/>
      <c r="CX196" s="25"/>
      <c r="CY196" s="18" t="str">
        <f t="shared" si="521"/>
        <v/>
      </c>
      <c r="CZ196" s="18" t="str">
        <f t="shared" si="522"/>
        <v/>
      </c>
      <c r="DA196" s="18" t="str">
        <f t="shared" si="572"/>
        <v/>
      </c>
      <c r="DB196" s="18" t="str">
        <f t="shared" si="573"/>
        <v/>
      </c>
      <c r="DC196" s="18" t="str">
        <f>IF(ISNUMBER(DA196), DA196*COS(RADIANS(-$C196+Графики!$B$3))+DB196*SIN(RADIANS(-$C196+Графики!$B$3)),"")</f>
        <v/>
      </c>
      <c r="DD196" s="19" t="str">
        <f>IF(ISNUMBER(DA196), DA196*COS(RADIANS(-$C196+Графики!$B$5))+DB196*SIN(RADIANS(-$C196+Графики!$B$5)),"")</f>
        <v/>
      </c>
      <c r="DE196" s="24"/>
      <c r="DF196" s="25"/>
      <c r="DG196" s="25"/>
      <c r="DH196" s="25"/>
      <c r="DI196" s="18" t="str">
        <f t="shared" si="523"/>
        <v/>
      </c>
      <c r="DJ196" s="18" t="str">
        <f t="shared" si="524"/>
        <v/>
      </c>
      <c r="DK196" s="18" t="str">
        <f t="shared" si="574"/>
        <v/>
      </c>
      <c r="DL196" s="18" t="str">
        <f t="shared" si="575"/>
        <v/>
      </c>
      <c r="DM196" s="18" t="str">
        <f>IF(ISNUMBER(DK196), DK196*COS(RADIANS(-$C196+Графики!$B$3))+DL196*SIN(RADIANS(-$C196+Графики!$B$3)),"")</f>
        <v/>
      </c>
      <c r="DN196" s="19" t="str">
        <f>IF(ISNUMBER(DK196), DK196*COS(RADIANS(-$C196+Графики!$B$5))+DL196*SIN(RADIANS(-$C196+Графики!$B$5)),"")</f>
        <v/>
      </c>
      <c r="DO196" s="24"/>
      <c r="DP196" s="25"/>
      <c r="DQ196" s="25"/>
      <c r="DR196" s="25"/>
      <c r="DS196" s="18" t="str">
        <f t="shared" si="525"/>
        <v/>
      </c>
      <c r="DT196" s="18" t="str">
        <f t="shared" si="526"/>
        <v/>
      </c>
      <c r="DU196" s="18" t="str">
        <f t="shared" si="576"/>
        <v/>
      </c>
      <c r="DV196" s="18" t="str">
        <f t="shared" si="577"/>
        <v/>
      </c>
      <c r="DW196" s="18" t="str">
        <f>IF(ISNUMBER(DU196), DU196*COS(RADIANS(-$C196+Графики!$B$3))+DV196*SIN(RADIANS(-$C196+Графики!$B$3)),"")</f>
        <v/>
      </c>
      <c r="DX196" s="19" t="str">
        <f>IF(ISNUMBER(DU196), DU196*COS(RADIANS(-$C196+Графики!$B$5))+DV196*SIN(RADIANS(-$C196+Графики!$B$5)),"")</f>
        <v/>
      </c>
      <c r="DY196" s="24"/>
      <c r="DZ196" s="25"/>
      <c r="EA196" s="25"/>
      <c r="EB196" s="25"/>
      <c r="EC196" s="18" t="str">
        <f t="shared" si="527"/>
        <v/>
      </c>
      <c r="ED196" s="18" t="str">
        <f t="shared" si="528"/>
        <v/>
      </c>
      <c r="EE196" s="18" t="str">
        <f t="shared" si="578"/>
        <v/>
      </c>
      <c r="EF196" s="18" t="str">
        <f t="shared" si="579"/>
        <v/>
      </c>
      <c r="EG196" s="18" t="str">
        <f>IF(ISNUMBER(EE196), EE196*COS(RADIANS(-$C196+Графики!$B$3))+EF196*SIN(RADIANS(-$C196+Графики!$B$3)),"")</f>
        <v/>
      </c>
      <c r="EH196" s="19" t="str">
        <f>IF(ISNUMBER(EE196), EE196*COS(RADIANS(-$C196+Графики!$B$5))+EF196*SIN(RADIANS(-$C196+Графики!$B$5)),"")</f>
        <v/>
      </c>
      <c r="EI196" s="24"/>
      <c r="EJ196" s="25"/>
      <c r="EK196" s="25"/>
      <c r="EL196" s="25"/>
      <c r="EM196" s="18" t="str">
        <f t="shared" si="529"/>
        <v/>
      </c>
      <c r="EN196" s="18" t="str">
        <f t="shared" si="530"/>
        <v/>
      </c>
      <c r="EO196" s="18" t="str">
        <f t="shared" si="580"/>
        <v/>
      </c>
      <c r="EP196" s="18" t="str">
        <f t="shared" si="581"/>
        <v/>
      </c>
      <c r="EQ196" s="18" t="str">
        <f>IF(ISNUMBER(EO196), EO196*COS(RADIANS(-$C196+Графики!$B$3))+EP196*SIN(RADIANS(-$C196+Графики!$B$3)),"")</f>
        <v/>
      </c>
      <c r="ER196" s="19" t="str">
        <f>IF(ISNUMBER(EO196), EO196*COS(RADIANS(-$C196+Графики!$B$5))+EP196*SIN(RADIANS(-$C196+Графики!$B$5)),"")</f>
        <v/>
      </c>
      <c r="ES196" s="24"/>
      <c r="ET196" s="25"/>
      <c r="EU196" s="25"/>
      <c r="EV196" s="25"/>
      <c r="EW196" s="18" t="str">
        <f t="shared" si="531"/>
        <v/>
      </c>
      <c r="EX196" s="18" t="str">
        <f t="shared" si="532"/>
        <v/>
      </c>
      <c r="EY196" s="18" t="str">
        <f t="shared" si="582"/>
        <v/>
      </c>
      <c r="EZ196" s="18" t="str">
        <f t="shared" si="583"/>
        <v/>
      </c>
      <c r="FA196" s="18" t="str">
        <f>IF(ISNUMBER(EY196), EY196*COS(RADIANS(-$C196+Графики!$B$3))+EZ196*SIN(RADIANS(-$C196+Графики!$B$3)),"")</f>
        <v/>
      </c>
      <c r="FB196" s="19" t="str">
        <f>IF(ISNUMBER(EY196), EY196*COS(RADIANS(-$C196+Графики!$B$5))+EZ196*SIN(RADIANS(-$C196+Графики!$B$5)),"")</f>
        <v/>
      </c>
      <c r="FC196" s="24"/>
      <c r="FD196" s="25"/>
      <c r="FE196" s="25"/>
      <c r="FF196" s="25"/>
      <c r="FG196" s="18" t="str">
        <f t="shared" si="533"/>
        <v/>
      </c>
      <c r="FH196" s="18" t="str">
        <f t="shared" si="534"/>
        <v/>
      </c>
      <c r="FI196" s="18" t="str">
        <f t="shared" si="584"/>
        <v/>
      </c>
      <c r="FJ196" s="18" t="str">
        <f t="shared" si="585"/>
        <v/>
      </c>
      <c r="FK196" s="18" t="str">
        <f>IF(ISNUMBER(FI196), FI196*COS(RADIANS(-$C196+Графики!$B$3))+FJ196*SIN(RADIANS(-$C196+Графики!$B$3)),"")</f>
        <v/>
      </c>
      <c r="FL196" s="19" t="str">
        <f>IF(ISNUMBER(FI196), FI196*COS(RADIANS(-$C196+Графики!$B$5))+FJ196*SIN(RADIANS(-$C196+Графики!$B$5)),"")</f>
        <v/>
      </c>
      <c r="FM196" s="24"/>
      <c r="FN196" s="25"/>
      <c r="FO196" s="25"/>
      <c r="FP196" s="25"/>
      <c r="FQ196" s="18" t="str">
        <f t="shared" si="535"/>
        <v/>
      </c>
      <c r="FR196" s="18" t="str">
        <f t="shared" si="536"/>
        <v/>
      </c>
      <c r="FS196" s="18" t="str">
        <f t="shared" si="586"/>
        <v/>
      </c>
      <c r="FT196" s="18" t="str">
        <f t="shared" si="587"/>
        <v/>
      </c>
      <c r="FU196" s="18" t="str">
        <f>IF(ISNUMBER(FS196), FS196*COS(RADIANS(-$C196+Графики!$B$3))+FT196*SIN(RADIANS(-$C196+Графики!$B$3)),"")</f>
        <v/>
      </c>
      <c r="FV196" s="19" t="str">
        <f>IF(ISNUMBER(FS196), FS196*COS(RADIANS(-$C196+Графики!$B$5))+FT196*SIN(RADIANS(-$C196+Графики!$B$5)),"")</f>
        <v/>
      </c>
      <c r="FW196" s="24"/>
      <c r="FX196" s="25"/>
      <c r="FY196" s="25"/>
      <c r="FZ196" s="25"/>
      <c r="GA196" s="18" t="str">
        <f t="shared" si="537"/>
        <v/>
      </c>
      <c r="GB196" s="18" t="str">
        <f t="shared" si="538"/>
        <v/>
      </c>
      <c r="GC196" s="18" t="str">
        <f t="shared" si="588"/>
        <v/>
      </c>
      <c r="GD196" s="18" t="str">
        <f t="shared" si="589"/>
        <v/>
      </c>
      <c r="GE196" s="18" t="str">
        <f>IF(ISNUMBER(GC196), GC196*COS(RADIANS(-$C196+Графики!$B$3))+GD196*SIN(RADIANS(-$C196+Графики!$B$3)),"")</f>
        <v/>
      </c>
      <c r="GF196" s="19" t="str">
        <f>IF(ISNUMBER(GC196), GC196*COS(RADIANS(-$C196+Графики!$B$5))+GD196*SIN(RADIANS(-$C196+Графики!$B$5)),"")</f>
        <v/>
      </c>
      <c r="GG196" s="24"/>
      <c r="GH196" s="25"/>
      <c r="GI196" s="25"/>
      <c r="GJ196" s="25"/>
      <c r="GK196" s="18" t="str">
        <f t="shared" si="539"/>
        <v/>
      </c>
      <c r="GL196" s="18" t="str">
        <f t="shared" si="540"/>
        <v/>
      </c>
      <c r="GM196" s="18" t="str">
        <f t="shared" si="590"/>
        <v/>
      </c>
      <c r="GN196" s="18" t="str">
        <f t="shared" si="591"/>
        <v/>
      </c>
      <c r="GO196" s="18" t="str">
        <f>IF(ISNUMBER(GM196), GM196*COS(RADIANS(-$C196+Графики!$B$3))+GN196*SIN(RADIANS(-$C196+Графики!$B$3)),"")</f>
        <v/>
      </c>
      <c r="GP196" s="19" t="str">
        <f>IF(ISNUMBER(GM196), GM196*COS(RADIANS(-$C196+Графики!$B$5))+GN196*SIN(RADIANS(-$C196+Графики!$B$5)),"")</f>
        <v/>
      </c>
      <c r="GQ196" s="24"/>
      <c r="GR196" s="25"/>
      <c r="GS196" s="25"/>
      <c r="GT196" s="25"/>
      <c r="GU196" s="18" t="str">
        <f t="shared" si="541"/>
        <v/>
      </c>
      <c r="GV196" s="18" t="str">
        <f t="shared" si="542"/>
        <v/>
      </c>
      <c r="GW196" s="18" t="str">
        <f t="shared" si="592"/>
        <v/>
      </c>
      <c r="GX196" s="18" t="str">
        <f t="shared" si="593"/>
        <v/>
      </c>
      <c r="GY196" s="18" t="str">
        <f>IF(ISNUMBER(GW196), GW196*COS(RADIANS(-$C196+Графики!$B$3))+GX196*SIN(RADIANS(-$C196+Графики!$B$3)),"")</f>
        <v/>
      </c>
      <c r="GZ196" s="19" t="str">
        <f>IF(ISNUMBER(GW196), GW196*COS(RADIANS(-$C196+Графики!$B$5))+GX196*SIN(RADIANS(-$C196+Графики!$B$5)),"")</f>
        <v/>
      </c>
      <c r="HA196" s="24"/>
      <c r="HB196" s="25"/>
      <c r="HC196" s="25"/>
      <c r="HD196" s="25"/>
      <c r="HE196" s="18" t="str">
        <f t="shared" si="543"/>
        <v/>
      </c>
      <c r="HF196" s="18" t="str">
        <f t="shared" si="544"/>
        <v/>
      </c>
      <c r="HG196" s="18" t="str">
        <f t="shared" si="594"/>
        <v/>
      </c>
      <c r="HH196" s="18" t="str">
        <f t="shared" si="595"/>
        <v/>
      </c>
      <c r="HI196" s="18" t="str">
        <f>IF(ISNUMBER(HG196), HG196*COS(RADIANS(-$C196+Графики!$B$3))+HH196*SIN(RADIANS(-$C196+Графики!$B$3)),"")</f>
        <v/>
      </c>
      <c r="HJ196" s="19" t="str">
        <f>IF(ISNUMBER(HG196), HG196*COS(RADIANS(-$C196+Графики!$B$5))+HH196*SIN(RADIANS(-$C196+Графики!$B$5)),"")</f>
        <v/>
      </c>
      <c r="HK196" s="24"/>
      <c r="HL196" s="25"/>
      <c r="HM196" s="25"/>
      <c r="HN196" s="25"/>
      <c r="HO196" s="18" t="str">
        <f t="shared" si="545"/>
        <v/>
      </c>
      <c r="HP196" s="18" t="str">
        <f t="shared" si="546"/>
        <v/>
      </c>
      <c r="HQ196" s="18" t="str">
        <f t="shared" si="596"/>
        <v/>
      </c>
      <c r="HR196" s="18" t="str">
        <f t="shared" si="597"/>
        <v/>
      </c>
      <c r="HS196" s="18" t="str">
        <f>IF(ISNUMBER(HQ196), HQ196*COS(RADIANS(-$C196+Графики!$B$3))+HR196*SIN(RADIANS(-$C196+Графики!$B$3)),"")</f>
        <v/>
      </c>
      <c r="HT196" s="19" t="str">
        <f>IF(ISNUMBER(HQ196), HQ196*COS(RADIANS(-$C196+Графики!$B$5))+HR196*SIN(RADIANS(-$C196+Графики!$B$5)),"")</f>
        <v/>
      </c>
      <c r="HU196" s="24"/>
      <c r="HV196" s="25"/>
      <c r="HW196" s="25"/>
      <c r="HX196" s="25"/>
      <c r="HY196" s="18" t="str">
        <f t="shared" si="547"/>
        <v/>
      </c>
      <c r="HZ196" s="18" t="str">
        <f t="shared" si="548"/>
        <v/>
      </c>
      <c r="IA196" s="18" t="str">
        <f t="shared" si="598"/>
        <v/>
      </c>
      <c r="IB196" s="18" t="str">
        <f t="shared" si="599"/>
        <v/>
      </c>
      <c r="IC196" s="18" t="str">
        <f>IF(ISNUMBER(IA196), IA196*COS(RADIANS(-$C196+Графики!$B$3))+IB196*SIN(RADIANS(-$C196+Графики!$B$3)),"")</f>
        <v/>
      </c>
      <c r="ID196" s="19" t="str">
        <f>IF(ISNUMBER(IA196), IA196*COS(RADIANS(-$C196+Графики!$B$5))+IB196*SIN(RADIANS(-$C196+Графики!$B$5)),"")</f>
        <v/>
      </c>
      <c r="IE196" s="24"/>
      <c r="IF196" s="25"/>
      <c r="IG196" s="25"/>
      <c r="IH196" s="25"/>
      <c r="II196" s="18" t="str">
        <f t="shared" si="549"/>
        <v/>
      </c>
      <c r="IJ196" s="18" t="str">
        <f t="shared" si="550"/>
        <v/>
      </c>
      <c r="IK196" s="18" t="str">
        <f t="shared" si="600"/>
        <v/>
      </c>
      <c r="IL196" s="18" t="str">
        <f t="shared" si="601"/>
        <v/>
      </c>
      <c r="IM196" s="18" t="str">
        <f>IF(ISNUMBER(IK196), IK196*COS(RADIANS(-$C196+Графики!$B$3))+IL196*SIN(RADIANS(-$C196+Графики!$B$3)),"")</f>
        <v/>
      </c>
      <c r="IN196" s="19" t="str">
        <f>IF(ISNUMBER(IK196), IK196*COS(RADIANS(-$C196+Графики!$B$5))+IL196*SIN(RADIANS(-$C196+Графики!$B$5)),"")</f>
        <v/>
      </c>
      <c r="IO196" s="24"/>
      <c r="IP196" s="25"/>
      <c r="IQ196" s="25"/>
      <c r="IR196" s="25"/>
      <c r="IS196" s="18" t="str">
        <f t="shared" si="551"/>
        <v/>
      </c>
      <c r="IT196" s="18" t="str">
        <f t="shared" si="552"/>
        <v/>
      </c>
      <c r="IU196" s="18" t="str">
        <f t="shared" si="602"/>
        <v/>
      </c>
      <c r="IV196" s="18" t="str">
        <f t="shared" si="603"/>
        <v/>
      </c>
      <c r="IW196" s="18" t="str">
        <f>IF(ISNUMBER(IU196), IU196*COS(RADIANS(-$C196+Графики!$B$3))+IV196*SIN(RADIANS(-$C196+Графики!$B$3)),"")</f>
        <v/>
      </c>
      <c r="IX196" s="19" t="str">
        <f>IF(ISNUMBER(IU196), IU196*COS(RADIANS(-$C196+Графики!$B$5))+IV196*SIN(RADIANS(-$C196+Графики!$B$5)),"")</f>
        <v/>
      </c>
    </row>
    <row r="197" spans="1:258" s="88" customFormat="1" x14ac:dyDescent="0.25">
      <c r="A197" s="44">
        <v>197</v>
      </c>
      <c r="B197" s="50">
        <v>0</v>
      </c>
      <c r="C197" s="11">
        <f>IF(Графики!$A$7="Расчитывать с учетом закручивания скважины",B197,0)</f>
        <v>0</v>
      </c>
      <c r="D197" s="47">
        <v>97</v>
      </c>
      <c r="E197" s="34">
        <f t="shared" si="604"/>
        <v>0</v>
      </c>
      <c r="F197" s="35">
        <f t="shared" si="604"/>
        <v>0</v>
      </c>
      <c r="G197" s="35">
        <f t="shared" si="605"/>
        <v>0</v>
      </c>
      <c r="H197" s="36">
        <f t="shared" si="606"/>
        <v>0</v>
      </c>
      <c r="I197" s="29"/>
      <c r="J197" s="25"/>
      <c r="K197" s="25"/>
      <c r="L197" s="25"/>
      <c r="M197" s="18" t="str">
        <f t="shared" si="503"/>
        <v/>
      </c>
      <c r="N197" s="18" t="str">
        <f t="shared" si="504"/>
        <v/>
      </c>
      <c r="O197" s="18" t="str">
        <f t="shared" si="554"/>
        <v/>
      </c>
      <c r="P197" s="18" t="str">
        <f t="shared" si="555"/>
        <v/>
      </c>
      <c r="Q197" s="18" t="str">
        <f>IF(ISNUMBER(O197), O197*COS(RADIANS(-$C197+Графики!$B$3))+P197*SIN(RADIANS(-$C197+Графики!$B$3)),"")</f>
        <v/>
      </c>
      <c r="R197" s="19" t="str">
        <f>IF(ISNUMBER(O197), O197*COS(RADIANS(-$C197+Графики!$B$5))+P197*SIN(RADIANS(-$C197+Графики!$B$5)),"")</f>
        <v/>
      </c>
      <c r="S197" s="29"/>
      <c r="T197" s="25"/>
      <c r="U197" s="25"/>
      <c r="V197" s="25"/>
      <c r="W197" s="18" t="str">
        <f t="shared" si="505"/>
        <v/>
      </c>
      <c r="X197" s="18" t="str">
        <f t="shared" si="506"/>
        <v/>
      </c>
      <c r="Y197" s="18" t="str">
        <f t="shared" si="556"/>
        <v/>
      </c>
      <c r="Z197" s="18" t="str">
        <f t="shared" si="557"/>
        <v/>
      </c>
      <c r="AA197" s="18" t="str">
        <f>IF(ISNUMBER(Y197), Y197*COS(RADIANS(-$C197+Графики!$B$3))+Z197*SIN(RADIANS(-$C197+Графики!$B$3)),"")</f>
        <v/>
      </c>
      <c r="AB197" s="18" t="str">
        <f>IF(ISNUMBER(Y197), Y197*COS(RADIANS(-$C197+Графики!$B$5))+Z197*SIN(RADIANS(-$C197+Графики!$B$5)),"")</f>
        <v/>
      </c>
      <c r="AC197" s="24"/>
      <c r="AD197" s="25"/>
      <c r="AE197" s="25"/>
      <c r="AF197" s="25"/>
      <c r="AG197" s="18" t="str">
        <f t="shared" si="507"/>
        <v/>
      </c>
      <c r="AH197" s="18" t="str">
        <f t="shared" si="508"/>
        <v/>
      </c>
      <c r="AI197" s="18" t="str">
        <f t="shared" si="558"/>
        <v/>
      </c>
      <c r="AJ197" s="18" t="str">
        <f t="shared" si="559"/>
        <v/>
      </c>
      <c r="AK197" s="18" t="str">
        <f>IF(ISNUMBER(AI197), AI197*COS(RADIANS(-$C197+Графики!$B$3))+AJ197*SIN(RADIANS(-$C197+Графики!$B$3)),"")</f>
        <v/>
      </c>
      <c r="AL197" s="19" t="str">
        <f>IF(ISNUMBER(AI197), AI197*COS(RADIANS(-$C197+Графики!$B$5))+AJ197*SIN(RADIANS(-$C197+Графики!$B$5)),"")</f>
        <v/>
      </c>
      <c r="AM197" s="24"/>
      <c r="AN197" s="25"/>
      <c r="AO197" s="25"/>
      <c r="AP197" s="25"/>
      <c r="AQ197" s="18" t="str">
        <f t="shared" si="509"/>
        <v/>
      </c>
      <c r="AR197" s="18" t="str">
        <f t="shared" si="510"/>
        <v/>
      </c>
      <c r="AS197" s="18" t="str">
        <f t="shared" si="560"/>
        <v/>
      </c>
      <c r="AT197" s="18" t="str">
        <f t="shared" si="561"/>
        <v/>
      </c>
      <c r="AU197" s="18" t="str">
        <f>IF(ISNUMBER(AS197), AS197*COS(RADIANS(-$C197+Графики!$B$3))+AT197*SIN(RADIANS(-$C197+Графики!$B$3)),"")</f>
        <v/>
      </c>
      <c r="AV197" s="19" t="str">
        <f>IF(ISNUMBER(AS197), AS197*COS(RADIANS(-$C197+Графики!$B$5))+AT197*SIN(RADIANS(-$C197+Графики!$B$5)),"")</f>
        <v/>
      </c>
      <c r="AW197" s="24"/>
      <c r="AX197" s="25"/>
      <c r="AY197" s="25"/>
      <c r="AZ197" s="25"/>
      <c r="BA197" s="18" t="str">
        <f t="shared" si="511"/>
        <v/>
      </c>
      <c r="BB197" s="18" t="str">
        <f t="shared" si="512"/>
        <v/>
      </c>
      <c r="BC197" s="18" t="str">
        <f t="shared" si="562"/>
        <v/>
      </c>
      <c r="BD197" s="18" t="str">
        <f t="shared" si="563"/>
        <v/>
      </c>
      <c r="BE197" s="18" t="str">
        <f>IF(ISNUMBER(BC197), BC197*COS(RADIANS(-$C197+Графики!$B$3))+BD197*SIN(RADIANS(-$C197+Графики!$B$3)),"")</f>
        <v/>
      </c>
      <c r="BF197" s="19" t="str">
        <f>IF(ISNUMBER(BC197), BC197*COS(RADIANS(-$C197+Графики!$B$5))+BD197*SIN(RADIANS(-$C197+Графики!$B$5)),"")</f>
        <v/>
      </c>
      <c r="BG197" s="24"/>
      <c r="BH197" s="25"/>
      <c r="BI197" s="25"/>
      <c r="BJ197" s="25"/>
      <c r="BK197" s="18" t="str">
        <f t="shared" si="513"/>
        <v/>
      </c>
      <c r="BL197" s="18" t="str">
        <f t="shared" si="514"/>
        <v/>
      </c>
      <c r="BM197" s="18" t="str">
        <f t="shared" si="564"/>
        <v/>
      </c>
      <c r="BN197" s="18" t="str">
        <f t="shared" si="565"/>
        <v/>
      </c>
      <c r="BO197" s="18" t="str">
        <f>IF(ISNUMBER(BM197), BM197*COS(RADIANS(-$C197+Графики!$B$3))+BN197*SIN(RADIANS(-$C197+Графики!$B$3)),"")</f>
        <v/>
      </c>
      <c r="BP197" s="19" t="str">
        <f>IF(ISNUMBER(BM197), BM197*COS(RADIANS(-$C197+Графики!$B$5))+BN197*SIN(RADIANS(-$C197+Графики!$B$5)),"")</f>
        <v/>
      </c>
      <c r="BQ197" s="24"/>
      <c r="BR197" s="25"/>
      <c r="BS197" s="25"/>
      <c r="BT197" s="25"/>
      <c r="BU197" s="18" t="str">
        <f t="shared" si="515"/>
        <v/>
      </c>
      <c r="BV197" s="18" t="str">
        <f t="shared" si="516"/>
        <v/>
      </c>
      <c r="BW197" s="18" t="str">
        <f t="shared" si="566"/>
        <v/>
      </c>
      <c r="BX197" s="18" t="str">
        <f t="shared" si="567"/>
        <v/>
      </c>
      <c r="BY197" s="18" t="str">
        <f>IF(ISNUMBER(BW197), BW197*COS(RADIANS(-$C197+Графики!$B$3))+BX197*SIN(RADIANS(-$C197+Графики!$B$3)),"")</f>
        <v/>
      </c>
      <c r="BZ197" s="19" t="str">
        <f>IF(ISNUMBER(BW197), BW197*COS(RADIANS(-$C197+Графики!$B$5))+BX197*SIN(RADIANS(-$C197+Графики!$B$5)),"")</f>
        <v/>
      </c>
      <c r="CA197" s="29"/>
      <c r="CB197" s="25"/>
      <c r="CC197" s="25"/>
      <c r="CD197" s="25"/>
      <c r="CE197" s="18" t="str">
        <f t="shared" si="517"/>
        <v/>
      </c>
      <c r="CF197" s="18" t="str">
        <f t="shared" si="518"/>
        <v/>
      </c>
      <c r="CG197" s="18" t="str">
        <f t="shared" si="568"/>
        <v/>
      </c>
      <c r="CH197" s="18" t="str">
        <f t="shared" si="569"/>
        <v/>
      </c>
      <c r="CI197" s="18" t="str">
        <f>IF(ISNUMBER(CG197), CG197*COS(RADIANS(-$C197+Графики!$B$3))+CH197*SIN(RADIANS(-$C197+Графики!$B$3)),"")</f>
        <v/>
      </c>
      <c r="CJ197" s="19" t="str">
        <f>IF(ISNUMBER(CG197), CG197*COS(RADIANS(-$C197+Графики!$B$5))+CH197*SIN(RADIANS(-$C197+Графики!$B$5)),"")</f>
        <v/>
      </c>
      <c r="CK197" s="24"/>
      <c r="CL197" s="25"/>
      <c r="CM197" s="25"/>
      <c r="CN197" s="25"/>
      <c r="CO197" s="18" t="str">
        <f t="shared" si="519"/>
        <v/>
      </c>
      <c r="CP197" s="18" t="str">
        <f t="shared" si="520"/>
        <v/>
      </c>
      <c r="CQ197" s="18" t="str">
        <f t="shared" si="570"/>
        <v/>
      </c>
      <c r="CR197" s="18" t="str">
        <f t="shared" si="571"/>
        <v/>
      </c>
      <c r="CS197" s="18" t="str">
        <f>IF(ISNUMBER(CQ197), CQ197*COS(RADIANS(-$C197+Графики!$B$3))+CR197*SIN(RADIANS(-$C197+Графики!$B$3)),"")</f>
        <v/>
      </c>
      <c r="CT197" s="19" t="str">
        <f>IF(ISNUMBER(CQ197), CQ197*COS(RADIANS(-$C197+Графики!$B$5))+CR197*SIN(RADIANS(-$C197+Графики!$B$5)),"")</f>
        <v/>
      </c>
      <c r="CU197" s="24"/>
      <c r="CV197" s="25"/>
      <c r="CW197" s="25"/>
      <c r="CX197" s="25"/>
      <c r="CY197" s="18" t="str">
        <f t="shared" si="521"/>
        <v/>
      </c>
      <c r="CZ197" s="18" t="str">
        <f t="shared" si="522"/>
        <v/>
      </c>
      <c r="DA197" s="18" t="str">
        <f t="shared" si="572"/>
        <v/>
      </c>
      <c r="DB197" s="18" t="str">
        <f t="shared" si="573"/>
        <v/>
      </c>
      <c r="DC197" s="18" t="str">
        <f>IF(ISNUMBER(DA197), DA197*COS(RADIANS(-$C197+Графики!$B$3))+DB197*SIN(RADIANS(-$C197+Графики!$B$3)),"")</f>
        <v/>
      </c>
      <c r="DD197" s="19" t="str">
        <f>IF(ISNUMBER(DA197), DA197*COS(RADIANS(-$C197+Графики!$B$5))+DB197*SIN(RADIANS(-$C197+Графики!$B$5)),"")</f>
        <v/>
      </c>
      <c r="DE197" s="24"/>
      <c r="DF197" s="25"/>
      <c r="DG197" s="25"/>
      <c r="DH197" s="25"/>
      <c r="DI197" s="18" t="str">
        <f t="shared" si="523"/>
        <v/>
      </c>
      <c r="DJ197" s="18" t="str">
        <f t="shared" si="524"/>
        <v/>
      </c>
      <c r="DK197" s="18" t="str">
        <f t="shared" si="574"/>
        <v/>
      </c>
      <c r="DL197" s="18" t="str">
        <f t="shared" si="575"/>
        <v/>
      </c>
      <c r="DM197" s="18" t="str">
        <f>IF(ISNUMBER(DK197), DK197*COS(RADIANS(-$C197+Графики!$B$3))+DL197*SIN(RADIANS(-$C197+Графики!$B$3)),"")</f>
        <v/>
      </c>
      <c r="DN197" s="19" t="str">
        <f>IF(ISNUMBER(DK197), DK197*COS(RADIANS(-$C197+Графики!$B$5))+DL197*SIN(RADIANS(-$C197+Графики!$B$5)),"")</f>
        <v/>
      </c>
      <c r="DO197" s="24"/>
      <c r="DP197" s="25"/>
      <c r="DQ197" s="25"/>
      <c r="DR197" s="25"/>
      <c r="DS197" s="18" t="str">
        <f t="shared" si="525"/>
        <v/>
      </c>
      <c r="DT197" s="18" t="str">
        <f t="shared" si="526"/>
        <v/>
      </c>
      <c r="DU197" s="18" t="str">
        <f t="shared" si="576"/>
        <v/>
      </c>
      <c r="DV197" s="18" t="str">
        <f t="shared" si="577"/>
        <v/>
      </c>
      <c r="DW197" s="18" t="str">
        <f>IF(ISNUMBER(DU197), DU197*COS(RADIANS(-$C197+Графики!$B$3))+DV197*SIN(RADIANS(-$C197+Графики!$B$3)),"")</f>
        <v/>
      </c>
      <c r="DX197" s="19" t="str">
        <f>IF(ISNUMBER(DU197), DU197*COS(RADIANS(-$C197+Графики!$B$5))+DV197*SIN(RADIANS(-$C197+Графики!$B$5)),"")</f>
        <v/>
      </c>
      <c r="DY197" s="24"/>
      <c r="DZ197" s="25"/>
      <c r="EA197" s="25"/>
      <c r="EB197" s="25"/>
      <c r="EC197" s="18" t="str">
        <f t="shared" si="527"/>
        <v/>
      </c>
      <c r="ED197" s="18" t="str">
        <f t="shared" si="528"/>
        <v/>
      </c>
      <c r="EE197" s="18" t="str">
        <f t="shared" si="578"/>
        <v/>
      </c>
      <c r="EF197" s="18" t="str">
        <f t="shared" si="579"/>
        <v/>
      </c>
      <c r="EG197" s="18" t="str">
        <f>IF(ISNUMBER(EE197), EE197*COS(RADIANS(-$C197+Графики!$B$3))+EF197*SIN(RADIANS(-$C197+Графики!$B$3)),"")</f>
        <v/>
      </c>
      <c r="EH197" s="19" t="str">
        <f>IF(ISNUMBER(EE197), EE197*COS(RADIANS(-$C197+Графики!$B$5))+EF197*SIN(RADIANS(-$C197+Графики!$B$5)),"")</f>
        <v/>
      </c>
      <c r="EI197" s="24"/>
      <c r="EJ197" s="25"/>
      <c r="EK197" s="25"/>
      <c r="EL197" s="25"/>
      <c r="EM197" s="18" t="str">
        <f t="shared" si="529"/>
        <v/>
      </c>
      <c r="EN197" s="18" t="str">
        <f t="shared" si="530"/>
        <v/>
      </c>
      <c r="EO197" s="18" t="str">
        <f t="shared" si="580"/>
        <v/>
      </c>
      <c r="EP197" s="18" t="str">
        <f t="shared" si="581"/>
        <v/>
      </c>
      <c r="EQ197" s="18" t="str">
        <f>IF(ISNUMBER(EO197), EO197*COS(RADIANS(-$C197+Графики!$B$3))+EP197*SIN(RADIANS(-$C197+Графики!$B$3)),"")</f>
        <v/>
      </c>
      <c r="ER197" s="19" t="str">
        <f>IF(ISNUMBER(EO197), EO197*COS(RADIANS(-$C197+Графики!$B$5))+EP197*SIN(RADIANS(-$C197+Графики!$B$5)),"")</f>
        <v/>
      </c>
      <c r="ES197" s="24"/>
      <c r="ET197" s="25"/>
      <c r="EU197" s="25"/>
      <c r="EV197" s="25"/>
      <c r="EW197" s="18" t="str">
        <f t="shared" si="531"/>
        <v/>
      </c>
      <c r="EX197" s="18" t="str">
        <f t="shared" si="532"/>
        <v/>
      </c>
      <c r="EY197" s="18" t="str">
        <f t="shared" si="582"/>
        <v/>
      </c>
      <c r="EZ197" s="18" t="str">
        <f t="shared" si="583"/>
        <v/>
      </c>
      <c r="FA197" s="18" t="str">
        <f>IF(ISNUMBER(EY197), EY197*COS(RADIANS(-$C197+Графики!$B$3))+EZ197*SIN(RADIANS(-$C197+Графики!$B$3)),"")</f>
        <v/>
      </c>
      <c r="FB197" s="19" t="str">
        <f>IF(ISNUMBER(EY197), EY197*COS(RADIANS(-$C197+Графики!$B$5))+EZ197*SIN(RADIANS(-$C197+Графики!$B$5)),"")</f>
        <v/>
      </c>
      <c r="FC197" s="24"/>
      <c r="FD197" s="25"/>
      <c r="FE197" s="25"/>
      <c r="FF197" s="25"/>
      <c r="FG197" s="18" t="str">
        <f t="shared" si="533"/>
        <v/>
      </c>
      <c r="FH197" s="18" t="str">
        <f t="shared" si="534"/>
        <v/>
      </c>
      <c r="FI197" s="18" t="str">
        <f t="shared" si="584"/>
        <v/>
      </c>
      <c r="FJ197" s="18" t="str">
        <f t="shared" si="585"/>
        <v/>
      </c>
      <c r="FK197" s="18" t="str">
        <f>IF(ISNUMBER(FI197), FI197*COS(RADIANS(-$C197+Графики!$B$3))+FJ197*SIN(RADIANS(-$C197+Графики!$B$3)),"")</f>
        <v/>
      </c>
      <c r="FL197" s="19" t="str">
        <f>IF(ISNUMBER(FI197), FI197*COS(RADIANS(-$C197+Графики!$B$5))+FJ197*SIN(RADIANS(-$C197+Графики!$B$5)),"")</f>
        <v/>
      </c>
      <c r="FM197" s="24"/>
      <c r="FN197" s="25"/>
      <c r="FO197" s="25"/>
      <c r="FP197" s="25"/>
      <c r="FQ197" s="18" t="str">
        <f t="shared" si="535"/>
        <v/>
      </c>
      <c r="FR197" s="18" t="str">
        <f t="shared" si="536"/>
        <v/>
      </c>
      <c r="FS197" s="18" t="str">
        <f t="shared" si="586"/>
        <v/>
      </c>
      <c r="FT197" s="18" t="str">
        <f t="shared" si="587"/>
        <v/>
      </c>
      <c r="FU197" s="18" t="str">
        <f>IF(ISNUMBER(FS197), FS197*COS(RADIANS(-$C197+Графики!$B$3))+FT197*SIN(RADIANS(-$C197+Графики!$B$3)),"")</f>
        <v/>
      </c>
      <c r="FV197" s="19" t="str">
        <f>IF(ISNUMBER(FS197), FS197*COS(RADIANS(-$C197+Графики!$B$5))+FT197*SIN(RADIANS(-$C197+Графики!$B$5)),"")</f>
        <v/>
      </c>
      <c r="FW197" s="24"/>
      <c r="FX197" s="25"/>
      <c r="FY197" s="25"/>
      <c r="FZ197" s="25"/>
      <c r="GA197" s="18" t="str">
        <f t="shared" si="537"/>
        <v/>
      </c>
      <c r="GB197" s="18" t="str">
        <f t="shared" si="538"/>
        <v/>
      </c>
      <c r="GC197" s="18" t="str">
        <f t="shared" si="588"/>
        <v/>
      </c>
      <c r="GD197" s="18" t="str">
        <f t="shared" si="589"/>
        <v/>
      </c>
      <c r="GE197" s="18" t="str">
        <f>IF(ISNUMBER(GC197), GC197*COS(RADIANS(-$C197+Графики!$B$3))+GD197*SIN(RADIANS(-$C197+Графики!$B$3)),"")</f>
        <v/>
      </c>
      <c r="GF197" s="19" t="str">
        <f>IF(ISNUMBER(GC197), GC197*COS(RADIANS(-$C197+Графики!$B$5))+GD197*SIN(RADIANS(-$C197+Графики!$B$5)),"")</f>
        <v/>
      </c>
      <c r="GG197" s="24"/>
      <c r="GH197" s="25"/>
      <c r="GI197" s="25"/>
      <c r="GJ197" s="25"/>
      <c r="GK197" s="18" t="str">
        <f t="shared" si="539"/>
        <v/>
      </c>
      <c r="GL197" s="18" t="str">
        <f t="shared" si="540"/>
        <v/>
      </c>
      <c r="GM197" s="18" t="str">
        <f t="shared" si="590"/>
        <v/>
      </c>
      <c r="GN197" s="18" t="str">
        <f t="shared" si="591"/>
        <v/>
      </c>
      <c r="GO197" s="18" t="str">
        <f>IF(ISNUMBER(GM197), GM197*COS(RADIANS(-$C197+Графики!$B$3))+GN197*SIN(RADIANS(-$C197+Графики!$B$3)),"")</f>
        <v/>
      </c>
      <c r="GP197" s="19" t="str">
        <f>IF(ISNUMBER(GM197), GM197*COS(RADIANS(-$C197+Графики!$B$5))+GN197*SIN(RADIANS(-$C197+Графики!$B$5)),"")</f>
        <v/>
      </c>
      <c r="GQ197" s="24"/>
      <c r="GR197" s="25"/>
      <c r="GS197" s="25"/>
      <c r="GT197" s="25"/>
      <c r="GU197" s="18" t="str">
        <f t="shared" si="541"/>
        <v/>
      </c>
      <c r="GV197" s="18" t="str">
        <f t="shared" si="542"/>
        <v/>
      </c>
      <c r="GW197" s="18" t="str">
        <f t="shared" si="592"/>
        <v/>
      </c>
      <c r="GX197" s="18" t="str">
        <f t="shared" si="593"/>
        <v/>
      </c>
      <c r="GY197" s="18" t="str">
        <f>IF(ISNUMBER(GW197), GW197*COS(RADIANS(-$C197+Графики!$B$3))+GX197*SIN(RADIANS(-$C197+Графики!$B$3)),"")</f>
        <v/>
      </c>
      <c r="GZ197" s="19" t="str">
        <f>IF(ISNUMBER(GW197), GW197*COS(RADIANS(-$C197+Графики!$B$5))+GX197*SIN(RADIANS(-$C197+Графики!$B$5)),"")</f>
        <v/>
      </c>
      <c r="HA197" s="24"/>
      <c r="HB197" s="25"/>
      <c r="HC197" s="25"/>
      <c r="HD197" s="25"/>
      <c r="HE197" s="18" t="str">
        <f t="shared" si="543"/>
        <v/>
      </c>
      <c r="HF197" s="18" t="str">
        <f t="shared" si="544"/>
        <v/>
      </c>
      <c r="HG197" s="18" t="str">
        <f t="shared" si="594"/>
        <v/>
      </c>
      <c r="HH197" s="18" t="str">
        <f t="shared" si="595"/>
        <v/>
      </c>
      <c r="HI197" s="18" t="str">
        <f>IF(ISNUMBER(HG197), HG197*COS(RADIANS(-$C197+Графики!$B$3))+HH197*SIN(RADIANS(-$C197+Графики!$B$3)),"")</f>
        <v/>
      </c>
      <c r="HJ197" s="19" t="str">
        <f>IF(ISNUMBER(HG197), HG197*COS(RADIANS(-$C197+Графики!$B$5))+HH197*SIN(RADIANS(-$C197+Графики!$B$5)),"")</f>
        <v/>
      </c>
      <c r="HK197" s="24"/>
      <c r="HL197" s="25"/>
      <c r="HM197" s="25"/>
      <c r="HN197" s="25"/>
      <c r="HO197" s="18" t="str">
        <f t="shared" si="545"/>
        <v/>
      </c>
      <c r="HP197" s="18" t="str">
        <f t="shared" si="546"/>
        <v/>
      </c>
      <c r="HQ197" s="18" t="str">
        <f t="shared" si="596"/>
        <v/>
      </c>
      <c r="HR197" s="18" t="str">
        <f t="shared" si="597"/>
        <v/>
      </c>
      <c r="HS197" s="18" t="str">
        <f>IF(ISNUMBER(HQ197), HQ197*COS(RADIANS(-$C197+Графики!$B$3))+HR197*SIN(RADIANS(-$C197+Графики!$B$3)),"")</f>
        <v/>
      </c>
      <c r="HT197" s="19" t="str">
        <f>IF(ISNUMBER(HQ197), HQ197*COS(RADIANS(-$C197+Графики!$B$5))+HR197*SIN(RADIANS(-$C197+Графики!$B$5)),"")</f>
        <v/>
      </c>
      <c r="HU197" s="24"/>
      <c r="HV197" s="25"/>
      <c r="HW197" s="25"/>
      <c r="HX197" s="25"/>
      <c r="HY197" s="18" t="str">
        <f t="shared" si="547"/>
        <v/>
      </c>
      <c r="HZ197" s="18" t="str">
        <f t="shared" si="548"/>
        <v/>
      </c>
      <c r="IA197" s="18" t="str">
        <f t="shared" si="598"/>
        <v/>
      </c>
      <c r="IB197" s="18" t="str">
        <f t="shared" si="599"/>
        <v/>
      </c>
      <c r="IC197" s="18" t="str">
        <f>IF(ISNUMBER(IA197), IA197*COS(RADIANS(-$C197+Графики!$B$3))+IB197*SIN(RADIANS(-$C197+Графики!$B$3)),"")</f>
        <v/>
      </c>
      <c r="ID197" s="19" t="str">
        <f>IF(ISNUMBER(IA197), IA197*COS(RADIANS(-$C197+Графики!$B$5))+IB197*SIN(RADIANS(-$C197+Графики!$B$5)),"")</f>
        <v/>
      </c>
      <c r="IE197" s="24"/>
      <c r="IF197" s="25"/>
      <c r="IG197" s="25"/>
      <c r="IH197" s="25"/>
      <c r="II197" s="18" t="str">
        <f t="shared" si="549"/>
        <v/>
      </c>
      <c r="IJ197" s="18" t="str">
        <f t="shared" si="550"/>
        <v/>
      </c>
      <c r="IK197" s="18" t="str">
        <f t="shared" si="600"/>
        <v/>
      </c>
      <c r="IL197" s="18" t="str">
        <f t="shared" si="601"/>
        <v/>
      </c>
      <c r="IM197" s="18" t="str">
        <f>IF(ISNUMBER(IK197), IK197*COS(RADIANS(-$C197+Графики!$B$3))+IL197*SIN(RADIANS(-$C197+Графики!$B$3)),"")</f>
        <v/>
      </c>
      <c r="IN197" s="19" t="str">
        <f>IF(ISNUMBER(IK197), IK197*COS(RADIANS(-$C197+Графики!$B$5))+IL197*SIN(RADIANS(-$C197+Графики!$B$5)),"")</f>
        <v/>
      </c>
      <c r="IO197" s="24"/>
      <c r="IP197" s="25"/>
      <c r="IQ197" s="25"/>
      <c r="IR197" s="25"/>
      <c r="IS197" s="18" t="str">
        <f t="shared" si="551"/>
        <v/>
      </c>
      <c r="IT197" s="18" t="str">
        <f t="shared" si="552"/>
        <v/>
      </c>
      <c r="IU197" s="18" t="str">
        <f t="shared" si="602"/>
        <v/>
      </c>
      <c r="IV197" s="18" t="str">
        <f t="shared" si="603"/>
        <v/>
      </c>
      <c r="IW197" s="18" t="str">
        <f>IF(ISNUMBER(IU197), IU197*COS(RADIANS(-$C197+Графики!$B$3))+IV197*SIN(RADIANS(-$C197+Графики!$B$3)),"")</f>
        <v/>
      </c>
      <c r="IX197" s="19" t="str">
        <f>IF(ISNUMBER(IU197), IU197*COS(RADIANS(-$C197+Графики!$B$5))+IV197*SIN(RADIANS(-$C197+Графики!$B$5)),"")</f>
        <v/>
      </c>
    </row>
    <row r="198" spans="1:258" s="88" customFormat="1" x14ac:dyDescent="0.25">
      <c r="A198" s="44">
        <v>198</v>
      </c>
      <c r="B198" s="50">
        <v>0</v>
      </c>
      <c r="C198" s="11">
        <f>IF(Графики!$A$7="Расчитывать с учетом закручивания скважины",B198,0)</f>
        <v>0</v>
      </c>
      <c r="D198" s="47">
        <v>97.5</v>
      </c>
      <c r="E198" s="34">
        <f t="shared" si="604"/>
        <v>0</v>
      </c>
      <c r="F198" s="35">
        <f t="shared" si="604"/>
        <v>0</v>
      </c>
      <c r="G198" s="35">
        <f t="shared" si="605"/>
        <v>0</v>
      </c>
      <c r="H198" s="36">
        <f t="shared" si="606"/>
        <v>0</v>
      </c>
      <c r="I198" s="29"/>
      <c r="J198" s="25"/>
      <c r="K198" s="25"/>
      <c r="L198" s="25"/>
      <c r="M198" s="18" t="str">
        <f t="shared" si="503"/>
        <v/>
      </c>
      <c r="N198" s="18" t="str">
        <f t="shared" si="504"/>
        <v/>
      </c>
      <c r="O198" s="18" t="str">
        <f t="shared" si="554"/>
        <v/>
      </c>
      <c r="P198" s="18" t="str">
        <f t="shared" si="555"/>
        <v/>
      </c>
      <c r="Q198" s="18" t="str">
        <f>IF(ISNUMBER(O198), O198*COS(RADIANS(-$C198+Графики!$B$3))+P198*SIN(RADIANS(-$C198+Графики!$B$3)),"")</f>
        <v/>
      </c>
      <c r="R198" s="19" t="str">
        <f>IF(ISNUMBER(O198), O198*COS(RADIANS(-$C198+Графики!$B$5))+P198*SIN(RADIANS(-$C198+Графики!$B$5)),"")</f>
        <v/>
      </c>
      <c r="S198" s="29"/>
      <c r="T198" s="25"/>
      <c r="U198" s="25"/>
      <c r="V198" s="25"/>
      <c r="W198" s="18" t="str">
        <f t="shared" si="505"/>
        <v/>
      </c>
      <c r="X198" s="18" t="str">
        <f t="shared" si="506"/>
        <v/>
      </c>
      <c r="Y198" s="18" t="str">
        <f t="shared" si="556"/>
        <v/>
      </c>
      <c r="Z198" s="18" t="str">
        <f t="shared" si="557"/>
        <v/>
      </c>
      <c r="AA198" s="18" t="str">
        <f>IF(ISNUMBER(Y198), Y198*COS(RADIANS(-$C198+Графики!$B$3))+Z198*SIN(RADIANS(-$C198+Графики!$B$3)),"")</f>
        <v/>
      </c>
      <c r="AB198" s="18" t="str">
        <f>IF(ISNUMBER(Y198), Y198*COS(RADIANS(-$C198+Графики!$B$5))+Z198*SIN(RADIANS(-$C198+Графики!$B$5)),"")</f>
        <v/>
      </c>
      <c r="AC198" s="24"/>
      <c r="AD198" s="25"/>
      <c r="AE198" s="25"/>
      <c r="AF198" s="25"/>
      <c r="AG198" s="18" t="str">
        <f t="shared" si="507"/>
        <v/>
      </c>
      <c r="AH198" s="18" t="str">
        <f t="shared" si="508"/>
        <v/>
      </c>
      <c r="AI198" s="18" t="str">
        <f t="shared" si="558"/>
        <v/>
      </c>
      <c r="AJ198" s="18" t="str">
        <f t="shared" si="559"/>
        <v/>
      </c>
      <c r="AK198" s="18" t="str">
        <f>IF(ISNUMBER(AI198), AI198*COS(RADIANS(-$C198+Графики!$B$3))+AJ198*SIN(RADIANS(-$C198+Графики!$B$3)),"")</f>
        <v/>
      </c>
      <c r="AL198" s="19" t="str">
        <f>IF(ISNUMBER(AI198), AI198*COS(RADIANS(-$C198+Графики!$B$5))+AJ198*SIN(RADIANS(-$C198+Графики!$B$5)),"")</f>
        <v/>
      </c>
      <c r="AM198" s="24"/>
      <c r="AN198" s="25"/>
      <c r="AO198" s="25"/>
      <c r="AP198" s="25"/>
      <c r="AQ198" s="18" t="str">
        <f t="shared" si="509"/>
        <v/>
      </c>
      <c r="AR198" s="18" t="str">
        <f t="shared" si="510"/>
        <v/>
      </c>
      <c r="AS198" s="18" t="str">
        <f t="shared" si="560"/>
        <v/>
      </c>
      <c r="AT198" s="18" t="str">
        <f t="shared" si="561"/>
        <v/>
      </c>
      <c r="AU198" s="18" t="str">
        <f>IF(ISNUMBER(AS198), AS198*COS(RADIANS(-$C198+Графики!$B$3))+AT198*SIN(RADIANS(-$C198+Графики!$B$3)),"")</f>
        <v/>
      </c>
      <c r="AV198" s="19" t="str">
        <f>IF(ISNUMBER(AS198), AS198*COS(RADIANS(-$C198+Графики!$B$5))+AT198*SIN(RADIANS(-$C198+Графики!$B$5)),"")</f>
        <v/>
      </c>
      <c r="AW198" s="24"/>
      <c r="AX198" s="25"/>
      <c r="AY198" s="25"/>
      <c r="AZ198" s="25"/>
      <c r="BA198" s="18" t="str">
        <f t="shared" si="511"/>
        <v/>
      </c>
      <c r="BB198" s="18" t="str">
        <f t="shared" si="512"/>
        <v/>
      </c>
      <c r="BC198" s="18" t="str">
        <f t="shared" si="562"/>
        <v/>
      </c>
      <c r="BD198" s="18" t="str">
        <f t="shared" si="563"/>
        <v/>
      </c>
      <c r="BE198" s="18" t="str">
        <f>IF(ISNUMBER(BC198), BC198*COS(RADIANS(-$C198+Графики!$B$3))+BD198*SIN(RADIANS(-$C198+Графики!$B$3)),"")</f>
        <v/>
      </c>
      <c r="BF198" s="19" t="str">
        <f>IF(ISNUMBER(BC198), BC198*COS(RADIANS(-$C198+Графики!$B$5))+BD198*SIN(RADIANS(-$C198+Графики!$B$5)),"")</f>
        <v/>
      </c>
      <c r="BG198" s="24"/>
      <c r="BH198" s="25"/>
      <c r="BI198" s="25"/>
      <c r="BJ198" s="25"/>
      <c r="BK198" s="18" t="str">
        <f t="shared" si="513"/>
        <v/>
      </c>
      <c r="BL198" s="18" t="str">
        <f t="shared" si="514"/>
        <v/>
      </c>
      <c r="BM198" s="18" t="str">
        <f t="shared" si="564"/>
        <v/>
      </c>
      <c r="BN198" s="18" t="str">
        <f t="shared" si="565"/>
        <v/>
      </c>
      <c r="BO198" s="18" t="str">
        <f>IF(ISNUMBER(BM198), BM198*COS(RADIANS(-$C198+Графики!$B$3))+BN198*SIN(RADIANS(-$C198+Графики!$B$3)),"")</f>
        <v/>
      </c>
      <c r="BP198" s="19" t="str">
        <f>IF(ISNUMBER(BM198), BM198*COS(RADIANS(-$C198+Графики!$B$5))+BN198*SIN(RADIANS(-$C198+Графики!$B$5)),"")</f>
        <v/>
      </c>
      <c r="BQ198" s="24"/>
      <c r="BR198" s="25"/>
      <c r="BS198" s="25"/>
      <c r="BT198" s="25"/>
      <c r="BU198" s="18" t="str">
        <f t="shared" si="515"/>
        <v/>
      </c>
      <c r="BV198" s="18" t="str">
        <f t="shared" si="516"/>
        <v/>
      </c>
      <c r="BW198" s="18" t="str">
        <f t="shared" si="566"/>
        <v/>
      </c>
      <c r="BX198" s="18" t="str">
        <f t="shared" si="567"/>
        <v/>
      </c>
      <c r="BY198" s="18" t="str">
        <f>IF(ISNUMBER(BW198), BW198*COS(RADIANS(-$C198+Графики!$B$3))+BX198*SIN(RADIANS(-$C198+Графики!$B$3)),"")</f>
        <v/>
      </c>
      <c r="BZ198" s="19" t="str">
        <f>IF(ISNUMBER(BW198), BW198*COS(RADIANS(-$C198+Графики!$B$5))+BX198*SIN(RADIANS(-$C198+Графики!$B$5)),"")</f>
        <v/>
      </c>
      <c r="CA198" s="29"/>
      <c r="CB198" s="25"/>
      <c r="CC198" s="25"/>
      <c r="CD198" s="25"/>
      <c r="CE198" s="18" t="str">
        <f t="shared" si="517"/>
        <v/>
      </c>
      <c r="CF198" s="18" t="str">
        <f t="shared" si="518"/>
        <v/>
      </c>
      <c r="CG198" s="18" t="str">
        <f t="shared" si="568"/>
        <v/>
      </c>
      <c r="CH198" s="18" t="str">
        <f t="shared" si="569"/>
        <v/>
      </c>
      <c r="CI198" s="18" t="str">
        <f>IF(ISNUMBER(CG198), CG198*COS(RADIANS(-$C198+Графики!$B$3))+CH198*SIN(RADIANS(-$C198+Графики!$B$3)),"")</f>
        <v/>
      </c>
      <c r="CJ198" s="19" t="str">
        <f>IF(ISNUMBER(CG198), CG198*COS(RADIANS(-$C198+Графики!$B$5))+CH198*SIN(RADIANS(-$C198+Графики!$B$5)),"")</f>
        <v/>
      </c>
      <c r="CK198" s="24"/>
      <c r="CL198" s="25"/>
      <c r="CM198" s="25"/>
      <c r="CN198" s="25"/>
      <c r="CO198" s="18" t="str">
        <f t="shared" si="519"/>
        <v/>
      </c>
      <c r="CP198" s="18" t="str">
        <f t="shared" si="520"/>
        <v/>
      </c>
      <c r="CQ198" s="18" t="str">
        <f t="shared" si="570"/>
        <v/>
      </c>
      <c r="CR198" s="18" t="str">
        <f t="shared" si="571"/>
        <v/>
      </c>
      <c r="CS198" s="18" t="str">
        <f>IF(ISNUMBER(CQ198), CQ198*COS(RADIANS(-$C198+Графики!$B$3))+CR198*SIN(RADIANS(-$C198+Графики!$B$3)),"")</f>
        <v/>
      </c>
      <c r="CT198" s="19" t="str">
        <f>IF(ISNUMBER(CQ198), CQ198*COS(RADIANS(-$C198+Графики!$B$5))+CR198*SIN(RADIANS(-$C198+Графики!$B$5)),"")</f>
        <v/>
      </c>
      <c r="CU198" s="24"/>
      <c r="CV198" s="25"/>
      <c r="CW198" s="25"/>
      <c r="CX198" s="25"/>
      <c r="CY198" s="18" t="str">
        <f t="shared" si="521"/>
        <v/>
      </c>
      <c r="CZ198" s="18" t="str">
        <f t="shared" si="522"/>
        <v/>
      </c>
      <c r="DA198" s="18" t="str">
        <f t="shared" si="572"/>
        <v/>
      </c>
      <c r="DB198" s="18" t="str">
        <f t="shared" si="573"/>
        <v/>
      </c>
      <c r="DC198" s="18" t="str">
        <f>IF(ISNUMBER(DA198), DA198*COS(RADIANS(-$C198+Графики!$B$3))+DB198*SIN(RADIANS(-$C198+Графики!$B$3)),"")</f>
        <v/>
      </c>
      <c r="DD198" s="19" t="str">
        <f>IF(ISNUMBER(DA198), DA198*COS(RADIANS(-$C198+Графики!$B$5))+DB198*SIN(RADIANS(-$C198+Графики!$B$5)),"")</f>
        <v/>
      </c>
      <c r="DE198" s="24"/>
      <c r="DF198" s="25"/>
      <c r="DG198" s="25"/>
      <c r="DH198" s="25"/>
      <c r="DI198" s="18" t="str">
        <f t="shared" si="523"/>
        <v/>
      </c>
      <c r="DJ198" s="18" t="str">
        <f t="shared" si="524"/>
        <v/>
      </c>
      <c r="DK198" s="18" t="str">
        <f t="shared" si="574"/>
        <v/>
      </c>
      <c r="DL198" s="18" t="str">
        <f t="shared" si="575"/>
        <v/>
      </c>
      <c r="DM198" s="18" t="str">
        <f>IF(ISNUMBER(DK198), DK198*COS(RADIANS(-$C198+Графики!$B$3))+DL198*SIN(RADIANS(-$C198+Графики!$B$3)),"")</f>
        <v/>
      </c>
      <c r="DN198" s="19" t="str">
        <f>IF(ISNUMBER(DK198), DK198*COS(RADIANS(-$C198+Графики!$B$5))+DL198*SIN(RADIANS(-$C198+Графики!$B$5)),"")</f>
        <v/>
      </c>
      <c r="DO198" s="24"/>
      <c r="DP198" s="25"/>
      <c r="DQ198" s="25"/>
      <c r="DR198" s="25"/>
      <c r="DS198" s="18" t="str">
        <f t="shared" si="525"/>
        <v/>
      </c>
      <c r="DT198" s="18" t="str">
        <f t="shared" si="526"/>
        <v/>
      </c>
      <c r="DU198" s="18" t="str">
        <f t="shared" si="576"/>
        <v/>
      </c>
      <c r="DV198" s="18" t="str">
        <f t="shared" si="577"/>
        <v/>
      </c>
      <c r="DW198" s="18" t="str">
        <f>IF(ISNUMBER(DU198), DU198*COS(RADIANS(-$C198+Графики!$B$3))+DV198*SIN(RADIANS(-$C198+Графики!$B$3)),"")</f>
        <v/>
      </c>
      <c r="DX198" s="19" t="str">
        <f>IF(ISNUMBER(DU198), DU198*COS(RADIANS(-$C198+Графики!$B$5))+DV198*SIN(RADIANS(-$C198+Графики!$B$5)),"")</f>
        <v/>
      </c>
      <c r="DY198" s="24"/>
      <c r="DZ198" s="25"/>
      <c r="EA198" s="25"/>
      <c r="EB198" s="25"/>
      <c r="EC198" s="18" t="str">
        <f t="shared" si="527"/>
        <v/>
      </c>
      <c r="ED198" s="18" t="str">
        <f t="shared" si="528"/>
        <v/>
      </c>
      <c r="EE198" s="18" t="str">
        <f t="shared" si="578"/>
        <v/>
      </c>
      <c r="EF198" s="18" t="str">
        <f t="shared" si="579"/>
        <v/>
      </c>
      <c r="EG198" s="18" t="str">
        <f>IF(ISNUMBER(EE198), EE198*COS(RADIANS(-$C198+Графики!$B$3))+EF198*SIN(RADIANS(-$C198+Графики!$B$3)),"")</f>
        <v/>
      </c>
      <c r="EH198" s="19" t="str">
        <f>IF(ISNUMBER(EE198), EE198*COS(RADIANS(-$C198+Графики!$B$5))+EF198*SIN(RADIANS(-$C198+Графики!$B$5)),"")</f>
        <v/>
      </c>
      <c r="EI198" s="24"/>
      <c r="EJ198" s="25"/>
      <c r="EK198" s="25"/>
      <c r="EL198" s="25"/>
      <c r="EM198" s="18" t="str">
        <f t="shared" si="529"/>
        <v/>
      </c>
      <c r="EN198" s="18" t="str">
        <f t="shared" si="530"/>
        <v/>
      </c>
      <c r="EO198" s="18" t="str">
        <f t="shared" si="580"/>
        <v/>
      </c>
      <c r="EP198" s="18" t="str">
        <f t="shared" si="581"/>
        <v/>
      </c>
      <c r="EQ198" s="18" t="str">
        <f>IF(ISNUMBER(EO198), EO198*COS(RADIANS(-$C198+Графики!$B$3))+EP198*SIN(RADIANS(-$C198+Графики!$B$3)),"")</f>
        <v/>
      </c>
      <c r="ER198" s="19" t="str">
        <f>IF(ISNUMBER(EO198), EO198*COS(RADIANS(-$C198+Графики!$B$5))+EP198*SIN(RADIANS(-$C198+Графики!$B$5)),"")</f>
        <v/>
      </c>
      <c r="ES198" s="24"/>
      <c r="ET198" s="25"/>
      <c r="EU198" s="25"/>
      <c r="EV198" s="25"/>
      <c r="EW198" s="18" t="str">
        <f t="shared" si="531"/>
        <v/>
      </c>
      <c r="EX198" s="18" t="str">
        <f t="shared" si="532"/>
        <v/>
      </c>
      <c r="EY198" s="18" t="str">
        <f t="shared" si="582"/>
        <v/>
      </c>
      <c r="EZ198" s="18" t="str">
        <f t="shared" si="583"/>
        <v/>
      </c>
      <c r="FA198" s="18" t="str">
        <f>IF(ISNUMBER(EY198), EY198*COS(RADIANS(-$C198+Графики!$B$3))+EZ198*SIN(RADIANS(-$C198+Графики!$B$3)),"")</f>
        <v/>
      </c>
      <c r="FB198" s="19" t="str">
        <f>IF(ISNUMBER(EY198), EY198*COS(RADIANS(-$C198+Графики!$B$5))+EZ198*SIN(RADIANS(-$C198+Графики!$B$5)),"")</f>
        <v/>
      </c>
      <c r="FC198" s="24"/>
      <c r="FD198" s="25"/>
      <c r="FE198" s="25"/>
      <c r="FF198" s="25"/>
      <c r="FG198" s="18" t="str">
        <f t="shared" si="533"/>
        <v/>
      </c>
      <c r="FH198" s="18" t="str">
        <f t="shared" si="534"/>
        <v/>
      </c>
      <c r="FI198" s="18" t="str">
        <f t="shared" si="584"/>
        <v/>
      </c>
      <c r="FJ198" s="18" t="str">
        <f t="shared" si="585"/>
        <v/>
      </c>
      <c r="FK198" s="18" t="str">
        <f>IF(ISNUMBER(FI198), FI198*COS(RADIANS(-$C198+Графики!$B$3))+FJ198*SIN(RADIANS(-$C198+Графики!$B$3)),"")</f>
        <v/>
      </c>
      <c r="FL198" s="19" t="str">
        <f>IF(ISNUMBER(FI198), FI198*COS(RADIANS(-$C198+Графики!$B$5))+FJ198*SIN(RADIANS(-$C198+Графики!$B$5)),"")</f>
        <v/>
      </c>
      <c r="FM198" s="24"/>
      <c r="FN198" s="25"/>
      <c r="FO198" s="25"/>
      <c r="FP198" s="25"/>
      <c r="FQ198" s="18" t="str">
        <f t="shared" si="535"/>
        <v/>
      </c>
      <c r="FR198" s="18" t="str">
        <f t="shared" si="536"/>
        <v/>
      </c>
      <c r="FS198" s="18" t="str">
        <f t="shared" si="586"/>
        <v/>
      </c>
      <c r="FT198" s="18" t="str">
        <f t="shared" si="587"/>
        <v/>
      </c>
      <c r="FU198" s="18" t="str">
        <f>IF(ISNUMBER(FS198), FS198*COS(RADIANS(-$C198+Графики!$B$3))+FT198*SIN(RADIANS(-$C198+Графики!$B$3)),"")</f>
        <v/>
      </c>
      <c r="FV198" s="19" t="str">
        <f>IF(ISNUMBER(FS198), FS198*COS(RADIANS(-$C198+Графики!$B$5))+FT198*SIN(RADIANS(-$C198+Графики!$B$5)),"")</f>
        <v/>
      </c>
      <c r="FW198" s="24"/>
      <c r="FX198" s="25"/>
      <c r="FY198" s="25"/>
      <c r="FZ198" s="25"/>
      <c r="GA198" s="18" t="str">
        <f t="shared" si="537"/>
        <v/>
      </c>
      <c r="GB198" s="18" t="str">
        <f t="shared" si="538"/>
        <v/>
      </c>
      <c r="GC198" s="18" t="str">
        <f t="shared" si="588"/>
        <v/>
      </c>
      <c r="GD198" s="18" t="str">
        <f t="shared" si="589"/>
        <v/>
      </c>
      <c r="GE198" s="18" t="str">
        <f>IF(ISNUMBER(GC198), GC198*COS(RADIANS(-$C198+Графики!$B$3))+GD198*SIN(RADIANS(-$C198+Графики!$B$3)),"")</f>
        <v/>
      </c>
      <c r="GF198" s="19" t="str">
        <f>IF(ISNUMBER(GC198), GC198*COS(RADIANS(-$C198+Графики!$B$5))+GD198*SIN(RADIANS(-$C198+Графики!$B$5)),"")</f>
        <v/>
      </c>
      <c r="GG198" s="24"/>
      <c r="GH198" s="25"/>
      <c r="GI198" s="25"/>
      <c r="GJ198" s="25"/>
      <c r="GK198" s="18" t="str">
        <f t="shared" si="539"/>
        <v/>
      </c>
      <c r="GL198" s="18" t="str">
        <f t="shared" si="540"/>
        <v/>
      </c>
      <c r="GM198" s="18" t="str">
        <f t="shared" si="590"/>
        <v/>
      </c>
      <c r="GN198" s="18" t="str">
        <f t="shared" si="591"/>
        <v/>
      </c>
      <c r="GO198" s="18" t="str">
        <f>IF(ISNUMBER(GM198), GM198*COS(RADIANS(-$C198+Графики!$B$3))+GN198*SIN(RADIANS(-$C198+Графики!$B$3)),"")</f>
        <v/>
      </c>
      <c r="GP198" s="19" t="str">
        <f>IF(ISNUMBER(GM198), GM198*COS(RADIANS(-$C198+Графики!$B$5))+GN198*SIN(RADIANS(-$C198+Графики!$B$5)),"")</f>
        <v/>
      </c>
      <c r="GQ198" s="24"/>
      <c r="GR198" s="25"/>
      <c r="GS198" s="25"/>
      <c r="GT198" s="25"/>
      <c r="GU198" s="18" t="str">
        <f t="shared" si="541"/>
        <v/>
      </c>
      <c r="GV198" s="18" t="str">
        <f t="shared" si="542"/>
        <v/>
      </c>
      <c r="GW198" s="18" t="str">
        <f t="shared" si="592"/>
        <v/>
      </c>
      <c r="GX198" s="18" t="str">
        <f t="shared" si="593"/>
        <v/>
      </c>
      <c r="GY198" s="18" t="str">
        <f>IF(ISNUMBER(GW198), GW198*COS(RADIANS(-$C198+Графики!$B$3))+GX198*SIN(RADIANS(-$C198+Графики!$B$3)),"")</f>
        <v/>
      </c>
      <c r="GZ198" s="19" t="str">
        <f>IF(ISNUMBER(GW198), GW198*COS(RADIANS(-$C198+Графики!$B$5))+GX198*SIN(RADIANS(-$C198+Графики!$B$5)),"")</f>
        <v/>
      </c>
      <c r="HA198" s="24"/>
      <c r="HB198" s="25"/>
      <c r="HC198" s="25"/>
      <c r="HD198" s="25"/>
      <c r="HE198" s="18" t="str">
        <f t="shared" si="543"/>
        <v/>
      </c>
      <c r="HF198" s="18" t="str">
        <f t="shared" si="544"/>
        <v/>
      </c>
      <c r="HG198" s="18" t="str">
        <f t="shared" si="594"/>
        <v/>
      </c>
      <c r="HH198" s="18" t="str">
        <f t="shared" si="595"/>
        <v/>
      </c>
      <c r="HI198" s="18" t="str">
        <f>IF(ISNUMBER(HG198), HG198*COS(RADIANS(-$C198+Графики!$B$3))+HH198*SIN(RADIANS(-$C198+Графики!$B$3)),"")</f>
        <v/>
      </c>
      <c r="HJ198" s="19" t="str">
        <f>IF(ISNUMBER(HG198), HG198*COS(RADIANS(-$C198+Графики!$B$5))+HH198*SIN(RADIANS(-$C198+Графики!$B$5)),"")</f>
        <v/>
      </c>
      <c r="HK198" s="24"/>
      <c r="HL198" s="25"/>
      <c r="HM198" s="25"/>
      <c r="HN198" s="25"/>
      <c r="HO198" s="18" t="str">
        <f t="shared" si="545"/>
        <v/>
      </c>
      <c r="HP198" s="18" t="str">
        <f t="shared" si="546"/>
        <v/>
      </c>
      <c r="HQ198" s="18" t="str">
        <f t="shared" si="596"/>
        <v/>
      </c>
      <c r="HR198" s="18" t="str">
        <f t="shared" si="597"/>
        <v/>
      </c>
      <c r="HS198" s="18" t="str">
        <f>IF(ISNUMBER(HQ198), HQ198*COS(RADIANS(-$C198+Графики!$B$3))+HR198*SIN(RADIANS(-$C198+Графики!$B$3)),"")</f>
        <v/>
      </c>
      <c r="HT198" s="19" t="str">
        <f>IF(ISNUMBER(HQ198), HQ198*COS(RADIANS(-$C198+Графики!$B$5))+HR198*SIN(RADIANS(-$C198+Графики!$B$5)),"")</f>
        <v/>
      </c>
      <c r="HU198" s="24"/>
      <c r="HV198" s="25"/>
      <c r="HW198" s="25"/>
      <c r="HX198" s="25"/>
      <c r="HY198" s="18" t="str">
        <f t="shared" si="547"/>
        <v/>
      </c>
      <c r="HZ198" s="18" t="str">
        <f t="shared" si="548"/>
        <v/>
      </c>
      <c r="IA198" s="18" t="str">
        <f t="shared" si="598"/>
        <v/>
      </c>
      <c r="IB198" s="18" t="str">
        <f t="shared" si="599"/>
        <v/>
      </c>
      <c r="IC198" s="18" t="str">
        <f>IF(ISNUMBER(IA198), IA198*COS(RADIANS(-$C198+Графики!$B$3))+IB198*SIN(RADIANS(-$C198+Графики!$B$3)),"")</f>
        <v/>
      </c>
      <c r="ID198" s="19" t="str">
        <f>IF(ISNUMBER(IA198), IA198*COS(RADIANS(-$C198+Графики!$B$5))+IB198*SIN(RADIANS(-$C198+Графики!$B$5)),"")</f>
        <v/>
      </c>
      <c r="IE198" s="24"/>
      <c r="IF198" s="25"/>
      <c r="IG198" s="25"/>
      <c r="IH198" s="25"/>
      <c r="II198" s="18" t="str">
        <f t="shared" si="549"/>
        <v/>
      </c>
      <c r="IJ198" s="18" t="str">
        <f t="shared" si="550"/>
        <v/>
      </c>
      <c r="IK198" s="18" t="str">
        <f t="shared" si="600"/>
        <v/>
      </c>
      <c r="IL198" s="18" t="str">
        <f t="shared" si="601"/>
        <v/>
      </c>
      <c r="IM198" s="18" t="str">
        <f>IF(ISNUMBER(IK198), IK198*COS(RADIANS(-$C198+Графики!$B$3))+IL198*SIN(RADIANS(-$C198+Графики!$B$3)),"")</f>
        <v/>
      </c>
      <c r="IN198" s="19" t="str">
        <f>IF(ISNUMBER(IK198), IK198*COS(RADIANS(-$C198+Графики!$B$5))+IL198*SIN(RADIANS(-$C198+Графики!$B$5)),"")</f>
        <v/>
      </c>
      <c r="IO198" s="24"/>
      <c r="IP198" s="25"/>
      <c r="IQ198" s="25"/>
      <c r="IR198" s="25"/>
      <c r="IS198" s="18" t="str">
        <f t="shared" si="551"/>
        <v/>
      </c>
      <c r="IT198" s="18" t="str">
        <f t="shared" si="552"/>
        <v/>
      </c>
      <c r="IU198" s="18" t="str">
        <f t="shared" si="602"/>
        <v/>
      </c>
      <c r="IV198" s="18" t="str">
        <f t="shared" si="603"/>
        <v/>
      </c>
      <c r="IW198" s="18" t="str">
        <f>IF(ISNUMBER(IU198), IU198*COS(RADIANS(-$C198+Графики!$B$3))+IV198*SIN(RADIANS(-$C198+Графики!$B$3)),"")</f>
        <v/>
      </c>
      <c r="IX198" s="19" t="str">
        <f>IF(ISNUMBER(IU198), IU198*COS(RADIANS(-$C198+Графики!$B$5))+IV198*SIN(RADIANS(-$C198+Графики!$B$5)),"")</f>
        <v/>
      </c>
    </row>
    <row r="199" spans="1:258" s="88" customFormat="1" x14ac:dyDescent="0.25">
      <c r="A199" s="44">
        <v>199</v>
      </c>
      <c r="B199" s="50">
        <v>0</v>
      </c>
      <c r="C199" s="11">
        <f>IF(Графики!$A$7="Расчитывать с учетом закручивания скважины",B199,0)</f>
        <v>0</v>
      </c>
      <c r="D199" s="47">
        <v>98</v>
      </c>
      <c r="E199" s="34">
        <f t="shared" si="604"/>
        <v>0</v>
      </c>
      <c r="F199" s="35">
        <f t="shared" si="604"/>
        <v>0</v>
      </c>
      <c r="G199" s="35">
        <f t="shared" si="605"/>
        <v>0</v>
      </c>
      <c r="H199" s="36">
        <f t="shared" si="606"/>
        <v>0</v>
      </c>
      <c r="I199" s="29"/>
      <c r="J199" s="25"/>
      <c r="K199" s="25"/>
      <c r="L199" s="25"/>
      <c r="M199" s="18" t="str">
        <f t="shared" si="503"/>
        <v/>
      </c>
      <c r="N199" s="18" t="str">
        <f t="shared" si="504"/>
        <v/>
      </c>
      <c r="O199" s="18" t="str">
        <f t="shared" si="554"/>
        <v/>
      </c>
      <c r="P199" s="18" t="str">
        <f t="shared" si="555"/>
        <v/>
      </c>
      <c r="Q199" s="18" t="str">
        <f>IF(ISNUMBER(O199), O199*COS(RADIANS(-$C199+Графики!$B$3))+P199*SIN(RADIANS(-$C199+Графики!$B$3)),"")</f>
        <v/>
      </c>
      <c r="R199" s="19" t="str">
        <f>IF(ISNUMBER(O199), O199*COS(RADIANS(-$C199+Графики!$B$5))+P199*SIN(RADIANS(-$C199+Графики!$B$5)),"")</f>
        <v/>
      </c>
      <c r="S199" s="29"/>
      <c r="T199" s="25"/>
      <c r="U199" s="25"/>
      <c r="V199" s="25"/>
      <c r="W199" s="18" t="str">
        <f t="shared" si="505"/>
        <v/>
      </c>
      <c r="X199" s="18" t="str">
        <f t="shared" si="506"/>
        <v/>
      </c>
      <c r="Y199" s="18" t="str">
        <f t="shared" si="556"/>
        <v/>
      </c>
      <c r="Z199" s="18" t="str">
        <f t="shared" si="557"/>
        <v/>
      </c>
      <c r="AA199" s="18" t="str">
        <f>IF(ISNUMBER(Y199), Y199*COS(RADIANS(-$C199+Графики!$B$3))+Z199*SIN(RADIANS(-$C199+Графики!$B$3)),"")</f>
        <v/>
      </c>
      <c r="AB199" s="18" t="str">
        <f>IF(ISNUMBER(Y199), Y199*COS(RADIANS(-$C199+Графики!$B$5))+Z199*SIN(RADIANS(-$C199+Графики!$B$5)),"")</f>
        <v/>
      </c>
      <c r="AC199" s="24"/>
      <c r="AD199" s="25"/>
      <c r="AE199" s="25"/>
      <c r="AF199" s="25"/>
      <c r="AG199" s="18" t="str">
        <f t="shared" si="507"/>
        <v/>
      </c>
      <c r="AH199" s="18" t="str">
        <f t="shared" si="508"/>
        <v/>
      </c>
      <c r="AI199" s="18" t="str">
        <f t="shared" si="558"/>
        <v/>
      </c>
      <c r="AJ199" s="18" t="str">
        <f t="shared" si="559"/>
        <v/>
      </c>
      <c r="AK199" s="18" t="str">
        <f>IF(ISNUMBER(AI199), AI199*COS(RADIANS(-$C199+Графики!$B$3))+AJ199*SIN(RADIANS(-$C199+Графики!$B$3)),"")</f>
        <v/>
      </c>
      <c r="AL199" s="19" t="str">
        <f>IF(ISNUMBER(AI199), AI199*COS(RADIANS(-$C199+Графики!$B$5))+AJ199*SIN(RADIANS(-$C199+Графики!$B$5)),"")</f>
        <v/>
      </c>
      <c r="AM199" s="24"/>
      <c r="AN199" s="25"/>
      <c r="AO199" s="25"/>
      <c r="AP199" s="25"/>
      <c r="AQ199" s="18" t="str">
        <f t="shared" si="509"/>
        <v/>
      </c>
      <c r="AR199" s="18" t="str">
        <f t="shared" si="510"/>
        <v/>
      </c>
      <c r="AS199" s="18" t="str">
        <f t="shared" si="560"/>
        <v/>
      </c>
      <c r="AT199" s="18" t="str">
        <f t="shared" si="561"/>
        <v/>
      </c>
      <c r="AU199" s="18" t="str">
        <f>IF(ISNUMBER(AS199), AS199*COS(RADIANS(-$C199+Графики!$B$3))+AT199*SIN(RADIANS(-$C199+Графики!$B$3)),"")</f>
        <v/>
      </c>
      <c r="AV199" s="19" t="str">
        <f>IF(ISNUMBER(AS199), AS199*COS(RADIANS(-$C199+Графики!$B$5))+AT199*SIN(RADIANS(-$C199+Графики!$B$5)),"")</f>
        <v/>
      </c>
      <c r="AW199" s="24"/>
      <c r="AX199" s="25"/>
      <c r="AY199" s="25"/>
      <c r="AZ199" s="25"/>
      <c r="BA199" s="18" t="str">
        <f t="shared" si="511"/>
        <v/>
      </c>
      <c r="BB199" s="18" t="str">
        <f t="shared" si="512"/>
        <v/>
      </c>
      <c r="BC199" s="18" t="str">
        <f t="shared" si="562"/>
        <v/>
      </c>
      <c r="BD199" s="18" t="str">
        <f t="shared" si="563"/>
        <v/>
      </c>
      <c r="BE199" s="18" t="str">
        <f>IF(ISNUMBER(BC199), BC199*COS(RADIANS(-$C199+Графики!$B$3))+BD199*SIN(RADIANS(-$C199+Графики!$B$3)),"")</f>
        <v/>
      </c>
      <c r="BF199" s="19" t="str">
        <f>IF(ISNUMBER(BC199), BC199*COS(RADIANS(-$C199+Графики!$B$5))+BD199*SIN(RADIANS(-$C199+Графики!$B$5)),"")</f>
        <v/>
      </c>
      <c r="BG199" s="24"/>
      <c r="BH199" s="25"/>
      <c r="BI199" s="25"/>
      <c r="BJ199" s="25"/>
      <c r="BK199" s="18" t="str">
        <f t="shared" si="513"/>
        <v/>
      </c>
      <c r="BL199" s="18" t="str">
        <f t="shared" si="514"/>
        <v/>
      </c>
      <c r="BM199" s="18" t="str">
        <f t="shared" si="564"/>
        <v/>
      </c>
      <c r="BN199" s="18" t="str">
        <f t="shared" si="565"/>
        <v/>
      </c>
      <c r="BO199" s="18" t="str">
        <f>IF(ISNUMBER(BM199), BM199*COS(RADIANS(-$C199+Графики!$B$3))+BN199*SIN(RADIANS(-$C199+Графики!$B$3)),"")</f>
        <v/>
      </c>
      <c r="BP199" s="19" t="str">
        <f>IF(ISNUMBER(BM199), BM199*COS(RADIANS(-$C199+Графики!$B$5))+BN199*SIN(RADIANS(-$C199+Графики!$B$5)),"")</f>
        <v/>
      </c>
      <c r="BQ199" s="24"/>
      <c r="BR199" s="25"/>
      <c r="BS199" s="25"/>
      <c r="BT199" s="25"/>
      <c r="BU199" s="18" t="str">
        <f t="shared" si="515"/>
        <v/>
      </c>
      <c r="BV199" s="18" t="str">
        <f t="shared" si="516"/>
        <v/>
      </c>
      <c r="BW199" s="18" t="str">
        <f t="shared" si="566"/>
        <v/>
      </c>
      <c r="BX199" s="18" t="str">
        <f t="shared" si="567"/>
        <v/>
      </c>
      <c r="BY199" s="18" t="str">
        <f>IF(ISNUMBER(BW199), BW199*COS(RADIANS(-$C199+Графики!$B$3))+BX199*SIN(RADIANS(-$C199+Графики!$B$3)),"")</f>
        <v/>
      </c>
      <c r="BZ199" s="19" t="str">
        <f>IF(ISNUMBER(BW199), BW199*COS(RADIANS(-$C199+Графики!$B$5))+BX199*SIN(RADIANS(-$C199+Графики!$B$5)),"")</f>
        <v/>
      </c>
      <c r="CA199" s="29"/>
      <c r="CB199" s="25"/>
      <c r="CC199" s="25"/>
      <c r="CD199" s="25"/>
      <c r="CE199" s="18" t="str">
        <f t="shared" si="517"/>
        <v/>
      </c>
      <c r="CF199" s="18" t="str">
        <f t="shared" si="518"/>
        <v/>
      </c>
      <c r="CG199" s="18" t="str">
        <f t="shared" si="568"/>
        <v/>
      </c>
      <c r="CH199" s="18" t="str">
        <f t="shared" si="569"/>
        <v/>
      </c>
      <c r="CI199" s="18" t="str">
        <f>IF(ISNUMBER(CG199), CG199*COS(RADIANS(-$C199+Графики!$B$3))+CH199*SIN(RADIANS(-$C199+Графики!$B$3)),"")</f>
        <v/>
      </c>
      <c r="CJ199" s="19" t="str">
        <f>IF(ISNUMBER(CG199), CG199*COS(RADIANS(-$C199+Графики!$B$5))+CH199*SIN(RADIANS(-$C199+Графики!$B$5)),"")</f>
        <v/>
      </c>
      <c r="CK199" s="24"/>
      <c r="CL199" s="25"/>
      <c r="CM199" s="25"/>
      <c r="CN199" s="25"/>
      <c r="CO199" s="18" t="str">
        <f t="shared" si="519"/>
        <v/>
      </c>
      <c r="CP199" s="18" t="str">
        <f t="shared" si="520"/>
        <v/>
      </c>
      <c r="CQ199" s="18" t="str">
        <f t="shared" si="570"/>
        <v/>
      </c>
      <c r="CR199" s="18" t="str">
        <f t="shared" si="571"/>
        <v/>
      </c>
      <c r="CS199" s="18" t="str">
        <f>IF(ISNUMBER(CQ199), CQ199*COS(RADIANS(-$C199+Графики!$B$3))+CR199*SIN(RADIANS(-$C199+Графики!$B$3)),"")</f>
        <v/>
      </c>
      <c r="CT199" s="19" t="str">
        <f>IF(ISNUMBER(CQ199), CQ199*COS(RADIANS(-$C199+Графики!$B$5))+CR199*SIN(RADIANS(-$C199+Графики!$B$5)),"")</f>
        <v/>
      </c>
      <c r="CU199" s="24"/>
      <c r="CV199" s="25"/>
      <c r="CW199" s="25"/>
      <c r="CX199" s="25"/>
      <c r="CY199" s="18" t="str">
        <f t="shared" si="521"/>
        <v/>
      </c>
      <c r="CZ199" s="18" t="str">
        <f t="shared" si="522"/>
        <v/>
      </c>
      <c r="DA199" s="18" t="str">
        <f t="shared" si="572"/>
        <v/>
      </c>
      <c r="DB199" s="18" t="str">
        <f t="shared" si="573"/>
        <v/>
      </c>
      <c r="DC199" s="18" t="str">
        <f>IF(ISNUMBER(DA199), DA199*COS(RADIANS(-$C199+Графики!$B$3))+DB199*SIN(RADIANS(-$C199+Графики!$B$3)),"")</f>
        <v/>
      </c>
      <c r="DD199" s="19" t="str">
        <f>IF(ISNUMBER(DA199), DA199*COS(RADIANS(-$C199+Графики!$B$5))+DB199*SIN(RADIANS(-$C199+Графики!$B$5)),"")</f>
        <v/>
      </c>
      <c r="DE199" s="24"/>
      <c r="DF199" s="25"/>
      <c r="DG199" s="25"/>
      <c r="DH199" s="25"/>
      <c r="DI199" s="18" t="str">
        <f t="shared" si="523"/>
        <v/>
      </c>
      <c r="DJ199" s="18" t="str">
        <f t="shared" si="524"/>
        <v/>
      </c>
      <c r="DK199" s="18" t="str">
        <f t="shared" si="574"/>
        <v/>
      </c>
      <c r="DL199" s="18" t="str">
        <f t="shared" si="575"/>
        <v/>
      </c>
      <c r="DM199" s="18" t="str">
        <f>IF(ISNUMBER(DK199), DK199*COS(RADIANS(-$C199+Графики!$B$3))+DL199*SIN(RADIANS(-$C199+Графики!$B$3)),"")</f>
        <v/>
      </c>
      <c r="DN199" s="19" t="str">
        <f>IF(ISNUMBER(DK199), DK199*COS(RADIANS(-$C199+Графики!$B$5))+DL199*SIN(RADIANS(-$C199+Графики!$B$5)),"")</f>
        <v/>
      </c>
      <c r="DO199" s="24"/>
      <c r="DP199" s="25"/>
      <c r="DQ199" s="25"/>
      <c r="DR199" s="25"/>
      <c r="DS199" s="18" t="str">
        <f t="shared" si="525"/>
        <v/>
      </c>
      <c r="DT199" s="18" t="str">
        <f t="shared" si="526"/>
        <v/>
      </c>
      <c r="DU199" s="18" t="str">
        <f t="shared" si="576"/>
        <v/>
      </c>
      <c r="DV199" s="18" t="str">
        <f t="shared" si="577"/>
        <v/>
      </c>
      <c r="DW199" s="18" t="str">
        <f>IF(ISNUMBER(DU199), DU199*COS(RADIANS(-$C199+Графики!$B$3))+DV199*SIN(RADIANS(-$C199+Графики!$B$3)),"")</f>
        <v/>
      </c>
      <c r="DX199" s="19" t="str">
        <f>IF(ISNUMBER(DU199), DU199*COS(RADIANS(-$C199+Графики!$B$5))+DV199*SIN(RADIANS(-$C199+Графики!$B$5)),"")</f>
        <v/>
      </c>
      <c r="DY199" s="24"/>
      <c r="DZ199" s="25"/>
      <c r="EA199" s="25"/>
      <c r="EB199" s="25"/>
      <c r="EC199" s="18" t="str">
        <f t="shared" si="527"/>
        <v/>
      </c>
      <c r="ED199" s="18" t="str">
        <f t="shared" si="528"/>
        <v/>
      </c>
      <c r="EE199" s="18" t="str">
        <f t="shared" si="578"/>
        <v/>
      </c>
      <c r="EF199" s="18" t="str">
        <f t="shared" si="579"/>
        <v/>
      </c>
      <c r="EG199" s="18" t="str">
        <f>IF(ISNUMBER(EE199), EE199*COS(RADIANS(-$C199+Графики!$B$3))+EF199*SIN(RADIANS(-$C199+Графики!$B$3)),"")</f>
        <v/>
      </c>
      <c r="EH199" s="19" t="str">
        <f>IF(ISNUMBER(EE199), EE199*COS(RADIANS(-$C199+Графики!$B$5))+EF199*SIN(RADIANS(-$C199+Графики!$B$5)),"")</f>
        <v/>
      </c>
      <c r="EI199" s="24"/>
      <c r="EJ199" s="25"/>
      <c r="EK199" s="25"/>
      <c r="EL199" s="25"/>
      <c r="EM199" s="18" t="str">
        <f t="shared" si="529"/>
        <v/>
      </c>
      <c r="EN199" s="18" t="str">
        <f t="shared" si="530"/>
        <v/>
      </c>
      <c r="EO199" s="18" t="str">
        <f t="shared" si="580"/>
        <v/>
      </c>
      <c r="EP199" s="18" t="str">
        <f t="shared" si="581"/>
        <v/>
      </c>
      <c r="EQ199" s="18" t="str">
        <f>IF(ISNUMBER(EO199), EO199*COS(RADIANS(-$C199+Графики!$B$3))+EP199*SIN(RADIANS(-$C199+Графики!$B$3)),"")</f>
        <v/>
      </c>
      <c r="ER199" s="19" t="str">
        <f>IF(ISNUMBER(EO199), EO199*COS(RADIANS(-$C199+Графики!$B$5))+EP199*SIN(RADIANS(-$C199+Графики!$B$5)),"")</f>
        <v/>
      </c>
      <c r="ES199" s="24"/>
      <c r="ET199" s="25"/>
      <c r="EU199" s="25"/>
      <c r="EV199" s="25"/>
      <c r="EW199" s="18" t="str">
        <f t="shared" si="531"/>
        <v/>
      </c>
      <c r="EX199" s="18" t="str">
        <f t="shared" si="532"/>
        <v/>
      </c>
      <c r="EY199" s="18" t="str">
        <f t="shared" si="582"/>
        <v/>
      </c>
      <c r="EZ199" s="18" t="str">
        <f t="shared" si="583"/>
        <v/>
      </c>
      <c r="FA199" s="18" t="str">
        <f>IF(ISNUMBER(EY199), EY199*COS(RADIANS(-$C199+Графики!$B$3))+EZ199*SIN(RADIANS(-$C199+Графики!$B$3)),"")</f>
        <v/>
      </c>
      <c r="FB199" s="19" t="str">
        <f>IF(ISNUMBER(EY199), EY199*COS(RADIANS(-$C199+Графики!$B$5))+EZ199*SIN(RADIANS(-$C199+Графики!$B$5)),"")</f>
        <v/>
      </c>
      <c r="FC199" s="24"/>
      <c r="FD199" s="25"/>
      <c r="FE199" s="25"/>
      <c r="FF199" s="25"/>
      <c r="FG199" s="18" t="str">
        <f t="shared" si="533"/>
        <v/>
      </c>
      <c r="FH199" s="18" t="str">
        <f t="shared" si="534"/>
        <v/>
      </c>
      <c r="FI199" s="18" t="str">
        <f t="shared" si="584"/>
        <v/>
      </c>
      <c r="FJ199" s="18" t="str">
        <f t="shared" si="585"/>
        <v/>
      </c>
      <c r="FK199" s="18" t="str">
        <f>IF(ISNUMBER(FI199), FI199*COS(RADIANS(-$C199+Графики!$B$3))+FJ199*SIN(RADIANS(-$C199+Графики!$B$3)),"")</f>
        <v/>
      </c>
      <c r="FL199" s="19" t="str">
        <f>IF(ISNUMBER(FI199), FI199*COS(RADIANS(-$C199+Графики!$B$5))+FJ199*SIN(RADIANS(-$C199+Графики!$B$5)),"")</f>
        <v/>
      </c>
      <c r="FM199" s="24"/>
      <c r="FN199" s="25"/>
      <c r="FO199" s="25"/>
      <c r="FP199" s="25"/>
      <c r="FQ199" s="18" t="str">
        <f t="shared" si="535"/>
        <v/>
      </c>
      <c r="FR199" s="18" t="str">
        <f t="shared" si="536"/>
        <v/>
      </c>
      <c r="FS199" s="18" t="str">
        <f t="shared" si="586"/>
        <v/>
      </c>
      <c r="FT199" s="18" t="str">
        <f t="shared" si="587"/>
        <v/>
      </c>
      <c r="FU199" s="18" t="str">
        <f>IF(ISNUMBER(FS199), FS199*COS(RADIANS(-$C199+Графики!$B$3))+FT199*SIN(RADIANS(-$C199+Графики!$B$3)),"")</f>
        <v/>
      </c>
      <c r="FV199" s="19" t="str">
        <f>IF(ISNUMBER(FS199), FS199*COS(RADIANS(-$C199+Графики!$B$5))+FT199*SIN(RADIANS(-$C199+Графики!$B$5)),"")</f>
        <v/>
      </c>
      <c r="FW199" s="24"/>
      <c r="FX199" s="25"/>
      <c r="FY199" s="25"/>
      <c r="FZ199" s="25"/>
      <c r="GA199" s="18" t="str">
        <f t="shared" si="537"/>
        <v/>
      </c>
      <c r="GB199" s="18" t="str">
        <f t="shared" si="538"/>
        <v/>
      </c>
      <c r="GC199" s="18" t="str">
        <f t="shared" si="588"/>
        <v/>
      </c>
      <c r="GD199" s="18" t="str">
        <f t="shared" si="589"/>
        <v/>
      </c>
      <c r="GE199" s="18" t="str">
        <f>IF(ISNUMBER(GC199), GC199*COS(RADIANS(-$C199+Графики!$B$3))+GD199*SIN(RADIANS(-$C199+Графики!$B$3)),"")</f>
        <v/>
      </c>
      <c r="GF199" s="19" t="str">
        <f>IF(ISNUMBER(GC199), GC199*COS(RADIANS(-$C199+Графики!$B$5))+GD199*SIN(RADIANS(-$C199+Графики!$B$5)),"")</f>
        <v/>
      </c>
      <c r="GG199" s="24"/>
      <c r="GH199" s="25"/>
      <c r="GI199" s="25"/>
      <c r="GJ199" s="25"/>
      <c r="GK199" s="18" t="str">
        <f t="shared" si="539"/>
        <v/>
      </c>
      <c r="GL199" s="18" t="str">
        <f t="shared" si="540"/>
        <v/>
      </c>
      <c r="GM199" s="18" t="str">
        <f t="shared" si="590"/>
        <v/>
      </c>
      <c r="GN199" s="18" t="str">
        <f t="shared" si="591"/>
        <v/>
      </c>
      <c r="GO199" s="18" t="str">
        <f>IF(ISNUMBER(GM199), GM199*COS(RADIANS(-$C199+Графики!$B$3))+GN199*SIN(RADIANS(-$C199+Графики!$B$3)),"")</f>
        <v/>
      </c>
      <c r="GP199" s="19" t="str">
        <f>IF(ISNUMBER(GM199), GM199*COS(RADIANS(-$C199+Графики!$B$5))+GN199*SIN(RADIANS(-$C199+Графики!$B$5)),"")</f>
        <v/>
      </c>
      <c r="GQ199" s="24"/>
      <c r="GR199" s="25"/>
      <c r="GS199" s="25"/>
      <c r="GT199" s="25"/>
      <c r="GU199" s="18" t="str">
        <f t="shared" si="541"/>
        <v/>
      </c>
      <c r="GV199" s="18" t="str">
        <f t="shared" si="542"/>
        <v/>
      </c>
      <c r="GW199" s="18" t="str">
        <f t="shared" si="592"/>
        <v/>
      </c>
      <c r="GX199" s="18" t="str">
        <f t="shared" si="593"/>
        <v/>
      </c>
      <c r="GY199" s="18" t="str">
        <f>IF(ISNUMBER(GW199), GW199*COS(RADIANS(-$C199+Графики!$B$3))+GX199*SIN(RADIANS(-$C199+Графики!$B$3)),"")</f>
        <v/>
      </c>
      <c r="GZ199" s="19" t="str">
        <f>IF(ISNUMBER(GW199), GW199*COS(RADIANS(-$C199+Графики!$B$5))+GX199*SIN(RADIANS(-$C199+Графики!$B$5)),"")</f>
        <v/>
      </c>
      <c r="HA199" s="24"/>
      <c r="HB199" s="25"/>
      <c r="HC199" s="25"/>
      <c r="HD199" s="25"/>
      <c r="HE199" s="18" t="str">
        <f t="shared" si="543"/>
        <v/>
      </c>
      <c r="HF199" s="18" t="str">
        <f t="shared" si="544"/>
        <v/>
      </c>
      <c r="HG199" s="18" t="str">
        <f t="shared" si="594"/>
        <v/>
      </c>
      <c r="HH199" s="18" t="str">
        <f t="shared" si="595"/>
        <v/>
      </c>
      <c r="HI199" s="18" t="str">
        <f>IF(ISNUMBER(HG199), HG199*COS(RADIANS(-$C199+Графики!$B$3))+HH199*SIN(RADIANS(-$C199+Графики!$B$3)),"")</f>
        <v/>
      </c>
      <c r="HJ199" s="19" t="str">
        <f>IF(ISNUMBER(HG199), HG199*COS(RADIANS(-$C199+Графики!$B$5))+HH199*SIN(RADIANS(-$C199+Графики!$B$5)),"")</f>
        <v/>
      </c>
      <c r="HK199" s="24"/>
      <c r="HL199" s="25"/>
      <c r="HM199" s="25"/>
      <c r="HN199" s="25"/>
      <c r="HO199" s="18" t="str">
        <f t="shared" si="545"/>
        <v/>
      </c>
      <c r="HP199" s="18" t="str">
        <f t="shared" si="546"/>
        <v/>
      </c>
      <c r="HQ199" s="18" t="str">
        <f t="shared" si="596"/>
        <v/>
      </c>
      <c r="HR199" s="18" t="str">
        <f t="shared" si="597"/>
        <v/>
      </c>
      <c r="HS199" s="18" t="str">
        <f>IF(ISNUMBER(HQ199), HQ199*COS(RADIANS(-$C199+Графики!$B$3))+HR199*SIN(RADIANS(-$C199+Графики!$B$3)),"")</f>
        <v/>
      </c>
      <c r="HT199" s="19" t="str">
        <f>IF(ISNUMBER(HQ199), HQ199*COS(RADIANS(-$C199+Графики!$B$5))+HR199*SIN(RADIANS(-$C199+Графики!$B$5)),"")</f>
        <v/>
      </c>
      <c r="HU199" s="24"/>
      <c r="HV199" s="25"/>
      <c r="HW199" s="25"/>
      <c r="HX199" s="25"/>
      <c r="HY199" s="18" t="str">
        <f t="shared" si="547"/>
        <v/>
      </c>
      <c r="HZ199" s="18" t="str">
        <f t="shared" si="548"/>
        <v/>
      </c>
      <c r="IA199" s="18" t="str">
        <f t="shared" si="598"/>
        <v/>
      </c>
      <c r="IB199" s="18" t="str">
        <f t="shared" si="599"/>
        <v/>
      </c>
      <c r="IC199" s="18" t="str">
        <f>IF(ISNUMBER(IA199), IA199*COS(RADIANS(-$C199+Графики!$B$3))+IB199*SIN(RADIANS(-$C199+Графики!$B$3)),"")</f>
        <v/>
      </c>
      <c r="ID199" s="19" t="str">
        <f>IF(ISNUMBER(IA199), IA199*COS(RADIANS(-$C199+Графики!$B$5))+IB199*SIN(RADIANS(-$C199+Графики!$B$5)),"")</f>
        <v/>
      </c>
      <c r="IE199" s="24"/>
      <c r="IF199" s="25"/>
      <c r="IG199" s="25"/>
      <c r="IH199" s="25"/>
      <c r="II199" s="18" t="str">
        <f t="shared" si="549"/>
        <v/>
      </c>
      <c r="IJ199" s="18" t="str">
        <f t="shared" si="550"/>
        <v/>
      </c>
      <c r="IK199" s="18" t="str">
        <f t="shared" si="600"/>
        <v/>
      </c>
      <c r="IL199" s="18" t="str">
        <f t="shared" si="601"/>
        <v/>
      </c>
      <c r="IM199" s="18" t="str">
        <f>IF(ISNUMBER(IK199), IK199*COS(RADIANS(-$C199+Графики!$B$3))+IL199*SIN(RADIANS(-$C199+Графики!$B$3)),"")</f>
        <v/>
      </c>
      <c r="IN199" s="19" t="str">
        <f>IF(ISNUMBER(IK199), IK199*COS(RADIANS(-$C199+Графики!$B$5))+IL199*SIN(RADIANS(-$C199+Графики!$B$5)),"")</f>
        <v/>
      </c>
      <c r="IO199" s="24"/>
      <c r="IP199" s="25"/>
      <c r="IQ199" s="25"/>
      <c r="IR199" s="25"/>
      <c r="IS199" s="18" t="str">
        <f t="shared" si="551"/>
        <v/>
      </c>
      <c r="IT199" s="18" t="str">
        <f t="shared" si="552"/>
        <v/>
      </c>
      <c r="IU199" s="18" t="str">
        <f t="shared" si="602"/>
        <v/>
      </c>
      <c r="IV199" s="18" t="str">
        <f t="shared" si="603"/>
        <v/>
      </c>
      <c r="IW199" s="18" t="str">
        <f>IF(ISNUMBER(IU199), IU199*COS(RADIANS(-$C199+Графики!$B$3))+IV199*SIN(RADIANS(-$C199+Графики!$B$3)),"")</f>
        <v/>
      </c>
      <c r="IX199" s="19" t="str">
        <f>IF(ISNUMBER(IU199), IU199*COS(RADIANS(-$C199+Графики!$B$5))+IV199*SIN(RADIANS(-$C199+Графики!$B$5)),"")</f>
        <v/>
      </c>
    </row>
    <row r="200" spans="1:258" s="88" customFormat="1" x14ac:dyDescent="0.25">
      <c r="A200" s="44">
        <v>200</v>
      </c>
      <c r="B200" s="50">
        <v>0</v>
      </c>
      <c r="C200" s="11">
        <f>IF(Графики!$A$7="Расчитывать с учетом закручивания скважины",B200,0)</f>
        <v>0</v>
      </c>
      <c r="D200" s="47">
        <v>98.5</v>
      </c>
      <c r="E200" s="34">
        <f t="shared" si="604"/>
        <v>0</v>
      </c>
      <c r="F200" s="35">
        <f t="shared" si="604"/>
        <v>0</v>
      </c>
      <c r="G200" s="35">
        <f t="shared" si="605"/>
        <v>0</v>
      </c>
      <c r="H200" s="36">
        <f t="shared" si="606"/>
        <v>0</v>
      </c>
      <c r="I200" s="29"/>
      <c r="J200" s="25"/>
      <c r="K200" s="25"/>
      <c r="L200" s="25"/>
      <c r="M200" s="18" t="str">
        <f t="shared" si="503"/>
        <v/>
      </c>
      <c r="N200" s="18" t="str">
        <f t="shared" si="504"/>
        <v/>
      </c>
      <c r="O200" s="18" t="str">
        <f t="shared" si="554"/>
        <v/>
      </c>
      <c r="P200" s="18" t="str">
        <f t="shared" si="555"/>
        <v/>
      </c>
      <c r="Q200" s="18" t="str">
        <f>IF(ISNUMBER(O200), O200*COS(RADIANS(-$C200+Графики!$B$3))+P200*SIN(RADIANS(-$C200+Графики!$B$3)),"")</f>
        <v/>
      </c>
      <c r="R200" s="19" t="str">
        <f>IF(ISNUMBER(O200), O200*COS(RADIANS(-$C200+Графики!$B$5))+P200*SIN(RADIANS(-$C200+Графики!$B$5)),"")</f>
        <v/>
      </c>
      <c r="S200" s="29"/>
      <c r="T200" s="25"/>
      <c r="U200" s="25"/>
      <c r="V200" s="25"/>
      <c r="W200" s="18" t="str">
        <f t="shared" si="505"/>
        <v/>
      </c>
      <c r="X200" s="18" t="str">
        <f t="shared" si="506"/>
        <v/>
      </c>
      <c r="Y200" s="18" t="str">
        <f t="shared" si="556"/>
        <v/>
      </c>
      <c r="Z200" s="18" t="str">
        <f t="shared" si="557"/>
        <v/>
      </c>
      <c r="AA200" s="18" t="str">
        <f>IF(ISNUMBER(Y200), Y200*COS(RADIANS(-$C200+Графики!$B$3))+Z200*SIN(RADIANS(-$C200+Графики!$B$3)),"")</f>
        <v/>
      </c>
      <c r="AB200" s="18" t="str">
        <f>IF(ISNUMBER(Y200), Y200*COS(RADIANS(-$C200+Графики!$B$5))+Z200*SIN(RADIANS(-$C200+Графики!$B$5)),"")</f>
        <v/>
      </c>
      <c r="AC200" s="24"/>
      <c r="AD200" s="25"/>
      <c r="AE200" s="25"/>
      <c r="AF200" s="25"/>
      <c r="AG200" s="18" t="str">
        <f t="shared" si="507"/>
        <v/>
      </c>
      <c r="AH200" s="18" t="str">
        <f t="shared" si="508"/>
        <v/>
      </c>
      <c r="AI200" s="18" t="str">
        <f t="shared" si="558"/>
        <v/>
      </c>
      <c r="AJ200" s="18" t="str">
        <f t="shared" si="559"/>
        <v/>
      </c>
      <c r="AK200" s="18" t="str">
        <f>IF(ISNUMBER(AI200), AI200*COS(RADIANS(-$C200+Графики!$B$3))+AJ200*SIN(RADIANS(-$C200+Графики!$B$3)),"")</f>
        <v/>
      </c>
      <c r="AL200" s="19" t="str">
        <f>IF(ISNUMBER(AI200), AI200*COS(RADIANS(-$C200+Графики!$B$5))+AJ200*SIN(RADIANS(-$C200+Графики!$B$5)),"")</f>
        <v/>
      </c>
      <c r="AM200" s="24"/>
      <c r="AN200" s="25"/>
      <c r="AO200" s="25"/>
      <c r="AP200" s="25"/>
      <c r="AQ200" s="18" t="str">
        <f t="shared" si="509"/>
        <v/>
      </c>
      <c r="AR200" s="18" t="str">
        <f t="shared" si="510"/>
        <v/>
      </c>
      <c r="AS200" s="18" t="str">
        <f t="shared" si="560"/>
        <v/>
      </c>
      <c r="AT200" s="18" t="str">
        <f t="shared" si="561"/>
        <v/>
      </c>
      <c r="AU200" s="18" t="str">
        <f>IF(ISNUMBER(AS200), AS200*COS(RADIANS(-$C200+Графики!$B$3))+AT200*SIN(RADIANS(-$C200+Графики!$B$3)),"")</f>
        <v/>
      </c>
      <c r="AV200" s="19" t="str">
        <f>IF(ISNUMBER(AS200), AS200*COS(RADIANS(-$C200+Графики!$B$5))+AT200*SIN(RADIANS(-$C200+Графики!$B$5)),"")</f>
        <v/>
      </c>
      <c r="AW200" s="24"/>
      <c r="AX200" s="25"/>
      <c r="AY200" s="25"/>
      <c r="AZ200" s="25"/>
      <c r="BA200" s="18" t="str">
        <f t="shared" si="511"/>
        <v/>
      </c>
      <c r="BB200" s="18" t="str">
        <f t="shared" si="512"/>
        <v/>
      </c>
      <c r="BC200" s="18" t="str">
        <f t="shared" si="562"/>
        <v/>
      </c>
      <c r="BD200" s="18" t="str">
        <f t="shared" si="563"/>
        <v/>
      </c>
      <c r="BE200" s="18" t="str">
        <f>IF(ISNUMBER(BC200), BC200*COS(RADIANS(-$C200+Графики!$B$3))+BD200*SIN(RADIANS(-$C200+Графики!$B$3)),"")</f>
        <v/>
      </c>
      <c r="BF200" s="19" t="str">
        <f>IF(ISNUMBER(BC200), BC200*COS(RADIANS(-$C200+Графики!$B$5))+BD200*SIN(RADIANS(-$C200+Графики!$B$5)),"")</f>
        <v/>
      </c>
      <c r="BG200" s="24"/>
      <c r="BH200" s="25"/>
      <c r="BI200" s="25"/>
      <c r="BJ200" s="25"/>
      <c r="BK200" s="18" t="str">
        <f t="shared" si="513"/>
        <v/>
      </c>
      <c r="BL200" s="18" t="str">
        <f t="shared" si="514"/>
        <v/>
      </c>
      <c r="BM200" s="18" t="str">
        <f t="shared" si="564"/>
        <v/>
      </c>
      <c r="BN200" s="18" t="str">
        <f t="shared" si="565"/>
        <v/>
      </c>
      <c r="BO200" s="18" t="str">
        <f>IF(ISNUMBER(BM200), BM200*COS(RADIANS(-$C200+Графики!$B$3))+BN200*SIN(RADIANS(-$C200+Графики!$B$3)),"")</f>
        <v/>
      </c>
      <c r="BP200" s="19" t="str">
        <f>IF(ISNUMBER(BM200), BM200*COS(RADIANS(-$C200+Графики!$B$5))+BN200*SIN(RADIANS(-$C200+Графики!$B$5)),"")</f>
        <v/>
      </c>
      <c r="BQ200" s="24"/>
      <c r="BR200" s="25"/>
      <c r="BS200" s="25"/>
      <c r="BT200" s="25"/>
      <c r="BU200" s="18" t="str">
        <f t="shared" si="515"/>
        <v/>
      </c>
      <c r="BV200" s="18" t="str">
        <f t="shared" si="516"/>
        <v/>
      </c>
      <c r="BW200" s="18" t="str">
        <f t="shared" si="566"/>
        <v/>
      </c>
      <c r="BX200" s="18" t="str">
        <f t="shared" si="567"/>
        <v/>
      </c>
      <c r="BY200" s="18" t="str">
        <f>IF(ISNUMBER(BW200), BW200*COS(RADIANS(-$C200+Графики!$B$3))+BX200*SIN(RADIANS(-$C200+Графики!$B$3)),"")</f>
        <v/>
      </c>
      <c r="BZ200" s="19" t="str">
        <f>IF(ISNUMBER(BW200), BW200*COS(RADIANS(-$C200+Графики!$B$5))+BX200*SIN(RADIANS(-$C200+Графики!$B$5)),"")</f>
        <v/>
      </c>
      <c r="CA200" s="29"/>
      <c r="CB200" s="25"/>
      <c r="CC200" s="25"/>
      <c r="CD200" s="25"/>
      <c r="CE200" s="18" t="str">
        <f t="shared" si="517"/>
        <v/>
      </c>
      <c r="CF200" s="18" t="str">
        <f t="shared" si="518"/>
        <v/>
      </c>
      <c r="CG200" s="18" t="str">
        <f t="shared" si="568"/>
        <v/>
      </c>
      <c r="CH200" s="18" t="str">
        <f t="shared" si="569"/>
        <v/>
      </c>
      <c r="CI200" s="18" t="str">
        <f>IF(ISNUMBER(CG200), CG200*COS(RADIANS(-$C200+Графики!$B$3))+CH200*SIN(RADIANS(-$C200+Графики!$B$3)),"")</f>
        <v/>
      </c>
      <c r="CJ200" s="19" t="str">
        <f>IF(ISNUMBER(CG200), CG200*COS(RADIANS(-$C200+Графики!$B$5))+CH200*SIN(RADIANS(-$C200+Графики!$B$5)),"")</f>
        <v/>
      </c>
      <c r="CK200" s="24"/>
      <c r="CL200" s="25"/>
      <c r="CM200" s="25"/>
      <c r="CN200" s="25"/>
      <c r="CO200" s="18" t="str">
        <f t="shared" si="519"/>
        <v/>
      </c>
      <c r="CP200" s="18" t="str">
        <f t="shared" si="520"/>
        <v/>
      </c>
      <c r="CQ200" s="18" t="str">
        <f t="shared" si="570"/>
        <v/>
      </c>
      <c r="CR200" s="18" t="str">
        <f t="shared" si="571"/>
        <v/>
      </c>
      <c r="CS200" s="18" t="str">
        <f>IF(ISNUMBER(CQ200), CQ200*COS(RADIANS(-$C200+Графики!$B$3))+CR200*SIN(RADIANS(-$C200+Графики!$B$3)),"")</f>
        <v/>
      </c>
      <c r="CT200" s="19" t="str">
        <f>IF(ISNUMBER(CQ200), CQ200*COS(RADIANS(-$C200+Графики!$B$5))+CR200*SIN(RADIANS(-$C200+Графики!$B$5)),"")</f>
        <v/>
      </c>
      <c r="CU200" s="24"/>
      <c r="CV200" s="25"/>
      <c r="CW200" s="25"/>
      <c r="CX200" s="25"/>
      <c r="CY200" s="18" t="str">
        <f t="shared" si="521"/>
        <v/>
      </c>
      <c r="CZ200" s="18" t="str">
        <f t="shared" si="522"/>
        <v/>
      </c>
      <c r="DA200" s="18" t="str">
        <f t="shared" si="572"/>
        <v/>
      </c>
      <c r="DB200" s="18" t="str">
        <f t="shared" si="573"/>
        <v/>
      </c>
      <c r="DC200" s="18" t="str">
        <f>IF(ISNUMBER(DA200), DA200*COS(RADIANS(-$C200+Графики!$B$3))+DB200*SIN(RADIANS(-$C200+Графики!$B$3)),"")</f>
        <v/>
      </c>
      <c r="DD200" s="19" t="str">
        <f>IF(ISNUMBER(DA200), DA200*COS(RADIANS(-$C200+Графики!$B$5))+DB200*SIN(RADIANS(-$C200+Графики!$B$5)),"")</f>
        <v/>
      </c>
      <c r="DE200" s="24"/>
      <c r="DF200" s="25"/>
      <c r="DG200" s="25"/>
      <c r="DH200" s="25"/>
      <c r="DI200" s="18" t="str">
        <f t="shared" si="523"/>
        <v/>
      </c>
      <c r="DJ200" s="18" t="str">
        <f t="shared" si="524"/>
        <v/>
      </c>
      <c r="DK200" s="18" t="str">
        <f t="shared" si="574"/>
        <v/>
      </c>
      <c r="DL200" s="18" t="str">
        <f t="shared" si="575"/>
        <v/>
      </c>
      <c r="DM200" s="18" t="str">
        <f>IF(ISNUMBER(DK200), DK200*COS(RADIANS(-$C200+Графики!$B$3))+DL200*SIN(RADIANS(-$C200+Графики!$B$3)),"")</f>
        <v/>
      </c>
      <c r="DN200" s="19" t="str">
        <f>IF(ISNUMBER(DK200), DK200*COS(RADIANS(-$C200+Графики!$B$5))+DL200*SIN(RADIANS(-$C200+Графики!$B$5)),"")</f>
        <v/>
      </c>
      <c r="DO200" s="24"/>
      <c r="DP200" s="25"/>
      <c r="DQ200" s="25"/>
      <c r="DR200" s="25"/>
      <c r="DS200" s="18" t="str">
        <f t="shared" si="525"/>
        <v/>
      </c>
      <c r="DT200" s="18" t="str">
        <f t="shared" si="526"/>
        <v/>
      </c>
      <c r="DU200" s="18" t="str">
        <f t="shared" si="576"/>
        <v/>
      </c>
      <c r="DV200" s="18" t="str">
        <f t="shared" si="577"/>
        <v/>
      </c>
      <c r="DW200" s="18" t="str">
        <f>IF(ISNUMBER(DU200), DU200*COS(RADIANS(-$C200+Графики!$B$3))+DV200*SIN(RADIANS(-$C200+Графики!$B$3)),"")</f>
        <v/>
      </c>
      <c r="DX200" s="19" t="str">
        <f>IF(ISNUMBER(DU200), DU200*COS(RADIANS(-$C200+Графики!$B$5))+DV200*SIN(RADIANS(-$C200+Графики!$B$5)),"")</f>
        <v/>
      </c>
      <c r="DY200" s="24"/>
      <c r="DZ200" s="25"/>
      <c r="EA200" s="25"/>
      <c r="EB200" s="25"/>
      <c r="EC200" s="18" t="str">
        <f t="shared" si="527"/>
        <v/>
      </c>
      <c r="ED200" s="18" t="str">
        <f t="shared" si="528"/>
        <v/>
      </c>
      <c r="EE200" s="18" t="str">
        <f t="shared" si="578"/>
        <v/>
      </c>
      <c r="EF200" s="18" t="str">
        <f t="shared" si="579"/>
        <v/>
      </c>
      <c r="EG200" s="18" t="str">
        <f>IF(ISNUMBER(EE200), EE200*COS(RADIANS(-$C200+Графики!$B$3))+EF200*SIN(RADIANS(-$C200+Графики!$B$3)),"")</f>
        <v/>
      </c>
      <c r="EH200" s="19" t="str">
        <f>IF(ISNUMBER(EE200), EE200*COS(RADIANS(-$C200+Графики!$B$5))+EF200*SIN(RADIANS(-$C200+Графики!$B$5)),"")</f>
        <v/>
      </c>
      <c r="EI200" s="24"/>
      <c r="EJ200" s="25"/>
      <c r="EK200" s="25"/>
      <c r="EL200" s="25"/>
      <c r="EM200" s="18" t="str">
        <f t="shared" si="529"/>
        <v/>
      </c>
      <c r="EN200" s="18" t="str">
        <f t="shared" si="530"/>
        <v/>
      </c>
      <c r="EO200" s="18" t="str">
        <f t="shared" si="580"/>
        <v/>
      </c>
      <c r="EP200" s="18" t="str">
        <f t="shared" si="581"/>
        <v/>
      </c>
      <c r="EQ200" s="18" t="str">
        <f>IF(ISNUMBER(EO200), EO200*COS(RADIANS(-$C200+Графики!$B$3))+EP200*SIN(RADIANS(-$C200+Графики!$B$3)),"")</f>
        <v/>
      </c>
      <c r="ER200" s="19" t="str">
        <f>IF(ISNUMBER(EO200), EO200*COS(RADIANS(-$C200+Графики!$B$5))+EP200*SIN(RADIANS(-$C200+Графики!$B$5)),"")</f>
        <v/>
      </c>
      <c r="ES200" s="24"/>
      <c r="ET200" s="25"/>
      <c r="EU200" s="25"/>
      <c r="EV200" s="25"/>
      <c r="EW200" s="18" t="str">
        <f t="shared" si="531"/>
        <v/>
      </c>
      <c r="EX200" s="18" t="str">
        <f t="shared" si="532"/>
        <v/>
      </c>
      <c r="EY200" s="18" t="str">
        <f t="shared" si="582"/>
        <v/>
      </c>
      <c r="EZ200" s="18" t="str">
        <f t="shared" si="583"/>
        <v/>
      </c>
      <c r="FA200" s="18" t="str">
        <f>IF(ISNUMBER(EY200), EY200*COS(RADIANS(-$C200+Графики!$B$3))+EZ200*SIN(RADIANS(-$C200+Графики!$B$3)),"")</f>
        <v/>
      </c>
      <c r="FB200" s="19" t="str">
        <f>IF(ISNUMBER(EY200), EY200*COS(RADIANS(-$C200+Графики!$B$5))+EZ200*SIN(RADIANS(-$C200+Графики!$B$5)),"")</f>
        <v/>
      </c>
      <c r="FC200" s="24"/>
      <c r="FD200" s="25"/>
      <c r="FE200" s="25"/>
      <c r="FF200" s="25"/>
      <c r="FG200" s="18" t="str">
        <f t="shared" si="533"/>
        <v/>
      </c>
      <c r="FH200" s="18" t="str">
        <f t="shared" si="534"/>
        <v/>
      </c>
      <c r="FI200" s="18" t="str">
        <f t="shared" si="584"/>
        <v/>
      </c>
      <c r="FJ200" s="18" t="str">
        <f t="shared" si="585"/>
        <v/>
      </c>
      <c r="FK200" s="18" t="str">
        <f>IF(ISNUMBER(FI200), FI200*COS(RADIANS(-$C200+Графики!$B$3))+FJ200*SIN(RADIANS(-$C200+Графики!$B$3)),"")</f>
        <v/>
      </c>
      <c r="FL200" s="19" t="str">
        <f>IF(ISNUMBER(FI200), FI200*COS(RADIANS(-$C200+Графики!$B$5))+FJ200*SIN(RADIANS(-$C200+Графики!$B$5)),"")</f>
        <v/>
      </c>
      <c r="FM200" s="24"/>
      <c r="FN200" s="25"/>
      <c r="FO200" s="25"/>
      <c r="FP200" s="25"/>
      <c r="FQ200" s="18" t="str">
        <f t="shared" si="535"/>
        <v/>
      </c>
      <c r="FR200" s="18" t="str">
        <f t="shared" si="536"/>
        <v/>
      </c>
      <c r="FS200" s="18" t="str">
        <f t="shared" si="586"/>
        <v/>
      </c>
      <c r="FT200" s="18" t="str">
        <f t="shared" si="587"/>
        <v/>
      </c>
      <c r="FU200" s="18" t="str">
        <f>IF(ISNUMBER(FS200), FS200*COS(RADIANS(-$C200+Графики!$B$3))+FT200*SIN(RADIANS(-$C200+Графики!$B$3)),"")</f>
        <v/>
      </c>
      <c r="FV200" s="19" t="str">
        <f>IF(ISNUMBER(FS200), FS200*COS(RADIANS(-$C200+Графики!$B$5))+FT200*SIN(RADIANS(-$C200+Графики!$B$5)),"")</f>
        <v/>
      </c>
      <c r="FW200" s="24"/>
      <c r="FX200" s="25"/>
      <c r="FY200" s="25"/>
      <c r="FZ200" s="25"/>
      <c r="GA200" s="18" t="str">
        <f t="shared" si="537"/>
        <v/>
      </c>
      <c r="GB200" s="18" t="str">
        <f t="shared" si="538"/>
        <v/>
      </c>
      <c r="GC200" s="18" t="str">
        <f t="shared" si="588"/>
        <v/>
      </c>
      <c r="GD200" s="18" t="str">
        <f t="shared" si="589"/>
        <v/>
      </c>
      <c r="GE200" s="18" t="str">
        <f>IF(ISNUMBER(GC200), GC200*COS(RADIANS(-$C200+Графики!$B$3))+GD200*SIN(RADIANS(-$C200+Графики!$B$3)),"")</f>
        <v/>
      </c>
      <c r="GF200" s="19" t="str">
        <f>IF(ISNUMBER(GC200), GC200*COS(RADIANS(-$C200+Графики!$B$5))+GD200*SIN(RADIANS(-$C200+Графики!$B$5)),"")</f>
        <v/>
      </c>
      <c r="GG200" s="24"/>
      <c r="GH200" s="25"/>
      <c r="GI200" s="25"/>
      <c r="GJ200" s="25"/>
      <c r="GK200" s="18" t="str">
        <f t="shared" si="539"/>
        <v/>
      </c>
      <c r="GL200" s="18" t="str">
        <f t="shared" si="540"/>
        <v/>
      </c>
      <c r="GM200" s="18" t="str">
        <f t="shared" si="590"/>
        <v/>
      </c>
      <c r="GN200" s="18" t="str">
        <f t="shared" si="591"/>
        <v/>
      </c>
      <c r="GO200" s="18" t="str">
        <f>IF(ISNUMBER(GM200), GM200*COS(RADIANS(-$C200+Графики!$B$3))+GN200*SIN(RADIANS(-$C200+Графики!$B$3)),"")</f>
        <v/>
      </c>
      <c r="GP200" s="19" t="str">
        <f>IF(ISNUMBER(GM200), GM200*COS(RADIANS(-$C200+Графики!$B$5))+GN200*SIN(RADIANS(-$C200+Графики!$B$5)),"")</f>
        <v/>
      </c>
      <c r="GQ200" s="24"/>
      <c r="GR200" s="25"/>
      <c r="GS200" s="25"/>
      <c r="GT200" s="25"/>
      <c r="GU200" s="18" t="str">
        <f t="shared" si="541"/>
        <v/>
      </c>
      <c r="GV200" s="18" t="str">
        <f t="shared" si="542"/>
        <v/>
      </c>
      <c r="GW200" s="18" t="str">
        <f t="shared" si="592"/>
        <v/>
      </c>
      <c r="GX200" s="18" t="str">
        <f t="shared" si="593"/>
        <v/>
      </c>
      <c r="GY200" s="18" t="str">
        <f>IF(ISNUMBER(GW200), GW200*COS(RADIANS(-$C200+Графики!$B$3))+GX200*SIN(RADIANS(-$C200+Графики!$B$3)),"")</f>
        <v/>
      </c>
      <c r="GZ200" s="19" t="str">
        <f>IF(ISNUMBER(GW200), GW200*COS(RADIANS(-$C200+Графики!$B$5))+GX200*SIN(RADIANS(-$C200+Графики!$B$5)),"")</f>
        <v/>
      </c>
      <c r="HA200" s="24"/>
      <c r="HB200" s="25"/>
      <c r="HC200" s="25"/>
      <c r="HD200" s="25"/>
      <c r="HE200" s="18" t="str">
        <f t="shared" si="543"/>
        <v/>
      </c>
      <c r="HF200" s="18" t="str">
        <f t="shared" si="544"/>
        <v/>
      </c>
      <c r="HG200" s="18" t="str">
        <f t="shared" si="594"/>
        <v/>
      </c>
      <c r="HH200" s="18" t="str">
        <f t="shared" si="595"/>
        <v/>
      </c>
      <c r="HI200" s="18" t="str">
        <f>IF(ISNUMBER(HG200), HG200*COS(RADIANS(-$C200+Графики!$B$3))+HH200*SIN(RADIANS(-$C200+Графики!$B$3)),"")</f>
        <v/>
      </c>
      <c r="HJ200" s="19" t="str">
        <f>IF(ISNUMBER(HG200), HG200*COS(RADIANS(-$C200+Графики!$B$5))+HH200*SIN(RADIANS(-$C200+Графики!$B$5)),"")</f>
        <v/>
      </c>
      <c r="HK200" s="24"/>
      <c r="HL200" s="25"/>
      <c r="HM200" s="25"/>
      <c r="HN200" s="25"/>
      <c r="HO200" s="18" t="str">
        <f t="shared" si="545"/>
        <v/>
      </c>
      <c r="HP200" s="18" t="str">
        <f t="shared" si="546"/>
        <v/>
      </c>
      <c r="HQ200" s="18" t="str">
        <f t="shared" si="596"/>
        <v/>
      </c>
      <c r="HR200" s="18" t="str">
        <f t="shared" si="597"/>
        <v/>
      </c>
      <c r="HS200" s="18" t="str">
        <f>IF(ISNUMBER(HQ200), HQ200*COS(RADIANS(-$C200+Графики!$B$3))+HR200*SIN(RADIANS(-$C200+Графики!$B$3)),"")</f>
        <v/>
      </c>
      <c r="HT200" s="19" t="str">
        <f>IF(ISNUMBER(HQ200), HQ200*COS(RADIANS(-$C200+Графики!$B$5))+HR200*SIN(RADIANS(-$C200+Графики!$B$5)),"")</f>
        <v/>
      </c>
      <c r="HU200" s="24"/>
      <c r="HV200" s="25"/>
      <c r="HW200" s="25"/>
      <c r="HX200" s="25"/>
      <c r="HY200" s="18" t="str">
        <f t="shared" si="547"/>
        <v/>
      </c>
      <c r="HZ200" s="18" t="str">
        <f t="shared" si="548"/>
        <v/>
      </c>
      <c r="IA200" s="18" t="str">
        <f t="shared" si="598"/>
        <v/>
      </c>
      <c r="IB200" s="18" t="str">
        <f t="shared" si="599"/>
        <v/>
      </c>
      <c r="IC200" s="18" t="str">
        <f>IF(ISNUMBER(IA200), IA200*COS(RADIANS(-$C200+Графики!$B$3))+IB200*SIN(RADIANS(-$C200+Графики!$B$3)),"")</f>
        <v/>
      </c>
      <c r="ID200" s="19" t="str">
        <f>IF(ISNUMBER(IA200), IA200*COS(RADIANS(-$C200+Графики!$B$5))+IB200*SIN(RADIANS(-$C200+Графики!$B$5)),"")</f>
        <v/>
      </c>
      <c r="IE200" s="24"/>
      <c r="IF200" s="25"/>
      <c r="IG200" s="25"/>
      <c r="IH200" s="25"/>
      <c r="II200" s="18" t="str">
        <f t="shared" si="549"/>
        <v/>
      </c>
      <c r="IJ200" s="18" t="str">
        <f t="shared" si="550"/>
        <v/>
      </c>
      <c r="IK200" s="18" t="str">
        <f t="shared" si="600"/>
        <v/>
      </c>
      <c r="IL200" s="18" t="str">
        <f t="shared" si="601"/>
        <v/>
      </c>
      <c r="IM200" s="18" t="str">
        <f>IF(ISNUMBER(IK200), IK200*COS(RADIANS(-$C200+Графики!$B$3))+IL200*SIN(RADIANS(-$C200+Графики!$B$3)),"")</f>
        <v/>
      </c>
      <c r="IN200" s="19" t="str">
        <f>IF(ISNUMBER(IK200), IK200*COS(RADIANS(-$C200+Графики!$B$5))+IL200*SIN(RADIANS(-$C200+Графики!$B$5)),"")</f>
        <v/>
      </c>
      <c r="IO200" s="24"/>
      <c r="IP200" s="25"/>
      <c r="IQ200" s="25"/>
      <c r="IR200" s="25"/>
      <c r="IS200" s="18" t="str">
        <f t="shared" si="551"/>
        <v/>
      </c>
      <c r="IT200" s="18" t="str">
        <f t="shared" si="552"/>
        <v/>
      </c>
      <c r="IU200" s="18" t="str">
        <f t="shared" si="602"/>
        <v/>
      </c>
      <c r="IV200" s="18" t="str">
        <f t="shared" si="603"/>
        <v/>
      </c>
      <c r="IW200" s="18" t="str">
        <f>IF(ISNUMBER(IU200), IU200*COS(RADIANS(-$C200+Графики!$B$3))+IV200*SIN(RADIANS(-$C200+Графики!$B$3)),"")</f>
        <v/>
      </c>
      <c r="IX200" s="19" t="str">
        <f>IF(ISNUMBER(IU200), IU200*COS(RADIANS(-$C200+Графики!$B$5))+IV200*SIN(RADIANS(-$C200+Графики!$B$5)),"")</f>
        <v/>
      </c>
    </row>
    <row r="201" spans="1:258" s="88" customFormat="1" x14ac:dyDescent="0.25">
      <c r="A201" s="44">
        <v>201</v>
      </c>
      <c r="B201" s="50">
        <v>0</v>
      </c>
      <c r="C201" s="11">
        <f>IF(Графики!$A$7="Расчитывать с учетом закручивания скважины",B201,0)</f>
        <v>0</v>
      </c>
      <c r="D201" s="47">
        <v>99</v>
      </c>
      <c r="E201" s="34">
        <f t="shared" si="604"/>
        <v>0</v>
      </c>
      <c r="F201" s="35">
        <f t="shared" si="604"/>
        <v>0</v>
      </c>
      <c r="G201" s="35">
        <f t="shared" si="605"/>
        <v>0</v>
      </c>
      <c r="H201" s="36">
        <f t="shared" si="606"/>
        <v>0</v>
      </c>
      <c r="I201" s="29"/>
      <c r="J201" s="25"/>
      <c r="K201" s="25"/>
      <c r="L201" s="25"/>
      <c r="M201" s="18" t="str">
        <f t="shared" si="503"/>
        <v/>
      </c>
      <c r="N201" s="18" t="str">
        <f t="shared" si="504"/>
        <v/>
      </c>
      <c r="O201" s="18" t="str">
        <f t="shared" si="554"/>
        <v/>
      </c>
      <c r="P201" s="18" t="str">
        <f t="shared" si="555"/>
        <v/>
      </c>
      <c r="Q201" s="18" t="str">
        <f>IF(ISNUMBER(O201), O201*COS(RADIANS(-$C201+Графики!$B$3))+P201*SIN(RADIANS(-$C201+Графики!$B$3)),"")</f>
        <v/>
      </c>
      <c r="R201" s="19" t="str">
        <f>IF(ISNUMBER(O201), O201*COS(RADIANS(-$C201+Графики!$B$5))+P201*SIN(RADIANS(-$C201+Графики!$B$5)),"")</f>
        <v/>
      </c>
      <c r="S201" s="29"/>
      <c r="T201" s="25"/>
      <c r="U201" s="25"/>
      <c r="V201" s="25"/>
      <c r="W201" s="18" t="str">
        <f t="shared" si="505"/>
        <v/>
      </c>
      <c r="X201" s="18" t="str">
        <f t="shared" si="506"/>
        <v/>
      </c>
      <c r="Y201" s="18" t="str">
        <f t="shared" si="556"/>
        <v/>
      </c>
      <c r="Z201" s="18" t="str">
        <f t="shared" si="557"/>
        <v/>
      </c>
      <c r="AA201" s="18" t="str">
        <f>IF(ISNUMBER(Y201), Y201*COS(RADIANS(-$C201+Графики!$B$3))+Z201*SIN(RADIANS(-$C201+Графики!$B$3)),"")</f>
        <v/>
      </c>
      <c r="AB201" s="18" t="str">
        <f>IF(ISNUMBER(Y201), Y201*COS(RADIANS(-$C201+Графики!$B$5))+Z201*SIN(RADIANS(-$C201+Графики!$B$5)),"")</f>
        <v/>
      </c>
      <c r="AC201" s="24"/>
      <c r="AD201" s="25"/>
      <c r="AE201" s="25"/>
      <c r="AF201" s="25"/>
      <c r="AG201" s="18" t="str">
        <f t="shared" si="507"/>
        <v/>
      </c>
      <c r="AH201" s="18" t="str">
        <f t="shared" si="508"/>
        <v/>
      </c>
      <c r="AI201" s="18" t="str">
        <f t="shared" si="558"/>
        <v/>
      </c>
      <c r="AJ201" s="18" t="str">
        <f t="shared" si="559"/>
        <v/>
      </c>
      <c r="AK201" s="18" t="str">
        <f>IF(ISNUMBER(AI201), AI201*COS(RADIANS(-$C201+Графики!$B$3))+AJ201*SIN(RADIANS(-$C201+Графики!$B$3)),"")</f>
        <v/>
      </c>
      <c r="AL201" s="19" t="str">
        <f>IF(ISNUMBER(AI201), AI201*COS(RADIANS(-$C201+Графики!$B$5))+AJ201*SIN(RADIANS(-$C201+Графики!$B$5)),"")</f>
        <v/>
      </c>
      <c r="AM201" s="24"/>
      <c r="AN201" s="25"/>
      <c r="AO201" s="25"/>
      <c r="AP201" s="25"/>
      <c r="AQ201" s="18" t="str">
        <f t="shared" si="509"/>
        <v/>
      </c>
      <c r="AR201" s="18" t="str">
        <f t="shared" si="510"/>
        <v/>
      </c>
      <c r="AS201" s="18" t="str">
        <f t="shared" si="560"/>
        <v/>
      </c>
      <c r="AT201" s="18" t="str">
        <f t="shared" si="561"/>
        <v/>
      </c>
      <c r="AU201" s="18" t="str">
        <f>IF(ISNUMBER(AS201), AS201*COS(RADIANS(-$C201+Графики!$B$3))+AT201*SIN(RADIANS(-$C201+Графики!$B$3)),"")</f>
        <v/>
      </c>
      <c r="AV201" s="19" t="str">
        <f>IF(ISNUMBER(AS201), AS201*COS(RADIANS(-$C201+Графики!$B$5))+AT201*SIN(RADIANS(-$C201+Графики!$B$5)),"")</f>
        <v/>
      </c>
      <c r="AW201" s="24"/>
      <c r="AX201" s="25"/>
      <c r="AY201" s="25"/>
      <c r="AZ201" s="25"/>
      <c r="BA201" s="18" t="str">
        <f t="shared" si="511"/>
        <v/>
      </c>
      <c r="BB201" s="18" t="str">
        <f t="shared" si="512"/>
        <v/>
      </c>
      <c r="BC201" s="18" t="str">
        <f t="shared" si="562"/>
        <v/>
      </c>
      <c r="BD201" s="18" t="str">
        <f t="shared" si="563"/>
        <v/>
      </c>
      <c r="BE201" s="18" t="str">
        <f>IF(ISNUMBER(BC201), BC201*COS(RADIANS(-$C201+Графики!$B$3))+BD201*SIN(RADIANS(-$C201+Графики!$B$3)),"")</f>
        <v/>
      </c>
      <c r="BF201" s="19" t="str">
        <f>IF(ISNUMBER(BC201), BC201*COS(RADIANS(-$C201+Графики!$B$5))+BD201*SIN(RADIANS(-$C201+Графики!$B$5)),"")</f>
        <v/>
      </c>
      <c r="BG201" s="24"/>
      <c r="BH201" s="25"/>
      <c r="BI201" s="25"/>
      <c r="BJ201" s="25"/>
      <c r="BK201" s="18" t="str">
        <f t="shared" si="513"/>
        <v/>
      </c>
      <c r="BL201" s="18" t="str">
        <f t="shared" si="514"/>
        <v/>
      </c>
      <c r="BM201" s="18" t="str">
        <f t="shared" si="564"/>
        <v/>
      </c>
      <c r="BN201" s="18" t="str">
        <f t="shared" si="565"/>
        <v/>
      </c>
      <c r="BO201" s="18" t="str">
        <f>IF(ISNUMBER(BM201), BM201*COS(RADIANS(-$C201+Графики!$B$3))+BN201*SIN(RADIANS(-$C201+Графики!$B$3)),"")</f>
        <v/>
      </c>
      <c r="BP201" s="19" t="str">
        <f>IF(ISNUMBER(BM201), BM201*COS(RADIANS(-$C201+Графики!$B$5))+BN201*SIN(RADIANS(-$C201+Графики!$B$5)),"")</f>
        <v/>
      </c>
      <c r="BQ201" s="24"/>
      <c r="BR201" s="25"/>
      <c r="BS201" s="25"/>
      <c r="BT201" s="25"/>
      <c r="BU201" s="18" t="str">
        <f t="shared" si="515"/>
        <v/>
      </c>
      <c r="BV201" s="18" t="str">
        <f t="shared" si="516"/>
        <v/>
      </c>
      <c r="BW201" s="18" t="str">
        <f t="shared" si="566"/>
        <v/>
      </c>
      <c r="BX201" s="18" t="str">
        <f t="shared" si="567"/>
        <v/>
      </c>
      <c r="BY201" s="18" t="str">
        <f>IF(ISNUMBER(BW201), BW201*COS(RADIANS(-$C201+Графики!$B$3))+BX201*SIN(RADIANS(-$C201+Графики!$B$3)),"")</f>
        <v/>
      </c>
      <c r="BZ201" s="19" t="str">
        <f>IF(ISNUMBER(BW201), BW201*COS(RADIANS(-$C201+Графики!$B$5))+BX201*SIN(RADIANS(-$C201+Графики!$B$5)),"")</f>
        <v/>
      </c>
      <c r="CA201" s="29"/>
      <c r="CB201" s="25"/>
      <c r="CC201" s="25"/>
      <c r="CD201" s="25"/>
      <c r="CE201" s="18" t="str">
        <f t="shared" si="517"/>
        <v/>
      </c>
      <c r="CF201" s="18" t="str">
        <f t="shared" si="518"/>
        <v/>
      </c>
      <c r="CG201" s="18" t="str">
        <f t="shared" si="568"/>
        <v/>
      </c>
      <c r="CH201" s="18" t="str">
        <f t="shared" si="569"/>
        <v/>
      </c>
      <c r="CI201" s="18" t="str">
        <f>IF(ISNUMBER(CG201), CG201*COS(RADIANS(-$C201+Графики!$B$3))+CH201*SIN(RADIANS(-$C201+Графики!$B$3)),"")</f>
        <v/>
      </c>
      <c r="CJ201" s="19" t="str">
        <f>IF(ISNUMBER(CG201), CG201*COS(RADIANS(-$C201+Графики!$B$5))+CH201*SIN(RADIANS(-$C201+Графики!$B$5)),"")</f>
        <v/>
      </c>
      <c r="CK201" s="24"/>
      <c r="CL201" s="25"/>
      <c r="CM201" s="25"/>
      <c r="CN201" s="25"/>
      <c r="CO201" s="18" t="str">
        <f t="shared" si="519"/>
        <v/>
      </c>
      <c r="CP201" s="18" t="str">
        <f t="shared" si="520"/>
        <v/>
      </c>
      <c r="CQ201" s="18" t="str">
        <f t="shared" si="570"/>
        <v/>
      </c>
      <c r="CR201" s="18" t="str">
        <f t="shared" si="571"/>
        <v/>
      </c>
      <c r="CS201" s="18" t="str">
        <f>IF(ISNUMBER(CQ201), CQ201*COS(RADIANS(-$C201+Графики!$B$3))+CR201*SIN(RADIANS(-$C201+Графики!$B$3)),"")</f>
        <v/>
      </c>
      <c r="CT201" s="19" t="str">
        <f>IF(ISNUMBER(CQ201), CQ201*COS(RADIANS(-$C201+Графики!$B$5))+CR201*SIN(RADIANS(-$C201+Графики!$B$5)),"")</f>
        <v/>
      </c>
      <c r="CU201" s="24"/>
      <c r="CV201" s="25"/>
      <c r="CW201" s="25"/>
      <c r="CX201" s="25"/>
      <c r="CY201" s="18" t="str">
        <f t="shared" si="521"/>
        <v/>
      </c>
      <c r="CZ201" s="18" t="str">
        <f t="shared" si="522"/>
        <v/>
      </c>
      <c r="DA201" s="18" t="str">
        <f t="shared" si="572"/>
        <v/>
      </c>
      <c r="DB201" s="18" t="str">
        <f t="shared" si="573"/>
        <v/>
      </c>
      <c r="DC201" s="18" t="str">
        <f>IF(ISNUMBER(DA201), DA201*COS(RADIANS(-$C201+Графики!$B$3))+DB201*SIN(RADIANS(-$C201+Графики!$B$3)),"")</f>
        <v/>
      </c>
      <c r="DD201" s="19" t="str">
        <f>IF(ISNUMBER(DA201), DA201*COS(RADIANS(-$C201+Графики!$B$5))+DB201*SIN(RADIANS(-$C201+Графики!$B$5)),"")</f>
        <v/>
      </c>
      <c r="DE201" s="24"/>
      <c r="DF201" s="25"/>
      <c r="DG201" s="25"/>
      <c r="DH201" s="25"/>
      <c r="DI201" s="18" t="str">
        <f t="shared" si="523"/>
        <v/>
      </c>
      <c r="DJ201" s="18" t="str">
        <f t="shared" si="524"/>
        <v/>
      </c>
      <c r="DK201" s="18" t="str">
        <f t="shared" si="574"/>
        <v/>
      </c>
      <c r="DL201" s="18" t="str">
        <f t="shared" si="575"/>
        <v/>
      </c>
      <c r="DM201" s="18" t="str">
        <f>IF(ISNUMBER(DK201), DK201*COS(RADIANS(-$C201+Графики!$B$3))+DL201*SIN(RADIANS(-$C201+Графики!$B$3)),"")</f>
        <v/>
      </c>
      <c r="DN201" s="19" t="str">
        <f>IF(ISNUMBER(DK201), DK201*COS(RADIANS(-$C201+Графики!$B$5))+DL201*SIN(RADIANS(-$C201+Графики!$B$5)),"")</f>
        <v/>
      </c>
      <c r="DO201" s="24"/>
      <c r="DP201" s="25"/>
      <c r="DQ201" s="25"/>
      <c r="DR201" s="25"/>
      <c r="DS201" s="18" t="str">
        <f t="shared" si="525"/>
        <v/>
      </c>
      <c r="DT201" s="18" t="str">
        <f t="shared" si="526"/>
        <v/>
      </c>
      <c r="DU201" s="18" t="str">
        <f t="shared" si="576"/>
        <v/>
      </c>
      <c r="DV201" s="18" t="str">
        <f t="shared" si="577"/>
        <v/>
      </c>
      <c r="DW201" s="18" t="str">
        <f>IF(ISNUMBER(DU201), DU201*COS(RADIANS(-$C201+Графики!$B$3))+DV201*SIN(RADIANS(-$C201+Графики!$B$3)),"")</f>
        <v/>
      </c>
      <c r="DX201" s="19" t="str">
        <f>IF(ISNUMBER(DU201), DU201*COS(RADIANS(-$C201+Графики!$B$5))+DV201*SIN(RADIANS(-$C201+Графики!$B$5)),"")</f>
        <v/>
      </c>
      <c r="DY201" s="24"/>
      <c r="DZ201" s="25"/>
      <c r="EA201" s="25"/>
      <c r="EB201" s="25"/>
      <c r="EC201" s="18" t="str">
        <f t="shared" si="527"/>
        <v/>
      </c>
      <c r="ED201" s="18" t="str">
        <f t="shared" si="528"/>
        <v/>
      </c>
      <c r="EE201" s="18" t="str">
        <f t="shared" si="578"/>
        <v/>
      </c>
      <c r="EF201" s="18" t="str">
        <f t="shared" si="579"/>
        <v/>
      </c>
      <c r="EG201" s="18" t="str">
        <f>IF(ISNUMBER(EE201), EE201*COS(RADIANS(-$C201+Графики!$B$3))+EF201*SIN(RADIANS(-$C201+Графики!$B$3)),"")</f>
        <v/>
      </c>
      <c r="EH201" s="19" t="str">
        <f>IF(ISNUMBER(EE201), EE201*COS(RADIANS(-$C201+Графики!$B$5))+EF201*SIN(RADIANS(-$C201+Графики!$B$5)),"")</f>
        <v/>
      </c>
      <c r="EI201" s="24"/>
      <c r="EJ201" s="25"/>
      <c r="EK201" s="25"/>
      <c r="EL201" s="25"/>
      <c r="EM201" s="18" t="str">
        <f t="shared" si="529"/>
        <v/>
      </c>
      <c r="EN201" s="18" t="str">
        <f t="shared" si="530"/>
        <v/>
      </c>
      <c r="EO201" s="18" t="str">
        <f t="shared" si="580"/>
        <v/>
      </c>
      <c r="EP201" s="18" t="str">
        <f t="shared" si="581"/>
        <v/>
      </c>
      <c r="EQ201" s="18" t="str">
        <f>IF(ISNUMBER(EO201), EO201*COS(RADIANS(-$C201+Графики!$B$3))+EP201*SIN(RADIANS(-$C201+Графики!$B$3)),"")</f>
        <v/>
      </c>
      <c r="ER201" s="19" t="str">
        <f>IF(ISNUMBER(EO201), EO201*COS(RADIANS(-$C201+Графики!$B$5))+EP201*SIN(RADIANS(-$C201+Графики!$B$5)),"")</f>
        <v/>
      </c>
      <c r="ES201" s="24"/>
      <c r="ET201" s="25"/>
      <c r="EU201" s="25"/>
      <c r="EV201" s="25"/>
      <c r="EW201" s="18" t="str">
        <f t="shared" si="531"/>
        <v/>
      </c>
      <c r="EX201" s="18" t="str">
        <f t="shared" si="532"/>
        <v/>
      </c>
      <c r="EY201" s="18" t="str">
        <f t="shared" si="582"/>
        <v/>
      </c>
      <c r="EZ201" s="18" t="str">
        <f t="shared" si="583"/>
        <v/>
      </c>
      <c r="FA201" s="18" t="str">
        <f>IF(ISNUMBER(EY201), EY201*COS(RADIANS(-$C201+Графики!$B$3))+EZ201*SIN(RADIANS(-$C201+Графики!$B$3)),"")</f>
        <v/>
      </c>
      <c r="FB201" s="19" t="str">
        <f>IF(ISNUMBER(EY201), EY201*COS(RADIANS(-$C201+Графики!$B$5))+EZ201*SIN(RADIANS(-$C201+Графики!$B$5)),"")</f>
        <v/>
      </c>
      <c r="FC201" s="24"/>
      <c r="FD201" s="25"/>
      <c r="FE201" s="25"/>
      <c r="FF201" s="25"/>
      <c r="FG201" s="18" t="str">
        <f t="shared" si="533"/>
        <v/>
      </c>
      <c r="FH201" s="18" t="str">
        <f t="shared" si="534"/>
        <v/>
      </c>
      <c r="FI201" s="18" t="str">
        <f t="shared" si="584"/>
        <v/>
      </c>
      <c r="FJ201" s="18" t="str">
        <f t="shared" si="585"/>
        <v/>
      </c>
      <c r="FK201" s="18" t="str">
        <f>IF(ISNUMBER(FI201), FI201*COS(RADIANS(-$C201+Графики!$B$3))+FJ201*SIN(RADIANS(-$C201+Графики!$B$3)),"")</f>
        <v/>
      </c>
      <c r="FL201" s="19" t="str">
        <f>IF(ISNUMBER(FI201), FI201*COS(RADIANS(-$C201+Графики!$B$5))+FJ201*SIN(RADIANS(-$C201+Графики!$B$5)),"")</f>
        <v/>
      </c>
      <c r="FM201" s="24"/>
      <c r="FN201" s="25"/>
      <c r="FO201" s="25"/>
      <c r="FP201" s="25"/>
      <c r="FQ201" s="18" t="str">
        <f t="shared" si="535"/>
        <v/>
      </c>
      <c r="FR201" s="18" t="str">
        <f t="shared" si="536"/>
        <v/>
      </c>
      <c r="FS201" s="18" t="str">
        <f t="shared" si="586"/>
        <v/>
      </c>
      <c r="FT201" s="18" t="str">
        <f t="shared" si="587"/>
        <v/>
      </c>
      <c r="FU201" s="18" t="str">
        <f>IF(ISNUMBER(FS201), FS201*COS(RADIANS(-$C201+Графики!$B$3))+FT201*SIN(RADIANS(-$C201+Графики!$B$3)),"")</f>
        <v/>
      </c>
      <c r="FV201" s="19" t="str">
        <f>IF(ISNUMBER(FS201), FS201*COS(RADIANS(-$C201+Графики!$B$5))+FT201*SIN(RADIANS(-$C201+Графики!$B$5)),"")</f>
        <v/>
      </c>
      <c r="FW201" s="24"/>
      <c r="FX201" s="25"/>
      <c r="FY201" s="25"/>
      <c r="FZ201" s="25"/>
      <c r="GA201" s="18" t="str">
        <f t="shared" si="537"/>
        <v/>
      </c>
      <c r="GB201" s="18" t="str">
        <f t="shared" si="538"/>
        <v/>
      </c>
      <c r="GC201" s="18" t="str">
        <f t="shared" si="588"/>
        <v/>
      </c>
      <c r="GD201" s="18" t="str">
        <f t="shared" si="589"/>
        <v/>
      </c>
      <c r="GE201" s="18" t="str">
        <f>IF(ISNUMBER(GC201), GC201*COS(RADIANS(-$C201+Графики!$B$3))+GD201*SIN(RADIANS(-$C201+Графики!$B$3)),"")</f>
        <v/>
      </c>
      <c r="GF201" s="19" t="str">
        <f>IF(ISNUMBER(GC201), GC201*COS(RADIANS(-$C201+Графики!$B$5))+GD201*SIN(RADIANS(-$C201+Графики!$B$5)),"")</f>
        <v/>
      </c>
      <c r="GG201" s="24"/>
      <c r="GH201" s="25"/>
      <c r="GI201" s="25"/>
      <c r="GJ201" s="25"/>
      <c r="GK201" s="18" t="str">
        <f t="shared" si="539"/>
        <v/>
      </c>
      <c r="GL201" s="18" t="str">
        <f t="shared" si="540"/>
        <v/>
      </c>
      <c r="GM201" s="18" t="str">
        <f t="shared" si="590"/>
        <v/>
      </c>
      <c r="GN201" s="18" t="str">
        <f t="shared" si="591"/>
        <v/>
      </c>
      <c r="GO201" s="18" t="str">
        <f>IF(ISNUMBER(GM201), GM201*COS(RADIANS(-$C201+Графики!$B$3))+GN201*SIN(RADIANS(-$C201+Графики!$B$3)),"")</f>
        <v/>
      </c>
      <c r="GP201" s="19" t="str">
        <f>IF(ISNUMBER(GM201), GM201*COS(RADIANS(-$C201+Графики!$B$5))+GN201*SIN(RADIANS(-$C201+Графики!$B$5)),"")</f>
        <v/>
      </c>
      <c r="GQ201" s="24"/>
      <c r="GR201" s="25"/>
      <c r="GS201" s="25"/>
      <c r="GT201" s="25"/>
      <c r="GU201" s="18" t="str">
        <f t="shared" si="541"/>
        <v/>
      </c>
      <c r="GV201" s="18" t="str">
        <f t="shared" si="542"/>
        <v/>
      </c>
      <c r="GW201" s="18" t="str">
        <f t="shared" si="592"/>
        <v/>
      </c>
      <c r="GX201" s="18" t="str">
        <f t="shared" si="593"/>
        <v/>
      </c>
      <c r="GY201" s="18" t="str">
        <f>IF(ISNUMBER(GW201), GW201*COS(RADIANS(-$C201+Графики!$B$3))+GX201*SIN(RADIANS(-$C201+Графики!$B$3)),"")</f>
        <v/>
      </c>
      <c r="GZ201" s="19" t="str">
        <f>IF(ISNUMBER(GW201), GW201*COS(RADIANS(-$C201+Графики!$B$5))+GX201*SIN(RADIANS(-$C201+Графики!$B$5)),"")</f>
        <v/>
      </c>
      <c r="HA201" s="24"/>
      <c r="HB201" s="25"/>
      <c r="HC201" s="25"/>
      <c r="HD201" s="25"/>
      <c r="HE201" s="18" t="str">
        <f t="shared" si="543"/>
        <v/>
      </c>
      <c r="HF201" s="18" t="str">
        <f t="shared" si="544"/>
        <v/>
      </c>
      <c r="HG201" s="18" t="str">
        <f t="shared" si="594"/>
        <v/>
      </c>
      <c r="HH201" s="18" t="str">
        <f t="shared" si="595"/>
        <v/>
      </c>
      <c r="HI201" s="18" t="str">
        <f>IF(ISNUMBER(HG201), HG201*COS(RADIANS(-$C201+Графики!$B$3))+HH201*SIN(RADIANS(-$C201+Графики!$B$3)),"")</f>
        <v/>
      </c>
      <c r="HJ201" s="19" t="str">
        <f>IF(ISNUMBER(HG201), HG201*COS(RADIANS(-$C201+Графики!$B$5))+HH201*SIN(RADIANS(-$C201+Графики!$B$5)),"")</f>
        <v/>
      </c>
      <c r="HK201" s="24"/>
      <c r="HL201" s="25"/>
      <c r="HM201" s="25"/>
      <c r="HN201" s="25"/>
      <c r="HO201" s="18" t="str">
        <f t="shared" si="545"/>
        <v/>
      </c>
      <c r="HP201" s="18" t="str">
        <f t="shared" si="546"/>
        <v/>
      </c>
      <c r="HQ201" s="18" t="str">
        <f t="shared" si="596"/>
        <v/>
      </c>
      <c r="HR201" s="18" t="str">
        <f t="shared" si="597"/>
        <v/>
      </c>
      <c r="HS201" s="18" t="str">
        <f>IF(ISNUMBER(HQ201), HQ201*COS(RADIANS(-$C201+Графики!$B$3))+HR201*SIN(RADIANS(-$C201+Графики!$B$3)),"")</f>
        <v/>
      </c>
      <c r="HT201" s="19" t="str">
        <f>IF(ISNUMBER(HQ201), HQ201*COS(RADIANS(-$C201+Графики!$B$5))+HR201*SIN(RADIANS(-$C201+Графики!$B$5)),"")</f>
        <v/>
      </c>
      <c r="HU201" s="24"/>
      <c r="HV201" s="25"/>
      <c r="HW201" s="25"/>
      <c r="HX201" s="25"/>
      <c r="HY201" s="18" t="str">
        <f t="shared" si="547"/>
        <v/>
      </c>
      <c r="HZ201" s="18" t="str">
        <f t="shared" si="548"/>
        <v/>
      </c>
      <c r="IA201" s="18" t="str">
        <f t="shared" si="598"/>
        <v/>
      </c>
      <c r="IB201" s="18" t="str">
        <f t="shared" si="599"/>
        <v/>
      </c>
      <c r="IC201" s="18" t="str">
        <f>IF(ISNUMBER(IA201), IA201*COS(RADIANS(-$C201+Графики!$B$3))+IB201*SIN(RADIANS(-$C201+Графики!$B$3)),"")</f>
        <v/>
      </c>
      <c r="ID201" s="19" t="str">
        <f>IF(ISNUMBER(IA201), IA201*COS(RADIANS(-$C201+Графики!$B$5))+IB201*SIN(RADIANS(-$C201+Графики!$B$5)),"")</f>
        <v/>
      </c>
      <c r="IE201" s="24"/>
      <c r="IF201" s="25"/>
      <c r="IG201" s="25"/>
      <c r="IH201" s="25"/>
      <c r="II201" s="18" t="str">
        <f t="shared" si="549"/>
        <v/>
      </c>
      <c r="IJ201" s="18" t="str">
        <f t="shared" si="550"/>
        <v/>
      </c>
      <c r="IK201" s="18" t="str">
        <f t="shared" si="600"/>
        <v/>
      </c>
      <c r="IL201" s="18" t="str">
        <f t="shared" si="601"/>
        <v/>
      </c>
      <c r="IM201" s="18" t="str">
        <f>IF(ISNUMBER(IK201), IK201*COS(RADIANS(-$C201+Графики!$B$3))+IL201*SIN(RADIANS(-$C201+Графики!$B$3)),"")</f>
        <v/>
      </c>
      <c r="IN201" s="19" t="str">
        <f>IF(ISNUMBER(IK201), IK201*COS(RADIANS(-$C201+Графики!$B$5))+IL201*SIN(RADIANS(-$C201+Графики!$B$5)),"")</f>
        <v/>
      </c>
      <c r="IO201" s="24"/>
      <c r="IP201" s="25"/>
      <c r="IQ201" s="25"/>
      <c r="IR201" s="25"/>
      <c r="IS201" s="18" t="str">
        <f t="shared" si="551"/>
        <v/>
      </c>
      <c r="IT201" s="18" t="str">
        <f t="shared" si="552"/>
        <v/>
      </c>
      <c r="IU201" s="18" t="str">
        <f t="shared" si="602"/>
        <v/>
      </c>
      <c r="IV201" s="18" t="str">
        <f t="shared" si="603"/>
        <v/>
      </c>
      <c r="IW201" s="18" t="str">
        <f>IF(ISNUMBER(IU201), IU201*COS(RADIANS(-$C201+Графики!$B$3))+IV201*SIN(RADIANS(-$C201+Графики!$B$3)),"")</f>
        <v/>
      </c>
      <c r="IX201" s="19" t="str">
        <f>IF(ISNUMBER(IU201), IU201*COS(RADIANS(-$C201+Графики!$B$5))+IV201*SIN(RADIANS(-$C201+Графики!$B$5)),"")</f>
        <v/>
      </c>
    </row>
    <row r="202" spans="1:258" s="88" customFormat="1" x14ac:dyDescent="0.25">
      <c r="A202" s="44">
        <v>202</v>
      </c>
      <c r="B202" s="50">
        <v>0</v>
      </c>
      <c r="C202" s="11">
        <f>IF(Графики!$A$7="Расчитывать с учетом закручивания скважины",B202,0)</f>
        <v>0</v>
      </c>
      <c r="D202" s="47">
        <v>99.5</v>
      </c>
      <c r="E202" s="34">
        <f t="shared" si="604"/>
        <v>0</v>
      </c>
      <c r="F202" s="35">
        <f t="shared" si="604"/>
        <v>0</v>
      </c>
      <c r="G202" s="35">
        <f t="shared" si="605"/>
        <v>0</v>
      </c>
      <c r="H202" s="36">
        <f t="shared" si="606"/>
        <v>0</v>
      </c>
      <c r="I202" s="29"/>
      <c r="J202" s="25"/>
      <c r="K202" s="25"/>
      <c r="L202" s="25"/>
      <c r="M202" s="18" t="str">
        <f t="shared" si="503"/>
        <v/>
      </c>
      <c r="N202" s="18" t="str">
        <f t="shared" si="504"/>
        <v/>
      </c>
      <c r="O202" s="18" t="str">
        <f t="shared" si="554"/>
        <v/>
      </c>
      <c r="P202" s="18" t="str">
        <f t="shared" si="555"/>
        <v/>
      </c>
      <c r="Q202" s="18" t="str">
        <f>IF(ISNUMBER(O202), O202*COS(RADIANS(-$C202+Графики!$B$3))+P202*SIN(RADIANS(-$C202+Графики!$B$3)),"")</f>
        <v/>
      </c>
      <c r="R202" s="19" t="str">
        <f>IF(ISNUMBER(O202), O202*COS(RADIANS(-$C202+Графики!$B$5))+P202*SIN(RADIANS(-$C202+Графики!$B$5)),"")</f>
        <v/>
      </c>
      <c r="S202" s="29"/>
      <c r="T202" s="25"/>
      <c r="U202" s="25"/>
      <c r="V202" s="25"/>
      <c r="W202" s="18" t="str">
        <f t="shared" si="505"/>
        <v/>
      </c>
      <c r="X202" s="18" t="str">
        <f t="shared" si="506"/>
        <v/>
      </c>
      <c r="Y202" s="18" t="str">
        <f t="shared" si="556"/>
        <v/>
      </c>
      <c r="Z202" s="18" t="str">
        <f t="shared" si="557"/>
        <v/>
      </c>
      <c r="AA202" s="18" t="str">
        <f>IF(ISNUMBER(Y202), Y202*COS(RADIANS(-$C202+Графики!$B$3))+Z202*SIN(RADIANS(-$C202+Графики!$B$3)),"")</f>
        <v/>
      </c>
      <c r="AB202" s="18" t="str">
        <f>IF(ISNUMBER(Y202), Y202*COS(RADIANS(-$C202+Графики!$B$5))+Z202*SIN(RADIANS(-$C202+Графики!$B$5)),"")</f>
        <v/>
      </c>
      <c r="AC202" s="24"/>
      <c r="AD202" s="25"/>
      <c r="AE202" s="25"/>
      <c r="AF202" s="25"/>
      <c r="AG202" s="18" t="str">
        <f t="shared" si="507"/>
        <v/>
      </c>
      <c r="AH202" s="18" t="str">
        <f t="shared" si="508"/>
        <v/>
      </c>
      <c r="AI202" s="18" t="str">
        <f t="shared" si="558"/>
        <v/>
      </c>
      <c r="AJ202" s="18" t="str">
        <f t="shared" si="559"/>
        <v/>
      </c>
      <c r="AK202" s="18" t="str">
        <f>IF(ISNUMBER(AI202), AI202*COS(RADIANS(-$C202+Графики!$B$3))+AJ202*SIN(RADIANS(-$C202+Графики!$B$3)),"")</f>
        <v/>
      </c>
      <c r="AL202" s="19" t="str">
        <f>IF(ISNUMBER(AI202), AI202*COS(RADIANS(-$C202+Графики!$B$5))+AJ202*SIN(RADIANS(-$C202+Графики!$B$5)),"")</f>
        <v/>
      </c>
      <c r="AM202" s="24"/>
      <c r="AN202" s="25"/>
      <c r="AO202" s="25"/>
      <c r="AP202" s="25"/>
      <c r="AQ202" s="18" t="str">
        <f t="shared" si="509"/>
        <v/>
      </c>
      <c r="AR202" s="18" t="str">
        <f t="shared" si="510"/>
        <v/>
      </c>
      <c r="AS202" s="18" t="str">
        <f t="shared" si="560"/>
        <v/>
      </c>
      <c r="AT202" s="18" t="str">
        <f t="shared" si="561"/>
        <v/>
      </c>
      <c r="AU202" s="18" t="str">
        <f>IF(ISNUMBER(AS202), AS202*COS(RADIANS(-$C202+Графики!$B$3))+AT202*SIN(RADIANS(-$C202+Графики!$B$3)),"")</f>
        <v/>
      </c>
      <c r="AV202" s="19" t="str">
        <f>IF(ISNUMBER(AS202), AS202*COS(RADIANS(-$C202+Графики!$B$5))+AT202*SIN(RADIANS(-$C202+Графики!$B$5)),"")</f>
        <v/>
      </c>
      <c r="AW202" s="24"/>
      <c r="AX202" s="25"/>
      <c r="AY202" s="25"/>
      <c r="AZ202" s="25"/>
      <c r="BA202" s="18" t="str">
        <f t="shared" si="511"/>
        <v/>
      </c>
      <c r="BB202" s="18" t="str">
        <f t="shared" si="512"/>
        <v/>
      </c>
      <c r="BC202" s="18" t="str">
        <f t="shared" si="562"/>
        <v/>
      </c>
      <c r="BD202" s="18" t="str">
        <f t="shared" si="563"/>
        <v/>
      </c>
      <c r="BE202" s="18" t="str">
        <f>IF(ISNUMBER(BC202), BC202*COS(RADIANS(-$C202+Графики!$B$3))+BD202*SIN(RADIANS(-$C202+Графики!$B$3)),"")</f>
        <v/>
      </c>
      <c r="BF202" s="19" t="str">
        <f>IF(ISNUMBER(BC202), BC202*COS(RADIANS(-$C202+Графики!$B$5))+BD202*SIN(RADIANS(-$C202+Графики!$B$5)),"")</f>
        <v/>
      </c>
      <c r="BG202" s="24"/>
      <c r="BH202" s="25"/>
      <c r="BI202" s="25"/>
      <c r="BJ202" s="25"/>
      <c r="BK202" s="18" t="str">
        <f t="shared" si="513"/>
        <v/>
      </c>
      <c r="BL202" s="18" t="str">
        <f t="shared" si="514"/>
        <v/>
      </c>
      <c r="BM202" s="18" t="str">
        <f t="shared" si="564"/>
        <v/>
      </c>
      <c r="BN202" s="18" t="str">
        <f t="shared" si="565"/>
        <v/>
      </c>
      <c r="BO202" s="18" t="str">
        <f>IF(ISNUMBER(BM202), BM202*COS(RADIANS(-$C202+Графики!$B$3))+BN202*SIN(RADIANS(-$C202+Графики!$B$3)),"")</f>
        <v/>
      </c>
      <c r="BP202" s="19" t="str">
        <f>IF(ISNUMBER(BM202), BM202*COS(RADIANS(-$C202+Графики!$B$5))+BN202*SIN(RADIANS(-$C202+Графики!$B$5)),"")</f>
        <v/>
      </c>
      <c r="BQ202" s="24"/>
      <c r="BR202" s="25"/>
      <c r="BS202" s="25"/>
      <c r="BT202" s="25"/>
      <c r="BU202" s="18" t="str">
        <f t="shared" si="515"/>
        <v/>
      </c>
      <c r="BV202" s="18" t="str">
        <f t="shared" si="516"/>
        <v/>
      </c>
      <c r="BW202" s="18" t="str">
        <f t="shared" si="566"/>
        <v/>
      </c>
      <c r="BX202" s="18" t="str">
        <f t="shared" si="567"/>
        <v/>
      </c>
      <c r="BY202" s="18" t="str">
        <f>IF(ISNUMBER(BW202), BW202*COS(RADIANS(-$C202+Графики!$B$3))+BX202*SIN(RADIANS(-$C202+Графики!$B$3)),"")</f>
        <v/>
      </c>
      <c r="BZ202" s="19" t="str">
        <f>IF(ISNUMBER(BW202), BW202*COS(RADIANS(-$C202+Графики!$B$5))+BX202*SIN(RADIANS(-$C202+Графики!$B$5)),"")</f>
        <v/>
      </c>
      <c r="CA202" s="29"/>
      <c r="CB202" s="25"/>
      <c r="CC202" s="25"/>
      <c r="CD202" s="25"/>
      <c r="CE202" s="18" t="str">
        <f t="shared" si="517"/>
        <v/>
      </c>
      <c r="CF202" s="18" t="str">
        <f t="shared" si="518"/>
        <v/>
      </c>
      <c r="CG202" s="18" t="str">
        <f t="shared" si="568"/>
        <v/>
      </c>
      <c r="CH202" s="18" t="str">
        <f t="shared" si="569"/>
        <v/>
      </c>
      <c r="CI202" s="18" t="str">
        <f>IF(ISNUMBER(CG202), CG202*COS(RADIANS(-$C202+Графики!$B$3))+CH202*SIN(RADIANS(-$C202+Графики!$B$3)),"")</f>
        <v/>
      </c>
      <c r="CJ202" s="19" t="str">
        <f>IF(ISNUMBER(CG202), CG202*COS(RADIANS(-$C202+Графики!$B$5))+CH202*SIN(RADIANS(-$C202+Графики!$B$5)),"")</f>
        <v/>
      </c>
      <c r="CK202" s="24"/>
      <c r="CL202" s="25"/>
      <c r="CM202" s="25"/>
      <c r="CN202" s="25"/>
      <c r="CO202" s="18" t="str">
        <f t="shared" si="519"/>
        <v/>
      </c>
      <c r="CP202" s="18" t="str">
        <f t="shared" si="520"/>
        <v/>
      </c>
      <c r="CQ202" s="18" t="str">
        <f t="shared" si="570"/>
        <v/>
      </c>
      <c r="CR202" s="18" t="str">
        <f t="shared" si="571"/>
        <v/>
      </c>
      <c r="CS202" s="18" t="str">
        <f>IF(ISNUMBER(CQ202), CQ202*COS(RADIANS(-$C202+Графики!$B$3))+CR202*SIN(RADIANS(-$C202+Графики!$B$3)),"")</f>
        <v/>
      </c>
      <c r="CT202" s="19" t="str">
        <f>IF(ISNUMBER(CQ202), CQ202*COS(RADIANS(-$C202+Графики!$B$5))+CR202*SIN(RADIANS(-$C202+Графики!$B$5)),"")</f>
        <v/>
      </c>
      <c r="CU202" s="24"/>
      <c r="CV202" s="25"/>
      <c r="CW202" s="25"/>
      <c r="CX202" s="25"/>
      <c r="CY202" s="18" t="str">
        <f t="shared" si="521"/>
        <v/>
      </c>
      <c r="CZ202" s="18" t="str">
        <f t="shared" si="522"/>
        <v/>
      </c>
      <c r="DA202" s="18" t="str">
        <f t="shared" si="572"/>
        <v/>
      </c>
      <c r="DB202" s="18" t="str">
        <f t="shared" si="573"/>
        <v/>
      </c>
      <c r="DC202" s="18" t="str">
        <f>IF(ISNUMBER(DA202), DA202*COS(RADIANS(-$C202+Графики!$B$3))+DB202*SIN(RADIANS(-$C202+Графики!$B$3)),"")</f>
        <v/>
      </c>
      <c r="DD202" s="19" t="str">
        <f>IF(ISNUMBER(DA202), DA202*COS(RADIANS(-$C202+Графики!$B$5))+DB202*SIN(RADIANS(-$C202+Графики!$B$5)),"")</f>
        <v/>
      </c>
      <c r="DE202" s="24"/>
      <c r="DF202" s="25"/>
      <c r="DG202" s="25"/>
      <c r="DH202" s="25"/>
      <c r="DI202" s="18" t="str">
        <f t="shared" si="523"/>
        <v/>
      </c>
      <c r="DJ202" s="18" t="str">
        <f t="shared" si="524"/>
        <v/>
      </c>
      <c r="DK202" s="18" t="str">
        <f t="shared" si="574"/>
        <v/>
      </c>
      <c r="DL202" s="18" t="str">
        <f t="shared" si="575"/>
        <v/>
      </c>
      <c r="DM202" s="18" t="str">
        <f>IF(ISNUMBER(DK202), DK202*COS(RADIANS(-$C202+Графики!$B$3))+DL202*SIN(RADIANS(-$C202+Графики!$B$3)),"")</f>
        <v/>
      </c>
      <c r="DN202" s="19" t="str">
        <f>IF(ISNUMBER(DK202), DK202*COS(RADIANS(-$C202+Графики!$B$5))+DL202*SIN(RADIANS(-$C202+Графики!$B$5)),"")</f>
        <v/>
      </c>
      <c r="DO202" s="24"/>
      <c r="DP202" s="25"/>
      <c r="DQ202" s="25"/>
      <c r="DR202" s="25"/>
      <c r="DS202" s="18" t="str">
        <f t="shared" si="525"/>
        <v/>
      </c>
      <c r="DT202" s="18" t="str">
        <f t="shared" si="526"/>
        <v/>
      </c>
      <c r="DU202" s="18" t="str">
        <f t="shared" si="576"/>
        <v/>
      </c>
      <c r="DV202" s="18" t="str">
        <f t="shared" si="577"/>
        <v/>
      </c>
      <c r="DW202" s="18" t="str">
        <f>IF(ISNUMBER(DU202), DU202*COS(RADIANS(-$C202+Графики!$B$3))+DV202*SIN(RADIANS(-$C202+Графики!$B$3)),"")</f>
        <v/>
      </c>
      <c r="DX202" s="19" t="str">
        <f>IF(ISNUMBER(DU202), DU202*COS(RADIANS(-$C202+Графики!$B$5))+DV202*SIN(RADIANS(-$C202+Графики!$B$5)),"")</f>
        <v/>
      </c>
      <c r="DY202" s="24"/>
      <c r="DZ202" s="25"/>
      <c r="EA202" s="25"/>
      <c r="EB202" s="25"/>
      <c r="EC202" s="18" t="str">
        <f t="shared" si="527"/>
        <v/>
      </c>
      <c r="ED202" s="18" t="str">
        <f t="shared" si="528"/>
        <v/>
      </c>
      <c r="EE202" s="18" t="str">
        <f t="shared" si="578"/>
        <v/>
      </c>
      <c r="EF202" s="18" t="str">
        <f t="shared" si="579"/>
        <v/>
      </c>
      <c r="EG202" s="18" t="str">
        <f>IF(ISNUMBER(EE202), EE202*COS(RADIANS(-$C202+Графики!$B$3))+EF202*SIN(RADIANS(-$C202+Графики!$B$3)),"")</f>
        <v/>
      </c>
      <c r="EH202" s="19" t="str">
        <f>IF(ISNUMBER(EE202), EE202*COS(RADIANS(-$C202+Графики!$B$5))+EF202*SIN(RADIANS(-$C202+Графики!$B$5)),"")</f>
        <v/>
      </c>
      <c r="EI202" s="24"/>
      <c r="EJ202" s="25"/>
      <c r="EK202" s="25"/>
      <c r="EL202" s="25"/>
      <c r="EM202" s="18" t="str">
        <f t="shared" si="529"/>
        <v/>
      </c>
      <c r="EN202" s="18" t="str">
        <f t="shared" si="530"/>
        <v/>
      </c>
      <c r="EO202" s="18" t="str">
        <f t="shared" si="580"/>
        <v/>
      </c>
      <c r="EP202" s="18" t="str">
        <f t="shared" si="581"/>
        <v/>
      </c>
      <c r="EQ202" s="18" t="str">
        <f>IF(ISNUMBER(EO202), EO202*COS(RADIANS(-$C202+Графики!$B$3))+EP202*SIN(RADIANS(-$C202+Графики!$B$3)),"")</f>
        <v/>
      </c>
      <c r="ER202" s="19" t="str">
        <f>IF(ISNUMBER(EO202), EO202*COS(RADIANS(-$C202+Графики!$B$5))+EP202*SIN(RADIANS(-$C202+Графики!$B$5)),"")</f>
        <v/>
      </c>
      <c r="ES202" s="24"/>
      <c r="ET202" s="25"/>
      <c r="EU202" s="25"/>
      <c r="EV202" s="25"/>
      <c r="EW202" s="18" t="str">
        <f t="shared" si="531"/>
        <v/>
      </c>
      <c r="EX202" s="18" t="str">
        <f t="shared" si="532"/>
        <v/>
      </c>
      <c r="EY202" s="18" t="str">
        <f t="shared" si="582"/>
        <v/>
      </c>
      <c r="EZ202" s="18" t="str">
        <f t="shared" si="583"/>
        <v/>
      </c>
      <c r="FA202" s="18" t="str">
        <f>IF(ISNUMBER(EY202), EY202*COS(RADIANS(-$C202+Графики!$B$3))+EZ202*SIN(RADIANS(-$C202+Графики!$B$3)),"")</f>
        <v/>
      </c>
      <c r="FB202" s="19" t="str">
        <f>IF(ISNUMBER(EY202), EY202*COS(RADIANS(-$C202+Графики!$B$5))+EZ202*SIN(RADIANS(-$C202+Графики!$B$5)),"")</f>
        <v/>
      </c>
      <c r="FC202" s="24"/>
      <c r="FD202" s="25"/>
      <c r="FE202" s="25"/>
      <c r="FF202" s="25"/>
      <c r="FG202" s="18" t="str">
        <f t="shared" si="533"/>
        <v/>
      </c>
      <c r="FH202" s="18" t="str">
        <f t="shared" si="534"/>
        <v/>
      </c>
      <c r="FI202" s="18" t="str">
        <f t="shared" si="584"/>
        <v/>
      </c>
      <c r="FJ202" s="18" t="str">
        <f t="shared" si="585"/>
        <v/>
      </c>
      <c r="FK202" s="18" t="str">
        <f>IF(ISNUMBER(FI202), FI202*COS(RADIANS(-$C202+Графики!$B$3))+FJ202*SIN(RADIANS(-$C202+Графики!$B$3)),"")</f>
        <v/>
      </c>
      <c r="FL202" s="19" t="str">
        <f>IF(ISNUMBER(FI202), FI202*COS(RADIANS(-$C202+Графики!$B$5))+FJ202*SIN(RADIANS(-$C202+Графики!$B$5)),"")</f>
        <v/>
      </c>
      <c r="FM202" s="24"/>
      <c r="FN202" s="25"/>
      <c r="FO202" s="25"/>
      <c r="FP202" s="25"/>
      <c r="FQ202" s="18" t="str">
        <f t="shared" si="535"/>
        <v/>
      </c>
      <c r="FR202" s="18" t="str">
        <f t="shared" si="536"/>
        <v/>
      </c>
      <c r="FS202" s="18" t="str">
        <f t="shared" si="586"/>
        <v/>
      </c>
      <c r="FT202" s="18" t="str">
        <f t="shared" si="587"/>
        <v/>
      </c>
      <c r="FU202" s="18" t="str">
        <f>IF(ISNUMBER(FS202), FS202*COS(RADIANS(-$C202+Графики!$B$3))+FT202*SIN(RADIANS(-$C202+Графики!$B$3)),"")</f>
        <v/>
      </c>
      <c r="FV202" s="19" t="str">
        <f>IF(ISNUMBER(FS202), FS202*COS(RADIANS(-$C202+Графики!$B$5))+FT202*SIN(RADIANS(-$C202+Графики!$B$5)),"")</f>
        <v/>
      </c>
      <c r="FW202" s="24"/>
      <c r="FX202" s="25"/>
      <c r="FY202" s="25"/>
      <c r="FZ202" s="25"/>
      <c r="GA202" s="18" t="str">
        <f t="shared" si="537"/>
        <v/>
      </c>
      <c r="GB202" s="18" t="str">
        <f t="shared" si="538"/>
        <v/>
      </c>
      <c r="GC202" s="18" t="str">
        <f t="shared" si="588"/>
        <v/>
      </c>
      <c r="GD202" s="18" t="str">
        <f t="shared" si="589"/>
        <v/>
      </c>
      <c r="GE202" s="18" t="str">
        <f>IF(ISNUMBER(GC202), GC202*COS(RADIANS(-$C202+Графики!$B$3))+GD202*SIN(RADIANS(-$C202+Графики!$B$3)),"")</f>
        <v/>
      </c>
      <c r="GF202" s="19" t="str">
        <f>IF(ISNUMBER(GC202), GC202*COS(RADIANS(-$C202+Графики!$B$5))+GD202*SIN(RADIANS(-$C202+Графики!$B$5)),"")</f>
        <v/>
      </c>
      <c r="GG202" s="24"/>
      <c r="GH202" s="25"/>
      <c r="GI202" s="25"/>
      <c r="GJ202" s="25"/>
      <c r="GK202" s="18" t="str">
        <f t="shared" si="539"/>
        <v/>
      </c>
      <c r="GL202" s="18" t="str">
        <f t="shared" si="540"/>
        <v/>
      </c>
      <c r="GM202" s="18" t="str">
        <f t="shared" si="590"/>
        <v/>
      </c>
      <c r="GN202" s="18" t="str">
        <f t="shared" si="591"/>
        <v/>
      </c>
      <c r="GO202" s="18" t="str">
        <f>IF(ISNUMBER(GM202), GM202*COS(RADIANS(-$C202+Графики!$B$3))+GN202*SIN(RADIANS(-$C202+Графики!$B$3)),"")</f>
        <v/>
      </c>
      <c r="GP202" s="19" t="str">
        <f>IF(ISNUMBER(GM202), GM202*COS(RADIANS(-$C202+Графики!$B$5))+GN202*SIN(RADIANS(-$C202+Графики!$B$5)),"")</f>
        <v/>
      </c>
      <c r="GQ202" s="24"/>
      <c r="GR202" s="25"/>
      <c r="GS202" s="25"/>
      <c r="GT202" s="25"/>
      <c r="GU202" s="18" t="str">
        <f t="shared" si="541"/>
        <v/>
      </c>
      <c r="GV202" s="18" t="str">
        <f t="shared" si="542"/>
        <v/>
      </c>
      <c r="GW202" s="18" t="str">
        <f t="shared" si="592"/>
        <v/>
      </c>
      <c r="GX202" s="18" t="str">
        <f t="shared" si="593"/>
        <v/>
      </c>
      <c r="GY202" s="18" t="str">
        <f>IF(ISNUMBER(GW202), GW202*COS(RADIANS(-$C202+Графики!$B$3))+GX202*SIN(RADIANS(-$C202+Графики!$B$3)),"")</f>
        <v/>
      </c>
      <c r="GZ202" s="19" t="str">
        <f>IF(ISNUMBER(GW202), GW202*COS(RADIANS(-$C202+Графики!$B$5))+GX202*SIN(RADIANS(-$C202+Графики!$B$5)),"")</f>
        <v/>
      </c>
      <c r="HA202" s="24"/>
      <c r="HB202" s="25"/>
      <c r="HC202" s="25"/>
      <c r="HD202" s="25"/>
      <c r="HE202" s="18" t="str">
        <f t="shared" si="543"/>
        <v/>
      </c>
      <c r="HF202" s="18" t="str">
        <f t="shared" si="544"/>
        <v/>
      </c>
      <c r="HG202" s="18" t="str">
        <f t="shared" si="594"/>
        <v/>
      </c>
      <c r="HH202" s="18" t="str">
        <f t="shared" si="595"/>
        <v/>
      </c>
      <c r="HI202" s="18" t="str">
        <f>IF(ISNUMBER(HG202), HG202*COS(RADIANS(-$C202+Графики!$B$3))+HH202*SIN(RADIANS(-$C202+Графики!$B$3)),"")</f>
        <v/>
      </c>
      <c r="HJ202" s="19" t="str">
        <f>IF(ISNUMBER(HG202), HG202*COS(RADIANS(-$C202+Графики!$B$5))+HH202*SIN(RADIANS(-$C202+Графики!$B$5)),"")</f>
        <v/>
      </c>
      <c r="HK202" s="24"/>
      <c r="HL202" s="25"/>
      <c r="HM202" s="25"/>
      <c r="HN202" s="25"/>
      <c r="HO202" s="18" t="str">
        <f t="shared" si="545"/>
        <v/>
      </c>
      <c r="HP202" s="18" t="str">
        <f t="shared" si="546"/>
        <v/>
      </c>
      <c r="HQ202" s="18" t="str">
        <f t="shared" si="596"/>
        <v/>
      </c>
      <c r="HR202" s="18" t="str">
        <f t="shared" si="597"/>
        <v/>
      </c>
      <c r="HS202" s="18" t="str">
        <f>IF(ISNUMBER(HQ202), HQ202*COS(RADIANS(-$C202+Графики!$B$3))+HR202*SIN(RADIANS(-$C202+Графики!$B$3)),"")</f>
        <v/>
      </c>
      <c r="HT202" s="19" t="str">
        <f>IF(ISNUMBER(HQ202), HQ202*COS(RADIANS(-$C202+Графики!$B$5))+HR202*SIN(RADIANS(-$C202+Графики!$B$5)),"")</f>
        <v/>
      </c>
      <c r="HU202" s="24"/>
      <c r="HV202" s="25"/>
      <c r="HW202" s="25"/>
      <c r="HX202" s="25"/>
      <c r="HY202" s="18" t="str">
        <f t="shared" si="547"/>
        <v/>
      </c>
      <c r="HZ202" s="18" t="str">
        <f t="shared" si="548"/>
        <v/>
      </c>
      <c r="IA202" s="18" t="str">
        <f t="shared" si="598"/>
        <v/>
      </c>
      <c r="IB202" s="18" t="str">
        <f t="shared" si="599"/>
        <v/>
      </c>
      <c r="IC202" s="18" t="str">
        <f>IF(ISNUMBER(IA202), IA202*COS(RADIANS(-$C202+Графики!$B$3))+IB202*SIN(RADIANS(-$C202+Графики!$B$3)),"")</f>
        <v/>
      </c>
      <c r="ID202" s="19" t="str">
        <f>IF(ISNUMBER(IA202), IA202*COS(RADIANS(-$C202+Графики!$B$5))+IB202*SIN(RADIANS(-$C202+Графики!$B$5)),"")</f>
        <v/>
      </c>
      <c r="IE202" s="24"/>
      <c r="IF202" s="25"/>
      <c r="IG202" s="25"/>
      <c r="IH202" s="25"/>
      <c r="II202" s="18" t="str">
        <f t="shared" si="549"/>
        <v/>
      </c>
      <c r="IJ202" s="18" t="str">
        <f t="shared" si="550"/>
        <v/>
      </c>
      <c r="IK202" s="18" t="str">
        <f t="shared" si="600"/>
        <v/>
      </c>
      <c r="IL202" s="18" t="str">
        <f t="shared" si="601"/>
        <v/>
      </c>
      <c r="IM202" s="18" t="str">
        <f>IF(ISNUMBER(IK202), IK202*COS(RADIANS(-$C202+Графики!$B$3))+IL202*SIN(RADIANS(-$C202+Графики!$B$3)),"")</f>
        <v/>
      </c>
      <c r="IN202" s="19" t="str">
        <f>IF(ISNUMBER(IK202), IK202*COS(RADIANS(-$C202+Графики!$B$5))+IL202*SIN(RADIANS(-$C202+Графики!$B$5)),"")</f>
        <v/>
      </c>
      <c r="IO202" s="24"/>
      <c r="IP202" s="25"/>
      <c r="IQ202" s="25"/>
      <c r="IR202" s="25"/>
      <c r="IS202" s="18" t="str">
        <f t="shared" si="551"/>
        <v/>
      </c>
      <c r="IT202" s="18" t="str">
        <f t="shared" si="552"/>
        <v/>
      </c>
      <c r="IU202" s="18" t="str">
        <f t="shared" si="602"/>
        <v/>
      </c>
      <c r="IV202" s="18" t="str">
        <f t="shared" si="603"/>
        <v/>
      </c>
      <c r="IW202" s="18" t="str">
        <f>IF(ISNUMBER(IU202), IU202*COS(RADIANS(-$C202+Графики!$B$3))+IV202*SIN(RADIANS(-$C202+Графики!$B$3)),"")</f>
        <v/>
      </c>
      <c r="IX202" s="19" t="str">
        <f>IF(ISNUMBER(IU202), IU202*COS(RADIANS(-$C202+Графики!$B$5))+IV202*SIN(RADIANS(-$C202+Графики!$B$5)),"")</f>
        <v/>
      </c>
    </row>
    <row r="203" spans="1:258" s="88" customFormat="1" x14ac:dyDescent="0.25">
      <c r="A203" s="44">
        <v>203</v>
      </c>
      <c r="B203" s="50">
        <v>0</v>
      </c>
      <c r="C203" s="11">
        <f>IF(Графики!$A$7="Расчитывать с учетом закручивания скважины",B203,0)</f>
        <v>0</v>
      </c>
      <c r="D203" s="47">
        <v>100</v>
      </c>
      <c r="E203" s="34">
        <f t="shared" ref="E203:F222" si="607">IF(ISNUMBER(INDEX($I$1:$IX$303,$A203,E$1) ),INDEX($I$1:$IX$303,$A203,E$1),0)</f>
        <v>0</v>
      </c>
      <c r="F203" s="35">
        <f t="shared" si="607"/>
        <v>0</v>
      </c>
      <c r="G203" s="35">
        <f t="shared" si="605"/>
        <v>0</v>
      </c>
      <c r="H203" s="36">
        <f t="shared" si="606"/>
        <v>0</v>
      </c>
      <c r="I203" s="29"/>
      <c r="J203" s="25"/>
      <c r="K203" s="25"/>
      <c r="L203" s="25"/>
      <c r="M203" s="18" t="str">
        <f t="shared" si="503"/>
        <v/>
      </c>
      <c r="N203" s="18" t="str">
        <f t="shared" si="504"/>
        <v/>
      </c>
      <c r="O203" s="18" t="str">
        <f t="shared" si="554"/>
        <v/>
      </c>
      <c r="P203" s="18" t="str">
        <f t="shared" si="555"/>
        <v/>
      </c>
      <c r="Q203" s="18" t="str">
        <f>IF(ISNUMBER(O203), O203*COS(RADIANS(-$C203+Графики!$B$3))+P203*SIN(RADIANS(-$C203+Графики!$B$3)),"")</f>
        <v/>
      </c>
      <c r="R203" s="19" t="str">
        <f>IF(ISNUMBER(O203), O203*COS(RADIANS(-$C203+Графики!$B$5))+P203*SIN(RADIANS(-$C203+Графики!$B$5)),"")</f>
        <v/>
      </c>
      <c r="S203" s="29"/>
      <c r="T203" s="25"/>
      <c r="U203" s="25"/>
      <c r="V203" s="25"/>
      <c r="W203" s="18" t="str">
        <f t="shared" si="505"/>
        <v/>
      </c>
      <c r="X203" s="18" t="str">
        <f t="shared" si="506"/>
        <v/>
      </c>
      <c r="Y203" s="18" t="str">
        <f t="shared" si="556"/>
        <v/>
      </c>
      <c r="Z203" s="18" t="str">
        <f t="shared" si="557"/>
        <v/>
      </c>
      <c r="AA203" s="18" t="str">
        <f>IF(ISNUMBER(Y203), Y203*COS(RADIANS(-$C203+Графики!$B$3))+Z203*SIN(RADIANS(-$C203+Графики!$B$3)),"")</f>
        <v/>
      </c>
      <c r="AB203" s="18" t="str">
        <f>IF(ISNUMBER(Y203), Y203*COS(RADIANS(-$C203+Графики!$B$5))+Z203*SIN(RADIANS(-$C203+Графики!$B$5)),"")</f>
        <v/>
      </c>
      <c r="AC203" s="24"/>
      <c r="AD203" s="25"/>
      <c r="AE203" s="25"/>
      <c r="AF203" s="25"/>
      <c r="AG203" s="18" t="str">
        <f t="shared" si="507"/>
        <v/>
      </c>
      <c r="AH203" s="18" t="str">
        <f t="shared" si="508"/>
        <v/>
      </c>
      <c r="AI203" s="18" t="str">
        <f t="shared" si="558"/>
        <v/>
      </c>
      <c r="AJ203" s="18" t="str">
        <f t="shared" si="559"/>
        <v/>
      </c>
      <c r="AK203" s="18" t="str">
        <f>IF(ISNUMBER(AI203), AI203*COS(RADIANS(-$C203+Графики!$B$3))+AJ203*SIN(RADIANS(-$C203+Графики!$B$3)),"")</f>
        <v/>
      </c>
      <c r="AL203" s="19" t="str">
        <f>IF(ISNUMBER(AI203), AI203*COS(RADIANS(-$C203+Графики!$B$5))+AJ203*SIN(RADIANS(-$C203+Графики!$B$5)),"")</f>
        <v/>
      </c>
      <c r="AM203" s="24"/>
      <c r="AN203" s="25"/>
      <c r="AO203" s="25"/>
      <c r="AP203" s="25"/>
      <c r="AQ203" s="18" t="str">
        <f t="shared" si="509"/>
        <v/>
      </c>
      <c r="AR203" s="18" t="str">
        <f t="shared" si="510"/>
        <v/>
      </c>
      <c r="AS203" s="18" t="str">
        <f t="shared" si="560"/>
        <v/>
      </c>
      <c r="AT203" s="18" t="str">
        <f t="shared" si="561"/>
        <v/>
      </c>
      <c r="AU203" s="18" t="str">
        <f>IF(ISNUMBER(AS203), AS203*COS(RADIANS(-$C203+Графики!$B$3))+AT203*SIN(RADIANS(-$C203+Графики!$B$3)),"")</f>
        <v/>
      </c>
      <c r="AV203" s="19" t="str">
        <f>IF(ISNUMBER(AS203), AS203*COS(RADIANS(-$C203+Графики!$B$5))+AT203*SIN(RADIANS(-$C203+Графики!$B$5)),"")</f>
        <v/>
      </c>
      <c r="AW203" s="24"/>
      <c r="AX203" s="25"/>
      <c r="AY203" s="25"/>
      <c r="AZ203" s="25"/>
      <c r="BA203" s="18" t="str">
        <f t="shared" si="511"/>
        <v/>
      </c>
      <c r="BB203" s="18" t="str">
        <f t="shared" si="512"/>
        <v/>
      </c>
      <c r="BC203" s="18" t="str">
        <f t="shared" si="562"/>
        <v/>
      </c>
      <c r="BD203" s="18" t="str">
        <f t="shared" si="563"/>
        <v/>
      </c>
      <c r="BE203" s="18" t="str">
        <f>IF(ISNUMBER(BC203), BC203*COS(RADIANS(-$C203+Графики!$B$3))+BD203*SIN(RADIANS(-$C203+Графики!$B$3)),"")</f>
        <v/>
      </c>
      <c r="BF203" s="19" t="str">
        <f>IF(ISNUMBER(BC203), BC203*COS(RADIANS(-$C203+Графики!$B$5))+BD203*SIN(RADIANS(-$C203+Графики!$B$5)),"")</f>
        <v/>
      </c>
      <c r="BG203" s="24"/>
      <c r="BH203" s="25"/>
      <c r="BI203" s="25"/>
      <c r="BJ203" s="25"/>
      <c r="BK203" s="18" t="str">
        <f t="shared" si="513"/>
        <v/>
      </c>
      <c r="BL203" s="18" t="str">
        <f t="shared" si="514"/>
        <v/>
      </c>
      <c r="BM203" s="18" t="str">
        <f t="shared" si="564"/>
        <v/>
      </c>
      <c r="BN203" s="18" t="str">
        <f t="shared" si="565"/>
        <v/>
      </c>
      <c r="BO203" s="18" t="str">
        <f>IF(ISNUMBER(BM203), BM203*COS(RADIANS(-$C203+Графики!$B$3))+BN203*SIN(RADIANS(-$C203+Графики!$B$3)),"")</f>
        <v/>
      </c>
      <c r="BP203" s="19" t="str">
        <f>IF(ISNUMBER(BM203), BM203*COS(RADIANS(-$C203+Графики!$B$5))+BN203*SIN(RADIANS(-$C203+Графики!$B$5)),"")</f>
        <v/>
      </c>
      <c r="BQ203" s="24"/>
      <c r="BR203" s="25"/>
      <c r="BS203" s="25"/>
      <c r="BT203" s="25"/>
      <c r="BU203" s="18" t="str">
        <f t="shared" si="515"/>
        <v/>
      </c>
      <c r="BV203" s="18" t="str">
        <f t="shared" si="516"/>
        <v/>
      </c>
      <c r="BW203" s="18" t="str">
        <f t="shared" si="566"/>
        <v/>
      </c>
      <c r="BX203" s="18" t="str">
        <f t="shared" si="567"/>
        <v/>
      </c>
      <c r="BY203" s="18" t="str">
        <f>IF(ISNUMBER(BW203), BW203*COS(RADIANS(-$C203+Графики!$B$3))+BX203*SIN(RADIANS(-$C203+Графики!$B$3)),"")</f>
        <v/>
      </c>
      <c r="BZ203" s="19" t="str">
        <f>IF(ISNUMBER(BW203), BW203*COS(RADIANS(-$C203+Графики!$B$5))+BX203*SIN(RADIANS(-$C203+Графики!$B$5)),"")</f>
        <v/>
      </c>
      <c r="CA203" s="29"/>
      <c r="CB203" s="25"/>
      <c r="CC203" s="25"/>
      <c r="CD203" s="25"/>
      <c r="CE203" s="18" t="str">
        <f t="shared" si="517"/>
        <v/>
      </c>
      <c r="CF203" s="18" t="str">
        <f t="shared" si="518"/>
        <v/>
      </c>
      <c r="CG203" s="18" t="str">
        <f t="shared" si="568"/>
        <v/>
      </c>
      <c r="CH203" s="18" t="str">
        <f t="shared" si="569"/>
        <v/>
      </c>
      <c r="CI203" s="18" t="str">
        <f>IF(ISNUMBER(CG203), CG203*COS(RADIANS(-$C203+Графики!$B$3))+CH203*SIN(RADIANS(-$C203+Графики!$B$3)),"")</f>
        <v/>
      </c>
      <c r="CJ203" s="19" t="str">
        <f>IF(ISNUMBER(CG203), CG203*COS(RADIANS(-$C203+Графики!$B$5))+CH203*SIN(RADIANS(-$C203+Графики!$B$5)),"")</f>
        <v/>
      </c>
      <c r="CK203" s="24"/>
      <c r="CL203" s="25"/>
      <c r="CM203" s="25"/>
      <c r="CN203" s="25"/>
      <c r="CO203" s="18" t="str">
        <f t="shared" si="519"/>
        <v/>
      </c>
      <c r="CP203" s="18" t="str">
        <f t="shared" si="520"/>
        <v/>
      </c>
      <c r="CQ203" s="18" t="str">
        <f t="shared" si="570"/>
        <v/>
      </c>
      <c r="CR203" s="18" t="str">
        <f t="shared" si="571"/>
        <v/>
      </c>
      <c r="CS203" s="18" t="str">
        <f>IF(ISNUMBER(CQ203), CQ203*COS(RADIANS(-$C203+Графики!$B$3))+CR203*SIN(RADIANS(-$C203+Графики!$B$3)),"")</f>
        <v/>
      </c>
      <c r="CT203" s="19" t="str">
        <f>IF(ISNUMBER(CQ203), CQ203*COS(RADIANS(-$C203+Графики!$B$5))+CR203*SIN(RADIANS(-$C203+Графики!$B$5)),"")</f>
        <v/>
      </c>
      <c r="CU203" s="24"/>
      <c r="CV203" s="25"/>
      <c r="CW203" s="25"/>
      <c r="CX203" s="25"/>
      <c r="CY203" s="18" t="str">
        <f t="shared" si="521"/>
        <v/>
      </c>
      <c r="CZ203" s="18" t="str">
        <f t="shared" si="522"/>
        <v/>
      </c>
      <c r="DA203" s="18" t="str">
        <f t="shared" si="572"/>
        <v/>
      </c>
      <c r="DB203" s="18" t="str">
        <f t="shared" si="573"/>
        <v/>
      </c>
      <c r="DC203" s="18" t="str">
        <f>IF(ISNUMBER(DA203), DA203*COS(RADIANS(-$C203+Графики!$B$3))+DB203*SIN(RADIANS(-$C203+Графики!$B$3)),"")</f>
        <v/>
      </c>
      <c r="DD203" s="19" t="str">
        <f>IF(ISNUMBER(DA203), DA203*COS(RADIANS(-$C203+Графики!$B$5))+DB203*SIN(RADIANS(-$C203+Графики!$B$5)),"")</f>
        <v/>
      </c>
      <c r="DE203" s="24"/>
      <c r="DF203" s="25"/>
      <c r="DG203" s="25"/>
      <c r="DH203" s="25"/>
      <c r="DI203" s="18" t="str">
        <f t="shared" si="523"/>
        <v/>
      </c>
      <c r="DJ203" s="18" t="str">
        <f t="shared" si="524"/>
        <v/>
      </c>
      <c r="DK203" s="18" t="str">
        <f t="shared" si="574"/>
        <v/>
      </c>
      <c r="DL203" s="18" t="str">
        <f t="shared" si="575"/>
        <v/>
      </c>
      <c r="DM203" s="18" t="str">
        <f>IF(ISNUMBER(DK203), DK203*COS(RADIANS(-$C203+Графики!$B$3))+DL203*SIN(RADIANS(-$C203+Графики!$B$3)),"")</f>
        <v/>
      </c>
      <c r="DN203" s="19" t="str">
        <f>IF(ISNUMBER(DK203), DK203*COS(RADIANS(-$C203+Графики!$B$5))+DL203*SIN(RADIANS(-$C203+Графики!$B$5)),"")</f>
        <v/>
      </c>
      <c r="DO203" s="24"/>
      <c r="DP203" s="25"/>
      <c r="DQ203" s="25"/>
      <c r="DR203" s="25"/>
      <c r="DS203" s="18" t="str">
        <f t="shared" si="525"/>
        <v/>
      </c>
      <c r="DT203" s="18" t="str">
        <f t="shared" si="526"/>
        <v/>
      </c>
      <c r="DU203" s="18" t="str">
        <f t="shared" si="576"/>
        <v/>
      </c>
      <c r="DV203" s="18" t="str">
        <f t="shared" si="577"/>
        <v/>
      </c>
      <c r="DW203" s="18" t="str">
        <f>IF(ISNUMBER(DU203), DU203*COS(RADIANS(-$C203+Графики!$B$3))+DV203*SIN(RADIANS(-$C203+Графики!$B$3)),"")</f>
        <v/>
      </c>
      <c r="DX203" s="19" t="str">
        <f>IF(ISNUMBER(DU203), DU203*COS(RADIANS(-$C203+Графики!$B$5))+DV203*SIN(RADIANS(-$C203+Графики!$B$5)),"")</f>
        <v/>
      </c>
      <c r="DY203" s="24"/>
      <c r="DZ203" s="25"/>
      <c r="EA203" s="25"/>
      <c r="EB203" s="25"/>
      <c r="EC203" s="18" t="str">
        <f t="shared" si="527"/>
        <v/>
      </c>
      <c r="ED203" s="18" t="str">
        <f t="shared" si="528"/>
        <v/>
      </c>
      <c r="EE203" s="18" t="str">
        <f t="shared" si="578"/>
        <v/>
      </c>
      <c r="EF203" s="18" t="str">
        <f t="shared" si="579"/>
        <v/>
      </c>
      <c r="EG203" s="18" t="str">
        <f>IF(ISNUMBER(EE203), EE203*COS(RADIANS(-$C203+Графики!$B$3))+EF203*SIN(RADIANS(-$C203+Графики!$B$3)),"")</f>
        <v/>
      </c>
      <c r="EH203" s="19" t="str">
        <f>IF(ISNUMBER(EE203), EE203*COS(RADIANS(-$C203+Графики!$B$5))+EF203*SIN(RADIANS(-$C203+Графики!$B$5)),"")</f>
        <v/>
      </c>
      <c r="EI203" s="24"/>
      <c r="EJ203" s="25"/>
      <c r="EK203" s="25"/>
      <c r="EL203" s="25"/>
      <c r="EM203" s="18" t="str">
        <f t="shared" si="529"/>
        <v/>
      </c>
      <c r="EN203" s="18" t="str">
        <f t="shared" si="530"/>
        <v/>
      </c>
      <c r="EO203" s="18" t="str">
        <f t="shared" si="580"/>
        <v/>
      </c>
      <c r="EP203" s="18" t="str">
        <f t="shared" si="581"/>
        <v/>
      </c>
      <c r="EQ203" s="18" t="str">
        <f>IF(ISNUMBER(EO203), EO203*COS(RADIANS(-$C203+Графики!$B$3))+EP203*SIN(RADIANS(-$C203+Графики!$B$3)),"")</f>
        <v/>
      </c>
      <c r="ER203" s="19" t="str">
        <f>IF(ISNUMBER(EO203), EO203*COS(RADIANS(-$C203+Графики!$B$5))+EP203*SIN(RADIANS(-$C203+Графики!$B$5)),"")</f>
        <v/>
      </c>
      <c r="ES203" s="24"/>
      <c r="ET203" s="25"/>
      <c r="EU203" s="25"/>
      <c r="EV203" s="25"/>
      <c r="EW203" s="18" t="str">
        <f t="shared" si="531"/>
        <v/>
      </c>
      <c r="EX203" s="18" t="str">
        <f t="shared" si="532"/>
        <v/>
      </c>
      <c r="EY203" s="18" t="str">
        <f t="shared" si="582"/>
        <v/>
      </c>
      <c r="EZ203" s="18" t="str">
        <f t="shared" si="583"/>
        <v/>
      </c>
      <c r="FA203" s="18" t="str">
        <f>IF(ISNUMBER(EY203), EY203*COS(RADIANS(-$C203+Графики!$B$3))+EZ203*SIN(RADIANS(-$C203+Графики!$B$3)),"")</f>
        <v/>
      </c>
      <c r="FB203" s="19" t="str">
        <f>IF(ISNUMBER(EY203), EY203*COS(RADIANS(-$C203+Графики!$B$5))+EZ203*SIN(RADIANS(-$C203+Графики!$B$5)),"")</f>
        <v/>
      </c>
      <c r="FC203" s="24"/>
      <c r="FD203" s="25"/>
      <c r="FE203" s="25"/>
      <c r="FF203" s="25"/>
      <c r="FG203" s="18" t="str">
        <f t="shared" si="533"/>
        <v/>
      </c>
      <c r="FH203" s="18" t="str">
        <f t="shared" si="534"/>
        <v/>
      </c>
      <c r="FI203" s="18" t="str">
        <f t="shared" si="584"/>
        <v/>
      </c>
      <c r="FJ203" s="18" t="str">
        <f t="shared" si="585"/>
        <v/>
      </c>
      <c r="FK203" s="18" t="str">
        <f>IF(ISNUMBER(FI203), FI203*COS(RADIANS(-$C203+Графики!$B$3))+FJ203*SIN(RADIANS(-$C203+Графики!$B$3)),"")</f>
        <v/>
      </c>
      <c r="FL203" s="19" t="str">
        <f>IF(ISNUMBER(FI203), FI203*COS(RADIANS(-$C203+Графики!$B$5))+FJ203*SIN(RADIANS(-$C203+Графики!$B$5)),"")</f>
        <v/>
      </c>
      <c r="FM203" s="24"/>
      <c r="FN203" s="25"/>
      <c r="FO203" s="25"/>
      <c r="FP203" s="25"/>
      <c r="FQ203" s="18" t="str">
        <f t="shared" si="535"/>
        <v/>
      </c>
      <c r="FR203" s="18" t="str">
        <f t="shared" si="536"/>
        <v/>
      </c>
      <c r="FS203" s="18" t="str">
        <f t="shared" si="586"/>
        <v/>
      </c>
      <c r="FT203" s="18" t="str">
        <f t="shared" si="587"/>
        <v/>
      </c>
      <c r="FU203" s="18" t="str">
        <f>IF(ISNUMBER(FS203), FS203*COS(RADIANS(-$C203+Графики!$B$3))+FT203*SIN(RADIANS(-$C203+Графики!$B$3)),"")</f>
        <v/>
      </c>
      <c r="FV203" s="19" t="str">
        <f>IF(ISNUMBER(FS203), FS203*COS(RADIANS(-$C203+Графики!$B$5))+FT203*SIN(RADIANS(-$C203+Графики!$B$5)),"")</f>
        <v/>
      </c>
      <c r="FW203" s="24"/>
      <c r="FX203" s="25"/>
      <c r="FY203" s="25"/>
      <c r="FZ203" s="25"/>
      <c r="GA203" s="18" t="str">
        <f t="shared" si="537"/>
        <v/>
      </c>
      <c r="GB203" s="18" t="str">
        <f t="shared" si="538"/>
        <v/>
      </c>
      <c r="GC203" s="18" t="str">
        <f t="shared" si="588"/>
        <v/>
      </c>
      <c r="GD203" s="18" t="str">
        <f t="shared" si="589"/>
        <v/>
      </c>
      <c r="GE203" s="18" t="str">
        <f>IF(ISNUMBER(GC203), GC203*COS(RADIANS(-$C203+Графики!$B$3))+GD203*SIN(RADIANS(-$C203+Графики!$B$3)),"")</f>
        <v/>
      </c>
      <c r="GF203" s="19" t="str">
        <f>IF(ISNUMBER(GC203), GC203*COS(RADIANS(-$C203+Графики!$B$5))+GD203*SIN(RADIANS(-$C203+Графики!$B$5)),"")</f>
        <v/>
      </c>
      <c r="GG203" s="24"/>
      <c r="GH203" s="25"/>
      <c r="GI203" s="25"/>
      <c r="GJ203" s="25"/>
      <c r="GK203" s="18" t="str">
        <f t="shared" si="539"/>
        <v/>
      </c>
      <c r="GL203" s="18" t="str">
        <f t="shared" si="540"/>
        <v/>
      </c>
      <c r="GM203" s="18" t="str">
        <f t="shared" si="590"/>
        <v/>
      </c>
      <c r="GN203" s="18" t="str">
        <f t="shared" si="591"/>
        <v/>
      </c>
      <c r="GO203" s="18" t="str">
        <f>IF(ISNUMBER(GM203), GM203*COS(RADIANS(-$C203+Графики!$B$3))+GN203*SIN(RADIANS(-$C203+Графики!$B$3)),"")</f>
        <v/>
      </c>
      <c r="GP203" s="19" t="str">
        <f>IF(ISNUMBER(GM203), GM203*COS(RADIANS(-$C203+Графики!$B$5))+GN203*SIN(RADIANS(-$C203+Графики!$B$5)),"")</f>
        <v/>
      </c>
      <c r="GQ203" s="24"/>
      <c r="GR203" s="25"/>
      <c r="GS203" s="25"/>
      <c r="GT203" s="25"/>
      <c r="GU203" s="18" t="str">
        <f t="shared" si="541"/>
        <v/>
      </c>
      <c r="GV203" s="18" t="str">
        <f t="shared" si="542"/>
        <v/>
      </c>
      <c r="GW203" s="18" t="str">
        <f t="shared" si="592"/>
        <v/>
      </c>
      <c r="GX203" s="18" t="str">
        <f t="shared" si="593"/>
        <v/>
      </c>
      <c r="GY203" s="18" t="str">
        <f>IF(ISNUMBER(GW203), GW203*COS(RADIANS(-$C203+Графики!$B$3))+GX203*SIN(RADIANS(-$C203+Графики!$B$3)),"")</f>
        <v/>
      </c>
      <c r="GZ203" s="19" t="str">
        <f>IF(ISNUMBER(GW203), GW203*COS(RADIANS(-$C203+Графики!$B$5))+GX203*SIN(RADIANS(-$C203+Графики!$B$5)),"")</f>
        <v/>
      </c>
      <c r="HA203" s="24"/>
      <c r="HB203" s="25"/>
      <c r="HC203" s="25"/>
      <c r="HD203" s="25"/>
      <c r="HE203" s="18" t="str">
        <f t="shared" si="543"/>
        <v/>
      </c>
      <c r="HF203" s="18" t="str">
        <f t="shared" si="544"/>
        <v/>
      </c>
      <c r="HG203" s="18" t="str">
        <f t="shared" si="594"/>
        <v/>
      </c>
      <c r="HH203" s="18" t="str">
        <f t="shared" si="595"/>
        <v/>
      </c>
      <c r="HI203" s="18" t="str">
        <f>IF(ISNUMBER(HG203), HG203*COS(RADIANS(-$C203+Графики!$B$3))+HH203*SIN(RADIANS(-$C203+Графики!$B$3)),"")</f>
        <v/>
      </c>
      <c r="HJ203" s="19" t="str">
        <f>IF(ISNUMBER(HG203), HG203*COS(RADIANS(-$C203+Графики!$B$5))+HH203*SIN(RADIANS(-$C203+Графики!$B$5)),"")</f>
        <v/>
      </c>
      <c r="HK203" s="24"/>
      <c r="HL203" s="25"/>
      <c r="HM203" s="25"/>
      <c r="HN203" s="25"/>
      <c r="HO203" s="18" t="str">
        <f t="shared" si="545"/>
        <v/>
      </c>
      <c r="HP203" s="18" t="str">
        <f t="shared" si="546"/>
        <v/>
      </c>
      <c r="HQ203" s="18" t="str">
        <f t="shared" si="596"/>
        <v/>
      </c>
      <c r="HR203" s="18" t="str">
        <f t="shared" si="597"/>
        <v/>
      </c>
      <c r="HS203" s="18" t="str">
        <f>IF(ISNUMBER(HQ203), HQ203*COS(RADIANS(-$C203+Графики!$B$3))+HR203*SIN(RADIANS(-$C203+Графики!$B$3)),"")</f>
        <v/>
      </c>
      <c r="HT203" s="19" t="str">
        <f>IF(ISNUMBER(HQ203), HQ203*COS(RADIANS(-$C203+Графики!$B$5))+HR203*SIN(RADIANS(-$C203+Графики!$B$5)),"")</f>
        <v/>
      </c>
      <c r="HU203" s="24"/>
      <c r="HV203" s="25"/>
      <c r="HW203" s="25"/>
      <c r="HX203" s="25"/>
      <c r="HY203" s="18" t="str">
        <f t="shared" si="547"/>
        <v/>
      </c>
      <c r="HZ203" s="18" t="str">
        <f t="shared" si="548"/>
        <v/>
      </c>
      <c r="IA203" s="18" t="str">
        <f t="shared" si="598"/>
        <v/>
      </c>
      <c r="IB203" s="18" t="str">
        <f t="shared" si="599"/>
        <v/>
      </c>
      <c r="IC203" s="18" t="str">
        <f>IF(ISNUMBER(IA203), IA203*COS(RADIANS(-$C203+Графики!$B$3))+IB203*SIN(RADIANS(-$C203+Графики!$B$3)),"")</f>
        <v/>
      </c>
      <c r="ID203" s="19" t="str">
        <f>IF(ISNUMBER(IA203), IA203*COS(RADIANS(-$C203+Графики!$B$5))+IB203*SIN(RADIANS(-$C203+Графики!$B$5)),"")</f>
        <v/>
      </c>
      <c r="IE203" s="24"/>
      <c r="IF203" s="25"/>
      <c r="IG203" s="25"/>
      <c r="IH203" s="25"/>
      <c r="II203" s="18" t="str">
        <f t="shared" si="549"/>
        <v/>
      </c>
      <c r="IJ203" s="18" t="str">
        <f t="shared" si="550"/>
        <v/>
      </c>
      <c r="IK203" s="18" t="str">
        <f t="shared" si="600"/>
        <v/>
      </c>
      <c r="IL203" s="18" t="str">
        <f t="shared" si="601"/>
        <v/>
      </c>
      <c r="IM203" s="18" t="str">
        <f>IF(ISNUMBER(IK203), IK203*COS(RADIANS(-$C203+Графики!$B$3))+IL203*SIN(RADIANS(-$C203+Графики!$B$3)),"")</f>
        <v/>
      </c>
      <c r="IN203" s="19" t="str">
        <f>IF(ISNUMBER(IK203), IK203*COS(RADIANS(-$C203+Графики!$B$5))+IL203*SIN(RADIANS(-$C203+Графики!$B$5)),"")</f>
        <v/>
      </c>
      <c r="IO203" s="24"/>
      <c r="IP203" s="25"/>
      <c r="IQ203" s="25"/>
      <c r="IR203" s="25"/>
      <c r="IS203" s="18" t="str">
        <f t="shared" si="551"/>
        <v/>
      </c>
      <c r="IT203" s="18" t="str">
        <f t="shared" si="552"/>
        <v/>
      </c>
      <c r="IU203" s="18" t="str">
        <f t="shared" si="602"/>
        <v/>
      </c>
      <c r="IV203" s="18" t="str">
        <f t="shared" si="603"/>
        <v/>
      </c>
      <c r="IW203" s="18" t="str">
        <f>IF(ISNUMBER(IU203), IU203*COS(RADIANS(-$C203+Графики!$B$3))+IV203*SIN(RADIANS(-$C203+Графики!$B$3)),"")</f>
        <v/>
      </c>
      <c r="IX203" s="19" t="str">
        <f>IF(ISNUMBER(IU203), IU203*COS(RADIANS(-$C203+Графики!$B$5))+IV203*SIN(RADIANS(-$C203+Графики!$B$5)),"")</f>
        <v/>
      </c>
    </row>
    <row r="204" spans="1:258" s="88" customFormat="1" x14ac:dyDescent="0.25">
      <c r="A204" s="44">
        <v>204</v>
      </c>
      <c r="B204" s="50">
        <v>0</v>
      </c>
      <c r="C204" s="11">
        <f>IF(Графики!$A$7="Расчитывать с учетом закручивания скважины",B204,0)</f>
        <v>0</v>
      </c>
      <c r="D204" s="47">
        <v>100.5</v>
      </c>
      <c r="E204" s="34">
        <f t="shared" si="607"/>
        <v>0</v>
      </c>
      <c r="F204" s="35">
        <f t="shared" si="607"/>
        <v>0</v>
      </c>
      <c r="G204" s="35">
        <f t="shared" si="605"/>
        <v>0</v>
      </c>
      <c r="H204" s="36">
        <f t="shared" si="606"/>
        <v>0</v>
      </c>
      <c r="I204" s="29"/>
      <c r="J204" s="25"/>
      <c r="K204" s="25"/>
      <c r="L204" s="25"/>
      <c r="M204" s="18" t="str">
        <f t="shared" si="503"/>
        <v/>
      </c>
      <c r="N204" s="18" t="str">
        <f t="shared" si="504"/>
        <v/>
      </c>
      <c r="O204" s="18" t="str">
        <f t="shared" si="554"/>
        <v/>
      </c>
      <c r="P204" s="18" t="str">
        <f t="shared" si="555"/>
        <v/>
      </c>
      <c r="Q204" s="18" t="str">
        <f>IF(ISNUMBER(O204), O204*COS(RADIANS(-$C204+Графики!$B$3))+P204*SIN(RADIANS(-$C204+Графики!$B$3)),"")</f>
        <v/>
      </c>
      <c r="R204" s="19" t="str">
        <f>IF(ISNUMBER(O204), O204*COS(RADIANS(-$C204+Графики!$B$5))+P204*SIN(RADIANS(-$C204+Графики!$B$5)),"")</f>
        <v/>
      </c>
      <c r="S204" s="29"/>
      <c r="T204" s="25"/>
      <c r="U204" s="25"/>
      <c r="V204" s="25"/>
      <c r="W204" s="18" t="str">
        <f t="shared" si="505"/>
        <v/>
      </c>
      <c r="X204" s="18" t="str">
        <f t="shared" si="506"/>
        <v/>
      </c>
      <c r="Y204" s="18" t="str">
        <f t="shared" si="556"/>
        <v/>
      </c>
      <c r="Z204" s="18" t="str">
        <f t="shared" si="557"/>
        <v/>
      </c>
      <c r="AA204" s="18" t="str">
        <f>IF(ISNUMBER(Y204), Y204*COS(RADIANS(-$C204+Графики!$B$3))+Z204*SIN(RADIANS(-$C204+Графики!$B$3)),"")</f>
        <v/>
      </c>
      <c r="AB204" s="18" t="str">
        <f>IF(ISNUMBER(Y204), Y204*COS(RADIANS(-$C204+Графики!$B$5))+Z204*SIN(RADIANS(-$C204+Графики!$B$5)),"")</f>
        <v/>
      </c>
      <c r="AC204" s="24"/>
      <c r="AD204" s="25"/>
      <c r="AE204" s="25"/>
      <c r="AF204" s="25"/>
      <c r="AG204" s="18" t="str">
        <f t="shared" si="507"/>
        <v/>
      </c>
      <c r="AH204" s="18" t="str">
        <f t="shared" si="508"/>
        <v/>
      </c>
      <c r="AI204" s="18" t="str">
        <f t="shared" si="558"/>
        <v/>
      </c>
      <c r="AJ204" s="18" t="str">
        <f t="shared" si="559"/>
        <v/>
      </c>
      <c r="AK204" s="18" t="str">
        <f>IF(ISNUMBER(AI204), AI204*COS(RADIANS(-$C204+Графики!$B$3))+AJ204*SIN(RADIANS(-$C204+Графики!$B$3)),"")</f>
        <v/>
      </c>
      <c r="AL204" s="19" t="str">
        <f>IF(ISNUMBER(AI204), AI204*COS(RADIANS(-$C204+Графики!$B$5))+AJ204*SIN(RADIANS(-$C204+Графики!$B$5)),"")</f>
        <v/>
      </c>
      <c r="AM204" s="24"/>
      <c r="AN204" s="25"/>
      <c r="AO204" s="25"/>
      <c r="AP204" s="25"/>
      <c r="AQ204" s="18" t="str">
        <f t="shared" si="509"/>
        <v/>
      </c>
      <c r="AR204" s="18" t="str">
        <f t="shared" si="510"/>
        <v/>
      </c>
      <c r="AS204" s="18" t="str">
        <f t="shared" si="560"/>
        <v/>
      </c>
      <c r="AT204" s="18" t="str">
        <f t="shared" si="561"/>
        <v/>
      </c>
      <c r="AU204" s="18" t="str">
        <f>IF(ISNUMBER(AS204), AS204*COS(RADIANS(-$C204+Графики!$B$3))+AT204*SIN(RADIANS(-$C204+Графики!$B$3)),"")</f>
        <v/>
      </c>
      <c r="AV204" s="19" t="str">
        <f>IF(ISNUMBER(AS204), AS204*COS(RADIANS(-$C204+Графики!$B$5))+AT204*SIN(RADIANS(-$C204+Графики!$B$5)),"")</f>
        <v/>
      </c>
      <c r="AW204" s="24"/>
      <c r="AX204" s="25"/>
      <c r="AY204" s="25"/>
      <c r="AZ204" s="25"/>
      <c r="BA204" s="18" t="str">
        <f t="shared" si="511"/>
        <v/>
      </c>
      <c r="BB204" s="18" t="str">
        <f t="shared" si="512"/>
        <v/>
      </c>
      <c r="BC204" s="18" t="str">
        <f t="shared" si="562"/>
        <v/>
      </c>
      <c r="BD204" s="18" t="str">
        <f t="shared" si="563"/>
        <v/>
      </c>
      <c r="BE204" s="18" t="str">
        <f>IF(ISNUMBER(BC204), BC204*COS(RADIANS(-$C204+Графики!$B$3))+BD204*SIN(RADIANS(-$C204+Графики!$B$3)),"")</f>
        <v/>
      </c>
      <c r="BF204" s="19" t="str">
        <f>IF(ISNUMBER(BC204), BC204*COS(RADIANS(-$C204+Графики!$B$5))+BD204*SIN(RADIANS(-$C204+Графики!$B$5)),"")</f>
        <v/>
      </c>
      <c r="BG204" s="24"/>
      <c r="BH204" s="25"/>
      <c r="BI204" s="25"/>
      <c r="BJ204" s="25"/>
      <c r="BK204" s="18" t="str">
        <f t="shared" si="513"/>
        <v/>
      </c>
      <c r="BL204" s="18" t="str">
        <f t="shared" si="514"/>
        <v/>
      </c>
      <c r="BM204" s="18" t="str">
        <f t="shared" si="564"/>
        <v/>
      </c>
      <c r="BN204" s="18" t="str">
        <f t="shared" si="565"/>
        <v/>
      </c>
      <c r="BO204" s="18" t="str">
        <f>IF(ISNUMBER(BM204), BM204*COS(RADIANS(-$C204+Графики!$B$3))+BN204*SIN(RADIANS(-$C204+Графики!$B$3)),"")</f>
        <v/>
      </c>
      <c r="BP204" s="19" t="str">
        <f>IF(ISNUMBER(BM204), BM204*COS(RADIANS(-$C204+Графики!$B$5))+BN204*SIN(RADIANS(-$C204+Графики!$B$5)),"")</f>
        <v/>
      </c>
      <c r="BQ204" s="24"/>
      <c r="BR204" s="25"/>
      <c r="BS204" s="25"/>
      <c r="BT204" s="25"/>
      <c r="BU204" s="18" t="str">
        <f t="shared" si="515"/>
        <v/>
      </c>
      <c r="BV204" s="18" t="str">
        <f t="shared" si="516"/>
        <v/>
      </c>
      <c r="BW204" s="18" t="str">
        <f t="shared" si="566"/>
        <v/>
      </c>
      <c r="BX204" s="18" t="str">
        <f t="shared" si="567"/>
        <v/>
      </c>
      <c r="BY204" s="18" t="str">
        <f>IF(ISNUMBER(BW204), BW204*COS(RADIANS(-$C204+Графики!$B$3))+BX204*SIN(RADIANS(-$C204+Графики!$B$3)),"")</f>
        <v/>
      </c>
      <c r="BZ204" s="19" t="str">
        <f>IF(ISNUMBER(BW204), BW204*COS(RADIANS(-$C204+Графики!$B$5))+BX204*SIN(RADIANS(-$C204+Графики!$B$5)),"")</f>
        <v/>
      </c>
      <c r="CA204" s="29"/>
      <c r="CB204" s="25"/>
      <c r="CC204" s="25"/>
      <c r="CD204" s="25"/>
      <c r="CE204" s="18" t="str">
        <f t="shared" si="517"/>
        <v/>
      </c>
      <c r="CF204" s="18" t="str">
        <f t="shared" si="518"/>
        <v/>
      </c>
      <c r="CG204" s="18" t="str">
        <f t="shared" si="568"/>
        <v/>
      </c>
      <c r="CH204" s="18" t="str">
        <f t="shared" si="569"/>
        <v/>
      </c>
      <c r="CI204" s="18" t="str">
        <f>IF(ISNUMBER(CG204), CG204*COS(RADIANS(-$C204+Графики!$B$3))+CH204*SIN(RADIANS(-$C204+Графики!$B$3)),"")</f>
        <v/>
      </c>
      <c r="CJ204" s="19" t="str">
        <f>IF(ISNUMBER(CG204), CG204*COS(RADIANS(-$C204+Графики!$B$5))+CH204*SIN(RADIANS(-$C204+Графики!$B$5)),"")</f>
        <v/>
      </c>
      <c r="CK204" s="24"/>
      <c r="CL204" s="25"/>
      <c r="CM204" s="25"/>
      <c r="CN204" s="25"/>
      <c r="CO204" s="18" t="str">
        <f t="shared" si="519"/>
        <v/>
      </c>
      <c r="CP204" s="18" t="str">
        <f t="shared" si="520"/>
        <v/>
      </c>
      <c r="CQ204" s="18" t="str">
        <f t="shared" si="570"/>
        <v/>
      </c>
      <c r="CR204" s="18" t="str">
        <f t="shared" si="571"/>
        <v/>
      </c>
      <c r="CS204" s="18" t="str">
        <f>IF(ISNUMBER(CQ204), CQ204*COS(RADIANS(-$C204+Графики!$B$3))+CR204*SIN(RADIANS(-$C204+Графики!$B$3)),"")</f>
        <v/>
      </c>
      <c r="CT204" s="19" t="str">
        <f>IF(ISNUMBER(CQ204), CQ204*COS(RADIANS(-$C204+Графики!$B$5))+CR204*SIN(RADIANS(-$C204+Графики!$B$5)),"")</f>
        <v/>
      </c>
      <c r="CU204" s="24"/>
      <c r="CV204" s="25"/>
      <c r="CW204" s="25"/>
      <c r="CX204" s="25"/>
      <c r="CY204" s="18" t="str">
        <f t="shared" si="521"/>
        <v/>
      </c>
      <c r="CZ204" s="18" t="str">
        <f t="shared" si="522"/>
        <v/>
      </c>
      <c r="DA204" s="18" t="str">
        <f t="shared" si="572"/>
        <v/>
      </c>
      <c r="DB204" s="18" t="str">
        <f t="shared" si="573"/>
        <v/>
      </c>
      <c r="DC204" s="18" t="str">
        <f>IF(ISNUMBER(DA204), DA204*COS(RADIANS(-$C204+Графики!$B$3))+DB204*SIN(RADIANS(-$C204+Графики!$B$3)),"")</f>
        <v/>
      </c>
      <c r="DD204" s="19" t="str">
        <f>IF(ISNUMBER(DA204), DA204*COS(RADIANS(-$C204+Графики!$B$5))+DB204*SIN(RADIANS(-$C204+Графики!$B$5)),"")</f>
        <v/>
      </c>
      <c r="DE204" s="24"/>
      <c r="DF204" s="25"/>
      <c r="DG204" s="25"/>
      <c r="DH204" s="25"/>
      <c r="DI204" s="18" t="str">
        <f t="shared" si="523"/>
        <v/>
      </c>
      <c r="DJ204" s="18" t="str">
        <f t="shared" si="524"/>
        <v/>
      </c>
      <c r="DK204" s="18" t="str">
        <f t="shared" si="574"/>
        <v/>
      </c>
      <c r="DL204" s="18" t="str">
        <f t="shared" si="575"/>
        <v/>
      </c>
      <c r="DM204" s="18" t="str">
        <f>IF(ISNUMBER(DK204), DK204*COS(RADIANS(-$C204+Графики!$B$3))+DL204*SIN(RADIANS(-$C204+Графики!$B$3)),"")</f>
        <v/>
      </c>
      <c r="DN204" s="19" t="str">
        <f>IF(ISNUMBER(DK204), DK204*COS(RADIANS(-$C204+Графики!$B$5))+DL204*SIN(RADIANS(-$C204+Графики!$B$5)),"")</f>
        <v/>
      </c>
      <c r="DO204" s="24"/>
      <c r="DP204" s="25"/>
      <c r="DQ204" s="25"/>
      <c r="DR204" s="25"/>
      <c r="DS204" s="18" t="str">
        <f t="shared" si="525"/>
        <v/>
      </c>
      <c r="DT204" s="18" t="str">
        <f t="shared" si="526"/>
        <v/>
      </c>
      <c r="DU204" s="18" t="str">
        <f t="shared" si="576"/>
        <v/>
      </c>
      <c r="DV204" s="18" t="str">
        <f t="shared" si="577"/>
        <v/>
      </c>
      <c r="DW204" s="18" t="str">
        <f>IF(ISNUMBER(DU204), DU204*COS(RADIANS(-$C204+Графики!$B$3))+DV204*SIN(RADIANS(-$C204+Графики!$B$3)),"")</f>
        <v/>
      </c>
      <c r="DX204" s="19" t="str">
        <f>IF(ISNUMBER(DU204), DU204*COS(RADIANS(-$C204+Графики!$B$5))+DV204*SIN(RADIANS(-$C204+Графики!$B$5)),"")</f>
        <v/>
      </c>
      <c r="DY204" s="24"/>
      <c r="DZ204" s="25"/>
      <c r="EA204" s="25"/>
      <c r="EB204" s="25"/>
      <c r="EC204" s="18" t="str">
        <f t="shared" si="527"/>
        <v/>
      </c>
      <c r="ED204" s="18" t="str">
        <f t="shared" si="528"/>
        <v/>
      </c>
      <c r="EE204" s="18" t="str">
        <f t="shared" si="578"/>
        <v/>
      </c>
      <c r="EF204" s="18" t="str">
        <f t="shared" si="579"/>
        <v/>
      </c>
      <c r="EG204" s="18" t="str">
        <f>IF(ISNUMBER(EE204), EE204*COS(RADIANS(-$C204+Графики!$B$3))+EF204*SIN(RADIANS(-$C204+Графики!$B$3)),"")</f>
        <v/>
      </c>
      <c r="EH204" s="19" t="str">
        <f>IF(ISNUMBER(EE204), EE204*COS(RADIANS(-$C204+Графики!$B$5))+EF204*SIN(RADIANS(-$C204+Графики!$B$5)),"")</f>
        <v/>
      </c>
      <c r="EI204" s="24"/>
      <c r="EJ204" s="25"/>
      <c r="EK204" s="25"/>
      <c r="EL204" s="25"/>
      <c r="EM204" s="18" t="str">
        <f t="shared" si="529"/>
        <v/>
      </c>
      <c r="EN204" s="18" t="str">
        <f t="shared" si="530"/>
        <v/>
      </c>
      <c r="EO204" s="18" t="str">
        <f t="shared" si="580"/>
        <v/>
      </c>
      <c r="EP204" s="18" t="str">
        <f t="shared" si="581"/>
        <v/>
      </c>
      <c r="EQ204" s="18" t="str">
        <f>IF(ISNUMBER(EO204), EO204*COS(RADIANS(-$C204+Графики!$B$3))+EP204*SIN(RADIANS(-$C204+Графики!$B$3)),"")</f>
        <v/>
      </c>
      <c r="ER204" s="19" t="str">
        <f>IF(ISNUMBER(EO204), EO204*COS(RADIANS(-$C204+Графики!$B$5))+EP204*SIN(RADIANS(-$C204+Графики!$B$5)),"")</f>
        <v/>
      </c>
      <c r="ES204" s="24"/>
      <c r="ET204" s="25"/>
      <c r="EU204" s="25"/>
      <c r="EV204" s="25"/>
      <c r="EW204" s="18" t="str">
        <f t="shared" si="531"/>
        <v/>
      </c>
      <c r="EX204" s="18" t="str">
        <f t="shared" si="532"/>
        <v/>
      </c>
      <c r="EY204" s="18" t="str">
        <f t="shared" si="582"/>
        <v/>
      </c>
      <c r="EZ204" s="18" t="str">
        <f t="shared" si="583"/>
        <v/>
      </c>
      <c r="FA204" s="18" t="str">
        <f>IF(ISNUMBER(EY204), EY204*COS(RADIANS(-$C204+Графики!$B$3))+EZ204*SIN(RADIANS(-$C204+Графики!$B$3)),"")</f>
        <v/>
      </c>
      <c r="FB204" s="19" t="str">
        <f>IF(ISNUMBER(EY204), EY204*COS(RADIANS(-$C204+Графики!$B$5))+EZ204*SIN(RADIANS(-$C204+Графики!$B$5)),"")</f>
        <v/>
      </c>
      <c r="FC204" s="24"/>
      <c r="FD204" s="25"/>
      <c r="FE204" s="25"/>
      <c r="FF204" s="25"/>
      <c r="FG204" s="18" t="str">
        <f t="shared" si="533"/>
        <v/>
      </c>
      <c r="FH204" s="18" t="str">
        <f t="shared" si="534"/>
        <v/>
      </c>
      <c r="FI204" s="18" t="str">
        <f t="shared" si="584"/>
        <v/>
      </c>
      <c r="FJ204" s="18" t="str">
        <f t="shared" si="585"/>
        <v/>
      </c>
      <c r="FK204" s="18" t="str">
        <f>IF(ISNUMBER(FI204), FI204*COS(RADIANS(-$C204+Графики!$B$3))+FJ204*SIN(RADIANS(-$C204+Графики!$B$3)),"")</f>
        <v/>
      </c>
      <c r="FL204" s="19" t="str">
        <f>IF(ISNUMBER(FI204), FI204*COS(RADIANS(-$C204+Графики!$B$5))+FJ204*SIN(RADIANS(-$C204+Графики!$B$5)),"")</f>
        <v/>
      </c>
      <c r="FM204" s="24"/>
      <c r="FN204" s="25"/>
      <c r="FO204" s="25"/>
      <c r="FP204" s="25"/>
      <c r="FQ204" s="18" t="str">
        <f t="shared" si="535"/>
        <v/>
      </c>
      <c r="FR204" s="18" t="str">
        <f t="shared" si="536"/>
        <v/>
      </c>
      <c r="FS204" s="18" t="str">
        <f t="shared" si="586"/>
        <v/>
      </c>
      <c r="FT204" s="18" t="str">
        <f t="shared" si="587"/>
        <v/>
      </c>
      <c r="FU204" s="18" t="str">
        <f>IF(ISNUMBER(FS204), FS204*COS(RADIANS(-$C204+Графики!$B$3))+FT204*SIN(RADIANS(-$C204+Графики!$B$3)),"")</f>
        <v/>
      </c>
      <c r="FV204" s="19" t="str">
        <f>IF(ISNUMBER(FS204), FS204*COS(RADIANS(-$C204+Графики!$B$5))+FT204*SIN(RADIANS(-$C204+Графики!$B$5)),"")</f>
        <v/>
      </c>
      <c r="FW204" s="24"/>
      <c r="FX204" s="25"/>
      <c r="FY204" s="25"/>
      <c r="FZ204" s="25"/>
      <c r="GA204" s="18" t="str">
        <f t="shared" si="537"/>
        <v/>
      </c>
      <c r="GB204" s="18" t="str">
        <f t="shared" si="538"/>
        <v/>
      </c>
      <c r="GC204" s="18" t="str">
        <f t="shared" si="588"/>
        <v/>
      </c>
      <c r="GD204" s="18" t="str">
        <f t="shared" si="589"/>
        <v/>
      </c>
      <c r="GE204" s="18" t="str">
        <f>IF(ISNUMBER(GC204), GC204*COS(RADIANS(-$C204+Графики!$B$3))+GD204*SIN(RADIANS(-$C204+Графики!$B$3)),"")</f>
        <v/>
      </c>
      <c r="GF204" s="19" t="str">
        <f>IF(ISNUMBER(GC204), GC204*COS(RADIANS(-$C204+Графики!$B$5))+GD204*SIN(RADIANS(-$C204+Графики!$B$5)),"")</f>
        <v/>
      </c>
      <c r="GG204" s="24"/>
      <c r="GH204" s="25"/>
      <c r="GI204" s="25"/>
      <c r="GJ204" s="25"/>
      <c r="GK204" s="18" t="str">
        <f t="shared" si="539"/>
        <v/>
      </c>
      <c r="GL204" s="18" t="str">
        <f t="shared" si="540"/>
        <v/>
      </c>
      <c r="GM204" s="18" t="str">
        <f t="shared" si="590"/>
        <v/>
      </c>
      <c r="GN204" s="18" t="str">
        <f t="shared" si="591"/>
        <v/>
      </c>
      <c r="GO204" s="18" t="str">
        <f>IF(ISNUMBER(GM204), GM204*COS(RADIANS(-$C204+Графики!$B$3))+GN204*SIN(RADIANS(-$C204+Графики!$B$3)),"")</f>
        <v/>
      </c>
      <c r="GP204" s="19" t="str">
        <f>IF(ISNUMBER(GM204), GM204*COS(RADIANS(-$C204+Графики!$B$5))+GN204*SIN(RADIANS(-$C204+Графики!$B$5)),"")</f>
        <v/>
      </c>
      <c r="GQ204" s="24"/>
      <c r="GR204" s="25"/>
      <c r="GS204" s="25"/>
      <c r="GT204" s="25"/>
      <c r="GU204" s="18" t="str">
        <f t="shared" si="541"/>
        <v/>
      </c>
      <c r="GV204" s="18" t="str">
        <f t="shared" si="542"/>
        <v/>
      </c>
      <c r="GW204" s="18" t="str">
        <f t="shared" si="592"/>
        <v/>
      </c>
      <c r="GX204" s="18" t="str">
        <f t="shared" si="593"/>
        <v/>
      </c>
      <c r="GY204" s="18" t="str">
        <f>IF(ISNUMBER(GW204), GW204*COS(RADIANS(-$C204+Графики!$B$3))+GX204*SIN(RADIANS(-$C204+Графики!$B$3)),"")</f>
        <v/>
      </c>
      <c r="GZ204" s="19" t="str">
        <f>IF(ISNUMBER(GW204), GW204*COS(RADIANS(-$C204+Графики!$B$5))+GX204*SIN(RADIANS(-$C204+Графики!$B$5)),"")</f>
        <v/>
      </c>
      <c r="HA204" s="24"/>
      <c r="HB204" s="25"/>
      <c r="HC204" s="25"/>
      <c r="HD204" s="25"/>
      <c r="HE204" s="18" t="str">
        <f t="shared" si="543"/>
        <v/>
      </c>
      <c r="HF204" s="18" t="str">
        <f t="shared" si="544"/>
        <v/>
      </c>
      <c r="HG204" s="18" t="str">
        <f t="shared" si="594"/>
        <v/>
      </c>
      <c r="HH204" s="18" t="str">
        <f t="shared" si="595"/>
        <v/>
      </c>
      <c r="HI204" s="18" t="str">
        <f>IF(ISNUMBER(HG204), HG204*COS(RADIANS(-$C204+Графики!$B$3))+HH204*SIN(RADIANS(-$C204+Графики!$B$3)),"")</f>
        <v/>
      </c>
      <c r="HJ204" s="19" t="str">
        <f>IF(ISNUMBER(HG204), HG204*COS(RADIANS(-$C204+Графики!$B$5))+HH204*SIN(RADIANS(-$C204+Графики!$B$5)),"")</f>
        <v/>
      </c>
      <c r="HK204" s="24"/>
      <c r="HL204" s="25"/>
      <c r="HM204" s="25"/>
      <c r="HN204" s="25"/>
      <c r="HO204" s="18" t="str">
        <f t="shared" si="545"/>
        <v/>
      </c>
      <c r="HP204" s="18" t="str">
        <f t="shared" si="546"/>
        <v/>
      </c>
      <c r="HQ204" s="18" t="str">
        <f t="shared" si="596"/>
        <v/>
      </c>
      <c r="HR204" s="18" t="str">
        <f t="shared" si="597"/>
        <v/>
      </c>
      <c r="HS204" s="18" t="str">
        <f>IF(ISNUMBER(HQ204), HQ204*COS(RADIANS(-$C204+Графики!$B$3))+HR204*SIN(RADIANS(-$C204+Графики!$B$3)),"")</f>
        <v/>
      </c>
      <c r="HT204" s="19" t="str">
        <f>IF(ISNUMBER(HQ204), HQ204*COS(RADIANS(-$C204+Графики!$B$5))+HR204*SIN(RADIANS(-$C204+Графики!$B$5)),"")</f>
        <v/>
      </c>
      <c r="HU204" s="24"/>
      <c r="HV204" s="25"/>
      <c r="HW204" s="25"/>
      <c r="HX204" s="25"/>
      <c r="HY204" s="18" t="str">
        <f t="shared" si="547"/>
        <v/>
      </c>
      <c r="HZ204" s="18" t="str">
        <f t="shared" si="548"/>
        <v/>
      </c>
      <c r="IA204" s="18" t="str">
        <f t="shared" si="598"/>
        <v/>
      </c>
      <c r="IB204" s="18" t="str">
        <f t="shared" si="599"/>
        <v/>
      </c>
      <c r="IC204" s="18" t="str">
        <f>IF(ISNUMBER(IA204), IA204*COS(RADIANS(-$C204+Графики!$B$3))+IB204*SIN(RADIANS(-$C204+Графики!$B$3)),"")</f>
        <v/>
      </c>
      <c r="ID204" s="19" t="str">
        <f>IF(ISNUMBER(IA204), IA204*COS(RADIANS(-$C204+Графики!$B$5))+IB204*SIN(RADIANS(-$C204+Графики!$B$5)),"")</f>
        <v/>
      </c>
      <c r="IE204" s="24"/>
      <c r="IF204" s="25"/>
      <c r="IG204" s="25"/>
      <c r="IH204" s="25"/>
      <c r="II204" s="18" t="str">
        <f t="shared" si="549"/>
        <v/>
      </c>
      <c r="IJ204" s="18" t="str">
        <f t="shared" si="550"/>
        <v/>
      </c>
      <c r="IK204" s="18" t="str">
        <f t="shared" si="600"/>
        <v/>
      </c>
      <c r="IL204" s="18" t="str">
        <f t="shared" si="601"/>
        <v/>
      </c>
      <c r="IM204" s="18" t="str">
        <f>IF(ISNUMBER(IK204), IK204*COS(RADIANS(-$C204+Графики!$B$3))+IL204*SIN(RADIANS(-$C204+Графики!$B$3)),"")</f>
        <v/>
      </c>
      <c r="IN204" s="19" t="str">
        <f>IF(ISNUMBER(IK204), IK204*COS(RADIANS(-$C204+Графики!$B$5))+IL204*SIN(RADIANS(-$C204+Графики!$B$5)),"")</f>
        <v/>
      </c>
      <c r="IO204" s="24"/>
      <c r="IP204" s="25"/>
      <c r="IQ204" s="25"/>
      <c r="IR204" s="25"/>
      <c r="IS204" s="18" t="str">
        <f t="shared" si="551"/>
        <v/>
      </c>
      <c r="IT204" s="18" t="str">
        <f t="shared" si="552"/>
        <v/>
      </c>
      <c r="IU204" s="18" t="str">
        <f t="shared" si="602"/>
        <v/>
      </c>
      <c r="IV204" s="18" t="str">
        <f t="shared" si="603"/>
        <v/>
      </c>
      <c r="IW204" s="18" t="str">
        <f>IF(ISNUMBER(IU204), IU204*COS(RADIANS(-$C204+Графики!$B$3))+IV204*SIN(RADIANS(-$C204+Графики!$B$3)),"")</f>
        <v/>
      </c>
      <c r="IX204" s="19" t="str">
        <f>IF(ISNUMBER(IU204), IU204*COS(RADIANS(-$C204+Графики!$B$5))+IV204*SIN(RADIANS(-$C204+Графики!$B$5)),"")</f>
        <v/>
      </c>
    </row>
    <row r="205" spans="1:258" s="88" customFormat="1" x14ac:dyDescent="0.25">
      <c r="A205" s="44">
        <v>205</v>
      </c>
      <c r="B205" s="50">
        <v>0</v>
      </c>
      <c r="C205" s="11">
        <f>IF(Графики!$A$7="Расчитывать с учетом закручивания скважины",B205,0)</f>
        <v>0</v>
      </c>
      <c r="D205" s="47">
        <v>101</v>
      </c>
      <c r="E205" s="34">
        <f t="shared" si="607"/>
        <v>0</v>
      </c>
      <c r="F205" s="35">
        <f t="shared" si="607"/>
        <v>0</v>
      </c>
      <c r="G205" s="35">
        <f t="shared" si="605"/>
        <v>0</v>
      </c>
      <c r="H205" s="36">
        <f t="shared" si="606"/>
        <v>0</v>
      </c>
      <c r="I205" s="29"/>
      <c r="J205" s="25"/>
      <c r="K205" s="25"/>
      <c r="L205" s="25"/>
      <c r="M205" s="18" t="str">
        <f t="shared" si="503"/>
        <v/>
      </c>
      <c r="N205" s="18" t="str">
        <f t="shared" si="504"/>
        <v/>
      </c>
      <c r="O205" s="18" t="str">
        <f t="shared" si="554"/>
        <v/>
      </c>
      <c r="P205" s="18" t="str">
        <f t="shared" si="555"/>
        <v/>
      </c>
      <c r="Q205" s="18" t="str">
        <f>IF(ISNUMBER(O205), O205*COS(RADIANS(-$C205+Графики!$B$3))+P205*SIN(RADIANS(-$C205+Графики!$B$3)),"")</f>
        <v/>
      </c>
      <c r="R205" s="19" t="str">
        <f>IF(ISNUMBER(O205), O205*COS(RADIANS(-$C205+Графики!$B$5))+P205*SIN(RADIANS(-$C205+Графики!$B$5)),"")</f>
        <v/>
      </c>
      <c r="S205" s="29"/>
      <c r="T205" s="25"/>
      <c r="U205" s="25"/>
      <c r="V205" s="25"/>
      <c r="W205" s="18" t="str">
        <f t="shared" si="505"/>
        <v/>
      </c>
      <c r="X205" s="18" t="str">
        <f t="shared" si="506"/>
        <v/>
      </c>
      <c r="Y205" s="18" t="str">
        <f t="shared" si="556"/>
        <v/>
      </c>
      <c r="Z205" s="18" t="str">
        <f t="shared" si="557"/>
        <v/>
      </c>
      <c r="AA205" s="18" t="str">
        <f>IF(ISNUMBER(Y205), Y205*COS(RADIANS(-$C205+Графики!$B$3))+Z205*SIN(RADIANS(-$C205+Графики!$B$3)),"")</f>
        <v/>
      </c>
      <c r="AB205" s="18" t="str">
        <f>IF(ISNUMBER(Y205), Y205*COS(RADIANS(-$C205+Графики!$B$5))+Z205*SIN(RADIANS(-$C205+Графики!$B$5)),"")</f>
        <v/>
      </c>
      <c r="AC205" s="24"/>
      <c r="AD205" s="25"/>
      <c r="AE205" s="25"/>
      <c r="AF205" s="25"/>
      <c r="AG205" s="18" t="str">
        <f t="shared" si="507"/>
        <v/>
      </c>
      <c r="AH205" s="18" t="str">
        <f t="shared" si="508"/>
        <v/>
      </c>
      <c r="AI205" s="18" t="str">
        <f t="shared" si="558"/>
        <v/>
      </c>
      <c r="AJ205" s="18" t="str">
        <f t="shared" si="559"/>
        <v/>
      </c>
      <c r="AK205" s="18" t="str">
        <f>IF(ISNUMBER(AI205), AI205*COS(RADIANS(-$C205+Графики!$B$3))+AJ205*SIN(RADIANS(-$C205+Графики!$B$3)),"")</f>
        <v/>
      </c>
      <c r="AL205" s="19" t="str">
        <f>IF(ISNUMBER(AI205), AI205*COS(RADIANS(-$C205+Графики!$B$5))+AJ205*SIN(RADIANS(-$C205+Графики!$B$5)),"")</f>
        <v/>
      </c>
      <c r="AM205" s="24"/>
      <c r="AN205" s="25"/>
      <c r="AO205" s="25"/>
      <c r="AP205" s="25"/>
      <c r="AQ205" s="18" t="str">
        <f t="shared" si="509"/>
        <v/>
      </c>
      <c r="AR205" s="18" t="str">
        <f t="shared" si="510"/>
        <v/>
      </c>
      <c r="AS205" s="18" t="str">
        <f t="shared" si="560"/>
        <v/>
      </c>
      <c r="AT205" s="18" t="str">
        <f t="shared" si="561"/>
        <v/>
      </c>
      <c r="AU205" s="18" t="str">
        <f>IF(ISNUMBER(AS205), AS205*COS(RADIANS(-$C205+Графики!$B$3))+AT205*SIN(RADIANS(-$C205+Графики!$B$3)),"")</f>
        <v/>
      </c>
      <c r="AV205" s="19" t="str">
        <f>IF(ISNUMBER(AS205), AS205*COS(RADIANS(-$C205+Графики!$B$5))+AT205*SIN(RADIANS(-$C205+Графики!$B$5)),"")</f>
        <v/>
      </c>
      <c r="AW205" s="24"/>
      <c r="AX205" s="25"/>
      <c r="AY205" s="25"/>
      <c r="AZ205" s="25"/>
      <c r="BA205" s="18" t="str">
        <f t="shared" si="511"/>
        <v/>
      </c>
      <c r="BB205" s="18" t="str">
        <f t="shared" si="512"/>
        <v/>
      </c>
      <c r="BC205" s="18" t="str">
        <f t="shared" si="562"/>
        <v/>
      </c>
      <c r="BD205" s="18" t="str">
        <f t="shared" si="563"/>
        <v/>
      </c>
      <c r="BE205" s="18" t="str">
        <f>IF(ISNUMBER(BC205), BC205*COS(RADIANS(-$C205+Графики!$B$3))+BD205*SIN(RADIANS(-$C205+Графики!$B$3)),"")</f>
        <v/>
      </c>
      <c r="BF205" s="19" t="str">
        <f>IF(ISNUMBER(BC205), BC205*COS(RADIANS(-$C205+Графики!$B$5))+BD205*SIN(RADIANS(-$C205+Графики!$B$5)),"")</f>
        <v/>
      </c>
      <c r="BG205" s="24"/>
      <c r="BH205" s="25"/>
      <c r="BI205" s="25"/>
      <c r="BJ205" s="25"/>
      <c r="BK205" s="18" t="str">
        <f t="shared" si="513"/>
        <v/>
      </c>
      <c r="BL205" s="18" t="str">
        <f t="shared" si="514"/>
        <v/>
      </c>
      <c r="BM205" s="18" t="str">
        <f t="shared" si="564"/>
        <v/>
      </c>
      <c r="BN205" s="18" t="str">
        <f t="shared" si="565"/>
        <v/>
      </c>
      <c r="BO205" s="18" t="str">
        <f>IF(ISNUMBER(BM205), BM205*COS(RADIANS(-$C205+Графики!$B$3))+BN205*SIN(RADIANS(-$C205+Графики!$B$3)),"")</f>
        <v/>
      </c>
      <c r="BP205" s="19" t="str">
        <f>IF(ISNUMBER(BM205), BM205*COS(RADIANS(-$C205+Графики!$B$5))+BN205*SIN(RADIANS(-$C205+Графики!$B$5)),"")</f>
        <v/>
      </c>
      <c r="BQ205" s="24"/>
      <c r="BR205" s="25"/>
      <c r="BS205" s="25"/>
      <c r="BT205" s="25"/>
      <c r="BU205" s="18" t="str">
        <f t="shared" si="515"/>
        <v/>
      </c>
      <c r="BV205" s="18" t="str">
        <f t="shared" si="516"/>
        <v/>
      </c>
      <c r="BW205" s="18" t="str">
        <f t="shared" si="566"/>
        <v/>
      </c>
      <c r="BX205" s="18" t="str">
        <f t="shared" si="567"/>
        <v/>
      </c>
      <c r="BY205" s="18" t="str">
        <f>IF(ISNUMBER(BW205), BW205*COS(RADIANS(-$C205+Графики!$B$3))+BX205*SIN(RADIANS(-$C205+Графики!$B$3)),"")</f>
        <v/>
      </c>
      <c r="BZ205" s="19" t="str">
        <f>IF(ISNUMBER(BW205), BW205*COS(RADIANS(-$C205+Графики!$B$5))+BX205*SIN(RADIANS(-$C205+Графики!$B$5)),"")</f>
        <v/>
      </c>
      <c r="CA205" s="29"/>
      <c r="CB205" s="25"/>
      <c r="CC205" s="25"/>
      <c r="CD205" s="25"/>
      <c r="CE205" s="18" t="str">
        <f t="shared" si="517"/>
        <v/>
      </c>
      <c r="CF205" s="18" t="str">
        <f t="shared" si="518"/>
        <v/>
      </c>
      <c r="CG205" s="18" t="str">
        <f t="shared" si="568"/>
        <v/>
      </c>
      <c r="CH205" s="18" t="str">
        <f t="shared" si="569"/>
        <v/>
      </c>
      <c r="CI205" s="18" t="str">
        <f>IF(ISNUMBER(CG205), CG205*COS(RADIANS(-$C205+Графики!$B$3))+CH205*SIN(RADIANS(-$C205+Графики!$B$3)),"")</f>
        <v/>
      </c>
      <c r="CJ205" s="19" t="str">
        <f>IF(ISNUMBER(CG205), CG205*COS(RADIANS(-$C205+Графики!$B$5))+CH205*SIN(RADIANS(-$C205+Графики!$B$5)),"")</f>
        <v/>
      </c>
      <c r="CK205" s="24"/>
      <c r="CL205" s="25"/>
      <c r="CM205" s="25"/>
      <c r="CN205" s="25"/>
      <c r="CO205" s="18" t="str">
        <f t="shared" si="519"/>
        <v/>
      </c>
      <c r="CP205" s="18" t="str">
        <f t="shared" si="520"/>
        <v/>
      </c>
      <c r="CQ205" s="18" t="str">
        <f t="shared" si="570"/>
        <v/>
      </c>
      <c r="CR205" s="18" t="str">
        <f t="shared" si="571"/>
        <v/>
      </c>
      <c r="CS205" s="18" t="str">
        <f>IF(ISNUMBER(CQ205), CQ205*COS(RADIANS(-$C205+Графики!$B$3))+CR205*SIN(RADIANS(-$C205+Графики!$B$3)),"")</f>
        <v/>
      </c>
      <c r="CT205" s="19" t="str">
        <f>IF(ISNUMBER(CQ205), CQ205*COS(RADIANS(-$C205+Графики!$B$5))+CR205*SIN(RADIANS(-$C205+Графики!$B$5)),"")</f>
        <v/>
      </c>
      <c r="CU205" s="24"/>
      <c r="CV205" s="25"/>
      <c r="CW205" s="25"/>
      <c r="CX205" s="25"/>
      <c r="CY205" s="18" t="str">
        <f t="shared" si="521"/>
        <v/>
      </c>
      <c r="CZ205" s="18" t="str">
        <f t="shared" si="522"/>
        <v/>
      </c>
      <c r="DA205" s="18" t="str">
        <f t="shared" si="572"/>
        <v/>
      </c>
      <c r="DB205" s="18" t="str">
        <f t="shared" si="573"/>
        <v/>
      </c>
      <c r="DC205" s="18" t="str">
        <f>IF(ISNUMBER(DA205), DA205*COS(RADIANS(-$C205+Графики!$B$3))+DB205*SIN(RADIANS(-$C205+Графики!$B$3)),"")</f>
        <v/>
      </c>
      <c r="DD205" s="19" t="str">
        <f>IF(ISNUMBER(DA205), DA205*COS(RADIANS(-$C205+Графики!$B$5))+DB205*SIN(RADIANS(-$C205+Графики!$B$5)),"")</f>
        <v/>
      </c>
      <c r="DE205" s="24"/>
      <c r="DF205" s="25"/>
      <c r="DG205" s="25"/>
      <c r="DH205" s="25"/>
      <c r="DI205" s="18" t="str">
        <f t="shared" si="523"/>
        <v/>
      </c>
      <c r="DJ205" s="18" t="str">
        <f t="shared" si="524"/>
        <v/>
      </c>
      <c r="DK205" s="18" t="str">
        <f t="shared" si="574"/>
        <v/>
      </c>
      <c r="DL205" s="18" t="str">
        <f t="shared" si="575"/>
        <v/>
      </c>
      <c r="DM205" s="18" t="str">
        <f>IF(ISNUMBER(DK205), DK205*COS(RADIANS(-$C205+Графики!$B$3))+DL205*SIN(RADIANS(-$C205+Графики!$B$3)),"")</f>
        <v/>
      </c>
      <c r="DN205" s="19" t="str">
        <f>IF(ISNUMBER(DK205), DK205*COS(RADIANS(-$C205+Графики!$B$5))+DL205*SIN(RADIANS(-$C205+Графики!$B$5)),"")</f>
        <v/>
      </c>
      <c r="DO205" s="24"/>
      <c r="DP205" s="25"/>
      <c r="DQ205" s="25"/>
      <c r="DR205" s="25"/>
      <c r="DS205" s="18" t="str">
        <f t="shared" si="525"/>
        <v/>
      </c>
      <c r="DT205" s="18" t="str">
        <f t="shared" si="526"/>
        <v/>
      </c>
      <c r="DU205" s="18" t="str">
        <f t="shared" si="576"/>
        <v/>
      </c>
      <c r="DV205" s="18" t="str">
        <f t="shared" si="577"/>
        <v/>
      </c>
      <c r="DW205" s="18" t="str">
        <f>IF(ISNUMBER(DU205), DU205*COS(RADIANS(-$C205+Графики!$B$3))+DV205*SIN(RADIANS(-$C205+Графики!$B$3)),"")</f>
        <v/>
      </c>
      <c r="DX205" s="19" t="str">
        <f>IF(ISNUMBER(DU205), DU205*COS(RADIANS(-$C205+Графики!$B$5))+DV205*SIN(RADIANS(-$C205+Графики!$B$5)),"")</f>
        <v/>
      </c>
      <c r="DY205" s="24"/>
      <c r="DZ205" s="25"/>
      <c r="EA205" s="25"/>
      <c r="EB205" s="25"/>
      <c r="EC205" s="18" t="str">
        <f t="shared" si="527"/>
        <v/>
      </c>
      <c r="ED205" s="18" t="str">
        <f t="shared" si="528"/>
        <v/>
      </c>
      <c r="EE205" s="18" t="str">
        <f t="shared" si="578"/>
        <v/>
      </c>
      <c r="EF205" s="18" t="str">
        <f t="shared" si="579"/>
        <v/>
      </c>
      <c r="EG205" s="18" t="str">
        <f>IF(ISNUMBER(EE205), EE205*COS(RADIANS(-$C205+Графики!$B$3))+EF205*SIN(RADIANS(-$C205+Графики!$B$3)),"")</f>
        <v/>
      </c>
      <c r="EH205" s="19" t="str">
        <f>IF(ISNUMBER(EE205), EE205*COS(RADIANS(-$C205+Графики!$B$5))+EF205*SIN(RADIANS(-$C205+Графики!$B$5)),"")</f>
        <v/>
      </c>
      <c r="EI205" s="24"/>
      <c r="EJ205" s="25"/>
      <c r="EK205" s="25"/>
      <c r="EL205" s="25"/>
      <c r="EM205" s="18" t="str">
        <f t="shared" si="529"/>
        <v/>
      </c>
      <c r="EN205" s="18" t="str">
        <f t="shared" si="530"/>
        <v/>
      </c>
      <c r="EO205" s="18" t="str">
        <f t="shared" si="580"/>
        <v/>
      </c>
      <c r="EP205" s="18" t="str">
        <f t="shared" si="581"/>
        <v/>
      </c>
      <c r="EQ205" s="18" t="str">
        <f>IF(ISNUMBER(EO205), EO205*COS(RADIANS(-$C205+Графики!$B$3))+EP205*SIN(RADIANS(-$C205+Графики!$B$3)),"")</f>
        <v/>
      </c>
      <c r="ER205" s="19" t="str">
        <f>IF(ISNUMBER(EO205), EO205*COS(RADIANS(-$C205+Графики!$B$5))+EP205*SIN(RADIANS(-$C205+Графики!$B$5)),"")</f>
        <v/>
      </c>
      <c r="ES205" s="24"/>
      <c r="ET205" s="25"/>
      <c r="EU205" s="25"/>
      <c r="EV205" s="25"/>
      <c r="EW205" s="18" t="str">
        <f t="shared" si="531"/>
        <v/>
      </c>
      <c r="EX205" s="18" t="str">
        <f t="shared" si="532"/>
        <v/>
      </c>
      <c r="EY205" s="18" t="str">
        <f t="shared" si="582"/>
        <v/>
      </c>
      <c r="EZ205" s="18" t="str">
        <f t="shared" si="583"/>
        <v/>
      </c>
      <c r="FA205" s="18" t="str">
        <f>IF(ISNUMBER(EY205), EY205*COS(RADIANS(-$C205+Графики!$B$3))+EZ205*SIN(RADIANS(-$C205+Графики!$B$3)),"")</f>
        <v/>
      </c>
      <c r="FB205" s="19" t="str">
        <f>IF(ISNUMBER(EY205), EY205*COS(RADIANS(-$C205+Графики!$B$5))+EZ205*SIN(RADIANS(-$C205+Графики!$B$5)),"")</f>
        <v/>
      </c>
      <c r="FC205" s="24"/>
      <c r="FD205" s="25"/>
      <c r="FE205" s="25"/>
      <c r="FF205" s="25"/>
      <c r="FG205" s="18" t="str">
        <f t="shared" si="533"/>
        <v/>
      </c>
      <c r="FH205" s="18" t="str">
        <f t="shared" si="534"/>
        <v/>
      </c>
      <c r="FI205" s="18" t="str">
        <f t="shared" si="584"/>
        <v/>
      </c>
      <c r="FJ205" s="18" t="str">
        <f t="shared" si="585"/>
        <v/>
      </c>
      <c r="FK205" s="18" t="str">
        <f>IF(ISNUMBER(FI205), FI205*COS(RADIANS(-$C205+Графики!$B$3))+FJ205*SIN(RADIANS(-$C205+Графики!$B$3)),"")</f>
        <v/>
      </c>
      <c r="FL205" s="19" t="str">
        <f>IF(ISNUMBER(FI205), FI205*COS(RADIANS(-$C205+Графики!$B$5))+FJ205*SIN(RADIANS(-$C205+Графики!$B$5)),"")</f>
        <v/>
      </c>
      <c r="FM205" s="24"/>
      <c r="FN205" s="25"/>
      <c r="FO205" s="25"/>
      <c r="FP205" s="25"/>
      <c r="FQ205" s="18" t="str">
        <f t="shared" si="535"/>
        <v/>
      </c>
      <c r="FR205" s="18" t="str">
        <f t="shared" si="536"/>
        <v/>
      </c>
      <c r="FS205" s="18" t="str">
        <f t="shared" si="586"/>
        <v/>
      </c>
      <c r="FT205" s="18" t="str">
        <f t="shared" si="587"/>
        <v/>
      </c>
      <c r="FU205" s="18" t="str">
        <f>IF(ISNUMBER(FS205), FS205*COS(RADIANS(-$C205+Графики!$B$3))+FT205*SIN(RADIANS(-$C205+Графики!$B$3)),"")</f>
        <v/>
      </c>
      <c r="FV205" s="19" t="str">
        <f>IF(ISNUMBER(FS205), FS205*COS(RADIANS(-$C205+Графики!$B$5))+FT205*SIN(RADIANS(-$C205+Графики!$B$5)),"")</f>
        <v/>
      </c>
      <c r="FW205" s="24"/>
      <c r="FX205" s="25"/>
      <c r="FY205" s="25"/>
      <c r="FZ205" s="25"/>
      <c r="GA205" s="18" t="str">
        <f t="shared" si="537"/>
        <v/>
      </c>
      <c r="GB205" s="18" t="str">
        <f t="shared" si="538"/>
        <v/>
      </c>
      <c r="GC205" s="18" t="str">
        <f t="shared" si="588"/>
        <v/>
      </c>
      <c r="GD205" s="18" t="str">
        <f t="shared" si="589"/>
        <v/>
      </c>
      <c r="GE205" s="18" t="str">
        <f>IF(ISNUMBER(GC205), GC205*COS(RADIANS(-$C205+Графики!$B$3))+GD205*SIN(RADIANS(-$C205+Графики!$B$3)),"")</f>
        <v/>
      </c>
      <c r="GF205" s="19" t="str">
        <f>IF(ISNUMBER(GC205), GC205*COS(RADIANS(-$C205+Графики!$B$5))+GD205*SIN(RADIANS(-$C205+Графики!$B$5)),"")</f>
        <v/>
      </c>
      <c r="GG205" s="24"/>
      <c r="GH205" s="25"/>
      <c r="GI205" s="25"/>
      <c r="GJ205" s="25"/>
      <c r="GK205" s="18" t="str">
        <f t="shared" si="539"/>
        <v/>
      </c>
      <c r="GL205" s="18" t="str">
        <f t="shared" si="540"/>
        <v/>
      </c>
      <c r="GM205" s="18" t="str">
        <f t="shared" si="590"/>
        <v/>
      </c>
      <c r="GN205" s="18" t="str">
        <f t="shared" si="591"/>
        <v/>
      </c>
      <c r="GO205" s="18" t="str">
        <f>IF(ISNUMBER(GM205), GM205*COS(RADIANS(-$C205+Графики!$B$3))+GN205*SIN(RADIANS(-$C205+Графики!$B$3)),"")</f>
        <v/>
      </c>
      <c r="GP205" s="19" t="str">
        <f>IF(ISNUMBER(GM205), GM205*COS(RADIANS(-$C205+Графики!$B$5))+GN205*SIN(RADIANS(-$C205+Графики!$B$5)),"")</f>
        <v/>
      </c>
      <c r="GQ205" s="24"/>
      <c r="GR205" s="25"/>
      <c r="GS205" s="25"/>
      <c r="GT205" s="25"/>
      <c r="GU205" s="18" t="str">
        <f t="shared" si="541"/>
        <v/>
      </c>
      <c r="GV205" s="18" t="str">
        <f t="shared" si="542"/>
        <v/>
      </c>
      <c r="GW205" s="18" t="str">
        <f t="shared" si="592"/>
        <v/>
      </c>
      <c r="GX205" s="18" t="str">
        <f t="shared" si="593"/>
        <v/>
      </c>
      <c r="GY205" s="18" t="str">
        <f>IF(ISNUMBER(GW205), GW205*COS(RADIANS(-$C205+Графики!$B$3))+GX205*SIN(RADIANS(-$C205+Графики!$B$3)),"")</f>
        <v/>
      </c>
      <c r="GZ205" s="19" t="str">
        <f>IF(ISNUMBER(GW205), GW205*COS(RADIANS(-$C205+Графики!$B$5))+GX205*SIN(RADIANS(-$C205+Графики!$B$5)),"")</f>
        <v/>
      </c>
      <c r="HA205" s="24"/>
      <c r="HB205" s="25"/>
      <c r="HC205" s="25"/>
      <c r="HD205" s="25"/>
      <c r="HE205" s="18" t="str">
        <f t="shared" si="543"/>
        <v/>
      </c>
      <c r="HF205" s="18" t="str">
        <f t="shared" si="544"/>
        <v/>
      </c>
      <c r="HG205" s="18" t="str">
        <f t="shared" si="594"/>
        <v/>
      </c>
      <c r="HH205" s="18" t="str">
        <f t="shared" si="595"/>
        <v/>
      </c>
      <c r="HI205" s="18" t="str">
        <f>IF(ISNUMBER(HG205), HG205*COS(RADIANS(-$C205+Графики!$B$3))+HH205*SIN(RADIANS(-$C205+Графики!$B$3)),"")</f>
        <v/>
      </c>
      <c r="HJ205" s="19" t="str">
        <f>IF(ISNUMBER(HG205), HG205*COS(RADIANS(-$C205+Графики!$B$5))+HH205*SIN(RADIANS(-$C205+Графики!$B$5)),"")</f>
        <v/>
      </c>
      <c r="HK205" s="24"/>
      <c r="HL205" s="25"/>
      <c r="HM205" s="25"/>
      <c r="HN205" s="25"/>
      <c r="HO205" s="18" t="str">
        <f t="shared" si="545"/>
        <v/>
      </c>
      <c r="HP205" s="18" t="str">
        <f t="shared" si="546"/>
        <v/>
      </c>
      <c r="HQ205" s="18" t="str">
        <f t="shared" si="596"/>
        <v/>
      </c>
      <c r="HR205" s="18" t="str">
        <f t="shared" si="597"/>
        <v/>
      </c>
      <c r="HS205" s="18" t="str">
        <f>IF(ISNUMBER(HQ205), HQ205*COS(RADIANS(-$C205+Графики!$B$3))+HR205*SIN(RADIANS(-$C205+Графики!$B$3)),"")</f>
        <v/>
      </c>
      <c r="HT205" s="19" t="str">
        <f>IF(ISNUMBER(HQ205), HQ205*COS(RADIANS(-$C205+Графики!$B$5))+HR205*SIN(RADIANS(-$C205+Графики!$B$5)),"")</f>
        <v/>
      </c>
      <c r="HU205" s="24"/>
      <c r="HV205" s="25"/>
      <c r="HW205" s="25"/>
      <c r="HX205" s="25"/>
      <c r="HY205" s="18" t="str">
        <f t="shared" si="547"/>
        <v/>
      </c>
      <c r="HZ205" s="18" t="str">
        <f t="shared" si="548"/>
        <v/>
      </c>
      <c r="IA205" s="18" t="str">
        <f t="shared" si="598"/>
        <v/>
      </c>
      <c r="IB205" s="18" t="str">
        <f t="shared" si="599"/>
        <v/>
      </c>
      <c r="IC205" s="18" t="str">
        <f>IF(ISNUMBER(IA205), IA205*COS(RADIANS(-$C205+Графики!$B$3))+IB205*SIN(RADIANS(-$C205+Графики!$B$3)),"")</f>
        <v/>
      </c>
      <c r="ID205" s="19" t="str">
        <f>IF(ISNUMBER(IA205), IA205*COS(RADIANS(-$C205+Графики!$B$5))+IB205*SIN(RADIANS(-$C205+Графики!$B$5)),"")</f>
        <v/>
      </c>
      <c r="IE205" s="24"/>
      <c r="IF205" s="25"/>
      <c r="IG205" s="25"/>
      <c r="IH205" s="25"/>
      <c r="II205" s="18" t="str">
        <f t="shared" si="549"/>
        <v/>
      </c>
      <c r="IJ205" s="18" t="str">
        <f t="shared" si="550"/>
        <v/>
      </c>
      <c r="IK205" s="18" t="str">
        <f t="shared" si="600"/>
        <v/>
      </c>
      <c r="IL205" s="18" t="str">
        <f t="shared" si="601"/>
        <v/>
      </c>
      <c r="IM205" s="18" t="str">
        <f>IF(ISNUMBER(IK205), IK205*COS(RADIANS(-$C205+Графики!$B$3))+IL205*SIN(RADIANS(-$C205+Графики!$B$3)),"")</f>
        <v/>
      </c>
      <c r="IN205" s="19" t="str">
        <f>IF(ISNUMBER(IK205), IK205*COS(RADIANS(-$C205+Графики!$B$5))+IL205*SIN(RADIANS(-$C205+Графики!$B$5)),"")</f>
        <v/>
      </c>
      <c r="IO205" s="24"/>
      <c r="IP205" s="25"/>
      <c r="IQ205" s="25"/>
      <c r="IR205" s="25"/>
      <c r="IS205" s="18" t="str">
        <f t="shared" si="551"/>
        <v/>
      </c>
      <c r="IT205" s="18" t="str">
        <f t="shared" si="552"/>
        <v/>
      </c>
      <c r="IU205" s="18" t="str">
        <f t="shared" si="602"/>
        <v/>
      </c>
      <c r="IV205" s="18" t="str">
        <f t="shared" si="603"/>
        <v/>
      </c>
      <c r="IW205" s="18" t="str">
        <f>IF(ISNUMBER(IU205), IU205*COS(RADIANS(-$C205+Графики!$B$3))+IV205*SIN(RADIANS(-$C205+Графики!$B$3)),"")</f>
        <v/>
      </c>
      <c r="IX205" s="19" t="str">
        <f>IF(ISNUMBER(IU205), IU205*COS(RADIANS(-$C205+Графики!$B$5))+IV205*SIN(RADIANS(-$C205+Графики!$B$5)),"")</f>
        <v/>
      </c>
    </row>
    <row r="206" spans="1:258" s="88" customFormat="1" x14ac:dyDescent="0.25">
      <c r="A206" s="44">
        <v>206</v>
      </c>
      <c r="B206" s="50">
        <v>0</v>
      </c>
      <c r="C206" s="11">
        <f>IF(Графики!$A$7="Расчитывать с учетом закручивания скважины",B206,0)</f>
        <v>0</v>
      </c>
      <c r="D206" s="47">
        <v>101.5</v>
      </c>
      <c r="E206" s="34">
        <f t="shared" si="607"/>
        <v>0</v>
      </c>
      <c r="F206" s="35">
        <f t="shared" si="607"/>
        <v>0</v>
      </c>
      <c r="G206" s="35">
        <f t="shared" si="605"/>
        <v>0</v>
      </c>
      <c r="H206" s="36">
        <f t="shared" si="606"/>
        <v>0</v>
      </c>
      <c r="I206" s="29"/>
      <c r="J206" s="25"/>
      <c r="K206" s="25"/>
      <c r="L206" s="25"/>
      <c r="M206" s="18" t="str">
        <f t="shared" si="503"/>
        <v/>
      </c>
      <c r="N206" s="18" t="str">
        <f t="shared" si="504"/>
        <v/>
      </c>
      <c r="O206" s="18" t="str">
        <f t="shared" si="554"/>
        <v/>
      </c>
      <c r="P206" s="18" t="str">
        <f t="shared" si="555"/>
        <v/>
      </c>
      <c r="Q206" s="18" t="str">
        <f>IF(ISNUMBER(O206), O206*COS(RADIANS(-$C206+Графики!$B$3))+P206*SIN(RADIANS(-$C206+Графики!$B$3)),"")</f>
        <v/>
      </c>
      <c r="R206" s="19" t="str">
        <f>IF(ISNUMBER(O206), O206*COS(RADIANS(-$C206+Графики!$B$5))+P206*SIN(RADIANS(-$C206+Графики!$B$5)),"")</f>
        <v/>
      </c>
      <c r="S206" s="29"/>
      <c r="T206" s="25"/>
      <c r="U206" s="25"/>
      <c r="V206" s="25"/>
      <c r="W206" s="18" t="str">
        <f t="shared" si="505"/>
        <v/>
      </c>
      <c r="X206" s="18" t="str">
        <f t="shared" si="506"/>
        <v/>
      </c>
      <c r="Y206" s="18" t="str">
        <f t="shared" si="556"/>
        <v/>
      </c>
      <c r="Z206" s="18" t="str">
        <f t="shared" si="557"/>
        <v/>
      </c>
      <c r="AA206" s="18" t="str">
        <f>IF(ISNUMBER(Y206), Y206*COS(RADIANS(-$C206+Графики!$B$3))+Z206*SIN(RADIANS(-$C206+Графики!$B$3)),"")</f>
        <v/>
      </c>
      <c r="AB206" s="18" t="str">
        <f>IF(ISNUMBER(Y206), Y206*COS(RADIANS(-$C206+Графики!$B$5))+Z206*SIN(RADIANS(-$C206+Графики!$B$5)),"")</f>
        <v/>
      </c>
      <c r="AC206" s="24"/>
      <c r="AD206" s="25"/>
      <c r="AE206" s="25"/>
      <c r="AF206" s="25"/>
      <c r="AG206" s="18" t="str">
        <f t="shared" si="507"/>
        <v/>
      </c>
      <c r="AH206" s="18" t="str">
        <f t="shared" si="508"/>
        <v/>
      </c>
      <c r="AI206" s="18" t="str">
        <f t="shared" si="558"/>
        <v/>
      </c>
      <c r="AJ206" s="18" t="str">
        <f t="shared" si="559"/>
        <v/>
      </c>
      <c r="AK206" s="18" t="str">
        <f>IF(ISNUMBER(AI206), AI206*COS(RADIANS(-$C206+Графики!$B$3))+AJ206*SIN(RADIANS(-$C206+Графики!$B$3)),"")</f>
        <v/>
      </c>
      <c r="AL206" s="19" t="str">
        <f>IF(ISNUMBER(AI206), AI206*COS(RADIANS(-$C206+Графики!$B$5))+AJ206*SIN(RADIANS(-$C206+Графики!$B$5)),"")</f>
        <v/>
      </c>
      <c r="AM206" s="24"/>
      <c r="AN206" s="25"/>
      <c r="AO206" s="25"/>
      <c r="AP206" s="25"/>
      <c r="AQ206" s="18" t="str">
        <f t="shared" si="509"/>
        <v/>
      </c>
      <c r="AR206" s="18" t="str">
        <f t="shared" si="510"/>
        <v/>
      </c>
      <c r="AS206" s="18" t="str">
        <f t="shared" si="560"/>
        <v/>
      </c>
      <c r="AT206" s="18" t="str">
        <f t="shared" si="561"/>
        <v/>
      </c>
      <c r="AU206" s="18" t="str">
        <f>IF(ISNUMBER(AS206), AS206*COS(RADIANS(-$C206+Графики!$B$3))+AT206*SIN(RADIANS(-$C206+Графики!$B$3)),"")</f>
        <v/>
      </c>
      <c r="AV206" s="19" t="str">
        <f>IF(ISNUMBER(AS206), AS206*COS(RADIANS(-$C206+Графики!$B$5))+AT206*SIN(RADIANS(-$C206+Графики!$B$5)),"")</f>
        <v/>
      </c>
      <c r="AW206" s="24"/>
      <c r="AX206" s="25"/>
      <c r="AY206" s="25"/>
      <c r="AZ206" s="25"/>
      <c r="BA206" s="18" t="str">
        <f t="shared" si="511"/>
        <v/>
      </c>
      <c r="BB206" s="18" t="str">
        <f t="shared" si="512"/>
        <v/>
      </c>
      <c r="BC206" s="18" t="str">
        <f t="shared" si="562"/>
        <v/>
      </c>
      <c r="BD206" s="18" t="str">
        <f t="shared" si="563"/>
        <v/>
      </c>
      <c r="BE206" s="18" t="str">
        <f>IF(ISNUMBER(BC206), BC206*COS(RADIANS(-$C206+Графики!$B$3))+BD206*SIN(RADIANS(-$C206+Графики!$B$3)),"")</f>
        <v/>
      </c>
      <c r="BF206" s="19" t="str">
        <f>IF(ISNUMBER(BC206), BC206*COS(RADIANS(-$C206+Графики!$B$5))+BD206*SIN(RADIANS(-$C206+Графики!$B$5)),"")</f>
        <v/>
      </c>
      <c r="BG206" s="24"/>
      <c r="BH206" s="25"/>
      <c r="BI206" s="25"/>
      <c r="BJ206" s="25"/>
      <c r="BK206" s="18" t="str">
        <f t="shared" si="513"/>
        <v/>
      </c>
      <c r="BL206" s="18" t="str">
        <f t="shared" si="514"/>
        <v/>
      </c>
      <c r="BM206" s="18" t="str">
        <f t="shared" si="564"/>
        <v/>
      </c>
      <c r="BN206" s="18" t="str">
        <f t="shared" si="565"/>
        <v/>
      </c>
      <c r="BO206" s="18" t="str">
        <f>IF(ISNUMBER(BM206), BM206*COS(RADIANS(-$C206+Графики!$B$3))+BN206*SIN(RADIANS(-$C206+Графики!$B$3)),"")</f>
        <v/>
      </c>
      <c r="BP206" s="19" t="str">
        <f>IF(ISNUMBER(BM206), BM206*COS(RADIANS(-$C206+Графики!$B$5))+BN206*SIN(RADIANS(-$C206+Графики!$B$5)),"")</f>
        <v/>
      </c>
      <c r="BQ206" s="24"/>
      <c r="BR206" s="25"/>
      <c r="BS206" s="25"/>
      <c r="BT206" s="25"/>
      <c r="BU206" s="18" t="str">
        <f t="shared" si="515"/>
        <v/>
      </c>
      <c r="BV206" s="18" t="str">
        <f t="shared" si="516"/>
        <v/>
      </c>
      <c r="BW206" s="18" t="str">
        <f t="shared" si="566"/>
        <v/>
      </c>
      <c r="BX206" s="18" t="str">
        <f t="shared" si="567"/>
        <v/>
      </c>
      <c r="BY206" s="18" t="str">
        <f>IF(ISNUMBER(BW206), BW206*COS(RADIANS(-$C206+Графики!$B$3))+BX206*SIN(RADIANS(-$C206+Графики!$B$3)),"")</f>
        <v/>
      </c>
      <c r="BZ206" s="19" t="str">
        <f>IF(ISNUMBER(BW206), BW206*COS(RADIANS(-$C206+Графики!$B$5))+BX206*SIN(RADIANS(-$C206+Графики!$B$5)),"")</f>
        <v/>
      </c>
      <c r="CA206" s="29"/>
      <c r="CB206" s="25"/>
      <c r="CC206" s="25"/>
      <c r="CD206" s="25"/>
      <c r="CE206" s="18" t="str">
        <f t="shared" si="517"/>
        <v/>
      </c>
      <c r="CF206" s="18" t="str">
        <f t="shared" si="518"/>
        <v/>
      </c>
      <c r="CG206" s="18" t="str">
        <f t="shared" si="568"/>
        <v/>
      </c>
      <c r="CH206" s="18" t="str">
        <f t="shared" si="569"/>
        <v/>
      </c>
      <c r="CI206" s="18" t="str">
        <f>IF(ISNUMBER(CG206), CG206*COS(RADIANS(-$C206+Графики!$B$3))+CH206*SIN(RADIANS(-$C206+Графики!$B$3)),"")</f>
        <v/>
      </c>
      <c r="CJ206" s="19" t="str">
        <f>IF(ISNUMBER(CG206), CG206*COS(RADIANS(-$C206+Графики!$B$5))+CH206*SIN(RADIANS(-$C206+Графики!$B$5)),"")</f>
        <v/>
      </c>
      <c r="CK206" s="24"/>
      <c r="CL206" s="25"/>
      <c r="CM206" s="25"/>
      <c r="CN206" s="25"/>
      <c r="CO206" s="18" t="str">
        <f t="shared" si="519"/>
        <v/>
      </c>
      <c r="CP206" s="18" t="str">
        <f t="shared" si="520"/>
        <v/>
      </c>
      <c r="CQ206" s="18" t="str">
        <f t="shared" si="570"/>
        <v/>
      </c>
      <c r="CR206" s="18" t="str">
        <f t="shared" si="571"/>
        <v/>
      </c>
      <c r="CS206" s="18" t="str">
        <f>IF(ISNUMBER(CQ206), CQ206*COS(RADIANS(-$C206+Графики!$B$3))+CR206*SIN(RADIANS(-$C206+Графики!$B$3)),"")</f>
        <v/>
      </c>
      <c r="CT206" s="19" t="str">
        <f>IF(ISNUMBER(CQ206), CQ206*COS(RADIANS(-$C206+Графики!$B$5))+CR206*SIN(RADIANS(-$C206+Графики!$B$5)),"")</f>
        <v/>
      </c>
      <c r="CU206" s="24"/>
      <c r="CV206" s="25"/>
      <c r="CW206" s="25"/>
      <c r="CX206" s="25"/>
      <c r="CY206" s="18" t="str">
        <f t="shared" si="521"/>
        <v/>
      </c>
      <c r="CZ206" s="18" t="str">
        <f t="shared" si="522"/>
        <v/>
      </c>
      <c r="DA206" s="18" t="str">
        <f t="shared" si="572"/>
        <v/>
      </c>
      <c r="DB206" s="18" t="str">
        <f t="shared" si="573"/>
        <v/>
      </c>
      <c r="DC206" s="18" t="str">
        <f>IF(ISNUMBER(DA206), DA206*COS(RADIANS(-$C206+Графики!$B$3))+DB206*SIN(RADIANS(-$C206+Графики!$B$3)),"")</f>
        <v/>
      </c>
      <c r="DD206" s="19" t="str">
        <f>IF(ISNUMBER(DA206), DA206*COS(RADIANS(-$C206+Графики!$B$5))+DB206*SIN(RADIANS(-$C206+Графики!$B$5)),"")</f>
        <v/>
      </c>
      <c r="DE206" s="24"/>
      <c r="DF206" s="25"/>
      <c r="DG206" s="25"/>
      <c r="DH206" s="25"/>
      <c r="DI206" s="18" t="str">
        <f t="shared" si="523"/>
        <v/>
      </c>
      <c r="DJ206" s="18" t="str">
        <f t="shared" si="524"/>
        <v/>
      </c>
      <c r="DK206" s="18" t="str">
        <f t="shared" si="574"/>
        <v/>
      </c>
      <c r="DL206" s="18" t="str">
        <f t="shared" si="575"/>
        <v/>
      </c>
      <c r="DM206" s="18" t="str">
        <f>IF(ISNUMBER(DK206), DK206*COS(RADIANS(-$C206+Графики!$B$3))+DL206*SIN(RADIANS(-$C206+Графики!$B$3)),"")</f>
        <v/>
      </c>
      <c r="DN206" s="19" t="str">
        <f>IF(ISNUMBER(DK206), DK206*COS(RADIANS(-$C206+Графики!$B$5))+DL206*SIN(RADIANS(-$C206+Графики!$B$5)),"")</f>
        <v/>
      </c>
      <c r="DO206" s="24"/>
      <c r="DP206" s="25"/>
      <c r="DQ206" s="25"/>
      <c r="DR206" s="25"/>
      <c r="DS206" s="18" t="str">
        <f t="shared" si="525"/>
        <v/>
      </c>
      <c r="DT206" s="18" t="str">
        <f t="shared" si="526"/>
        <v/>
      </c>
      <c r="DU206" s="18" t="str">
        <f t="shared" si="576"/>
        <v/>
      </c>
      <c r="DV206" s="18" t="str">
        <f t="shared" si="577"/>
        <v/>
      </c>
      <c r="DW206" s="18" t="str">
        <f>IF(ISNUMBER(DU206), DU206*COS(RADIANS(-$C206+Графики!$B$3))+DV206*SIN(RADIANS(-$C206+Графики!$B$3)),"")</f>
        <v/>
      </c>
      <c r="DX206" s="19" t="str">
        <f>IF(ISNUMBER(DU206), DU206*COS(RADIANS(-$C206+Графики!$B$5))+DV206*SIN(RADIANS(-$C206+Графики!$B$5)),"")</f>
        <v/>
      </c>
      <c r="DY206" s="24"/>
      <c r="DZ206" s="25"/>
      <c r="EA206" s="25"/>
      <c r="EB206" s="25"/>
      <c r="EC206" s="18" t="str">
        <f t="shared" si="527"/>
        <v/>
      </c>
      <c r="ED206" s="18" t="str">
        <f t="shared" si="528"/>
        <v/>
      </c>
      <c r="EE206" s="18" t="str">
        <f t="shared" si="578"/>
        <v/>
      </c>
      <c r="EF206" s="18" t="str">
        <f t="shared" si="579"/>
        <v/>
      </c>
      <c r="EG206" s="18" t="str">
        <f>IF(ISNUMBER(EE206), EE206*COS(RADIANS(-$C206+Графики!$B$3))+EF206*SIN(RADIANS(-$C206+Графики!$B$3)),"")</f>
        <v/>
      </c>
      <c r="EH206" s="19" t="str">
        <f>IF(ISNUMBER(EE206), EE206*COS(RADIANS(-$C206+Графики!$B$5))+EF206*SIN(RADIANS(-$C206+Графики!$B$5)),"")</f>
        <v/>
      </c>
      <c r="EI206" s="24"/>
      <c r="EJ206" s="25"/>
      <c r="EK206" s="25"/>
      <c r="EL206" s="25"/>
      <c r="EM206" s="18" t="str">
        <f t="shared" si="529"/>
        <v/>
      </c>
      <c r="EN206" s="18" t="str">
        <f t="shared" si="530"/>
        <v/>
      </c>
      <c r="EO206" s="18" t="str">
        <f t="shared" si="580"/>
        <v/>
      </c>
      <c r="EP206" s="18" t="str">
        <f t="shared" si="581"/>
        <v/>
      </c>
      <c r="EQ206" s="18" t="str">
        <f>IF(ISNUMBER(EO206), EO206*COS(RADIANS(-$C206+Графики!$B$3))+EP206*SIN(RADIANS(-$C206+Графики!$B$3)),"")</f>
        <v/>
      </c>
      <c r="ER206" s="19" t="str">
        <f>IF(ISNUMBER(EO206), EO206*COS(RADIANS(-$C206+Графики!$B$5))+EP206*SIN(RADIANS(-$C206+Графики!$B$5)),"")</f>
        <v/>
      </c>
      <c r="ES206" s="24"/>
      <c r="ET206" s="25"/>
      <c r="EU206" s="25"/>
      <c r="EV206" s="25"/>
      <c r="EW206" s="18" t="str">
        <f t="shared" si="531"/>
        <v/>
      </c>
      <c r="EX206" s="18" t="str">
        <f t="shared" si="532"/>
        <v/>
      </c>
      <c r="EY206" s="18" t="str">
        <f t="shared" si="582"/>
        <v/>
      </c>
      <c r="EZ206" s="18" t="str">
        <f t="shared" si="583"/>
        <v/>
      </c>
      <c r="FA206" s="18" t="str">
        <f>IF(ISNUMBER(EY206), EY206*COS(RADIANS(-$C206+Графики!$B$3))+EZ206*SIN(RADIANS(-$C206+Графики!$B$3)),"")</f>
        <v/>
      </c>
      <c r="FB206" s="19" t="str">
        <f>IF(ISNUMBER(EY206), EY206*COS(RADIANS(-$C206+Графики!$B$5))+EZ206*SIN(RADIANS(-$C206+Графики!$B$5)),"")</f>
        <v/>
      </c>
      <c r="FC206" s="24"/>
      <c r="FD206" s="25"/>
      <c r="FE206" s="25"/>
      <c r="FF206" s="25"/>
      <c r="FG206" s="18" t="str">
        <f t="shared" si="533"/>
        <v/>
      </c>
      <c r="FH206" s="18" t="str">
        <f t="shared" si="534"/>
        <v/>
      </c>
      <c r="FI206" s="18" t="str">
        <f t="shared" si="584"/>
        <v/>
      </c>
      <c r="FJ206" s="18" t="str">
        <f t="shared" si="585"/>
        <v/>
      </c>
      <c r="FK206" s="18" t="str">
        <f>IF(ISNUMBER(FI206), FI206*COS(RADIANS(-$C206+Графики!$B$3))+FJ206*SIN(RADIANS(-$C206+Графики!$B$3)),"")</f>
        <v/>
      </c>
      <c r="FL206" s="19" t="str">
        <f>IF(ISNUMBER(FI206), FI206*COS(RADIANS(-$C206+Графики!$B$5))+FJ206*SIN(RADIANS(-$C206+Графики!$B$5)),"")</f>
        <v/>
      </c>
      <c r="FM206" s="24"/>
      <c r="FN206" s="25"/>
      <c r="FO206" s="25"/>
      <c r="FP206" s="25"/>
      <c r="FQ206" s="18" t="str">
        <f t="shared" si="535"/>
        <v/>
      </c>
      <c r="FR206" s="18" t="str">
        <f t="shared" si="536"/>
        <v/>
      </c>
      <c r="FS206" s="18" t="str">
        <f t="shared" si="586"/>
        <v/>
      </c>
      <c r="FT206" s="18" t="str">
        <f t="shared" si="587"/>
        <v/>
      </c>
      <c r="FU206" s="18" t="str">
        <f>IF(ISNUMBER(FS206), FS206*COS(RADIANS(-$C206+Графики!$B$3))+FT206*SIN(RADIANS(-$C206+Графики!$B$3)),"")</f>
        <v/>
      </c>
      <c r="FV206" s="19" t="str">
        <f>IF(ISNUMBER(FS206), FS206*COS(RADIANS(-$C206+Графики!$B$5))+FT206*SIN(RADIANS(-$C206+Графики!$B$5)),"")</f>
        <v/>
      </c>
      <c r="FW206" s="24"/>
      <c r="FX206" s="25"/>
      <c r="FY206" s="25"/>
      <c r="FZ206" s="25"/>
      <c r="GA206" s="18" t="str">
        <f t="shared" si="537"/>
        <v/>
      </c>
      <c r="GB206" s="18" t="str">
        <f t="shared" si="538"/>
        <v/>
      </c>
      <c r="GC206" s="18" t="str">
        <f t="shared" si="588"/>
        <v/>
      </c>
      <c r="GD206" s="18" t="str">
        <f t="shared" si="589"/>
        <v/>
      </c>
      <c r="GE206" s="18" t="str">
        <f>IF(ISNUMBER(GC206), GC206*COS(RADIANS(-$C206+Графики!$B$3))+GD206*SIN(RADIANS(-$C206+Графики!$B$3)),"")</f>
        <v/>
      </c>
      <c r="GF206" s="19" t="str">
        <f>IF(ISNUMBER(GC206), GC206*COS(RADIANS(-$C206+Графики!$B$5))+GD206*SIN(RADIANS(-$C206+Графики!$B$5)),"")</f>
        <v/>
      </c>
      <c r="GG206" s="24"/>
      <c r="GH206" s="25"/>
      <c r="GI206" s="25"/>
      <c r="GJ206" s="25"/>
      <c r="GK206" s="18" t="str">
        <f t="shared" si="539"/>
        <v/>
      </c>
      <c r="GL206" s="18" t="str">
        <f t="shared" si="540"/>
        <v/>
      </c>
      <c r="GM206" s="18" t="str">
        <f t="shared" si="590"/>
        <v/>
      </c>
      <c r="GN206" s="18" t="str">
        <f t="shared" si="591"/>
        <v/>
      </c>
      <c r="GO206" s="18" t="str">
        <f>IF(ISNUMBER(GM206), GM206*COS(RADIANS(-$C206+Графики!$B$3))+GN206*SIN(RADIANS(-$C206+Графики!$B$3)),"")</f>
        <v/>
      </c>
      <c r="GP206" s="19" t="str">
        <f>IF(ISNUMBER(GM206), GM206*COS(RADIANS(-$C206+Графики!$B$5))+GN206*SIN(RADIANS(-$C206+Графики!$B$5)),"")</f>
        <v/>
      </c>
      <c r="GQ206" s="24"/>
      <c r="GR206" s="25"/>
      <c r="GS206" s="25"/>
      <c r="GT206" s="25"/>
      <c r="GU206" s="18" t="str">
        <f t="shared" si="541"/>
        <v/>
      </c>
      <c r="GV206" s="18" t="str">
        <f t="shared" si="542"/>
        <v/>
      </c>
      <c r="GW206" s="18" t="str">
        <f t="shared" si="592"/>
        <v/>
      </c>
      <c r="GX206" s="18" t="str">
        <f t="shared" si="593"/>
        <v/>
      </c>
      <c r="GY206" s="18" t="str">
        <f>IF(ISNUMBER(GW206), GW206*COS(RADIANS(-$C206+Графики!$B$3))+GX206*SIN(RADIANS(-$C206+Графики!$B$3)),"")</f>
        <v/>
      </c>
      <c r="GZ206" s="19" t="str">
        <f>IF(ISNUMBER(GW206), GW206*COS(RADIANS(-$C206+Графики!$B$5))+GX206*SIN(RADIANS(-$C206+Графики!$B$5)),"")</f>
        <v/>
      </c>
      <c r="HA206" s="24"/>
      <c r="HB206" s="25"/>
      <c r="HC206" s="25"/>
      <c r="HD206" s="25"/>
      <c r="HE206" s="18" t="str">
        <f t="shared" si="543"/>
        <v/>
      </c>
      <c r="HF206" s="18" t="str">
        <f t="shared" si="544"/>
        <v/>
      </c>
      <c r="HG206" s="18" t="str">
        <f t="shared" si="594"/>
        <v/>
      </c>
      <c r="HH206" s="18" t="str">
        <f t="shared" si="595"/>
        <v/>
      </c>
      <c r="HI206" s="18" t="str">
        <f>IF(ISNUMBER(HG206), HG206*COS(RADIANS(-$C206+Графики!$B$3))+HH206*SIN(RADIANS(-$C206+Графики!$B$3)),"")</f>
        <v/>
      </c>
      <c r="HJ206" s="19" t="str">
        <f>IF(ISNUMBER(HG206), HG206*COS(RADIANS(-$C206+Графики!$B$5))+HH206*SIN(RADIANS(-$C206+Графики!$B$5)),"")</f>
        <v/>
      </c>
      <c r="HK206" s="24"/>
      <c r="HL206" s="25"/>
      <c r="HM206" s="25"/>
      <c r="HN206" s="25"/>
      <c r="HO206" s="18" t="str">
        <f t="shared" si="545"/>
        <v/>
      </c>
      <c r="HP206" s="18" t="str">
        <f t="shared" si="546"/>
        <v/>
      </c>
      <c r="HQ206" s="18" t="str">
        <f t="shared" si="596"/>
        <v/>
      </c>
      <c r="HR206" s="18" t="str">
        <f t="shared" si="597"/>
        <v/>
      </c>
      <c r="HS206" s="18" t="str">
        <f>IF(ISNUMBER(HQ206), HQ206*COS(RADIANS(-$C206+Графики!$B$3))+HR206*SIN(RADIANS(-$C206+Графики!$B$3)),"")</f>
        <v/>
      </c>
      <c r="HT206" s="19" t="str">
        <f>IF(ISNUMBER(HQ206), HQ206*COS(RADIANS(-$C206+Графики!$B$5))+HR206*SIN(RADIANS(-$C206+Графики!$B$5)),"")</f>
        <v/>
      </c>
      <c r="HU206" s="24"/>
      <c r="HV206" s="25"/>
      <c r="HW206" s="25"/>
      <c r="HX206" s="25"/>
      <c r="HY206" s="18" t="str">
        <f t="shared" si="547"/>
        <v/>
      </c>
      <c r="HZ206" s="18" t="str">
        <f t="shared" si="548"/>
        <v/>
      </c>
      <c r="IA206" s="18" t="str">
        <f t="shared" si="598"/>
        <v/>
      </c>
      <c r="IB206" s="18" t="str">
        <f t="shared" si="599"/>
        <v/>
      </c>
      <c r="IC206" s="18" t="str">
        <f>IF(ISNUMBER(IA206), IA206*COS(RADIANS(-$C206+Графики!$B$3))+IB206*SIN(RADIANS(-$C206+Графики!$B$3)),"")</f>
        <v/>
      </c>
      <c r="ID206" s="19" t="str">
        <f>IF(ISNUMBER(IA206), IA206*COS(RADIANS(-$C206+Графики!$B$5))+IB206*SIN(RADIANS(-$C206+Графики!$B$5)),"")</f>
        <v/>
      </c>
      <c r="IE206" s="24"/>
      <c r="IF206" s="25"/>
      <c r="IG206" s="25"/>
      <c r="IH206" s="25"/>
      <c r="II206" s="18" t="str">
        <f t="shared" si="549"/>
        <v/>
      </c>
      <c r="IJ206" s="18" t="str">
        <f t="shared" si="550"/>
        <v/>
      </c>
      <c r="IK206" s="18" t="str">
        <f t="shared" si="600"/>
        <v/>
      </c>
      <c r="IL206" s="18" t="str">
        <f t="shared" si="601"/>
        <v/>
      </c>
      <c r="IM206" s="18" t="str">
        <f>IF(ISNUMBER(IK206), IK206*COS(RADIANS(-$C206+Графики!$B$3))+IL206*SIN(RADIANS(-$C206+Графики!$B$3)),"")</f>
        <v/>
      </c>
      <c r="IN206" s="19" t="str">
        <f>IF(ISNUMBER(IK206), IK206*COS(RADIANS(-$C206+Графики!$B$5))+IL206*SIN(RADIANS(-$C206+Графики!$B$5)),"")</f>
        <v/>
      </c>
      <c r="IO206" s="24"/>
      <c r="IP206" s="25"/>
      <c r="IQ206" s="25"/>
      <c r="IR206" s="25"/>
      <c r="IS206" s="18" t="str">
        <f t="shared" si="551"/>
        <v/>
      </c>
      <c r="IT206" s="18" t="str">
        <f t="shared" si="552"/>
        <v/>
      </c>
      <c r="IU206" s="18" t="str">
        <f t="shared" si="602"/>
        <v/>
      </c>
      <c r="IV206" s="18" t="str">
        <f t="shared" si="603"/>
        <v/>
      </c>
      <c r="IW206" s="18" t="str">
        <f>IF(ISNUMBER(IU206), IU206*COS(RADIANS(-$C206+Графики!$B$3))+IV206*SIN(RADIANS(-$C206+Графики!$B$3)),"")</f>
        <v/>
      </c>
      <c r="IX206" s="19" t="str">
        <f>IF(ISNUMBER(IU206), IU206*COS(RADIANS(-$C206+Графики!$B$5))+IV206*SIN(RADIANS(-$C206+Графики!$B$5)),"")</f>
        <v/>
      </c>
    </row>
    <row r="207" spans="1:258" s="88" customFormat="1" x14ac:dyDescent="0.25">
      <c r="A207" s="44">
        <v>207</v>
      </c>
      <c r="B207" s="50">
        <v>0</v>
      </c>
      <c r="C207" s="11">
        <f>IF(Графики!$A$7="Расчитывать с учетом закручивания скважины",B207,0)</f>
        <v>0</v>
      </c>
      <c r="D207" s="47">
        <v>102</v>
      </c>
      <c r="E207" s="34">
        <f t="shared" si="607"/>
        <v>0</v>
      </c>
      <c r="F207" s="35">
        <f t="shared" si="607"/>
        <v>0</v>
      </c>
      <c r="G207" s="35">
        <f t="shared" si="605"/>
        <v>0</v>
      </c>
      <c r="H207" s="36">
        <f t="shared" si="606"/>
        <v>0</v>
      </c>
      <c r="I207" s="29"/>
      <c r="J207" s="25"/>
      <c r="K207" s="25"/>
      <c r="L207" s="25"/>
      <c r="M207" s="18" t="str">
        <f t="shared" si="503"/>
        <v/>
      </c>
      <c r="N207" s="18" t="str">
        <f t="shared" si="504"/>
        <v/>
      </c>
      <c r="O207" s="18" t="str">
        <f t="shared" si="554"/>
        <v/>
      </c>
      <c r="P207" s="18" t="str">
        <f t="shared" si="555"/>
        <v/>
      </c>
      <c r="Q207" s="18" t="str">
        <f>IF(ISNUMBER(O207), O207*COS(RADIANS(-$C207+Графики!$B$3))+P207*SIN(RADIANS(-$C207+Графики!$B$3)),"")</f>
        <v/>
      </c>
      <c r="R207" s="19" t="str">
        <f>IF(ISNUMBER(O207), O207*COS(RADIANS(-$C207+Графики!$B$5))+P207*SIN(RADIANS(-$C207+Графики!$B$5)),"")</f>
        <v/>
      </c>
      <c r="S207" s="29"/>
      <c r="T207" s="25"/>
      <c r="U207" s="25"/>
      <c r="V207" s="25"/>
      <c r="W207" s="18" t="str">
        <f t="shared" si="505"/>
        <v/>
      </c>
      <c r="X207" s="18" t="str">
        <f t="shared" si="506"/>
        <v/>
      </c>
      <c r="Y207" s="18" t="str">
        <f t="shared" si="556"/>
        <v/>
      </c>
      <c r="Z207" s="18" t="str">
        <f t="shared" si="557"/>
        <v/>
      </c>
      <c r="AA207" s="18" t="str">
        <f>IF(ISNUMBER(Y207), Y207*COS(RADIANS(-$C207+Графики!$B$3))+Z207*SIN(RADIANS(-$C207+Графики!$B$3)),"")</f>
        <v/>
      </c>
      <c r="AB207" s="18" t="str">
        <f>IF(ISNUMBER(Y207), Y207*COS(RADIANS(-$C207+Графики!$B$5))+Z207*SIN(RADIANS(-$C207+Графики!$B$5)),"")</f>
        <v/>
      </c>
      <c r="AC207" s="24"/>
      <c r="AD207" s="25"/>
      <c r="AE207" s="25"/>
      <c r="AF207" s="25"/>
      <c r="AG207" s="18" t="str">
        <f t="shared" si="507"/>
        <v/>
      </c>
      <c r="AH207" s="18" t="str">
        <f t="shared" si="508"/>
        <v/>
      </c>
      <c r="AI207" s="18" t="str">
        <f t="shared" si="558"/>
        <v/>
      </c>
      <c r="AJ207" s="18" t="str">
        <f t="shared" si="559"/>
        <v/>
      </c>
      <c r="AK207" s="18" t="str">
        <f>IF(ISNUMBER(AI207), AI207*COS(RADIANS(-$C207+Графики!$B$3))+AJ207*SIN(RADIANS(-$C207+Графики!$B$3)),"")</f>
        <v/>
      </c>
      <c r="AL207" s="19" t="str">
        <f>IF(ISNUMBER(AI207), AI207*COS(RADIANS(-$C207+Графики!$B$5))+AJ207*SIN(RADIANS(-$C207+Графики!$B$5)),"")</f>
        <v/>
      </c>
      <c r="AM207" s="24"/>
      <c r="AN207" s="25"/>
      <c r="AO207" s="25"/>
      <c r="AP207" s="25"/>
      <c r="AQ207" s="18" t="str">
        <f t="shared" si="509"/>
        <v/>
      </c>
      <c r="AR207" s="18" t="str">
        <f t="shared" si="510"/>
        <v/>
      </c>
      <c r="AS207" s="18" t="str">
        <f t="shared" si="560"/>
        <v/>
      </c>
      <c r="AT207" s="18" t="str">
        <f t="shared" si="561"/>
        <v/>
      </c>
      <c r="AU207" s="18" t="str">
        <f>IF(ISNUMBER(AS207), AS207*COS(RADIANS(-$C207+Графики!$B$3))+AT207*SIN(RADIANS(-$C207+Графики!$B$3)),"")</f>
        <v/>
      </c>
      <c r="AV207" s="19" t="str">
        <f>IF(ISNUMBER(AS207), AS207*COS(RADIANS(-$C207+Графики!$B$5))+AT207*SIN(RADIANS(-$C207+Графики!$B$5)),"")</f>
        <v/>
      </c>
      <c r="AW207" s="24"/>
      <c r="AX207" s="25"/>
      <c r="AY207" s="25"/>
      <c r="AZ207" s="25"/>
      <c r="BA207" s="18" t="str">
        <f t="shared" si="511"/>
        <v/>
      </c>
      <c r="BB207" s="18" t="str">
        <f t="shared" si="512"/>
        <v/>
      </c>
      <c r="BC207" s="18" t="str">
        <f t="shared" si="562"/>
        <v/>
      </c>
      <c r="BD207" s="18" t="str">
        <f t="shared" si="563"/>
        <v/>
      </c>
      <c r="BE207" s="18" t="str">
        <f>IF(ISNUMBER(BC207), BC207*COS(RADIANS(-$C207+Графики!$B$3))+BD207*SIN(RADIANS(-$C207+Графики!$B$3)),"")</f>
        <v/>
      </c>
      <c r="BF207" s="19" t="str">
        <f>IF(ISNUMBER(BC207), BC207*COS(RADIANS(-$C207+Графики!$B$5))+BD207*SIN(RADIANS(-$C207+Графики!$B$5)),"")</f>
        <v/>
      </c>
      <c r="BG207" s="24"/>
      <c r="BH207" s="25"/>
      <c r="BI207" s="25"/>
      <c r="BJ207" s="25"/>
      <c r="BK207" s="18" t="str">
        <f t="shared" si="513"/>
        <v/>
      </c>
      <c r="BL207" s="18" t="str">
        <f t="shared" si="514"/>
        <v/>
      </c>
      <c r="BM207" s="18" t="str">
        <f t="shared" si="564"/>
        <v/>
      </c>
      <c r="BN207" s="18" t="str">
        <f t="shared" si="565"/>
        <v/>
      </c>
      <c r="BO207" s="18" t="str">
        <f>IF(ISNUMBER(BM207), BM207*COS(RADIANS(-$C207+Графики!$B$3))+BN207*SIN(RADIANS(-$C207+Графики!$B$3)),"")</f>
        <v/>
      </c>
      <c r="BP207" s="19" t="str">
        <f>IF(ISNUMBER(BM207), BM207*COS(RADIANS(-$C207+Графики!$B$5))+BN207*SIN(RADIANS(-$C207+Графики!$B$5)),"")</f>
        <v/>
      </c>
      <c r="BQ207" s="24"/>
      <c r="BR207" s="25"/>
      <c r="BS207" s="25"/>
      <c r="BT207" s="25"/>
      <c r="BU207" s="18" t="str">
        <f t="shared" si="515"/>
        <v/>
      </c>
      <c r="BV207" s="18" t="str">
        <f t="shared" si="516"/>
        <v/>
      </c>
      <c r="BW207" s="18" t="str">
        <f t="shared" si="566"/>
        <v/>
      </c>
      <c r="BX207" s="18" t="str">
        <f t="shared" si="567"/>
        <v/>
      </c>
      <c r="BY207" s="18" t="str">
        <f>IF(ISNUMBER(BW207), BW207*COS(RADIANS(-$C207+Графики!$B$3))+BX207*SIN(RADIANS(-$C207+Графики!$B$3)),"")</f>
        <v/>
      </c>
      <c r="BZ207" s="19" t="str">
        <f>IF(ISNUMBER(BW207), BW207*COS(RADIANS(-$C207+Графики!$B$5))+BX207*SIN(RADIANS(-$C207+Графики!$B$5)),"")</f>
        <v/>
      </c>
      <c r="CA207" s="29"/>
      <c r="CB207" s="25"/>
      <c r="CC207" s="25"/>
      <c r="CD207" s="25"/>
      <c r="CE207" s="18" t="str">
        <f t="shared" si="517"/>
        <v/>
      </c>
      <c r="CF207" s="18" t="str">
        <f t="shared" si="518"/>
        <v/>
      </c>
      <c r="CG207" s="18" t="str">
        <f t="shared" si="568"/>
        <v/>
      </c>
      <c r="CH207" s="18" t="str">
        <f t="shared" si="569"/>
        <v/>
      </c>
      <c r="CI207" s="18" t="str">
        <f>IF(ISNUMBER(CG207), CG207*COS(RADIANS(-$C207+Графики!$B$3))+CH207*SIN(RADIANS(-$C207+Графики!$B$3)),"")</f>
        <v/>
      </c>
      <c r="CJ207" s="19" t="str">
        <f>IF(ISNUMBER(CG207), CG207*COS(RADIANS(-$C207+Графики!$B$5))+CH207*SIN(RADIANS(-$C207+Графики!$B$5)),"")</f>
        <v/>
      </c>
      <c r="CK207" s="24"/>
      <c r="CL207" s="25"/>
      <c r="CM207" s="25"/>
      <c r="CN207" s="25"/>
      <c r="CO207" s="18" t="str">
        <f t="shared" si="519"/>
        <v/>
      </c>
      <c r="CP207" s="18" t="str">
        <f t="shared" si="520"/>
        <v/>
      </c>
      <c r="CQ207" s="18" t="str">
        <f t="shared" si="570"/>
        <v/>
      </c>
      <c r="CR207" s="18" t="str">
        <f t="shared" si="571"/>
        <v/>
      </c>
      <c r="CS207" s="18" t="str">
        <f>IF(ISNUMBER(CQ207), CQ207*COS(RADIANS(-$C207+Графики!$B$3))+CR207*SIN(RADIANS(-$C207+Графики!$B$3)),"")</f>
        <v/>
      </c>
      <c r="CT207" s="19" t="str">
        <f>IF(ISNUMBER(CQ207), CQ207*COS(RADIANS(-$C207+Графики!$B$5))+CR207*SIN(RADIANS(-$C207+Графики!$B$5)),"")</f>
        <v/>
      </c>
      <c r="CU207" s="24"/>
      <c r="CV207" s="25"/>
      <c r="CW207" s="25"/>
      <c r="CX207" s="25"/>
      <c r="CY207" s="18" t="str">
        <f t="shared" si="521"/>
        <v/>
      </c>
      <c r="CZ207" s="18" t="str">
        <f t="shared" si="522"/>
        <v/>
      </c>
      <c r="DA207" s="18" t="str">
        <f t="shared" si="572"/>
        <v/>
      </c>
      <c r="DB207" s="18" t="str">
        <f t="shared" si="573"/>
        <v/>
      </c>
      <c r="DC207" s="18" t="str">
        <f>IF(ISNUMBER(DA207), DA207*COS(RADIANS(-$C207+Графики!$B$3))+DB207*SIN(RADIANS(-$C207+Графики!$B$3)),"")</f>
        <v/>
      </c>
      <c r="DD207" s="19" t="str">
        <f>IF(ISNUMBER(DA207), DA207*COS(RADIANS(-$C207+Графики!$B$5))+DB207*SIN(RADIANS(-$C207+Графики!$B$5)),"")</f>
        <v/>
      </c>
      <c r="DE207" s="24"/>
      <c r="DF207" s="25"/>
      <c r="DG207" s="25"/>
      <c r="DH207" s="25"/>
      <c r="DI207" s="18" t="str">
        <f t="shared" si="523"/>
        <v/>
      </c>
      <c r="DJ207" s="18" t="str">
        <f t="shared" si="524"/>
        <v/>
      </c>
      <c r="DK207" s="18" t="str">
        <f t="shared" si="574"/>
        <v/>
      </c>
      <c r="DL207" s="18" t="str">
        <f t="shared" si="575"/>
        <v/>
      </c>
      <c r="DM207" s="18" t="str">
        <f>IF(ISNUMBER(DK207), DK207*COS(RADIANS(-$C207+Графики!$B$3))+DL207*SIN(RADIANS(-$C207+Графики!$B$3)),"")</f>
        <v/>
      </c>
      <c r="DN207" s="19" t="str">
        <f>IF(ISNUMBER(DK207), DK207*COS(RADIANS(-$C207+Графики!$B$5))+DL207*SIN(RADIANS(-$C207+Графики!$B$5)),"")</f>
        <v/>
      </c>
      <c r="DO207" s="24"/>
      <c r="DP207" s="25"/>
      <c r="DQ207" s="25"/>
      <c r="DR207" s="25"/>
      <c r="DS207" s="18" t="str">
        <f t="shared" si="525"/>
        <v/>
      </c>
      <c r="DT207" s="18" t="str">
        <f t="shared" si="526"/>
        <v/>
      </c>
      <c r="DU207" s="18" t="str">
        <f t="shared" si="576"/>
        <v/>
      </c>
      <c r="DV207" s="18" t="str">
        <f t="shared" si="577"/>
        <v/>
      </c>
      <c r="DW207" s="18" t="str">
        <f>IF(ISNUMBER(DU207), DU207*COS(RADIANS(-$C207+Графики!$B$3))+DV207*SIN(RADIANS(-$C207+Графики!$B$3)),"")</f>
        <v/>
      </c>
      <c r="DX207" s="19" t="str">
        <f>IF(ISNUMBER(DU207), DU207*COS(RADIANS(-$C207+Графики!$B$5))+DV207*SIN(RADIANS(-$C207+Графики!$B$5)),"")</f>
        <v/>
      </c>
      <c r="DY207" s="24"/>
      <c r="DZ207" s="25"/>
      <c r="EA207" s="25"/>
      <c r="EB207" s="25"/>
      <c r="EC207" s="18" t="str">
        <f t="shared" si="527"/>
        <v/>
      </c>
      <c r="ED207" s="18" t="str">
        <f t="shared" si="528"/>
        <v/>
      </c>
      <c r="EE207" s="18" t="str">
        <f t="shared" si="578"/>
        <v/>
      </c>
      <c r="EF207" s="18" t="str">
        <f t="shared" si="579"/>
        <v/>
      </c>
      <c r="EG207" s="18" t="str">
        <f>IF(ISNUMBER(EE207), EE207*COS(RADIANS(-$C207+Графики!$B$3))+EF207*SIN(RADIANS(-$C207+Графики!$B$3)),"")</f>
        <v/>
      </c>
      <c r="EH207" s="19" t="str">
        <f>IF(ISNUMBER(EE207), EE207*COS(RADIANS(-$C207+Графики!$B$5))+EF207*SIN(RADIANS(-$C207+Графики!$B$5)),"")</f>
        <v/>
      </c>
      <c r="EI207" s="24"/>
      <c r="EJ207" s="25"/>
      <c r="EK207" s="25"/>
      <c r="EL207" s="25"/>
      <c r="EM207" s="18" t="str">
        <f t="shared" si="529"/>
        <v/>
      </c>
      <c r="EN207" s="18" t="str">
        <f t="shared" si="530"/>
        <v/>
      </c>
      <c r="EO207" s="18" t="str">
        <f t="shared" si="580"/>
        <v/>
      </c>
      <c r="EP207" s="18" t="str">
        <f t="shared" si="581"/>
        <v/>
      </c>
      <c r="EQ207" s="18" t="str">
        <f>IF(ISNUMBER(EO207), EO207*COS(RADIANS(-$C207+Графики!$B$3))+EP207*SIN(RADIANS(-$C207+Графики!$B$3)),"")</f>
        <v/>
      </c>
      <c r="ER207" s="19" t="str">
        <f>IF(ISNUMBER(EO207), EO207*COS(RADIANS(-$C207+Графики!$B$5))+EP207*SIN(RADIANS(-$C207+Графики!$B$5)),"")</f>
        <v/>
      </c>
      <c r="ES207" s="24"/>
      <c r="ET207" s="25"/>
      <c r="EU207" s="25"/>
      <c r="EV207" s="25"/>
      <c r="EW207" s="18" t="str">
        <f t="shared" si="531"/>
        <v/>
      </c>
      <c r="EX207" s="18" t="str">
        <f t="shared" si="532"/>
        <v/>
      </c>
      <c r="EY207" s="18" t="str">
        <f t="shared" si="582"/>
        <v/>
      </c>
      <c r="EZ207" s="18" t="str">
        <f t="shared" si="583"/>
        <v/>
      </c>
      <c r="FA207" s="18" t="str">
        <f>IF(ISNUMBER(EY207), EY207*COS(RADIANS(-$C207+Графики!$B$3))+EZ207*SIN(RADIANS(-$C207+Графики!$B$3)),"")</f>
        <v/>
      </c>
      <c r="FB207" s="19" t="str">
        <f>IF(ISNUMBER(EY207), EY207*COS(RADIANS(-$C207+Графики!$B$5))+EZ207*SIN(RADIANS(-$C207+Графики!$B$5)),"")</f>
        <v/>
      </c>
      <c r="FC207" s="24"/>
      <c r="FD207" s="25"/>
      <c r="FE207" s="25"/>
      <c r="FF207" s="25"/>
      <c r="FG207" s="18" t="str">
        <f t="shared" si="533"/>
        <v/>
      </c>
      <c r="FH207" s="18" t="str">
        <f t="shared" si="534"/>
        <v/>
      </c>
      <c r="FI207" s="18" t="str">
        <f t="shared" si="584"/>
        <v/>
      </c>
      <c r="FJ207" s="18" t="str">
        <f t="shared" si="585"/>
        <v/>
      </c>
      <c r="FK207" s="18" t="str">
        <f>IF(ISNUMBER(FI207), FI207*COS(RADIANS(-$C207+Графики!$B$3))+FJ207*SIN(RADIANS(-$C207+Графики!$B$3)),"")</f>
        <v/>
      </c>
      <c r="FL207" s="19" t="str">
        <f>IF(ISNUMBER(FI207), FI207*COS(RADIANS(-$C207+Графики!$B$5))+FJ207*SIN(RADIANS(-$C207+Графики!$B$5)),"")</f>
        <v/>
      </c>
      <c r="FM207" s="24"/>
      <c r="FN207" s="25"/>
      <c r="FO207" s="25"/>
      <c r="FP207" s="25"/>
      <c r="FQ207" s="18" t="str">
        <f t="shared" si="535"/>
        <v/>
      </c>
      <c r="FR207" s="18" t="str">
        <f t="shared" si="536"/>
        <v/>
      </c>
      <c r="FS207" s="18" t="str">
        <f t="shared" si="586"/>
        <v/>
      </c>
      <c r="FT207" s="18" t="str">
        <f t="shared" si="587"/>
        <v/>
      </c>
      <c r="FU207" s="18" t="str">
        <f>IF(ISNUMBER(FS207), FS207*COS(RADIANS(-$C207+Графики!$B$3))+FT207*SIN(RADIANS(-$C207+Графики!$B$3)),"")</f>
        <v/>
      </c>
      <c r="FV207" s="19" t="str">
        <f>IF(ISNUMBER(FS207), FS207*COS(RADIANS(-$C207+Графики!$B$5))+FT207*SIN(RADIANS(-$C207+Графики!$B$5)),"")</f>
        <v/>
      </c>
      <c r="FW207" s="24"/>
      <c r="FX207" s="25"/>
      <c r="FY207" s="25"/>
      <c r="FZ207" s="25"/>
      <c r="GA207" s="18" t="str">
        <f t="shared" si="537"/>
        <v/>
      </c>
      <c r="GB207" s="18" t="str">
        <f t="shared" si="538"/>
        <v/>
      </c>
      <c r="GC207" s="18" t="str">
        <f t="shared" si="588"/>
        <v/>
      </c>
      <c r="GD207" s="18" t="str">
        <f t="shared" si="589"/>
        <v/>
      </c>
      <c r="GE207" s="18" t="str">
        <f>IF(ISNUMBER(GC207), GC207*COS(RADIANS(-$C207+Графики!$B$3))+GD207*SIN(RADIANS(-$C207+Графики!$B$3)),"")</f>
        <v/>
      </c>
      <c r="GF207" s="19" t="str">
        <f>IF(ISNUMBER(GC207), GC207*COS(RADIANS(-$C207+Графики!$B$5))+GD207*SIN(RADIANS(-$C207+Графики!$B$5)),"")</f>
        <v/>
      </c>
      <c r="GG207" s="24"/>
      <c r="GH207" s="25"/>
      <c r="GI207" s="25"/>
      <c r="GJ207" s="25"/>
      <c r="GK207" s="18" t="str">
        <f t="shared" si="539"/>
        <v/>
      </c>
      <c r="GL207" s="18" t="str">
        <f t="shared" si="540"/>
        <v/>
      </c>
      <c r="GM207" s="18" t="str">
        <f t="shared" si="590"/>
        <v/>
      </c>
      <c r="GN207" s="18" t="str">
        <f t="shared" si="591"/>
        <v/>
      </c>
      <c r="GO207" s="18" t="str">
        <f>IF(ISNUMBER(GM207), GM207*COS(RADIANS(-$C207+Графики!$B$3))+GN207*SIN(RADIANS(-$C207+Графики!$B$3)),"")</f>
        <v/>
      </c>
      <c r="GP207" s="19" t="str">
        <f>IF(ISNUMBER(GM207), GM207*COS(RADIANS(-$C207+Графики!$B$5))+GN207*SIN(RADIANS(-$C207+Графики!$B$5)),"")</f>
        <v/>
      </c>
      <c r="GQ207" s="24"/>
      <c r="GR207" s="25"/>
      <c r="GS207" s="25"/>
      <c r="GT207" s="25"/>
      <c r="GU207" s="18" t="str">
        <f t="shared" si="541"/>
        <v/>
      </c>
      <c r="GV207" s="18" t="str">
        <f t="shared" si="542"/>
        <v/>
      </c>
      <c r="GW207" s="18" t="str">
        <f t="shared" si="592"/>
        <v/>
      </c>
      <c r="GX207" s="18" t="str">
        <f t="shared" si="593"/>
        <v/>
      </c>
      <c r="GY207" s="18" t="str">
        <f>IF(ISNUMBER(GW207), GW207*COS(RADIANS(-$C207+Графики!$B$3))+GX207*SIN(RADIANS(-$C207+Графики!$B$3)),"")</f>
        <v/>
      </c>
      <c r="GZ207" s="19" t="str">
        <f>IF(ISNUMBER(GW207), GW207*COS(RADIANS(-$C207+Графики!$B$5))+GX207*SIN(RADIANS(-$C207+Графики!$B$5)),"")</f>
        <v/>
      </c>
      <c r="HA207" s="24"/>
      <c r="HB207" s="25"/>
      <c r="HC207" s="25"/>
      <c r="HD207" s="25"/>
      <c r="HE207" s="18" t="str">
        <f t="shared" si="543"/>
        <v/>
      </c>
      <c r="HF207" s="18" t="str">
        <f t="shared" si="544"/>
        <v/>
      </c>
      <c r="HG207" s="18" t="str">
        <f t="shared" si="594"/>
        <v/>
      </c>
      <c r="HH207" s="18" t="str">
        <f t="shared" si="595"/>
        <v/>
      </c>
      <c r="HI207" s="18" t="str">
        <f>IF(ISNUMBER(HG207), HG207*COS(RADIANS(-$C207+Графики!$B$3))+HH207*SIN(RADIANS(-$C207+Графики!$B$3)),"")</f>
        <v/>
      </c>
      <c r="HJ207" s="19" t="str">
        <f>IF(ISNUMBER(HG207), HG207*COS(RADIANS(-$C207+Графики!$B$5))+HH207*SIN(RADIANS(-$C207+Графики!$B$5)),"")</f>
        <v/>
      </c>
      <c r="HK207" s="24"/>
      <c r="HL207" s="25"/>
      <c r="HM207" s="25"/>
      <c r="HN207" s="25"/>
      <c r="HO207" s="18" t="str">
        <f t="shared" si="545"/>
        <v/>
      </c>
      <c r="HP207" s="18" t="str">
        <f t="shared" si="546"/>
        <v/>
      </c>
      <c r="HQ207" s="18" t="str">
        <f t="shared" si="596"/>
        <v/>
      </c>
      <c r="HR207" s="18" t="str">
        <f t="shared" si="597"/>
        <v/>
      </c>
      <c r="HS207" s="18" t="str">
        <f>IF(ISNUMBER(HQ207), HQ207*COS(RADIANS(-$C207+Графики!$B$3))+HR207*SIN(RADIANS(-$C207+Графики!$B$3)),"")</f>
        <v/>
      </c>
      <c r="HT207" s="19" t="str">
        <f>IF(ISNUMBER(HQ207), HQ207*COS(RADIANS(-$C207+Графики!$B$5))+HR207*SIN(RADIANS(-$C207+Графики!$B$5)),"")</f>
        <v/>
      </c>
      <c r="HU207" s="24"/>
      <c r="HV207" s="25"/>
      <c r="HW207" s="25"/>
      <c r="HX207" s="25"/>
      <c r="HY207" s="18" t="str">
        <f t="shared" si="547"/>
        <v/>
      </c>
      <c r="HZ207" s="18" t="str">
        <f t="shared" si="548"/>
        <v/>
      </c>
      <c r="IA207" s="18" t="str">
        <f t="shared" si="598"/>
        <v/>
      </c>
      <c r="IB207" s="18" t="str">
        <f t="shared" si="599"/>
        <v/>
      </c>
      <c r="IC207" s="18" t="str">
        <f>IF(ISNUMBER(IA207), IA207*COS(RADIANS(-$C207+Графики!$B$3))+IB207*SIN(RADIANS(-$C207+Графики!$B$3)),"")</f>
        <v/>
      </c>
      <c r="ID207" s="19" t="str">
        <f>IF(ISNUMBER(IA207), IA207*COS(RADIANS(-$C207+Графики!$B$5))+IB207*SIN(RADIANS(-$C207+Графики!$B$5)),"")</f>
        <v/>
      </c>
      <c r="IE207" s="24"/>
      <c r="IF207" s="25"/>
      <c r="IG207" s="25"/>
      <c r="IH207" s="25"/>
      <c r="II207" s="18" t="str">
        <f t="shared" si="549"/>
        <v/>
      </c>
      <c r="IJ207" s="18" t="str">
        <f t="shared" si="550"/>
        <v/>
      </c>
      <c r="IK207" s="18" t="str">
        <f t="shared" si="600"/>
        <v/>
      </c>
      <c r="IL207" s="18" t="str">
        <f t="shared" si="601"/>
        <v/>
      </c>
      <c r="IM207" s="18" t="str">
        <f>IF(ISNUMBER(IK207), IK207*COS(RADIANS(-$C207+Графики!$B$3))+IL207*SIN(RADIANS(-$C207+Графики!$B$3)),"")</f>
        <v/>
      </c>
      <c r="IN207" s="19" t="str">
        <f>IF(ISNUMBER(IK207), IK207*COS(RADIANS(-$C207+Графики!$B$5))+IL207*SIN(RADIANS(-$C207+Графики!$B$5)),"")</f>
        <v/>
      </c>
      <c r="IO207" s="24"/>
      <c r="IP207" s="25"/>
      <c r="IQ207" s="25"/>
      <c r="IR207" s="25"/>
      <c r="IS207" s="18" t="str">
        <f t="shared" si="551"/>
        <v/>
      </c>
      <c r="IT207" s="18" t="str">
        <f t="shared" si="552"/>
        <v/>
      </c>
      <c r="IU207" s="18" t="str">
        <f t="shared" si="602"/>
        <v/>
      </c>
      <c r="IV207" s="18" t="str">
        <f t="shared" si="603"/>
        <v/>
      </c>
      <c r="IW207" s="18" t="str">
        <f>IF(ISNUMBER(IU207), IU207*COS(RADIANS(-$C207+Графики!$B$3))+IV207*SIN(RADIANS(-$C207+Графики!$B$3)),"")</f>
        <v/>
      </c>
      <c r="IX207" s="19" t="str">
        <f>IF(ISNUMBER(IU207), IU207*COS(RADIANS(-$C207+Графики!$B$5))+IV207*SIN(RADIANS(-$C207+Графики!$B$5)),"")</f>
        <v/>
      </c>
    </row>
    <row r="208" spans="1:258" s="88" customFormat="1" x14ac:dyDescent="0.25">
      <c r="A208" s="44">
        <v>208</v>
      </c>
      <c r="B208" s="50">
        <v>0</v>
      </c>
      <c r="C208" s="11">
        <f>IF(Графики!$A$7="Расчитывать с учетом закручивания скважины",B208,0)</f>
        <v>0</v>
      </c>
      <c r="D208" s="47">
        <v>102.5</v>
      </c>
      <c r="E208" s="34">
        <f t="shared" si="607"/>
        <v>0</v>
      </c>
      <c r="F208" s="35">
        <f t="shared" si="607"/>
        <v>0</v>
      </c>
      <c r="G208" s="35">
        <f t="shared" si="605"/>
        <v>0</v>
      </c>
      <c r="H208" s="36">
        <f t="shared" si="606"/>
        <v>0</v>
      </c>
      <c r="I208" s="29"/>
      <c r="J208" s="25"/>
      <c r="K208" s="25"/>
      <c r="L208" s="25"/>
      <c r="M208" s="18" t="str">
        <f t="shared" si="503"/>
        <v/>
      </c>
      <c r="N208" s="18" t="str">
        <f t="shared" si="504"/>
        <v/>
      </c>
      <c r="O208" s="18" t="str">
        <f t="shared" si="554"/>
        <v/>
      </c>
      <c r="P208" s="18" t="str">
        <f t="shared" si="555"/>
        <v/>
      </c>
      <c r="Q208" s="18" t="str">
        <f>IF(ISNUMBER(O208), O208*COS(RADIANS(-$C208+Графики!$B$3))+P208*SIN(RADIANS(-$C208+Графики!$B$3)),"")</f>
        <v/>
      </c>
      <c r="R208" s="19" t="str">
        <f>IF(ISNUMBER(O208), O208*COS(RADIANS(-$C208+Графики!$B$5))+P208*SIN(RADIANS(-$C208+Графики!$B$5)),"")</f>
        <v/>
      </c>
      <c r="S208" s="29"/>
      <c r="T208" s="25"/>
      <c r="U208" s="25"/>
      <c r="V208" s="25"/>
      <c r="W208" s="18" t="str">
        <f t="shared" si="505"/>
        <v/>
      </c>
      <c r="X208" s="18" t="str">
        <f t="shared" si="506"/>
        <v/>
      </c>
      <c r="Y208" s="18" t="str">
        <f t="shared" si="556"/>
        <v/>
      </c>
      <c r="Z208" s="18" t="str">
        <f t="shared" si="557"/>
        <v/>
      </c>
      <c r="AA208" s="18" t="str">
        <f>IF(ISNUMBER(Y208), Y208*COS(RADIANS(-$C208+Графики!$B$3))+Z208*SIN(RADIANS(-$C208+Графики!$B$3)),"")</f>
        <v/>
      </c>
      <c r="AB208" s="18" t="str">
        <f>IF(ISNUMBER(Y208), Y208*COS(RADIANS(-$C208+Графики!$B$5))+Z208*SIN(RADIANS(-$C208+Графики!$B$5)),"")</f>
        <v/>
      </c>
      <c r="AC208" s="24"/>
      <c r="AD208" s="25"/>
      <c r="AE208" s="25"/>
      <c r="AF208" s="25"/>
      <c r="AG208" s="18" t="str">
        <f t="shared" si="507"/>
        <v/>
      </c>
      <c r="AH208" s="18" t="str">
        <f t="shared" si="508"/>
        <v/>
      </c>
      <c r="AI208" s="18" t="str">
        <f t="shared" si="558"/>
        <v/>
      </c>
      <c r="AJ208" s="18" t="str">
        <f t="shared" si="559"/>
        <v/>
      </c>
      <c r="AK208" s="18" t="str">
        <f>IF(ISNUMBER(AI208), AI208*COS(RADIANS(-$C208+Графики!$B$3))+AJ208*SIN(RADIANS(-$C208+Графики!$B$3)),"")</f>
        <v/>
      </c>
      <c r="AL208" s="19" t="str">
        <f>IF(ISNUMBER(AI208), AI208*COS(RADIANS(-$C208+Графики!$B$5))+AJ208*SIN(RADIANS(-$C208+Графики!$B$5)),"")</f>
        <v/>
      </c>
      <c r="AM208" s="24"/>
      <c r="AN208" s="25"/>
      <c r="AO208" s="25"/>
      <c r="AP208" s="25"/>
      <c r="AQ208" s="18" t="str">
        <f t="shared" si="509"/>
        <v/>
      </c>
      <c r="AR208" s="18" t="str">
        <f t="shared" si="510"/>
        <v/>
      </c>
      <c r="AS208" s="18" t="str">
        <f t="shared" si="560"/>
        <v/>
      </c>
      <c r="AT208" s="18" t="str">
        <f t="shared" si="561"/>
        <v/>
      </c>
      <c r="AU208" s="18" t="str">
        <f>IF(ISNUMBER(AS208), AS208*COS(RADIANS(-$C208+Графики!$B$3))+AT208*SIN(RADIANS(-$C208+Графики!$B$3)),"")</f>
        <v/>
      </c>
      <c r="AV208" s="19" t="str">
        <f>IF(ISNUMBER(AS208), AS208*COS(RADIANS(-$C208+Графики!$B$5))+AT208*SIN(RADIANS(-$C208+Графики!$B$5)),"")</f>
        <v/>
      </c>
      <c r="AW208" s="24"/>
      <c r="AX208" s="25"/>
      <c r="AY208" s="25"/>
      <c r="AZ208" s="25"/>
      <c r="BA208" s="18" t="str">
        <f t="shared" si="511"/>
        <v/>
      </c>
      <c r="BB208" s="18" t="str">
        <f t="shared" si="512"/>
        <v/>
      </c>
      <c r="BC208" s="18" t="str">
        <f t="shared" si="562"/>
        <v/>
      </c>
      <c r="BD208" s="18" t="str">
        <f t="shared" si="563"/>
        <v/>
      </c>
      <c r="BE208" s="18" t="str">
        <f>IF(ISNUMBER(BC208), BC208*COS(RADIANS(-$C208+Графики!$B$3))+BD208*SIN(RADIANS(-$C208+Графики!$B$3)),"")</f>
        <v/>
      </c>
      <c r="BF208" s="19" t="str">
        <f>IF(ISNUMBER(BC208), BC208*COS(RADIANS(-$C208+Графики!$B$5))+BD208*SIN(RADIANS(-$C208+Графики!$B$5)),"")</f>
        <v/>
      </c>
      <c r="BG208" s="24"/>
      <c r="BH208" s="25"/>
      <c r="BI208" s="25"/>
      <c r="BJ208" s="25"/>
      <c r="BK208" s="18" t="str">
        <f t="shared" si="513"/>
        <v/>
      </c>
      <c r="BL208" s="18" t="str">
        <f t="shared" si="514"/>
        <v/>
      </c>
      <c r="BM208" s="18" t="str">
        <f t="shared" si="564"/>
        <v/>
      </c>
      <c r="BN208" s="18" t="str">
        <f t="shared" si="565"/>
        <v/>
      </c>
      <c r="BO208" s="18" t="str">
        <f>IF(ISNUMBER(BM208), BM208*COS(RADIANS(-$C208+Графики!$B$3))+BN208*SIN(RADIANS(-$C208+Графики!$B$3)),"")</f>
        <v/>
      </c>
      <c r="BP208" s="19" t="str">
        <f>IF(ISNUMBER(BM208), BM208*COS(RADIANS(-$C208+Графики!$B$5))+BN208*SIN(RADIANS(-$C208+Графики!$B$5)),"")</f>
        <v/>
      </c>
      <c r="BQ208" s="24"/>
      <c r="BR208" s="25"/>
      <c r="BS208" s="25"/>
      <c r="BT208" s="25"/>
      <c r="BU208" s="18" t="str">
        <f t="shared" si="515"/>
        <v/>
      </c>
      <c r="BV208" s="18" t="str">
        <f t="shared" si="516"/>
        <v/>
      </c>
      <c r="BW208" s="18" t="str">
        <f t="shared" si="566"/>
        <v/>
      </c>
      <c r="BX208" s="18" t="str">
        <f t="shared" si="567"/>
        <v/>
      </c>
      <c r="BY208" s="18" t="str">
        <f>IF(ISNUMBER(BW208), BW208*COS(RADIANS(-$C208+Графики!$B$3))+BX208*SIN(RADIANS(-$C208+Графики!$B$3)),"")</f>
        <v/>
      </c>
      <c r="BZ208" s="19" t="str">
        <f>IF(ISNUMBER(BW208), BW208*COS(RADIANS(-$C208+Графики!$B$5))+BX208*SIN(RADIANS(-$C208+Графики!$B$5)),"")</f>
        <v/>
      </c>
      <c r="CA208" s="29"/>
      <c r="CB208" s="25"/>
      <c r="CC208" s="25"/>
      <c r="CD208" s="25"/>
      <c r="CE208" s="18" t="str">
        <f t="shared" si="517"/>
        <v/>
      </c>
      <c r="CF208" s="18" t="str">
        <f t="shared" si="518"/>
        <v/>
      </c>
      <c r="CG208" s="18" t="str">
        <f t="shared" si="568"/>
        <v/>
      </c>
      <c r="CH208" s="18" t="str">
        <f t="shared" si="569"/>
        <v/>
      </c>
      <c r="CI208" s="18" t="str">
        <f>IF(ISNUMBER(CG208), CG208*COS(RADIANS(-$C208+Графики!$B$3))+CH208*SIN(RADIANS(-$C208+Графики!$B$3)),"")</f>
        <v/>
      </c>
      <c r="CJ208" s="19" t="str">
        <f>IF(ISNUMBER(CG208), CG208*COS(RADIANS(-$C208+Графики!$B$5))+CH208*SIN(RADIANS(-$C208+Графики!$B$5)),"")</f>
        <v/>
      </c>
      <c r="CK208" s="24"/>
      <c r="CL208" s="25"/>
      <c r="CM208" s="25"/>
      <c r="CN208" s="25"/>
      <c r="CO208" s="18" t="str">
        <f t="shared" si="519"/>
        <v/>
      </c>
      <c r="CP208" s="18" t="str">
        <f t="shared" si="520"/>
        <v/>
      </c>
      <c r="CQ208" s="18" t="str">
        <f t="shared" si="570"/>
        <v/>
      </c>
      <c r="CR208" s="18" t="str">
        <f t="shared" si="571"/>
        <v/>
      </c>
      <c r="CS208" s="18" t="str">
        <f>IF(ISNUMBER(CQ208), CQ208*COS(RADIANS(-$C208+Графики!$B$3))+CR208*SIN(RADIANS(-$C208+Графики!$B$3)),"")</f>
        <v/>
      </c>
      <c r="CT208" s="19" t="str">
        <f>IF(ISNUMBER(CQ208), CQ208*COS(RADIANS(-$C208+Графики!$B$5))+CR208*SIN(RADIANS(-$C208+Графики!$B$5)),"")</f>
        <v/>
      </c>
      <c r="CU208" s="24"/>
      <c r="CV208" s="25"/>
      <c r="CW208" s="25"/>
      <c r="CX208" s="25"/>
      <c r="CY208" s="18" t="str">
        <f t="shared" si="521"/>
        <v/>
      </c>
      <c r="CZ208" s="18" t="str">
        <f t="shared" si="522"/>
        <v/>
      </c>
      <c r="DA208" s="18" t="str">
        <f t="shared" si="572"/>
        <v/>
      </c>
      <c r="DB208" s="18" t="str">
        <f t="shared" si="573"/>
        <v/>
      </c>
      <c r="DC208" s="18" t="str">
        <f>IF(ISNUMBER(DA208), DA208*COS(RADIANS(-$C208+Графики!$B$3))+DB208*SIN(RADIANS(-$C208+Графики!$B$3)),"")</f>
        <v/>
      </c>
      <c r="DD208" s="19" t="str">
        <f>IF(ISNUMBER(DA208), DA208*COS(RADIANS(-$C208+Графики!$B$5))+DB208*SIN(RADIANS(-$C208+Графики!$B$5)),"")</f>
        <v/>
      </c>
      <c r="DE208" s="24"/>
      <c r="DF208" s="25"/>
      <c r="DG208" s="25"/>
      <c r="DH208" s="25"/>
      <c r="DI208" s="18" t="str">
        <f t="shared" si="523"/>
        <v/>
      </c>
      <c r="DJ208" s="18" t="str">
        <f t="shared" si="524"/>
        <v/>
      </c>
      <c r="DK208" s="18" t="str">
        <f t="shared" si="574"/>
        <v/>
      </c>
      <c r="DL208" s="18" t="str">
        <f t="shared" si="575"/>
        <v/>
      </c>
      <c r="DM208" s="18" t="str">
        <f>IF(ISNUMBER(DK208), DK208*COS(RADIANS(-$C208+Графики!$B$3))+DL208*SIN(RADIANS(-$C208+Графики!$B$3)),"")</f>
        <v/>
      </c>
      <c r="DN208" s="19" t="str">
        <f>IF(ISNUMBER(DK208), DK208*COS(RADIANS(-$C208+Графики!$B$5))+DL208*SIN(RADIANS(-$C208+Графики!$B$5)),"")</f>
        <v/>
      </c>
      <c r="DO208" s="24"/>
      <c r="DP208" s="25"/>
      <c r="DQ208" s="25"/>
      <c r="DR208" s="25"/>
      <c r="DS208" s="18" t="str">
        <f t="shared" si="525"/>
        <v/>
      </c>
      <c r="DT208" s="18" t="str">
        <f t="shared" si="526"/>
        <v/>
      </c>
      <c r="DU208" s="18" t="str">
        <f t="shared" si="576"/>
        <v/>
      </c>
      <c r="DV208" s="18" t="str">
        <f t="shared" si="577"/>
        <v/>
      </c>
      <c r="DW208" s="18" t="str">
        <f>IF(ISNUMBER(DU208), DU208*COS(RADIANS(-$C208+Графики!$B$3))+DV208*SIN(RADIANS(-$C208+Графики!$B$3)),"")</f>
        <v/>
      </c>
      <c r="DX208" s="19" t="str">
        <f>IF(ISNUMBER(DU208), DU208*COS(RADIANS(-$C208+Графики!$B$5))+DV208*SIN(RADIANS(-$C208+Графики!$B$5)),"")</f>
        <v/>
      </c>
      <c r="DY208" s="24"/>
      <c r="DZ208" s="25"/>
      <c r="EA208" s="25"/>
      <c r="EB208" s="25"/>
      <c r="EC208" s="18" t="str">
        <f t="shared" si="527"/>
        <v/>
      </c>
      <c r="ED208" s="18" t="str">
        <f t="shared" si="528"/>
        <v/>
      </c>
      <c r="EE208" s="18" t="str">
        <f t="shared" si="578"/>
        <v/>
      </c>
      <c r="EF208" s="18" t="str">
        <f t="shared" si="579"/>
        <v/>
      </c>
      <c r="EG208" s="18" t="str">
        <f>IF(ISNUMBER(EE208), EE208*COS(RADIANS(-$C208+Графики!$B$3))+EF208*SIN(RADIANS(-$C208+Графики!$B$3)),"")</f>
        <v/>
      </c>
      <c r="EH208" s="19" t="str">
        <f>IF(ISNUMBER(EE208), EE208*COS(RADIANS(-$C208+Графики!$B$5))+EF208*SIN(RADIANS(-$C208+Графики!$B$5)),"")</f>
        <v/>
      </c>
      <c r="EI208" s="24"/>
      <c r="EJ208" s="25"/>
      <c r="EK208" s="25"/>
      <c r="EL208" s="25"/>
      <c r="EM208" s="18" t="str">
        <f t="shared" si="529"/>
        <v/>
      </c>
      <c r="EN208" s="18" t="str">
        <f t="shared" si="530"/>
        <v/>
      </c>
      <c r="EO208" s="18" t="str">
        <f t="shared" si="580"/>
        <v/>
      </c>
      <c r="EP208" s="18" t="str">
        <f t="shared" si="581"/>
        <v/>
      </c>
      <c r="EQ208" s="18" t="str">
        <f>IF(ISNUMBER(EO208), EO208*COS(RADIANS(-$C208+Графики!$B$3))+EP208*SIN(RADIANS(-$C208+Графики!$B$3)),"")</f>
        <v/>
      </c>
      <c r="ER208" s="19" t="str">
        <f>IF(ISNUMBER(EO208), EO208*COS(RADIANS(-$C208+Графики!$B$5))+EP208*SIN(RADIANS(-$C208+Графики!$B$5)),"")</f>
        <v/>
      </c>
      <c r="ES208" s="24"/>
      <c r="ET208" s="25"/>
      <c r="EU208" s="25"/>
      <c r="EV208" s="25"/>
      <c r="EW208" s="18" t="str">
        <f t="shared" si="531"/>
        <v/>
      </c>
      <c r="EX208" s="18" t="str">
        <f t="shared" si="532"/>
        <v/>
      </c>
      <c r="EY208" s="18" t="str">
        <f t="shared" si="582"/>
        <v/>
      </c>
      <c r="EZ208" s="18" t="str">
        <f t="shared" si="583"/>
        <v/>
      </c>
      <c r="FA208" s="18" t="str">
        <f>IF(ISNUMBER(EY208), EY208*COS(RADIANS(-$C208+Графики!$B$3))+EZ208*SIN(RADIANS(-$C208+Графики!$B$3)),"")</f>
        <v/>
      </c>
      <c r="FB208" s="19" t="str">
        <f>IF(ISNUMBER(EY208), EY208*COS(RADIANS(-$C208+Графики!$B$5))+EZ208*SIN(RADIANS(-$C208+Графики!$B$5)),"")</f>
        <v/>
      </c>
      <c r="FC208" s="24"/>
      <c r="FD208" s="25"/>
      <c r="FE208" s="25"/>
      <c r="FF208" s="25"/>
      <c r="FG208" s="18" t="str">
        <f t="shared" si="533"/>
        <v/>
      </c>
      <c r="FH208" s="18" t="str">
        <f t="shared" si="534"/>
        <v/>
      </c>
      <c r="FI208" s="18" t="str">
        <f t="shared" si="584"/>
        <v/>
      </c>
      <c r="FJ208" s="18" t="str">
        <f t="shared" si="585"/>
        <v/>
      </c>
      <c r="FK208" s="18" t="str">
        <f>IF(ISNUMBER(FI208), FI208*COS(RADIANS(-$C208+Графики!$B$3))+FJ208*SIN(RADIANS(-$C208+Графики!$B$3)),"")</f>
        <v/>
      </c>
      <c r="FL208" s="19" t="str">
        <f>IF(ISNUMBER(FI208), FI208*COS(RADIANS(-$C208+Графики!$B$5))+FJ208*SIN(RADIANS(-$C208+Графики!$B$5)),"")</f>
        <v/>
      </c>
      <c r="FM208" s="24"/>
      <c r="FN208" s="25"/>
      <c r="FO208" s="25"/>
      <c r="FP208" s="25"/>
      <c r="FQ208" s="18" t="str">
        <f t="shared" si="535"/>
        <v/>
      </c>
      <c r="FR208" s="18" t="str">
        <f t="shared" si="536"/>
        <v/>
      </c>
      <c r="FS208" s="18" t="str">
        <f t="shared" si="586"/>
        <v/>
      </c>
      <c r="FT208" s="18" t="str">
        <f t="shared" si="587"/>
        <v/>
      </c>
      <c r="FU208" s="18" t="str">
        <f>IF(ISNUMBER(FS208), FS208*COS(RADIANS(-$C208+Графики!$B$3))+FT208*SIN(RADIANS(-$C208+Графики!$B$3)),"")</f>
        <v/>
      </c>
      <c r="FV208" s="19" t="str">
        <f>IF(ISNUMBER(FS208), FS208*COS(RADIANS(-$C208+Графики!$B$5))+FT208*SIN(RADIANS(-$C208+Графики!$B$5)),"")</f>
        <v/>
      </c>
      <c r="FW208" s="24"/>
      <c r="FX208" s="25"/>
      <c r="FY208" s="25"/>
      <c r="FZ208" s="25"/>
      <c r="GA208" s="18" t="str">
        <f t="shared" si="537"/>
        <v/>
      </c>
      <c r="GB208" s="18" t="str">
        <f t="shared" si="538"/>
        <v/>
      </c>
      <c r="GC208" s="18" t="str">
        <f t="shared" si="588"/>
        <v/>
      </c>
      <c r="GD208" s="18" t="str">
        <f t="shared" si="589"/>
        <v/>
      </c>
      <c r="GE208" s="18" t="str">
        <f>IF(ISNUMBER(GC208), GC208*COS(RADIANS(-$C208+Графики!$B$3))+GD208*SIN(RADIANS(-$C208+Графики!$B$3)),"")</f>
        <v/>
      </c>
      <c r="GF208" s="19" t="str">
        <f>IF(ISNUMBER(GC208), GC208*COS(RADIANS(-$C208+Графики!$B$5))+GD208*SIN(RADIANS(-$C208+Графики!$B$5)),"")</f>
        <v/>
      </c>
      <c r="GG208" s="24"/>
      <c r="GH208" s="25"/>
      <c r="GI208" s="25"/>
      <c r="GJ208" s="25"/>
      <c r="GK208" s="18" t="str">
        <f t="shared" si="539"/>
        <v/>
      </c>
      <c r="GL208" s="18" t="str">
        <f t="shared" si="540"/>
        <v/>
      </c>
      <c r="GM208" s="18" t="str">
        <f t="shared" si="590"/>
        <v/>
      </c>
      <c r="GN208" s="18" t="str">
        <f t="shared" si="591"/>
        <v/>
      </c>
      <c r="GO208" s="18" t="str">
        <f>IF(ISNUMBER(GM208), GM208*COS(RADIANS(-$C208+Графики!$B$3))+GN208*SIN(RADIANS(-$C208+Графики!$B$3)),"")</f>
        <v/>
      </c>
      <c r="GP208" s="19" t="str">
        <f>IF(ISNUMBER(GM208), GM208*COS(RADIANS(-$C208+Графики!$B$5))+GN208*SIN(RADIANS(-$C208+Графики!$B$5)),"")</f>
        <v/>
      </c>
      <c r="GQ208" s="24"/>
      <c r="GR208" s="25"/>
      <c r="GS208" s="25"/>
      <c r="GT208" s="25"/>
      <c r="GU208" s="18" t="str">
        <f t="shared" si="541"/>
        <v/>
      </c>
      <c r="GV208" s="18" t="str">
        <f t="shared" si="542"/>
        <v/>
      </c>
      <c r="GW208" s="18" t="str">
        <f t="shared" si="592"/>
        <v/>
      </c>
      <c r="GX208" s="18" t="str">
        <f t="shared" si="593"/>
        <v/>
      </c>
      <c r="GY208" s="18" t="str">
        <f>IF(ISNUMBER(GW208), GW208*COS(RADIANS(-$C208+Графики!$B$3))+GX208*SIN(RADIANS(-$C208+Графики!$B$3)),"")</f>
        <v/>
      </c>
      <c r="GZ208" s="19" t="str">
        <f>IF(ISNUMBER(GW208), GW208*COS(RADIANS(-$C208+Графики!$B$5))+GX208*SIN(RADIANS(-$C208+Графики!$B$5)),"")</f>
        <v/>
      </c>
      <c r="HA208" s="24"/>
      <c r="HB208" s="25"/>
      <c r="HC208" s="25"/>
      <c r="HD208" s="25"/>
      <c r="HE208" s="18" t="str">
        <f t="shared" si="543"/>
        <v/>
      </c>
      <c r="HF208" s="18" t="str">
        <f t="shared" si="544"/>
        <v/>
      </c>
      <c r="HG208" s="18" t="str">
        <f t="shared" si="594"/>
        <v/>
      </c>
      <c r="HH208" s="18" t="str">
        <f t="shared" si="595"/>
        <v/>
      </c>
      <c r="HI208" s="18" t="str">
        <f>IF(ISNUMBER(HG208), HG208*COS(RADIANS(-$C208+Графики!$B$3))+HH208*SIN(RADIANS(-$C208+Графики!$B$3)),"")</f>
        <v/>
      </c>
      <c r="HJ208" s="19" t="str">
        <f>IF(ISNUMBER(HG208), HG208*COS(RADIANS(-$C208+Графики!$B$5))+HH208*SIN(RADIANS(-$C208+Графики!$B$5)),"")</f>
        <v/>
      </c>
      <c r="HK208" s="24"/>
      <c r="HL208" s="25"/>
      <c r="HM208" s="25"/>
      <c r="HN208" s="25"/>
      <c r="HO208" s="18" t="str">
        <f t="shared" si="545"/>
        <v/>
      </c>
      <c r="HP208" s="18" t="str">
        <f t="shared" si="546"/>
        <v/>
      </c>
      <c r="HQ208" s="18" t="str">
        <f t="shared" si="596"/>
        <v/>
      </c>
      <c r="HR208" s="18" t="str">
        <f t="shared" si="597"/>
        <v/>
      </c>
      <c r="HS208" s="18" t="str">
        <f>IF(ISNUMBER(HQ208), HQ208*COS(RADIANS(-$C208+Графики!$B$3))+HR208*SIN(RADIANS(-$C208+Графики!$B$3)),"")</f>
        <v/>
      </c>
      <c r="HT208" s="19" t="str">
        <f>IF(ISNUMBER(HQ208), HQ208*COS(RADIANS(-$C208+Графики!$B$5))+HR208*SIN(RADIANS(-$C208+Графики!$B$5)),"")</f>
        <v/>
      </c>
      <c r="HU208" s="24"/>
      <c r="HV208" s="25"/>
      <c r="HW208" s="25"/>
      <c r="HX208" s="25"/>
      <c r="HY208" s="18" t="str">
        <f t="shared" si="547"/>
        <v/>
      </c>
      <c r="HZ208" s="18" t="str">
        <f t="shared" si="548"/>
        <v/>
      </c>
      <c r="IA208" s="18" t="str">
        <f t="shared" si="598"/>
        <v/>
      </c>
      <c r="IB208" s="18" t="str">
        <f t="shared" si="599"/>
        <v/>
      </c>
      <c r="IC208" s="18" t="str">
        <f>IF(ISNUMBER(IA208), IA208*COS(RADIANS(-$C208+Графики!$B$3))+IB208*SIN(RADIANS(-$C208+Графики!$B$3)),"")</f>
        <v/>
      </c>
      <c r="ID208" s="19" t="str">
        <f>IF(ISNUMBER(IA208), IA208*COS(RADIANS(-$C208+Графики!$B$5))+IB208*SIN(RADIANS(-$C208+Графики!$B$5)),"")</f>
        <v/>
      </c>
      <c r="IE208" s="24"/>
      <c r="IF208" s="25"/>
      <c r="IG208" s="25"/>
      <c r="IH208" s="25"/>
      <c r="II208" s="18" t="str">
        <f t="shared" si="549"/>
        <v/>
      </c>
      <c r="IJ208" s="18" t="str">
        <f t="shared" si="550"/>
        <v/>
      </c>
      <c r="IK208" s="18" t="str">
        <f t="shared" si="600"/>
        <v/>
      </c>
      <c r="IL208" s="18" t="str">
        <f t="shared" si="601"/>
        <v/>
      </c>
      <c r="IM208" s="18" t="str">
        <f>IF(ISNUMBER(IK208), IK208*COS(RADIANS(-$C208+Графики!$B$3))+IL208*SIN(RADIANS(-$C208+Графики!$B$3)),"")</f>
        <v/>
      </c>
      <c r="IN208" s="19" t="str">
        <f>IF(ISNUMBER(IK208), IK208*COS(RADIANS(-$C208+Графики!$B$5))+IL208*SIN(RADIANS(-$C208+Графики!$B$5)),"")</f>
        <v/>
      </c>
      <c r="IO208" s="24"/>
      <c r="IP208" s="25"/>
      <c r="IQ208" s="25"/>
      <c r="IR208" s="25"/>
      <c r="IS208" s="18" t="str">
        <f t="shared" si="551"/>
        <v/>
      </c>
      <c r="IT208" s="18" t="str">
        <f t="shared" si="552"/>
        <v/>
      </c>
      <c r="IU208" s="18" t="str">
        <f t="shared" si="602"/>
        <v/>
      </c>
      <c r="IV208" s="18" t="str">
        <f t="shared" si="603"/>
        <v/>
      </c>
      <c r="IW208" s="18" t="str">
        <f>IF(ISNUMBER(IU208), IU208*COS(RADIANS(-$C208+Графики!$B$3))+IV208*SIN(RADIANS(-$C208+Графики!$B$3)),"")</f>
        <v/>
      </c>
      <c r="IX208" s="19" t="str">
        <f>IF(ISNUMBER(IU208), IU208*COS(RADIANS(-$C208+Графики!$B$5))+IV208*SIN(RADIANS(-$C208+Графики!$B$5)),"")</f>
        <v/>
      </c>
    </row>
    <row r="209" spans="1:258" s="88" customFormat="1" x14ac:dyDescent="0.25">
      <c r="A209" s="44">
        <v>209</v>
      </c>
      <c r="B209" s="50">
        <v>0</v>
      </c>
      <c r="C209" s="11">
        <f>IF(Графики!$A$7="Расчитывать с учетом закручивания скважины",B209,0)</f>
        <v>0</v>
      </c>
      <c r="D209" s="47">
        <v>103</v>
      </c>
      <c r="E209" s="34">
        <f t="shared" si="607"/>
        <v>0</v>
      </c>
      <c r="F209" s="35">
        <f t="shared" si="607"/>
        <v>0</v>
      </c>
      <c r="G209" s="35">
        <f t="shared" si="605"/>
        <v>0</v>
      </c>
      <c r="H209" s="36">
        <f t="shared" si="606"/>
        <v>0</v>
      </c>
      <c r="I209" s="29"/>
      <c r="J209" s="25"/>
      <c r="K209" s="25"/>
      <c r="L209" s="25"/>
      <c r="M209" s="18" t="str">
        <f t="shared" si="503"/>
        <v/>
      </c>
      <c r="N209" s="18" t="str">
        <f t="shared" si="504"/>
        <v/>
      </c>
      <c r="O209" s="18" t="str">
        <f t="shared" si="554"/>
        <v/>
      </c>
      <c r="P209" s="18" t="str">
        <f t="shared" si="555"/>
        <v/>
      </c>
      <c r="Q209" s="18" t="str">
        <f>IF(ISNUMBER(O209), O209*COS(RADIANS(-$C209+Графики!$B$3))+P209*SIN(RADIANS(-$C209+Графики!$B$3)),"")</f>
        <v/>
      </c>
      <c r="R209" s="19" t="str">
        <f>IF(ISNUMBER(O209), O209*COS(RADIANS(-$C209+Графики!$B$5))+P209*SIN(RADIANS(-$C209+Графики!$B$5)),"")</f>
        <v/>
      </c>
      <c r="S209" s="29"/>
      <c r="T209" s="25"/>
      <c r="U209" s="25"/>
      <c r="V209" s="25"/>
      <c r="W209" s="18" t="str">
        <f t="shared" si="505"/>
        <v/>
      </c>
      <c r="X209" s="18" t="str">
        <f t="shared" si="506"/>
        <v/>
      </c>
      <c r="Y209" s="18" t="str">
        <f t="shared" si="556"/>
        <v/>
      </c>
      <c r="Z209" s="18" t="str">
        <f t="shared" si="557"/>
        <v/>
      </c>
      <c r="AA209" s="18" t="str">
        <f>IF(ISNUMBER(Y209), Y209*COS(RADIANS(-$C209+Графики!$B$3))+Z209*SIN(RADIANS(-$C209+Графики!$B$3)),"")</f>
        <v/>
      </c>
      <c r="AB209" s="18" t="str">
        <f>IF(ISNUMBER(Y209), Y209*COS(RADIANS(-$C209+Графики!$B$5))+Z209*SIN(RADIANS(-$C209+Графики!$B$5)),"")</f>
        <v/>
      </c>
      <c r="AC209" s="24"/>
      <c r="AD209" s="25"/>
      <c r="AE209" s="25"/>
      <c r="AF209" s="25"/>
      <c r="AG209" s="18" t="str">
        <f t="shared" si="507"/>
        <v/>
      </c>
      <c r="AH209" s="18" t="str">
        <f t="shared" si="508"/>
        <v/>
      </c>
      <c r="AI209" s="18" t="str">
        <f t="shared" si="558"/>
        <v/>
      </c>
      <c r="AJ209" s="18" t="str">
        <f t="shared" si="559"/>
        <v/>
      </c>
      <c r="AK209" s="18" t="str">
        <f>IF(ISNUMBER(AI209), AI209*COS(RADIANS(-$C209+Графики!$B$3))+AJ209*SIN(RADIANS(-$C209+Графики!$B$3)),"")</f>
        <v/>
      </c>
      <c r="AL209" s="19" t="str">
        <f>IF(ISNUMBER(AI209), AI209*COS(RADIANS(-$C209+Графики!$B$5))+AJ209*SIN(RADIANS(-$C209+Графики!$B$5)),"")</f>
        <v/>
      </c>
      <c r="AM209" s="24"/>
      <c r="AN209" s="25"/>
      <c r="AO209" s="25"/>
      <c r="AP209" s="25"/>
      <c r="AQ209" s="18" t="str">
        <f t="shared" si="509"/>
        <v/>
      </c>
      <c r="AR209" s="18" t="str">
        <f t="shared" si="510"/>
        <v/>
      </c>
      <c r="AS209" s="18" t="str">
        <f t="shared" si="560"/>
        <v/>
      </c>
      <c r="AT209" s="18" t="str">
        <f t="shared" si="561"/>
        <v/>
      </c>
      <c r="AU209" s="18" t="str">
        <f>IF(ISNUMBER(AS209), AS209*COS(RADIANS(-$C209+Графики!$B$3))+AT209*SIN(RADIANS(-$C209+Графики!$B$3)),"")</f>
        <v/>
      </c>
      <c r="AV209" s="19" t="str">
        <f>IF(ISNUMBER(AS209), AS209*COS(RADIANS(-$C209+Графики!$B$5))+AT209*SIN(RADIANS(-$C209+Графики!$B$5)),"")</f>
        <v/>
      </c>
      <c r="AW209" s="24"/>
      <c r="AX209" s="25"/>
      <c r="AY209" s="25"/>
      <c r="AZ209" s="25"/>
      <c r="BA209" s="18" t="str">
        <f t="shared" si="511"/>
        <v/>
      </c>
      <c r="BB209" s="18" t="str">
        <f t="shared" si="512"/>
        <v/>
      </c>
      <c r="BC209" s="18" t="str">
        <f t="shared" si="562"/>
        <v/>
      </c>
      <c r="BD209" s="18" t="str">
        <f t="shared" si="563"/>
        <v/>
      </c>
      <c r="BE209" s="18" t="str">
        <f>IF(ISNUMBER(BC209), BC209*COS(RADIANS(-$C209+Графики!$B$3))+BD209*SIN(RADIANS(-$C209+Графики!$B$3)),"")</f>
        <v/>
      </c>
      <c r="BF209" s="19" t="str">
        <f>IF(ISNUMBER(BC209), BC209*COS(RADIANS(-$C209+Графики!$B$5))+BD209*SIN(RADIANS(-$C209+Графики!$B$5)),"")</f>
        <v/>
      </c>
      <c r="BG209" s="24"/>
      <c r="BH209" s="25"/>
      <c r="BI209" s="25"/>
      <c r="BJ209" s="25"/>
      <c r="BK209" s="18" t="str">
        <f t="shared" si="513"/>
        <v/>
      </c>
      <c r="BL209" s="18" t="str">
        <f t="shared" si="514"/>
        <v/>
      </c>
      <c r="BM209" s="18" t="str">
        <f t="shared" si="564"/>
        <v/>
      </c>
      <c r="BN209" s="18" t="str">
        <f t="shared" si="565"/>
        <v/>
      </c>
      <c r="BO209" s="18" t="str">
        <f>IF(ISNUMBER(BM209), BM209*COS(RADIANS(-$C209+Графики!$B$3))+BN209*SIN(RADIANS(-$C209+Графики!$B$3)),"")</f>
        <v/>
      </c>
      <c r="BP209" s="19" t="str">
        <f>IF(ISNUMBER(BM209), BM209*COS(RADIANS(-$C209+Графики!$B$5))+BN209*SIN(RADIANS(-$C209+Графики!$B$5)),"")</f>
        <v/>
      </c>
      <c r="BQ209" s="24"/>
      <c r="BR209" s="25"/>
      <c r="BS209" s="25"/>
      <c r="BT209" s="25"/>
      <c r="BU209" s="18" t="str">
        <f t="shared" si="515"/>
        <v/>
      </c>
      <c r="BV209" s="18" t="str">
        <f t="shared" si="516"/>
        <v/>
      </c>
      <c r="BW209" s="18" t="str">
        <f t="shared" si="566"/>
        <v/>
      </c>
      <c r="BX209" s="18" t="str">
        <f t="shared" si="567"/>
        <v/>
      </c>
      <c r="BY209" s="18" t="str">
        <f>IF(ISNUMBER(BW209), BW209*COS(RADIANS(-$C209+Графики!$B$3))+BX209*SIN(RADIANS(-$C209+Графики!$B$3)),"")</f>
        <v/>
      </c>
      <c r="BZ209" s="19" t="str">
        <f>IF(ISNUMBER(BW209), BW209*COS(RADIANS(-$C209+Графики!$B$5))+BX209*SIN(RADIANS(-$C209+Графики!$B$5)),"")</f>
        <v/>
      </c>
      <c r="CA209" s="29"/>
      <c r="CB209" s="25"/>
      <c r="CC209" s="25"/>
      <c r="CD209" s="25"/>
      <c r="CE209" s="18" t="str">
        <f t="shared" si="517"/>
        <v/>
      </c>
      <c r="CF209" s="18" t="str">
        <f t="shared" si="518"/>
        <v/>
      </c>
      <c r="CG209" s="18" t="str">
        <f t="shared" si="568"/>
        <v/>
      </c>
      <c r="CH209" s="18" t="str">
        <f t="shared" si="569"/>
        <v/>
      </c>
      <c r="CI209" s="18" t="str">
        <f>IF(ISNUMBER(CG209), CG209*COS(RADIANS(-$C209+Графики!$B$3))+CH209*SIN(RADIANS(-$C209+Графики!$B$3)),"")</f>
        <v/>
      </c>
      <c r="CJ209" s="19" t="str">
        <f>IF(ISNUMBER(CG209), CG209*COS(RADIANS(-$C209+Графики!$B$5))+CH209*SIN(RADIANS(-$C209+Графики!$B$5)),"")</f>
        <v/>
      </c>
      <c r="CK209" s="24"/>
      <c r="CL209" s="25"/>
      <c r="CM209" s="25"/>
      <c r="CN209" s="25"/>
      <c r="CO209" s="18" t="str">
        <f t="shared" si="519"/>
        <v/>
      </c>
      <c r="CP209" s="18" t="str">
        <f t="shared" si="520"/>
        <v/>
      </c>
      <c r="CQ209" s="18" t="str">
        <f t="shared" si="570"/>
        <v/>
      </c>
      <c r="CR209" s="18" t="str">
        <f t="shared" si="571"/>
        <v/>
      </c>
      <c r="CS209" s="18" t="str">
        <f>IF(ISNUMBER(CQ209), CQ209*COS(RADIANS(-$C209+Графики!$B$3))+CR209*SIN(RADIANS(-$C209+Графики!$B$3)),"")</f>
        <v/>
      </c>
      <c r="CT209" s="19" t="str">
        <f>IF(ISNUMBER(CQ209), CQ209*COS(RADIANS(-$C209+Графики!$B$5))+CR209*SIN(RADIANS(-$C209+Графики!$B$5)),"")</f>
        <v/>
      </c>
      <c r="CU209" s="24"/>
      <c r="CV209" s="25"/>
      <c r="CW209" s="25"/>
      <c r="CX209" s="25"/>
      <c r="CY209" s="18" t="str">
        <f t="shared" si="521"/>
        <v/>
      </c>
      <c r="CZ209" s="18" t="str">
        <f t="shared" si="522"/>
        <v/>
      </c>
      <c r="DA209" s="18" t="str">
        <f t="shared" si="572"/>
        <v/>
      </c>
      <c r="DB209" s="18" t="str">
        <f t="shared" si="573"/>
        <v/>
      </c>
      <c r="DC209" s="18" t="str">
        <f>IF(ISNUMBER(DA209), DA209*COS(RADIANS(-$C209+Графики!$B$3))+DB209*SIN(RADIANS(-$C209+Графики!$B$3)),"")</f>
        <v/>
      </c>
      <c r="DD209" s="19" t="str">
        <f>IF(ISNUMBER(DA209), DA209*COS(RADIANS(-$C209+Графики!$B$5))+DB209*SIN(RADIANS(-$C209+Графики!$B$5)),"")</f>
        <v/>
      </c>
      <c r="DE209" s="24"/>
      <c r="DF209" s="25"/>
      <c r="DG209" s="25"/>
      <c r="DH209" s="25"/>
      <c r="DI209" s="18" t="str">
        <f t="shared" si="523"/>
        <v/>
      </c>
      <c r="DJ209" s="18" t="str">
        <f t="shared" si="524"/>
        <v/>
      </c>
      <c r="DK209" s="18" t="str">
        <f t="shared" si="574"/>
        <v/>
      </c>
      <c r="DL209" s="18" t="str">
        <f t="shared" si="575"/>
        <v/>
      </c>
      <c r="DM209" s="18" t="str">
        <f>IF(ISNUMBER(DK209), DK209*COS(RADIANS(-$C209+Графики!$B$3))+DL209*SIN(RADIANS(-$C209+Графики!$B$3)),"")</f>
        <v/>
      </c>
      <c r="DN209" s="19" t="str">
        <f>IF(ISNUMBER(DK209), DK209*COS(RADIANS(-$C209+Графики!$B$5))+DL209*SIN(RADIANS(-$C209+Графики!$B$5)),"")</f>
        <v/>
      </c>
      <c r="DO209" s="24"/>
      <c r="DP209" s="25"/>
      <c r="DQ209" s="25"/>
      <c r="DR209" s="25"/>
      <c r="DS209" s="18" t="str">
        <f t="shared" si="525"/>
        <v/>
      </c>
      <c r="DT209" s="18" t="str">
        <f t="shared" si="526"/>
        <v/>
      </c>
      <c r="DU209" s="18" t="str">
        <f t="shared" si="576"/>
        <v/>
      </c>
      <c r="DV209" s="18" t="str">
        <f t="shared" si="577"/>
        <v/>
      </c>
      <c r="DW209" s="18" t="str">
        <f>IF(ISNUMBER(DU209), DU209*COS(RADIANS(-$C209+Графики!$B$3))+DV209*SIN(RADIANS(-$C209+Графики!$B$3)),"")</f>
        <v/>
      </c>
      <c r="DX209" s="19" t="str">
        <f>IF(ISNUMBER(DU209), DU209*COS(RADIANS(-$C209+Графики!$B$5))+DV209*SIN(RADIANS(-$C209+Графики!$B$5)),"")</f>
        <v/>
      </c>
      <c r="DY209" s="24"/>
      <c r="DZ209" s="25"/>
      <c r="EA209" s="25"/>
      <c r="EB209" s="25"/>
      <c r="EC209" s="18" t="str">
        <f t="shared" si="527"/>
        <v/>
      </c>
      <c r="ED209" s="18" t="str">
        <f t="shared" si="528"/>
        <v/>
      </c>
      <c r="EE209" s="18" t="str">
        <f t="shared" si="578"/>
        <v/>
      </c>
      <c r="EF209" s="18" t="str">
        <f t="shared" si="579"/>
        <v/>
      </c>
      <c r="EG209" s="18" t="str">
        <f>IF(ISNUMBER(EE209), EE209*COS(RADIANS(-$C209+Графики!$B$3))+EF209*SIN(RADIANS(-$C209+Графики!$B$3)),"")</f>
        <v/>
      </c>
      <c r="EH209" s="19" t="str">
        <f>IF(ISNUMBER(EE209), EE209*COS(RADIANS(-$C209+Графики!$B$5))+EF209*SIN(RADIANS(-$C209+Графики!$B$5)),"")</f>
        <v/>
      </c>
      <c r="EI209" s="24"/>
      <c r="EJ209" s="25"/>
      <c r="EK209" s="25"/>
      <c r="EL209" s="25"/>
      <c r="EM209" s="18" t="str">
        <f t="shared" si="529"/>
        <v/>
      </c>
      <c r="EN209" s="18" t="str">
        <f t="shared" si="530"/>
        <v/>
      </c>
      <c r="EO209" s="18" t="str">
        <f t="shared" si="580"/>
        <v/>
      </c>
      <c r="EP209" s="18" t="str">
        <f t="shared" si="581"/>
        <v/>
      </c>
      <c r="EQ209" s="18" t="str">
        <f>IF(ISNUMBER(EO209), EO209*COS(RADIANS(-$C209+Графики!$B$3))+EP209*SIN(RADIANS(-$C209+Графики!$B$3)),"")</f>
        <v/>
      </c>
      <c r="ER209" s="19" t="str">
        <f>IF(ISNUMBER(EO209), EO209*COS(RADIANS(-$C209+Графики!$B$5))+EP209*SIN(RADIANS(-$C209+Графики!$B$5)),"")</f>
        <v/>
      </c>
      <c r="ES209" s="24"/>
      <c r="ET209" s="25"/>
      <c r="EU209" s="25"/>
      <c r="EV209" s="25"/>
      <c r="EW209" s="18" t="str">
        <f t="shared" si="531"/>
        <v/>
      </c>
      <c r="EX209" s="18" t="str">
        <f t="shared" si="532"/>
        <v/>
      </c>
      <c r="EY209" s="18" t="str">
        <f t="shared" si="582"/>
        <v/>
      </c>
      <c r="EZ209" s="18" t="str">
        <f t="shared" si="583"/>
        <v/>
      </c>
      <c r="FA209" s="18" t="str">
        <f>IF(ISNUMBER(EY209), EY209*COS(RADIANS(-$C209+Графики!$B$3))+EZ209*SIN(RADIANS(-$C209+Графики!$B$3)),"")</f>
        <v/>
      </c>
      <c r="FB209" s="19" t="str">
        <f>IF(ISNUMBER(EY209), EY209*COS(RADIANS(-$C209+Графики!$B$5))+EZ209*SIN(RADIANS(-$C209+Графики!$B$5)),"")</f>
        <v/>
      </c>
      <c r="FC209" s="24"/>
      <c r="FD209" s="25"/>
      <c r="FE209" s="25"/>
      <c r="FF209" s="25"/>
      <c r="FG209" s="18" t="str">
        <f t="shared" si="533"/>
        <v/>
      </c>
      <c r="FH209" s="18" t="str">
        <f t="shared" si="534"/>
        <v/>
      </c>
      <c r="FI209" s="18" t="str">
        <f t="shared" si="584"/>
        <v/>
      </c>
      <c r="FJ209" s="18" t="str">
        <f t="shared" si="585"/>
        <v/>
      </c>
      <c r="FK209" s="18" t="str">
        <f>IF(ISNUMBER(FI209), FI209*COS(RADIANS(-$C209+Графики!$B$3))+FJ209*SIN(RADIANS(-$C209+Графики!$B$3)),"")</f>
        <v/>
      </c>
      <c r="FL209" s="19" t="str">
        <f>IF(ISNUMBER(FI209), FI209*COS(RADIANS(-$C209+Графики!$B$5))+FJ209*SIN(RADIANS(-$C209+Графики!$B$5)),"")</f>
        <v/>
      </c>
      <c r="FM209" s="24"/>
      <c r="FN209" s="25"/>
      <c r="FO209" s="25"/>
      <c r="FP209" s="25"/>
      <c r="FQ209" s="18" t="str">
        <f t="shared" si="535"/>
        <v/>
      </c>
      <c r="FR209" s="18" t="str">
        <f t="shared" si="536"/>
        <v/>
      </c>
      <c r="FS209" s="18" t="str">
        <f t="shared" si="586"/>
        <v/>
      </c>
      <c r="FT209" s="18" t="str">
        <f t="shared" si="587"/>
        <v/>
      </c>
      <c r="FU209" s="18" t="str">
        <f>IF(ISNUMBER(FS209), FS209*COS(RADIANS(-$C209+Графики!$B$3))+FT209*SIN(RADIANS(-$C209+Графики!$B$3)),"")</f>
        <v/>
      </c>
      <c r="FV209" s="19" t="str">
        <f>IF(ISNUMBER(FS209), FS209*COS(RADIANS(-$C209+Графики!$B$5))+FT209*SIN(RADIANS(-$C209+Графики!$B$5)),"")</f>
        <v/>
      </c>
      <c r="FW209" s="24"/>
      <c r="FX209" s="25"/>
      <c r="FY209" s="25"/>
      <c r="FZ209" s="25"/>
      <c r="GA209" s="18" t="str">
        <f t="shared" si="537"/>
        <v/>
      </c>
      <c r="GB209" s="18" t="str">
        <f t="shared" si="538"/>
        <v/>
      </c>
      <c r="GC209" s="18" t="str">
        <f t="shared" si="588"/>
        <v/>
      </c>
      <c r="GD209" s="18" t="str">
        <f t="shared" si="589"/>
        <v/>
      </c>
      <c r="GE209" s="18" t="str">
        <f>IF(ISNUMBER(GC209), GC209*COS(RADIANS(-$C209+Графики!$B$3))+GD209*SIN(RADIANS(-$C209+Графики!$B$3)),"")</f>
        <v/>
      </c>
      <c r="GF209" s="19" t="str">
        <f>IF(ISNUMBER(GC209), GC209*COS(RADIANS(-$C209+Графики!$B$5))+GD209*SIN(RADIANS(-$C209+Графики!$B$5)),"")</f>
        <v/>
      </c>
      <c r="GG209" s="24"/>
      <c r="GH209" s="25"/>
      <c r="GI209" s="25"/>
      <c r="GJ209" s="25"/>
      <c r="GK209" s="18" t="str">
        <f t="shared" si="539"/>
        <v/>
      </c>
      <c r="GL209" s="18" t="str">
        <f t="shared" si="540"/>
        <v/>
      </c>
      <c r="GM209" s="18" t="str">
        <f t="shared" si="590"/>
        <v/>
      </c>
      <c r="GN209" s="18" t="str">
        <f t="shared" si="591"/>
        <v/>
      </c>
      <c r="GO209" s="18" t="str">
        <f>IF(ISNUMBER(GM209), GM209*COS(RADIANS(-$C209+Графики!$B$3))+GN209*SIN(RADIANS(-$C209+Графики!$B$3)),"")</f>
        <v/>
      </c>
      <c r="GP209" s="19" t="str">
        <f>IF(ISNUMBER(GM209), GM209*COS(RADIANS(-$C209+Графики!$B$5))+GN209*SIN(RADIANS(-$C209+Графики!$B$5)),"")</f>
        <v/>
      </c>
      <c r="GQ209" s="24"/>
      <c r="GR209" s="25"/>
      <c r="GS209" s="25"/>
      <c r="GT209" s="25"/>
      <c r="GU209" s="18" t="str">
        <f t="shared" si="541"/>
        <v/>
      </c>
      <c r="GV209" s="18" t="str">
        <f t="shared" si="542"/>
        <v/>
      </c>
      <c r="GW209" s="18" t="str">
        <f t="shared" si="592"/>
        <v/>
      </c>
      <c r="GX209" s="18" t="str">
        <f t="shared" si="593"/>
        <v/>
      </c>
      <c r="GY209" s="18" t="str">
        <f>IF(ISNUMBER(GW209), GW209*COS(RADIANS(-$C209+Графики!$B$3))+GX209*SIN(RADIANS(-$C209+Графики!$B$3)),"")</f>
        <v/>
      </c>
      <c r="GZ209" s="19" t="str">
        <f>IF(ISNUMBER(GW209), GW209*COS(RADIANS(-$C209+Графики!$B$5))+GX209*SIN(RADIANS(-$C209+Графики!$B$5)),"")</f>
        <v/>
      </c>
      <c r="HA209" s="24"/>
      <c r="HB209" s="25"/>
      <c r="HC209" s="25"/>
      <c r="HD209" s="25"/>
      <c r="HE209" s="18" t="str">
        <f t="shared" si="543"/>
        <v/>
      </c>
      <c r="HF209" s="18" t="str">
        <f t="shared" si="544"/>
        <v/>
      </c>
      <c r="HG209" s="18" t="str">
        <f t="shared" si="594"/>
        <v/>
      </c>
      <c r="HH209" s="18" t="str">
        <f t="shared" si="595"/>
        <v/>
      </c>
      <c r="HI209" s="18" t="str">
        <f>IF(ISNUMBER(HG209), HG209*COS(RADIANS(-$C209+Графики!$B$3))+HH209*SIN(RADIANS(-$C209+Графики!$B$3)),"")</f>
        <v/>
      </c>
      <c r="HJ209" s="19" t="str">
        <f>IF(ISNUMBER(HG209), HG209*COS(RADIANS(-$C209+Графики!$B$5))+HH209*SIN(RADIANS(-$C209+Графики!$B$5)),"")</f>
        <v/>
      </c>
      <c r="HK209" s="24"/>
      <c r="HL209" s="25"/>
      <c r="HM209" s="25"/>
      <c r="HN209" s="25"/>
      <c r="HO209" s="18" t="str">
        <f t="shared" si="545"/>
        <v/>
      </c>
      <c r="HP209" s="18" t="str">
        <f t="shared" si="546"/>
        <v/>
      </c>
      <c r="HQ209" s="18" t="str">
        <f t="shared" si="596"/>
        <v/>
      </c>
      <c r="HR209" s="18" t="str">
        <f t="shared" si="597"/>
        <v/>
      </c>
      <c r="HS209" s="18" t="str">
        <f>IF(ISNUMBER(HQ209), HQ209*COS(RADIANS(-$C209+Графики!$B$3))+HR209*SIN(RADIANS(-$C209+Графики!$B$3)),"")</f>
        <v/>
      </c>
      <c r="HT209" s="19" t="str">
        <f>IF(ISNUMBER(HQ209), HQ209*COS(RADIANS(-$C209+Графики!$B$5))+HR209*SIN(RADIANS(-$C209+Графики!$B$5)),"")</f>
        <v/>
      </c>
      <c r="HU209" s="24"/>
      <c r="HV209" s="25"/>
      <c r="HW209" s="25"/>
      <c r="HX209" s="25"/>
      <c r="HY209" s="18" t="str">
        <f t="shared" si="547"/>
        <v/>
      </c>
      <c r="HZ209" s="18" t="str">
        <f t="shared" si="548"/>
        <v/>
      </c>
      <c r="IA209" s="18" t="str">
        <f t="shared" si="598"/>
        <v/>
      </c>
      <c r="IB209" s="18" t="str">
        <f t="shared" si="599"/>
        <v/>
      </c>
      <c r="IC209" s="18" t="str">
        <f>IF(ISNUMBER(IA209), IA209*COS(RADIANS(-$C209+Графики!$B$3))+IB209*SIN(RADIANS(-$C209+Графики!$B$3)),"")</f>
        <v/>
      </c>
      <c r="ID209" s="19" t="str">
        <f>IF(ISNUMBER(IA209), IA209*COS(RADIANS(-$C209+Графики!$B$5))+IB209*SIN(RADIANS(-$C209+Графики!$B$5)),"")</f>
        <v/>
      </c>
      <c r="IE209" s="24"/>
      <c r="IF209" s="25"/>
      <c r="IG209" s="25"/>
      <c r="IH209" s="25"/>
      <c r="II209" s="18" t="str">
        <f t="shared" si="549"/>
        <v/>
      </c>
      <c r="IJ209" s="18" t="str">
        <f t="shared" si="550"/>
        <v/>
      </c>
      <c r="IK209" s="18" t="str">
        <f t="shared" si="600"/>
        <v/>
      </c>
      <c r="IL209" s="18" t="str">
        <f t="shared" si="601"/>
        <v/>
      </c>
      <c r="IM209" s="18" t="str">
        <f>IF(ISNUMBER(IK209), IK209*COS(RADIANS(-$C209+Графики!$B$3))+IL209*SIN(RADIANS(-$C209+Графики!$B$3)),"")</f>
        <v/>
      </c>
      <c r="IN209" s="19" t="str">
        <f>IF(ISNUMBER(IK209), IK209*COS(RADIANS(-$C209+Графики!$B$5))+IL209*SIN(RADIANS(-$C209+Графики!$B$5)),"")</f>
        <v/>
      </c>
      <c r="IO209" s="24"/>
      <c r="IP209" s="25"/>
      <c r="IQ209" s="25"/>
      <c r="IR209" s="25"/>
      <c r="IS209" s="18" t="str">
        <f t="shared" si="551"/>
        <v/>
      </c>
      <c r="IT209" s="18" t="str">
        <f t="shared" si="552"/>
        <v/>
      </c>
      <c r="IU209" s="18" t="str">
        <f t="shared" si="602"/>
        <v/>
      </c>
      <c r="IV209" s="18" t="str">
        <f t="shared" si="603"/>
        <v/>
      </c>
      <c r="IW209" s="18" t="str">
        <f>IF(ISNUMBER(IU209), IU209*COS(RADIANS(-$C209+Графики!$B$3))+IV209*SIN(RADIANS(-$C209+Графики!$B$3)),"")</f>
        <v/>
      </c>
      <c r="IX209" s="19" t="str">
        <f>IF(ISNUMBER(IU209), IU209*COS(RADIANS(-$C209+Графики!$B$5))+IV209*SIN(RADIANS(-$C209+Графики!$B$5)),"")</f>
        <v/>
      </c>
    </row>
    <row r="210" spans="1:258" s="88" customFormat="1" x14ac:dyDescent="0.25">
      <c r="A210" s="44">
        <v>210</v>
      </c>
      <c r="B210" s="50">
        <v>0</v>
      </c>
      <c r="C210" s="11">
        <f>IF(Графики!$A$7="Расчитывать с учетом закручивания скважины",B210,0)</f>
        <v>0</v>
      </c>
      <c r="D210" s="47">
        <v>103.5</v>
      </c>
      <c r="E210" s="34">
        <f t="shared" si="607"/>
        <v>0</v>
      </c>
      <c r="F210" s="35">
        <f t="shared" si="607"/>
        <v>0</v>
      </c>
      <c r="G210" s="35">
        <f t="shared" si="605"/>
        <v>0</v>
      </c>
      <c r="H210" s="36">
        <f t="shared" si="606"/>
        <v>0</v>
      </c>
      <c r="I210" s="29"/>
      <c r="J210" s="25"/>
      <c r="K210" s="25"/>
      <c r="L210" s="25"/>
      <c r="M210" s="18" t="str">
        <f t="shared" si="503"/>
        <v/>
      </c>
      <c r="N210" s="18" t="str">
        <f t="shared" si="504"/>
        <v/>
      </c>
      <c r="O210" s="18" t="str">
        <f t="shared" si="554"/>
        <v/>
      </c>
      <c r="P210" s="18" t="str">
        <f t="shared" si="555"/>
        <v/>
      </c>
      <c r="Q210" s="18" t="str">
        <f>IF(ISNUMBER(O210), O210*COS(RADIANS(-$C210+Графики!$B$3))+P210*SIN(RADIANS(-$C210+Графики!$B$3)),"")</f>
        <v/>
      </c>
      <c r="R210" s="19" t="str">
        <f>IF(ISNUMBER(O210), O210*COS(RADIANS(-$C210+Графики!$B$5))+P210*SIN(RADIANS(-$C210+Графики!$B$5)),"")</f>
        <v/>
      </c>
      <c r="S210" s="29"/>
      <c r="T210" s="25"/>
      <c r="U210" s="25"/>
      <c r="V210" s="25"/>
      <c r="W210" s="18" t="str">
        <f t="shared" si="505"/>
        <v/>
      </c>
      <c r="X210" s="18" t="str">
        <f t="shared" si="506"/>
        <v/>
      </c>
      <c r="Y210" s="18" t="str">
        <f t="shared" si="556"/>
        <v/>
      </c>
      <c r="Z210" s="18" t="str">
        <f t="shared" si="557"/>
        <v/>
      </c>
      <c r="AA210" s="18" t="str">
        <f>IF(ISNUMBER(Y210), Y210*COS(RADIANS(-$C210+Графики!$B$3))+Z210*SIN(RADIANS(-$C210+Графики!$B$3)),"")</f>
        <v/>
      </c>
      <c r="AB210" s="18" t="str">
        <f>IF(ISNUMBER(Y210), Y210*COS(RADIANS(-$C210+Графики!$B$5))+Z210*SIN(RADIANS(-$C210+Графики!$B$5)),"")</f>
        <v/>
      </c>
      <c r="AC210" s="24"/>
      <c r="AD210" s="25"/>
      <c r="AE210" s="25"/>
      <c r="AF210" s="25"/>
      <c r="AG210" s="18" t="str">
        <f t="shared" si="507"/>
        <v/>
      </c>
      <c r="AH210" s="18" t="str">
        <f t="shared" si="508"/>
        <v/>
      </c>
      <c r="AI210" s="18" t="str">
        <f t="shared" si="558"/>
        <v/>
      </c>
      <c r="AJ210" s="18" t="str">
        <f t="shared" si="559"/>
        <v/>
      </c>
      <c r="AK210" s="18" t="str">
        <f>IF(ISNUMBER(AI210), AI210*COS(RADIANS(-$C210+Графики!$B$3))+AJ210*SIN(RADIANS(-$C210+Графики!$B$3)),"")</f>
        <v/>
      </c>
      <c r="AL210" s="19" t="str">
        <f>IF(ISNUMBER(AI210), AI210*COS(RADIANS(-$C210+Графики!$B$5))+AJ210*SIN(RADIANS(-$C210+Графики!$B$5)),"")</f>
        <v/>
      </c>
      <c r="AM210" s="24"/>
      <c r="AN210" s="25"/>
      <c r="AO210" s="25"/>
      <c r="AP210" s="25"/>
      <c r="AQ210" s="18" t="str">
        <f t="shared" si="509"/>
        <v/>
      </c>
      <c r="AR210" s="18" t="str">
        <f t="shared" si="510"/>
        <v/>
      </c>
      <c r="AS210" s="18" t="str">
        <f t="shared" si="560"/>
        <v/>
      </c>
      <c r="AT210" s="18" t="str">
        <f t="shared" si="561"/>
        <v/>
      </c>
      <c r="AU210" s="18" t="str">
        <f>IF(ISNUMBER(AS210), AS210*COS(RADIANS(-$C210+Графики!$B$3))+AT210*SIN(RADIANS(-$C210+Графики!$B$3)),"")</f>
        <v/>
      </c>
      <c r="AV210" s="19" t="str">
        <f>IF(ISNUMBER(AS210), AS210*COS(RADIANS(-$C210+Графики!$B$5))+AT210*SIN(RADIANS(-$C210+Графики!$B$5)),"")</f>
        <v/>
      </c>
      <c r="AW210" s="24"/>
      <c r="AX210" s="25"/>
      <c r="AY210" s="25"/>
      <c r="AZ210" s="25"/>
      <c r="BA210" s="18" t="str">
        <f t="shared" si="511"/>
        <v/>
      </c>
      <c r="BB210" s="18" t="str">
        <f t="shared" si="512"/>
        <v/>
      </c>
      <c r="BC210" s="18" t="str">
        <f t="shared" si="562"/>
        <v/>
      </c>
      <c r="BD210" s="18" t="str">
        <f t="shared" si="563"/>
        <v/>
      </c>
      <c r="BE210" s="18" t="str">
        <f>IF(ISNUMBER(BC210), BC210*COS(RADIANS(-$C210+Графики!$B$3))+BD210*SIN(RADIANS(-$C210+Графики!$B$3)),"")</f>
        <v/>
      </c>
      <c r="BF210" s="19" t="str">
        <f>IF(ISNUMBER(BC210), BC210*COS(RADIANS(-$C210+Графики!$B$5))+BD210*SIN(RADIANS(-$C210+Графики!$B$5)),"")</f>
        <v/>
      </c>
      <c r="BG210" s="24"/>
      <c r="BH210" s="25"/>
      <c r="BI210" s="25"/>
      <c r="BJ210" s="25"/>
      <c r="BK210" s="18" t="str">
        <f t="shared" si="513"/>
        <v/>
      </c>
      <c r="BL210" s="18" t="str">
        <f t="shared" si="514"/>
        <v/>
      </c>
      <c r="BM210" s="18" t="str">
        <f t="shared" si="564"/>
        <v/>
      </c>
      <c r="BN210" s="18" t="str">
        <f t="shared" si="565"/>
        <v/>
      </c>
      <c r="BO210" s="18" t="str">
        <f>IF(ISNUMBER(BM210), BM210*COS(RADIANS(-$C210+Графики!$B$3))+BN210*SIN(RADIANS(-$C210+Графики!$B$3)),"")</f>
        <v/>
      </c>
      <c r="BP210" s="19" t="str">
        <f>IF(ISNUMBER(BM210), BM210*COS(RADIANS(-$C210+Графики!$B$5))+BN210*SIN(RADIANS(-$C210+Графики!$B$5)),"")</f>
        <v/>
      </c>
      <c r="BQ210" s="24"/>
      <c r="BR210" s="25"/>
      <c r="BS210" s="25"/>
      <c r="BT210" s="25"/>
      <c r="BU210" s="18" t="str">
        <f t="shared" si="515"/>
        <v/>
      </c>
      <c r="BV210" s="18" t="str">
        <f t="shared" si="516"/>
        <v/>
      </c>
      <c r="BW210" s="18" t="str">
        <f t="shared" si="566"/>
        <v/>
      </c>
      <c r="BX210" s="18" t="str">
        <f t="shared" si="567"/>
        <v/>
      </c>
      <c r="BY210" s="18" t="str">
        <f>IF(ISNUMBER(BW210), BW210*COS(RADIANS(-$C210+Графики!$B$3))+BX210*SIN(RADIANS(-$C210+Графики!$B$3)),"")</f>
        <v/>
      </c>
      <c r="BZ210" s="19" t="str">
        <f>IF(ISNUMBER(BW210), BW210*COS(RADIANS(-$C210+Графики!$B$5))+BX210*SIN(RADIANS(-$C210+Графики!$B$5)),"")</f>
        <v/>
      </c>
      <c r="CA210" s="29"/>
      <c r="CB210" s="25"/>
      <c r="CC210" s="25"/>
      <c r="CD210" s="25"/>
      <c r="CE210" s="18" t="str">
        <f t="shared" si="517"/>
        <v/>
      </c>
      <c r="CF210" s="18" t="str">
        <f t="shared" si="518"/>
        <v/>
      </c>
      <c r="CG210" s="18" t="str">
        <f t="shared" si="568"/>
        <v/>
      </c>
      <c r="CH210" s="18" t="str">
        <f t="shared" si="569"/>
        <v/>
      </c>
      <c r="CI210" s="18" t="str">
        <f>IF(ISNUMBER(CG210), CG210*COS(RADIANS(-$C210+Графики!$B$3))+CH210*SIN(RADIANS(-$C210+Графики!$B$3)),"")</f>
        <v/>
      </c>
      <c r="CJ210" s="19" t="str">
        <f>IF(ISNUMBER(CG210), CG210*COS(RADIANS(-$C210+Графики!$B$5))+CH210*SIN(RADIANS(-$C210+Графики!$B$5)),"")</f>
        <v/>
      </c>
      <c r="CK210" s="24"/>
      <c r="CL210" s="25"/>
      <c r="CM210" s="25"/>
      <c r="CN210" s="25"/>
      <c r="CO210" s="18" t="str">
        <f t="shared" si="519"/>
        <v/>
      </c>
      <c r="CP210" s="18" t="str">
        <f t="shared" si="520"/>
        <v/>
      </c>
      <c r="CQ210" s="18" t="str">
        <f t="shared" si="570"/>
        <v/>
      </c>
      <c r="CR210" s="18" t="str">
        <f t="shared" si="571"/>
        <v/>
      </c>
      <c r="CS210" s="18" t="str">
        <f>IF(ISNUMBER(CQ210), CQ210*COS(RADIANS(-$C210+Графики!$B$3))+CR210*SIN(RADIANS(-$C210+Графики!$B$3)),"")</f>
        <v/>
      </c>
      <c r="CT210" s="19" t="str">
        <f>IF(ISNUMBER(CQ210), CQ210*COS(RADIANS(-$C210+Графики!$B$5))+CR210*SIN(RADIANS(-$C210+Графики!$B$5)),"")</f>
        <v/>
      </c>
      <c r="CU210" s="24"/>
      <c r="CV210" s="25"/>
      <c r="CW210" s="25"/>
      <c r="CX210" s="25"/>
      <c r="CY210" s="18" t="str">
        <f t="shared" si="521"/>
        <v/>
      </c>
      <c r="CZ210" s="18" t="str">
        <f t="shared" si="522"/>
        <v/>
      </c>
      <c r="DA210" s="18" t="str">
        <f t="shared" si="572"/>
        <v/>
      </c>
      <c r="DB210" s="18" t="str">
        <f t="shared" si="573"/>
        <v/>
      </c>
      <c r="DC210" s="18" t="str">
        <f>IF(ISNUMBER(DA210), DA210*COS(RADIANS(-$C210+Графики!$B$3))+DB210*SIN(RADIANS(-$C210+Графики!$B$3)),"")</f>
        <v/>
      </c>
      <c r="DD210" s="19" t="str">
        <f>IF(ISNUMBER(DA210), DA210*COS(RADIANS(-$C210+Графики!$B$5))+DB210*SIN(RADIANS(-$C210+Графики!$B$5)),"")</f>
        <v/>
      </c>
      <c r="DE210" s="24"/>
      <c r="DF210" s="25"/>
      <c r="DG210" s="25"/>
      <c r="DH210" s="25"/>
      <c r="DI210" s="18" t="str">
        <f t="shared" si="523"/>
        <v/>
      </c>
      <c r="DJ210" s="18" t="str">
        <f t="shared" si="524"/>
        <v/>
      </c>
      <c r="DK210" s="18" t="str">
        <f t="shared" si="574"/>
        <v/>
      </c>
      <c r="DL210" s="18" t="str">
        <f t="shared" si="575"/>
        <v/>
      </c>
      <c r="DM210" s="18" t="str">
        <f>IF(ISNUMBER(DK210), DK210*COS(RADIANS(-$C210+Графики!$B$3))+DL210*SIN(RADIANS(-$C210+Графики!$B$3)),"")</f>
        <v/>
      </c>
      <c r="DN210" s="19" t="str">
        <f>IF(ISNUMBER(DK210), DK210*COS(RADIANS(-$C210+Графики!$B$5))+DL210*SIN(RADIANS(-$C210+Графики!$B$5)),"")</f>
        <v/>
      </c>
      <c r="DO210" s="24"/>
      <c r="DP210" s="25"/>
      <c r="DQ210" s="25"/>
      <c r="DR210" s="25"/>
      <c r="DS210" s="18" t="str">
        <f t="shared" si="525"/>
        <v/>
      </c>
      <c r="DT210" s="18" t="str">
        <f t="shared" si="526"/>
        <v/>
      </c>
      <c r="DU210" s="18" t="str">
        <f t="shared" si="576"/>
        <v/>
      </c>
      <c r="DV210" s="18" t="str">
        <f t="shared" si="577"/>
        <v/>
      </c>
      <c r="DW210" s="18" t="str">
        <f>IF(ISNUMBER(DU210), DU210*COS(RADIANS(-$C210+Графики!$B$3))+DV210*SIN(RADIANS(-$C210+Графики!$B$3)),"")</f>
        <v/>
      </c>
      <c r="DX210" s="19" t="str">
        <f>IF(ISNUMBER(DU210), DU210*COS(RADIANS(-$C210+Графики!$B$5))+DV210*SIN(RADIANS(-$C210+Графики!$B$5)),"")</f>
        <v/>
      </c>
      <c r="DY210" s="24"/>
      <c r="DZ210" s="25"/>
      <c r="EA210" s="25"/>
      <c r="EB210" s="25"/>
      <c r="EC210" s="18" t="str">
        <f t="shared" si="527"/>
        <v/>
      </c>
      <c r="ED210" s="18" t="str">
        <f t="shared" si="528"/>
        <v/>
      </c>
      <c r="EE210" s="18" t="str">
        <f t="shared" si="578"/>
        <v/>
      </c>
      <c r="EF210" s="18" t="str">
        <f t="shared" si="579"/>
        <v/>
      </c>
      <c r="EG210" s="18" t="str">
        <f>IF(ISNUMBER(EE210), EE210*COS(RADIANS(-$C210+Графики!$B$3))+EF210*SIN(RADIANS(-$C210+Графики!$B$3)),"")</f>
        <v/>
      </c>
      <c r="EH210" s="19" t="str">
        <f>IF(ISNUMBER(EE210), EE210*COS(RADIANS(-$C210+Графики!$B$5))+EF210*SIN(RADIANS(-$C210+Графики!$B$5)),"")</f>
        <v/>
      </c>
      <c r="EI210" s="24"/>
      <c r="EJ210" s="25"/>
      <c r="EK210" s="25"/>
      <c r="EL210" s="25"/>
      <c r="EM210" s="18" t="str">
        <f t="shared" si="529"/>
        <v/>
      </c>
      <c r="EN210" s="18" t="str">
        <f t="shared" si="530"/>
        <v/>
      </c>
      <c r="EO210" s="18" t="str">
        <f t="shared" si="580"/>
        <v/>
      </c>
      <c r="EP210" s="18" t="str">
        <f t="shared" si="581"/>
        <v/>
      </c>
      <c r="EQ210" s="18" t="str">
        <f>IF(ISNUMBER(EO210), EO210*COS(RADIANS(-$C210+Графики!$B$3))+EP210*SIN(RADIANS(-$C210+Графики!$B$3)),"")</f>
        <v/>
      </c>
      <c r="ER210" s="19" t="str">
        <f>IF(ISNUMBER(EO210), EO210*COS(RADIANS(-$C210+Графики!$B$5))+EP210*SIN(RADIANS(-$C210+Графики!$B$5)),"")</f>
        <v/>
      </c>
      <c r="ES210" s="24"/>
      <c r="ET210" s="25"/>
      <c r="EU210" s="25"/>
      <c r="EV210" s="25"/>
      <c r="EW210" s="18" t="str">
        <f t="shared" si="531"/>
        <v/>
      </c>
      <c r="EX210" s="18" t="str">
        <f t="shared" si="532"/>
        <v/>
      </c>
      <c r="EY210" s="18" t="str">
        <f t="shared" si="582"/>
        <v/>
      </c>
      <c r="EZ210" s="18" t="str">
        <f t="shared" si="583"/>
        <v/>
      </c>
      <c r="FA210" s="18" t="str">
        <f>IF(ISNUMBER(EY210), EY210*COS(RADIANS(-$C210+Графики!$B$3))+EZ210*SIN(RADIANS(-$C210+Графики!$B$3)),"")</f>
        <v/>
      </c>
      <c r="FB210" s="19" t="str">
        <f>IF(ISNUMBER(EY210), EY210*COS(RADIANS(-$C210+Графики!$B$5))+EZ210*SIN(RADIANS(-$C210+Графики!$B$5)),"")</f>
        <v/>
      </c>
      <c r="FC210" s="24"/>
      <c r="FD210" s="25"/>
      <c r="FE210" s="25"/>
      <c r="FF210" s="25"/>
      <c r="FG210" s="18" t="str">
        <f t="shared" si="533"/>
        <v/>
      </c>
      <c r="FH210" s="18" t="str">
        <f t="shared" si="534"/>
        <v/>
      </c>
      <c r="FI210" s="18" t="str">
        <f t="shared" si="584"/>
        <v/>
      </c>
      <c r="FJ210" s="18" t="str">
        <f t="shared" si="585"/>
        <v/>
      </c>
      <c r="FK210" s="18" t="str">
        <f>IF(ISNUMBER(FI210), FI210*COS(RADIANS(-$C210+Графики!$B$3))+FJ210*SIN(RADIANS(-$C210+Графики!$B$3)),"")</f>
        <v/>
      </c>
      <c r="FL210" s="19" t="str">
        <f>IF(ISNUMBER(FI210), FI210*COS(RADIANS(-$C210+Графики!$B$5))+FJ210*SIN(RADIANS(-$C210+Графики!$B$5)),"")</f>
        <v/>
      </c>
      <c r="FM210" s="24"/>
      <c r="FN210" s="25"/>
      <c r="FO210" s="25"/>
      <c r="FP210" s="25"/>
      <c r="FQ210" s="18" t="str">
        <f t="shared" si="535"/>
        <v/>
      </c>
      <c r="FR210" s="18" t="str">
        <f t="shared" si="536"/>
        <v/>
      </c>
      <c r="FS210" s="18" t="str">
        <f t="shared" si="586"/>
        <v/>
      </c>
      <c r="FT210" s="18" t="str">
        <f t="shared" si="587"/>
        <v/>
      </c>
      <c r="FU210" s="18" t="str">
        <f>IF(ISNUMBER(FS210), FS210*COS(RADIANS(-$C210+Графики!$B$3))+FT210*SIN(RADIANS(-$C210+Графики!$B$3)),"")</f>
        <v/>
      </c>
      <c r="FV210" s="19" t="str">
        <f>IF(ISNUMBER(FS210), FS210*COS(RADIANS(-$C210+Графики!$B$5))+FT210*SIN(RADIANS(-$C210+Графики!$B$5)),"")</f>
        <v/>
      </c>
      <c r="FW210" s="24"/>
      <c r="FX210" s="25"/>
      <c r="FY210" s="25"/>
      <c r="FZ210" s="25"/>
      <c r="GA210" s="18" t="str">
        <f t="shared" si="537"/>
        <v/>
      </c>
      <c r="GB210" s="18" t="str">
        <f t="shared" si="538"/>
        <v/>
      </c>
      <c r="GC210" s="18" t="str">
        <f t="shared" si="588"/>
        <v/>
      </c>
      <c r="GD210" s="18" t="str">
        <f t="shared" si="589"/>
        <v/>
      </c>
      <c r="GE210" s="18" t="str">
        <f>IF(ISNUMBER(GC210), GC210*COS(RADIANS(-$C210+Графики!$B$3))+GD210*SIN(RADIANS(-$C210+Графики!$B$3)),"")</f>
        <v/>
      </c>
      <c r="GF210" s="19" t="str">
        <f>IF(ISNUMBER(GC210), GC210*COS(RADIANS(-$C210+Графики!$B$5))+GD210*SIN(RADIANS(-$C210+Графики!$B$5)),"")</f>
        <v/>
      </c>
      <c r="GG210" s="24"/>
      <c r="GH210" s="25"/>
      <c r="GI210" s="25"/>
      <c r="GJ210" s="25"/>
      <c r="GK210" s="18" t="str">
        <f t="shared" si="539"/>
        <v/>
      </c>
      <c r="GL210" s="18" t="str">
        <f t="shared" si="540"/>
        <v/>
      </c>
      <c r="GM210" s="18" t="str">
        <f t="shared" si="590"/>
        <v/>
      </c>
      <c r="GN210" s="18" t="str">
        <f t="shared" si="591"/>
        <v/>
      </c>
      <c r="GO210" s="18" t="str">
        <f>IF(ISNUMBER(GM210), GM210*COS(RADIANS(-$C210+Графики!$B$3))+GN210*SIN(RADIANS(-$C210+Графики!$B$3)),"")</f>
        <v/>
      </c>
      <c r="GP210" s="19" t="str">
        <f>IF(ISNUMBER(GM210), GM210*COS(RADIANS(-$C210+Графики!$B$5))+GN210*SIN(RADIANS(-$C210+Графики!$B$5)),"")</f>
        <v/>
      </c>
      <c r="GQ210" s="24"/>
      <c r="GR210" s="25"/>
      <c r="GS210" s="25"/>
      <c r="GT210" s="25"/>
      <c r="GU210" s="18" t="str">
        <f t="shared" si="541"/>
        <v/>
      </c>
      <c r="GV210" s="18" t="str">
        <f t="shared" si="542"/>
        <v/>
      </c>
      <c r="GW210" s="18" t="str">
        <f t="shared" si="592"/>
        <v/>
      </c>
      <c r="GX210" s="18" t="str">
        <f t="shared" si="593"/>
        <v/>
      </c>
      <c r="GY210" s="18" t="str">
        <f>IF(ISNUMBER(GW210), GW210*COS(RADIANS(-$C210+Графики!$B$3))+GX210*SIN(RADIANS(-$C210+Графики!$B$3)),"")</f>
        <v/>
      </c>
      <c r="GZ210" s="19" t="str">
        <f>IF(ISNUMBER(GW210), GW210*COS(RADIANS(-$C210+Графики!$B$5))+GX210*SIN(RADIANS(-$C210+Графики!$B$5)),"")</f>
        <v/>
      </c>
      <c r="HA210" s="24"/>
      <c r="HB210" s="25"/>
      <c r="HC210" s="25"/>
      <c r="HD210" s="25"/>
      <c r="HE210" s="18" t="str">
        <f t="shared" si="543"/>
        <v/>
      </c>
      <c r="HF210" s="18" t="str">
        <f t="shared" si="544"/>
        <v/>
      </c>
      <c r="HG210" s="18" t="str">
        <f t="shared" si="594"/>
        <v/>
      </c>
      <c r="HH210" s="18" t="str">
        <f t="shared" si="595"/>
        <v/>
      </c>
      <c r="HI210" s="18" t="str">
        <f>IF(ISNUMBER(HG210), HG210*COS(RADIANS(-$C210+Графики!$B$3))+HH210*SIN(RADIANS(-$C210+Графики!$B$3)),"")</f>
        <v/>
      </c>
      <c r="HJ210" s="19" t="str">
        <f>IF(ISNUMBER(HG210), HG210*COS(RADIANS(-$C210+Графики!$B$5))+HH210*SIN(RADIANS(-$C210+Графики!$B$5)),"")</f>
        <v/>
      </c>
      <c r="HK210" s="24"/>
      <c r="HL210" s="25"/>
      <c r="HM210" s="25"/>
      <c r="HN210" s="25"/>
      <c r="HO210" s="18" t="str">
        <f t="shared" si="545"/>
        <v/>
      </c>
      <c r="HP210" s="18" t="str">
        <f t="shared" si="546"/>
        <v/>
      </c>
      <c r="HQ210" s="18" t="str">
        <f t="shared" si="596"/>
        <v/>
      </c>
      <c r="HR210" s="18" t="str">
        <f t="shared" si="597"/>
        <v/>
      </c>
      <c r="HS210" s="18" t="str">
        <f>IF(ISNUMBER(HQ210), HQ210*COS(RADIANS(-$C210+Графики!$B$3))+HR210*SIN(RADIANS(-$C210+Графики!$B$3)),"")</f>
        <v/>
      </c>
      <c r="HT210" s="19" t="str">
        <f>IF(ISNUMBER(HQ210), HQ210*COS(RADIANS(-$C210+Графики!$B$5))+HR210*SIN(RADIANS(-$C210+Графики!$B$5)),"")</f>
        <v/>
      </c>
      <c r="HU210" s="24"/>
      <c r="HV210" s="25"/>
      <c r="HW210" s="25"/>
      <c r="HX210" s="25"/>
      <c r="HY210" s="18" t="str">
        <f t="shared" si="547"/>
        <v/>
      </c>
      <c r="HZ210" s="18" t="str">
        <f t="shared" si="548"/>
        <v/>
      </c>
      <c r="IA210" s="18" t="str">
        <f t="shared" si="598"/>
        <v/>
      </c>
      <c r="IB210" s="18" t="str">
        <f t="shared" si="599"/>
        <v/>
      </c>
      <c r="IC210" s="18" t="str">
        <f>IF(ISNUMBER(IA210), IA210*COS(RADIANS(-$C210+Графики!$B$3))+IB210*SIN(RADIANS(-$C210+Графики!$B$3)),"")</f>
        <v/>
      </c>
      <c r="ID210" s="19" t="str">
        <f>IF(ISNUMBER(IA210), IA210*COS(RADIANS(-$C210+Графики!$B$5))+IB210*SIN(RADIANS(-$C210+Графики!$B$5)),"")</f>
        <v/>
      </c>
      <c r="IE210" s="24"/>
      <c r="IF210" s="25"/>
      <c r="IG210" s="25"/>
      <c r="IH210" s="25"/>
      <c r="II210" s="18" t="str">
        <f t="shared" si="549"/>
        <v/>
      </c>
      <c r="IJ210" s="18" t="str">
        <f t="shared" si="550"/>
        <v/>
      </c>
      <c r="IK210" s="18" t="str">
        <f t="shared" si="600"/>
        <v/>
      </c>
      <c r="IL210" s="18" t="str">
        <f t="shared" si="601"/>
        <v/>
      </c>
      <c r="IM210" s="18" t="str">
        <f>IF(ISNUMBER(IK210), IK210*COS(RADIANS(-$C210+Графики!$B$3))+IL210*SIN(RADIANS(-$C210+Графики!$B$3)),"")</f>
        <v/>
      </c>
      <c r="IN210" s="19" t="str">
        <f>IF(ISNUMBER(IK210), IK210*COS(RADIANS(-$C210+Графики!$B$5))+IL210*SIN(RADIANS(-$C210+Графики!$B$5)),"")</f>
        <v/>
      </c>
      <c r="IO210" s="24"/>
      <c r="IP210" s="25"/>
      <c r="IQ210" s="25"/>
      <c r="IR210" s="25"/>
      <c r="IS210" s="18" t="str">
        <f t="shared" si="551"/>
        <v/>
      </c>
      <c r="IT210" s="18" t="str">
        <f t="shared" si="552"/>
        <v/>
      </c>
      <c r="IU210" s="18" t="str">
        <f t="shared" si="602"/>
        <v/>
      </c>
      <c r="IV210" s="18" t="str">
        <f t="shared" si="603"/>
        <v/>
      </c>
      <c r="IW210" s="18" t="str">
        <f>IF(ISNUMBER(IU210), IU210*COS(RADIANS(-$C210+Графики!$B$3))+IV210*SIN(RADIANS(-$C210+Графики!$B$3)),"")</f>
        <v/>
      </c>
      <c r="IX210" s="19" t="str">
        <f>IF(ISNUMBER(IU210), IU210*COS(RADIANS(-$C210+Графики!$B$5))+IV210*SIN(RADIANS(-$C210+Графики!$B$5)),"")</f>
        <v/>
      </c>
    </row>
    <row r="211" spans="1:258" s="88" customFormat="1" x14ac:dyDescent="0.25">
      <c r="A211" s="44">
        <v>211</v>
      </c>
      <c r="B211" s="50">
        <v>0</v>
      </c>
      <c r="C211" s="11">
        <f>IF(Графики!$A$7="Расчитывать с учетом закручивания скважины",B211,0)</f>
        <v>0</v>
      </c>
      <c r="D211" s="47">
        <v>104</v>
      </c>
      <c r="E211" s="34">
        <f t="shared" si="607"/>
        <v>0</v>
      </c>
      <c r="F211" s="35">
        <f t="shared" si="607"/>
        <v>0</v>
      </c>
      <c r="G211" s="35">
        <f t="shared" si="605"/>
        <v>0</v>
      </c>
      <c r="H211" s="36">
        <f t="shared" si="606"/>
        <v>0</v>
      </c>
      <c r="I211" s="29"/>
      <c r="J211" s="25"/>
      <c r="K211" s="25"/>
      <c r="L211" s="25"/>
      <c r="M211" s="18" t="str">
        <f t="shared" si="503"/>
        <v/>
      </c>
      <c r="N211" s="18" t="str">
        <f t="shared" si="504"/>
        <v/>
      </c>
      <c r="O211" s="18" t="str">
        <f t="shared" si="554"/>
        <v/>
      </c>
      <c r="P211" s="18" t="str">
        <f t="shared" si="555"/>
        <v/>
      </c>
      <c r="Q211" s="18" t="str">
        <f>IF(ISNUMBER(O211), O211*COS(RADIANS(-$C211+Графики!$B$3))+P211*SIN(RADIANS(-$C211+Графики!$B$3)),"")</f>
        <v/>
      </c>
      <c r="R211" s="19" t="str">
        <f>IF(ISNUMBER(O211), O211*COS(RADIANS(-$C211+Графики!$B$5))+P211*SIN(RADIANS(-$C211+Графики!$B$5)),"")</f>
        <v/>
      </c>
      <c r="S211" s="29"/>
      <c r="T211" s="25"/>
      <c r="U211" s="25"/>
      <c r="V211" s="25"/>
      <c r="W211" s="18" t="str">
        <f t="shared" si="505"/>
        <v/>
      </c>
      <c r="X211" s="18" t="str">
        <f t="shared" si="506"/>
        <v/>
      </c>
      <c r="Y211" s="18" t="str">
        <f t="shared" si="556"/>
        <v/>
      </c>
      <c r="Z211" s="18" t="str">
        <f t="shared" si="557"/>
        <v/>
      </c>
      <c r="AA211" s="18" t="str">
        <f>IF(ISNUMBER(Y211), Y211*COS(RADIANS(-$C211+Графики!$B$3))+Z211*SIN(RADIANS(-$C211+Графики!$B$3)),"")</f>
        <v/>
      </c>
      <c r="AB211" s="18" t="str">
        <f>IF(ISNUMBER(Y211), Y211*COS(RADIANS(-$C211+Графики!$B$5))+Z211*SIN(RADIANS(-$C211+Графики!$B$5)),"")</f>
        <v/>
      </c>
      <c r="AC211" s="24"/>
      <c r="AD211" s="25"/>
      <c r="AE211" s="25"/>
      <c r="AF211" s="25"/>
      <c r="AG211" s="18" t="str">
        <f t="shared" si="507"/>
        <v/>
      </c>
      <c r="AH211" s="18" t="str">
        <f t="shared" si="508"/>
        <v/>
      </c>
      <c r="AI211" s="18" t="str">
        <f t="shared" si="558"/>
        <v/>
      </c>
      <c r="AJ211" s="18" t="str">
        <f t="shared" si="559"/>
        <v/>
      </c>
      <c r="AK211" s="18" t="str">
        <f>IF(ISNUMBER(AI211), AI211*COS(RADIANS(-$C211+Графики!$B$3))+AJ211*SIN(RADIANS(-$C211+Графики!$B$3)),"")</f>
        <v/>
      </c>
      <c r="AL211" s="19" t="str">
        <f>IF(ISNUMBER(AI211), AI211*COS(RADIANS(-$C211+Графики!$B$5))+AJ211*SIN(RADIANS(-$C211+Графики!$B$5)),"")</f>
        <v/>
      </c>
      <c r="AM211" s="24"/>
      <c r="AN211" s="25"/>
      <c r="AO211" s="25"/>
      <c r="AP211" s="25"/>
      <c r="AQ211" s="18" t="str">
        <f t="shared" si="509"/>
        <v/>
      </c>
      <c r="AR211" s="18" t="str">
        <f t="shared" si="510"/>
        <v/>
      </c>
      <c r="AS211" s="18" t="str">
        <f t="shared" si="560"/>
        <v/>
      </c>
      <c r="AT211" s="18" t="str">
        <f t="shared" si="561"/>
        <v/>
      </c>
      <c r="AU211" s="18" t="str">
        <f>IF(ISNUMBER(AS211), AS211*COS(RADIANS(-$C211+Графики!$B$3))+AT211*SIN(RADIANS(-$C211+Графики!$B$3)),"")</f>
        <v/>
      </c>
      <c r="AV211" s="19" t="str">
        <f>IF(ISNUMBER(AS211), AS211*COS(RADIANS(-$C211+Графики!$B$5))+AT211*SIN(RADIANS(-$C211+Графики!$B$5)),"")</f>
        <v/>
      </c>
      <c r="AW211" s="24"/>
      <c r="AX211" s="25"/>
      <c r="AY211" s="25"/>
      <c r="AZ211" s="25"/>
      <c r="BA211" s="18" t="str">
        <f t="shared" si="511"/>
        <v/>
      </c>
      <c r="BB211" s="18" t="str">
        <f t="shared" si="512"/>
        <v/>
      </c>
      <c r="BC211" s="18" t="str">
        <f t="shared" si="562"/>
        <v/>
      </c>
      <c r="BD211" s="18" t="str">
        <f t="shared" si="563"/>
        <v/>
      </c>
      <c r="BE211" s="18" t="str">
        <f>IF(ISNUMBER(BC211), BC211*COS(RADIANS(-$C211+Графики!$B$3))+BD211*SIN(RADIANS(-$C211+Графики!$B$3)),"")</f>
        <v/>
      </c>
      <c r="BF211" s="19" t="str">
        <f>IF(ISNUMBER(BC211), BC211*COS(RADIANS(-$C211+Графики!$B$5))+BD211*SIN(RADIANS(-$C211+Графики!$B$5)),"")</f>
        <v/>
      </c>
      <c r="BG211" s="24"/>
      <c r="BH211" s="25"/>
      <c r="BI211" s="25"/>
      <c r="BJ211" s="25"/>
      <c r="BK211" s="18" t="str">
        <f t="shared" si="513"/>
        <v/>
      </c>
      <c r="BL211" s="18" t="str">
        <f t="shared" si="514"/>
        <v/>
      </c>
      <c r="BM211" s="18" t="str">
        <f t="shared" si="564"/>
        <v/>
      </c>
      <c r="BN211" s="18" t="str">
        <f t="shared" si="565"/>
        <v/>
      </c>
      <c r="BO211" s="18" t="str">
        <f>IF(ISNUMBER(BM211), BM211*COS(RADIANS(-$C211+Графики!$B$3))+BN211*SIN(RADIANS(-$C211+Графики!$B$3)),"")</f>
        <v/>
      </c>
      <c r="BP211" s="19" t="str">
        <f>IF(ISNUMBER(BM211), BM211*COS(RADIANS(-$C211+Графики!$B$5))+BN211*SIN(RADIANS(-$C211+Графики!$B$5)),"")</f>
        <v/>
      </c>
      <c r="BQ211" s="24"/>
      <c r="BR211" s="25"/>
      <c r="BS211" s="25"/>
      <c r="BT211" s="25"/>
      <c r="BU211" s="18" t="str">
        <f t="shared" si="515"/>
        <v/>
      </c>
      <c r="BV211" s="18" t="str">
        <f t="shared" si="516"/>
        <v/>
      </c>
      <c r="BW211" s="18" t="str">
        <f t="shared" si="566"/>
        <v/>
      </c>
      <c r="BX211" s="18" t="str">
        <f t="shared" si="567"/>
        <v/>
      </c>
      <c r="BY211" s="18" t="str">
        <f>IF(ISNUMBER(BW211), BW211*COS(RADIANS(-$C211+Графики!$B$3))+BX211*SIN(RADIANS(-$C211+Графики!$B$3)),"")</f>
        <v/>
      </c>
      <c r="BZ211" s="19" t="str">
        <f>IF(ISNUMBER(BW211), BW211*COS(RADIANS(-$C211+Графики!$B$5))+BX211*SIN(RADIANS(-$C211+Графики!$B$5)),"")</f>
        <v/>
      </c>
      <c r="CA211" s="29"/>
      <c r="CB211" s="25"/>
      <c r="CC211" s="25"/>
      <c r="CD211" s="25"/>
      <c r="CE211" s="18" t="str">
        <f t="shared" si="517"/>
        <v/>
      </c>
      <c r="CF211" s="18" t="str">
        <f t="shared" si="518"/>
        <v/>
      </c>
      <c r="CG211" s="18" t="str">
        <f t="shared" si="568"/>
        <v/>
      </c>
      <c r="CH211" s="18" t="str">
        <f t="shared" si="569"/>
        <v/>
      </c>
      <c r="CI211" s="18" t="str">
        <f>IF(ISNUMBER(CG211), CG211*COS(RADIANS(-$C211+Графики!$B$3))+CH211*SIN(RADIANS(-$C211+Графики!$B$3)),"")</f>
        <v/>
      </c>
      <c r="CJ211" s="19" t="str">
        <f>IF(ISNUMBER(CG211), CG211*COS(RADIANS(-$C211+Графики!$B$5))+CH211*SIN(RADIANS(-$C211+Графики!$B$5)),"")</f>
        <v/>
      </c>
      <c r="CK211" s="24"/>
      <c r="CL211" s="25"/>
      <c r="CM211" s="25"/>
      <c r="CN211" s="25"/>
      <c r="CO211" s="18" t="str">
        <f t="shared" si="519"/>
        <v/>
      </c>
      <c r="CP211" s="18" t="str">
        <f t="shared" si="520"/>
        <v/>
      </c>
      <c r="CQ211" s="18" t="str">
        <f t="shared" si="570"/>
        <v/>
      </c>
      <c r="CR211" s="18" t="str">
        <f t="shared" si="571"/>
        <v/>
      </c>
      <c r="CS211" s="18" t="str">
        <f>IF(ISNUMBER(CQ211), CQ211*COS(RADIANS(-$C211+Графики!$B$3))+CR211*SIN(RADIANS(-$C211+Графики!$B$3)),"")</f>
        <v/>
      </c>
      <c r="CT211" s="19" t="str">
        <f>IF(ISNUMBER(CQ211), CQ211*COS(RADIANS(-$C211+Графики!$B$5))+CR211*SIN(RADIANS(-$C211+Графики!$B$5)),"")</f>
        <v/>
      </c>
      <c r="CU211" s="24"/>
      <c r="CV211" s="25"/>
      <c r="CW211" s="25"/>
      <c r="CX211" s="25"/>
      <c r="CY211" s="18" t="str">
        <f t="shared" si="521"/>
        <v/>
      </c>
      <c r="CZ211" s="18" t="str">
        <f t="shared" si="522"/>
        <v/>
      </c>
      <c r="DA211" s="18" t="str">
        <f t="shared" si="572"/>
        <v/>
      </c>
      <c r="DB211" s="18" t="str">
        <f t="shared" si="573"/>
        <v/>
      </c>
      <c r="DC211" s="18" t="str">
        <f>IF(ISNUMBER(DA211), DA211*COS(RADIANS(-$C211+Графики!$B$3))+DB211*SIN(RADIANS(-$C211+Графики!$B$3)),"")</f>
        <v/>
      </c>
      <c r="DD211" s="19" t="str">
        <f>IF(ISNUMBER(DA211), DA211*COS(RADIANS(-$C211+Графики!$B$5))+DB211*SIN(RADIANS(-$C211+Графики!$B$5)),"")</f>
        <v/>
      </c>
      <c r="DE211" s="24"/>
      <c r="DF211" s="25"/>
      <c r="DG211" s="25"/>
      <c r="DH211" s="25"/>
      <c r="DI211" s="18" t="str">
        <f t="shared" si="523"/>
        <v/>
      </c>
      <c r="DJ211" s="18" t="str">
        <f t="shared" si="524"/>
        <v/>
      </c>
      <c r="DK211" s="18" t="str">
        <f t="shared" si="574"/>
        <v/>
      </c>
      <c r="DL211" s="18" t="str">
        <f t="shared" si="575"/>
        <v/>
      </c>
      <c r="DM211" s="18" t="str">
        <f>IF(ISNUMBER(DK211), DK211*COS(RADIANS(-$C211+Графики!$B$3))+DL211*SIN(RADIANS(-$C211+Графики!$B$3)),"")</f>
        <v/>
      </c>
      <c r="DN211" s="19" t="str">
        <f>IF(ISNUMBER(DK211), DK211*COS(RADIANS(-$C211+Графики!$B$5))+DL211*SIN(RADIANS(-$C211+Графики!$B$5)),"")</f>
        <v/>
      </c>
      <c r="DO211" s="24"/>
      <c r="DP211" s="25"/>
      <c r="DQ211" s="25"/>
      <c r="DR211" s="25"/>
      <c r="DS211" s="18" t="str">
        <f t="shared" si="525"/>
        <v/>
      </c>
      <c r="DT211" s="18" t="str">
        <f t="shared" si="526"/>
        <v/>
      </c>
      <c r="DU211" s="18" t="str">
        <f t="shared" si="576"/>
        <v/>
      </c>
      <c r="DV211" s="18" t="str">
        <f t="shared" si="577"/>
        <v/>
      </c>
      <c r="DW211" s="18" t="str">
        <f>IF(ISNUMBER(DU211), DU211*COS(RADIANS(-$C211+Графики!$B$3))+DV211*SIN(RADIANS(-$C211+Графики!$B$3)),"")</f>
        <v/>
      </c>
      <c r="DX211" s="19" t="str">
        <f>IF(ISNUMBER(DU211), DU211*COS(RADIANS(-$C211+Графики!$B$5))+DV211*SIN(RADIANS(-$C211+Графики!$B$5)),"")</f>
        <v/>
      </c>
      <c r="DY211" s="24"/>
      <c r="DZ211" s="25"/>
      <c r="EA211" s="25"/>
      <c r="EB211" s="25"/>
      <c r="EC211" s="18" t="str">
        <f t="shared" si="527"/>
        <v/>
      </c>
      <c r="ED211" s="18" t="str">
        <f t="shared" si="528"/>
        <v/>
      </c>
      <c r="EE211" s="18" t="str">
        <f t="shared" si="578"/>
        <v/>
      </c>
      <c r="EF211" s="18" t="str">
        <f t="shared" si="579"/>
        <v/>
      </c>
      <c r="EG211" s="18" t="str">
        <f>IF(ISNUMBER(EE211), EE211*COS(RADIANS(-$C211+Графики!$B$3))+EF211*SIN(RADIANS(-$C211+Графики!$B$3)),"")</f>
        <v/>
      </c>
      <c r="EH211" s="19" t="str">
        <f>IF(ISNUMBER(EE211), EE211*COS(RADIANS(-$C211+Графики!$B$5))+EF211*SIN(RADIANS(-$C211+Графики!$B$5)),"")</f>
        <v/>
      </c>
      <c r="EI211" s="24"/>
      <c r="EJ211" s="25"/>
      <c r="EK211" s="25"/>
      <c r="EL211" s="25"/>
      <c r="EM211" s="18" t="str">
        <f t="shared" si="529"/>
        <v/>
      </c>
      <c r="EN211" s="18" t="str">
        <f t="shared" si="530"/>
        <v/>
      </c>
      <c r="EO211" s="18" t="str">
        <f t="shared" si="580"/>
        <v/>
      </c>
      <c r="EP211" s="18" t="str">
        <f t="shared" si="581"/>
        <v/>
      </c>
      <c r="EQ211" s="18" t="str">
        <f>IF(ISNUMBER(EO211), EO211*COS(RADIANS(-$C211+Графики!$B$3))+EP211*SIN(RADIANS(-$C211+Графики!$B$3)),"")</f>
        <v/>
      </c>
      <c r="ER211" s="19" t="str">
        <f>IF(ISNUMBER(EO211), EO211*COS(RADIANS(-$C211+Графики!$B$5))+EP211*SIN(RADIANS(-$C211+Графики!$B$5)),"")</f>
        <v/>
      </c>
      <c r="ES211" s="24"/>
      <c r="ET211" s="25"/>
      <c r="EU211" s="25"/>
      <c r="EV211" s="25"/>
      <c r="EW211" s="18" t="str">
        <f t="shared" si="531"/>
        <v/>
      </c>
      <c r="EX211" s="18" t="str">
        <f t="shared" si="532"/>
        <v/>
      </c>
      <c r="EY211" s="18" t="str">
        <f t="shared" si="582"/>
        <v/>
      </c>
      <c r="EZ211" s="18" t="str">
        <f t="shared" si="583"/>
        <v/>
      </c>
      <c r="FA211" s="18" t="str">
        <f>IF(ISNUMBER(EY211), EY211*COS(RADIANS(-$C211+Графики!$B$3))+EZ211*SIN(RADIANS(-$C211+Графики!$B$3)),"")</f>
        <v/>
      </c>
      <c r="FB211" s="19" t="str">
        <f>IF(ISNUMBER(EY211), EY211*COS(RADIANS(-$C211+Графики!$B$5))+EZ211*SIN(RADIANS(-$C211+Графики!$B$5)),"")</f>
        <v/>
      </c>
      <c r="FC211" s="24"/>
      <c r="FD211" s="25"/>
      <c r="FE211" s="25"/>
      <c r="FF211" s="25"/>
      <c r="FG211" s="18" t="str">
        <f t="shared" si="533"/>
        <v/>
      </c>
      <c r="FH211" s="18" t="str">
        <f t="shared" si="534"/>
        <v/>
      </c>
      <c r="FI211" s="18" t="str">
        <f t="shared" si="584"/>
        <v/>
      </c>
      <c r="FJ211" s="18" t="str">
        <f t="shared" si="585"/>
        <v/>
      </c>
      <c r="FK211" s="18" t="str">
        <f>IF(ISNUMBER(FI211), FI211*COS(RADIANS(-$C211+Графики!$B$3))+FJ211*SIN(RADIANS(-$C211+Графики!$B$3)),"")</f>
        <v/>
      </c>
      <c r="FL211" s="19" t="str">
        <f>IF(ISNUMBER(FI211), FI211*COS(RADIANS(-$C211+Графики!$B$5))+FJ211*SIN(RADIANS(-$C211+Графики!$B$5)),"")</f>
        <v/>
      </c>
      <c r="FM211" s="24"/>
      <c r="FN211" s="25"/>
      <c r="FO211" s="25"/>
      <c r="FP211" s="25"/>
      <c r="FQ211" s="18" t="str">
        <f t="shared" si="535"/>
        <v/>
      </c>
      <c r="FR211" s="18" t="str">
        <f t="shared" si="536"/>
        <v/>
      </c>
      <c r="FS211" s="18" t="str">
        <f t="shared" si="586"/>
        <v/>
      </c>
      <c r="FT211" s="18" t="str">
        <f t="shared" si="587"/>
        <v/>
      </c>
      <c r="FU211" s="18" t="str">
        <f>IF(ISNUMBER(FS211), FS211*COS(RADIANS(-$C211+Графики!$B$3))+FT211*SIN(RADIANS(-$C211+Графики!$B$3)),"")</f>
        <v/>
      </c>
      <c r="FV211" s="19" t="str">
        <f>IF(ISNUMBER(FS211), FS211*COS(RADIANS(-$C211+Графики!$B$5))+FT211*SIN(RADIANS(-$C211+Графики!$B$5)),"")</f>
        <v/>
      </c>
      <c r="FW211" s="24"/>
      <c r="FX211" s="25"/>
      <c r="FY211" s="25"/>
      <c r="FZ211" s="25"/>
      <c r="GA211" s="18" t="str">
        <f t="shared" si="537"/>
        <v/>
      </c>
      <c r="GB211" s="18" t="str">
        <f t="shared" si="538"/>
        <v/>
      </c>
      <c r="GC211" s="18" t="str">
        <f t="shared" si="588"/>
        <v/>
      </c>
      <c r="GD211" s="18" t="str">
        <f t="shared" si="589"/>
        <v/>
      </c>
      <c r="GE211" s="18" t="str">
        <f>IF(ISNUMBER(GC211), GC211*COS(RADIANS(-$C211+Графики!$B$3))+GD211*SIN(RADIANS(-$C211+Графики!$B$3)),"")</f>
        <v/>
      </c>
      <c r="GF211" s="19" t="str">
        <f>IF(ISNUMBER(GC211), GC211*COS(RADIANS(-$C211+Графики!$B$5))+GD211*SIN(RADIANS(-$C211+Графики!$B$5)),"")</f>
        <v/>
      </c>
      <c r="GG211" s="24"/>
      <c r="GH211" s="25"/>
      <c r="GI211" s="25"/>
      <c r="GJ211" s="25"/>
      <c r="GK211" s="18" t="str">
        <f t="shared" si="539"/>
        <v/>
      </c>
      <c r="GL211" s="18" t="str">
        <f t="shared" si="540"/>
        <v/>
      </c>
      <c r="GM211" s="18" t="str">
        <f t="shared" si="590"/>
        <v/>
      </c>
      <c r="GN211" s="18" t="str">
        <f t="shared" si="591"/>
        <v/>
      </c>
      <c r="GO211" s="18" t="str">
        <f>IF(ISNUMBER(GM211), GM211*COS(RADIANS(-$C211+Графики!$B$3))+GN211*SIN(RADIANS(-$C211+Графики!$B$3)),"")</f>
        <v/>
      </c>
      <c r="GP211" s="19" t="str">
        <f>IF(ISNUMBER(GM211), GM211*COS(RADIANS(-$C211+Графики!$B$5))+GN211*SIN(RADIANS(-$C211+Графики!$B$5)),"")</f>
        <v/>
      </c>
      <c r="GQ211" s="24"/>
      <c r="GR211" s="25"/>
      <c r="GS211" s="25"/>
      <c r="GT211" s="25"/>
      <c r="GU211" s="18" t="str">
        <f t="shared" si="541"/>
        <v/>
      </c>
      <c r="GV211" s="18" t="str">
        <f t="shared" si="542"/>
        <v/>
      </c>
      <c r="GW211" s="18" t="str">
        <f t="shared" si="592"/>
        <v/>
      </c>
      <c r="GX211" s="18" t="str">
        <f t="shared" si="593"/>
        <v/>
      </c>
      <c r="GY211" s="18" t="str">
        <f>IF(ISNUMBER(GW211), GW211*COS(RADIANS(-$C211+Графики!$B$3))+GX211*SIN(RADIANS(-$C211+Графики!$B$3)),"")</f>
        <v/>
      </c>
      <c r="GZ211" s="19" t="str">
        <f>IF(ISNUMBER(GW211), GW211*COS(RADIANS(-$C211+Графики!$B$5))+GX211*SIN(RADIANS(-$C211+Графики!$B$5)),"")</f>
        <v/>
      </c>
      <c r="HA211" s="24"/>
      <c r="HB211" s="25"/>
      <c r="HC211" s="25"/>
      <c r="HD211" s="25"/>
      <c r="HE211" s="18" t="str">
        <f t="shared" si="543"/>
        <v/>
      </c>
      <c r="HF211" s="18" t="str">
        <f t="shared" si="544"/>
        <v/>
      </c>
      <c r="HG211" s="18" t="str">
        <f t="shared" si="594"/>
        <v/>
      </c>
      <c r="HH211" s="18" t="str">
        <f t="shared" si="595"/>
        <v/>
      </c>
      <c r="HI211" s="18" t="str">
        <f>IF(ISNUMBER(HG211), HG211*COS(RADIANS(-$C211+Графики!$B$3))+HH211*SIN(RADIANS(-$C211+Графики!$B$3)),"")</f>
        <v/>
      </c>
      <c r="HJ211" s="19" t="str">
        <f>IF(ISNUMBER(HG211), HG211*COS(RADIANS(-$C211+Графики!$B$5))+HH211*SIN(RADIANS(-$C211+Графики!$B$5)),"")</f>
        <v/>
      </c>
      <c r="HK211" s="24"/>
      <c r="HL211" s="25"/>
      <c r="HM211" s="25"/>
      <c r="HN211" s="25"/>
      <c r="HO211" s="18" t="str">
        <f t="shared" si="545"/>
        <v/>
      </c>
      <c r="HP211" s="18" t="str">
        <f t="shared" si="546"/>
        <v/>
      </c>
      <c r="HQ211" s="18" t="str">
        <f t="shared" si="596"/>
        <v/>
      </c>
      <c r="HR211" s="18" t="str">
        <f t="shared" si="597"/>
        <v/>
      </c>
      <c r="HS211" s="18" t="str">
        <f>IF(ISNUMBER(HQ211), HQ211*COS(RADIANS(-$C211+Графики!$B$3))+HR211*SIN(RADIANS(-$C211+Графики!$B$3)),"")</f>
        <v/>
      </c>
      <c r="HT211" s="19" t="str">
        <f>IF(ISNUMBER(HQ211), HQ211*COS(RADIANS(-$C211+Графики!$B$5))+HR211*SIN(RADIANS(-$C211+Графики!$B$5)),"")</f>
        <v/>
      </c>
      <c r="HU211" s="24"/>
      <c r="HV211" s="25"/>
      <c r="HW211" s="25"/>
      <c r="HX211" s="25"/>
      <c r="HY211" s="18" t="str">
        <f t="shared" si="547"/>
        <v/>
      </c>
      <c r="HZ211" s="18" t="str">
        <f t="shared" si="548"/>
        <v/>
      </c>
      <c r="IA211" s="18" t="str">
        <f t="shared" si="598"/>
        <v/>
      </c>
      <c r="IB211" s="18" t="str">
        <f t="shared" si="599"/>
        <v/>
      </c>
      <c r="IC211" s="18" t="str">
        <f>IF(ISNUMBER(IA211), IA211*COS(RADIANS(-$C211+Графики!$B$3))+IB211*SIN(RADIANS(-$C211+Графики!$B$3)),"")</f>
        <v/>
      </c>
      <c r="ID211" s="19" t="str">
        <f>IF(ISNUMBER(IA211), IA211*COS(RADIANS(-$C211+Графики!$B$5))+IB211*SIN(RADIANS(-$C211+Графики!$B$5)),"")</f>
        <v/>
      </c>
      <c r="IE211" s="24"/>
      <c r="IF211" s="25"/>
      <c r="IG211" s="25"/>
      <c r="IH211" s="25"/>
      <c r="II211" s="18" t="str">
        <f t="shared" si="549"/>
        <v/>
      </c>
      <c r="IJ211" s="18" t="str">
        <f t="shared" si="550"/>
        <v/>
      </c>
      <c r="IK211" s="18" t="str">
        <f t="shared" si="600"/>
        <v/>
      </c>
      <c r="IL211" s="18" t="str">
        <f t="shared" si="601"/>
        <v/>
      </c>
      <c r="IM211" s="18" t="str">
        <f>IF(ISNUMBER(IK211), IK211*COS(RADIANS(-$C211+Графики!$B$3))+IL211*SIN(RADIANS(-$C211+Графики!$B$3)),"")</f>
        <v/>
      </c>
      <c r="IN211" s="19" t="str">
        <f>IF(ISNUMBER(IK211), IK211*COS(RADIANS(-$C211+Графики!$B$5))+IL211*SIN(RADIANS(-$C211+Графики!$B$5)),"")</f>
        <v/>
      </c>
      <c r="IO211" s="24"/>
      <c r="IP211" s="25"/>
      <c r="IQ211" s="25"/>
      <c r="IR211" s="25"/>
      <c r="IS211" s="18" t="str">
        <f t="shared" si="551"/>
        <v/>
      </c>
      <c r="IT211" s="18" t="str">
        <f t="shared" si="552"/>
        <v/>
      </c>
      <c r="IU211" s="18" t="str">
        <f t="shared" si="602"/>
        <v/>
      </c>
      <c r="IV211" s="18" t="str">
        <f t="shared" si="603"/>
        <v/>
      </c>
      <c r="IW211" s="18" t="str">
        <f>IF(ISNUMBER(IU211), IU211*COS(RADIANS(-$C211+Графики!$B$3))+IV211*SIN(RADIANS(-$C211+Графики!$B$3)),"")</f>
        <v/>
      </c>
      <c r="IX211" s="19" t="str">
        <f>IF(ISNUMBER(IU211), IU211*COS(RADIANS(-$C211+Графики!$B$5))+IV211*SIN(RADIANS(-$C211+Графики!$B$5)),"")</f>
        <v/>
      </c>
    </row>
    <row r="212" spans="1:258" s="88" customFormat="1" x14ac:dyDescent="0.25">
      <c r="A212" s="44">
        <v>212</v>
      </c>
      <c r="B212" s="50">
        <v>0</v>
      </c>
      <c r="C212" s="11">
        <f>IF(Графики!$A$7="Расчитывать с учетом закручивания скважины",B212,0)</f>
        <v>0</v>
      </c>
      <c r="D212" s="47">
        <v>104.5</v>
      </c>
      <c r="E212" s="34">
        <f t="shared" si="607"/>
        <v>0</v>
      </c>
      <c r="F212" s="35">
        <f t="shared" si="607"/>
        <v>0</v>
      </c>
      <c r="G212" s="35">
        <f t="shared" si="605"/>
        <v>0</v>
      </c>
      <c r="H212" s="36">
        <f t="shared" si="606"/>
        <v>0</v>
      </c>
      <c r="I212" s="29"/>
      <c r="J212" s="25"/>
      <c r="K212" s="25"/>
      <c r="L212" s="25"/>
      <c r="M212" s="18" t="str">
        <f t="shared" si="503"/>
        <v/>
      </c>
      <c r="N212" s="18" t="str">
        <f t="shared" si="504"/>
        <v/>
      </c>
      <c r="O212" s="18" t="str">
        <f t="shared" si="554"/>
        <v/>
      </c>
      <c r="P212" s="18" t="str">
        <f t="shared" si="555"/>
        <v/>
      </c>
      <c r="Q212" s="18" t="str">
        <f>IF(ISNUMBER(O212), O212*COS(RADIANS(-$C212+Графики!$B$3))+P212*SIN(RADIANS(-$C212+Графики!$B$3)),"")</f>
        <v/>
      </c>
      <c r="R212" s="19" t="str">
        <f>IF(ISNUMBER(O212), O212*COS(RADIANS(-$C212+Графики!$B$5))+P212*SIN(RADIANS(-$C212+Графики!$B$5)),"")</f>
        <v/>
      </c>
      <c r="S212" s="29"/>
      <c r="T212" s="25"/>
      <c r="U212" s="25"/>
      <c r="V212" s="25"/>
      <c r="W212" s="18" t="str">
        <f t="shared" si="505"/>
        <v/>
      </c>
      <c r="X212" s="18" t="str">
        <f t="shared" si="506"/>
        <v/>
      </c>
      <c r="Y212" s="18" t="str">
        <f t="shared" si="556"/>
        <v/>
      </c>
      <c r="Z212" s="18" t="str">
        <f t="shared" si="557"/>
        <v/>
      </c>
      <c r="AA212" s="18" t="str">
        <f>IF(ISNUMBER(Y212), Y212*COS(RADIANS(-$C212+Графики!$B$3))+Z212*SIN(RADIANS(-$C212+Графики!$B$3)),"")</f>
        <v/>
      </c>
      <c r="AB212" s="18" t="str">
        <f>IF(ISNUMBER(Y212), Y212*COS(RADIANS(-$C212+Графики!$B$5))+Z212*SIN(RADIANS(-$C212+Графики!$B$5)),"")</f>
        <v/>
      </c>
      <c r="AC212" s="24"/>
      <c r="AD212" s="25"/>
      <c r="AE212" s="25"/>
      <c r="AF212" s="25"/>
      <c r="AG212" s="18" t="str">
        <f t="shared" si="507"/>
        <v/>
      </c>
      <c r="AH212" s="18" t="str">
        <f t="shared" si="508"/>
        <v/>
      </c>
      <c r="AI212" s="18" t="str">
        <f t="shared" si="558"/>
        <v/>
      </c>
      <c r="AJ212" s="18" t="str">
        <f t="shared" si="559"/>
        <v/>
      </c>
      <c r="AK212" s="18" t="str">
        <f>IF(ISNUMBER(AI212), AI212*COS(RADIANS(-$C212+Графики!$B$3))+AJ212*SIN(RADIANS(-$C212+Графики!$B$3)),"")</f>
        <v/>
      </c>
      <c r="AL212" s="19" t="str">
        <f>IF(ISNUMBER(AI212), AI212*COS(RADIANS(-$C212+Графики!$B$5))+AJ212*SIN(RADIANS(-$C212+Графики!$B$5)),"")</f>
        <v/>
      </c>
      <c r="AM212" s="24"/>
      <c r="AN212" s="25"/>
      <c r="AO212" s="25"/>
      <c r="AP212" s="25"/>
      <c r="AQ212" s="18" t="str">
        <f t="shared" si="509"/>
        <v/>
      </c>
      <c r="AR212" s="18" t="str">
        <f t="shared" si="510"/>
        <v/>
      </c>
      <c r="AS212" s="18" t="str">
        <f t="shared" si="560"/>
        <v/>
      </c>
      <c r="AT212" s="18" t="str">
        <f t="shared" si="561"/>
        <v/>
      </c>
      <c r="AU212" s="18" t="str">
        <f>IF(ISNUMBER(AS212), AS212*COS(RADIANS(-$C212+Графики!$B$3))+AT212*SIN(RADIANS(-$C212+Графики!$B$3)),"")</f>
        <v/>
      </c>
      <c r="AV212" s="19" t="str">
        <f>IF(ISNUMBER(AS212), AS212*COS(RADIANS(-$C212+Графики!$B$5))+AT212*SIN(RADIANS(-$C212+Графики!$B$5)),"")</f>
        <v/>
      </c>
      <c r="AW212" s="24"/>
      <c r="AX212" s="25"/>
      <c r="AY212" s="25"/>
      <c r="AZ212" s="25"/>
      <c r="BA212" s="18" t="str">
        <f t="shared" si="511"/>
        <v/>
      </c>
      <c r="BB212" s="18" t="str">
        <f t="shared" si="512"/>
        <v/>
      </c>
      <c r="BC212" s="18" t="str">
        <f t="shared" si="562"/>
        <v/>
      </c>
      <c r="BD212" s="18" t="str">
        <f t="shared" si="563"/>
        <v/>
      </c>
      <c r="BE212" s="18" t="str">
        <f>IF(ISNUMBER(BC212), BC212*COS(RADIANS(-$C212+Графики!$B$3))+BD212*SIN(RADIANS(-$C212+Графики!$B$3)),"")</f>
        <v/>
      </c>
      <c r="BF212" s="19" t="str">
        <f>IF(ISNUMBER(BC212), BC212*COS(RADIANS(-$C212+Графики!$B$5))+BD212*SIN(RADIANS(-$C212+Графики!$B$5)),"")</f>
        <v/>
      </c>
      <c r="BG212" s="24"/>
      <c r="BH212" s="25"/>
      <c r="BI212" s="25"/>
      <c r="BJ212" s="25"/>
      <c r="BK212" s="18" t="str">
        <f t="shared" si="513"/>
        <v/>
      </c>
      <c r="BL212" s="18" t="str">
        <f t="shared" si="514"/>
        <v/>
      </c>
      <c r="BM212" s="18" t="str">
        <f t="shared" si="564"/>
        <v/>
      </c>
      <c r="BN212" s="18" t="str">
        <f t="shared" si="565"/>
        <v/>
      </c>
      <c r="BO212" s="18" t="str">
        <f>IF(ISNUMBER(BM212), BM212*COS(RADIANS(-$C212+Графики!$B$3))+BN212*SIN(RADIANS(-$C212+Графики!$B$3)),"")</f>
        <v/>
      </c>
      <c r="BP212" s="19" t="str">
        <f>IF(ISNUMBER(BM212), BM212*COS(RADIANS(-$C212+Графики!$B$5))+BN212*SIN(RADIANS(-$C212+Графики!$B$5)),"")</f>
        <v/>
      </c>
      <c r="BQ212" s="24"/>
      <c r="BR212" s="25"/>
      <c r="BS212" s="25"/>
      <c r="BT212" s="25"/>
      <c r="BU212" s="18" t="str">
        <f t="shared" si="515"/>
        <v/>
      </c>
      <c r="BV212" s="18" t="str">
        <f t="shared" si="516"/>
        <v/>
      </c>
      <c r="BW212" s="18" t="str">
        <f t="shared" si="566"/>
        <v/>
      </c>
      <c r="BX212" s="18" t="str">
        <f t="shared" si="567"/>
        <v/>
      </c>
      <c r="BY212" s="18" t="str">
        <f>IF(ISNUMBER(BW212), BW212*COS(RADIANS(-$C212+Графики!$B$3))+BX212*SIN(RADIANS(-$C212+Графики!$B$3)),"")</f>
        <v/>
      </c>
      <c r="BZ212" s="19" t="str">
        <f>IF(ISNUMBER(BW212), BW212*COS(RADIANS(-$C212+Графики!$B$5))+BX212*SIN(RADIANS(-$C212+Графики!$B$5)),"")</f>
        <v/>
      </c>
      <c r="CA212" s="29"/>
      <c r="CB212" s="25"/>
      <c r="CC212" s="25"/>
      <c r="CD212" s="25"/>
      <c r="CE212" s="18" t="str">
        <f t="shared" si="517"/>
        <v/>
      </c>
      <c r="CF212" s="18" t="str">
        <f t="shared" si="518"/>
        <v/>
      </c>
      <c r="CG212" s="18" t="str">
        <f t="shared" si="568"/>
        <v/>
      </c>
      <c r="CH212" s="18" t="str">
        <f t="shared" si="569"/>
        <v/>
      </c>
      <c r="CI212" s="18" t="str">
        <f>IF(ISNUMBER(CG212), CG212*COS(RADIANS(-$C212+Графики!$B$3))+CH212*SIN(RADIANS(-$C212+Графики!$B$3)),"")</f>
        <v/>
      </c>
      <c r="CJ212" s="19" t="str">
        <f>IF(ISNUMBER(CG212), CG212*COS(RADIANS(-$C212+Графики!$B$5))+CH212*SIN(RADIANS(-$C212+Графики!$B$5)),"")</f>
        <v/>
      </c>
      <c r="CK212" s="24"/>
      <c r="CL212" s="25"/>
      <c r="CM212" s="25"/>
      <c r="CN212" s="25"/>
      <c r="CO212" s="18" t="str">
        <f t="shared" si="519"/>
        <v/>
      </c>
      <c r="CP212" s="18" t="str">
        <f t="shared" si="520"/>
        <v/>
      </c>
      <c r="CQ212" s="18" t="str">
        <f t="shared" si="570"/>
        <v/>
      </c>
      <c r="CR212" s="18" t="str">
        <f t="shared" si="571"/>
        <v/>
      </c>
      <c r="CS212" s="18" t="str">
        <f>IF(ISNUMBER(CQ212), CQ212*COS(RADIANS(-$C212+Графики!$B$3))+CR212*SIN(RADIANS(-$C212+Графики!$B$3)),"")</f>
        <v/>
      </c>
      <c r="CT212" s="19" t="str">
        <f>IF(ISNUMBER(CQ212), CQ212*COS(RADIANS(-$C212+Графики!$B$5))+CR212*SIN(RADIANS(-$C212+Графики!$B$5)),"")</f>
        <v/>
      </c>
      <c r="CU212" s="24"/>
      <c r="CV212" s="25"/>
      <c r="CW212" s="25"/>
      <c r="CX212" s="25"/>
      <c r="CY212" s="18" t="str">
        <f t="shared" si="521"/>
        <v/>
      </c>
      <c r="CZ212" s="18" t="str">
        <f t="shared" si="522"/>
        <v/>
      </c>
      <c r="DA212" s="18" t="str">
        <f t="shared" si="572"/>
        <v/>
      </c>
      <c r="DB212" s="18" t="str">
        <f t="shared" si="573"/>
        <v/>
      </c>
      <c r="DC212" s="18" t="str">
        <f>IF(ISNUMBER(DA212), DA212*COS(RADIANS(-$C212+Графики!$B$3))+DB212*SIN(RADIANS(-$C212+Графики!$B$3)),"")</f>
        <v/>
      </c>
      <c r="DD212" s="19" t="str">
        <f>IF(ISNUMBER(DA212), DA212*COS(RADIANS(-$C212+Графики!$B$5))+DB212*SIN(RADIANS(-$C212+Графики!$B$5)),"")</f>
        <v/>
      </c>
      <c r="DE212" s="24"/>
      <c r="DF212" s="25"/>
      <c r="DG212" s="25"/>
      <c r="DH212" s="25"/>
      <c r="DI212" s="18" t="str">
        <f t="shared" si="523"/>
        <v/>
      </c>
      <c r="DJ212" s="18" t="str">
        <f t="shared" si="524"/>
        <v/>
      </c>
      <c r="DK212" s="18" t="str">
        <f t="shared" si="574"/>
        <v/>
      </c>
      <c r="DL212" s="18" t="str">
        <f t="shared" si="575"/>
        <v/>
      </c>
      <c r="DM212" s="18" t="str">
        <f>IF(ISNUMBER(DK212), DK212*COS(RADIANS(-$C212+Графики!$B$3))+DL212*SIN(RADIANS(-$C212+Графики!$B$3)),"")</f>
        <v/>
      </c>
      <c r="DN212" s="19" t="str">
        <f>IF(ISNUMBER(DK212), DK212*COS(RADIANS(-$C212+Графики!$B$5))+DL212*SIN(RADIANS(-$C212+Графики!$B$5)),"")</f>
        <v/>
      </c>
      <c r="DO212" s="24"/>
      <c r="DP212" s="25"/>
      <c r="DQ212" s="25"/>
      <c r="DR212" s="25"/>
      <c r="DS212" s="18" t="str">
        <f t="shared" si="525"/>
        <v/>
      </c>
      <c r="DT212" s="18" t="str">
        <f t="shared" si="526"/>
        <v/>
      </c>
      <c r="DU212" s="18" t="str">
        <f t="shared" si="576"/>
        <v/>
      </c>
      <c r="DV212" s="18" t="str">
        <f t="shared" si="577"/>
        <v/>
      </c>
      <c r="DW212" s="18" t="str">
        <f>IF(ISNUMBER(DU212), DU212*COS(RADIANS(-$C212+Графики!$B$3))+DV212*SIN(RADIANS(-$C212+Графики!$B$3)),"")</f>
        <v/>
      </c>
      <c r="DX212" s="19" t="str">
        <f>IF(ISNUMBER(DU212), DU212*COS(RADIANS(-$C212+Графики!$B$5))+DV212*SIN(RADIANS(-$C212+Графики!$B$5)),"")</f>
        <v/>
      </c>
      <c r="DY212" s="24"/>
      <c r="DZ212" s="25"/>
      <c r="EA212" s="25"/>
      <c r="EB212" s="25"/>
      <c r="EC212" s="18" t="str">
        <f t="shared" si="527"/>
        <v/>
      </c>
      <c r="ED212" s="18" t="str">
        <f t="shared" si="528"/>
        <v/>
      </c>
      <c r="EE212" s="18" t="str">
        <f t="shared" si="578"/>
        <v/>
      </c>
      <c r="EF212" s="18" t="str">
        <f t="shared" si="579"/>
        <v/>
      </c>
      <c r="EG212" s="18" t="str">
        <f>IF(ISNUMBER(EE212), EE212*COS(RADIANS(-$C212+Графики!$B$3))+EF212*SIN(RADIANS(-$C212+Графики!$B$3)),"")</f>
        <v/>
      </c>
      <c r="EH212" s="19" t="str">
        <f>IF(ISNUMBER(EE212), EE212*COS(RADIANS(-$C212+Графики!$B$5))+EF212*SIN(RADIANS(-$C212+Графики!$B$5)),"")</f>
        <v/>
      </c>
      <c r="EI212" s="24"/>
      <c r="EJ212" s="25"/>
      <c r="EK212" s="25"/>
      <c r="EL212" s="25"/>
      <c r="EM212" s="18" t="str">
        <f t="shared" si="529"/>
        <v/>
      </c>
      <c r="EN212" s="18" t="str">
        <f t="shared" si="530"/>
        <v/>
      </c>
      <c r="EO212" s="18" t="str">
        <f t="shared" si="580"/>
        <v/>
      </c>
      <c r="EP212" s="18" t="str">
        <f t="shared" si="581"/>
        <v/>
      </c>
      <c r="EQ212" s="18" t="str">
        <f>IF(ISNUMBER(EO212), EO212*COS(RADIANS(-$C212+Графики!$B$3))+EP212*SIN(RADIANS(-$C212+Графики!$B$3)),"")</f>
        <v/>
      </c>
      <c r="ER212" s="19" t="str">
        <f>IF(ISNUMBER(EO212), EO212*COS(RADIANS(-$C212+Графики!$B$5))+EP212*SIN(RADIANS(-$C212+Графики!$B$5)),"")</f>
        <v/>
      </c>
      <c r="ES212" s="24"/>
      <c r="ET212" s="25"/>
      <c r="EU212" s="25"/>
      <c r="EV212" s="25"/>
      <c r="EW212" s="18" t="str">
        <f t="shared" si="531"/>
        <v/>
      </c>
      <c r="EX212" s="18" t="str">
        <f t="shared" si="532"/>
        <v/>
      </c>
      <c r="EY212" s="18" t="str">
        <f t="shared" si="582"/>
        <v/>
      </c>
      <c r="EZ212" s="18" t="str">
        <f t="shared" si="583"/>
        <v/>
      </c>
      <c r="FA212" s="18" t="str">
        <f>IF(ISNUMBER(EY212), EY212*COS(RADIANS(-$C212+Графики!$B$3))+EZ212*SIN(RADIANS(-$C212+Графики!$B$3)),"")</f>
        <v/>
      </c>
      <c r="FB212" s="19" t="str">
        <f>IF(ISNUMBER(EY212), EY212*COS(RADIANS(-$C212+Графики!$B$5))+EZ212*SIN(RADIANS(-$C212+Графики!$B$5)),"")</f>
        <v/>
      </c>
      <c r="FC212" s="24"/>
      <c r="FD212" s="25"/>
      <c r="FE212" s="25"/>
      <c r="FF212" s="25"/>
      <c r="FG212" s="18" t="str">
        <f t="shared" si="533"/>
        <v/>
      </c>
      <c r="FH212" s="18" t="str">
        <f t="shared" si="534"/>
        <v/>
      </c>
      <c r="FI212" s="18" t="str">
        <f t="shared" si="584"/>
        <v/>
      </c>
      <c r="FJ212" s="18" t="str">
        <f t="shared" si="585"/>
        <v/>
      </c>
      <c r="FK212" s="18" t="str">
        <f>IF(ISNUMBER(FI212), FI212*COS(RADIANS(-$C212+Графики!$B$3))+FJ212*SIN(RADIANS(-$C212+Графики!$B$3)),"")</f>
        <v/>
      </c>
      <c r="FL212" s="19" t="str">
        <f>IF(ISNUMBER(FI212), FI212*COS(RADIANS(-$C212+Графики!$B$5))+FJ212*SIN(RADIANS(-$C212+Графики!$B$5)),"")</f>
        <v/>
      </c>
      <c r="FM212" s="24"/>
      <c r="FN212" s="25"/>
      <c r="FO212" s="25"/>
      <c r="FP212" s="25"/>
      <c r="FQ212" s="18" t="str">
        <f t="shared" si="535"/>
        <v/>
      </c>
      <c r="FR212" s="18" t="str">
        <f t="shared" si="536"/>
        <v/>
      </c>
      <c r="FS212" s="18" t="str">
        <f t="shared" si="586"/>
        <v/>
      </c>
      <c r="FT212" s="18" t="str">
        <f t="shared" si="587"/>
        <v/>
      </c>
      <c r="FU212" s="18" t="str">
        <f>IF(ISNUMBER(FS212), FS212*COS(RADIANS(-$C212+Графики!$B$3))+FT212*SIN(RADIANS(-$C212+Графики!$B$3)),"")</f>
        <v/>
      </c>
      <c r="FV212" s="19" t="str">
        <f>IF(ISNUMBER(FS212), FS212*COS(RADIANS(-$C212+Графики!$B$5))+FT212*SIN(RADIANS(-$C212+Графики!$B$5)),"")</f>
        <v/>
      </c>
      <c r="FW212" s="24"/>
      <c r="FX212" s="25"/>
      <c r="FY212" s="25"/>
      <c r="FZ212" s="25"/>
      <c r="GA212" s="18" t="str">
        <f t="shared" si="537"/>
        <v/>
      </c>
      <c r="GB212" s="18" t="str">
        <f t="shared" si="538"/>
        <v/>
      </c>
      <c r="GC212" s="18" t="str">
        <f t="shared" si="588"/>
        <v/>
      </c>
      <c r="GD212" s="18" t="str">
        <f t="shared" si="589"/>
        <v/>
      </c>
      <c r="GE212" s="18" t="str">
        <f>IF(ISNUMBER(GC212), GC212*COS(RADIANS(-$C212+Графики!$B$3))+GD212*SIN(RADIANS(-$C212+Графики!$B$3)),"")</f>
        <v/>
      </c>
      <c r="GF212" s="19" t="str">
        <f>IF(ISNUMBER(GC212), GC212*COS(RADIANS(-$C212+Графики!$B$5))+GD212*SIN(RADIANS(-$C212+Графики!$B$5)),"")</f>
        <v/>
      </c>
      <c r="GG212" s="24"/>
      <c r="GH212" s="25"/>
      <c r="GI212" s="25"/>
      <c r="GJ212" s="25"/>
      <c r="GK212" s="18" t="str">
        <f t="shared" si="539"/>
        <v/>
      </c>
      <c r="GL212" s="18" t="str">
        <f t="shared" si="540"/>
        <v/>
      </c>
      <c r="GM212" s="18" t="str">
        <f t="shared" si="590"/>
        <v/>
      </c>
      <c r="GN212" s="18" t="str">
        <f t="shared" si="591"/>
        <v/>
      </c>
      <c r="GO212" s="18" t="str">
        <f>IF(ISNUMBER(GM212), GM212*COS(RADIANS(-$C212+Графики!$B$3))+GN212*SIN(RADIANS(-$C212+Графики!$B$3)),"")</f>
        <v/>
      </c>
      <c r="GP212" s="19" t="str">
        <f>IF(ISNUMBER(GM212), GM212*COS(RADIANS(-$C212+Графики!$B$5))+GN212*SIN(RADIANS(-$C212+Графики!$B$5)),"")</f>
        <v/>
      </c>
      <c r="GQ212" s="24"/>
      <c r="GR212" s="25"/>
      <c r="GS212" s="25"/>
      <c r="GT212" s="25"/>
      <c r="GU212" s="18" t="str">
        <f t="shared" si="541"/>
        <v/>
      </c>
      <c r="GV212" s="18" t="str">
        <f t="shared" si="542"/>
        <v/>
      </c>
      <c r="GW212" s="18" t="str">
        <f t="shared" si="592"/>
        <v/>
      </c>
      <c r="GX212" s="18" t="str">
        <f t="shared" si="593"/>
        <v/>
      </c>
      <c r="GY212" s="18" t="str">
        <f>IF(ISNUMBER(GW212), GW212*COS(RADIANS(-$C212+Графики!$B$3))+GX212*SIN(RADIANS(-$C212+Графики!$B$3)),"")</f>
        <v/>
      </c>
      <c r="GZ212" s="19" t="str">
        <f>IF(ISNUMBER(GW212), GW212*COS(RADIANS(-$C212+Графики!$B$5))+GX212*SIN(RADIANS(-$C212+Графики!$B$5)),"")</f>
        <v/>
      </c>
      <c r="HA212" s="24"/>
      <c r="HB212" s="25"/>
      <c r="HC212" s="25"/>
      <c r="HD212" s="25"/>
      <c r="HE212" s="18" t="str">
        <f t="shared" si="543"/>
        <v/>
      </c>
      <c r="HF212" s="18" t="str">
        <f t="shared" si="544"/>
        <v/>
      </c>
      <c r="HG212" s="18" t="str">
        <f t="shared" si="594"/>
        <v/>
      </c>
      <c r="HH212" s="18" t="str">
        <f t="shared" si="595"/>
        <v/>
      </c>
      <c r="HI212" s="18" t="str">
        <f>IF(ISNUMBER(HG212), HG212*COS(RADIANS(-$C212+Графики!$B$3))+HH212*SIN(RADIANS(-$C212+Графики!$B$3)),"")</f>
        <v/>
      </c>
      <c r="HJ212" s="19" t="str">
        <f>IF(ISNUMBER(HG212), HG212*COS(RADIANS(-$C212+Графики!$B$5))+HH212*SIN(RADIANS(-$C212+Графики!$B$5)),"")</f>
        <v/>
      </c>
      <c r="HK212" s="24"/>
      <c r="HL212" s="25"/>
      <c r="HM212" s="25"/>
      <c r="HN212" s="25"/>
      <c r="HO212" s="18" t="str">
        <f t="shared" si="545"/>
        <v/>
      </c>
      <c r="HP212" s="18" t="str">
        <f t="shared" si="546"/>
        <v/>
      </c>
      <c r="HQ212" s="18" t="str">
        <f t="shared" si="596"/>
        <v/>
      </c>
      <c r="HR212" s="18" t="str">
        <f t="shared" si="597"/>
        <v/>
      </c>
      <c r="HS212" s="18" t="str">
        <f>IF(ISNUMBER(HQ212), HQ212*COS(RADIANS(-$C212+Графики!$B$3))+HR212*SIN(RADIANS(-$C212+Графики!$B$3)),"")</f>
        <v/>
      </c>
      <c r="HT212" s="19" t="str">
        <f>IF(ISNUMBER(HQ212), HQ212*COS(RADIANS(-$C212+Графики!$B$5))+HR212*SIN(RADIANS(-$C212+Графики!$B$5)),"")</f>
        <v/>
      </c>
      <c r="HU212" s="24"/>
      <c r="HV212" s="25"/>
      <c r="HW212" s="25"/>
      <c r="HX212" s="25"/>
      <c r="HY212" s="18" t="str">
        <f t="shared" si="547"/>
        <v/>
      </c>
      <c r="HZ212" s="18" t="str">
        <f t="shared" si="548"/>
        <v/>
      </c>
      <c r="IA212" s="18" t="str">
        <f t="shared" si="598"/>
        <v/>
      </c>
      <c r="IB212" s="18" t="str">
        <f t="shared" si="599"/>
        <v/>
      </c>
      <c r="IC212" s="18" t="str">
        <f>IF(ISNUMBER(IA212), IA212*COS(RADIANS(-$C212+Графики!$B$3))+IB212*SIN(RADIANS(-$C212+Графики!$B$3)),"")</f>
        <v/>
      </c>
      <c r="ID212" s="19" t="str">
        <f>IF(ISNUMBER(IA212), IA212*COS(RADIANS(-$C212+Графики!$B$5))+IB212*SIN(RADIANS(-$C212+Графики!$B$5)),"")</f>
        <v/>
      </c>
      <c r="IE212" s="24"/>
      <c r="IF212" s="25"/>
      <c r="IG212" s="25"/>
      <c r="IH212" s="25"/>
      <c r="II212" s="18" t="str">
        <f t="shared" si="549"/>
        <v/>
      </c>
      <c r="IJ212" s="18" t="str">
        <f t="shared" si="550"/>
        <v/>
      </c>
      <c r="IK212" s="18" t="str">
        <f t="shared" si="600"/>
        <v/>
      </c>
      <c r="IL212" s="18" t="str">
        <f t="shared" si="601"/>
        <v/>
      </c>
      <c r="IM212" s="18" t="str">
        <f>IF(ISNUMBER(IK212), IK212*COS(RADIANS(-$C212+Графики!$B$3))+IL212*SIN(RADIANS(-$C212+Графики!$B$3)),"")</f>
        <v/>
      </c>
      <c r="IN212" s="19" t="str">
        <f>IF(ISNUMBER(IK212), IK212*COS(RADIANS(-$C212+Графики!$B$5))+IL212*SIN(RADIANS(-$C212+Графики!$B$5)),"")</f>
        <v/>
      </c>
      <c r="IO212" s="24"/>
      <c r="IP212" s="25"/>
      <c r="IQ212" s="25"/>
      <c r="IR212" s="25"/>
      <c r="IS212" s="18" t="str">
        <f t="shared" si="551"/>
        <v/>
      </c>
      <c r="IT212" s="18" t="str">
        <f t="shared" si="552"/>
        <v/>
      </c>
      <c r="IU212" s="18" t="str">
        <f t="shared" si="602"/>
        <v/>
      </c>
      <c r="IV212" s="18" t="str">
        <f t="shared" si="603"/>
        <v/>
      </c>
      <c r="IW212" s="18" t="str">
        <f>IF(ISNUMBER(IU212), IU212*COS(RADIANS(-$C212+Графики!$B$3))+IV212*SIN(RADIANS(-$C212+Графики!$B$3)),"")</f>
        <v/>
      </c>
      <c r="IX212" s="19" t="str">
        <f>IF(ISNUMBER(IU212), IU212*COS(RADIANS(-$C212+Графики!$B$5))+IV212*SIN(RADIANS(-$C212+Графики!$B$5)),"")</f>
        <v/>
      </c>
    </row>
    <row r="213" spans="1:258" s="88" customFormat="1" x14ac:dyDescent="0.25">
      <c r="A213" s="44">
        <v>213</v>
      </c>
      <c r="B213" s="50">
        <v>0</v>
      </c>
      <c r="C213" s="11">
        <f>IF(Графики!$A$7="Расчитывать с учетом закручивания скважины",B213,0)</f>
        <v>0</v>
      </c>
      <c r="D213" s="47">
        <v>105</v>
      </c>
      <c r="E213" s="34">
        <f t="shared" si="607"/>
        <v>0</v>
      </c>
      <c r="F213" s="35">
        <f t="shared" si="607"/>
        <v>0</v>
      </c>
      <c r="G213" s="35">
        <f t="shared" si="605"/>
        <v>0</v>
      </c>
      <c r="H213" s="36">
        <f t="shared" si="606"/>
        <v>0</v>
      </c>
      <c r="I213" s="29"/>
      <c r="J213" s="25"/>
      <c r="K213" s="25"/>
      <c r="L213" s="25"/>
      <c r="M213" s="18" t="str">
        <f t="shared" si="503"/>
        <v/>
      </c>
      <c r="N213" s="18" t="str">
        <f t="shared" si="504"/>
        <v/>
      </c>
      <c r="O213" s="18" t="str">
        <f t="shared" si="554"/>
        <v/>
      </c>
      <c r="P213" s="18" t="str">
        <f t="shared" si="555"/>
        <v/>
      </c>
      <c r="Q213" s="18" t="str">
        <f>IF(ISNUMBER(O213), O213*COS(RADIANS(-$C213+Графики!$B$3))+P213*SIN(RADIANS(-$C213+Графики!$B$3)),"")</f>
        <v/>
      </c>
      <c r="R213" s="19" t="str">
        <f>IF(ISNUMBER(O213), O213*COS(RADIANS(-$C213+Графики!$B$5))+P213*SIN(RADIANS(-$C213+Графики!$B$5)),"")</f>
        <v/>
      </c>
      <c r="S213" s="29"/>
      <c r="T213" s="25"/>
      <c r="U213" s="25"/>
      <c r="V213" s="25"/>
      <c r="W213" s="18" t="str">
        <f t="shared" si="505"/>
        <v/>
      </c>
      <c r="X213" s="18" t="str">
        <f t="shared" si="506"/>
        <v/>
      </c>
      <c r="Y213" s="18" t="str">
        <f t="shared" si="556"/>
        <v/>
      </c>
      <c r="Z213" s="18" t="str">
        <f t="shared" si="557"/>
        <v/>
      </c>
      <c r="AA213" s="18" t="str">
        <f>IF(ISNUMBER(Y213), Y213*COS(RADIANS(-$C213+Графики!$B$3))+Z213*SIN(RADIANS(-$C213+Графики!$B$3)),"")</f>
        <v/>
      </c>
      <c r="AB213" s="18" t="str">
        <f>IF(ISNUMBER(Y213), Y213*COS(RADIANS(-$C213+Графики!$B$5))+Z213*SIN(RADIANS(-$C213+Графики!$B$5)),"")</f>
        <v/>
      </c>
      <c r="AC213" s="24"/>
      <c r="AD213" s="25"/>
      <c r="AE213" s="25"/>
      <c r="AF213" s="25"/>
      <c r="AG213" s="18" t="str">
        <f t="shared" si="507"/>
        <v/>
      </c>
      <c r="AH213" s="18" t="str">
        <f t="shared" si="508"/>
        <v/>
      </c>
      <c r="AI213" s="18" t="str">
        <f t="shared" si="558"/>
        <v/>
      </c>
      <c r="AJ213" s="18" t="str">
        <f t="shared" si="559"/>
        <v/>
      </c>
      <c r="AK213" s="18" t="str">
        <f>IF(ISNUMBER(AI213), AI213*COS(RADIANS(-$C213+Графики!$B$3))+AJ213*SIN(RADIANS(-$C213+Графики!$B$3)),"")</f>
        <v/>
      </c>
      <c r="AL213" s="19" t="str">
        <f>IF(ISNUMBER(AI213), AI213*COS(RADIANS(-$C213+Графики!$B$5))+AJ213*SIN(RADIANS(-$C213+Графики!$B$5)),"")</f>
        <v/>
      </c>
      <c r="AM213" s="24"/>
      <c r="AN213" s="25"/>
      <c r="AO213" s="25"/>
      <c r="AP213" s="25"/>
      <c r="AQ213" s="18" t="str">
        <f t="shared" si="509"/>
        <v/>
      </c>
      <c r="AR213" s="18" t="str">
        <f t="shared" si="510"/>
        <v/>
      </c>
      <c r="AS213" s="18" t="str">
        <f t="shared" si="560"/>
        <v/>
      </c>
      <c r="AT213" s="18" t="str">
        <f t="shared" si="561"/>
        <v/>
      </c>
      <c r="AU213" s="18" t="str">
        <f>IF(ISNUMBER(AS213), AS213*COS(RADIANS(-$C213+Графики!$B$3))+AT213*SIN(RADIANS(-$C213+Графики!$B$3)),"")</f>
        <v/>
      </c>
      <c r="AV213" s="19" t="str">
        <f>IF(ISNUMBER(AS213), AS213*COS(RADIANS(-$C213+Графики!$B$5))+AT213*SIN(RADIANS(-$C213+Графики!$B$5)),"")</f>
        <v/>
      </c>
      <c r="AW213" s="24"/>
      <c r="AX213" s="25"/>
      <c r="AY213" s="25"/>
      <c r="AZ213" s="25"/>
      <c r="BA213" s="18" t="str">
        <f t="shared" si="511"/>
        <v/>
      </c>
      <c r="BB213" s="18" t="str">
        <f t="shared" si="512"/>
        <v/>
      </c>
      <c r="BC213" s="18" t="str">
        <f t="shared" si="562"/>
        <v/>
      </c>
      <c r="BD213" s="18" t="str">
        <f t="shared" si="563"/>
        <v/>
      </c>
      <c r="BE213" s="18" t="str">
        <f>IF(ISNUMBER(BC213), BC213*COS(RADIANS(-$C213+Графики!$B$3))+BD213*SIN(RADIANS(-$C213+Графики!$B$3)),"")</f>
        <v/>
      </c>
      <c r="BF213" s="19" t="str">
        <f>IF(ISNUMBER(BC213), BC213*COS(RADIANS(-$C213+Графики!$B$5))+BD213*SIN(RADIANS(-$C213+Графики!$B$5)),"")</f>
        <v/>
      </c>
      <c r="BG213" s="24"/>
      <c r="BH213" s="25"/>
      <c r="BI213" s="25"/>
      <c r="BJ213" s="25"/>
      <c r="BK213" s="18" t="str">
        <f t="shared" si="513"/>
        <v/>
      </c>
      <c r="BL213" s="18" t="str">
        <f t="shared" si="514"/>
        <v/>
      </c>
      <c r="BM213" s="18" t="str">
        <f t="shared" si="564"/>
        <v/>
      </c>
      <c r="BN213" s="18" t="str">
        <f t="shared" si="565"/>
        <v/>
      </c>
      <c r="BO213" s="18" t="str">
        <f>IF(ISNUMBER(BM213), BM213*COS(RADIANS(-$C213+Графики!$B$3))+BN213*SIN(RADIANS(-$C213+Графики!$B$3)),"")</f>
        <v/>
      </c>
      <c r="BP213" s="19" t="str">
        <f>IF(ISNUMBER(BM213), BM213*COS(RADIANS(-$C213+Графики!$B$5))+BN213*SIN(RADIANS(-$C213+Графики!$B$5)),"")</f>
        <v/>
      </c>
      <c r="BQ213" s="24"/>
      <c r="BR213" s="25"/>
      <c r="BS213" s="25"/>
      <c r="BT213" s="25"/>
      <c r="BU213" s="18" t="str">
        <f t="shared" si="515"/>
        <v/>
      </c>
      <c r="BV213" s="18" t="str">
        <f t="shared" si="516"/>
        <v/>
      </c>
      <c r="BW213" s="18" t="str">
        <f t="shared" si="566"/>
        <v/>
      </c>
      <c r="BX213" s="18" t="str">
        <f t="shared" si="567"/>
        <v/>
      </c>
      <c r="BY213" s="18" t="str">
        <f>IF(ISNUMBER(BW213), BW213*COS(RADIANS(-$C213+Графики!$B$3))+BX213*SIN(RADIANS(-$C213+Графики!$B$3)),"")</f>
        <v/>
      </c>
      <c r="BZ213" s="19" t="str">
        <f>IF(ISNUMBER(BW213), BW213*COS(RADIANS(-$C213+Графики!$B$5))+BX213*SIN(RADIANS(-$C213+Графики!$B$5)),"")</f>
        <v/>
      </c>
      <c r="CA213" s="29"/>
      <c r="CB213" s="25"/>
      <c r="CC213" s="25"/>
      <c r="CD213" s="25"/>
      <c r="CE213" s="18" t="str">
        <f t="shared" si="517"/>
        <v/>
      </c>
      <c r="CF213" s="18" t="str">
        <f t="shared" si="518"/>
        <v/>
      </c>
      <c r="CG213" s="18" t="str">
        <f t="shared" si="568"/>
        <v/>
      </c>
      <c r="CH213" s="18" t="str">
        <f t="shared" si="569"/>
        <v/>
      </c>
      <c r="CI213" s="18" t="str">
        <f>IF(ISNUMBER(CG213), CG213*COS(RADIANS(-$C213+Графики!$B$3))+CH213*SIN(RADIANS(-$C213+Графики!$B$3)),"")</f>
        <v/>
      </c>
      <c r="CJ213" s="19" t="str">
        <f>IF(ISNUMBER(CG213), CG213*COS(RADIANS(-$C213+Графики!$B$5))+CH213*SIN(RADIANS(-$C213+Графики!$B$5)),"")</f>
        <v/>
      </c>
      <c r="CK213" s="24"/>
      <c r="CL213" s="25"/>
      <c r="CM213" s="25"/>
      <c r="CN213" s="25"/>
      <c r="CO213" s="18" t="str">
        <f t="shared" si="519"/>
        <v/>
      </c>
      <c r="CP213" s="18" t="str">
        <f t="shared" si="520"/>
        <v/>
      </c>
      <c r="CQ213" s="18" t="str">
        <f t="shared" si="570"/>
        <v/>
      </c>
      <c r="CR213" s="18" t="str">
        <f t="shared" si="571"/>
        <v/>
      </c>
      <c r="CS213" s="18" t="str">
        <f>IF(ISNUMBER(CQ213), CQ213*COS(RADIANS(-$C213+Графики!$B$3))+CR213*SIN(RADIANS(-$C213+Графики!$B$3)),"")</f>
        <v/>
      </c>
      <c r="CT213" s="19" t="str">
        <f>IF(ISNUMBER(CQ213), CQ213*COS(RADIANS(-$C213+Графики!$B$5))+CR213*SIN(RADIANS(-$C213+Графики!$B$5)),"")</f>
        <v/>
      </c>
      <c r="CU213" s="24"/>
      <c r="CV213" s="25"/>
      <c r="CW213" s="25"/>
      <c r="CX213" s="25"/>
      <c r="CY213" s="18" t="str">
        <f t="shared" si="521"/>
        <v/>
      </c>
      <c r="CZ213" s="18" t="str">
        <f t="shared" si="522"/>
        <v/>
      </c>
      <c r="DA213" s="18" t="str">
        <f t="shared" si="572"/>
        <v/>
      </c>
      <c r="DB213" s="18" t="str">
        <f t="shared" si="573"/>
        <v/>
      </c>
      <c r="DC213" s="18" t="str">
        <f>IF(ISNUMBER(DA213), DA213*COS(RADIANS(-$C213+Графики!$B$3))+DB213*SIN(RADIANS(-$C213+Графики!$B$3)),"")</f>
        <v/>
      </c>
      <c r="DD213" s="19" t="str">
        <f>IF(ISNUMBER(DA213), DA213*COS(RADIANS(-$C213+Графики!$B$5))+DB213*SIN(RADIANS(-$C213+Графики!$B$5)),"")</f>
        <v/>
      </c>
      <c r="DE213" s="24"/>
      <c r="DF213" s="25"/>
      <c r="DG213" s="25"/>
      <c r="DH213" s="25"/>
      <c r="DI213" s="18" t="str">
        <f t="shared" si="523"/>
        <v/>
      </c>
      <c r="DJ213" s="18" t="str">
        <f t="shared" si="524"/>
        <v/>
      </c>
      <c r="DK213" s="18" t="str">
        <f t="shared" si="574"/>
        <v/>
      </c>
      <c r="DL213" s="18" t="str">
        <f t="shared" si="575"/>
        <v/>
      </c>
      <c r="DM213" s="18" t="str">
        <f>IF(ISNUMBER(DK213), DK213*COS(RADIANS(-$C213+Графики!$B$3))+DL213*SIN(RADIANS(-$C213+Графики!$B$3)),"")</f>
        <v/>
      </c>
      <c r="DN213" s="19" t="str">
        <f>IF(ISNUMBER(DK213), DK213*COS(RADIANS(-$C213+Графики!$B$5))+DL213*SIN(RADIANS(-$C213+Графики!$B$5)),"")</f>
        <v/>
      </c>
      <c r="DO213" s="24"/>
      <c r="DP213" s="25"/>
      <c r="DQ213" s="25"/>
      <c r="DR213" s="25"/>
      <c r="DS213" s="18" t="str">
        <f t="shared" si="525"/>
        <v/>
      </c>
      <c r="DT213" s="18" t="str">
        <f t="shared" si="526"/>
        <v/>
      </c>
      <c r="DU213" s="18" t="str">
        <f t="shared" si="576"/>
        <v/>
      </c>
      <c r="DV213" s="18" t="str">
        <f t="shared" si="577"/>
        <v/>
      </c>
      <c r="DW213" s="18" t="str">
        <f>IF(ISNUMBER(DU213), DU213*COS(RADIANS(-$C213+Графики!$B$3))+DV213*SIN(RADIANS(-$C213+Графики!$B$3)),"")</f>
        <v/>
      </c>
      <c r="DX213" s="19" t="str">
        <f>IF(ISNUMBER(DU213), DU213*COS(RADIANS(-$C213+Графики!$B$5))+DV213*SIN(RADIANS(-$C213+Графики!$B$5)),"")</f>
        <v/>
      </c>
      <c r="DY213" s="24"/>
      <c r="DZ213" s="25"/>
      <c r="EA213" s="25"/>
      <c r="EB213" s="25"/>
      <c r="EC213" s="18" t="str">
        <f t="shared" si="527"/>
        <v/>
      </c>
      <c r="ED213" s="18" t="str">
        <f t="shared" si="528"/>
        <v/>
      </c>
      <c r="EE213" s="18" t="str">
        <f t="shared" si="578"/>
        <v/>
      </c>
      <c r="EF213" s="18" t="str">
        <f t="shared" si="579"/>
        <v/>
      </c>
      <c r="EG213" s="18" t="str">
        <f>IF(ISNUMBER(EE213), EE213*COS(RADIANS(-$C213+Графики!$B$3))+EF213*SIN(RADIANS(-$C213+Графики!$B$3)),"")</f>
        <v/>
      </c>
      <c r="EH213" s="19" t="str">
        <f>IF(ISNUMBER(EE213), EE213*COS(RADIANS(-$C213+Графики!$B$5))+EF213*SIN(RADIANS(-$C213+Графики!$B$5)),"")</f>
        <v/>
      </c>
      <c r="EI213" s="24"/>
      <c r="EJ213" s="25"/>
      <c r="EK213" s="25"/>
      <c r="EL213" s="25"/>
      <c r="EM213" s="18" t="str">
        <f t="shared" si="529"/>
        <v/>
      </c>
      <c r="EN213" s="18" t="str">
        <f t="shared" si="530"/>
        <v/>
      </c>
      <c r="EO213" s="18" t="str">
        <f t="shared" si="580"/>
        <v/>
      </c>
      <c r="EP213" s="18" t="str">
        <f t="shared" si="581"/>
        <v/>
      </c>
      <c r="EQ213" s="18" t="str">
        <f>IF(ISNUMBER(EO213), EO213*COS(RADIANS(-$C213+Графики!$B$3))+EP213*SIN(RADIANS(-$C213+Графики!$B$3)),"")</f>
        <v/>
      </c>
      <c r="ER213" s="19" t="str">
        <f>IF(ISNUMBER(EO213), EO213*COS(RADIANS(-$C213+Графики!$B$5))+EP213*SIN(RADIANS(-$C213+Графики!$B$5)),"")</f>
        <v/>
      </c>
      <c r="ES213" s="24"/>
      <c r="ET213" s="25"/>
      <c r="EU213" s="25"/>
      <c r="EV213" s="25"/>
      <c r="EW213" s="18" t="str">
        <f t="shared" si="531"/>
        <v/>
      </c>
      <c r="EX213" s="18" t="str">
        <f t="shared" si="532"/>
        <v/>
      </c>
      <c r="EY213" s="18" t="str">
        <f t="shared" si="582"/>
        <v/>
      </c>
      <c r="EZ213" s="18" t="str">
        <f t="shared" si="583"/>
        <v/>
      </c>
      <c r="FA213" s="18" t="str">
        <f>IF(ISNUMBER(EY213), EY213*COS(RADIANS(-$C213+Графики!$B$3))+EZ213*SIN(RADIANS(-$C213+Графики!$B$3)),"")</f>
        <v/>
      </c>
      <c r="FB213" s="19" t="str">
        <f>IF(ISNUMBER(EY213), EY213*COS(RADIANS(-$C213+Графики!$B$5))+EZ213*SIN(RADIANS(-$C213+Графики!$B$5)),"")</f>
        <v/>
      </c>
      <c r="FC213" s="24"/>
      <c r="FD213" s="25"/>
      <c r="FE213" s="25"/>
      <c r="FF213" s="25"/>
      <c r="FG213" s="18" t="str">
        <f t="shared" si="533"/>
        <v/>
      </c>
      <c r="FH213" s="18" t="str">
        <f t="shared" si="534"/>
        <v/>
      </c>
      <c r="FI213" s="18" t="str">
        <f t="shared" si="584"/>
        <v/>
      </c>
      <c r="FJ213" s="18" t="str">
        <f t="shared" si="585"/>
        <v/>
      </c>
      <c r="FK213" s="18" t="str">
        <f>IF(ISNUMBER(FI213), FI213*COS(RADIANS(-$C213+Графики!$B$3))+FJ213*SIN(RADIANS(-$C213+Графики!$B$3)),"")</f>
        <v/>
      </c>
      <c r="FL213" s="19" t="str">
        <f>IF(ISNUMBER(FI213), FI213*COS(RADIANS(-$C213+Графики!$B$5))+FJ213*SIN(RADIANS(-$C213+Графики!$B$5)),"")</f>
        <v/>
      </c>
      <c r="FM213" s="24"/>
      <c r="FN213" s="25"/>
      <c r="FO213" s="25"/>
      <c r="FP213" s="25"/>
      <c r="FQ213" s="18" t="str">
        <f t="shared" si="535"/>
        <v/>
      </c>
      <c r="FR213" s="18" t="str">
        <f t="shared" si="536"/>
        <v/>
      </c>
      <c r="FS213" s="18" t="str">
        <f t="shared" si="586"/>
        <v/>
      </c>
      <c r="FT213" s="18" t="str">
        <f t="shared" si="587"/>
        <v/>
      </c>
      <c r="FU213" s="18" t="str">
        <f>IF(ISNUMBER(FS213), FS213*COS(RADIANS(-$C213+Графики!$B$3))+FT213*SIN(RADIANS(-$C213+Графики!$B$3)),"")</f>
        <v/>
      </c>
      <c r="FV213" s="19" t="str">
        <f>IF(ISNUMBER(FS213), FS213*COS(RADIANS(-$C213+Графики!$B$5))+FT213*SIN(RADIANS(-$C213+Графики!$B$5)),"")</f>
        <v/>
      </c>
      <c r="FW213" s="24"/>
      <c r="FX213" s="25"/>
      <c r="FY213" s="25"/>
      <c r="FZ213" s="25"/>
      <c r="GA213" s="18" t="str">
        <f t="shared" si="537"/>
        <v/>
      </c>
      <c r="GB213" s="18" t="str">
        <f t="shared" si="538"/>
        <v/>
      </c>
      <c r="GC213" s="18" t="str">
        <f t="shared" si="588"/>
        <v/>
      </c>
      <c r="GD213" s="18" t="str">
        <f t="shared" si="589"/>
        <v/>
      </c>
      <c r="GE213" s="18" t="str">
        <f>IF(ISNUMBER(GC213), GC213*COS(RADIANS(-$C213+Графики!$B$3))+GD213*SIN(RADIANS(-$C213+Графики!$B$3)),"")</f>
        <v/>
      </c>
      <c r="GF213" s="19" t="str">
        <f>IF(ISNUMBER(GC213), GC213*COS(RADIANS(-$C213+Графики!$B$5))+GD213*SIN(RADIANS(-$C213+Графики!$B$5)),"")</f>
        <v/>
      </c>
      <c r="GG213" s="24"/>
      <c r="GH213" s="25"/>
      <c r="GI213" s="25"/>
      <c r="GJ213" s="25"/>
      <c r="GK213" s="18" t="str">
        <f t="shared" si="539"/>
        <v/>
      </c>
      <c r="GL213" s="18" t="str">
        <f t="shared" si="540"/>
        <v/>
      </c>
      <c r="GM213" s="18" t="str">
        <f t="shared" si="590"/>
        <v/>
      </c>
      <c r="GN213" s="18" t="str">
        <f t="shared" si="591"/>
        <v/>
      </c>
      <c r="GO213" s="18" t="str">
        <f>IF(ISNUMBER(GM213), GM213*COS(RADIANS(-$C213+Графики!$B$3))+GN213*SIN(RADIANS(-$C213+Графики!$B$3)),"")</f>
        <v/>
      </c>
      <c r="GP213" s="19" t="str">
        <f>IF(ISNUMBER(GM213), GM213*COS(RADIANS(-$C213+Графики!$B$5))+GN213*SIN(RADIANS(-$C213+Графики!$B$5)),"")</f>
        <v/>
      </c>
      <c r="GQ213" s="24"/>
      <c r="GR213" s="25"/>
      <c r="GS213" s="25"/>
      <c r="GT213" s="25"/>
      <c r="GU213" s="18" t="str">
        <f t="shared" si="541"/>
        <v/>
      </c>
      <c r="GV213" s="18" t="str">
        <f t="shared" si="542"/>
        <v/>
      </c>
      <c r="GW213" s="18" t="str">
        <f t="shared" si="592"/>
        <v/>
      </c>
      <c r="GX213" s="18" t="str">
        <f t="shared" si="593"/>
        <v/>
      </c>
      <c r="GY213" s="18" t="str">
        <f>IF(ISNUMBER(GW213), GW213*COS(RADIANS(-$C213+Графики!$B$3))+GX213*SIN(RADIANS(-$C213+Графики!$B$3)),"")</f>
        <v/>
      </c>
      <c r="GZ213" s="19" t="str">
        <f>IF(ISNUMBER(GW213), GW213*COS(RADIANS(-$C213+Графики!$B$5))+GX213*SIN(RADIANS(-$C213+Графики!$B$5)),"")</f>
        <v/>
      </c>
      <c r="HA213" s="24"/>
      <c r="HB213" s="25"/>
      <c r="HC213" s="25"/>
      <c r="HD213" s="25"/>
      <c r="HE213" s="18" t="str">
        <f t="shared" si="543"/>
        <v/>
      </c>
      <c r="HF213" s="18" t="str">
        <f t="shared" si="544"/>
        <v/>
      </c>
      <c r="HG213" s="18" t="str">
        <f t="shared" si="594"/>
        <v/>
      </c>
      <c r="HH213" s="18" t="str">
        <f t="shared" si="595"/>
        <v/>
      </c>
      <c r="HI213" s="18" t="str">
        <f>IF(ISNUMBER(HG213), HG213*COS(RADIANS(-$C213+Графики!$B$3))+HH213*SIN(RADIANS(-$C213+Графики!$B$3)),"")</f>
        <v/>
      </c>
      <c r="HJ213" s="19" t="str">
        <f>IF(ISNUMBER(HG213), HG213*COS(RADIANS(-$C213+Графики!$B$5))+HH213*SIN(RADIANS(-$C213+Графики!$B$5)),"")</f>
        <v/>
      </c>
      <c r="HK213" s="24"/>
      <c r="HL213" s="25"/>
      <c r="HM213" s="25"/>
      <c r="HN213" s="25"/>
      <c r="HO213" s="18" t="str">
        <f t="shared" si="545"/>
        <v/>
      </c>
      <c r="HP213" s="18" t="str">
        <f t="shared" si="546"/>
        <v/>
      </c>
      <c r="HQ213" s="18" t="str">
        <f t="shared" si="596"/>
        <v/>
      </c>
      <c r="HR213" s="18" t="str">
        <f t="shared" si="597"/>
        <v/>
      </c>
      <c r="HS213" s="18" t="str">
        <f>IF(ISNUMBER(HQ213), HQ213*COS(RADIANS(-$C213+Графики!$B$3))+HR213*SIN(RADIANS(-$C213+Графики!$B$3)),"")</f>
        <v/>
      </c>
      <c r="HT213" s="19" t="str">
        <f>IF(ISNUMBER(HQ213), HQ213*COS(RADIANS(-$C213+Графики!$B$5))+HR213*SIN(RADIANS(-$C213+Графики!$B$5)),"")</f>
        <v/>
      </c>
      <c r="HU213" s="24"/>
      <c r="HV213" s="25"/>
      <c r="HW213" s="25"/>
      <c r="HX213" s="25"/>
      <c r="HY213" s="18" t="str">
        <f t="shared" si="547"/>
        <v/>
      </c>
      <c r="HZ213" s="18" t="str">
        <f t="shared" si="548"/>
        <v/>
      </c>
      <c r="IA213" s="18" t="str">
        <f t="shared" si="598"/>
        <v/>
      </c>
      <c r="IB213" s="18" t="str">
        <f t="shared" si="599"/>
        <v/>
      </c>
      <c r="IC213" s="18" t="str">
        <f>IF(ISNUMBER(IA213), IA213*COS(RADIANS(-$C213+Графики!$B$3))+IB213*SIN(RADIANS(-$C213+Графики!$B$3)),"")</f>
        <v/>
      </c>
      <c r="ID213" s="19" t="str">
        <f>IF(ISNUMBER(IA213), IA213*COS(RADIANS(-$C213+Графики!$B$5))+IB213*SIN(RADIANS(-$C213+Графики!$B$5)),"")</f>
        <v/>
      </c>
      <c r="IE213" s="24"/>
      <c r="IF213" s="25"/>
      <c r="IG213" s="25"/>
      <c r="IH213" s="25"/>
      <c r="II213" s="18" t="str">
        <f t="shared" si="549"/>
        <v/>
      </c>
      <c r="IJ213" s="18" t="str">
        <f t="shared" si="550"/>
        <v/>
      </c>
      <c r="IK213" s="18" t="str">
        <f t="shared" si="600"/>
        <v/>
      </c>
      <c r="IL213" s="18" t="str">
        <f t="shared" si="601"/>
        <v/>
      </c>
      <c r="IM213" s="18" t="str">
        <f>IF(ISNUMBER(IK213), IK213*COS(RADIANS(-$C213+Графики!$B$3))+IL213*SIN(RADIANS(-$C213+Графики!$B$3)),"")</f>
        <v/>
      </c>
      <c r="IN213" s="19" t="str">
        <f>IF(ISNUMBER(IK213), IK213*COS(RADIANS(-$C213+Графики!$B$5))+IL213*SIN(RADIANS(-$C213+Графики!$B$5)),"")</f>
        <v/>
      </c>
      <c r="IO213" s="24"/>
      <c r="IP213" s="25"/>
      <c r="IQ213" s="25"/>
      <c r="IR213" s="25"/>
      <c r="IS213" s="18" t="str">
        <f t="shared" si="551"/>
        <v/>
      </c>
      <c r="IT213" s="18" t="str">
        <f t="shared" si="552"/>
        <v/>
      </c>
      <c r="IU213" s="18" t="str">
        <f t="shared" si="602"/>
        <v/>
      </c>
      <c r="IV213" s="18" t="str">
        <f t="shared" si="603"/>
        <v/>
      </c>
      <c r="IW213" s="18" t="str">
        <f>IF(ISNUMBER(IU213), IU213*COS(RADIANS(-$C213+Графики!$B$3))+IV213*SIN(RADIANS(-$C213+Графики!$B$3)),"")</f>
        <v/>
      </c>
      <c r="IX213" s="19" t="str">
        <f>IF(ISNUMBER(IU213), IU213*COS(RADIANS(-$C213+Графики!$B$5))+IV213*SIN(RADIANS(-$C213+Графики!$B$5)),"")</f>
        <v/>
      </c>
    </row>
    <row r="214" spans="1:258" s="88" customFormat="1" x14ac:dyDescent="0.25">
      <c r="A214" s="44">
        <v>214</v>
      </c>
      <c r="B214" s="50">
        <v>0</v>
      </c>
      <c r="C214" s="11">
        <f>IF(Графики!$A$7="Расчитывать с учетом закручивания скважины",B214,0)</f>
        <v>0</v>
      </c>
      <c r="D214" s="47">
        <v>105.5</v>
      </c>
      <c r="E214" s="34">
        <f t="shared" si="607"/>
        <v>0</v>
      </c>
      <c r="F214" s="35">
        <f t="shared" si="607"/>
        <v>0</v>
      </c>
      <c r="G214" s="35">
        <f t="shared" si="605"/>
        <v>0</v>
      </c>
      <c r="H214" s="36">
        <f t="shared" si="606"/>
        <v>0</v>
      </c>
      <c r="I214" s="29"/>
      <c r="J214" s="25"/>
      <c r="K214" s="25"/>
      <c r="L214" s="25"/>
      <c r="M214" s="18" t="str">
        <f t="shared" si="503"/>
        <v/>
      </c>
      <c r="N214" s="18" t="str">
        <f t="shared" si="504"/>
        <v/>
      </c>
      <c r="O214" s="18" t="str">
        <f t="shared" si="554"/>
        <v/>
      </c>
      <c r="P214" s="18" t="str">
        <f t="shared" si="555"/>
        <v/>
      </c>
      <c r="Q214" s="18" t="str">
        <f>IF(ISNUMBER(O214), O214*COS(RADIANS(-$C214+Графики!$B$3))+P214*SIN(RADIANS(-$C214+Графики!$B$3)),"")</f>
        <v/>
      </c>
      <c r="R214" s="19" t="str">
        <f>IF(ISNUMBER(O214), O214*COS(RADIANS(-$C214+Графики!$B$5))+P214*SIN(RADIANS(-$C214+Графики!$B$5)),"")</f>
        <v/>
      </c>
      <c r="S214" s="29"/>
      <c r="T214" s="25"/>
      <c r="U214" s="25"/>
      <c r="V214" s="25"/>
      <c r="W214" s="18" t="str">
        <f t="shared" si="505"/>
        <v/>
      </c>
      <c r="X214" s="18" t="str">
        <f t="shared" si="506"/>
        <v/>
      </c>
      <c r="Y214" s="18" t="str">
        <f t="shared" si="556"/>
        <v/>
      </c>
      <c r="Z214" s="18" t="str">
        <f t="shared" si="557"/>
        <v/>
      </c>
      <c r="AA214" s="18" t="str">
        <f>IF(ISNUMBER(Y214), Y214*COS(RADIANS(-$C214+Графики!$B$3))+Z214*SIN(RADIANS(-$C214+Графики!$B$3)),"")</f>
        <v/>
      </c>
      <c r="AB214" s="18" t="str">
        <f>IF(ISNUMBER(Y214), Y214*COS(RADIANS(-$C214+Графики!$B$5))+Z214*SIN(RADIANS(-$C214+Графики!$B$5)),"")</f>
        <v/>
      </c>
      <c r="AC214" s="24"/>
      <c r="AD214" s="25"/>
      <c r="AE214" s="25"/>
      <c r="AF214" s="25"/>
      <c r="AG214" s="18" t="str">
        <f t="shared" si="507"/>
        <v/>
      </c>
      <c r="AH214" s="18" t="str">
        <f t="shared" si="508"/>
        <v/>
      </c>
      <c r="AI214" s="18" t="str">
        <f t="shared" si="558"/>
        <v/>
      </c>
      <c r="AJ214" s="18" t="str">
        <f t="shared" si="559"/>
        <v/>
      </c>
      <c r="AK214" s="18" t="str">
        <f>IF(ISNUMBER(AI214), AI214*COS(RADIANS(-$C214+Графики!$B$3))+AJ214*SIN(RADIANS(-$C214+Графики!$B$3)),"")</f>
        <v/>
      </c>
      <c r="AL214" s="19" t="str">
        <f>IF(ISNUMBER(AI214), AI214*COS(RADIANS(-$C214+Графики!$B$5))+AJ214*SIN(RADIANS(-$C214+Графики!$B$5)),"")</f>
        <v/>
      </c>
      <c r="AM214" s="24"/>
      <c r="AN214" s="25"/>
      <c r="AO214" s="25"/>
      <c r="AP214" s="25"/>
      <c r="AQ214" s="18" t="str">
        <f t="shared" si="509"/>
        <v/>
      </c>
      <c r="AR214" s="18" t="str">
        <f t="shared" si="510"/>
        <v/>
      </c>
      <c r="AS214" s="18" t="str">
        <f t="shared" si="560"/>
        <v/>
      </c>
      <c r="AT214" s="18" t="str">
        <f t="shared" si="561"/>
        <v/>
      </c>
      <c r="AU214" s="18" t="str">
        <f>IF(ISNUMBER(AS214), AS214*COS(RADIANS(-$C214+Графики!$B$3))+AT214*SIN(RADIANS(-$C214+Графики!$B$3)),"")</f>
        <v/>
      </c>
      <c r="AV214" s="19" t="str">
        <f>IF(ISNUMBER(AS214), AS214*COS(RADIANS(-$C214+Графики!$B$5))+AT214*SIN(RADIANS(-$C214+Графики!$B$5)),"")</f>
        <v/>
      </c>
      <c r="AW214" s="24"/>
      <c r="AX214" s="25"/>
      <c r="AY214" s="25"/>
      <c r="AZ214" s="25"/>
      <c r="BA214" s="18" t="str">
        <f t="shared" si="511"/>
        <v/>
      </c>
      <c r="BB214" s="18" t="str">
        <f t="shared" si="512"/>
        <v/>
      </c>
      <c r="BC214" s="18" t="str">
        <f t="shared" si="562"/>
        <v/>
      </c>
      <c r="BD214" s="18" t="str">
        <f t="shared" si="563"/>
        <v/>
      </c>
      <c r="BE214" s="18" t="str">
        <f>IF(ISNUMBER(BC214), BC214*COS(RADIANS(-$C214+Графики!$B$3))+BD214*SIN(RADIANS(-$C214+Графики!$B$3)),"")</f>
        <v/>
      </c>
      <c r="BF214" s="19" t="str">
        <f>IF(ISNUMBER(BC214), BC214*COS(RADIANS(-$C214+Графики!$B$5))+BD214*SIN(RADIANS(-$C214+Графики!$B$5)),"")</f>
        <v/>
      </c>
      <c r="BG214" s="24"/>
      <c r="BH214" s="25"/>
      <c r="BI214" s="25"/>
      <c r="BJ214" s="25"/>
      <c r="BK214" s="18" t="str">
        <f t="shared" si="513"/>
        <v/>
      </c>
      <c r="BL214" s="18" t="str">
        <f t="shared" si="514"/>
        <v/>
      </c>
      <c r="BM214" s="18" t="str">
        <f t="shared" si="564"/>
        <v/>
      </c>
      <c r="BN214" s="18" t="str">
        <f t="shared" si="565"/>
        <v/>
      </c>
      <c r="BO214" s="18" t="str">
        <f>IF(ISNUMBER(BM214), BM214*COS(RADIANS(-$C214+Графики!$B$3))+BN214*SIN(RADIANS(-$C214+Графики!$B$3)),"")</f>
        <v/>
      </c>
      <c r="BP214" s="19" t="str">
        <f>IF(ISNUMBER(BM214), BM214*COS(RADIANS(-$C214+Графики!$B$5))+BN214*SIN(RADIANS(-$C214+Графики!$B$5)),"")</f>
        <v/>
      </c>
      <c r="BQ214" s="24"/>
      <c r="BR214" s="25"/>
      <c r="BS214" s="25"/>
      <c r="BT214" s="25"/>
      <c r="BU214" s="18" t="str">
        <f t="shared" si="515"/>
        <v/>
      </c>
      <c r="BV214" s="18" t="str">
        <f t="shared" si="516"/>
        <v/>
      </c>
      <c r="BW214" s="18" t="str">
        <f t="shared" si="566"/>
        <v/>
      </c>
      <c r="BX214" s="18" t="str">
        <f t="shared" si="567"/>
        <v/>
      </c>
      <c r="BY214" s="18" t="str">
        <f>IF(ISNUMBER(BW214), BW214*COS(RADIANS(-$C214+Графики!$B$3))+BX214*SIN(RADIANS(-$C214+Графики!$B$3)),"")</f>
        <v/>
      </c>
      <c r="BZ214" s="19" t="str">
        <f>IF(ISNUMBER(BW214), BW214*COS(RADIANS(-$C214+Графики!$B$5))+BX214*SIN(RADIANS(-$C214+Графики!$B$5)),"")</f>
        <v/>
      </c>
      <c r="CA214" s="29"/>
      <c r="CB214" s="25"/>
      <c r="CC214" s="25"/>
      <c r="CD214" s="25"/>
      <c r="CE214" s="18" t="str">
        <f t="shared" si="517"/>
        <v/>
      </c>
      <c r="CF214" s="18" t="str">
        <f t="shared" si="518"/>
        <v/>
      </c>
      <c r="CG214" s="18" t="str">
        <f t="shared" si="568"/>
        <v/>
      </c>
      <c r="CH214" s="18" t="str">
        <f t="shared" si="569"/>
        <v/>
      </c>
      <c r="CI214" s="18" t="str">
        <f>IF(ISNUMBER(CG214), CG214*COS(RADIANS(-$C214+Графики!$B$3))+CH214*SIN(RADIANS(-$C214+Графики!$B$3)),"")</f>
        <v/>
      </c>
      <c r="CJ214" s="19" t="str">
        <f>IF(ISNUMBER(CG214), CG214*COS(RADIANS(-$C214+Графики!$B$5))+CH214*SIN(RADIANS(-$C214+Графики!$B$5)),"")</f>
        <v/>
      </c>
      <c r="CK214" s="24"/>
      <c r="CL214" s="25"/>
      <c r="CM214" s="25"/>
      <c r="CN214" s="25"/>
      <c r="CO214" s="18" t="str">
        <f t="shared" si="519"/>
        <v/>
      </c>
      <c r="CP214" s="18" t="str">
        <f t="shared" si="520"/>
        <v/>
      </c>
      <c r="CQ214" s="18" t="str">
        <f t="shared" si="570"/>
        <v/>
      </c>
      <c r="CR214" s="18" t="str">
        <f t="shared" si="571"/>
        <v/>
      </c>
      <c r="CS214" s="18" t="str">
        <f>IF(ISNUMBER(CQ214), CQ214*COS(RADIANS(-$C214+Графики!$B$3))+CR214*SIN(RADIANS(-$C214+Графики!$B$3)),"")</f>
        <v/>
      </c>
      <c r="CT214" s="19" t="str">
        <f>IF(ISNUMBER(CQ214), CQ214*COS(RADIANS(-$C214+Графики!$B$5))+CR214*SIN(RADIANS(-$C214+Графики!$B$5)),"")</f>
        <v/>
      </c>
      <c r="CU214" s="24"/>
      <c r="CV214" s="25"/>
      <c r="CW214" s="25"/>
      <c r="CX214" s="25"/>
      <c r="CY214" s="18" t="str">
        <f t="shared" si="521"/>
        <v/>
      </c>
      <c r="CZ214" s="18" t="str">
        <f t="shared" si="522"/>
        <v/>
      </c>
      <c r="DA214" s="18" t="str">
        <f t="shared" si="572"/>
        <v/>
      </c>
      <c r="DB214" s="18" t="str">
        <f t="shared" si="573"/>
        <v/>
      </c>
      <c r="DC214" s="18" t="str">
        <f>IF(ISNUMBER(DA214), DA214*COS(RADIANS(-$C214+Графики!$B$3))+DB214*SIN(RADIANS(-$C214+Графики!$B$3)),"")</f>
        <v/>
      </c>
      <c r="DD214" s="19" t="str">
        <f>IF(ISNUMBER(DA214), DA214*COS(RADIANS(-$C214+Графики!$B$5))+DB214*SIN(RADIANS(-$C214+Графики!$B$5)),"")</f>
        <v/>
      </c>
      <c r="DE214" s="24"/>
      <c r="DF214" s="25"/>
      <c r="DG214" s="25"/>
      <c r="DH214" s="25"/>
      <c r="DI214" s="18" t="str">
        <f t="shared" si="523"/>
        <v/>
      </c>
      <c r="DJ214" s="18" t="str">
        <f t="shared" si="524"/>
        <v/>
      </c>
      <c r="DK214" s="18" t="str">
        <f t="shared" si="574"/>
        <v/>
      </c>
      <c r="DL214" s="18" t="str">
        <f t="shared" si="575"/>
        <v/>
      </c>
      <c r="DM214" s="18" t="str">
        <f>IF(ISNUMBER(DK214), DK214*COS(RADIANS(-$C214+Графики!$B$3))+DL214*SIN(RADIANS(-$C214+Графики!$B$3)),"")</f>
        <v/>
      </c>
      <c r="DN214" s="19" t="str">
        <f>IF(ISNUMBER(DK214), DK214*COS(RADIANS(-$C214+Графики!$B$5))+DL214*SIN(RADIANS(-$C214+Графики!$B$5)),"")</f>
        <v/>
      </c>
      <c r="DO214" s="24"/>
      <c r="DP214" s="25"/>
      <c r="DQ214" s="25"/>
      <c r="DR214" s="25"/>
      <c r="DS214" s="18" t="str">
        <f t="shared" si="525"/>
        <v/>
      </c>
      <c r="DT214" s="18" t="str">
        <f t="shared" si="526"/>
        <v/>
      </c>
      <c r="DU214" s="18" t="str">
        <f t="shared" si="576"/>
        <v/>
      </c>
      <c r="DV214" s="18" t="str">
        <f t="shared" si="577"/>
        <v/>
      </c>
      <c r="DW214" s="18" t="str">
        <f>IF(ISNUMBER(DU214), DU214*COS(RADIANS(-$C214+Графики!$B$3))+DV214*SIN(RADIANS(-$C214+Графики!$B$3)),"")</f>
        <v/>
      </c>
      <c r="DX214" s="19" t="str">
        <f>IF(ISNUMBER(DU214), DU214*COS(RADIANS(-$C214+Графики!$B$5))+DV214*SIN(RADIANS(-$C214+Графики!$B$5)),"")</f>
        <v/>
      </c>
      <c r="DY214" s="24"/>
      <c r="DZ214" s="25"/>
      <c r="EA214" s="25"/>
      <c r="EB214" s="25"/>
      <c r="EC214" s="18" t="str">
        <f t="shared" si="527"/>
        <v/>
      </c>
      <c r="ED214" s="18" t="str">
        <f t="shared" si="528"/>
        <v/>
      </c>
      <c r="EE214" s="18" t="str">
        <f t="shared" si="578"/>
        <v/>
      </c>
      <c r="EF214" s="18" t="str">
        <f t="shared" si="579"/>
        <v/>
      </c>
      <c r="EG214" s="18" t="str">
        <f>IF(ISNUMBER(EE214), EE214*COS(RADIANS(-$C214+Графики!$B$3))+EF214*SIN(RADIANS(-$C214+Графики!$B$3)),"")</f>
        <v/>
      </c>
      <c r="EH214" s="19" t="str">
        <f>IF(ISNUMBER(EE214), EE214*COS(RADIANS(-$C214+Графики!$B$5))+EF214*SIN(RADIANS(-$C214+Графики!$B$5)),"")</f>
        <v/>
      </c>
      <c r="EI214" s="24"/>
      <c r="EJ214" s="25"/>
      <c r="EK214" s="25"/>
      <c r="EL214" s="25"/>
      <c r="EM214" s="18" t="str">
        <f t="shared" si="529"/>
        <v/>
      </c>
      <c r="EN214" s="18" t="str">
        <f t="shared" si="530"/>
        <v/>
      </c>
      <c r="EO214" s="18" t="str">
        <f t="shared" si="580"/>
        <v/>
      </c>
      <c r="EP214" s="18" t="str">
        <f t="shared" si="581"/>
        <v/>
      </c>
      <c r="EQ214" s="18" t="str">
        <f>IF(ISNUMBER(EO214), EO214*COS(RADIANS(-$C214+Графики!$B$3))+EP214*SIN(RADIANS(-$C214+Графики!$B$3)),"")</f>
        <v/>
      </c>
      <c r="ER214" s="19" t="str">
        <f>IF(ISNUMBER(EO214), EO214*COS(RADIANS(-$C214+Графики!$B$5))+EP214*SIN(RADIANS(-$C214+Графики!$B$5)),"")</f>
        <v/>
      </c>
      <c r="ES214" s="24"/>
      <c r="ET214" s="25"/>
      <c r="EU214" s="25"/>
      <c r="EV214" s="25"/>
      <c r="EW214" s="18" t="str">
        <f t="shared" si="531"/>
        <v/>
      </c>
      <c r="EX214" s="18" t="str">
        <f t="shared" si="532"/>
        <v/>
      </c>
      <c r="EY214" s="18" t="str">
        <f t="shared" si="582"/>
        <v/>
      </c>
      <c r="EZ214" s="18" t="str">
        <f t="shared" si="583"/>
        <v/>
      </c>
      <c r="FA214" s="18" t="str">
        <f>IF(ISNUMBER(EY214), EY214*COS(RADIANS(-$C214+Графики!$B$3))+EZ214*SIN(RADIANS(-$C214+Графики!$B$3)),"")</f>
        <v/>
      </c>
      <c r="FB214" s="19" t="str">
        <f>IF(ISNUMBER(EY214), EY214*COS(RADIANS(-$C214+Графики!$B$5))+EZ214*SIN(RADIANS(-$C214+Графики!$B$5)),"")</f>
        <v/>
      </c>
      <c r="FC214" s="24"/>
      <c r="FD214" s="25"/>
      <c r="FE214" s="25"/>
      <c r="FF214" s="25"/>
      <c r="FG214" s="18" t="str">
        <f t="shared" si="533"/>
        <v/>
      </c>
      <c r="FH214" s="18" t="str">
        <f t="shared" si="534"/>
        <v/>
      </c>
      <c r="FI214" s="18" t="str">
        <f t="shared" si="584"/>
        <v/>
      </c>
      <c r="FJ214" s="18" t="str">
        <f t="shared" si="585"/>
        <v/>
      </c>
      <c r="FK214" s="18" t="str">
        <f>IF(ISNUMBER(FI214), FI214*COS(RADIANS(-$C214+Графики!$B$3))+FJ214*SIN(RADIANS(-$C214+Графики!$B$3)),"")</f>
        <v/>
      </c>
      <c r="FL214" s="19" t="str">
        <f>IF(ISNUMBER(FI214), FI214*COS(RADIANS(-$C214+Графики!$B$5))+FJ214*SIN(RADIANS(-$C214+Графики!$B$5)),"")</f>
        <v/>
      </c>
      <c r="FM214" s="24"/>
      <c r="FN214" s="25"/>
      <c r="FO214" s="25"/>
      <c r="FP214" s="25"/>
      <c r="FQ214" s="18" t="str">
        <f t="shared" si="535"/>
        <v/>
      </c>
      <c r="FR214" s="18" t="str">
        <f t="shared" si="536"/>
        <v/>
      </c>
      <c r="FS214" s="18" t="str">
        <f t="shared" si="586"/>
        <v/>
      </c>
      <c r="FT214" s="18" t="str">
        <f t="shared" si="587"/>
        <v/>
      </c>
      <c r="FU214" s="18" t="str">
        <f>IF(ISNUMBER(FS214), FS214*COS(RADIANS(-$C214+Графики!$B$3))+FT214*SIN(RADIANS(-$C214+Графики!$B$3)),"")</f>
        <v/>
      </c>
      <c r="FV214" s="19" t="str">
        <f>IF(ISNUMBER(FS214), FS214*COS(RADIANS(-$C214+Графики!$B$5))+FT214*SIN(RADIANS(-$C214+Графики!$B$5)),"")</f>
        <v/>
      </c>
      <c r="FW214" s="24"/>
      <c r="FX214" s="25"/>
      <c r="FY214" s="25"/>
      <c r="FZ214" s="25"/>
      <c r="GA214" s="18" t="str">
        <f t="shared" si="537"/>
        <v/>
      </c>
      <c r="GB214" s="18" t="str">
        <f t="shared" si="538"/>
        <v/>
      </c>
      <c r="GC214" s="18" t="str">
        <f t="shared" si="588"/>
        <v/>
      </c>
      <c r="GD214" s="18" t="str">
        <f t="shared" si="589"/>
        <v/>
      </c>
      <c r="GE214" s="18" t="str">
        <f>IF(ISNUMBER(GC214), GC214*COS(RADIANS(-$C214+Графики!$B$3))+GD214*SIN(RADIANS(-$C214+Графики!$B$3)),"")</f>
        <v/>
      </c>
      <c r="GF214" s="19" t="str">
        <f>IF(ISNUMBER(GC214), GC214*COS(RADIANS(-$C214+Графики!$B$5))+GD214*SIN(RADIANS(-$C214+Графики!$B$5)),"")</f>
        <v/>
      </c>
      <c r="GG214" s="24"/>
      <c r="GH214" s="25"/>
      <c r="GI214" s="25"/>
      <c r="GJ214" s="25"/>
      <c r="GK214" s="18" t="str">
        <f t="shared" si="539"/>
        <v/>
      </c>
      <c r="GL214" s="18" t="str">
        <f t="shared" si="540"/>
        <v/>
      </c>
      <c r="GM214" s="18" t="str">
        <f t="shared" si="590"/>
        <v/>
      </c>
      <c r="GN214" s="18" t="str">
        <f t="shared" si="591"/>
        <v/>
      </c>
      <c r="GO214" s="18" t="str">
        <f>IF(ISNUMBER(GM214), GM214*COS(RADIANS(-$C214+Графики!$B$3))+GN214*SIN(RADIANS(-$C214+Графики!$B$3)),"")</f>
        <v/>
      </c>
      <c r="GP214" s="19" t="str">
        <f>IF(ISNUMBER(GM214), GM214*COS(RADIANS(-$C214+Графики!$B$5))+GN214*SIN(RADIANS(-$C214+Графики!$B$5)),"")</f>
        <v/>
      </c>
      <c r="GQ214" s="24"/>
      <c r="GR214" s="25"/>
      <c r="GS214" s="25"/>
      <c r="GT214" s="25"/>
      <c r="GU214" s="18" t="str">
        <f t="shared" si="541"/>
        <v/>
      </c>
      <c r="GV214" s="18" t="str">
        <f t="shared" si="542"/>
        <v/>
      </c>
      <c r="GW214" s="18" t="str">
        <f t="shared" si="592"/>
        <v/>
      </c>
      <c r="GX214" s="18" t="str">
        <f t="shared" si="593"/>
        <v/>
      </c>
      <c r="GY214" s="18" t="str">
        <f>IF(ISNUMBER(GW214), GW214*COS(RADIANS(-$C214+Графики!$B$3))+GX214*SIN(RADIANS(-$C214+Графики!$B$3)),"")</f>
        <v/>
      </c>
      <c r="GZ214" s="19" t="str">
        <f>IF(ISNUMBER(GW214), GW214*COS(RADIANS(-$C214+Графики!$B$5))+GX214*SIN(RADIANS(-$C214+Графики!$B$5)),"")</f>
        <v/>
      </c>
      <c r="HA214" s="24"/>
      <c r="HB214" s="25"/>
      <c r="HC214" s="25"/>
      <c r="HD214" s="25"/>
      <c r="HE214" s="18" t="str">
        <f t="shared" si="543"/>
        <v/>
      </c>
      <c r="HF214" s="18" t="str">
        <f t="shared" si="544"/>
        <v/>
      </c>
      <c r="HG214" s="18" t="str">
        <f t="shared" si="594"/>
        <v/>
      </c>
      <c r="HH214" s="18" t="str">
        <f t="shared" si="595"/>
        <v/>
      </c>
      <c r="HI214" s="18" t="str">
        <f>IF(ISNUMBER(HG214), HG214*COS(RADIANS(-$C214+Графики!$B$3))+HH214*SIN(RADIANS(-$C214+Графики!$B$3)),"")</f>
        <v/>
      </c>
      <c r="HJ214" s="19" t="str">
        <f>IF(ISNUMBER(HG214), HG214*COS(RADIANS(-$C214+Графики!$B$5))+HH214*SIN(RADIANS(-$C214+Графики!$B$5)),"")</f>
        <v/>
      </c>
      <c r="HK214" s="24"/>
      <c r="HL214" s="25"/>
      <c r="HM214" s="25"/>
      <c r="HN214" s="25"/>
      <c r="HO214" s="18" t="str">
        <f t="shared" si="545"/>
        <v/>
      </c>
      <c r="HP214" s="18" t="str">
        <f t="shared" si="546"/>
        <v/>
      </c>
      <c r="HQ214" s="18" t="str">
        <f t="shared" si="596"/>
        <v/>
      </c>
      <c r="HR214" s="18" t="str">
        <f t="shared" si="597"/>
        <v/>
      </c>
      <c r="HS214" s="18" t="str">
        <f>IF(ISNUMBER(HQ214), HQ214*COS(RADIANS(-$C214+Графики!$B$3))+HR214*SIN(RADIANS(-$C214+Графики!$B$3)),"")</f>
        <v/>
      </c>
      <c r="HT214" s="19" t="str">
        <f>IF(ISNUMBER(HQ214), HQ214*COS(RADIANS(-$C214+Графики!$B$5))+HR214*SIN(RADIANS(-$C214+Графики!$B$5)),"")</f>
        <v/>
      </c>
      <c r="HU214" s="24"/>
      <c r="HV214" s="25"/>
      <c r="HW214" s="25"/>
      <c r="HX214" s="25"/>
      <c r="HY214" s="18" t="str">
        <f t="shared" si="547"/>
        <v/>
      </c>
      <c r="HZ214" s="18" t="str">
        <f t="shared" si="548"/>
        <v/>
      </c>
      <c r="IA214" s="18" t="str">
        <f t="shared" si="598"/>
        <v/>
      </c>
      <c r="IB214" s="18" t="str">
        <f t="shared" si="599"/>
        <v/>
      </c>
      <c r="IC214" s="18" t="str">
        <f>IF(ISNUMBER(IA214), IA214*COS(RADIANS(-$C214+Графики!$B$3))+IB214*SIN(RADIANS(-$C214+Графики!$B$3)),"")</f>
        <v/>
      </c>
      <c r="ID214" s="19" t="str">
        <f>IF(ISNUMBER(IA214), IA214*COS(RADIANS(-$C214+Графики!$B$5))+IB214*SIN(RADIANS(-$C214+Графики!$B$5)),"")</f>
        <v/>
      </c>
      <c r="IE214" s="24"/>
      <c r="IF214" s="25"/>
      <c r="IG214" s="25"/>
      <c r="IH214" s="25"/>
      <c r="II214" s="18" t="str">
        <f t="shared" si="549"/>
        <v/>
      </c>
      <c r="IJ214" s="18" t="str">
        <f t="shared" si="550"/>
        <v/>
      </c>
      <c r="IK214" s="18" t="str">
        <f t="shared" si="600"/>
        <v/>
      </c>
      <c r="IL214" s="18" t="str">
        <f t="shared" si="601"/>
        <v/>
      </c>
      <c r="IM214" s="18" t="str">
        <f>IF(ISNUMBER(IK214), IK214*COS(RADIANS(-$C214+Графики!$B$3))+IL214*SIN(RADIANS(-$C214+Графики!$B$3)),"")</f>
        <v/>
      </c>
      <c r="IN214" s="19" t="str">
        <f>IF(ISNUMBER(IK214), IK214*COS(RADIANS(-$C214+Графики!$B$5))+IL214*SIN(RADIANS(-$C214+Графики!$B$5)),"")</f>
        <v/>
      </c>
      <c r="IO214" s="24"/>
      <c r="IP214" s="25"/>
      <c r="IQ214" s="25"/>
      <c r="IR214" s="25"/>
      <c r="IS214" s="18" t="str">
        <f t="shared" si="551"/>
        <v/>
      </c>
      <c r="IT214" s="18" t="str">
        <f t="shared" si="552"/>
        <v/>
      </c>
      <c r="IU214" s="18" t="str">
        <f t="shared" si="602"/>
        <v/>
      </c>
      <c r="IV214" s="18" t="str">
        <f t="shared" si="603"/>
        <v/>
      </c>
      <c r="IW214" s="18" t="str">
        <f>IF(ISNUMBER(IU214), IU214*COS(RADIANS(-$C214+Графики!$B$3))+IV214*SIN(RADIANS(-$C214+Графики!$B$3)),"")</f>
        <v/>
      </c>
      <c r="IX214" s="19" t="str">
        <f>IF(ISNUMBER(IU214), IU214*COS(RADIANS(-$C214+Графики!$B$5))+IV214*SIN(RADIANS(-$C214+Графики!$B$5)),"")</f>
        <v/>
      </c>
    </row>
    <row r="215" spans="1:258" s="88" customFormat="1" x14ac:dyDescent="0.25">
      <c r="A215" s="44">
        <v>215</v>
      </c>
      <c r="B215" s="50">
        <v>0</v>
      </c>
      <c r="C215" s="11">
        <f>IF(Графики!$A$7="Расчитывать с учетом закручивания скважины",B215,0)</f>
        <v>0</v>
      </c>
      <c r="D215" s="47">
        <v>106</v>
      </c>
      <c r="E215" s="34">
        <f t="shared" si="607"/>
        <v>0</v>
      </c>
      <c r="F215" s="35">
        <f t="shared" si="607"/>
        <v>0</v>
      </c>
      <c r="G215" s="35">
        <f t="shared" si="605"/>
        <v>0</v>
      </c>
      <c r="H215" s="36">
        <f t="shared" si="606"/>
        <v>0</v>
      </c>
      <c r="I215" s="29"/>
      <c r="J215" s="25"/>
      <c r="K215" s="25"/>
      <c r="L215" s="25"/>
      <c r="M215" s="18" t="str">
        <f t="shared" si="503"/>
        <v/>
      </c>
      <c r="N215" s="18" t="str">
        <f t="shared" si="504"/>
        <v/>
      </c>
      <c r="O215" s="18" t="str">
        <f t="shared" si="554"/>
        <v/>
      </c>
      <c r="P215" s="18" t="str">
        <f t="shared" si="555"/>
        <v/>
      </c>
      <c r="Q215" s="18" t="str">
        <f>IF(ISNUMBER(O215), O215*COS(RADIANS(-$C215+Графики!$B$3))+P215*SIN(RADIANS(-$C215+Графики!$B$3)),"")</f>
        <v/>
      </c>
      <c r="R215" s="19" t="str">
        <f>IF(ISNUMBER(O215), O215*COS(RADIANS(-$C215+Графики!$B$5))+P215*SIN(RADIANS(-$C215+Графики!$B$5)),"")</f>
        <v/>
      </c>
      <c r="S215" s="29"/>
      <c r="T215" s="25"/>
      <c r="U215" s="25"/>
      <c r="V215" s="25"/>
      <c r="W215" s="18" t="str">
        <f t="shared" si="505"/>
        <v/>
      </c>
      <c r="X215" s="18" t="str">
        <f t="shared" si="506"/>
        <v/>
      </c>
      <c r="Y215" s="18" t="str">
        <f t="shared" si="556"/>
        <v/>
      </c>
      <c r="Z215" s="18" t="str">
        <f t="shared" si="557"/>
        <v/>
      </c>
      <c r="AA215" s="18" t="str">
        <f>IF(ISNUMBER(Y215), Y215*COS(RADIANS(-$C215+Графики!$B$3))+Z215*SIN(RADIANS(-$C215+Графики!$B$3)),"")</f>
        <v/>
      </c>
      <c r="AB215" s="18" t="str">
        <f>IF(ISNUMBER(Y215), Y215*COS(RADIANS(-$C215+Графики!$B$5))+Z215*SIN(RADIANS(-$C215+Графики!$B$5)),"")</f>
        <v/>
      </c>
      <c r="AC215" s="24"/>
      <c r="AD215" s="25"/>
      <c r="AE215" s="25"/>
      <c r="AF215" s="25"/>
      <c r="AG215" s="18" t="str">
        <f t="shared" si="507"/>
        <v/>
      </c>
      <c r="AH215" s="18" t="str">
        <f t="shared" si="508"/>
        <v/>
      </c>
      <c r="AI215" s="18" t="str">
        <f t="shared" si="558"/>
        <v/>
      </c>
      <c r="AJ215" s="18" t="str">
        <f t="shared" si="559"/>
        <v/>
      </c>
      <c r="AK215" s="18" t="str">
        <f>IF(ISNUMBER(AI215), AI215*COS(RADIANS(-$C215+Графики!$B$3))+AJ215*SIN(RADIANS(-$C215+Графики!$B$3)),"")</f>
        <v/>
      </c>
      <c r="AL215" s="19" t="str">
        <f>IF(ISNUMBER(AI215), AI215*COS(RADIANS(-$C215+Графики!$B$5))+AJ215*SIN(RADIANS(-$C215+Графики!$B$5)),"")</f>
        <v/>
      </c>
      <c r="AM215" s="24"/>
      <c r="AN215" s="25"/>
      <c r="AO215" s="25"/>
      <c r="AP215" s="25"/>
      <c r="AQ215" s="18" t="str">
        <f t="shared" si="509"/>
        <v/>
      </c>
      <c r="AR215" s="18" t="str">
        <f t="shared" si="510"/>
        <v/>
      </c>
      <c r="AS215" s="18" t="str">
        <f t="shared" si="560"/>
        <v/>
      </c>
      <c r="AT215" s="18" t="str">
        <f t="shared" si="561"/>
        <v/>
      </c>
      <c r="AU215" s="18" t="str">
        <f>IF(ISNUMBER(AS215), AS215*COS(RADIANS(-$C215+Графики!$B$3))+AT215*SIN(RADIANS(-$C215+Графики!$B$3)),"")</f>
        <v/>
      </c>
      <c r="AV215" s="19" t="str">
        <f>IF(ISNUMBER(AS215), AS215*COS(RADIANS(-$C215+Графики!$B$5))+AT215*SIN(RADIANS(-$C215+Графики!$B$5)),"")</f>
        <v/>
      </c>
      <c r="AW215" s="24"/>
      <c r="AX215" s="25"/>
      <c r="AY215" s="25"/>
      <c r="AZ215" s="25"/>
      <c r="BA215" s="18" t="str">
        <f t="shared" si="511"/>
        <v/>
      </c>
      <c r="BB215" s="18" t="str">
        <f t="shared" si="512"/>
        <v/>
      </c>
      <c r="BC215" s="18" t="str">
        <f t="shared" si="562"/>
        <v/>
      </c>
      <c r="BD215" s="18" t="str">
        <f t="shared" si="563"/>
        <v/>
      </c>
      <c r="BE215" s="18" t="str">
        <f>IF(ISNUMBER(BC215), BC215*COS(RADIANS(-$C215+Графики!$B$3))+BD215*SIN(RADIANS(-$C215+Графики!$B$3)),"")</f>
        <v/>
      </c>
      <c r="BF215" s="19" t="str">
        <f>IF(ISNUMBER(BC215), BC215*COS(RADIANS(-$C215+Графики!$B$5))+BD215*SIN(RADIANS(-$C215+Графики!$B$5)),"")</f>
        <v/>
      </c>
      <c r="BG215" s="24"/>
      <c r="BH215" s="25"/>
      <c r="BI215" s="25"/>
      <c r="BJ215" s="25"/>
      <c r="BK215" s="18" t="str">
        <f t="shared" si="513"/>
        <v/>
      </c>
      <c r="BL215" s="18" t="str">
        <f t="shared" si="514"/>
        <v/>
      </c>
      <c r="BM215" s="18" t="str">
        <f t="shared" si="564"/>
        <v/>
      </c>
      <c r="BN215" s="18" t="str">
        <f t="shared" si="565"/>
        <v/>
      </c>
      <c r="BO215" s="18" t="str">
        <f>IF(ISNUMBER(BM215), BM215*COS(RADIANS(-$C215+Графики!$B$3))+BN215*SIN(RADIANS(-$C215+Графики!$B$3)),"")</f>
        <v/>
      </c>
      <c r="BP215" s="19" t="str">
        <f>IF(ISNUMBER(BM215), BM215*COS(RADIANS(-$C215+Графики!$B$5))+BN215*SIN(RADIANS(-$C215+Графики!$B$5)),"")</f>
        <v/>
      </c>
      <c r="BQ215" s="24"/>
      <c r="BR215" s="25"/>
      <c r="BS215" s="25"/>
      <c r="BT215" s="25"/>
      <c r="BU215" s="18" t="str">
        <f t="shared" si="515"/>
        <v/>
      </c>
      <c r="BV215" s="18" t="str">
        <f t="shared" si="516"/>
        <v/>
      </c>
      <c r="BW215" s="18" t="str">
        <f t="shared" si="566"/>
        <v/>
      </c>
      <c r="BX215" s="18" t="str">
        <f t="shared" si="567"/>
        <v/>
      </c>
      <c r="BY215" s="18" t="str">
        <f>IF(ISNUMBER(BW215), BW215*COS(RADIANS(-$C215+Графики!$B$3))+BX215*SIN(RADIANS(-$C215+Графики!$B$3)),"")</f>
        <v/>
      </c>
      <c r="BZ215" s="19" t="str">
        <f>IF(ISNUMBER(BW215), BW215*COS(RADIANS(-$C215+Графики!$B$5))+BX215*SIN(RADIANS(-$C215+Графики!$B$5)),"")</f>
        <v/>
      </c>
      <c r="CA215" s="29"/>
      <c r="CB215" s="25"/>
      <c r="CC215" s="25"/>
      <c r="CD215" s="25"/>
      <c r="CE215" s="18" t="str">
        <f t="shared" si="517"/>
        <v/>
      </c>
      <c r="CF215" s="18" t="str">
        <f t="shared" si="518"/>
        <v/>
      </c>
      <c r="CG215" s="18" t="str">
        <f t="shared" si="568"/>
        <v/>
      </c>
      <c r="CH215" s="18" t="str">
        <f t="shared" si="569"/>
        <v/>
      </c>
      <c r="CI215" s="18" t="str">
        <f>IF(ISNUMBER(CG215), CG215*COS(RADIANS(-$C215+Графики!$B$3))+CH215*SIN(RADIANS(-$C215+Графики!$B$3)),"")</f>
        <v/>
      </c>
      <c r="CJ215" s="19" t="str">
        <f>IF(ISNUMBER(CG215), CG215*COS(RADIANS(-$C215+Графики!$B$5))+CH215*SIN(RADIANS(-$C215+Графики!$B$5)),"")</f>
        <v/>
      </c>
      <c r="CK215" s="24"/>
      <c r="CL215" s="25"/>
      <c r="CM215" s="25"/>
      <c r="CN215" s="25"/>
      <c r="CO215" s="18" t="str">
        <f t="shared" si="519"/>
        <v/>
      </c>
      <c r="CP215" s="18" t="str">
        <f t="shared" si="520"/>
        <v/>
      </c>
      <c r="CQ215" s="18" t="str">
        <f t="shared" si="570"/>
        <v/>
      </c>
      <c r="CR215" s="18" t="str">
        <f t="shared" si="571"/>
        <v/>
      </c>
      <c r="CS215" s="18" t="str">
        <f>IF(ISNUMBER(CQ215), CQ215*COS(RADIANS(-$C215+Графики!$B$3))+CR215*SIN(RADIANS(-$C215+Графики!$B$3)),"")</f>
        <v/>
      </c>
      <c r="CT215" s="19" t="str">
        <f>IF(ISNUMBER(CQ215), CQ215*COS(RADIANS(-$C215+Графики!$B$5))+CR215*SIN(RADIANS(-$C215+Графики!$B$5)),"")</f>
        <v/>
      </c>
      <c r="CU215" s="24"/>
      <c r="CV215" s="25"/>
      <c r="CW215" s="25"/>
      <c r="CX215" s="25"/>
      <c r="CY215" s="18" t="str">
        <f t="shared" si="521"/>
        <v/>
      </c>
      <c r="CZ215" s="18" t="str">
        <f t="shared" si="522"/>
        <v/>
      </c>
      <c r="DA215" s="18" t="str">
        <f t="shared" si="572"/>
        <v/>
      </c>
      <c r="DB215" s="18" t="str">
        <f t="shared" si="573"/>
        <v/>
      </c>
      <c r="DC215" s="18" t="str">
        <f>IF(ISNUMBER(DA215), DA215*COS(RADIANS(-$C215+Графики!$B$3))+DB215*SIN(RADIANS(-$C215+Графики!$B$3)),"")</f>
        <v/>
      </c>
      <c r="DD215" s="19" t="str">
        <f>IF(ISNUMBER(DA215), DA215*COS(RADIANS(-$C215+Графики!$B$5))+DB215*SIN(RADIANS(-$C215+Графики!$B$5)),"")</f>
        <v/>
      </c>
      <c r="DE215" s="24"/>
      <c r="DF215" s="25"/>
      <c r="DG215" s="25"/>
      <c r="DH215" s="25"/>
      <c r="DI215" s="18" t="str">
        <f t="shared" si="523"/>
        <v/>
      </c>
      <c r="DJ215" s="18" t="str">
        <f t="shared" si="524"/>
        <v/>
      </c>
      <c r="DK215" s="18" t="str">
        <f t="shared" si="574"/>
        <v/>
      </c>
      <c r="DL215" s="18" t="str">
        <f t="shared" si="575"/>
        <v/>
      </c>
      <c r="DM215" s="18" t="str">
        <f>IF(ISNUMBER(DK215), DK215*COS(RADIANS(-$C215+Графики!$B$3))+DL215*SIN(RADIANS(-$C215+Графики!$B$3)),"")</f>
        <v/>
      </c>
      <c r="DN215" s="19" t="str">
        <f>IF(ISNUMBER(DK215), DK215*COS(RADIANS(-$C215+Графики!$B$5))+DL215*SIN(RADIANS(-$C215+Графики!$B$5)),"")</f>
        <v/>
      </c>
      <c r="DO215" s="24"/>
      <c r="DP215" s="25"/>
      <c r="DQ215" s="25"/>
      <c r="DR215" s="25"/>
      <c r="DS215" s="18" t="str">
        <f t="shared" si="525"/>
        <v/>
      </c>
      <c r="DT215" s="18" t="str">
        <f t="shared" si="526"/>
        <v/>
      </c>
      <c r="DU215" s="18" t="str">
        <f t="shared" si="576"/>
        <v/>
      </c>
      <c r="DV215" s="18" t="str">
        <f t="shared" si="577"/>
        <v/>
      </c>
      <c r="DW215" s="18" t="str">
        <f>IF(ISNUMBER(DU215), DU215*COS(RADIANS(-$C215+Графики!$B$3))+DV215*SIN(RADIANS(-$C215+Графики!$B$3)),"")</f>
        <v/>
      </c>
      <c r="DX215" s="19" t="str">
        <f>IF(ISNUMBER(DU215), DU215*COS(RADIANS(-$C215+Графики!$B$5))+DV215*SIN(RADIANS(-$C215+Графики!$B$5)),"")</f>
        <v/>
      </c>
      <c r="DY215" s="24"/>
      <c r="DZ215" s="25"/>
      <c r="EA215" s="25"/>
      <c r="EB215" s="25"/>
      <c r="EC215" s="18" t="str">
        <f t="shared" si="527"/>
        <v/>
      </c>
      <c r="ED215" s="18" t="str">
        <f t="shared" si="528"/>
        <v/>
      </c>
      <c r="EE215" s="18" t="str">
        <f t="shared" si="578"/>
        <v/>
      </c>
      <c r="EF215" s="18" t="str">
        <f t="shared" si="579"/>
        <v/>
      </c>
      <c r="EG215" s="18" t="str">
        <f>IF(ISNUMBER(EE215), EE215*COS(RADIANS(-$C215+Графики!$B$3))+EF215*SIN(RADIANS(-$C215+Графики!$B$3)),"")</f>
        <v/>
      </c>
      <c r="EH215" s="19" t="str">
        <f>IF(ISNUMBER(EE215), EE215*COS(RADIANS(-$C215+Графики!$B$5))+EF215*SIN(RADIANS(-$C215+Графики!$B$5)),"")</f>
        <v/>
      </c>
      <c r="EI215" s="24"/>
      <c r="EJ215" s="25"/>
      <c r="EK215" s="25"/>
      <c r="EL215" s="25"/>
      <c r="EM215" s="18" t="str">
        <f t="shared" si="529"/>
        <v/>
      </c>
      <c r="EN215" s="18" t="str">
        <f t="shared" si="530"/>
        <v/>
      </c>
      <c r="EO215" s="18" t="str">
        <f t="shared" si="580"/>
        <v/>
      </c>
      <c r="EP215" s="18" t="str">
        <f t="shared" si="581"/>
        <v/>
      </c>
      <c r="EQ215" s="18" t="str">
        <f>IF(ISNUMBER(EO215), EO215*COS(RADIANS(-$C215+Графики!$B$3))+EP215*SIN(RADIANS(-$C215+Графики!$B$3)),"")</f>
        <v/>
      </c>
      <c r="ER215" s="19" t="str">
        <f>IF(ISNUMBER(EO215), EO215*COS(RADIANS(-$C215+Графики!$B$5))+EP215*SIN(RADIANS(-$C215+Графики!$B$5)),"")</f>
        <v/>
      </c>
      <c r="ES215" s="24"/>
      <c r="ET215" s="25"/>
      <c r="EU215" s="25"/>
      <c r="EV215" s="25"/>
      <c r="EW215" s="18" t="str">
        <f t="shared" si="531"/>
        <v/>
      </c>
      <c r="EX215" s="18" t="str">
        <f t="shared" si="532"/>
        <v/>
      </c>
      <c r="EY215" s="18" t="str">
        <f t="shared" si="582"/>
        <v/>
      </c>
      <c r="EZ215" s="18" t="str">
        <f t="shared" si="583"/>
        <v/>
      </c>
      <c r="FA215" s="18" t="str">
        <f>IF(ISNUMBER(EY215), EY215*COS(RADIANS(-$C215+Графики!$B$3))+EZ215*SIN(RADIANS(-$C215+Графики!$B$3)),"")</f>
        <v/>
      </c>
      <c r="FB215" s="19" t="str">
        <f>IF(ISNUMBER(EY215), EY215*COS(RADIANS(-$C215+Графики!$B$5))+EZ215*SIN(RADIANS(-$C215+Графики!$B$5)),"")</f>
        <v/>
      </c>
      <c r="FC215" s="24"/>
      <c r="FD215" s="25"/>
      <c r="FE215" s="25"/>
      <c r="FF215" s="25"/>
      <c r="FG215" s="18" t="str">
        <f t="shared" si="533"/>
        <v/>
      </c>
      <c r="FH215" s="18" t="str">
        <f t="shared" si="534"/>
        <v/>
      </c>
      <c r="FI215" s="18" t="str">
        <f t="shared" si="584"/>
        <v/>
      </c>
      <c r="FJ215" s="18" t="str">
        <f t="shared" si="585"/>
        <v/>
      </c>
      <c r="FK215" s="18" t="str">
        <f>IF(ISNUMBER(FI215), FI215*COS(RADIANS(-$C215+Графики!$B$3))+FJ215*SIN(RADIANS(-$C215+Графики!$B$3)),"")</f>
        <v/>
      </c>
      <c r="FL215" s="19" t="str">
        <f>IF(ISNUMBER(FI215), FI215*COS(RADIANS(-$C215+Графики!$B$5))+FJ215*SIN(RADIANS(-$C215+Графики!$B$5)),"")</f>
        <v/>
      </c>
      <c r="FM215" s="24"/>
      <c r="FN215" s="25"/>
      <c r="FO215" s="25"/>
      <c r="FP215" s="25"/>
      <c r="FQ215" s="18" t="str">
        <f t="shared" si="535"/>
        <v/>
      </c>
      <c r="FR215" s="18" t="str">
        <f t="shared" si="536"/>
        <v/>
      </c>
      <c r="FS215" s="18" t="str">
        <f t="shared" si="586"/>
        <v/>
      </c>
      <c r="FT215" s="18" t="str">
        <f t="shared" si="587"/>
        <v/>
      </c>
      <c r="FU215" s="18" t="str">
        <f>IF(ISNUMBER(FS215), FS215*COS(RADIANS(-$C215+Графики!$B$3))+FT215*SIN(RADIANS(-$C215+Графики!$B$3)),"")</f>
        <v/>
      </c>
      <c r="FV215" s="19" t="str">
        <f>IF(ISNUMBER(FS215), FS215*COS(RADIANS(-$C215+Графики!$B$5))+FT215*SIN(RADIANS(-$C215+Графики!$B$5)),"")</f>
        <v/>
      </c>
      <c r="FW215" s="24"/>
      <c r="FX215" s="25"/>
      <c r="FY215" s="25"/>
      <c r="FZ215" s="25"/>
      <c r="GA215" s="18" t="str">
        <f t="shared" si="537"/>
        <v/>
      </c>
      <c r="GB215" s="18" t="str">
        <f t="shared" si="538"/>
        <v/>
      </c>
      <c r="GC215" s="18" t="str">
        <f t="shared" si="588"/>
        <v/>
      </c>
      <c r="GD215" s="18" t="str">
        <f t="shared" si="589"/>
        <v/>
      </c>
      <c r="GE215" s="18" t="str">
        <f>IF(ISNUMBER(GC215), GC215*COS(RADIANS(-$C215+Графики!$B$3))+GD215*SIN(RADIANS(-$C215+Графики!$B$3)),"")</f>
        <v/>
      </c>
      <c r="GF215" s="19" t="str">
        <f>IF(ISNUMBER(GC215), GC215*COS(RADIANS(-$C215+Графики!$B$5))+GD215*SIN(RADIANS(-$C215+Графики!$B$5)),"")</f>
        <v/>
      </c>
      <c r="GG215" s="24"/>
      <c r="GH215" s="25"/>
      <c r="GI215" s="25"/>
      <c r="GJ215" s="25"/>
      <c r="GK215" s="18" t="str">
        <f t="shared" si="539"/>
        <v/>
      </c>
      <c r="GL215" s="18" t="str">
        <f t="shared" si="540"/>
        <v/>
      </c>
      <c r="GM215" s="18" t="str">
        <f t="shared" si="590"/>
        <v/>
      </c>
      <c r="GN215" s="18" t="str">
        <f t="shared" si="591"/>
        <v/>
      </c>
      <c r="GO215" s="18" t="str">
        <f>IF(ISNUMBER(GM215), GM215*COS(RADIANS(-$C215+Графики!$B$3))+GN215*SIN(RADIANS(-$C215+Графики!$B$3)),"")</f>
        <v/>
      </c>
      <c r="GP215" s="19" t="str">
        <f>IF(ISNUMBER(GM215), GM215*COS(RADIANS(-$C215+Графики!$B$5))+GN215*SIN(RADIANS(-$C215+Графики!$B$5)),"")</f>
        <v/>
      </c>
      <c r="GQ215" s="24"/>
      <c r="GR215" s="25"/>
      <c r="GS215" s="25"/>
      <c r="GT215" s="25"/>
      <c r="GU215" s="18" t="str">
        <f t="shared" si="541"/>
        <v/>
      </c>
      <c r="GV215" s="18" t="str">
        <f t="shared" si="542"/>
        <v/>
      </c>
      <c r="GW215" s="18" t="str">
        <f t="shared" si="592"/>
        <v/>
      </c>
      <c r="GX215" s="18" t="str">
        <f t="shared" si="593"/>
        <v/>
      </c>
      <c r="GY215" s="18" t="str">
        <f>IF(ISNUMBER(GW215), GW215*COS(RADIANS(-$C215+Графики!$B$3))+GX215*SIN(RADIANS(-$C215+Графики!$B$3)),"")</f>
        <v/>
      </c>
      <c r="GZ215" s="19" t="str">
        <f>IF(ISNUMBER(GW215), GW215*COS(RADIANS(-$C215+Графики!$B$5))+GX215*SIN(RADIANS(-$C215+Графики!$B$5)),"")</f>
        <v/>
      </c>
      <c r="HA215" s="24"/>
      <c r="HB215" s="25"/>
      <c r="HC215" s="25"/>
      <c r="HD215" s="25"/>
      <c r="HE215" s="18" t="str">
        <f t="shared" si="543"/>
        <v/>
      </c>
      <c r="HF215" s="18" t="str">
        <f t="shared" si="544"/>
        <v/>
      </c>
      <c r="HG215" s="18" t="str">
        <f t="shared" si="594"/>
        <v/>
      </c>
      <c r="HH215" s="18" t="str">
        <f t="shared" si="595"/>
        <v/>
      </c>
      <c r="HI215" s="18" t="str">
        <f>IF(ISNUMBER(HG215), HG215*COS(RADIANS(-$C215+Графики!$B$3))+HH215*SIN(RADIANS(-$C215+Графики!$B$3)),"")</f>
        <v/>
      </c>
      <c r="HJ215" s="19" t="str">
        <f>IF(ISNUMBER(HG215), HG215*COS(RADIANS(-$C215+Графики!$B$5))+HH215*SIN(RADIANS(-$C215+Графики!$B$5)),"")</f>
        <v/>
      </c>
      <c r="HK215" s="24"/>
      <c r="HL215" s="25"/>
      <c r="HM215" s="25"/>
      <c r="HN215" s="25"/>
      <c r="HO215" s="18" t="str">
        <f t="shared" si="545"/>
        <v/>
      </c>
      <c r="HP215" s="18" t="str">
        <f t="shared" si="546"/>
        <v/>
      </c>
      <c r="HQ215" s="18" t="str">
        <f t="shared" si="596"/>
        <v/>
      </c>
      <c r="HR215" s="18" t="str">
        <f t="shared" si="597"/>
        <v/>
      </c>
      <c r="HS215" s="18" t="str">
        <f>IF(ISNUMBER(HQ215), HQ215*COS(RADIANS(-$C215+Графики!$B$3))+HR215*SIN(RADIANS(-$C215+Графики!$B$3)),"")</f>
        <v/>
      </c>
      <c r="HT215" s="19" t="str">
        <f>IF(ISNUMBER(HQ215), HQ215*COS(RADIANS(-$C215+Графики!$B$5))+HR215*SIN(RADIANS(-$C215+Графики!$B$5)),"")</f>
        <v/>
      </c>
      <c r="HU215" s="24"/>
      <c r="HV215" s="25"/>
      <c r="HW215" s="25"/>
      <c r="HX215" s="25"/>
      <c r="HY215" s="18" t="str">
        <f t="shared" si="547"/>
        <v/>
      </c>
      <c r="HZ215" s="18" t="str">
        <f t="shared" si="548"/>
        <v/>
      </c>
      <c r="IA215" s="18" t="str">
        <f t="shared" si="598"/>
        <v/>
      </c>
      <c r="IB215" s="18" t="str">
        <f t="shared" si="599"/>
        <v/>
      </c>
      <c r="IC215" s="18" t="str">
        <f>IF(ISNUMBER(IA215), IA215*COS(RADIANS(-$C215+Графики!$B$3))+IB215*SIN(RADIANS(-$C215+Графики!$B$3)),"")</f>
        <v/>
      </c>
      <c r="ID215" s="19" t="str">
        <f>IF(ISNUMBER(IA215), IA215*COS(RADIANS(-$C215+Графики!$B$5))+IB215*SIN(RADIANS(-$C215+Графики!$B$5)),"")</f>
        <v/>
      </c>
      <c r="IE215" s="24"/>
      <c r="IF215" s="25"/>
      <c r="IG215" s="25"/>
      <c r="IH215" s="25"/>
      <c r="II215" s="18" t="str">
        <f t="shared" si="549"/>
        <v/>
      </c>
      <c r="IJ215" s="18" t="str">
        <f t="shared" si="550"/>
        <v/>
      </c>
      <c r="IK215" s="18" t="str">
        <f t="shared" si="600"/>
        <v/>
      </c>
      <c r="IL215" s="18" t="str">
        <f t="shared" si="601"/>
        <v/>
      </c>
      <c r="IM215" s="18" t="str">
        <f>IF(ISNUMBER(IK215), IK215*COS(RADIANS(-$C215+Графики!$B$3))+IL215*SIN(RADIANS(-$C215+Графики!$B$3)),"")</f>
        <v/>
      </c>
      <c r="IN215" s="19" t="str">
        <f>IF(ISNUMBER(IK215), IK215*COS(RADIANS(-$C215+Графики!$B$5))+IL215*SIN(RADIANS(-$C215+Графики!$B$5)),"")</f>
        <v/>
      </c>
      <c r="IO215" s="24"/>
      <c r="IP215" s="25"/>
      <c r="IQ215" s="25"/>
      <c r="IR215" s="25"/>
      <c r="IS215" s="18" t="str">
        <f t="shared" si="551"/>
        <v/>
      </c>
      <c r="IT215" s="18" t="str">
        <f t="shared" si="552"/>
        <v/>
      </c>
      <c r="IU215" s="18" t="str">
        <f t="shared" si="602"/>
        <v/>
      </c>
      <c r="IV215" s="18" t="str">
        <f t="shared" si="603"/>
        <v/>
      </c>
      <c r="IW215" s="18" t="str">
        <f>IF(ISNUMBER(IU215), IU215*COS(RADIANS(-$C215+Графики!$B$3))+IV215*SIN(RADIANS(-$C215+Графики!$B$3)),"")</f>
        <v/>
      </c>
      <c r="IX215" s="19" t="str">
        <f>IF(ISNUMBER(IU215), IU215*COS(RADIANS(-$C215+Графики!$B$5))+IV215*SIN(RADIANS(-$C215+Графики!$B$5)),"")</f>
        <v/>
      </c>
    </row>
    <row r="216" spans="1:258" s="88" customFormat="1" x14ac:dyDescent="0.25">
      <c r="A216" s="44">
        <v>216</v>
      </c>
      <c r="B216" s="50">
        <v>0</v>
      </c>
      <c r="C216" s="11">
        <f>IF(Графики!$A$7="Расчитывать с учетом закручивания скважины",B216,0)</f>
        <v>0</v>
      </c>
      <c r="D216" s="47">
        <v>106.5</v>
      </c>
      <c r="E216" s="34">
        <f t="shared" si="607"/>
        <v>0</v>
      </c>
      <c r="F216" s="35">
        <f t="shared" si="607"/>
        <v>0</v>
      </c>
      <c r="G216" s="35">
        <f t="shared" si="605"/>
        <v>0</v>
      </c>
      <c r="H216" s="36">
        <f t="shared" si="606"/>
        <v>0</v>
      </c>
      <c r="I216" s="29"/>
      <c r="J216" s="25"/>
      <c r="K216" s="25"/>
      <c r="L216" s="25"/>
      <c r="M216" s="18" t="str">
        <f t="shared" si="503"/>
        <v/>
      </c>
      <c r="N216" s="18" t="str">
        <f t="shared" si="504"/>
        <v/>
      </c>
      <c r="O216" s="18" t="str">
        <f t="shared" si="554"/>
        <v/>
      </c>
      <c r="P216" s="18" t="str">
        <f t="shared" si="555"/>
        <v/>
      </c>
      <c r="Q216" s="18" t="str">
        <f>IF(ISNUMBER(O216), O216*COS(RADIANS(-$C216+Графики!$B$3))+P216*SIN(RADIANS(-$C216+Графики!$B$3)),"")</f>
        <v/>
      </c>
      <c r="R216" s="19" t="str">
        <f>IF(ISNUMBER(O216), O216*COS(RADIANS(-$C216+Графики!$B$5))+P216*SIN(RADIANS(-$C216+Графики!$B$5)),"")</f>
        <v/>
      </c>
      <c r="S216" s="29"/>
      <c r="T216" s="25"/>
      <c r="U216" s="25"/>
      <c r="V216" s="25"/>
      <c r="W216" s="18" t="str">
        <f t="shared" si="505"/>
        <v/>
      </c>
      <c r="X216" s="18" t="str">
        <f t="shared" si="506"/>
        <v/>
      </c>
      <c r="Y216" s="18" t="str">
        <f t="shared" si="556"/>
        <v/>
      </c>
      <c r="Z216" s="18" t="str">
        <f t="shared" si="557"/>
        <v/>
      </c>
      <c r="AA216" s="18" t="str">
        <f>IF(ISNUMBER(Y216), Y216*COS(RADIANS(-$C216+Графики!$B$3))+Z216*SIN(RADIANS(-$C216+Графики!$B$3)),"")</f>
        <v/>
      </c>
      <c r="AB216" s="18" t="str">
        <f>IF(ISNUMBER(Y216), Y216*COS(RADIANS(-$C216+Графики!$B$5))+Z216*SIN(RADIANS(-$C216+Графики!$B$5)),"")</f>
        <v/>
      </c>
      <c r="AC216" s="24"/>
      <c r="AD216" s="25"/>
      <c r="AE216" s="25"/>
      <c r="AF216" s="25"/>
      <c r="AG216" s="18" t="str">
        <f t="shared" si="507"/>
        <v/>
      </c>
      <c r="AH216" s="18" t="str">
        <f t="shared" si="508"/>
        <v/>
      </c>
      <c r="AI216" s="18" t="str">
        <f t="shared" si="558"/>
        <v/>
      </c>
      <c r="AJ216" s="18" t="str">
        <f t="shared" si="559"/>
        <v/>
      </c>
      <c r="AK216" s="18" t="str">
        <f>IF(ISNUMBER(AI216), AI216*COS(RADIANS(-$C216+Графики!$B$3))+AJ216*SIN(RADIANS(-$C216+Графики!$B$3)),"")</f>
        <v/>
      </c>
      <c r="AL216" s="19" t="str">
        <f>IF(ISNUMBER(AI216), AI216*COS(RADIANS(-$C216+Графики!$B$5))+AJ216*SIN(RADIANS(-$C216+Графики!$B$5)),"")</f>
        <v/>
      </c>
      <c r="AM216" s="24"/>
      <c r="AN216" s="25"/>
      <c r="AO216" s="25"/>
      <c r="AP216" s="25"/>
      <c r="AQ216" s="18" t="str">
        <f t="shared" si="509"/>
        <v/>
      </c>
      <c r="AR216" s="18" t="str">
        <f t="shared" si="510"/>
        <v/>
      </c>
      <c r="AS216" s="18" t="str">
        <f t="shared" si="560"/>
        <v/>
      </c>
      <c r="AT216" s="18" t="str">
        <f t="shared" si="561"/>
        <v/>
      </c>
      <c r="AU216" s="18" t="str">
        <f>IF(ISNUMBER(AS216), AS216*COS(RADIANS(-$C216+Графики!$B$3))+AT216*SIN(RADIANS(-$C216+Графики!$B$3)),"")</f>
        <v/>
      </c>
      <c r="AV216" s="19" t="str">
        <f>IF(ISNUMBER(AS216), AS216*COS(RADIANS(-$C216+Графики!$B$5))+AT216*SIN(RADIANS(-$C216+Графики!$B$5)),"")</f>
        <v/>
      </c>
      <c r="AW216" s="24"/>
      <c r="AX216" s="25"/>
      <c r="AY216" s="25"/>
      <c r="AZ216" s="25"/>
      <c r="BA216" s="18" t="str">
        <f t="shared" si="511"/>
        <v/>
      </c>
      <c r="BB216" s="18" t="str">
        <f t="shared" si="512"/>
        <v/>
      </c>
      <c r="BC216" s="18" t="str">
        <f t="shared" si="562"/>
        <v/>
      </c>
      <c r="BD216" s="18" t="str">
        <f t="shared" si="563"/>
        <v/>
      </c>
      <c r="BE216" s="18" t="str">
        <f>IF(ISNUMBER(BC216), BC216*COS(RADIANS(-$C216+Графики!$B$3))+BD216*SIN(RADIANS(-$C216+Графики!$B$3)),"")</f>
        <v/>
      </c>
      <c r="BF216" s="19" t="str">
        <f>IF(ISNUMBER(BC216), BC216*COS(RADIANS(-$C216+Графики!$B$5))+BD216*SIN(RADIANS(-$C216+Графики!$B$5)),"")</f>
        <v/>
      </c>
      <c r="BG216" s="24"/>
      <c r="BH216" s="25"/>
      <c r="BI216" s="25"/>
      <c r="BJ216" s="25"/>
      <c r="BK216" s="18" t="str">
        <f t="shared" si="513"/>
        <v/>
      </c>
      <c r="BL216" s="18" t="str">
        <f t="shared" si="514"/>
        <v/>
      </c>
      <c r="BM216" s="18" t="str">
        <f t="shared" si="564"/>
        <v/>
      </c>
      <c r="BN216" s="18" t="str">
        <f t="shared" si="565"/>
        <v/>
      </c>
      <c r="BO216" s="18" t="str">
        <f>IF(ISNUMBER(BM216), BM216*COS(RADIANS(-$C216+Графики!$B$3))+BN216*SIN(RADIANS(-$C216+Графики!$B$3)),"")</f>
        <v/>
      </c>
      <c r="BP216" s="19" t="str">
        <f>IF(ISNUMBER(BM216), BM216*COS(RADIANS(-$C216+Графики!$B$5))+BN216*SIN(RADIANS(-$C216+Графики!$B$5)),"")</f>
        <v/>
      </c>
      <c r="BQ216" s="24"/>
      <c r="BR216" s="25"/>
      <c r="BS216" s="25"/>
      <c r="BT216" s="25"/>
      <c r="BU216" s="18" t="str">
        <f t="shared" si="515"/>
        <v/>
      </c>
      <c r="BV216" s="18" t="str">
        <f t="shared" si="516"/>
        <v/>
      </c>
      <c r="BW216" s="18" t="str">
        <f t="shared" si="566"/>
        <v/>
      </c>
      <c r="BX216" s="18" t="str">
        <f t="shared" si="567"/>
        <v/>
      </c>
      <c r="BY216" s="18" t="str">
        <f>IF(ISNUMBER(BW216), BW216*COS(RADIANS(-$C216+Графики!$B$3))+BX216*SIN(RADIANS(-$C216+Графики!$B$3)),"")</f>
        <v/>
      </c>
      <c r="BZ216" s="19" t="str">
        <f>IF(ISNUMBER(BW216), BW216*COS(RADIANS(-$C216+Графики!$B$5))+BX216*SIN(RADIANS(-$C216+Графики!$B$5)),"")</f>
        <v/>
      </c>
      <c r="CA216" s="29"/>
      <c r="CB216" s="25"/>
      <c r="CC216" s="25"/>
      <c r="CD216" s="25"/>
      <c r="CE216" s="18" t="str">
        <f t="shared" si="517"/>
        <v/>
      </c>
      <c r="CF216" s="18" t="str">
        <f t="shared" si="518"/>
        <v/>
      </c>
      <c r="CG216" s="18" t="str">
        <f t="shared" si="568"/>
        <v/>
      </c>
      <c r="CH216" s="18" t="str">
        <f t="shared" si="569"/>
        <v/>
      </c>
      <c r="CI216" s="18" t="str">
        <f>IF(ISNUMBER(CG216), CG216*COS(RADIANS(-$C216+Графики!$B$3))+CH216*SIN(RADIANS(-$C216+Графики!$B$3)),"")</f>
        <v/>
      </c>
      <c r="CJ216" s="19" t="str">
        <f>IF(ISNUMBER(CG216), CG216*COS(RADIANS(-$C216+Графики!$B$5))+CH216*SIN(RADIANS(-$C216+Графики!$B$5)),"")</f>
        <v/>
      </c>
      <c r="CK216" s="24"/>
      <c r="CL216" s="25"/>
      <c r="CM216" s="25"/>
      <c r="CN216" s="25"/>
      <c r="CO216" s="18" t="str">
        <f t="shared" si="519"/>
        <v/>
      </c>
      <c r="CP216" s="18" t="str">
        <f t="shared" si="520"/>
        <v/>
      </c>
      <c r="CQ216" s="18" t="str">
        <f t="shared" si="570"/>
        <v/>
      </c>
      <c r="CR216" s="18" t="str">
        <f t="shared" si="571"/>
        <v/>
      </c>
      <c r="CS216" s="18" t="str">
        <f>IF(ISNUMBER(CQ216), CQ216*COS(RADIANS(-$C216+Графики!$B$3))+CR216*SIN(RADIANS(-$C216+Графики!$B$3)),"")</f>
        <v/>
      </c>
      <c r="CT216" s="19" t="str">
        <f>IF(ISNUMBER(CQ216), CQ216*COS(RADIANS(-$C216+Графики!$B$5))+CR216*SIN(RADIANS(-$C216+Графики!$B$5)),"")</f>
        <v/>
      </c>
      <c r="CU216" s="24"/>
      <c r="CV216" s="25"/>
      <c r="CW216" s="25"/>
      <c r="CX216" s="25"/>
      <c r="CY216" s="18" t="str">
        <f t="shared" si="521"/>
        <v/>
      </c>
      <c r="CZ216" s="18" t="str">
        <f t="shared" si="522"/>
        <v/>
      </c>
      <c r="DA216" s="18" t="str">
        <f t="shared" si="572"/>
        <v/>
      </c>
      <c r="DB216" s="18" t="str">
        <f t="shared" si="573"/>
        <v/>
      </c>
      <c r="DC216" s="18" t="str">
        <f>IF(ISNUMBER(DA216), DA216*COS(RADIANS(-$C216+Графики!$B$3))+DB216*SIN(RADIANS(-$C216+Графики!$B$3)),"")</f>
        <v/>
      </c>
      <c r="DD216" s="19" t="str">
        <f>IF(ISNUMBER(DA216), DA216*COS(RADIANS(-$C216+Графики!$B$5))+DB216*SIN(RADIANS(-$C216+Графики!$B$5)),"")</f>
        <v/>
      </c>
      <c r="DE216" s="24"/>
      <c r="DF216" s="25"/>
      <c r="DG216" s="25"/>
      <c r="DH216" s="25"/>
      <c r="DI216" s="18" t="str">
        <f t="shared" si="523"/>
        <v/>
      </c>
      <c r="DJ216" s="18" t="str">
        <f t="shared" si="524"/>
        <v/>
      </c>
      <c r="DK216" s="18" t="str">
        <f t="shared" si="574"/>
        <v/>
      </c>
      <c r="DL216" s="18" t="str">
        <f t="shared" si="575"/>
        <v/>
      </c>
      <c r="DM216" s="18" t="str">
        <f>IF(ISNUMBER(DK216), DK216*COS(RADIANS(-$C216+Графики!$B$3))+DL216*SIN(RADIANS(-$C216+Графики!$B$3)),"")</f>
        <v/>
      </c>
      <c r="DN216" s="19" t="str">
        <f>IF(ISNUMBER(DK216), DK216*COS(RADIANS(-$C216+Графики!$B$5))+DL216*SIN(RADIANS(-$C216+Графики!$B$5)),"")</f>
        <v/>
      </c>
      <c r="DO216" s="24"/>
      <c r="DP216" s="25"/>
      <c r="DQ216" s="25"/>
      <c r="DR216" s="25"/>
      <c r="DS216" s="18" t="str">
        <f t="shared" si="525"/>
        <v/>
      </c>
      <c r="DT216" s="18" t="str">
        <f t="shared" si="526"/>
        <v/>
      </c>
      <c r="DU216" s="18" t="str">
        <f t="shared" si="576"/>
        <v/>
      </c>
      <c r="DV216" s="18" t="str">
        <f t="shared" si="577"/>
        <v/>
      </c>
      <c r="DW216" s="18" t="str">
        <f>IF(ISNUMBER(DU216), DU216*COS(RADIANS(-$C216+Графики!$B$3))+DV216*SIN(RADIANS(-$C216+Графики!$B$3)),"")</f>
        <v/>
      </c>
      <c r="DX216" s="19" t="str">
        <f>IF(ISNUMBER(DU216), DU216*COS(RADIANS(-$C216+Графики!$B$5))+DV216*SIN(RADIANS(-$C216+Графики!$B$5)),"")</f>
        <v/>
      </c>
      <c r="DY216" s="24"/>
      <c r="DZ216" s="25"/>
      <c r="EA216" s="25"/>
      <c r="EB216" s="25"/>
      <c r="EC216" s="18" t="str">
        <f t="shared" si="527"/>
        <v/>
      </c>
      <c r="ED216" s="18" t="str">
        <f t="shared" si="528"/>
        <v/>
      </c>
      <c r="EE216" s="18" t="str">
        <f t="shared" si="578"/>
        <v/>
      </c>
      <c r="EF216" s="18" t="str">
        <f t="shared" si="579"/>
        <v/>
      </c>
      <c r="EG216" s="18" t="str">
        <f>IF(ISNUMBER(EE216), EE216*COS(RADIANS(-$C216+Графики!$B$3))+EF216*SIN(RADIANS(-$C216+Графики!$B$3)),"")</f>
        <v/>
      </c>
      <c r="EH216" s="19" t="str">
        <f>IF(ISNUMBER(EE216), EE216*COS(RADIANS(-$C216+Графики!$B$5))+EF216*SIN(RADIANS(-$C216+Графики!$B$5)),"")</f>
        <v/>
      </c>
      <c r="EI216" s="24"/>
      <c r="EJ216" s="25"/>
      <c r="EK216" s="25"/>
      <c r="EL216" s="25"/>
      <c r="EM216" s="18" t="str">
        <f t="shared" si="529"/>
        <v/>
      </c>
      <c r="EN216" s="18" t="str">
        <f t="shared" si="530"/>
        <v/>
      </c>
      <c r="EO216" s="18" t="str">
        <f t="shared" si="580"/>
        <v/>
      </c>
      <c r="EP216" s="18" t="str">
        <f t="shared" si="581"/>
        <v/>
      </c>
      <c r="EQ216" s="18" t="str">
        <f>IF(ISNUMBER(EO216), EO216*COS(RADIANS(-$C216+Графики!$B$3))+EP216*SIN(RADIANS(-$C216+Графики!$B$3)),"")</f>
        <v/>
      </c>
      <c r="ER216" s="19" t="str">
        <f>IF(ISNUMBER(EO216), EO216*COS(RADIANS(-$C216+Графики!$B$5))+EP216*SIN(RADIANS(-$C216+Графики!$B$5)),"")</f>
        <v/>
      </c>
      <c r="ES216" s="24"/>
      <c r="ET216" s="25"/>
      <c r="EU216" s="25"/>
      <c r="EV216" s="25"/>
      <c r="EW216" s="18" t="str">
        <f t="shared" si="531"/>
        <v/>
      </c>
      <c r="EX216" s="18" t="str">
        <f t="shared" si="532"/>
        <v/>
      </c>
      <c r="EY216" s="18" t="str">
        <f t="shared" si="582"/>
        <v/>
      </c>
      <c r="EZ216" s="18" t="str">
        <f t="shared" si="583"/>
        <v/>
      </c>
      <c r="FA216" s="18" t="str">
        <f>IF(ISNUMBER(EY216), EY216*COS(RADIANS(-$C216+Графики!$B$3))+EZ216*SIN(RADIANS(-$C216+Графики!$B$3)),"")</f>
        <v/>
      </c>
      <c r="FB216" s="19" t="str">
        <f>IF(ISNUMBER(EY216), EY216*COS(RADIANS(-$C216+Графики!$B$5))+EZ216*SIN(RADIANS(-$C216+Графики!$B$5)),"")</f>
        <v/>
      </c>
      <c r="FC216" s="24"/>
      <c r="FD216" s="25"/>
      <c r="FE216" s="25"/>
      <c r="FF216" s="25"/>
      <c r="FG216" s="18" t="str">
        <f t="shared" si="533"/>
        <v/>
      </c>
      <c r="FH216" s="18" t="str">
        <f t="shared" si="534"/>
        <v/>
      </c>
      <c r="FI216" s="18" t="str">
        <f t="shared" si="584"/>
        <v/>
      </c>
      <c r="FJ216" s="18" t="str">
        <f t="shared" si="585"/>
        <v/>
      </c>
      <c r="FK216" s="18" t="str">
        <f>IF(ISNUMBER(FI216), FI216*COS(RADIANS(-$C216+Графики!$B$3))+FJ216*SIN(RADIANS(-$C216+Графики!$B$3)),"")</f>
        <v/>
      </c>
      <c r="FL216" s="19" t="str">
        <f>IF(ISNUMBER(FI216), FI216*COS(RADIANS(-$C216+Графики!$B$5))+FJ216*SIN(RADIANS(-$C216+Графики!$B$5)),"")</f>
        <v/>
      </c>
      <c r="FM216" s="24"/>
      <c r="FN216" s="25"/>
      <c r="FO216" s="25"/>
      <c r="FP216" s="25"/>
      <c r="FQ216" s="18" t="str">
        <f t="shared" si="535"/>
        <v/>
      </c>
      <c r="FR216" s="18" t="str">
        <f t="shared" si="536"/>
        <v/>
      </c>
      <c r="FS216" s="18" t="str">
        <f t="shared" si="586"/>
        <v/>
      </c>
      <c r="FT216" s="18" t="str">
        <f t="shared" si="587"/>
        <v/>
      </c>
      <c r="FU216" s="18" t="str">
        <f>IF(ISNUMBER(FS216), FS216*COS(RADIANS(-$C216+Графики!$B$3))+FT216*SIN(RADIANS(-$C216+Графики!$B$3)),"")</f>
        <v/>
      </c>
      <c r="FV216" s="19" t="str">
        <f>IF(ISNUMBER(FS216), FS216*COS(RADIANS(-$C216+Графики!$B$5))+FT216*SIN(RADIANS(-$C216+Графики!$B$5)),"")</f>
        <v/>
      </c>
      <c r="FW216" s="24"/>
      <c r="FX216" s="25"/>
      <c r="FY216" s="25"/>
      <c r="FZ216" s="25"/>
      <c r="GA216" s="18" t="str">
        <f t="shared" si="537"/>
        <v/>
      </c>
      <c r="GB216" s="18" t="str">
        <f t="shared" si="538"/>
        <v/>
      </c>
      <c r="GC216" s="18" t="str">
        <f t="shared" si="588"/>
        <v/>
      </c>
      <c r="GD216" s="18" t="str">
        <f t="shared" si="589"/>
        <v/>
      </c>
      <c r="GE216" s="18" t="str">
        <f>IF(ISNUMBER(GC216), GC216*COS(RADIANS(-$C216+Графики!$B$3))+GD216*SIN(RADIANS(-$C216+Графики!$B$3)),"")</f>
        <v/>
      </c>
      <c r="GF216" s="19" t="str">
        <f>IF(ISNUMBER(GC216), GC216*COS(RADIANS(-$C216+Графики!$B$5))+GD216*SIN(RADIANS(-$C216+Графики!$B$5)),"")</f>
        <v/>
      </c>
      <c r="GG216" s="24"/>
      <c r="GH216" s="25"/>
      <c r="GI216" s="25"/>
      <c r="GJ216" s="25"/>
      <c r="GK216" s="18" t="str">
        <f t="shared" si="539"/>
        <v/>
      </c>
      <c r="GL216" s="18" t="str">
        <f t="shared" si="540"/>
        <v/>
      </c>
      <c r="GM216" s="18" t="str">
        <f t="shared" si="590"/>
        <v/>
      </c>
      <c r="GN216" s="18" t="str">
        <f t="shared" si="591"/>
        <v/>
      </c>
      <c r="GO216" s="18" t="str">
        <f>IF(ISNUMBER(GM216), GM216*COS(RADIANS(-$C216+Графики!$B$3))+GN216*SIN(RADIANS(-$C216+Графики!$B$3)),"")</f>
        <v/>
      </c>
      <c r="GP216" s="19" t="str">
        <f>IF(ISNUMBER(GM216), GM216*COS(RADIANS(-$C216+Графики!$B$5))+GN216*SIN(RADIANS(-$C216+Графики!$B$5)),"")</f>
        <v/>
      </c>
      <c r="GQ216" s="24"/>
      <c r="GR216" s="25"/>
      <c r="GS216" s="25"/>
      <c r="GT216" s="25"/>
      <c r="GU216" s="18" t="str">
        <f t="shared" si="541"/>
        <v/>
      </c>
      <c r="GV216" s="18" t="str">
        <f t="shared" si="542"/>
        <v/>
      </c>
      <c r="GW216" s="18" t="str">
        <f t="shared" si="592"/>
        <v/>
      </c>
      <c r="GX216" s="18" t="str">
        <f t="shared" si="593"/>
        <v/>
      </c>
      <c r="GY216" s="18" t="str">
        <f>IF(ISNUMBER(GW216), GW216*COS(RADIANS(-$C216+Графики!$B$3))+GX216*SIN(RADIANS(-$C216+Графики!$B$3)),"")</f>
        <v/>
      </c>
      <c r="GZ216" s="19" t="str">
        <f>IF(ISNUMBER(GW216), GW216*COS(RADIANS(-$C216+Графики!$B$5))+GX216*SIN(RADIANS(-$C216+Графики!$B$5)),"")</f>
        <v/>
      </c>
      <c r="HA216" s="24"/>
      <c r="HB216" s="25"/>
      <c r="HC216" s="25"/>
      <c r="HD216" s="25"/>
      <c r="HE216" s="18" t="str">
        <f t="shared" si="543"/>
        <v/>
      </c>
      <c r="HF216" s="18" t="str">
        <f t="shared" si="544"/>
        <v/>
      </c>
      <c r="HG216" s="18" t="str">
        <f t="shared" si="594"/>
        <v/>
      </c>
      <c r="HH216" s="18" t="str">
        <f t="shared" si="595"/>
        <v/>
      </c>
      <c r="HI216" s="18" t="str">
        <f>IF(ISNUMBER(HG216), HG216*COS(RADIANS(-$C216+Графики!$B$3))+HH216*SIN(RADIANS(-$C216+Графики!$B$3)),"")</f>
        <v/>
      </c>
      <c r="HJ216" s="19" t="str">
        <f>IF(ISNUMBER(HG216), HG216*COS(RADIANS(-$C216+Графики!$B$5))+HH216*SIN(RADIANS(-$C216+Графики!$B$5)),"")</f>
        <v/>
      </c>
      <c r="HK216" s="24"/>
      <c r="HL216" s="25"/>
      <c r="HM216" s="25"/>
      <c r="HN216" s="25"/>
      <c r="HO216" s="18" t="str">
        <f t="shared" si="545"/>
        <v/>
      </c>
      <c r="HP216" s="18" t="str">
        <f t="shared" si="546"/>
        <v/>
      </c>
      <c r="HQ216" s="18" t="str">
        <f t="shared" si="596"/>
        <v/>
      </c>
      <c r="HR216" s="18" t="str">
        <f t="shared" si="597"/>
        <v/>
      </c>
      <c r="HS216" s="18" t="str">
        <f>IF(ISNUMBER(HQ216), HQ216*COS(RADIANS(-$C216+Графики!$B$3))+HR216*SIN(RADIANS(-$C216+Графики!$B$3)),"")</f>
        <v/>
      </c>
      <c r="HT216" s="19" t="str">
        <f>IF(ISNUMBER(HQ216), HQ216*COS(RADIANS(-$C216+Графики!$B$5))+HR216*SIN(RADIANS(-$C216+Графики!$B$5)),"")</f>
        <v/>
      </c>
      <c r="HU216" s="24"/>
      <c r="HV216" s="25"/>
      <c r="HW216" s="25"/>
      <c r="HX216" s="25"/>
      <c r="HY216" s="18" t="str">
        <f t="shared" si="547"/>
        <v/>
      </c>
      <c r="HZ216" s="18" t="str">
        <f t="shared" si="548"/>
        <v/>
      </c>
      <c r="IA216" s="18" t="str">
        <f t="shared" si="598"/>
        <v/>
      </c>
      <c r="IB216" s="18" t="str">
        <f t="shared" si="599"/>
        <v/>
      </c>
      <c r="IC216" s="18" t="str">
        <f>IF(ISNUMBER(IA216), IA216*COS(RADIANS(-$C216+Графики!$B$3))+IB216*SIN(RADIANS(-$C216+Графики!$B$3)),"")</f>
        <v/>
      </c>
      <c r="ID216" s="19" t="str">
        <f>IF(ISNUMBER(IA216), IA216*COS(RADIANS(-$C216+Графики!$B$5))+IB216*SIN(RADIANS(-$C216+Графики!$B$5)),"")</f>
        <v/>
      </c>
      <c r="IE216" s="24"/>
      <c r="IF216" s="25"/>
      <c r="IG216" s="25"/>
      <c r="IH216" s="25"/>
      <c r="II216" s="18" t="str">
        <f t="shared" si="549"/>
        <v/>
      </c>
      <c r="IJ216" s="18" t="str">
        <f t="shared" si="550"/>
        <v/>
      </c>
      <c r="IK216" s="18" t="str">
        <f t="shared" si="600"/>
        <v/>
      </c>
      <c r="IL216" s="18" t="str">
        <f t="shared" si="601"/>
        <v/>
      </c>
      <c r="IM216" s="18" t="str">
        <f>IF(ISNUMBER(IK216), IK216*COS(RADIANS(-$C216+Графики!$B$3))+IL216*SIN(RADIANS(-$C216+Графики!$B$3)),"")</f>
        <v/>
      </c>
      <c r="IN216" s="19" t="str">
        <f>IF(ISNUMBER(IK216), IK216*COS(RADIANS(-$C216+Графики!$B$5))+IL216*SIN(RADIANS(-$C216+Графики!$B$5)),"")</f>
        <v/>
      </c>
      <c r="IO216" s="24"/>
      <c r="IP216" s="25"/>
      <c r="IQ216" s="25"/>
      <c r="IR216" s="25"/>
      <c r="IS216" s="18" t="str">
        <f t="shared" si="551"/>
        <v/>
      </c>
      <c r="IT216" s="18" t="str">
        <f t="shared" si="552"/>
        <v/>
      </c>
      <c r="IU216" s="18" t="str">
        <f t="shared" si="602"/>
        <v/>
      </c>
      <c r="IV216" s="18" t="str">
        <f t="shared" si="603"/>
        <v/>
      </c>
      <c r="IW216" s="18" t="str">
        <f>IF(ISNUMBER(IU216), IU216*COS(RADIANS(-$C216+Графики!$B$3))+IV216*SIN(RADIANS(-$C216+Графики!$B$3)),"")</f>
        <v/>
      </c>
      <c r="IX216" s="19" t="str">
        <f>IF(ISNUMBER(IU216), IU216*COS(RADIANS(-$C216+Графики!$B$5))+IV216*SIN(RADIANS(-$C216+Графики!$B$5)),"")</f>
        <v/>
      </c>
    </row>
    <row r="217" spans="1:258" s="88" customFormat="1" x14ac:dyDescent="0.25">
      <c r="A217" s="44">
        <v>217</v>
      </c>
      <c r="B217" s="50">
        <v>0</v>
      </c>
      <c r="C217" s="11">
        <f>IF(Графики!$A$7="Расчитывать с учетом закручивания скважины",B217,0)</f>
        <v>0</v>
      </c>
      <c r="D217" s="47">
        <v>107</v>
      </c>
      <c r="E217" s="34">
        <f t="shared" si="607"/>
        <v>0</v>
      </c>
      <c r="F217" s="35">
        <f t="shared" si="607"/>
        <v>0</v>
      </c>
      <c r="G217" s="35">
        <f t="shared" si="605"/>
        <v>0</v>
      </c>
      <c r="H217" s="36">
        <f t="shared" si="606"/>
        <v>0</v>
      </c>
      <c r="I217" s="29"/>
      <c r="J217" s="25"/>
      <c r="K217" s="25"/>
      <c r="L217" s="25"/>
      <c r="M217" s="18" t="str">
        <f t="shared" si="503"/>
        <v/>
      </c>
      <c r="N217" s="18" t="str">
        <f t="shared" si="504"/>
        <v/>
      </c>
      <c r="O217" s="18" t="str">
        <f t="shared" si="554"/>
        <v/>
      </c>
      <c r="P217" s="18" t="str">
        <f t="shared" si="555"/>
        <v/>
      </c>
      <c r="Q217" s="18" t="str">
        <f>IF(ISNUMBER(O217), O217*COS(RADIANS(-$C217+Графики!$B$3))+P217*SIN(RADIANS(-$C217+Графики!$B$3)),"")</f>
        <v/>
      </c>
      <c r="R217" s="19" t="str">
        <f>IF(ISNUMBER(O217), O217*COS(RADIANS(-$C217+Графики!$B$5))+P217*SIN(RADIANS(-$C217+Графики!$B$5)),"")</f>
        <v/>
      </c>
      <c r="S217" s="29"/>
      <c r="T217" s="25"/>
      <c r="U217" s="25"/>
      <c r="V217" s="25"/>
      <c r="W217" s="18" t="str">
        <f t="shared" si="505"/>
        <v/>
      </c>
      <c r="X217" s="18" t="str">
        <f t="shared" si="506"/>
        <v/>
      </c>
      <c r="Y217" s="18" t="str">
        <f t="shared" si="556"/>
        <v/>
      </c>
      <c r="Z217" s="18" t="str">
        <f t="shared" si="557"/>
        <v/>
      </c>
      <c r="AA217" s="18" t="str">
        <f>IF(ISNUMBER(Y217), Y217*COS(RADIANS(-$C217+Графики!$B$3))+Z217*SIN(RADIANS(-$C217+Графики!$B$3)),"")</f>
        <v/>
      </c>
      <c r="AB217" s="18" t="str">
        <f>IF(ISNUMBER(Y217), Y217*COS(RADIANS(-$C217+Графики!$B$5))+Z217*SIN(RADIANS(-$C217+Графики!$B$5)),"")</f>
        <v/>
      </c>
      <c r="AC217" s="24"/>
      <c r="AD217" s="25"/>
      <c r="AE217" s="25"/>
      <c r="AF217" s="25"/>
      <c r="AG217" s="18" t="str">
        <f t="shared" si="507"/>
        <v/>
      </c>
      <c r="AH217" s="18" t="str">
        <f t="shared" si="508"/>
        <v/>
      </c>
      <c r="AI217" s="18" t="str">
        <f t="shared" si="558"/>
        <v/>
      </c>
      <c r="AJ217" s="18" t="str">
        <f t="shared" si="559"/>
        <v/>
      </c>
      <c r="AK217" s="18" t="str">
        <f>IF(ISNUMBER(AI217), AI217*COS(RADIANS(-$C217+Графики!$B$3))+AJ217*SIN(RADIANS(-$C217+Графики!$B$3)),"")</f>
        <v/>
      </c>
      <c r="AL217" s="19" t="str">
        <f>IF(ISNUMBER(AI217), AI217*COS(RADIANS(-$C217+Графики!$B$5))+AJ217*SIN(RADIANS(-$C217+Графики!$B$5)),"")</f>
        <v/>
      </c>
      <c r="AM217" s="24"/>
      <c r="AN217" s="25"/>
      <c r="AO217" s="25"/>
      <c r="AP217" s="25"/>
      <c r="AQ217" s="18" t="str">
        <f t="shared" si="509"/>
        <v/>
      </c>
      <c r="AR217" s="18" t="str">
        <f t="shared" si="510"/>
        <v/>
      </c>
      <c r="AS217" s="18" t="str">
        <f t="shared" si="560"/>
        <v/>
      </c>
      <c r="AT217" s="18" t="str">
        <f t="shared" si="561"/>
        <v/>
      </c>
      <c r="AU217" s="18" t="str">
        <f>IF(ISNUMBER(AS217), AS217*COS(RADIANS(-$C217+Графики!$B$3))+AT217*SIN(RADIANS(-$C217+Графики!$B$3)),"")</f>
        <v/>
      </c>
      <c r="AV217" s="19" t="str">
        <f>IF(ISNUMBER(AS217), AS217*COS(RADIANS(-$C217+Графики!$B$5))+AT217*SIN(RADIANS(-$C217+Графики!$B$5)),"")</f>
        <v/>
      </c>
      <c r="AW217" s="24"/>
      <c r="AX217" s="25"/>
      <c r="AY217" s="25"/>
      <c r="AZ217" s="25"/>
      <c r="BA217" s="18" t="str">
        <f t="shared" si="511"/>
        <v/>
      </c>
      <c r="BB217" s="18" t="str">
        <f t="shared" si="512"/>
        <v/>
      </c>
      <c r="BC217" s="18" t="str">
        <f t="shared" si="562"/>
        <v/>
      </c>
      <c r="BD217" s="18" t="str">
        <f t="shared" si="563"/>
        <v/>
      </c>
      <c r="BE217" s="18" t="str">
        <f>IF(ISNUMBER(BC217), BC217*COS(RADIANS(-$C217+Графики!$B$3))+BD217*SIN(RADIANS(-$C217+Графики!$B$3)),"")</f>
        <v/>
      </c>
      <c r="BF217" s="19" t="str">
        <f>IF(ISNUMBER(BC217), BC217*COS(RADIANS(-$C217+Графики!$B$5))+BD217*SIN(RADIANS(-$C217+Графики!$B$5)),"")</f>
        <v/>
      </c>
      <c r="BG217" s="24"/>
      <c r="BH217" s="25"/>
      <c r="BI217" s="25"/>
      <c r="BJ217" s="25"/>
      <c r="BK217" s="18" t="str">
        <f t="shared" si="513"/>
        <v/>
      </c>
      <c r="BL217" s="18" t="str">
        <f t="shared" si="514"/>
        <v/>
      </c>
      <c r="BM217" s="18" t="str">
        <f t="shared" si="564"/>
        <v/>
      </c>
      <c r="BN217" s="18" t="str">
        <f t="shared" si="565"/>
        <v/>
      </c>
      <c r="BO217" s="18" t="str">
        <f>IF(ISNUMBER(BM217), BM217*COS(RADIANS(-$C217+Графики!$B$3))+BN217*SIN(RADIANS(-$C217+Графики!$B$3)),"")</f>
        <v/>
      </c>
      <c r="BP217" s="19" t="str">
        <f>IF(ISNUMBER(BM217), BM217*COS(RADIANS(-$C217+Графики!$B$5))+BN217*SIN(RADIANS(-$C217+Графики!$B$5)),"")</f>
        <v/>
      </c>
      <c r="BQ217" s="24"/>
      <c r="BR217" s="25"/>
      <c r="BS217" s="25"/>
      <c r="BT217" s="25"/>
      <c r="BU217" s="18" t="str">
        <f t="shared" si="515"/>
        <v/>
      </c>
      <c r="BV217" s="18" t="str">
        <f t="shared" si="516"/>
        <v/>
      </c>
      <c r="BW217" s="18" t="str">
        <f t="shared" si="566"/>
        <v/>
      </c>
      <c r="BX217" s="18" t="str">
        <f t="shared" si="567"/>
        <v/>
      </c>
      <c r="BY217" s="18" t="str">
        <f>IF(ISNUMBER(BW217), BW217*COS(RADIANS(-$C217+Графики!$B$3))+BX217*SIN(RADIANS(-$C217+Графики!$B$3)),"")</f>
        <v/>
      </c>
      <c r="BZ217" s="19" t="str">
        <f>IF(ISNUMBER(BW217), BW217*COS(RADIANS(-$C217+Графики!$B$5))+BX217*SIN(RADIANS(-$C217+Графики!$B$5)),"")</f>
        <v/>
      </c>
      <c r="CA217" s="29"/>
      <c r="CB217" s="25"/>
      <c r="CC217" s="25"/>
      <c r="CD217" s="25"/>
      <c r="CE217" s="18" t="str">
        <f t="shared" si="517"/>
        <v/>
      </c>
      <c r="CF217" s="18" t="str">
        <f t="shared" si="518"/>
        <v/>
      </c>
      <c r="CG217" s="18" t="str">
        <f t="shared" si="568"/>
        <v/>
      </c>
      <c r="CH217" s="18" t="str">
        <f t="shared" si="569"/>
        <v/>
      </c>
      <c r="CI217" s="18" t="str">
        <f>IF(ISNUMBER(CG217), CG217*COS(RADIANS(-$C217+Графики!$B$3))+CH217*SIN(RADIANS(-$C217+Графики!$B$3)),"")</f>
        <v/>
      </c>
      <c r="CJ217" s="19" t="str">
        <f>IF(ISNUMBER(CG217), CG217*COS(RADIANS(-$C217+Графики!$B$5))+CH217*SIN(RADIANS(-$C217+Графики!$B$5)),"")</f>
        <v/>
      </c>
      <c r="CK217" s="24"/>
      <c r="CL217" s="25"/>
      <c r="CM217" s="25"/>
      <c r="CN217" s="25"/>
      <c r="CO217" s="18" t="str">
        <f t="shared" si="519"/>
        <v/>
      </c>
      <c r="CP217" s="18" t="str">
        <f t="shared" si="520"/>
        <v/>
      </c>
      <c r="CQ217" s="18" t="str">
        <f t="shared" si="570"/>
        <v/>
      </c>
      <c r="CR217" s="18" t="str">
        <f t="shared" si="571"/>
        <v/>
      </c>
      <c r="CS217" s="18" t="str">
        <f>IF(ISNUMBER(CQ217), CQ217*COS(RADIANS(-$C217+Графики!$B$3))+CR217*SIN(RADIANS(-$C217+Графики!$B$3)),"")</f>
        <v/>
      </c>
      <c r="CT217" s="19" t="str">
        <f>IF(ISNUMBER(CQ217), CQ217*COS(RADIANS(-$C217+Графики!$B$5))+CR217*SIN(RADIANS(-$C217+Графики!$B$5)),"")</f>
        <v/>
      </c>
      <c r="CU217" s="24"/>
      <c r="CV217" s="25"/>
      <c r="CW217" s="25"/>
      <c r="CX217" s="25"/>
      <c r="CY217" s="18" t="str">
        <f t="shared" si="521"/>
        <v/>
      </c>
      <c r="CZ217" s="18" t="str">
        <f t="shared" si="522"/>
        <v/>
      </c>
      <c r="DA217" s="18" t="str">
        <f t="shared" si="572"/>
        <v/>
      </c>
      <c r="DB217" s="18" t="str">
        <f t="shared" si="573"/>
        <v/>
      </c>
      <c r="DC217" s="18" t="str">
        <f>IF(ISNUMBER(DA217), DA217*COS(RADIANS(-$C217+Графики!$B$3))+DB217*SIN(RADIANS(-$C217+Графики!$B$3)),"")</f>
        <v/>
      </c>
      <c r="DD217" s="19" t="str">
        <f>IF(ISNUMBER(DA217), DA217*COS(RADIANS(-$C217+Графики!$B$5))+DB217*SIN(RADIANS(-$C217+Графики!$B$5)),"")</f>
        <v/>
      </c>
      <c r="DE217" s="24"/>
      <c r="DF217" s="25"/>
      <c r="DG217" s="25"/>
      <c r="DH217" s="25"/>
      <c r="DI217" s="18" t="str">
        <f t="shared" si="523"/>
        <v/>
      </c>
      <c r="DJ217" s="18" t="str">
        <f t="shared" si="524"/>
        <v/>
      </c>
      <c r="DK217" s="18" t="str">
        <f t="shared" si="574"/>
        <v/>
      </c>
      <c r="DL217" s="18" t="str">
        <f t="shared" si="575"/>
        <v/>
      </c>
      <c r="DM217" s="18" t="str">
        <f>IF(ISNUMBER(DK217), DK217*COS(RADIANS(-$C217+Графики!$B$3))+DL217*SIN(RADIANS(-$C217+Графики!$B$3)),"")</f>
        <v/>
      </c>
      <c r="DN217" s="19" t="str">
        <f>IF(ISNUMBER(DK217), DK217*COS(RADIANS(-$C217+Графики!$B$5))+DL217*SIN(RADIANS(-$C217+Графики!$B$5)),"")</f>
        <v/>
      </c>
      <c r="DO217" s="24"/>
      <c r="DP217" s="25"/>
      <c r="DQ217" s="25"/>
      <c r="DR217" s="25"/>
      <c r="DS217" s="18" t="str">
        <f t="shared" si="525"/>
        <v/>
      </c>
      <c r="DT217" s="18" t="str">
        <f t="shared" si="526"/>
        <v/>
      </c>
      <c r="DU217" s="18" t="str">
        <f t="shared" si="576"/>
        <v/>
      </c>
      <c r="DV217" s="18" t="str">
        <f t="shared" si="577"/>
        <v/>
      </c>
      <c r="DW217" s="18" t="str">
        <f>IF(ISNUMBER(DU217), DU217*COS(RADIANS(-$C217+Графики!$B$3))+DV217*SIN(RADIANS(-$C217+Графики!$B$3)),"")</f>
        <v/>
      </c>
      <c r="DX217" s="19" t="str">
        <f>IF(ISNUMBER(DU217), DU217*COS(RADIANS(-$C217+Графики!$B$5))+DV217*SIN(RADIANS(-$C217+Графики!$B$5)),"")</f>
        <v/>
      </c>
      <c r="DY217" s="24"/>
      <c r="DZ217" s="25"/>
      <c r="EA217" s="25"/>
      <c r="EB217" s="25"/>
      <c r="EC217" s="18" t="str">
        <f t="shared" si="527"/>
        <v/>
      </c>
      <c r="ED217" s="18" t="str">
        <f t="shared" si="528"/>
        <v/>
      </c>
      <c r="EE217" s="18" t="str">
        <f t="shared" si="578"/>
        <v/>
      </c>
      <c r="EF217" s="18" t="str">
        <f t="shared" si="579"/>
        <v/>
      </c>
      <c r="EG217" s="18" t="str">
        <f>IF(ISNUMBER(EE217), EE217*COS(RADIANS(-$C217+Графики!$B$3))+EF217*SIN(RADIANS(-$C217+Графики!$B$3)),"")</f>
        <v/>
      </c>
      <c r="EH217" s="19" t="str">
        <f>IF(ISNUMBER(EE217), EE217*COS(RADIANS(-$C217+Графики!$B$5))+EF217*SIN(RADIANS(-$C217+Графики!$B$5)),"")</f>
        <v/>
      </c>
      <c r="EI217" s="24"/>
      <c r="EJ217" s="25"/>
      <c r="EK217" s="25"/>
      <c r="EL217" s="25"/>
      <c r="EM217" s="18" t="str">
        <f t="shared" si="529"/>
        <v/>
      </c>
      <c r="EN217" s="18" t="str">
        <f t="shared" si="530"/>
        <v/>
      </c>
      <c r="EO217" s="18" t="str">
        <f t="shared" si="580"/>
        <v/>
      </c>
      <c r="EP217" s="18" t="str">
        <f t="shared" si="581"/>
        <v/>
      </c>
      <c r="EQ217" s="18" t="str">
        <f>IF(ISNUMBER(EO217), EO217*COS(RADIANS(-$C217+Графики!$B$3))+EP217*SIN(RADIANS(-$C217+Графики!$B$3)),"")</f>
        <v/>
      </c>
      <c r="ER217" s="19" t="str">
        <f>IF(ISNUMBER(EO217), EO217*COS(RADIANS(-$C217+Графики!$B$5))+EP217*SIN(RADIANS(-$C217+Графики!$B$5)),"")</f>
        <v/>
      </c>
      <c r="ES217" s="24"/>
      <c r="ET217" s="25"/>
      <c r="EU217" s="25"/>
      <c r="EV217" s="25"/>
      <c r="EW217" s="18" t="str">
        <f t="shared" si="531"/>
        <v/>
      </c>
      <c r="EX217" s="18" t="str">
        <f t="shared" si="532"/>
        <v/>
      </c>
      <c r="EY217" s="18" t="str">
        <f t="shared" si="582"/>
        <v/>
      </c>
      <c r="EZ217" s="18" t="str">
        <f t="shared" si="583"/>
        <v/>
      </c>
      <c r="FA217" s="18" t="str">
        <f>IF(ISNUMBER(EY217), EY217*COS(RADIANS(-$C217+Графики!$B$3))+EZ217*SIN(RADIANS(-$C217+Графики!$B$3)),"")</f>
        <v/>
      </c>
      <c r="FB217" s="19" t="str">
        <f>IF(ISNUMBER(EY217), EY217*COS(RADIANS(-$C217+Графики!$B$5))+EZ217*SIN(RADIANS(-$C217+Графики!$B$5)),"")</f>
        <v/>
      </c>
      <c r="FC217" s="24"/>
      <c r="FD217" s="25"/>
      <c r="FE217" s="25"/>
      <c r="FF217" s="25"/>
      <c r="FG217" s="18" t="str">
        <f t="shared" si="533"/>
        <v/>
      </c>
      <c r="FH217" s="18" t="str">
        <f t="shared" si="534"/>
        <v/>
      </c>
      <c r="FI217" s="18" t="str">
        <f t="shared" si="584"/>
        <v/>
      </c>
      <c r="FJ217" s="18" t="str">
        <f t="shared" si="585"/>
        <v/>
      </c>
      <c r="FK217" s="18" t="str">
        <f>IF(ISNUMBER(FI217), FI217*COS(RADIANS(-$C217+Графики!$B$3))+FJ217*SIN(RADIANS(-$C217+Графики!$B$3)),"")</f>
        <v/>
      </c>
      <c r="FL217" s="19" t="str">
        <f>IF(ISNUMBER(FI217), FI217*COS(RADIANS(-$C217+Графики!$B$5))+FJ217*SIN(RADIANS(-$C217+Графики!$B$5)),"")</f>
        <v/>
      </c>
      <c r="FM217" s="24"/>
      <c r="FN217" s="25"/>
      <c r="FO217" s="25"/>
      <c r="FP217" s="25"/>
      <c r="FQ217" s="18" t="str">
        <f t="shared" si="535"/>
        <v/>
      </c>
      <c r="FR217" s="18" t="str">
        <f t="shared" si="536"/>
        <v/>
      </c>
      <c r="FS217" s="18" t="str">
        <f t="shared" si="586"/>
        <v/>
      </c>
      <c r="FT217" s="18" t="str">
        <f t="shared" si="587"/>
        <v/>
      </c>
      <c r="FU217" s="18" t="str">
        <f>IF(ISNUMBER(FS217), FS217*COS(RADIANS(-$C217+Графики!$B$3))+FT217*SIN(RADIANS(-$C217+Графики!$B$3)),"")</f>
        <v/>
      </c>
      <c r="FV217" s="19" t="str">
        <f>IF(ISNUMBER(FS217), FS217*COS(RADIANS(-$C217+Графики!$B$5))+FT217*SIN(RADIANS(-$C217+Графики!$B$5)),"")</f>
        <v/>
      </c>
      <c r="FW217" s="24"/>
      <c r="FX217" s="25"/>
      <c r="FY217" s="25"/>
      <c r="FZ217" s="25"/>
      <c r="GA217" s="18" t="str">
        <f t="shared" si="537"/>
        <v/>
      </c>
      <c r="GB217" s="18" t="str">
        <f t="shared" si="538"/>
        <v/>
      </c>
      <c r="GC217" s="18" t="str">
        <f t="shared" si="588"/>
        <v/>
      </c>
      <c r="GD217" s="18" t="str">
        <f t="shared" si="589"/>
        <v/>
      </c>
      <c r="GE217" s="18" t="str">
        <f>IF(ISNUMBER(GC217), GC217*COS(RADIANS(-$C217+Графики!$B$3))+GD217*SIN(RADIANS(-$C217+Графики!$B$3)),"")</f>
        <v/>
      </c>
      <c r="GF217" s="19" t="str">
        <f>IF(ISNUMBER(GC217), GC217*COS(RADIANS(-$C217+Графики!$B$5))+GD217*SIN(RADIANS(-$C217+Графики!$B$5)),"")</f>
        <v/>
      </c>
      <c r="GG217" s="24"/>
      <c r="GH217" s="25"/>
      <c r="GI217" s="25"/>
      <c r="GJ217" s="25"/>
      <c r="GK217" s="18" t="str">
        <f t="shared" si="539"/>
        <v/>
      </c>
      <c r="GL217" s="18" t="str">
        <f t="shared" si="540"/>
        <v/>
      </c>
      <c r="GM217" s="18" t="str">
        <f t="shared" si="590"/>
        <v/>
      </c>
      <c r="GN217" s="18" t="str">
        <f t="shared" si="591"/>
        <v/>
      </c>
      <c r="GO217" s="18" t="str">
        <f>IF(ISNUMBER(GM217), GM217*COS(RADIANS(-$C217+Графики!$B$3))+GN217*SIN(RADIANS(-$C217+Графики!$B$3)),"")</f>
        <v/>
      </c>
      <c r="GP217" s="19" t="str">
        <f>IF(ISNUMBER(GM217), GM217*COS(RADIANS(-$C217+Графики!$B$5))+GN217*SIN(RADIANS(-$C217+Графики!$B$5)),"")</f>
        <v/>
      </c>
      <c r="GQ217" s="24"/>
      <c r="GR217" s="25"/>
      <c r="GS217" s="25"/>
      <c r="GT217" s="25"/>
      <c r="GU217" s="18" t="str">
        <f t="shared" si="541"/>
        <v/>
      </c>
      <c r="GV217" s="18" t="str">
        <f t="shared" si="542"/>
        <v/>
      </c>
      <c r="GW217" s="18" t="str">
        <f t="shared" si="592"/>
        <v/>
      </c>
      <c r="GX217" s="18" t="str">
        <f t="shared" si="593"/>
        <v/>
      </c>
      <c r="GY217" s="18" t="str">
        <f>IF(ISNUMBER(GW217), GW217*COS(RADIANS(-$C217+Графики!$B$3))+GX217*SIN(RADIANS(-$C217+Графики!$B$3)),"")</f>
        <v/>
      </c>
      <c r="GZ217" s="19" t="str">
        <f>IF(ISNUMBER(GW217), GW217*COS(RADIANS(-$C217+Графики!$B$5))+GX217*SIN(RADIANS(-$C217+Графики!$B$5)),"")</f>
        <v/>
      </c>
      <c r="HA217" s="24"/>
      <c r="HB217" s="25"/>
      <c r="HC217" s="25"/>
      <c r="HD217" s="25"/>
      <c r="HE217" s="18" t="str">
        <f t="shared" si="543"/>
        <v/>
      </c>
      <c r="HF217" s="18" t="str">
        <f t="shared" si="544"/>
        <v/>
      </c>
      <c r="HG217" s="18" t="str">
        <f t="shared" si="594"/>
        <v/>
      </c>
      <c r="HH217" s="18" t="str">
        <f t="shared" si="595"/>
        <v/>
      </c>
      <c r="HI217" s="18" t="str">
        <f>IF(ISNUMBER(HG217), HG217*COS(RADIANS(-$C217+Графики!$B$3))+HH217*SIN(RADIANS(-$C217+Графики!$B$3)),"")</f>
        <v/>
      </c>
      <c r="HJ217" s="19" t="str">
        <f>IF(ISNUMBER(HG217), HG217*COS(RADIANS(-$C217+Графики!$B$5))+HH217*SIN(RADIANS(-$C217+Графики!$B$5)),"")</f>
        <v/>
      </c>
      <c r="HK217" s="24"/>
      <c r="HL217" s="25"/>
      <c r="HM217" s="25"/>
      <c r="HN217" s="25"/>
      <c r="HO217" s="18" t="str">
        <f t="shared" si="545"/>
        <v/>
      </c>
      <c r="HP217" s="18" t="str">
        <f t="shared" si="546"/>
        <v/>
      </c>
      <c r="HQ217" s="18" t="str">
        <f t="shared" si="596"/>
        <v/>
      </c>
      <c r="HR217" s="18" t="str">
        <f t="shared" si="597"/>
        <v/>
      </c>
      <c r="HS217" s="18" t="str">
        <f>IF(ISNUMBER(HQ217), HQ217*COS(RADIANS(-$C217+Графики!$B$3))+HR217*SIN(RADIANS(-$C217+Графики!$B$3)),"")</f>
        <v/>
      </c>
      <c r="HT217" s="19" t="str">
        <f>IF(ISNUMBER(HQ217), HQ217*COS(RADIANS(-$C217+Графики!$B$5))+HR217*SIN(RADIANS(-$C217+Графики!$B$5)),"")</f>
        <v/>
      </c>
      <c r="HU217" s="24"/>
      <c r="HV217" s="25"/>
      <c r="HW217" s="25"/>
      <c r="HX217" s="25"/>
      <c r="HY217" s="18" t="str">
        <f t="shared" si="547"/>
        <v/>
      </c>
      <c r="HZ217" s="18" t="str">
        <f t="shared" si="548"/>
        <v/>
      </c>
      <c r="IA217" s="18" t="str">
        <f t="shared" si="598"/>
        <v/>
      </c>
      <c r="IB217" s="18" t="str">
        <f t="shared" si="599"/>
        <v/>
      </c>
      <c r="IC217" s="18" t="str">
        <f>IF(ISNUMBER(IA217), IA217*COS(RADIANS(-$C217+Графики!$B$3))+IB217*SIN(RADIANS(-$C217+Графики!$B$3)),"")</f>
        <v/>
      </c>
      <c r="ID217" s="19" t="str">
        <f>IF(ISNUMBER(IA217), IA217*COS(RADIANS(-$C217+Графики!$B$5))+IB217*SIN(RADIANS(-$C217+Графики!$B$5)),"")</f>
        <v/>
      </c>
      <c r="IE217" s="24"/>
      <c r="IF217" s="25"/>
      <c r="IG217" s="25"/>
      <c r="IH217" s="25"/>
      <c r="II217" s="18" t="str">
        <f t="shared" si="549"/>
        <v/>
      </c>
      <c r="IJ217" s="18" t="str">
        <f t="shared" si="550"/>
        <v/>
      </c>
      <c r="IK217" s="18" t="str">
        <f t="shared" si="600"/>
        <v/>
      </c>
      <c r="IL217" s="18" t="str">
        <f t="shared" si="601"/>
        <v/>
      </c>
      <c r="IM217" s="18" t="str">
        <f>IF(ISNUMBER(IK217), IK217*COS(RADIANS(-$C217+Графики!$B$3))+IL217*SIN(RADIANS(-$C217+Графики!$B$3)),"")</f>
        <v/>
      </c>
      <c r="IN217" s="19" t="str">
        <f>IF(ISNUMBER(IK217), IK217*COS(RADIANS(-$C217+Графики!$B$5))+IL217*SIN(RADIANS(-$C217+Графики!$B$5)),"")</f>
        <v/>
      </c>
      <c r="IO217" s="24"/>
      <c r="IP217" s="25"/>
      <c r="IQ217" s="25"/>
      <c r="IR217" s="25"/>
      <c r="IS217" s="18" t="str">
        <f t="shared" si="551"/>
        <v/>
      </c>
      <c r="IT217" s="18" t="str">
        <f t="shared" si="552"/>
        <v/>
      </c>
      <c r="IU217" s="18" t="str">
        <f t="shared" si="602"/>
        <v/>
      </c>
      <c r="IV217" s="18" t="str">
        <f t="shared" si="603"/>
        <v/>
      </c>
      <c r="IW217" s="18" t="str">
        <f>IF(ISNUMBER(IU217), IU217*COS(RADIANS(-$C217+Графики!$B$3))+IV217*SIN(RADIANS(-$C217+Графики!$B$3)),"")</f>
        <v/>
      </c>
      <c r="IX217" s="19" t="str">
        <f>IF(ISNUMBER(IU217), IU217*COS(RADIANS(-$C217+Графики!$B$5))+IV217*SIN(RADIANS(-$C217+Графики!$B$5)),"")</f>
        <v/>
      </c>
    </row>
    <row r="218" spans="1:258" s="88" customFormat="1" x14ac:dyDescent="0.25">
      <c r="A218" s="44">
        <v>218</v>
      </c>
      <c r="B218" s="50">
        <v>0</v>
      </c>
      <c r="C218" s="11">
        <f>IF(Графики!$A$7="Расчитывать с учетом закручивания скважины",B218,0)</f>
        <v>0</v>
      </c>
      <c r="D218" s="47">
        <v>107.5</v>
      </c>
      <c r="E218" s="34">
        <f t="shared" si="607"/>
        <v>0</v>
      </c>
      <c r="F218" s="35">
        <f t="shared" si="607"/>
        <v>0</v>
      </c>
      <c r="G218" s="35">
        <f t="shared" si="605"/>
        <v>0</v>
      </c>
      <c r="H218" s="36">
        <f t="shared" si="606"/>
        <v>0</v>
      </c>
      <c r="I218" s="29"/>
      <c r="J218" s="25"/>
      <c r="K218" s="25"/>
      <c r="L218" s="25"/>
      <c r="M218" s="18" t="str">
        <f t="shared" si="503"/>
        <v/>
      </c>
      <c r="N218" s="18" t="str">
        <f t="shared" si="504"/>
        <v/>
      </c>
      <c r="O218" s="18" t="str">
        <f t="shared" si="554"/>
        <v/>
      </c>
      <c r="P218" s="18" t="str">
        <f t="shared" si="555"/>
        <v/>
      </c>
      <c r="Q218" s="18" t="str">
        <f>IF(ISNUMBER(O218), O218*COS(RADIANS(-$C218+Графики!$B$3))+P218*SIN(RADIANS(-$C218+Графики!$B$3)),"")</f>
        <v/>
      </c>
      <c r="R218" s="19" t="str">
        <f>IF(ISNUMBER(O218), O218*COS(RADIANS(-$C218+Графики!$B$5))+P218*SIN(RADIANS(-$C218+Графики!$B$5)),"")</f>
        <v/>
      </c>
      <c r="S218" s="29"/>
      <c r="T218" s="25"/>
      <c r="U218" s="25"/>
      <c r="V218" s="25"/>
      <c r="W218" s="18" t="str">
        <f t="shared" si="505"/>
        <v/>
      </c>
      <c r="X218" s="18" t="str">
        <f t="shared" si="506"/>
        <v/>
      </c>
      <c r="Y218" s="18" t="str">
        <f t="shared" si="556"/>
        <v/>
      </c>
      <c r="Z218" s="18" t="str">
        <f t="shared" si="557"/>
        <v/>
      </c>
      <c r="AA218" s="18" t="str">
        <f>IF(ISNUMBER(Y218), Y218*COS(RADIANS(-$C218+Графики!$B$3))+Z218*SIN(RADIANS(-$C218+Графики!$B$3)),"")</f>
        <v/>
      </c>
      <c r="AB218" s="18" t="str">
        <f>IF(ISNUMBER(Y218), Y218*COS(RADIANS(-$C218+Графики!$B$5))+Z218*SIN(RADIANS(-$C218+Графики!$B$5)),"")</f>
        <v/>
      </c>
      <c r="AC218" s="24"/>
      <c r="AD218" s="25"/>
      <c r="AE218" s="25"/>
      <c r="AF218" s="25"/>
      <c r="AG218" s="18" t="str">
        <f t="shared" si="507"/>
        <v/>
      </c>
      <c r="AH218" s="18" t="str">
        <f t="shared" si="508"/>
        <v/>
      </c>
      <c r="AI218" s="18" t="str">
        <f t="shared" si="558"/>
        <v/>
      </c>
      <c r="AJ218" s="18" t="str">
        <f t="shared" si="559"/>
        <v/>
      </c>
      <c r="AK218" s="18" t="str">
        <f>IF(ISNUMBER(AI218), AI218*COS(RADIANS(-$C218+Графики!$B$3))+AJ218*SIN(RADIANS(-$C218+Графики!$B$3)),"")</f>
        <v/>
      </c>
      <c r="AL218" s="19" t="str">
        <f>IF(ISNUMBER(AI218), AI218*COS(RADIANS(-$C218+Графики!$B$5))+AJ218*SIN(RADIANS(-$C218+Графики!$B$5)),"")</f>
        <v/>
      </c>
      <c r="AM218" s="24"/>
      <c r="AN218" s="25"/>
      <c r="AO218" s="25"/>
      <c r="AP218" s="25"/>
      <c r="AQ218" s="18" t="str">
        <f t="shared" si="509"/>
        <v/>
      </c>
      <c r="AR218" s="18" t="str">
        <f t="shared" si="510"/>
        <v/>
      </c>
      <c r="AS218" s="18" t="str">
        <f t="shared" si="560"/>
        <v/>
      </c>
      <c r="AT218" s="18" t="str">
        <f t="shared" si="561"/>
        <v/>
      </c>
      <c r="AU218" s="18" t="str">
        <f>IF(ISNUMBER(AS218), AS218*COS(RADIANS(-$C218+Графики!$B$3))+AT218*SIN(RADIANS(-$C218+Графики!$B$3)),"")</f>
        <v/>
      </c>
      <c r="AV218" s="19" t="str">
        <f>IF(ISNUMBER(AS218), AS218*COS(RADIANS(-$C218+Графики!$B$5))+AT218*SIN(RADIANS(-$C218+Графики!$B$5)),"")</f>
        <v/>
      </c>
      <c r="AW218" s="24"/>
      <c r="AX218" s="25"/>
      <c r="AY218" s="25"/>
      <c r="AZ218" s="25"/>
      <c r="BA218" s="18" t="str">
        <f t="shared" si="511"/>
        <v/>
      </c>
      <c r="BB218" s="18" t="str">
        <f t="shared" si="512"/>
        <v/>
      </c>
      <c r="BC218" s="18" t="str">
        <f t="shared" si="562"/>
        <v/>
      </c>
      <c r="BD218" s="18" t="str">
        <f t="shared" si="563"/>
        <v/>
      </c>
      <c r="BE218" s="18" t="str">
        <f>IF(ISNUMBER(BC218), BC218*COS(RADIANS(-$C218+Графики!$B$3))+BD218*SIN(RADIANS(-$C218+Графики!$B$3)),"")</f>
        <v/>
      </c>
      <c r="BF218" s="19" t="str">
        <f>IF(ISNUMBER(BC218), BC218*COS(RADIANS(-$C218+Графики!$B$5))+BD218*SIN(RADIANS(-$C218+Графики!$B$5)),"")</f>
        <v/>
      </c>
      <c r="BG218" s="24"/>
      <c r="BH218" s="25"/>
      <c r="BI218" s="25"/>
      <c r="BJ218" s="25"/>
      <c r="BK218" s="18" t="str">
        <f t="shared" si="513"/>
        <v/>
      </c>
      <c r="BL218" s="18" t="str">
        <f t="shared" si="514"/>
        <v/>
      </c>
      <c r="BM218" s="18" t="str">
        <f t="shared" si="564"/>
        <v/>
      </c>
      <c r="BN218" s="18" t="str">
        <f t="shared" si="565"/>
        <v/>
      </c>
      <c r="BO218" s="18" t="str">
        <f>IF(ISNUMBER(BM218), BM218*COS(RADIANS(-$C218+Графики!$B$3))+BN218*SIN(RADIANS(-$C218+Графики!$B$3)),"")</f>
        <v/>
      </c>
      <c r="BP218" s="19" t="str">
        <f>IF(ISNUMBER(BM218), BM218*COS(RADIANS(-$C218+Графики!$B$5))+BN218*SIN(RADIANS(-$C218+Графики!$B$5)),"")</f>
        <v/>
      </c>
      <c r="BQ218" s="24"/>
      <c r="BR218" s="25"/>
      <c r="BS218" s="25"/>
      <c r="BT218" s="25"/>
      <c r="BU218" s="18" t="str">
        <f t="shared" si="515"/>
        <v/>
      </c>
      <c r="BV218" s="18" t="str">
        <f t="shared" si="516"/>
        <v/>
      </c>
      <c r="BW218" s="18" t="str">
        <f t="shared" si="566"/>
        <v/>
      </c>
      <c r="BX218" s="18" t="str">
        <f t="shared" si="567"/>
        <v/>
      </c>
      <c r="BY218" s="18" t="str">
        <f>IF(ISNUMBER(BW218), BW218*COS(RADIANS(-$C218+Графики!$B$3))+BX218*SIN(RADIANS(-$C218+Графики!$B$3)),"")</f>
        <v/>
      </c>
      <c r="BZ218" s="19" t="str">
        <f>IF(ISNUMBER(BW218), BW218*COS(RADIANS(-$C218+Графики!$B$5))+BX218*SIN(RADIANS(-$C218+Графики!$B$5)),"")</f>
        <v/>
      </c>
      <c r="CA218" s="29"/>
      <c r="CB218" s="25"/>
      <c r="CC218" s="25"/>
      <c r="CD218" s="25"/>
      <c r="CE218" s="18" t="str">
        <f t="shared" si="517"/>
        <v/>
      </c>
      <c r="CF218" s="18" t="str">
        <f t="shared" si="518"/>
        <v/>
      </c>
      <c r="CG218" s="18" t="str">
        <f t="shared" si="568"/>
        <v/>
      </c>
      <c r="CH218" s="18" t="str">
        <f t="shared" si="569"/>
        <v/>
      </c>
      <c r="CI218" s="18" t="str">
        <f>IF(ISNUMBER(CG218), CG218*COS(RADIANS(-$C218+Графики!$B$3))+CH218*SIN(RADIANS(-$C218+Графики!$B$3)),"")</f>
        <v/>
      </c>
      <c r="CJ218" s="19" t="str">
        <f>IF(ISNUMBER(CG218), CG218*COS(RADIANS(-$C218+Графики!$B$5))+CH218*SIN(RADIANS(-$C218+Графики!$B$5)),"")</f>
        <v/>
      </c>
      <c r="CK218" s="24"/>
      <c r="CL218" s="25"/>
      <c r="CM218" s="25"/>
      <c r="CN218" s="25"/>
      <c r="CO218" s="18" t="str">
        <f t="shared" si="519"/>
        <v/>
      </c>
      <c r="CP218" s="18" t="str">
        <f t="shared" si="520"/>
        <v/>
      </c>
      <c r="CQ218" s="18" t="str">
        <f t="shared" si="570"/>
        <v/>
      </c>
      <c r="CR218" s="18" t="str">
        <f t="shared" si="571"/>
        <v/>
      </c>
      <c r="CS218" s="18" t="str">
        <f>IF(ISNUMBER(CQ218), CQ218*COS(RADIANS(-$C218+Графики!$B$3))+CR218*SIN(RADIANS(-$C218+Графики!$B$3)),"")</f>
        <v/>
      </c>
      <c r="CT218" s="19" t="str">
        <f>IF(ISNUMBER(CQ218), CQ218*COS(RADIANS(-$C218+Графики!$B$5))+CR218*SIN(RADIANS(-$C218+Графики!$B$5)),"")</f>
        <v/>
      </c>
      <c r="CU218" s="24"/>
      <c r="CV218" s="25"/>
      <c r="CW218" s="25"/>
      <c r="CX218" s="25"/>
      <c r="CY218" s="18" t="str">
        <f t="shared" si="521"/>
        <v/>
      </c>
      <c r="CZ218" s="18" t="str">
        <f t="shared" si="522"/>
        <v/>
      </c>
      <c r="DA218" s="18" t="str">
        <f t="shared" si="572"/>
        <v/>
      </c>
      <c r="DB218" s="18" t="str">
        <f t="shared" si="573"/>
        <v/>
      </c>
      <c r="DC218" s="18" t="str">
        <f>IF(ISNUMBER(DA218), DA218*COS(RADIANS(-$C218+Графики!$B$3))+DB218*SIN(RADIANS(-$C218+Графики!$B$3)),"")</f>
        <v/>
      </c>
      <c r="DD218" s="19" t="str">
        <f>IF(ISNUMBER(DA218), DA218*COS(RADIANS(-$C218+Графики!$B$5))+DB218*SIN(RADIANS(-$C218+Графики!$B$5)),"")</f>
        <v/>
      </c>
      <c r="DE218" s="24"/>
      <c r="DF218" s="25"/>
      <c r="DG218" s="25"/>
      <c r="DH218" s="25"/>
      <c r="DI218" s="18" t="str">
        <f t="shared" si="523"/>
        <v/>
      </c>
      <c r="DJ218" s="18" t="str">
        <f t="shared" si="524"/>
        <v/>
      </c>
      <c r="DK218" s="18" t="str">
        <f t="shared" si="574"/>
        <v/>
      </c>
      <c r="DL218" s="18" t="str">
        <f t="shared" si="575"/>
        <v/>
      </c>
      <c r="DM218" s="18" t="str">
        <f>IF(ISNUMBER(DK218), DK218*COS(RADIANS(-$C218+Графики!$B$3))+DL218*SIN(RADIANS(-$C218+Графики!$B$3)),"")</f>
        <v/>
      </c>
      <c r="DN218" s="19" t="str">
        <f>IF(ISNUMBER(DK218), DK218*COS(RADIANS(-$C218+Графики!$B$5))+DL218*SIN(RADIANS(-$C218+Графики!$B$5)),"")</f>
        <v/>
      </c>
      <c r="DO218" s="24"/>
      <c r="DP218" s="25"/>
      <c r="DQ218" s="25"/>
      <c r="DR218" s="25"/>
      <c r="DS218" s="18" t="str">
        <f t="shared" si="525"/>
        <v/>
      </c>
      <c r="DT218" s="18" t="str">
        <f t="shared" si="526"/>
        <v/>
      </c>
      <c r="DU218" s="18" t="str">
        <f t="shared" si="576"/>
        <v/>
      </c>
      <c r="DV218" s="18" t="str">
        <f t="shared" si="577"/>
        <v/>
      </c>
      <c r="DW218" s="18" t="str">
        <f>IF(ISNUMBER(DU218), DU218*COS(RADIANS(-$C218+Графики!$B$3))+DV218*SIN(RADIANS(-$C218+Графики!$B$3)),"")</f>
        <v/>
      </c>
      <c r="DX218" s="19" t="str">
        <f>IF(ISNUMBER(DU218), DU218*COS(RADIANS(-$C218+Графики!$B$5))+DV218*SIN(RADIANS(-$C218+Графики!$B$5)),"")</f>
        <v/>
      </c>
      <c r="DY218" s="24"/>
      <c r="DZ218" s="25"/>
      <c r="EA218" s="25"/>
      <c r="EB218" s="25"/>
      <c r="EC218" s="18" t="str">
        <f t="shared" si="527"/>
        <v/>
      </c>
      <c r="ED218" s="18" t="str">
        <f t="shared" si="528"/>
        <v/>
      </c>
      <c r="EE218" s="18" t="str">
        <f t="shared" si="578"/>
        <v/>
      </c>
      <c r="EF218" s="18" t="str">
        <f t="shared" si="579"/>
        <v/>
      </c>
      <c r="EG218" s="18" t="str">
        <f>IF(ISNUMBER(EE218), EE218*COS(RADIANS(-$C218+Графики!$B$3))+EF218*SIN(RADIANS(-$C218+Графики!$B$3)),"")</f>
        <v/>
      </c>
      <c r="EH218" s="19" t="str">
        <f>IF(ISNUMBER(EE218), EE218*COS(RADIANS(-$C218+Графики!$B$5))+EF218*SIN(RADIANS(-$C218+Графики!$B$5)),"")</f>
        <v/>
      </c>
      <c r="EI218" s="24"/>
      <c r="EJ218" s="25"/>
      <c r="EK218" s="25"/>
      <c r="EL218" s="25"/>
      <c r="EM218" s="18" t="str">
        <f t="shared" si="529"/>
        <v/>
      </c>
      <c r="EN218" s="18" t="str">
        <f t="shared" si="530"/>
        <v/>
      </c>
      <c r="EO218" s="18" t="str">
        <f t="shared" si="580"/>
        <v/>
      </c>
      <c r="EP218" s="18" t="str">
        <f t="shared" si="581"/>
        <v/>
      </c>
      <c r="EQ218" s="18" t="str">
        <f>IF(ISNUMBER(EO218), EO218*COS(RADIANS(-$C218+Графики!$B$3))+EP218*SIN(RADIANS(-$C218+Графики!$B$3)),"")</f>
        <v/>
      </c>
      <c r="ER218" s="19" t="str">
        <f>IF(ISNUMBER(EO218), EO218*COS(RADIANS(-$C218+Графики!$B$5))+EP218*SIN(RADIANS(-$C218+Графики!$B$5)),"")</f>
        <v/>
      </c>
      <c r="ES218" s="24"/>
      <c r="ET218" s="25"/>
      <c r="EU218" s="25"/>
      <c r="EV218" s="25"/>
      <c r="EW218" s="18" t="str">
        <f t="shared" si="531"/>
        <v/>
      </c>
      <c r="EX218" s="18" t="str">
        <f t="shared" si="532"/>
        <v/>
      </c>
      <c r="EY218" s="18" t="str">
        <f t="shared" si="582"/>
        <v/>
      </c>
      <c r="EZ218" s="18" t="str">
        <f t="shared" si="583"/>
        <v/>
      </c>
      <c r="FA218" s="18" t="str">
        <f>IF(ISNUMBER(EY218), EY218*COS(RADIANS(-$C218+Графики!$B$3))+EZ218*SIN(RADIANS(-$C218+Графики!$B$3)),"")</f>
        <v/>
      </c>
      <c r="FB218" s="19" t="str">
        <f>IF(ISNUMBER(EY218), EY218*COS(RADIANS(-$C218+Графики!$B$5))+EZ218*SIN(RADIANS(-$C218+Графики!$B$5)),"")</f>
        <v/>
      </c>
      <c r="FC218" s="24"/>
      <c r="FD218" s="25"/>
      <c r="FE218" s="25"/>
      <c r="FF218" s="25"/>
      <c r="FG218" s="18" t="str">
        <f t="shared" si="533"/>
        <v/>
      </c>
      <c r="FH218" s="18" t="str">
        <f t="shared" si="534"/>
        <v/>
      </c>
      <c r="FI218" s="18" t="str">
        <f t="shared" si="584"/>
        <v/>
      </c>
      <c r="FJ218" s="18" t="str">
        <f t="shared" si="585"/>
        <v/>
      </c>
      <c r="FK218" s="18" t="str">
        <f>IF(ISNUMBER(FI218), FI218*COS(RADIANS(-$C218+Графики!$B$3))+FJ218*SIN(RADIANS(-$C218+Графики!$B$3)),"")</f>
        <v/>
      </c>
      <c r="FL218" s="19" t="str">
        <f>IF(ISNUMBER(FI218), FI218*COS(RADIANS(-$C218+Графики!$B$5))+FJ218*SIN(RADIANS(-$C218+Графики!$B$5)),"")</f>
        <v/>
      </c>
      <c r="FM218" s="24"/>
      <c r="FN218" s="25"/>
      <c r="FO218" s="25"/>
      <c r="FP218" s="25"/>
      <c r="FQ218" s="18" t="str">
        <f t="shared" si="535"/>
        <v/>
      </c>
      <c r="FR218" s="18" t="str">
        <f t="shared" si="536"/>
        <v/>
      </c>
      <c r="FS218" s="18" t="str">
        <f t="shared" si="586"/>
        <v/>
      </c>
      <c r="FT218" s="18" t="str">
        <f t="shared" si="587"/>
        <v/>
      </c>
      <c r="FU218" s="18" t="str">
        <f>IF(ISNUMBER(FS218), FS218*COS(RADIANS(-$C218+Графики!$B$3))+FT218*SIN(RADIANS(-$C218+Графики!$B$3)),"")</f>
        <v/>
      </c>
      <c r="FV218" s="19" t="str">
        <f>IF(ISNUMBER(FS218), FS218*COS(RADIANS(-$C218+Графики!$B$5))+FT218*SIN(RADIANS(-$C218+Графики!$B$5)),"")</f>
        <v/>
      </c>
      <c r="FW218" s="24"/>
      <c r="FX218" s="25"/>
      <c r="FY218" s="25"/>
      <c r="FZ218" s="25"/>
      <c r="GA218" s="18" t="str">
        <f t="shared" si="537"/>
        <v/>
      </c>
      <c r="GB218" s="18" t="str">
        <f t="shared" si="538"/>
        <v/>
      </c>
      <c r="GC218" s="18" t="str">
        <f t="shared" si="588"/>
        <v/>
      </c>
      <c r="GD218" s="18" t="str">
        <f t="shared" si="589"/>
        <v/>
      </c>
      <c r="GE218" s="18" t="str">
        <f>IF(ISNUMBER(GC218), GC218*COS(RADIANS(-$C218+Графики!$B$3))+GD218*SIN(RADIANS(-$C218+Графики!$B$3)),"")</f>
        <v/>
      </c>
      <c r="GF218" s="19" t="str">
        <f>IF(ISNUMBER(GC218), GC218*COS(RADIANS(-$C218+Графики!$B$5))+GD218*SIN(RADIANS(-$C218+Графики!$B$5)),"")</f>
        <v/>
      </c>
      <c r="GG218" s="24"/>
      <c r="GH218" s="25"/>
      <c r="GI218" s="25"/>
      <c r="GJ218" s="25"/>
      <c r="GK218" s="18" t="str">
        <f t="shared" si="539"/>
        <v/>
      </c>
      <c r="GL218" s="18" t="str">
        <f t="shared" si="540"/>
        <v/>
      </c>
      <c r="GM218" s="18" t="str">
        <f t="shared" si="590"/>
        <v/>
      </c>
      <c r="GN218" s="18" t="str">
        <f t="shared" si="591"/>
        <v/>
      </c>
      <c r="GO218" s="18" t="str">
        <f>IF(ISNUMBER(GM218), GM218*COS(RADIANS(-$C218+Графики!$B$3))+GN218*SIN(RADIANS(-$C218+Графики!$B$3)),"")</f>
        <v/>
      </c>
      <c r="GP218" s="19" t="str">
        <f>IF(ISNUMBER(GM218), GM218*COS(RADIANS(-$C218+Графики!$B$5))+GN218*SIN(RADIANS(-$C218+Графики!$B$5)),"")</f>
        <v/>
      </c>
      <c r="GQ218" s="24"/>
      <c r="GR218" s="25"/>
      <c r="GS218" s="25"/>
      <c r="GT218" s="25"/>
      <c r="GU218" s="18" t="str">
        <f t="shared" si="541"/>
        <v/>
      </c>
      <c r="GV218" s="18" t="str">
        <f t="shared" si="542"/>
        <v/>
      </c>
      <c r="GW218" s="18" t="str">
        <f t="shared" si="592"/>
        <v/>
      </c>
      <c r="GX218" s="18" t="str">
        <f t="shared" si="593"/>
        <v/>
      </c>
      <c r="GY218" s="18" t="str">
        <f>IF(ISNUMBER(GW218), GW218*COS(RADIANS(-$C218+Графики!$B$3))+GX218*SIN(RADIANS(-$C218+Графики!$B$3)),"")</f>
        <v/>
      </c>
      <c r="GZ218" s="19" t="str">
        <f>IF(ISNUMBER(GW218), GW218*COS(RADIANS(-$C218+Графики!$B$5))+GX218*SIN(RADIANS(-$C218+Графики!$B$5)),"")</f>
        <v/>
      </c>
      <c r="HA218" s="24"/>
      <c r="HB218" s="25"/>
      <c r="HC218" s="25"/>
      <c r="HD218" s="25"/>
      <c r="HE218" s="18" t="str">
        <f t="shared" si="543"/>
        <v/>
      </c>
      <c r="HF218" s="18" t="str">
        <f t="shared" si="544"/>
        <v/>
      </c>
      <c r="HG218" s="18" t="str">
        <f t="shared" si="594"/>
        <v/>
      </c>
      <c r="HH218" s="18" t="str">
        <f t="shared" si="595"/>
        <v/>
      </c>
      <c r="HI218" s="18" t="str">
        <f>IF(ISNUMBER(HG218), HG218*COS(RADIANS(-$C218+Графики!$B$3))+HH218*SIN(RADIANS(-$C218+Графики!$B$3)),"")</f>
        <v/>
      </c>
      <c r="HJ218" s="19" t="str">
        <f>IF(ISNUMBER(HG218), HG218*COS(RADIANS(-$C218+Графики!$B$5))+HH218*SIN(RADIANS(-$C218+Графики!$B$5)),"")</f>
        <v/>
      </c>
      <c r="HK218" s="24"/>
      <c r="HL218" s="25"/>
      <c r="HM218" s="25"/>
      <c r="HN218" s="25"/>
      <c r="HO218" s="18" t="str">
        <f t="shared" si="545"/>
        <v/>
      </c>
      <c r="HP218" s="18" t="str">
        <f t="shared" si="546"/>
        <v/>
      </c>
      <c r="HQ218" s="18" t="str">
        <f t="shared" si="596"/>
        <v/>
      </c>
      <c r="HR218" s="18" t="str">
        <f t="shared" si="597"/>
        <v/>
      </c>
      <c r="HS218" s="18" t="str">
        <f>IF(ISNUMBER(HQ218), HQ218*COS(RADIANS(-$C218+Графики!$B$3))+HR218*SIN(RADIANS(-$C218+Графики!$B$3)),"")</f>
        <v/>
      </c>
      <c r="HT218" s="19" t="str">
        <f>IF(ISNUMBER(HQ218), HQ218*COS(RADIANS(-$C218+Графики!$B$5))+HR218*SIN(RADIANS(-$C218+Графики!$B$5)),"")</f>
        <v/>
      </c>
      <c r="HU218" s="24"/>
      <c r="HV218" s="25"/>
      <c r="HW218" s="25"/>
      <c r="HX218" s="25"/>
      <c r="HY218" s="18" t="str">
        <f t="shared" si="547"/>
        <v/>
      </c>
      <c r="HZ218" s="18" t="str">
        <f t="shared" si="548"/>
        <v/>
      </c>
      <c r="IA218" s="18" t="str">
        <f t="shared" si="598"/>
        <v/>
      </c>
      <c r="IB218" s="18" t="str">
        <f t="shared" si="599"/>
        <v/>
      </c>
      <c r="IC218" s="18" t="str">
        <f>IF(ISNUMBER(IA218), IA218*COS(RADIANS(-$C218+Графики!$B$3))+IB218*SIN(RADIANS(-$C218+Графики!$B$3)),"")</f>
        <v/>
      </c>
      <c r="ID218" s="19" t="str">
        <f>IF(ISNUMBER(IA218), IA218*COS(RADIANS(-$C218+Графики!$B$5))+IB218*SIN(RADIANS(-$C218+Графики!$B$5)),"")</f>
        <v/>
      </c>
      <c r="IE218" s="24"/>
      <c r="IF218" s="25"/>
      <c r="IG218" s="25"/>
      <c r="IH218" s="25"/>
      <c r="II218" s="18" t="str">
        <f t="shared" si="549"/>
        <v/>
      </c>
      <c r="IJ218" s="18" t="str">
        <f t="shared" si="550"/>
        <v/>
      </c>
      <c r="IK218" s="18" t="str">
        <f t="shared" si="600"/>
        <v/>
      </c>
      <c r="IL218" s="18" t="str">
        <f t="shared" si="601"/>
        <v/>
      </c>
      <c r="IM218" s="18" t="str">
        <f>IF(ISNUMBER(IK218), IK218*COS(RADIANS(-$C218+Графики!$B$3))+IL218*SIN(RADIANS(-$C218+Графики!$B$3)),"")</f>
        <v/>
      </c>
      <c r="IN218" s="19" t="str">
        <f>IF(ISNUMBER(IK218), IK218*COS(RADIANS(-$C218+Графики!$B$5))+IL218*SIN(RADIANS(-$C218+Графики!$B$5)),"")</f>
        <v/>
      </c>
      <c r="IO218" s="24"/>
      <c r="IP218" s="25"/>
      <c r="IQ218" s="25"/>
      <c r="IR218" s="25"/>
      <c r="IS218" s="18" t="str">
        <f t="shared" si="551"/>
        <v/>
      </c>
      <c r="IT218" s="18" t="str">
        <f t="shared" si="552"/>
        <v/>
      </c>
      <c r="IU218" s="18" t="str">
        <f t="shared" si="602"/>
        <v/>
      </c>
      <c r="IV218" s="18" t="str">
        <f t="shared" si="603"/>
        <v/>
      </c>
      <c r="IW218" s="18" t="str">
        <f>IF(ISNUMBER(IU218), IU218*COS(RADIANS(-$C218+Графики!$B$3))+IV218*SIN(RADIANS(-$C218+Графики!$B$3)),"")</f>
        <v/>
      </c>
      <c r="IX218" s="19" t="str">
        <f>IF(ISNUMBER(IU218), IU218*COS(RADIANS(-$C218+Графики!$B$5))+IV218*SIN(RADIANS(-$C218+Графики!$B$5)),"")</f>
        <v/>
      </c>
    </row>
    <row r="219" spans="1:258" s="88" customFormat="1" x14ac:dyDescent="0.25">
      <c r="A219" s="44">
        <v>219</v>
      </c>
      <c r="B219" s="50">
        <v>0</v>
      </c>
      <c r="C219" s="11">
        <f>IF(Графики!$A$7="Расчитывать с учетом закручивания скважины",B219,0)</f>
        <v>0</v>
      </c>
      <c r="D219" s="47">
        <v>108</v>
      </c>
      <c r="E219" s="34">
        <f t="shared" si="607"/>
        <v>0</v>
      </c>
      <c r="F219" s="35">
        <f t="shared" si="607"/>
        <v>0</v>
      </c>
      <c r="G219" s="35">
        <f t="shared" si="605"/>
        <v>0</v>
      </c>
      <c r="H219" s="36">
        <f t="shared" si="606"/>
        <v>0</v>
      </c>
      <c r="I219" s="29"/>
      <c r="J219" s="25"/>
      <c r="K219" s="25"/>
      <c r="L219" s="25"/>
      <c r="M219" s="18" t="str">
        <f t="shared" si="503"/>
        <v/>
      </c>
      <c r="N219" s="18" t="str">
        <f t="shared" si="504"/>
        <v/>
      </c>
      <c r="O219" s="18" t="str">
        <f t="shared" si="554"/>
        <v/>
      </c>
      <c r="P219" s="18" t="str">
        <f t="shared" si="555"/>
        <v/>
      </c>
      <c r="Q219" s="18" t="str">
        <f>IF(ISNUMBER(O219), O219*COS(RADIANS(-$C219+Графики!$B$3))+P219*SIN(RADIANS(-$C219+Графики!$B$3)),"")</f>
        <v/>
      </c>
      <c r="R219" s="19" t="str">
        <f>IF(ISNUMBER(O219), O219*COS(RADIANS(-$C219+Графики!$B$5))+P219*SIN(RADIANS(-$C219+Графики!$B$5)),"")</f>
        <v/>
      </c>
      <c r="S219" s="29"/>
      <c r="T219" s="25"/>
      <c r="U219" s="25"/>
      <c r="V219" s="25"/>
      <c r="W219" s="18" t="str">
        <f t="shared" si="505"/>
        <v/>
      </c>
      <c r="X219" s="18" t="str">
        <f t="shared" si="506"/>
        <v/>
      </c>
      <c r="Y219" s="18" t="str">
        <f t="shared" si="556"/>
        <v/>
      </c>
      <c r="Z219" s="18" t="str">
        <f t="shared" si="557"/>
        <v/>
      </c>
      <c r="AA219" s="18" t="str">
        <f>IF(ISNUMBER(Y219), Y219*COS(RADIANS(-$C219+Графики!$B$3))+Z219*SIN(RADIANS(-$C219+Графики!$B$3)),"")</f>
        <v/>
      </c>
      <c r="AB219" s="18" t="str">
        <f>IF(ISNUMBER(Y219), Y219*COS(RADIANS(-$C219+Графики!$B$5))+Z219*SIN(RADIANS(-$C219+Графики!$B$5)),"")</f>
        <v/>
      </c>
      <c r="AC219" s="24"/>
      <c r="AD219" s="25"/>
      <c r="AE219" s="25"/>
      <c r="AF219" s="25"/>
      <c r="AG219" s="18" t="str">
        <f t="shared" si="507"/>
        <v/>
      </c>
      <c r="AH219" s="18" t="str">
        <f t="shared" si="508"/>
        <v/>
      </c>
      <c r="AI219" s="18" t="str">
        <f t="shared" si="558"/>
        <v/>
      </c>
      <c r="AJ219" s="18" t="str">
        <f t="shared" si="559"/>
        <v/>
      </c>
      <c r="AK219" s="18" t="str">
        <f>IF(ISNUMBER(AI219), AI219*COS(RADIANS(-$C219+Графики!$B$3))+AJ219*SIN(RADIANS(-$C219+Графики!$B$3)),"")</f>
        <v/>
      </c>
      <c r="AL219" s="19" t="str">
        <f>IF(ISNUMBER(AI219), AI219*COS(RADIANS(-$C219+Графики!$B$5))+AJ219*SIN(RADIANS(-$C219+Графики!$B$5)),"")</f>
        <v/>
      </c>
      <c r="AM219" s="24"/>
      <c r="AN219" s="25"/>
      <c r="AO219" s="25"/>
      <c r="AP219" s="25"/>
      <c r="AQ219" s="18" t="str">
        <f t="shared" si="509"/>
        <v/>
      </c>
      <c r="AR219" s="18" t="str">
        <f t="shared" si="510"/>
        <v/>
      </c>
      <c r="AS219" s="18" t="str">
        <f t="shared" si="560"/>
        <v/>
      </c>
      <c r="AT219" s="18" t="str">
        <f t="shared" si="561"/>
        <v/>
      </c>
      <c r="AU219" s="18" t="str">
        <f>IF(ISNUMBER(AS219), AS219*COS(RADIANS(-$C219+Графики!$B$3))+AT219*SIN(RADIANS(-$C219+Графики!$B$3)),"")</f>
        <v/>
      </c>
      <c r="AV219" s="19" t="str">
        <f>IF(ISNUMBER(AS219), AS219*COS(RADIANS(-$C219+Графики!$B$5))+AT219*SIN(RADIANS(-$C219+Графики!$B$5)),"")</f>
        <v/>
      </c>
      <c r="AW219" s="24"/>
      <c r="AX219" s="25"/>
      <c r="AY219" s="25"/>
      <c r="AZ219" s="25"/>
      <c r="BA219" s="18" t="str">
        <f t="shared" si="511"/>
        <v/>
      </c>
      <c r="BB219" s="18" t="str">
        <f t="shared" si="512"/>
        <v/>
      </c>
      <c r="BC219" s="18" t="str">
        <f t="shared" si="562"/>
        <v/>
      </c>
      <c r="BD219" s="18" t="str">
        <f t="shared" si="563"/>
        <v/>
      </c>
      <c r="BE219" s="18" t="str">
        <f>IF(ISNUMBER(BC219), BC219*COS(RADIANS(-$C219+Графики!$B$3))+BD219*SIN(RADIANS(-$C219+Графики!$B$3)),"")</f>
        <v/>
      </c>
      <c r="BF219" s="19" t="str">
        <f>IF(ISNUMBER(BC219), BC219*COS(RADIANS(-$C219+Графики!$B$5))+BD219*SIN(RADIANS(-$C219+Графики!$B$5)),"")</f>
        <v/>
      </c>
      <c r="BG219" s="24"/>
      <c r="BH219" s="25"/>
      <c r="BI219" s="25"/>
      <c r="BJ219" s="25"/>
      <c r="BK219" s="18" t="str">
        <f t="shared" si="513"/>
        <v/>
      </c>
      <c r="BL219" s="18" t="str">
        <f t="shared" si="514"/>
        <v/>
      </c>
      <c r="BM219" s="18" t="str">
        <f t="shared" si="564"/>
        <v/>
      </c>
      <c r="BN219" s="18" t="str">
        <f t="shared" si="565"/>
        <v/>
      </c>
      <c r="BO219" s="18" t="str">
        <f>IF(ISNUMBER(BM219), BM219*COS(RADIANS(-$C219+Графики!$B$3))+BN219*SIN(RADIANS(-$C219+Графики!$B$3)),"")</f>
        <v/>
      </c>
      <c r="BP219" s="19" t="str">
        <f>IF(ISNUMBER(BM219), BM219*COS(RADIANS(-$C219+Графики!$B$5))+BN219*SIN(RADIANS(-$C219+Графики!$B$5)),"")</f>
        <v/>
      </c>
      <c r="BQ219" s="24"/>
      <c r="BR219" s="25"/>
      <c r="BS219" s="25"/>
      <c r="BT219" s="25"/>
      <c r="BU219" s="18" t="str">
        <f t="shared" si="515"/>
        <v/>
      </c>
      <c r="BV219" s="18" t="str">
        <f t="shared" si="516"/>
        <v/>
      </c>
      <c r="BW219" s="18" t="str">
        <f t="shared" si="566"/>
        <v/>
      </c>
      <c r="BX219" s="18" t="str">
        <f t="shared" si="567"/>
        <v/>
      </c>
      <c r="BY219" s="18" t="str">
        <f>IF(ISNUMBER(BW219), BW219*COS(RADIANS(-$C219+Графики!$B$3))+BX219*SIN(RADIANS(-$C219+Графики!$B$3)),"")</f>
        <v/>
      </c>
      <c r="BZ219" s="19" t="str">
        <f>IF(ISNUMBER(BW219), BW219*COS(RADIANS(-$C219+Графики!$B$5))+BX219*SIN(RADIANS(-$C219+Графики!$B$5)),"")</f>
        <v/>
      </c>
      <c r="CA219" s="29"/>
      <c r="CB219" s="25"/>
      <c r="CC219" s="25"/>
      <c r="CD219" s="25"/>
      <c r="CE219" s="18" t="str">
        <f t="shared" si="517"/>
        <v/>
      </c>
      <c r="CF219" s="18" t="str">
        <f t="shared" si="518"/>
        <v/>
      </c>
      <c r="CG219" s="18" t="str">
        <f t="shared" si="568"/>
        <v/>
      </c>
      <c r="CH219" s="18" t="str">
        <f t="shared" si="569"/>
        <v/>
      </c>
      <c r="CI219" s="18" t="str">
        <f>IF(ISNUMBER(CG219), CG219*COS(RADIANS(-$C219+Графики!$B$3))+CH219*SIN(RADIANS(-$C219+Графики!$B$3)),"")</f>
        <v/>
      </c>
      <c r="CJ219" s="19" t="str">
        <f>IF(ISNUMBER(CG219), CG219*COS(RADIANS(-$C219+Графики!$B$5))+CH219*SIN(RADIANS(-$C219+Графики!$B$5)),"")</f>
        <v/>
      </c>
      <c r="CK219" s="24"/>
      <c r="CL219" s="25"/>
      <c r="CM219" s="25"/>
      <c r="CN219" s="25"/>
      <c r="CO219" s="18" t="str">
        <f t="shared" si="519"/>
        <v/>
      </c>
      <c r="CP219" s="18" t="str">
        <f t="shared" si="520"/>
        <v/>
      </c>
      <c r="CQ219" s="18" t="str">
        <f t="shared" si="570"/>
        <v/>
      </c>
      <c r="CR219" s="18" t="str">
        <f t="shared" si="571"/>
        <v/>
      </c>
      <c r="CS219" s="18" t="str">
        <f>IF(ISNUMBER(CQ219), CQ219*COS(RADIANS(-$C219+Графики!$B$3))+CR219*SIN(RADIANS(-$C219+Графики!$B$3)),"")</f>
        <v/>
      </c>
      <c r="CT219" s="19" t="str">
        <f>IF(ISNUMBER(CQ219), CQ219*COS(RADIANS(-$C219+Графики!$B$5))+CR219*SIN(RADIANS(-$C219+Графики!$B$5)),"")</f>
        <v/>
      </c>
      <c r="CU219" s="24"/>
      <c r="CV219" s="25"/>
      <c r="CW219" s="25"/>
      <c r="CX219" s="25"/>
      <c r="CY219" s="18" t="str">
        <f t="shared" si="521"/>
        <v/>
      </c>
      <c r="CZ219" s="18" t="str">
        <f t="shared" si="522"/>
        <v/>
      </c>
      <c r="DA219" s="18" t="str">
        <f t="shared" si="572"/>
        <v/>
      </c>
      <c r="DB219" s="18" t="str">
        <f t="shared" si="573"/>
        <v/>
      </c>
      <c r="DC219" s="18" t="str">
        <f>IF(ISNUMBER(DA219), DA219*COS(RADIANS(-$C219+Графики!$B$3))+DB219*SIN(RADIANS(-$C219+Графики!$B$3)),"")</f>
        <v/>
      </c>
      <c r="DD219" s="19" t="str">
        <f>IF(ISNUMBER(DA219), DA219*COS(RADIANS(-$C219+Графики!$B$5))+DB219*SIN(RADIANS(-$C219+Графики!$B$5)),"")</f>
        <v/>
      </c>
      <c r="DE219" s="24"/>
      <c r="DF219" s="25"/>
      <c r="DG219" s="25"/>
      <c r="DH219" s="25"/>
      <c r="DI219" s="18" t="str">
        <f t="shared" si="523"/>
        <v/>
      </c>
      <c r="DJ219" s="18" t="str">
        <f t="shared" si="524"/>
        <v/>
      </c>
      <c r="DK219" s="18" t="str">
        <f t="shared" si="574"/>
        <v/>
      </c>
      <c r="DL219" s="18" t="str">
        <f t="shared" si="575"/>
        <v/>
      </c>
      <c r="DM219" s="18" t="str">
        <f>IF(ISNUMBER(DK219), DK219*COS(RADIANS(-$C219+Графики!$B$3))+DL219*SIN(RADIANS(-$C219+Графики!$B$3)),"")</f>
        <v/>
      </c>
      <c r="DN219" s="19" t="str">
        <f>IF(ISNUMBER(DK219), DK219*COS(RADIANS(-$C219+Графики!$B$5))+DL219*SIN(RADIANS(-$C219+Графики!$B$5)),"")</f>
        <v/>
      </c>
      <c r="DO219" s="24"/>
      <c r="DP219" s="25"/>
      <c r="DQ219" s="25"/>
      <c r="DR219" s="25"/>
      <c r="DS219" s="18" t="str">
        <f t="shared" si="525"/>
        <v/>
      </c>
      <c r="DT219" s="18" t="str">
        <f t="shared" si="526"/>
        <v/>
      </c>
      <c r="DU219" s="18" t="str">
        <f t="shared" si="576"/>
        <v/>
      </c>
      <c r="DV219" s="18" t="str">
        <f t="shared" si="577"/>
        <v/>
      </c>
      <c r="DW219" s="18" t="str">
        <f>IF(ISNUMBER(DU219), DU219*COS(RADIANS(-$C219+Графики!$B$3))+DV219*SIN(RADIANS(-$C219+Графики!$B$3)),"")</f>
        <v/>
      </c>
      <c r="DX219" s="19" t="str">
        <f>IF(ISNUMBER(DU219), DU219*COS(RADIANS(-$C219+Графики!$B$5))+DV219*SIN(RADIANS(-$C219+Графики!$B$5)),"")</f>
        <v/>
      </c>
      <c r="DY219" s="24"/>
      <c r="DZ219" s="25"/>
      <c r="EA219" s="25"/>
      <c r="EB219" s="25"/>
      <c r="EC219" s="18" t="str">
        <f t="shared" si="527"/>
        <v/>
      </c>
      <c r="ED219" s="18" t="str">
        <f t="shared" si="528"/>
        <v/>
      </c>
      <c r="EE219" s="18" t="str">
        <f t="shared" si="578"/>
        <v/>
      </c>
      <c r="EF219" s="18" t="str">
        <f t="shared" si="579"/>
        <v/>
      </c>
      <c r="EG219" s="18" t="str">
        <f>IF(ISNUMBER(EE219), EE219*COS(RADIANS(-$C219+Графики!$B$3))+EF219*SIN(RADIANS(-$C219+Графики!$B$3)),"")</f>
        <v/>
      </c>
      <c r="EH219" s="19" t="str">
        <f>IF(ISNUMBER(EE219), EE219*COS(RADIANS(-$C219+Графики!$B$5))+EF219*SIN(RADIANS(-$C219+Графики!$B$5)),"")</f>
        <v/>
      </c>
      <c r="EI219" s="24"/>
      <c r="EJ219" s="25"/>
      <c r="EK219" s="25"/>
      <c r="EL219" s="25"/>
      <c r="EM219" s="18" t="str">
        <f t="shared" si="529"/>
        <v/>
      </c>
      <c r="EN219" s="18" t="str">
        <f t="shared" si="530"/>
        <v/>
      </c>
      <c r="EO219" s="18" t="str">
        <f t="shared" si="580"/>
        <v/>
      </c>
      <c r="EP219" s="18" t="str">
        <f t="shared" si="581"/>
        <v/>
      </c>
      <c r="EQ219" s="18" t="str">
        <f>IF(ISNUMBER(EO219), EO219*COS(RADIANS(-$C219+Графики!$B$3))+EP219*SIN(RADIANS(-$C219+Графики!$B$3)),"")</f>
        <v/>
      </c>
      <c r="ER219" s="19" t="str">
        <f>IF(ISNUMBER(EO219), EO219*COS(RADIANS(-$C219+Графики!$B$5))+EP219*SIN(RADIANS(-$C219+Графики!$B$5)),"")</f>
        <v/>
      </c>
      <c r="ES219" s="24"/>
      <c r="ET219" s="25"/>
      <c r="EU219" s="25"/>
      <c r="EV219" s="25"/>
      <c r="EW219" s="18" t="str">
        <f t="shared" si="531"/>
        <v/>
      </c>
      <c r="EX219" s="18" t="str">
        <f t="shared" si="532"/>
        <v/>
      </c>
      <c r="EY219" s="18" t="str">
        <f t="shared" si="582"/>
        <v/>
      </c>
      <c r="EZ219" s="18" t="str">
        <f t="shared" si="583"/>
        <v/>
      </c>
      <c r="FA219" s="18" t="str">
        <f>IF(ISNUMBER(EY219), EY219*COS(RADIANS(-$C219+Графики!$B$3))+EZ219*SIN(RADIANS(-$C219+Графики!$B$3)),"")</f>
        <v/>
      </c>
      <c r="FB219" s="19" t="str">
        <f>IF(ISNUMBER(EY219), EY219*COS(RADIANS(-$C219+Графики!$B$5))+EZ219*SIN(RADIANS(-$C219+Графики!$B$5)),"")</f>
        <v/>
      </c>
      <c r="FC219" s="24"/>
      <c r="FD219" s="25"/>
      <c r="FE219" s="25"/>
      <c r="FF219" s="25"/>
      <c r="FG219" s="18" t="str">
        <f t="shared" si="533"/>
        <v/>
      </c>
      <c r="FH219" s="18" t="str">
        <f t="shared" si="534"/>
        <v/>
      </c>
      <c r="FI219" s="18" t="str">
        <f t="shared" si="584"/>
        <v/>
      </c>
      <c r="FJ219" s="18" t="str">
        <f t="shared" si="585"/>
        <v/>
      </c>
      <c r="FK219" s="18" t="str">
        <f>IF(ISNUMBER(FI219), FI219*COS(RADIANS(-$C219+Графики!$B$3))+FJ219*SIN(RADIANS(-$C219+Графики!$B$3)),"")</f>
        <v/>
      </c>
      <c r="FL219" s="19" t="str">
        <f>IF(ISNUMBER(FI219), FI219*COS(RADIANS(-$C219+Графики!$B$5))+FJ219*SIN(RADIANS(-$C219+Графики!$B$5)),"")</f>
        <v/>
      </c>
      <c r="FM219" s="24"/>
      <c r="FN219" s="25"/>
      <c r="FO219" s="25"/>
      <c r="FP219" s="25"/>
      <c r="FQ219" s="18" t="str">
        <f t="shared" si="535"/>
        <v/>
      </c>
      <c r="FR219" s="18" t="str">
        <f t="shared" si="536"/>
        <v/>
      </c>
      <c r="FS219" s="18" t="str">
        <f t="shared" si="586"/>
        <v/>
      </c>
      <c r="FT219" s="18" t="str">
        <f t="shared" si="587"/>
        <v/>
      </c>
      <c r="FU219" s="18" t="str">
        <f>IF(ISNUMBER(FS219), FS219*COS(RADIANS(-$C219+Графики!$B$3))+FT219*SIN(RADIANS(-$C219+Графики!$B$3)),"")</f>
        <v/>
      </c>
      <c r="FV219" s="19" t="str">
        <f>IF(ISNUMBER(FS219), FS219*COS(RADIANS(-$C219+Графики!$B$5))+FT219*SIN(RADIANS(-$C219+Графики!$B$5)),"")</f>
        <v/>
      </c>
      <c r="FW219" s="24"/>
      <c r="FX219" s="25"/>
      <c r="FY219" s="25"/>
      <c r="FZ219" s="25"/>
      <c r="GA219" s="18" t="str">
        <f t="shared" si="537"/>
        <v/>
      </c>
      <c r="GB219" s="18" t="str">
        <f t="shared" si="538"/>
        <v/>
      </c>
      <c r="GC219" s="18" t="str">
        <f t="shared" si="588"/>
        <v/>
      </c>
      <c r="GD219" s="18" t="str">
        <f t="shared" si="589"/>
        <v/>
      </c>
      <c r="GE219" s="18" t="str">
        <f>IF(ISNUMBER(GC219), GC219*COS(RADIANS(-$C219+Графики!$B$3))+GD219*SIN(RADIANS(-$C219+Графики!$B$3)),"")</f>
        <v/>
      </c>
      <c r="GF219" s="19" t="str">
        <f>IF(ISNUMBER(GC219), GC219*COS(RADIANS(-$C219+Графики!$B$5))+GD219*SIN(RADIANS(-$C219+Графики!$B$5)),"")</f>
        <v/>
      </c>
      <c r="GG219" s="24"/>
      <c r="GH219" s="25"/>
      <c r="GI219" s="25"/>
      <c r="GJ219" s="25"/>
      <c r="GK219" s="18" t="str">
        <f t="shared" si="539"/>
        <v/>
      </c>
      <c r="GL219" s="18" t="str">
        <f t="shared" si="540"/>
        <v/>
      </c>
      <c r="GM219" s="18" t="str">
        <f t="shared" si="590"/>
        <v/>
      </c>
      <c r="GN219" s="18" t="str">
        <f t="shared" si="591"/>
        <v/>
      </c>
      <c r="GO219" s="18" t="str">
        <f>IF(ISNUMBER(GM219), GM219*COS(RADIANS(-$C219+Графики!$B$3))+GN219*SIN(RADIANS(-$C219+Графики!$B$3)),"")</f>
        <v/>
      </c>
      <c r="GP219" s="19" t="str">
        <f>IF(ISNUMBER(GM219), GM219*COS(RADIANS(-$C219+Графики!$B$5))+GN219*SIN(RADIANS(-$C219+Графики!$B$5)),"")</f>
        <v/>
      </c>
      <c r="GQ219" s="24"/>
      <c r="GR219" s="25"/>
      <c r="GS219" s="25"/>
      <c r="GT219" s="25"/>
      <c r="GU219" s="18" t="str">
        <f t="shared" si="541"/>
        <v/>
      </c>
      <c r="GV219" s="18" t="str">
        <f t="shared" si="542"/>
        <v/>
      </c>
      <c r="GW219" s="18" t="str">
        <f t="shared" si="592"/>
        <v/>
      </c>
      <c r="GX219" s="18" t="str">
        <f t="shared" si="593"/>
        <v/>
      </c>
      <c r="GY219" s="18" t="str">
        <f>IF(ISNUMBER(GW219), GW219*COS(RADIANS(-$C219+Графики!$B$3))+GX219*SIN(RADIANS(-$C219+Графики!$B$3)),"")</f>
        <v/>
      </c>
      <c r="GZ219" s="19" t="str">
        <f>IF(ISNUMBER(GW219), GW219*COS(RADIANS(-$C219+Графики!$B$5))+GX219*SIN(RADIANS(-$C219+Графики!$B$5)),"")</f>
        <v/>
      </c>
      <c r="HA219" s="24"/>
      <c r="HB219" s="25"/>
      <c r="HC219" s="25"/>
      <c r="HD219" s="25"/>
      <c r="HE219" s="18" t="str">
        <f t="shared" si="543"/>
        <v/>
      </c>
      <c r="HF219" s="18" t="str">
        <f t="shared" si="544"/>
        <v/>
      </c>
      <c r="HG219" s="18" t="str">
        <f t="shared" si="594"/>
        <v/>
      </c>
      <c r="HH219" s="18" t="str">
        <f t="shared" si="595"/>
        <v/>
      </c>
      <c r="HI219" s="18" t="str">
        <f>IF(ISNUMBER(HG219), HG219*COS(RADIANS(-$C219+Графики!$B$3))+HH219*SIN(RADIANS(-$C219+Графики!$B$3)),"")</f>
        <v/>
      </c>
      <c r="HJ219" s="19" t="str">
        <f>IF(ISNUMBER(HG219), HG219*COS(RADIANS(-$C219+Графики!$B$5))+HH219*SIN(RADIANS(-$C219+Графики!$B$5)),"")</f>
        <v/>
      </c>
      <c r="HK219" s="24"/>
      <c r="HL219" s="25"/>
      <c r="HM219" s="25"/>
      <c r="HN219" s="25"/>
      <c r="HO219" s="18" t="str">
        <f t="shared" si="545"/>
        <v/>
      </c>
      <c r="HP219" s="18" t="str">
        <f t="shared" si="546"/>
        <v/>
      </c>
      <c r="HQ219" s="18" t="str">
        <f t="shared" si="596"/>
        <v/>
      </c>
      <c r="HR219" s="18" t="str">
        <f t="shared" si="597"/>
        <v/>
      </c>
      <c r="HS219" s="18" t="str">
        <f>IF(ISNUMBER(HQ219), HQ219*COS(RADIANS(-$C219+Графики!$B$3))+HR219*SIN(RADIANS(-$C219+Графики!$B$3)),"")</f>
        <v/>
      </c>
      <c r="HT219" s="19" t="str">
        <f>IF(ISNUMBER(HQ219), HQ219*COS(RADIANS(-$C219+Графики!$B$5))+HR219*SIN(RADIANS(-$C219+Графики!$B$5)),"")</f>
        <v/>
      </c>
      <c r="HU219" s="24"/>
      <c r="HV219" s="25"/>
      <c r="HW219" s="25"/>
      <c r="HX219" s="25"/>
      <c r="HY219" s="18" t="str">
        <f t="shared" si="547"/>
        <v/>
      </c>
      <c r="HZ219" s="18" t="str">
        <f t="shared" si="548"/>
        <v/>
      </c>
      <c r="IA219" s="18" t="str">
        <f t="shared" si="598"/>
        <v/>
      </c>
      <c r="IB219" s="18" t="str">
        <f t="shared" si="599"/>
        <v/>
      </c>
      <c r="IC219" s="18" t="str">
        <f>IF(ISNUMBER(IA219), IA219*COS(RADIANS(-$C219+Графики!$B$3))+IB219*SIN(RADIANS(-$C219+Графики!$B$3)),"")</f>
        <v/>
      </c>
      <c r="ID219" s="19" t="str">
        <f>IF(ISNUMBER(IA219), IA219*COS(RADIANS(-$C219+Графики!$B$5))+IB219*SIN(RADIANS(-$C219+Графики!$B$5)),"")</f>
        <v/>
      </c>
      <c r="IE219" s="24"/>
      <c r="IF219" s="25"/>
      <c r="IG219" s="25"/>
      <c r="IH219" s="25"/>
      <c r="II219" s="18" t="str">
        <f t="shared" si="549"/>
        <v/>
      </c>
      <c r="IJ219" s="18" t="str">
        <f t="shared" si="550"/>
        <v/>
      </c>
      <c r="IK219" s="18" t="str">
        <f t="shared" si="600"/>
        <v/>
      </c>
      <c r="IL219" s="18" t="str">
        <f t="shared" si="601"/>
        <v/>
      </c>
      <c r="IM219" s="18" t="str">
        <f>IF(ISNUMBER(IK219), IK219*COS(RADIANS(-$C219+Графики!$B$3))+IL219*SIN(RADIANS(-$C219+Графики!$B$3)),"")</f>
        <v/>
      </c>
      <c r="IN219" s="19" t="str">
        <f>IF(ISNUMBER(IK219), IK219*COS(RADIANS(-$C219+Графики!$B$5))+IL219*SIN(RADIANS(-$C219+Графики!$B$5)),"")</f>
        <v/>
      </c>
      <c r="IO219" s="24"/>
      <c r="IP219" s="25"/>
      <c r="IQ219" s="25"/>
      <c r="IR219" s="25"/>
      <c r="IS219" s="18" t="str">
        <f t="shared" si="551"/>
        <v/>
      </c>
      <c r="IT219" s="18" t="str">
        <f t="shared" si="552"/>
        <v/>
      </c>
      <c r="IU219" s="18" t="str">
        <f t="shared" si="602"/>
        <v/>
      </c>
      <c r="IV219" s="18" t="str">
        <f t="shared" si="603"/>
        <v/>
      </c>
      <c r="IW219" s="18" t="str">
        <f>IF(ISNUMBER(IU219), IU219*COS(RADIANS(-$C219+Графики!$B$3))+IV219*SIN(RADIANS(-$C219+Графики!$B$3)),"")</f>
        <v/>
      </c>
      <c r="IX219" s="19" t="str">
        <f>IF(ISNUMBER(IU219), IU219*COS(RADIANS(-$C219+Графики!$B$5))+IV219*SIN(RADIANS(-$C219+Графики!$B$5)),"")</f>
        <v/>
      </c>
    </row>
    <row r="220" spans="1:258" s="88" customFormat="1" x14ac:dyDescent="0.25">
      <c r="A220" s="44">
        <v>220</v>
      </c>
      <c r="B220" s="50">
        <v>0</v>
      </c>
      <c r="C220" s="11">
        <f>IF(Графики!$A$7="Расчитывать с учетом закручивания скважины",B220,0)</f>
        <v>0</v>
      </c>
      <c r="D220" s="47">
        <v>108.5</v>
      </c>
      <c r="E220" s="34">
        <f t="shared" si="607"/>
        <v>0</v>
      </c>
      <c r="F220" s="35">
        <f t="shared" si="607"/>
        <v>0</v>
      </c>
      <c r="G220" s="35">
        <f t="shared" si="605"/>
        <v>0</v>
      </c>
      <c r="H220" s="36">
        <f t="shared" si="606"/>
        <v>0</v>
      </c>
      <c r="I220" s="29"/>
      <c r="J220" s="25"/>
      <c r="K220" s="25"/>
      <c r="L220" s="25"/>
      <c r="M220" s="18" t="str">
        <f t="shared" si="503"/>
        <v/>
      </c>
      <c r="N220" s="18" t="str">
        <f t="shared" si="504"/>
        <v/>
      </c>
      <c r="O220" s="18" t="str">
        <f t="shared" si="554"/>
        <v/>
      </c>
      <c r="P220" s="18" t="str">
        <f t="shared" si="555"/>
        <v/>
      </c>
      <c r="Q220" s="18" t="str">
        <f>IF(ISNUMBER(O220), O220*COS(RADIANS(-$C220+Графики!$B$3))+P220*SIN(RADIANS(-$C220+Графики!$B$3)),"")</f>
        <v/>
      </c>
      <c r="R220" s="19" t="str">
        <f>IF(ISNUMBER(O220), O220*COS(RADIANS(-$C220+Графики!$B$5))+P220*SIN(RADIANS(-$C220+Графики!$B$5)),"")</f>
        <v/>
      </c>
      <c r="S220" s="29"/>
      <c r="T220" s="25"/>
      <c r="U220" s="25"/>
      <c r="V220" s="25"/>
      <c r="W220" s="18" t="str">
        <f t="shared" si="505"/>
        <v/>
      </c>
      <c r="X220" s="18" t="str">
        <f t="shared" si="506"/>
        <v/>
      </c>
      <c r="Y220" s="18" t="str">
        <f t="shared" si="556"/>
        <v/>
      </c>
      <c r="Z220" s="18" t="str">
        <f t="shared" si="557"/>
        <v/>
      </c>
      <c r="AA220" s="18" t="str">
        <f>IF(ISNUMBER(Y220), Y220*COS(RADIANS(-$C220+Графики!$B$3))+Z220*SIN(RADIANS(-$C220+Графики!$B$3)),"")</f>
        <v/>
      </c>
      <c r="AB220" s="18" t="str">
        <f>IF(ISNUMBER(Y220), Y220*COS(RADIANS(-$C220+Графики!$B$5))+Z220*SIN(RADIANS(-$C220+Графики!$B$5)),"")</f>
        <v/>
      </c>
      <c r="AC220" s="24"/>
      <c r="AD220" s="25"/>
      <c r="AE220" s="25"/>
      <c r="AF220" s="25"/>
      <c r="AG220" s="18" t="str">
        <f t="shared" si="507"/>
        <v/>
      </c>
      <c r="AH220" s="18" t="str">
        <f t="shared" si="508"/>
        <v/>
      </c>
      <c r="AI220" s="18" t="str">
        <f t="shared" si="558"/>
        <v/>
      </c>
      <c r="AJ220" s="18" t="str">
        <f t="shared" si="559"/>
        <v/>
      </c>
      <c r="AK220" s="18" t="str">
        <f>IF(ISNUMBER(AI220), AI220*COS(RADIANS(-$C220+Графики!$B$3))+AJ220*SIN(RADIANS(-$C220+Графики!$B$3)),"")</f>
        <v/>
      </c>
      <c r="AL220" s="19" t="str">
        <f>IF(ISNUMBER(AI220), AI220*COS(RADIANS(-$C220+Графики!$B$5))+AJ220*SIN(RADIANS(-$C220+Графики!$B$5)),"")</f>
        <v/>
      </c>
      <c r="AM220" s="24"/>
      <c r="AN220" s="25"/>
      <c r="AO220" s="25"/>
      <c r="AP220" s="25"/>
      <c r="AQ220" s="18" t="str">
        <f t="shared" si="509"/>
        <v/>
      </c>
      <c r="AR220" s="18" t="str">
        <f t="shared" si="510"/>
        <v/>
      </c>
      <c r="AS220" s="18" t="str">
        <f t="shared" si="560"/>
        <v/>
      </c>
      <c r="AT220" s="18" t="str">
        <f t="shared" si="561"/>
        <v/>
      </c>
      <c r="AU220" s="18" t="str">
        <f>IF(ISNUMBER(AS220), AS220*COS(RADIANS(-$C220+Графики!$B$3))+AT220*SIN(RADIANS(-$C220+Графики!$B$3)),"")</f>
        <v/>
      </c>
      <c r="AV220" s="19" t="str">
        <f>IF(ISNUMBER(AS220), AS220*COS(RADIANS(-$C220+Графики!$B$5))+AT220*SIN(RADIANS(-$C220+Графики!$B$5)),"")</f>
        <v/>
      </c>
      <c r="AW220" s="24"/>
      <c r="AX220" s="25"/>
      <c r="AY220" s="25"/>
      <c r="AZ220" s="25"/>
      <c r="BA220" s="18" t="str">
        <f t="shared" si="511"/>
        <v/>
      </c>
      <c r="BB220" s="18" t="str">
        <f t="shared" si="512"/>
        <v/>
      </c>
      <c r="BC220" s="18" t="str">
        <f t="shared" si="562"/>
        <v/>
      </c>
      <c r="BD220" s="18" t="str">
        <f t="shared" si="563"/>
        <v/>
      </c>
      <c r="BE220" s="18" t="str">
        <f>IF(ISNUMBER(BC220), BC220*COS(RADIANS(-$C220+Графики!$B$3))+BD220*SIN(RADIANS(-$C220+Графики!$B$3)),"")</f>
        <v/>
      </c>
      <c r="BF220" s="19" t="str">
        <f>IF(ISNUMBER(BC220), BC220*COS(RADIANS(-$C220+Графики!$B$5))+BD220*SIN(RADIANS(-$C220+Графики!$B$5)),"")</f>
        <v/>
      </c>
      <c r="BG220" s="24"/>
      <c r="BH220" s="25"/>
      <c r="BI220" s="25"/>
      <c r="BJ220" s="25"/>
      <c r="BK220" s="18" t="str">
        <f t="shared" si="513"/>
        <v/>
      </c>
      <c r="BL220" s="18" t="str">
        <f t="shared" si="514"/>
        <v/>
      </c>
      <c r="BM220" s="18" t="str">
        <f t="shared" si="564"/>
        <v/>
      </c>
      <c r="BN220" s="18" t="str">
        <f t="shared" si="565"/>
        <v/>
      </c>
      <c r="BO220" s="18" t="str">
        <f>IF(ISNUMBER(BM220), BM220*COS(RADIANS(-$C220+Графики!$B$3))+BN220*SIN(RADIANS(-$C220+Графики!$B$3)),"")</f>
        <v/>
      </c>
      <c r="BP220" s="19" t="str">
        <f>IF(ISNUMBER(BM220), BM220*COS(RADIANS(-$C220+Графики!$B$5))+BN220*SIN(RADIANS(-$C220+Графики!$B$5)),"")</f>
        <v/>
      </c>
      <c r="BQ220" s="24"/>
      <c r="BR220" s="25"/>
      <c r="BS220" s="25"/>
      <c r="BT220" s="25"/>
      <c r="BU220" s="18" t="str">
        <f t="shared" si="515"/>
        <v/>
      </c>
      <c r="BV220" s="18" t="str">
        <f t="shared" si="516"/>
        <v/>
      </c>
      <c r="BW220" s="18" t="str">
        <f t="shared" si="566"/>
        <v/>
      </c>
      <c r="BX220" s="18" t="str">
        <f t="shared" si="567"/>
        <v/>
      </c>
      <c r="BY220" s="18" t="str">
        <f>IF(ISNUMBER(BW220), BW220*COS(RADIANS(-$C220+Графики!$B$3))+BX220*SIN(RADIANS(-$C220+Графики!$B$3)),"")</f>
        <v/>
      </c>
      <c r="BZ220" s="19" t="str">
        <f>IF(ISNUMBER(BW220), BW220*COS(RADIANS(-$C220+Графики!$B$5))+BX220*SIN(RADIANS(-$C220+Графики!$B$5)),"")</f>
        <v/>
      </c>
      <c r="CA220" s="29"/>
      <c r="CB220" s="25"/>
      <c r="CC220" s="25"/>
      <c r="CD220" s="25"/>
      <c r="CE220" s="18" t="str">
        <f t="shared" si="517"/>
        <v/>
      </c>
      <c r="CF220" s="18" t="str">
        <f t="shared" si="518"/>
        <v/>
      </c>
      <c r="CG220" s="18" t="str">
        <f t="shared" si="568"/>
        <v/>
      </c>
      <c r="CH220" s="18" t="str">
        <f t="shared" si="569"/>
        <v/>
      </c>
      <c r="CI220" s="18" t="str">
        <f>IF(ISNUMBER(CG220), CG220*COS(RADIANS(-$C220+Графики!$B$3))+CH220*SIN(RADIANS(-$C220+Графики!$B$3)),"")</f>
        <v/>
      </c>
      <c r="CJ220" s="19" t="str">
        <f>IF(ISNUMBER(CG220), CG220*COS(RADIANS(-$C220+Графики!$B$5))+CH220*SIN(RADIANS(-$C220+Графики!$B$5)),"")</f>
        <v/>
      </c>
      <c r="CK220" s="24"/>
      <c r="CL220" s="25"/>
      <c r="CM220" s="25"/>
      <c r="CN220" s="25"/>
      <c r="CO220" s="18" t="str">
        <f t="shared" si="519"/>
        <v/>
      </c>
      <c r="CP220" s="18" t="str">
        <f t="shared" si="520"/>
        <v/>
      </c>
      <c r="CQ220" s="18" t="str">
        <f t="shared" si="570"/>
        <v/>
      </c>
      <c r="CR220" s="18" t="str">
        <f t="shared" si="571"/>
        <v/>
      </c>
      <c r="CS220" s="18" t="str">
        <f>IF(ISNUMBER(CQ220), CQ220*COS(RADIANS(-$C220+Графики!$B$3))+CR220*SIN(RADIANS(-$C220+Графики!$B$3)),"")</f>
        <v/>
      </c>
      <c r="CT220" s="19" t="str">
        <f>IF(ISNUMBER(CQ220), CQ220*COS(RADIANS(-$C220+Графики!$B$5))+CR220*SIN(RADIANS(-$C220+Графики!$B$5)),"")</f>
        <v/>
      </c>
      <c r="CU220" s="24"/>
      <c r="CV220" s="25"/>
      <c r="CW220" s="25"/>
      <c r="CX220" s="25"/>
      <c r="CY220" s="18" t="str">
        <f t="shared" si="521"/>
        <v/>
      </c>
      <c r="CZ220" s="18" t="str">
        <f t="shared" si="522"/>
        <v/>
      </c>
      <c r="DA220" s="18" t="str">
        <f t="shared" si="572"/>
        <v/>
      </c>
      <c r="DB220" s="18" t="str">
        <f t="shared" si="573"/>
        <v/>
      </c>
      <c r="DC220" s="18" t="str">
        <f>IF(ISNUMBER(DA220), DA220*COS(RADIANS(-$C220+Графики!$B$3))+DB220*SIN(RADIANS(-$C220+Графики!$B$3)),"")</f>
        <v/>
      </c>
      <c r="DD220" s="19" t="str">
        <f>IF(ISNUMBER(DA220), DA220*COS(RADIANS(-$C220+Графики!$B$5))+DB220*SIN(RADIANS(-$C220+Графики!$B$5)),"")</f>
        <v/>
      </c>
      <c r="DE220" s="24"/>
      <c r="DF220" s="25"/>
      <c r="DG220" s="25"/>
      <c r="DH220" s="25"/>
      <c r="DI220" s="18" t="str">
        <f t="shared" si="523"/>
        <v/>
      </c>
      <c r="DJ220" s="18" t="str">
        <f t="shared" si="524"/>
        <v/>
      </c>
      <c r="DK220" s="18" t="str">
        <f t="shared" si="574"/>
        <v/>
      </c>
      <c r="DL220" s="18" t="str">
        <f t="shared" si="575"/>
        <v/>
      </c>
      <c r="DM220" s="18" t="str">
        <f>IF(ISNUMBER(DK220), DK220*COS(RADIANS(-$C220+Графики!$B$3))+DL220*SIN(RADIANS(-$C220+Графики!$B$3)),"")</f>
        <v/>
      </c>
      <c r="DN220" s="19" t="str">
        <f>IF(ISNUMBER(DK220), DK220*COS(RADIANS(-$C220+Графики!$B$5))+DL220*SIN(RADIANS(-$C220+Графики!$B$5)),"")</f>
        <v/>
      </c>
      <c r="DO220" s="24"/>
      <c r="DP220" s="25"/>
      <c r="DQ220" s="25"/>
      <c r="DR220" s="25"/>
      <c r="DS220" s="18" t="str">
        <f t="shared" si="525"/>
        <v/>
      </c>
      <c r="DT220" s="18" t="str">
        <f t="shared" si="526"/>
        <v/>
      </c>
      <c r="DU220" s="18" t="str">
        <f t="shared" si="576"/>
        <v/>
      </c>
      <c r="DV220" s="18" t="str">
        <f t="shared" si="577"/>
        <v/>
      </c>
      <c r="DW220" s="18" t="str">
        <f>IF(ISNUMBER(DU220), DU220*COS(RADIANS(-$C220+Графики!$B$3))+DV220*SIN(RADIANS(-$C220+Графики!$B$3)),"")</f>
        <v/>
      </c>
      <c r="DX220" s="19" t="str">
        <f>IF(ISNUMBER(DU220), DU220*COS(RADIANS(-$C220+Графики!$B$5))+DV220*SIN(RADIANS(-$C220+Графики!$B$5)),"")</f>
        <v/>
      </c>
      <c r="DY220" s="24"/>
      <c r="DZ220" s="25"/>
      <c r="EA220" s="25"/>
      <c r="EB220" s="25"/>
      <c r="EC220" s="18" t="str">
        <f t="shared" si="527"/>
        <v/>
      </c>
      <c r="ED220" s="18" t="str">
        <f t="shared" si="528"/>
        <v/>
      </c>
      <c r="EE220" s="18" t="str">
        <f t="shared" si="578"/>
        <v/>
      </c>
      <c r="EF220" s="18" t="str">
        <f t="shared" si="579"/>
        <v/>
      </c>
      <c r="EG220" s="18" t="str">
        <f>IF(ISNUMBER(EE220), EE220*COS(RADIANS(-$C220+Графики!$B$3))+EF220*SIN(RADIANS(-$C220+Графики!$B$3)),"")</f>
        <v/>
      </c>
      <c r="EH220" s="19" t="str">
        <f>IF(ISNUMBER(EE220), EE220*COS(RADIANS(-$C220+Графики!$B$5))+EF220*SIN(RADIANS(-$C220+Графики!$B$5)),"")</f>
        <v/>
      </c>
      <c r="EI220" s="24"/>
      <c r="EJ220" s="25"/>
      <c r="EK220" s="25"/>
      <c r="EL220" s="25"/>
      <c r="EM220" s="18" t="str">
        <f t="shared" si="529"/>
        <v/>
      </c>
      <c r="EN220" s="18" t="str">
        <f t="shared" si="530"/>
        <v/>
      </c>
      <c r="EO220" s="18" t="str">
        <f t="shared" si="580"/>
        <v/>
      </c>
      <c r="EP220" s="18" t="str">
        <f t="shared" si="581"/>
        <v/>
      </c>
      <c r="EQ220" s="18" t="str">
        <f>IF(ISNUMBER(EO220), EO220*COS(RADIANS(-$C220+Графики!$B$3))+EP220*SIN(RADIANS(-$C220+Графики!$B$3)),"")</f>
        <v/>
      </c>
      <c r="ER220" s="19" t="str">
        <f>IF(ISNUMBER(EO220), EO220*COS(RADIANS(-$C220+Графики!$B$5))+EP220*SIN(RADIANS(-$C220+Графики!$B$5)),"")</f>
        <v/>
      </c>
      <c r="ES220" s="24"/>
      <c r="ET220" s="25"/>
      <c r="EU220" s="25"/>
      <c r="EV220" s="25"/>
      <c r="EW220" s="18" t="str">
        <f t="shared" si="531"/>
        <v/>
      </c>
      <c r="EX220" s="18" t="str">
        <f t="shared" si="532"/>
        <v/>
      </c>
      <c r="EY220" s="18" t="str">
        <f t="shared" si="582"/>
        <v/>
      </c>
      <c r="EZ220" s="18" t="str">
        <f t="shared" si="583"/>
        <v/>
      </c>
      <c r="FA220" s="18" t="str">
        <f>IF(ISNUMBER(EY220), EY220*COS(RADIANS(-$C220+Графики!$B$3))+EZ220*SIN(RADIANS(-$C220+Графики!$B$3)),"")</f>
        <v/>
      </c>
      <c r="FB220" s="19" t="str">
        <f>IF(ISNUMBER(EY220), EY220*COS(RADIANS(-$C220+Графики!$B$5))+EZ220*SIN(RADIANS(-$C220+Графики!$B$5)),"")</f>
        <v/>
      </c>
      <c r="FC220" s="24"/>
      <c r="FD220" s="25"/>
      <c r="FE220" s="25"/>
      <c r="FF220" s="25"/>
      <c r="FG220" s="18" t="str">
        <f t="shared" si="533"/>
        <v/>
      </c>
      <c r="FH220" s="18" t="str">
        <f t="shared" si="534"/>
        <v/>
      </c>
      <c r="FI220" s="18" t="str">
        <f t="shared" si="584"/>
        <v/>
      </c>
      <c r="FJ220" s="18" t="str">
        <f t="shared" si="585"/>
        <v/>
      </c>
      <c r="FK220" s="18" t="str">
        <f>IF(ISNUMBER(FI220), FI220*COS(RADIANS(-$C220+Графики!$B$3))+FJ220*SIN(RADIANS(-$C220+Графики!$B$3)),"")</f>
        <v/>
      </c>
      <c r="FL220" s="19" t="str">
        <f>IF(ISNUMBER(FI220), FI220*COS(RADIANS(-$C220+Графики!$B$5))+FJ220*SIN(RADIANS(-$C220+Графики!$B$5)),"")</f>
        <v/>
      </c>
      <c r="FM220" s="24"/>
      <c r="FN220" s="25"/>
      <c r="FO220" s="25"/>
      <c r="FP220" s="25"/>
      <c r="FQ220" s="18" t="str">
        <f t="shared" si="535"/>
        <v/>
      </c>
      <c r="FR220" s="18" t="str">
        <f t="shared" si="536"/>
        <v/>
      </c>
      <c r="FS220" s="18" t="str">
        <f t="shared" si="586"/>
        <v/>
      </c>
      <c r="FT220" s="18" t="str">
        <f t="shared" si="587"/>
        <v/>
      </c>
      <c r="FU220" s="18" t="str">
        <f>IF(ISNUMBER(FS220), FS220*COS(RADIANS(-$C220+Графики!$B$3))+FT220*SIN(RADIANS(-$C220+Графики!$B$3)),"")</f>
        <v/>
      </c>
      <c r="FV220" s="19" t="str">
        <f>IF(ISNUMBER(FS220), FS220*COS(RADIANS(-$C220+Графики!$B$5))+FT220*SIN(RADIANS(-$C220+Графики!$B$5)),"")</f>
        <v/>
      </c>
      <c r="FW220" s="24"/>
      <c r="FX220" s="25"/>
      <c r="FY220" s="25"/>
      <c r="FZ220" s="25"/>
      <c r="GA220" s="18" t="str">
        <f t="shared" si="537"/>
        <v/>
      </c>
      <c r="GB220" s="18" t="str">
        <f t="shared" si="538"/>
        <v/>
      </c>
      <c r="GC220" s="18" t="str">
        <f t="shared" si="588"/>
        <v/>
      </c>
      <c r="GD220" s="18" t="str">
        <f t="shared" si="589"/>
        <v/>
      </c>
      <c r="GE220" s="18" t="str">
        <f>IF(ISNUMBER(GC220), GC220*COS(RADIANS(-$C220+Графики!$B$3))+GD220*SIN(RADIANS(-$C220+Графики!$B$3)),"")</f>
        <v/>
      </c>
      <c r="GF220" s="19" t="str">
        <f>IF(ISNUMBER(GC220), GC220*COS(RADIANS(-$C220+Графики!$B$5))+GD220*SIN(RADIANS(-$C220+Графики!$B$5)),"")</f>
        <v/>
      </c>
      <c r="GG220" s="24"/>
      <c r="GH220" s="25"/>
      <c r="GI220" s="25"/>
      <c r="GJ220" s="25"/>
      <c r="GK220" s="18" t="str">
        <f t="shared" si="539"/>
        <v/>
      </c>
      <c r="GL220" s="18" t="str">
        <f t="shared" si="540"/>
        <v/>
      </c>
      <c r="GM220" s="18" t="str">
        <f t="shared" si="590"/>
        <v/>
      </c>
      <c r="GN220" s="18" t="str">
        <f t="shared" si="591"/>
        <v/>
      </c>
      <c r="GO220" s="18" t="str">
        <f>IF(ISNUMBER(GM220), GM220*COS(RADIANS(-$C220+Графики!$B$3))+GN220*SIN(RADIANS(-$C220+Графики!$B$3)),"")</f>
        <v/>
      </c>
      <c r="GP220" s="19" t="str">
        <f>IF(ISNUMBER(GM220), GM220*COS(RADIANS(-$C220+Графики!$B$5))+GN220*SIN(RADIANS(-$C220+Графики!$B$5)),"")</f>
        <v/>
      </c>
      <c r="GQ220" s="24"/>
      <c r="GR220" s="25"/>
      <c r="GS220" s="25"/>
      <c r="GT220" s="25"/>
      <c r="GU220" s="18" t="str">
        <f t="shared" si="541"/>
        <v/>
      </c>
      <c r="GV220" s="18" t="str">
        <f t="shared" si="542"/>
        <v/>
      </c>
      <c r="GW220" s="18" t="str">
        <f t="shared" si="592"/>
        <v/>
      </c>
      <c r="GX220" s="18" t="str">
        <f t="shared" si="593"/>
        <v/>
      </c>
      <c r="GY220" s="18" t="str">
        <f>IF(ISNUMBER(GW220), GW220*COS(RADIANS(-$C220+Графики!$B$3))+GX220*SIN(RADIANS(-$C220+Графики!$B$3)),"")</f>
        <v/>
      </c>
      <c r="GZ220" s="19" t="str">
        <f>IF(ISNUMBER(GW220), GW220*COS(RADIANS(-$C220+Графики!$B$5))+GX220*SIN(RADIANS(-$C220+Графики!$B$5)),"")</f>
        <v/>
      </c>
      <c r="HA220" s="24"/>
      <c r="HB220" s="25"/>
      <c r="HC220" s="25"/>
      <c r="HD220" s="25"/>
      <c r="HE220" s="18" t="str">
        <f t="shared" si="543"/>
        <v/>
      </c>
      <c r="HF220" s="18" t="str">
        <f t="shared" si="544"/>
        <v/>
      </c>
      <c r="HG220" s="18" t="str">
        <f t="shared" si="594"/>
        <v/>
      </c>
      <c r="HH220" s="18" t="str">
        <f t="shared" si="595"/>
        <v/>
      </c>
      <c r="HI220" s="18" t="str">
        <f>IF(ISNUMBER(HG220), HG220*COS(RADIANS(-$C220+Графики!$B$3))+HH220*SIN(RADIANS(-$C220+Графики!$B$3)),"")</f>
        <v/>
      </c>
      <c r="HJ220" s="19" t="str">
        <f>IF(ISNUMBER(HG220), HG220*COS(RADIANS(-$C220+Графики!$B$5))+HH220*SIN(RADIANS(-$C220+Графики!$B$5)),"")</f>
        <v/>
      </c>
      <c r="HK220" s="24"/>
      <c r="HL220" s="25"/>
      <c r="HM220" s="25"/>
      <c r="HN220" s="25"/>
      <c r="HO220" s="18" t="str">
        <f t="shared" si="545"/>
        <v/>
      </c>
      <c r="HP220" s="18" t="str">
        <f t="shared" si="546"/>
        <v/>
      </c>
      <c r="HQ220" s="18" t="str">
        <f t="shared" si="596"/>
        <v/>
      </c>
      <c r="HR220" s="18" t="str">
        <f t="shared" si="597"/>
        <v/>
      </c>
      <c r="HS220" s="18" t="str">
        <f>IF(ISNUMBER(HQ220), HQ220*COS(RADIANS(-$C220+Графики!$B$3))+HR220*SIN(RADIANS(-$C220+Графики!$B$3)),"")</f>
        <v/>
      </c>
      <c r="HT220" s="19" t="str">
        <f>IF(ISNUMBER(HQ220), HQ220*COS(RADIANS(-$C220+Графики!$B$5))+HR220*SIN(RADIANS(-$C220+Графики!$B$5)),"")</f>
        <v/>
      </c>
      <c r="HU220" s="24"/>
      <c r="HV220" s="25"/>
      <c r="HW220" s="25"/>
      <c r="HX220" s="25"/>
      <c r="HY220" s="18" t="str">
        <f t="shared" si="547"/>
        <v/>
      </c>
      <c r="HZ220" s="18" t="str">
        <f t="shared" si="548"/>
        <v/>
      </c>
      <c r="IA220" s="18" t="str">
        <f t="shared" si="598"/>
        <v/>
      </c>
      <c r="IB220" s="18" t="str">
        <f t="shared" si="599"/>
        <v/>
      </c>
      <c r="IC220" s="18" t="str">
        <f>IF(ISNUMBER(IA220), IA220*COS(RADIANS(-$C220+Графики!$B$3))+IB220*SIN(RADIANS(-$C220+Графики!$B$3)),"")</f>
        <v/>
      </c>
      <c r="ID220" s="19" t="str">
        <f>IF(ISNUMBER(IA220), IA220*COS(RADIANS(-$C220+Графики!$B$5))+IB220*SIN(RADIANS(-$C220+Графики!$B$5)),"")</f>
        <v/>
      </c>
      <c r="IE220" s="24"/>
      <c r="IF220" s="25"/>
      <c r="IG220" s="25"/>
      <c r="IH220" s="25"/>
      <c r="II220" s="18" t="str">
        <f t="shared" si="549"/>
        <v/>
      </c>
      <c r="IJ220" s="18" t="str">
        <f t="shared" si="550"/>
        <v/>
      </c>
      <c r="IK220" s="18" t="str">
        <f t="shared" si="600"/>
        <v/>
      </c>
      <c r="IL220" s="18" t="str">
        <f t="shared" si="601"/>
        <v/>
      </c>
      <c r="IM220" s="18" t="str">
        <f>IF(ISNUMBER(IK220), IK220*COS(RADIANS(-$C220+Графики!$B$3))+IL220*SIN(RADIANS(-$C220+Графики!$B$3)),"")</f>
        <v/>
      </c>
      <c r="IN220" s="19" t="str">
        <f>IF(ISNUMBER(IK220), IK220*COS(RADIANS(-$C220+Графики!$B$5))+IL220*SIN(RADIANS(-$C220+Графики!$B$5)),"")</f>
        <v/>
      </c>
      <c r="IO220" s="24"/>
      <c r="IP220" s="25"/>
      <c r="IQ220" s="25"/>
      <c r="IR220" s="25"/>
      <c r="IS220" s="18" t="str">
        <f t="shared" si="551"/>
        <v/>
      </c>
      <c r="IT220" s="18" t="str">
        <f t="shared" si="552"/>
        <v/>
      </c>
      <c r="IU220" s="18" t="str">
        <f t="shared" si="602"/>
        <v/>
      </c>
      <c r="IV220" s="18" t="str">
        <f t="shared" si="603"/>
        <v/>
      </c>
      <c r="IW220" s="18" t="str">
        <f>IF(ISNUMBER(IU220), IU220*COS(RADIANS(-$C220+Графики!$B$3))+IV220*SIN(RADIANS(-$C220+Графики!$B$3)),"")</f>
        <v/>
      </c>
      <c r="IX220" s="19" t="str">
        <f>IF(ISNUMBER(IU220), IU220*COS(RADIANS(-$C220+Графики!$B$5))+IV220*SIN(RADIANS(-$C220+Графики!$B$5)),"")</f>
        <v/>
      </c>
    </row>
    <row r="221" spans="1:258" s="88" customFormat="1" x14ac:dyDescent="0.25">
      <c r="A221" s="44">
        <v>221</v>
      </c>
      <c r="B221" s="50">
        <v>0</v>
      </c>
      <c r="C221" s="11">
        <f>IF(Графики!$A$7="Расчитывать с учетом закручивания скважины",B221,0)</f>
        <v>0</v>
      </c>
      <c r="D221" s="47">
        <v>109</v>
      </c>
      <c r="E221" s="34">
        <f t="shared" si="607"/>
        <v>0</v>
      </c>
      <c r="F221" s="35">
        <f t="shared" si="607"/>
        <v>0</v>
      </c>
      <c r="G221" s="35">
        <f t="shared" si="605"/>
        <v>0</v>
      </c>
      <c r="H221" s="36">
        <f t="shared" si="606"/>
        <v>0</v>
      </c>
      <c r="I221" s="29"/>
      <c r="J221" s="25"/>
      <c r="K221" s="25"/>
      <c r="L221" s="25"/>
      <c r="M221" s="18" t="str">
        <f t="shared" si="503"/>
        <v/>
      </c>
      <c r="N221" s="18" t="str">
        <f t="shared" si="504"/>
        <v/>
      </c>
      <c r="O221" s="18" t="str">
        <f t="shared" si="554"/>
        <v/>
      </c>
      <c r="P221" s="18" t="str">
        <f t="shared" si="555"/>
        <v/>
      </c>
      <c r="Q221" s="18" t="str">
        <f>IF(ISNUMBER(O221), O221*COS(RADIANS(-$C221+Графики!$B$3))+P221*SIN(RADIANS(-$C221+Графики!$B$3)),"")</f>
        <v/>
      </c>
      <c r="R221" s="19" t="str">
        <f>IF(ISNUMBER(O221), O221*COS(RADIANS(-$C221+Графики!$B$5))+P221*SIN(RADIANS(-$C221+Графики!$B$5)),"")</f>
        <v/>
      </c>
      <c r="S221" s="29"/>
      <c r="T221" s="25"/>
      <c r="U221" s="25"/>
      <c r="V221" s="25"/>
      <c r="W221" s="18" t="str">
        <f t="shared" si="505"/>
        <v/>
      </c>
      <c r="X221" s="18" t="str">
        <f t="shared" si="506"/>
        <v/>
      </c>
      <c r="Y221" s="18" t="str">
        <f t="shared" si="556"/>
        <v/>
      </c>
      <c r="Z221" s="18" t="str">
        <f t="shared" si="557"/>
        <v/>
      </c>
      <c r="AA221" s="18" t="str">
        <f>IF(ISNUMBER(Y221), Y221*COS(RADIANS(-$C221+Графики!$B$3))+Z221*SIN(RADIANS(-$C221+Графики!$B$3)),"")</f>
        <v/>
      </c>
      <c r="AB221" s="18" t="str">
        <f>IF(ISNUMBER(Y221), Y221*COS(RADIANS(-$C221+Графики!$B$5))+Z221*SIN(RADIANS(-$C221+Графики!$B$5)),"")</f>
        <v/>
      </c>
      <c r="AC221" s="24"/>
      <c r="AD221" s="25"/>
      <c r="AE221" s="25"/>
      <c r="AF221" s="25"/>
      <c r="AG221" s="18" t="str">
        <f t="shared" si="507"/>
        <v/>
      </c>
      <c r="AH221" s="18" t="str">
        <f t="shared" si="508"/>
        <v/>
      </c>
      <c r="AI221" s="18" t="str">
        <f t="shared" si="558"/>
        <v/>
      </c>
      <c r="AJ221" s="18" t="str">
        <f t="shared" si="559"/>
        <v/>
      </c>
      <c r="AK221" s="18" t="str">
        <f>IF(ISNUMBER(AI221), AI221*COS(RADIANS(-$C221+Графики!$B$3))+AJ221*SIN(RADIANS(-$C221+Графики!$B$3)),"")</f>
        <v/>
      </c>
      <c r="AL221" s="19" t="str">
        <f>IF(ISNUMBER(AI221), AI221*COS(RADIANS(-$C221+Графики!$B$5))+AJ221*SIN(RADIANS(-$C221+Графики!$B$5)),"")</f>
        <v/>
      </c>
      <c r="AM221" s="24"/>
      <c r="AN221" s="25"/>
      <c r="AO221" s="25"/>
      <c r="AP221" s="25"/>
      <c r="AQ221" s="18" t="str">
        <f t="shared" si="509"/>
        <v/>
      </c>
      <c r="AR221" s="18" t="str">
        <f t="shared" si="510"/>
        <v/>
      </c>
      <c r="AS221" s="18" t="str">
        <f t="shared" si="560"/>
        <v/>
      </c>
      <c r="AT221" s="18" t="str">
        <f t="shared" si="561"/>
        <v/>
      </c>
      <c r="AU221" s="18" t="str">
        <f>IF(ISNUMBER(AS221), AS221*COS(RADIANS(-$C221+Графики!$B$3))+AT221*SIN(RADIANS(-$C221+Графики!$B$3)),"")</f>
        <v/>
      </c>
      <c r="AV221" s="19" t="str">
        <f>IF(ISNUMBER(AS221), AS221*COS(RADIANS(-$C221+Графики!$B$5))+AT221*SIN(RADIANS(-$C221+Графики!$B$5)),"")</f>
        <v/>
      </c>
      <c r="AW221" s="24"/>
      <c r="AX221" s="25"/>
      <c r="AY221" s="25"/>
      <c r="AZ221" s="25"/>
      <c r="BA221" s="18" t="str">
        <f t="shared" si="511"/>
        <v/>
      </c>
      <c r="BB221" s="18" t="str">
        <f t="shared" si="512"/>
        <v/>
      </c>
      <c r="BC221" s="18" t="str">
        <f t="shared" si="562"/>
        <v/>
      </c>
      <c r="BD221" s="18" t="str">
        <f t="shared" si="563"/>
        <v/>
      </c>
      <c r="BE221" s="18" t="str">
        <f>IF(ISNUMBER(BC221), BC221*COS(RADIANS(-$C221+Графики!$B$3))+BD221*SIN(RADIANS(-$C221+Графики!$B$3)),"")</f>
        <v/>
      </c>
      <c r="BF221" s="19" t="str">
        <f>IF(ISNUMBER(BC221), BC221*COS(RADIANS(-$C221+Графики!$B$5))+BD221*SIN(RADIANS(-$C221+Графики!$B$5)),"")</f>
        <v/>
      </c>
      <c r="BG221" s="24"/>
      <c r="BH221" s="25"/>
      <c r="BI221" s="25"/>
      <c r="BJ221" s="25"/>
      <c r="BK221" s="18" t="str">
        <f t="shared" si="513"/>
        <v/>
      </c>
      <c r="BL221" s="18" t="str">
        <f t="shared" si="514"/>
        <v/>
      </c>
      <c r="BM221" s="18" t="str">
        <f t="shared" si="564"/>
        <v/>
      </c>
      <c r="BN221" s="18" t="str">
        <f t="shared" si="565"/>
        <v/>
      </c>
      <c r="BO221" s="18" t="str">
        <f>IF(ISNUMBER(BM221), BM221*COS(RADIANS(-$C221+Графики!$B$3))+BN221*SIN(RADIANS(-$C221+Графики!$B$3)),"")</f>
        <v/>
      </c>
      <c r="BP221" s="19" t="str">
        <f>IF(ISNUMBER(BM221), BM221*COS(RADIANS(-$C221+Графики!$B$5))+BN221*SIN(RADIANS(-$C221+Графики!$B$5)),"")</f>
        <v/>
      </c>
      <c r="BQ221" s="24"/>
      <c r="BR221" s="25"/>
      <c r="BS221" s="25"/>
      <c r="BT221" s="25"/>
      <c r="BU221" s="18" t="str">
        <f t="shared" si="515"/>
        <v/>
      </c>
      <c r="BV221" s="18" t="str">
        <f t="shared" si="516"/>
        <v/>
      </c>
      <c r="BW221" s="18" t="str">
        <f t="shared" si="566"/>
        <v/>
      </c>
      <c r="BX221" s="18" t="str">
        <f t="shared" si="567"/>
        <v/>
      </c>
      <c r="BY221" s="18" t="str">
        <f>IF(ISNUMBER(BW221), BW221*COS(RADIANS(-$C221+Графики!$B$3))+BX221*SIN(RADIANS(-$C221+Графики!$B$3)),"")</f>
        <v/>
      </c>
      <c r="BZ221" s="19" t="str">
        <f>IF(ISNUMBER(BW221), BW221*COS(RADIANS(-$C221+Графики!$B$5))+BX221*SIN(RADIANS(-$C221+Графики!$B$5)),"")</f>
        <v/>
      </c>
      <c r="CA221" s="29"/>
      <c r="CB221" s="25"/>
      <c r="CC221" s="25"/>
      <c r="CD221" s="25"/>
      <c r="CE221" s="18" t="str">
        <f t="shared" si="517"/>
        <v/>
      </c>
      <c r="CF221" s="18" t="str">
        <f t="shared" si="518"/>
        <v/>
      </c>
      <c r="CG221" s="18" t="str">
        <f t="shared" si="568"/>
        <v/>
      </c>
      <c r="CH221" s="18" t="str">
        <f t="shared" si="569"/>
        <v/>
      </c>
      <c r="CI221" s="18" t="str">
        <f>IF(ISNUMBER(CG221), CG221*COS(RADIANS(-$C221+Графики!$B$3))+CH221*SIN(RADIANS(-$C221+Графики!$B$3)),"")</f>
        <v/>
      </c>
      <c r="CJ221" s="19" t="str">
        <f>IF(ISNUMBER(CG221), CG221*COS(RADIANS(-$C221+Графики!$B$5))+CH221*SIN(RADIANS(-$C221+Графики!$B$5)),"")</f>
        <v/>
      </c>
      <c r="CK221" s="24"/>
      <c r="CL221" s="25"/>
      <c r="CM221" s="25"/>
      <c r="CN221" s="25"/>
      <c r="CO221" s="18" t="str">
        <f t="shared" si="519"/>
        <v/>
      </c>
      <c r="CP221" s="18" t="str">
        <f t="shared" si="520"/>
        <v/>
      </c>
      <c r="CQ221" s="18" t="str">
        <f t="shared" si="570"/>
        <v/>
      </c>
      <c r="CR221" s="18" t="str">
        <f t="shared" si="571"/>
        <v/>
      </c>
      <c r="CS221" s="18" t="str">
        <f>IF(ISNUMBER(CQ221), CQ221*COS(RADIANS(-$C221+Графики!$B$3))+CR221*SIN(RADIANS(-$C221+Графики!$B$3)),"")</f>
        <v/>
      </c>
      <c r="CT221" s="19" t="str">
        <f>IF(ISNUMBER(CQ221), CQ221*COS(RADIANS(-$C221+Графики!$B$5))+CR221*SIN(RADIANS(-$C221+Графики!$B$5)),"")</f>
        <v/>
      </c>
      <c r="CU221" s="24"/>
      <c r="CV221" s="25"/>
      <c r="CW221" s="25"/>
      <c r="CX221" s="25"/>
      <c r="CY221" s="18" t="str">
        <f t="shared" si="521"/>
        <v/>
      </c>
      <c r="CZ221" s="18" t="str">
        <f t="shared" si="522"/>
        <v/>
      </c>
      <c r="DA221" s="18" t="str">
        <f t="shared" si="572"/>
        <v/>
      </c>
      <c r="DB221" s="18" t="str">
        <f t="shared" si="573"/>
        <v/>
      </c>
      <c r="DC221" s="18" t="str">
        <f>IF(ISNUMBER(DA221), DA221*COS(RADIANS(-$C221+Графики!$B$3))+DB221*SIN(RADIANS(-$C221+Графики!$B$3)),"")</f>
        <v/>
      </c>
      <c r="DD221" s="19" t="str">
        <f>IF(ISNUMBER(DA221), DA221*COS(RADIANS(-$C221+Графики!$B$5))+DB221*SIN(RADIANS(-$C221+Графики!$B$5)),"")</f>
        <v/>
      </c>
      <c r="DE221" s="24"/>
      <c r="DF221" s="25"/>
      <c r="DG221" s="25"/>
      <c r="DH221" s="25"/>
      <c r="DI221" s="18" t="str">
        <f t="shared" si="523"/>
        <v/>
      </c>
      <c r="DJ221" s="18" t="str">
        <f t="shared" si="524"/>
        <v/>
      </c>
      <c r="DK221" s="18" t="str">
        <f t="shared" si="574"/>
        <v/>
      </c>
      <c r="DL221" s="18" t="str">
        <f t="shared" si="575"/>
        <v/>
      </c>
      <c r="DM221" s="18" t="str">
        <f>IF(ISNUMBER(DK221), DK221*COS(RADIANS(-$C221+Графики!$B$3))+DL221*SIN(RADIANS(-$C221+Графики!$B$3)),"")</f>
        <v/>
      </c>
      <c r="DN221" s="19" t="str">
        <f>IF(ISNUMBER(DK221), DK221*COS(RADIANS(-$C221+Графики!$B$5))+DL221*SIN(RADIANS(-$C221+Графики!$B$5)),"")</f>
        <v/>
      </c>
      <c r="DO221" s="24"/>
      <c r="DP221" s="25"/>
      <c r="DQ221" s="25"/>
      <c r="DR221" s="25"/>
      <c r="DS221" s="18" t="str">
        <f t="shared" si="525"/>
        <v/>
      </c>
      <c r="DT221" s="18" t="str">
        <f t="shared" si="526"/>
        <v/>
      </c>
      <c r="DU221" s="18" t="str">
        <f t="shared" si="576"/>
        <v/>
      </c>
      <c r="DV221" s="18" t="str">
        <f t="shared" si="577"/>
        <v/>
      </c>
      <c r="DW221" s="18" t="str">
        <f>IF(ISNUMBER(DU221), DU221*COS(RADIANS(-$C221+Графики!$B$3))+DV221*SIN(RADIANS(-$C221+Графики!$B$3)),"")</f>
        <v/>
      </c>
      <c r="DX221" s="19" t="str">
        <f>IF(ISNUMBER(DU221), DU221*COS(RADIANS(-$C221+Графики!$B$5))+DV221*SIN(RADIANS(-$C221+Графики!$B$5)),"")</f>
        <v/>
      </c>
      <c r="DY221" s="24"/>
      <c r="DZ221" s="25"/>
      <c r="EA221" s="25"/>
      <c r="EB221" s="25"/>
      <c r="EC221" s="18" t="str">
        <f t="shared" si="527"/>
        <v/>
      </c>
      <c r="ED221" s="18" t="str">
        <f t="shared" si="528"/>
        <v/>
      </c>
      <c r="EE221" s="18" t="str">
        <f t="shared" si="578"/>
        <v/>
      </c>
      <c r="EF221" s="18" t="str">
        <f t="shared" si="579"/>
        <v/>
      </c>
      <c r="EG221" s="18" t="str">
        <f>IF(ISNUMBER(EE221), EE221*COS(RADIANS(-$C221+Графики!$B$3))+EF221*SIN(RADIANS(-$C221+Графики!$B$3)),"")</f>
        <v/>
      </c>
      <c r="EH221" s="19" t="str">
        <f>IF(ISNUMBER(EE221), EE221*COS(RADIANS(-$C221+Графики!$B$5))+EF221*SIN(RADIANS(-$C221+Графики!$B$5)),"")</f>
        <v/>
      </c>
      <c r="EI221" s="24"/>
      <c r="EJ221" s="25"/>
      <c r="EK221" s="25"/>
      <c r="EL221" s="25"/>
      <c r="EM221" s="18" t="str">
        <f t="shared" si="529"/>
        <v/>
      </c>
      <c r="EN221" s="18" t="str">
        <f t="shared" si="530"/>
        <v/>
      </c>
      <c r="EO221" s="18" t="str">
        <f t="shared" si="580"/>
        <v/>
      </c>
      <c r="EP221" s="18" t="str">
        <f t="shared" si="581"/>
        <v/>
      </c>
      <c r="EQ221" s="18" t="str">
        <f>IF(ISNUMBER(EO221), EO221*COS(RADIANS(-$C221+Графики!$B$3))+EP221*SIN(RADIANS(-$C221+Графики!$B$3)),"")</f>
        <v/>
      </c>
      <c r="ER221" s="19" t="str">
        <f>IF(ISNUMBER(EO221), EO221*COS(RADIANS(-$C221+Графики!$B$5))+EP221*SIN(RADIANS(-$C221+Графики!$B$5)),"")</f>
        <v/>
      </c>
      <c r="ES221" s="24"/>
      <c r="ET221" s="25"/>
      <c r="EU221" s="25"/>
      <c r="EV221" s="25"/>
      <c r="EW221" s="18" t="str">
        <f t="shared" si="531"/>
        <v/>
      </c>
      <c r="EX221" s="18" t="str">
        <f t="shared" si="532"/>
        <v/>
      </c>
      <c r="EY221" s="18" t="str">
        <f t="shared" si="582"/>
        <v/>
      </c>
      <c r="EZ221" s="18" t="str">
        <f t="shared" si="583"/>
        <v/>
      </c>
      <c r="FA221" s="18" t="str">
        <f>IF(ISNUMBER(EY221), EY221*COS(RADIANS(-$C221+Графики!$B$3))+EZ221*SIN(RADIANS(-$C221+Графики!$B$3)),"")</f>
        <v/>
      </c>
      <c r="FB221" s="19" t="str">
        <f>IF(ISNUMBER(EY221), EY221*COS(RADIANS(-$C221+Графики!$B$5))+EZ221*SIN(RADIANS(-$C221+Графики!$B$5)),"")</f>
        <v/>
      </c>
      <c r="FC221" s="24"/>
      <c r="FD221" s="25"/>
      <c r="FE221" s="25"/>
      <c r="FF221" s="25"/>
      <c r="FG221" s="18" t="str">
        <f t="shared" si="533"/>
        <v/>
      </c>
      <c r="FH221" s="18" t="str">
        <f t="shared" si="534"/>
        <v/>
      </c>
      <c r="FI221" s="18" t="str">
        <f t="shared" si="584"/>
        <v/>
      </c>
      <c r="FJ221" s="18" t="str">
        <f t="shared" si="585"/>
        <v/>
      </c>
      <c r="FK221" s="18" t="str">
        <f>IF(ISNUMBER(FI221), FI221*COS(RADIANS(-$C221+Графики!$B$3))+FJ221*SIN(RADIANS(-$C221+Графики!$B$3)),"")</f>
        <v/>
      </c>
      <c r="FL221" s="19" t="str">
        <f>IF(ISNUMBER(FI221), FI221*COS(RADIANS(-$C221+Графики!$B$5))+FJ221*SIN(RADIANS(-$C221+Графики!$B$5)),"")</f>
        <v/>
      </c>
      <c r="FM221" s="24"/>
      <c r="FN221" s="25"/>
      <c r="FO221" s="25"/>
      <c r="FP221" s="25"/>
      <c r="FQ221" s="18" t="str">
        <f t="shared" si="535"/>
        <v/>
      </c>
      <c r="FR221" s="18" t="str">
        <f t="shared" si="536"/>
        <v/>
      </c>
      <c r="FS221" s="18" t="str">
        <f t="shared" si="586"/>
        <v/>
      </c>
      <c r="FT221" s="18" t="str">
        <f t="shared" si="587"/>
        <v/>
      </c>
      <c r="FU221" s="18" t="str">
        <f>IF(ISNUMBER(FS221), FS221*COS(RADIANS(-$C221+Графики!$B$3))+FT221*SIN(RADIANS(-$C221+Графики!$B$3)),"")</f>
        <v/>
      </c>
      <c r="FV221" s="19" t="str">
        <f>IF(ISNUMBER(FS221), FS221*COS(RADIANS(-$C221+Графики!$B$5))+FT221*SIN(RADIANS(-$C221+Графики!$B$5)),"")</f>
        <v/>
      </c>
      <c r="FW221" s="24"/>
      <c r="FX221" s="25"/>
      <c r="FY221" s="25"/>
      <c r="FZ221" s="25"/>
      <c r="GA221" s="18" t="str">
        <f t="shared" si="537"/>
        <v/>
      </c>
      <c r="GB221" s="18" t="str">
        <f t="shared" si="538"/>
        <v/>
      </c>
      <c r="GC221" s="18" t="str">
        <f t="shared" si="588"/>
        <v/>
      </c>
      <c r="GD221" s="18" t="str">
        <f t="shared" si="589"/>
        <v/>
      </c>
      <c r="GE221" s="18" t="str">
        <f>IF(ISNUMBER(GC221), GC221*COS(RADIANS(-$C221+Графики!$B$3))+GD221*SIN(RADIANS(-$C221+Графики!$B$3)),"")</f>
        <v/>
      </c>
      <c r="GF221" s="19" t="str">
        <f>IF(ISNUMBER(GC221), GC221*COS(RADIANS(-$C221+Графики!$B$5))+GD221*SIN(RADIANS(-$C221+Графики!$B$5)),"")</f>
        <v/>
      </c>
      <c r="GG221" s="24"/>
      <c r="GH221" s="25"/>
      <c r="GI221" s="25"/>
      <c r="GJ221" s="25"/>
      <c r="GK221" s="18" t="str">
        <f t="shared" si="539"/>
        <v/>
      </c>
      <c r="GL221" s="18" t="str">
        <f t="shared" si="540"/>
        <v/>
      </c>
      <c r="GM221" s="18" t="str">
        <f t="shared" si="590"/>
        <v/>
      </c>
      <c r="GN221" s="18" t="str">
        <f t="shared" si="591"/>
        <v/>
      </c>
      <c r="GO221" s="18" t="str">
        <f>IF(ISNUMBER(GM221), GM221*COS(RADIANS(-$C221+Графики!$B$3))+GN221*SIN(RADIANS(-$C221+Графики!$B$3)),"")</f>
        <v/>
      </c>
      <c r="GP221" s="19" t="str">
        <f>IF(ISNUMBER(GM221), GM221*COS(RADIANS(-$C221+Графики!$B$5))+GN221*SIN(RADIANS(-$C221+Графики!$B$5)),"")</f>
        <v/>
      </c>
      <c r="GQ221" s="24"/>
      <c r="GR221" s="25"/>
      <c r="GS221" s="25"/>
      <c r="GT221" s="25"/>
      <c r="GU221" s="18" t="str">
        <f t="shared" si="541"/>
        <v/>
      </c>
      <c r="GV221" s="18" t="str">
        <f t="shared" si="542"/>
        <v/>
      </c>
      <c r="GW221" s="18" t="str">
        <f t="shared" si="592"/>
        <v/>
      </c>
      <c r="GX221" s="18" t="str">
        <f t="shared" si="593"/>
        <v/>
      </c>
      <c r="GY221" s="18" t="str">
        <f>IF(ISNUMBER(GW221), GW221*COS(RADIANS(-$C221+Графики!$B$3))+GX221*SIN(RADIANS(-$C221+Графики!$B$3)),"")</f>
        <v/>
      </c>
      <c r="GZ221" s="19" t="str">
        <f>IF(ISNUMBER(GW221), GW221*COS(RADIANS(-$C221+Графики!$B$5))+GX221*SIN(RADIANS(-$C221+Графики!$B$5)),"")</f>
        <v/>
      </c>
      <c r="HA221" s="24"/>
      <c r="HB221" s="25"/>
      <c r="HC221" s="25"/>
      <c r="HD221" s="25"/>
      <c r="HE221" s="18" t="str">
        <f t="shared" si="543"/>
        <v/>
      </c>
      <c r="HF221" s="18" t="str">
        <f t="shared" si="544"/>
        <v/>
      </c>
      <c r="HG221" s="18" t="str">
        <f t="shared" si="594"/>
        <v/>
      </c>
      <c r="HH221" s="18" t="str">
        <f t="shared" si="595"/>
        <v/>
      </c>
      <c r="HI221" s="18" t="str">
        <f>IF(ISNUMBER(HG221), HG221*COS(RADIANS(-$C221+Графики!$B$3))+HH221*SIN(RADIANS(-$C221+Графики!$B$3)),"")</f>
        <v/>
      </c>
      <c r="HJ221" s="19" t="str">
        <f>IF(ISNUMBER(HG221), HG221*COS(RADIANS(-$C221+Графики!$B$5))+HH221*SIN(RADIANS(-$C221+Графики!$B$5)),"")</f>
        <v/>
      </c>
      <c r="HK221" s="24"/>
      <c r="HL221" s="25"/>
      <c r="HM221" s="25"/>
      <c r="HN221" s="25"/>
      <c r="HO221" s="18" t="str">
        <f t="shared" si="545"/>
        <v/>
      </c>
      <c r="HP221" s="18" t="str">
        <f t="shared" si="546"/>
        <v/>
      </c>
      <c r="HQ221" s="18" t="str">
        <f t="shared" si="596"/>
        <v/>
      </c>
      <c r="HR221" s="18" t="str">
        <f t="shared" si="597"/>
        <v/>
      </c>
      <c r="HS221" s="18" t="str">
        <f>IF(ISNUMBER(HQ221), HQ221*COS(RADIANS(-$C221+Графики!$B$3))+HR221*SIN(RADIANS(-$C221+Графики!$B$3)),"")</f>
        <v/>
      </c>
      <c r="HT221" s="19" t="str">
        <f>IF(ISNUMBER(HQ221), HQ221*COS(RADIANS(-$C221+Графики!$B$5))+HR221*SIN(RADIANS(-$C221+Графики!$B$5)),"")</f>
        <v/>
      </c>
      <c r="HU221" s="24"/>
      <c r="HV221" s="25"/>
      <c r="HW221" s="25"/>
      <c r="HX221" s="25"/>
      <c r="HY221" s="18" t="str">
        <f t="shared" si="547"/>
        <v/>
      </c>
      <c r="HZ221" s="18" t="str">
        <f t="shared" si="548"/>
        <v/>
      </c>
      <c r="IA221" s="18" t="str">
        <f t="shared" si="598"/>
        <v/>
      </c>
      <c r="IB221" s="18" t="str">
        <f t="shared" si="599"/>
        <v/>
      </c>
      <c r="IC221" s="18" t="str">
        <f>IF(ISNUMBER(IA221), IA221*COS(RADIANS(-$C221+Графики!$B$3))+IB221*SIN(RADIANS(-$C221+Графики!$B$3)),"")</f>
        <v/>
      </c>
      <c r="ID221" s="19" t="str">
        <f>IF(ISNUMBER(IA221), IA221*COS(RADIANS(-$C221+Графики!$B$5))+IB221*SIN(RADIANS(-$C221+Графики!$B$5)),"")</f>
        <v/>
      </c>
      <c r="IE221" s="24"/>
      <c r="IF221" s="25"/>
      <c r="IG221" s="25"/>
      <c r="IH221" s="25"/>
      <c r="II221" s="18" t="str">
        <f t="shared" si="549"/>
        <v/>
      </c>
      <c r="IJ221" s="18" t="str">
        <f t="shared" si="550"/>
        <v/>
      </c>
      <c r="IK221" s="18" t="str">
        <f t="shared" si="600"/>
        <v/>
      </c>
      <c r="IL221" s="18" t="str">
        <f t="shared" si="601"/>
        <v/>
      </c>
      <c r="IM221" s="18" t="str">
        <f>IF(ISNUMBER(IK221), IK221*COS(RADIANS(-$C221+Графики!$B$3))+IL221*SIN(RADIANS(-$C221+Графики!$B$3)),"")</f>
        <v/>
      </c>
      <c r="IN221" s="19" t="str">
        <f>IF(ISNUMBER(IK221), IK221*COS(RADIANS(-$C221+Графики!$B$5))+IL221*SIN(RADIANS(-$C221+Графики!$B$5)),"")</f>
        <v/>
      </c>
      <c r="IO221" s="24"/>
      <c r="IP221" s="25"/>
      <c r="IQ221" s="25"/>
      <c r="IR221" s="25"/>
      <c r="IS221" s="18" t="str">
        <f t="shared" si="551"/>
        <v/>
      </c>
      <c r="IT221" s="18" t="str">
        <f t="shared" si="552"/>
        <v/>
      </c>
      <c r="IU221" s="18" t="str">
        <f t="shared" si="602"/>
        <v/>
      </c>
      <c r="IV221" s="18" t="str">
        <f t="shared" si="603"/>
        <v/>
      </c>
      <c r="IW221" s="18" t="str">
        <f>IF(ISNUMBER(IU221), IU221*COS(RADIANS(-$C221+Графики!$B$3))+IV221*SIN(RADIANS(-$C221+Графики!$B$3)),"")</f>
        <v/>
      </c>
      <c r="IX221" s="19" t="str">
        <f>IF(ISNUMBER(IU221), IU221*COS(RADIANS(-$C221+Графики!$B$5))+IV221*SIN(RADIANS(-$C221+Графики!$B$5)),"")</f>
        <v/>
      </c>
    </row>
    <row r="222" spans="1:258" s="88" customFormat="1" x14ac:dyDescent="0.25">
      <c r="A222" s="44">
        <v>222</v>
      </c>
      <c r="B222" s="50">
        <v>0</v>
      </c>
      <c r="C222" s="11">
        <f>IF(Графики!$A$7="Расчитывать с учетом закручивания скважины",B222,0)</f>
        <v>0</v>
      </c>
      <c r="D222" s="47">
        <v>109.5</v>
      </c>
      <c r="E222" s="34">
        <f t="shared" si="607"/>
        <v>0</v>
      </c>
      <c r="F222" s="35">
        <f t="shared" si="607"/>
        <v>0</v>
      </c>
      <c r="G222" s="35">
        <f t="shared" si="605"/>
        <v>0</v>
      </c>
      <c r="H222" s="36">
        <f t="shared" si="606"/>
        <v>0</v>
      </c>
      <c r="I222" s="29"/>
      <c r="J222" s="25"/>
      <c r="K222" s="25"/>
      <c r="L222" s="25"/>
      <c r="M222" s="18" t="str">
        <f t="shared" si="503"/>
        <v/>
      </c>
      <c r="N222" s="18" t="str">
        <f t="shared" si="504"/>
        <v/>
      </c>
      <c r="O222" s="18" t="str">
        <f t="shared" si="554"/>
        <v/>
      </c>
      <c r="P222" s="18" t="str">
        <f t="shared" si="555"/>
        <v/>
      </c>
      <c r="Q222" s="18" t="str">
        <f>IF(ISNUMBER(O222), O222*COS(RADIANS(-$C222+Графики!$B$3))+P222*SIN(RADIANS(-$C222+Графики!$B$3)),"")</f>
        <v/>
      </c>
      <c r="R222" s="19" t="str">
        <f>IF(ISNUMBER(O222), O222*COS(RADIANS(-$C222+Графики!$B$5))+P222*SIN(RADIANS(-$C222+Графики!$B$5)),"")</f>
        <v/>
      </c>
      <c r="S222" s="29"/>
      <c r="T222" s="25"/>
      <c r="U222" s="25"/>
      <c r="V222" s="25"/>
      <c r="W222" s="18" t="str">
        <f t="shared" si="505"/>
        <v/>
      </c>
      <c r="X222" s="18" t="str">
        <f t="shared" si="506"/>
        <v/>
      </c>
      <c r="Y222" s="18" t="str">
        <f t="shared" si="556"/>
        <v/>
      </c>
      <c r="Z222" s="18" t="str">
        <f t="shared" si="557"/>
        <v/>
      </c>
      <c r="AA222" s="18" t="str">
        <f>IF(ISNUMBER(Y222), Y222*COS(RADIANS(-$C222+Графики!$B$3))+Z222*SIN(RADIANS(-$C222+Графики!$B$3)),"")</f>
        <v/>
      </c>
      <c r="AB222" s="18" t="str">
        <f>IF(ISNUMBER(Y222), Y222*COS(RADIANS(-$C222+Графики!$B$5))+Z222*SIN(RADIANS(-$C222+Графики!$B$5)),"")</f>
        <v/>
      </c>
      <c r="AC222" s="24"/>
      <c r="AD222" s="25"/>
      <c r="AE222" s="25"/>
      <c r="AF222" s="25"/>
      <c r="AG222" s="18" t="str">
        <f t="shared" si="507"/>
        <v/>
      </c>
      <c r="AH222" s="18" t="str">
        <f t="shared" si="508"/>
        <v/>
      </c>
      <c r="AI222" s="18" t="str">
        <f t="shared" si="558"/>
        <v/>
      </c>
      <c r="AJ222" s="18" t="str">
        <f t="shared" si="559"/>
        <v/>
      </c>
      <c r="AK222" s="18" t="str">
        <f>IF(ISNUMBER(AI222), AI222*COS(RADIANS(-$C222+Графики!$B$3))+AJ222*SIN(RADIANS(-$C222+Графики!$B$3)),"")</f>
        <v/>
      </c>
      <c r="AL222" s="19" t="str">
        <f>IF(ISNUMBER(AI222), AI222*COS(RADIANS(-$C222+Графики!$B$5))+AJ222*SIN(RADIANS(-$C222+Графики!$B$5)),"")</f>
        <v/>
      </c>
      <c r="AM222" s="24"/>
      <c r="AN222" s="25"/>
      <c r="AO222" s="25"/>
      <c r="AP222" s="25"/>
      <c r="AQ222" s="18" t="str">
        <f t="shared" si="509"/>
        <v/>
      </c>
      <c r="AR222" s="18" t="str">
        <f t="shared" si="510"/>
        <v/>
      </c>
      <c r="AS222" s="18" t="str">
        <f t="shared" si="560"/>
        <v/>
      </c>
      <c r="AT222" s="18" t="str">
        <f t="shared" si="561"/>
        <v/>
      </c>
      <c r="AU222" s="18" t="str">
        <f>IF(ISNUMBER(AS222), AS222*COS(RADIANS(-$C222+Графики!$B$3))+AT222*SIN(RADIANS(-$C222+Графики!$B$3)),"")</f>
        <v/>
      </c>
      <c r="AV222" s="19" t="str">
        <f>IF(ISNUMBER(AS222), AS222*COS(RADIANS(-$C222+Графики!$B$5))+AT222*SIN(RADIANS(-$C222+Графики!$B$5)),"")</f>
        <v/>
      </c>
      <c r="AW222" s="24"/>
      <c r="AX222" s="25"/>
      <c r="AY222" s="25"/>
      <c r="AZ222" s="25"/>
      <c r="BA222" s="18" t="str">
        <f t="shared" si="511"/>
        <v/>
      </c>
      <c r="BB222" s="18" t="str">
        <f t="shared" si="512"/>
        <v/>
      </c>
      <c r="BC222" s="18" t="str">
        <f t="shared" si="562"/>
        <v/>
      </c>
      <c r="BD222" s="18" t="str">
        <f t="shared" si="563"/>
        <v/>
      </c>
      <c r="BE222" s="18" t="str">
        <f>IF(ISNUMBER(BC222), BC222*COS(RADIANS(-$C222+Графики!$B$3))+BD222*SIN(RADIANS(-$C222+Графики!$B$3)),"")</f>
        <v/>
      </c>
      <c r="BF222" s="19" t="str">
        <f>IF(ISNUMBER(BC222), BC222*COS(RADIANS(-$C222+Графики!$B$5))+BD222*SIN(RADIANS(-$C222+Графики!$B$5)),"")</f>
        <v/>
      </c>
      <c r="BG222" s="24"/>
      <c r="BH222" s="25"/>
      <c r="BI222" s="25"/>
      <c r="BJ222" s="25"/>
      <c r="BK222" s="18" t="str">
        <f t="shared" si="513"/>
        <v/>
      </c>
      <c r="BL222" s="18" t="str">
        <f t="shared" si="514"/>
        <v/>
      </c>
      <c r="BM222" s="18" t="str">
        <f t="shared" si="564"/>
        <v/>
      </c>
      <c r="BN222" s="18" t="str">
        <f t="shared" si="565"/>
        <v/>
      </c>
      <c r="BO222" s="18" t="str">
        <f>IF(ISNUMBER(BM222), BM222*COS(RADIANS(-$C222+Графики!$B$3))+BN222*SIN(RADIANS(-$C222+Графики!$B$3)),"")</f>
        <v/>
      </c>
      <c r="BP222" s="19" t="str">
        <f>IF(ISNUMBER(BM222), BM222*COS(RADIANS(-$C222+Графики!$B$5))+BN222*SIN(RADIANS(-$C222+Графики!$B$5)),"")</f>
        <v/>
      </c>
      <c r="BQ222" s="24"/>
      <c r="BR222" s="25"/>
      <c r="BS222" s="25"/>
      <c r="BT222" s="25"/>
      <c r="BU222" s="18" t="str">
        <f t="shared" si="515"/>
        <v/>
      </c>
      <c r="BV222" s="18" t="str">
        <f t="shared" si="516"/>
        <v/>
      </c>
      <c r="BW222" s="18" t="str">
        <f t="shared" si="566"/>
        <v/>
      </c>
      <c r="BX222" s="18" t="str">
        <f t="shared" si="567"/>
        <v/>
      </c>
      <c r="BY222" s="18" t="str">
        <f>IF(ISNUMBER(BW222), BW222*COS(RADIANS(-$C222+Графики!$B$3))+BX222*SIN(RADIANS(-$C222+Графики!$B$3)),"")</f>
        <v/>
      </c>
      <c r="BZ222" s="19" t="str">
        <f>IF(ISNUMBER(BW222), BW222*COS(RADIANS(-$C222+Графики!$B$5))+BX222*SIN(RADIANS(-$C222+Графики!$B$5)),"")</f>
        <v/>
      </c>
      <c r="CA222" s="29"/>
      <c r="CB222" s="25"/>
      <c r="CC222" s="25"/>
      <c r="CD222" s="25"/>
      <c r="CE222" s="18" t="str">
        <f t="shared" si="517"/>
        <v/>
      </c>
      <c r="CF222" s="18" t="str">
        <f t="shared" si="518"/>
        <v/>
      </c>
      <c r="CG222" s="18" t="str">
        <f t="shared" si="568"/>
        <v/>
      </c>
      <c r="CH222" s="18" t="str">
        <f t="shared" si="569"/>
        <v/>
      </c>
      <c r="CI222" s="18" t="str">
        <f>IF(ISNUMBER(CG222), CG222*COS(RADIANS(-$C222+Графики!$B$3))+CH222*SIN(RADIANS(-$C222+Графики!$B$3)),"")</f>
        <v/>
      </c>
      <c r="CJ222" s="19" t="str">
        <f>IF(ISNUMBER(CG222), CG222*COS(RADIANS(-$C222+Графики!$B$5))+CH222*SIN(RADIANS(-$C222+Графики!$B$5)),"")</f>
        <v/>
      </c>
      <c r="CK222" s="24"/>
      <c r="CL222" s="25"/>
      <c r="CM222" s="25"/>
      <c r="CN222" s="25"/>
      <c r="CO222" s="18" t="str">
        <f t="shared" si="519"/>
        <v/>
      </c>
      <c r="CP222" s="18" t="str">
        <f t="shared" si="520"/>
        <v/>
      </c>
      <c r="CQ222" s="18" t="str">
        <f t="shared" si="570"/>
        <v/>
      </c>
      <c r="CR222" s="18" t="str">
        <f t="shared" si="571"/>
        <v/>
      </c>
      <c r="CS222" s="18" t="str">
        <f>IF(ISNUMBER(CQ222), CQ222*COS(RADIANS(-$C222+Графики!$B$3))+CR222*SIN(RADIANS(-$C222+Графики!$B$3)),"")</f>
        <v/>
      </c>
      <c r="CT222" s="19" t="str">
        <f>IF(ISNUMBER(CQ222), CQ222*COS(RADIANS(-$C222+Графики!$B$5))+CR222*SIN(RADIANS(-$C222+Графики!$B$5)),"")</f>
        <v/>
      </c>
      <c r="CU222" s="24"/>
      <c r="CV222" s="25"/>
      <c r="CW222" s="25"/>
      <c r="CX222" s="25"/>
      <c r="CY222" s="18" t="str">
        <f t="shared" si="521"/>
        <v/>
      </c>
      <c r="CZ222" s="18" t="str">
        <f t="shared" si="522"/>
        <v/>
      </c>
      <c r="DA222" s="18" t="str">
        <f t="shared" si="572"/>
        <v/>
      </c>
      <c r="DB222" s="18" t="str">
        <f t="shared" si="573"/>
        <v/>
      </c>
      <c r="DC222" s="18" t="str">
        <f>IF(ISNUMBER(DA222), DA222*COS(RADIANS(-$C222+Графики!$B$3))+DB222*SIN(RADIANS(-$C222+Графики!$B$3)),"")</f>
        <v/>
      </c>
      <c r="DD222" s="19" t="str">
        <f>IF(ISNUMBER(DA222), DA222*COS(RADIANS(-$C222+Графики!$B$5))+DB222*SIN(RADIANS(-$C222+Графики!$B$5)),"")</f>
        <v/>
      </c>
      <c r="DE222" s="24"/>
      <c r="DF222" s="25"/>
      <c r="DG222" s="25"/>
      <c r="DH222" s="25"/>
      <c r="DI222" s="18" t="str">
        <f t="shared" si="523"/>
        <v/>
      </c>
      <c r="DJ222" s="18" t="str">
        <f t="shared" si="524"/>
        <v/>
      </c>
      <c r="DK222" s="18" t="str">
        <f t="shared" si="574"/>
        <v/>
      </c>
      <c r="DL222" s="18" t="str">
        <f t="shared" si="575"/>
        <v/>
      </c>
      <c r="DM222" s="18" t="str">
        <f>IF(ISNUMBER(DK222), DK222*COS(RADIANS(-$C222+Графики!$B$3))+DL222*SIN(RADIANS(-$C222+Графики!$B$3)),"")</f>
        <v/>
      </c>
      <c r="DN222" s="19" t="str">
        <f>IF(ISNUMBER(DK222), DK222*COS(RADIANS(-$C222+Графики!$B$5))+DL222*SIN(RADIANS(-$C222+Графики!$B$5)),"")</f>
        <v/>
      </c>
      <c r="DO222" s="24"/>
      <c r="DP222" s="25"/>
      <c r="DQ222" s="25"/>
      <c r="DR222" s="25"/>
      <c r="DS222" s="18" t="str">
        <f t="shared" si="525"/>
        <v/>
      </c>
      <c r="DT222" s="18" t="str">
        <f t="shared" si="526"/>
        <v/>
      </c>
      <c r="DU222" s="18" t="str">
        <f t="shared" si="576"/>
        <v/>
      </c>
      <c r="DV222" s="18" t="str">
        <f t="shared" si="577"/>
        <v/>
      </c>
      <c r="DW222" s="18" t="str">
        <f>IF(ISNUMBER(DU222), DU222*COS(RADIANS(-$C222+Графики!$B$3))+DV222*SIN(RADIANS(-$C222+Графики!$B$3)),"")</f>
        <v/>
      </c>
      <c r="DX222" s="19" t="str">
        <f>IF(ISNUMBER(DU222), DU222*COS(RADIANS(-$C222+Графики!$B$5))+DV222*SIN(RADIANS(-$C222+Графики!$B$5)),"")</f>
        <v/>
      </c>
      <c r="DY222" s="24"/>
      <c r="DZ222" s="25"/>
      <c r="EA222" s="25"/>
      <c r="EB222" s="25"/>
      <c r="EC222" s="18" t="str">
        <f t="shared" si="527"/>
        <v/>
      </c>
      <c r="ED222" s="18" t="str">
        <f t="shared" si="528"/>
        <v/>
      </c>
      <c r="EE222" s="18" t="str">
        <f t="shared" si="578"/>
        <v/>
      </c>
      <c r="EF222" s="18" t="str">
        <f t="shared" si="579"/>
        <v/>
      </c>
      <c r="EG222" s="18" t="str">
        <f>IF(ISNUMBER(EE222), EE222*COS(RADIANS(-$C222+Графики!$B$3))+EF222*SIN(RADIANS(-$C222+Графики!$B$3)),"")</f>
        <v/>
      </c>
      <c r="EH222" s="19" t="str">
        <f>IF(ISNUMBER(EE222), EE222*COS(RADIANS(-$C222+Графики!$B$5))+EF222*SIN(RADIANS(-$C222+Графики!$B$5)),"")</f>
        <v/>
      </c>
      <c r="EI222" s="24"/>
      <c r="EJ222" s="25"/>
      <c r="EK222" s="25"/>
      <c r="EL222" s="25"/>
      <c r="EM222" s="18" t="str">
        <f t="shared" si="529"/>
        <v/>
      </c>
      <c r="EN222" s="18" t="str">
        <f t="shared" si="530"/>
        <v/>
      </c>
      <c r="EO222" s="18" t="str">
        <f t="shared" si="580"/>
        <v/>
      </c>
      <c r="EP222" s="18" t="str">
        <f t="shared" si="581"/>
        <v/>
      </c>
      <c r="EQ222" s="18" t="str">
        <f>IF(ISNUMBER(EO222), EO222*COS(RADIANS(-$C222+Графики!$B$3))+EP222*SIN(RADIANS(-$C222+Графики!$B$3)),"")</f>
        <v/>
      </c>
      <c r="ER222" s="19" t="str">
        <f>IF(ISNUMBER(EO222), EO222*COS(RADIANS(-$C222+Графики!$B$5))+EP222*SIN(RADIANS(-$C222+Графики!$B$5)),"")</f>
        <v/>
      </c>
      <c r="ES222" s="24"/>
      <c r="ET222" s="25"/>
      <c r="EU222" s="25"/>
      <c r="EV222" s="25"/>
      <c r="EW222" s="18" t="str">
        <f t="shared" si="531"/>
        <v/>
      </c>
      <c r="EX222" s="18" t="str">
        <f t="shared" si="532"/>
        <v/>
      </c>
      <c r="EY222" s="18" t="str">
        <f t="shared" si="582"/>
        <v/>
      </c>
      <c r="EZ222" s="18" t="str">
        <f t="shared" si="583"/>
        <v/>
      </c>
      <c r="FA222" s="18" t="str">
        <f>IF(ISNUMBER(EY222), EY222*COS(RADIANS(-$C222+Графики!$B$3))+EZ222*SIN(RADIANS(-$C222+Графики!$B$3)),"")</f>
        <v/>
      </c>
      <c r="FB222" s="19" t="str">
        <f>IF(ISNUMBER(EY222), EY222*COS(RADIANS(-$C222+Графики!$B$5))+EZ222*SIN(RADIANS(-$C222+Графики!$B$5)),"")</f>
        <v/>
      </c>
      <c r="FC222" s="24"/>
      <c r="FD222" s="25"/>
      <c r="FE222" s="25"/>
      <c r="FF222" s="25"/>
      <c r="FG222" s="18" t="str">
        <f t="shared" si="533"/>
        <v/>
      </c>
      <c r="FH222" s="18" t="str">
        <f t="shared" si="534"/>
        <v/>
      </c>
      <c r="FI222" s="18" t="str">
        <f t="shared" si="584"/>
        <v/>
      </c>
      <c r="FJ222" s="18" t="str">
        <f t="shared" si="585"/>
        <v/>
      </c>
      <c r="FK222" s="18" t="str">
        <f>IF(ISNUMBER(FI222), FI222*COS(RADIANS(-$C222+Графики!$B$3))+FJ222*SIN(RADIANS(-$C222+Графики!$B$3)),"")</f>
        <v/>
      </c>
      <c r="FL222" s="19" t="str">
        <f>IF(ISNUMBER(FI222), FI222*COS(RADIANS(-$C222+Графики!$B$5))+FJ222*SIN(RADIANS(-$C222+Графики!$B$5)),"")</f>
        <v/>
      </c>
      <c r="FM222" s="24"/>
      <c r="FN222" s="25"/>
      <c r="FO222" s="25"/>
      <c r="FP222" s="25"/>
      <c r="FQ222" s="18" t="str">
        <f t="shared" si="535"/>
        <v/>
      </c>
      <c r="FR222" s="18" t="str">
        <f t="shared" si="536"/>
        <v/>
      </c>
      <c r="FS222" s="18" t="str">
        <f t="shared" si="586"/>
        <v/>
      </c>
      <c r="FT222" s="18" t="str">
        <f t="shared" si="587"/>
        <v/>
      </c>
      <c r="FU222" s="18" t="str">
        <f>IF(ISNUMBER(FS222), FS222*COS(RADIANS(-$C222+Графики!$B$3))+FT222*SIN(RADIANS(-$C222+Графики!$B$3)),"")</f>
        <v/>
      </c>
      <c r="FV222" s="19" t="str">
        <f>IF(ISNUMBER(FS222), FS222*COS(RADIANS(-$C222+Графики!$B$5))+FT222*SIN(RADIANS(-$C222+Графики!$B$5)),"")</f>
        <v/>
      </c>
      <c r="FW222" s="24"/>
      <c r="FX222" s="25"/>
      <c r="FY222" s="25"/>
      <c r="FZ222" s="25"/>
      <c r="GA222" s="18" t="str">
        <f t="shared" si="537"/>
        <v/>
      </c>
      <c r="GB222" s="18" t="str">
        <f t="shared" si="538"/>
        <v/>
      </c>
      <c r="GC222" s="18" t="str">
        <f t="shared" si="588"/>
        <v/>
      </c>
      <c r="GD222" s="18" t="str">
        <f t="shared" si="589"/>
        <v/>
      </c>
      <c r="GE222" s="18" t="str">
        <f>IF(ISNUMBER(GC222), GC222*COS(RADIANS(-$C222+Графики!$B$3))+GD222*SIN(RADIANS(-$C222+Графики!$B$3)),"")</f>
        <v/>
      </c>
      <c r="GF222" s="19" t="str">
        <f>IF(ISNUMBER(GC222), GC222*COS(RADIANS(-$C222+Графики!$B$5))+GD222*SIN(RADIANS(-$C222+Графики!$B$5)),"")</f>
        <v/>
      </c>
      <c r="GG222" s="24"/>
      <c r="GH222" s="25"/>
      <c r="GI222" s="25"/>
      <c r="GJ222" s="25"/>
      <c r="GK222" s="18" t="str">
        <f t="shared" si="539"/>
        <v/>
      </c>
      <c r="GL222" s="18" t="str">
        <f t="shared" si="540"/>
        <v/>
      </c>
      <c r="GM222" s="18" t="str">
        <f t="shared" si="590"/>
        <v/>
      </c>
      <c r="GN222" s="18" t="str">
        <f t="shared" si="591"/>
        <v/>
      </c>
      <c r="GO222" s="18" t="str">
        <f>IF(ISNUMBER(GM222), GM222*COS(RADIANS(-$C222+Графики!$B$3))+GN222*SIN(RADIANS(-$C222+Графики!$B$3)),"")</f>
        <v/>
      </c>
      <c r="GP222" s="19" t="str">
        <f>IF(ISNUMBER(GM222), GM222*COS(RADIANS(-$C222+Графики!$B$5))+GN222*SIN(RADIANS(-$C222+Графики!$B$5)),"")</f>
        <v/>
      </c>
      <c r="GQ222" s="24"/>
      <c r="GR222" s="25"/>
      <c r="GS222" s="25"/>
      <c r="GT222" s="25"/>
      <c r="GU222" s="18" t="str">
        <f t="shared" si="541"/>
        <v/>
      </c>
      <c r="GV222" s="18" t="str">
        <f t="shared" si="542"/>
        <v/>
      </c>
      <c r="GW222" s="18" t="str">
        <f t="shared" si="592"/>
        <v/>
      </c>
      <c r="GX222" s="18" t="str">
        <f t="shared" si="593"/>
        <v/>
      </c>
      <c r="GY222" s="18" t="str">
        <f>IF(ISNUMBER(GW222), GW222*COS(RADIANS(-$C222+Графики!$B$3))+GX222*SIN(RADIANS(-$C222+Графики!$B$3)),"")</f>
        <v/>
      </c>
      <c r="GZ222" s="19" t="str">
        <f>IF(ISNUMBER(GW222), GW222*COS(RADIANS(-$C222+Графики!$B$5))+GX222*SIN(RADIANS(-$C222+Графики!$B$5)),"")</f>
        <v/>
      </c>
      <c r="HA222" s="24"/>
      <c r="HB222" s="25"/>
      <c r="HC222" s="25"/>
      <c r="HD222" s="25"/>
      <c r="HE222" s="18" t="str">
        <f t="shared" si="543"/>
        <v/>
      </c>
      <c r="HF222" s="18" t="str">
        <f t="shared" si="544"/>
        <v/>
      </c>
      <c r="HG222" s="18" t="str">
        <f t="shared" si="594"/>
        <v/>
      </c>
      <c r="HH222" s="18" t="str">
        <f t="shared" si="595"/>
        <v/>
      </c>
      <c r="HI222" s="18" t="str">
        <f>IF(ISNUMBER(HG222), HG222*COS(RADIANS(-$C222+Графики!$B$3))+HH222*SIN(RADIANS(-$C222+Графики!$B$3)),"")</f>
        <v/>
      </c>
      <c r="HJ222" s="19" t="str">
        <f>IF(ISNUMBER(HG222), HG222*COS(RADIANS(-$C222+Графики!$B$5))+HH222*SIN(RADIANS(-$C222+Графики!$B$5)),"")</f>
        <v/>
      </c>
      <c r="HK222" s="24"/>
      <c r="HL222" s="25"/>
      <c r="HM222" s="25"/>
      <c r="HN222" s="25"/>
      <c r="HO222" s="18" t="str">
        <f t="shared" si="545"/>
        <v/>
      </c>
      <c r="HP222" s="18" t="str">
        <f t="shared" si="546"/>
        <v/>
      </c>
      <c r="HQ222" s="18" t="str">
        <f t="shared" si="596"/>
        <v/>
      </c>
      <c r="HR222" s="18" t="str">
        <f t="shared" si="597"/>
        <v/>
      </c>
      <c r="HS222" s="18" t="str">
        <f>IF(ISNUMBER(HQ222), HQ222*COS(RADIANS(-$C222+Графики!$B$3))+HR222*SIN(RADIANS(-$C222+Графики!$B$3)),"")</f>
        <v/>
      </c>
      <c r="HT222" s="19" t="str">
        <f>IF(ISNUMBER(HQ222), HQ222*COS(RADIANS(-$C222+Графики!$B$5))+HR222*SIN(RADIANS(-$C222+Графики!$B$5)),"")</f>
        <v/>
      </c>
      <c r="HU222" s="24"/>
      <c r="HV222" s="25"/>
      <c r="HW222" s="25"/>
      <c r="HX222" s="25"/>
      <c r="HY222" s="18" t="str">
        <f t="shared" si="547"/>
        <v/>
      </c>
      <c r="HZ222" s="18" t="str">
        <f t="shared" si="548"/>
        <v/>
      </c>
      <c r="IA222" s="18" t="str">
        <f t="shared" si="598"/>
        <v/>
      </c>
      <c r="IB222" s="18" t="str">
        <f t="shared" si="599"/>
        <v/>
      </c>
      <c r="IC222" s="18" t="str">
        <f>IF(ISNUMBER(IA222), IA222*COS(RADIANS(-$C222+Графики!$B$3))+IB222*SIN(RADIANS(-$C222+Графики!$B$3)),"")</f>
        <v/>
      </c>
      <c r="ID222" s="19" t="str">
        <f>IF(ISNUMBER(IA222), IA222*COS(RADIANS(-$C222+Графики!$B$5))+IB222*SIN(RADIANS(-$C222+Графики!$B$5)),"")</f>
        <v/>
      </c>
      <c r="IE222" s="24"/>
      <c r="IF222" s="25"/>
      <c r="IG222" s="25"/>
      <c r="IH222" s="25"/>
      <c r="II222" s="18" t="str">
        <f t="shared" si="549"/>
        <v/>
      </c>
      <c r="IJ222" s="18" t="str">
        <f t="shared" si="550"/>
        <v/>
      </c>
      <c r="IK222" s="18" t="str">
        <f t="shared" si="600"/>
        <v/>
      </c>
      <c r="IL222" s="18" t="str">
        <f t="shared" si="601"/>
        <v/>
      </c>
      <c r="IM222" s="18" t="str">
        <f>IF(ISNUMBER(IK222), IK222*COS(RADIANS(-$C222+Графики!$B$3))+IL222*SIN(RADIANS(-$C222+Графики!$B$3)),"")</f>
        <v/>
      </c>
      <c r="IN222" s="19" t="str">
        <f>IF(ISNUMBER(IK222), IK222*COS(RADIANS(-$C222+Графики!$B$5))+IL222*SIN(RADIANS(-$C222+Графики!$B$5)),"")</f>
        <v/>
      </c>
      <c r="IO222" s="24"/>
      <c r="IP222" s="25"/>
      <c r="IQ222" s="25"/>
      <c r="IR222" s="25"/>
      <c r="IS222" s="18" t="str">
        <f t="shared" si="551"/>
        <v/>
      </c>
      <c r="IT222" s="18" t="str">
        <f t="shared" si="552"/>
        <v/>
      </c>
      <c r="IU222" s="18" t="str">
        <f t="shared" si="602"/>
        <v/>
      </c>
      <c r="IV222" s="18" t="str">
        <f t="shared" si="603"/>
        <v/>
      </c>
      <c r="IW222" s="18" t="str">
        <f>IF(ISNUMBER(IU222), IU222*COS(RADIANS(-$C222+Графики!$B$3))+IV222*SIN(RADIANS(-$C222+Графики!$B$3)),"")</f>
        <v/>
      </c>
      <c r="IX222" s="19" t="str">
        <f>IF(ISNUMBER(IU222), IU222*COS(RADIANS(-$C222+Графики!$B$5))+IV222*SIN(RADIANS(-$C222+Графики!$B$5)),"")</f>
        <v/>
      </c>
    </row>
    <row r="223" spans="1:258" s="88" customFormat="1" x14ac:dyDescent="0.25">
      <c r="A223" s="44">
        <v>223</v>
      </c>
      <c r="B223" s="50">
        <v>0</v>
      </c>
      <c r="C223" s="11">
        <f>IF(Графики!$A$7="Расчитывать с учетом закручивания скважины",B223,0)</f>
        <v>0</v>
      </c>
      <c r="D223" s="47">
        <v>110</v>
      </c>
      <c r="E223" s="34">
        <f t="shared" ref="E223:F242" si="608">IF(ISNUMBER(INDEX($I$1:$IX$303,$A223,E$1) ),INDEX($I$1:$IX$303,$A223,E$1),0)</f>
        <v>0</v>
      </c>
      <c r="F223" s="35">
        <f t="shared" si="608"/>
        <v>0</v>
      </c>
      <c r="G223" s="35">
        <f t="shared" si="605"/>
        <v>0</v>
      </c>
      <c r="H223" s="36">
        <f t="shared" si="606"/>
        <v>0</v>
      </c>
      <c r="I223" s="29"/>
      <c r="J223" s="25"/>
      <c r="K223" s="25"/>
      <c r="L223" s="25"/>
      <c r="M223" s="18" t="str">
        <f t="shared" si="503"/>
        <v/>
      </c>
      <c r="N223" s="18" t="str">
        <f t="shared" si="504"/>
        <v/>
      </c>
      <c r="O223" s="18" t="str">
        <f t="shared" si="554"/>
        <v/>
      </c>
      <c r="P223" s="18" t="str">
        <f t="shared" si="555"/>
        <v/>
      </c>
      <c r="Q223" s="18" t="str">
        <f>IF(ISNUMBER(O223), O223*COS(RADIANS(-$C223+Графики!$B$3))+P223*SIN(RADIANS(-$C223+Графики!$B$3)),"")</f>
        <v/>
      </c>
      <c r="R223" s="19" t="str">
        <f>IF(ISNUMBER(O223), O223*COS(RADIANS(-$C223+Графики!$B$5))+P223*SIN(RADIANS(-$C223+Графики!$B$5)),"")</f>
        <v/>
      </c>
      <c r="S223" s="29"/>
      <c r="T223" s="25"/>
      <c r="U223" s="25"/>
      <c r="V223" s="25"/>
      <c r="W223" s="18" t="str">
        <f t="shared" si="505"/>
        <v/>
      </c>
      <c r="X223" s="18" t="str">
        <f t="shared" si="506"/>
        <v/>
      </c>
      <c r="Y223" s="18" t="str">
        <f t="shared" si="556"/>
        <v/>
      </c>
      <c r="Z223" s="18" t="str">
        <f t="shared" si="557"/>
        <v/>
      </c>
      <c r="AA223" s="18" t="str">
        <f>IF(ISNUMBER(Y223), Y223*COS(RADIANS(-$C223+Графики!$B$3))+Z223*SIN(RADIANS(-$C223+Графики!$B$3)),"")</f>
        <v/>
      </c>
      <c r="AB223" s="18" t="str">
        <f>IF(ISNUMBER(Y223), Y223*COS(RADIANS(-$C223+Графики!$B$5))+Z223*SIN(RADIANS(-$C223+Графики!$B$5)),"")</f>
        <v/>
      </c>
      <c r="AC223" s="24"/>
      <c r="AD223" s="25"/>
      <c r="AE223" s="25"/>
      <c r="AF223" s="25"/>
      <c r="AG223" s="18" t="str">
        <f t="shared" si="507"/>
        <v/>
      </c>
      <c r="AH223" s="18" t="str">
        <f t="shared" si="508"/>
        <v/>
      </c>
      <c r="AI223" s="18" t="str">
        <f t="shared" si="558"/>
        <v/>
      </c>
      <c r="AJ223" s="18" t="str">
        <f t="shared" si="559"/>
        <v/>
      </c>
      <c r="AK223" s="18" t="str">
        <f>IF(ISNUMBER(AI223), AI223*COS(RADIANS(-$C223+Графики!$B$3))+AJ223*SIN(RADIANS(-$C223+Графики!$B$3)),"")</f>
        <v/>
      </c>
      <c r="AL223" s="19" t="str">
        <f>IF(ISNUMBER(AI223), AI223*COS(RADIANS(-$C223+Графики!$B$5))+AJ223*SIN(RADIANS(-$C223+Графики!$B$5)),"")</f>
        <v/>
      </c>
      <c r="AM223" s="24"/>
      <c r="AN223" s="25"/>
      <c r="AO223" s="25"/>
      <c r="AP223" s="25"/>
      <c r="AQ223" s="18" t="str">
        <f t="shared" si="509"/>
        <v/>
      </c>
      <c r="AR223" s="18" t="str">
        <f t="shared" si="510"/>
        <v/>
      </c>
      <c r="AS223" s="18" t="str">
        <f t="shared" si="560"/>
        <v/>
      </c>
      <c r="AT223" s="18" t="str">
        <f t="shared" si="561"/>
        <v/>
      </c>
      <c r="AU223" s="18" t="str">
        <f>IF(ISNUMBER(AS223), AS223*COS(RADIANS(-$C223+Графики!$B$3))+AT223*SIN(RADIANS(-$C223+Графики!$B$3)),"")</f>
        <v/>
      </c>
      <c r="AV223" s="19" t="str">
        <f>IF(ISNUMBER(AS223), AS223*COS(RADIANS(-$C223+Графики!$B$5))+AT223*SIN(RADIANS(-$C223+Графики!$B$5)),"")</f>
        <v/>
      </c>
      <c r="AW223" s="24"/>
      <c r="AX223" s="25"/>
      <c r="AY223" s="25"/>
      <c r="AZ223" s="25"/>
      <c r="BA223" s="18" t="str">
        <f t="shared" si="511"/>
        <v/>
      </c>
      <c r="BB223" s="18" t="str">
        <f t="shared" si="512"/>
        <v/>
      </c>
      <c r="BC223" s="18" t="str">
        <f t="shared" si="562"/>
        <v/>
      </c>
      <c r="BD223" s="18" t="str">
        <f t="shared" si="563"/>
        <v/>
      </c>
      <c r="BE223" s="18" t="str">
        <f>IF(ISNUMBER(BC223), BC223*COS(RADIANS(-$C223+Графики!$B$3))+BD223*SIN(RADIANS(-$C223+Графики!$B$3)),"")</f>
        <v/>
      </c>
      <c r="BF223" s="19" t="str">
        <f>IF(ISNUMBER(BC223), BC223*COS(RADIANS(-$C223+Графики!$B$5))+BD223*SIN(RADIANS(-$C223+Графики!$B$5)),"")</f>
        <v/>
      </c>
      <c r="BG223" s="24"/>
      <c r="BH223" s="25"/>
      <c r="BI223" s="25"/>
      <c r="BJ223" s="25"/>
      <c r="BK223" s="18" t="str">
        <f t="shared" si="513"/>
        <v/>
      </c>
      <c r="BL223" s="18" t="str">
        <f t="shared" si="514"/>
        <v/>
      </c>
      <c r="BM223" s="18" t="str">
        <f t="shared" si="564"/>
        <v/>
      </c>
      <c r="BN223" s="18" t="str">
        <f t="shared" si="565"/>
        <v/>
      </c>
      <c r="BO223" s="18" t="str">
        <f>IF(ISNUMBER(BM223), BM223*COS(RADIANS(-$C223+Графики!$B$3))+BN223*SIN(RADIANS(-$C223+Графики!$B$3)),"")</f>
        <v/>
      </c>
      <c r="BP223" s="19" t="str">
        <f>IF(ISNUMBER(BM223), BM223*COS(RADIANS(-$C223+Графики!$B$5))+BN223*SIN(RADIANS(-$C223+Графики!$B$5)),"")</f>
        <v/>
      </c>
      <c r="BQ223" s="24"/>
      <c r="BR223" s="25"/>
      <c r="BS223" s="25"/>
      <c r="BT223" s="25"/>
      <c r="BU223" s="18" t="str">
        <f t="shared" si="515"/>
        <v/>
      </c>
      <c r="BV223" s="18" t="str">
        <f t="shared" si="516"/>
        <v/>
      </c>
      <c r="BW223" s="18" t="str">
        <f t="shared" si="566"/>
        <v/>
      </c>
      <c r="BX223" s="18" t="str">
        <f t="shared" si="567"/>
        <v/>
      </c>
      <c r="BY223" s="18" t="str">
        <f>IF(ISNUMBER(BW223), BW223*COS(RADIANS(-$C223+Графики!$B$3))+BX223*SIN(RADIANS(-$C223+Графики!$B$3)),"")</f>
        <v/>
      </c>
      <c r="BZ223" s="19" t="str">
        <f>IF(ISNUMBER(BW223), BW223*COS(RADIANS(-$C223+Графики!$B$5))+BX223*SIN(RADIANS(-$C223+Графики!$B$5)),"")</f>
        <v/>
      </c>
      <c r="CA223" s="29"/>
      <c r="CB223" s="25"/>
      <c r="CC223" s="25"/>
      <c r="CD223" s="25"/>
      <c r="CE223" s="18" t="str">
        <f t="shared" si="517"/>
        <v/>
      </c>
      <c r="CF223" s="18" t="str">
        <f t="shared" si="518"/>
        <v/>
      </c>
      <c r="CG223" s="18" t="str">
        <f t="shared" si="568"/>
        <v/>
      </c>
      <c r="CH223" s="18" t="str">
        <f t="shared" si="569"/>
        <v/>
      </c>
      <c r="CI223" s="18" t="str">
        <f>IF(ISNUMBER(CG223), CG223*COS(RADIANS(-$C223+Графики!$B$3))+CH223*SIN(RADIANS(-$C223+Графики!$B$3)),"")</f>
        <v/>
      </c>
      <c r="CJ223" s="19" t="str">
        <f>IF(ISNUMBER(CG223), CG223*COS(RADIANS(-$C223+Графики!$B$5))+CH223*SIN(RADIANS(-$C223+Графики!$B$5)),"")</f>
        <v/>
      </c>
      <c r="CK223" s="24"/>
      <c r="CL223" s="25"/>
      <c r="CM223" s="25"/>
      <c r="CN223" s="25"/>
      <c r="CO223" s="18" t="str">
        <f t="shared" si="519"/>
        <v/>
      </c>
      <c r="CP223" s="18" t="str">
        <f t="shared" si="520"/>
        <v/>
      </c>
      <c r="CQ223" s="18" t="str">
        <f t="shared" si="570"/>
        <v/>
      </c>
      <c r="CR223" s="18" t="str">
        <f t="shared" si="571"/>
        <v/>
      </c>
      <c r="CS223" s="18" t="str">
        <f>IF(ISNUMBER(CQ223), CQ223*COS(RADIANS(-$C223+Графики!$B$3))+CR223*SIN(RADIANS(-$C223+Графики!$B$3)),"")</f>
        <v/>
      </c>
      <c r="CT223" s="19" t="str">
        <f>IF(ISNUMBER(CQ223), CQ223*COS(RADIANS(-$C223+Графики!$B$5))+CR223*SIN(RADIANS(-$C223+Графики!$B$5)),"")</f>
        <v/>
      </c>
      <c r="CU223" s="24"/>
      <c r="CV223" s="25"/>
      <c r="CW223" s="25"/>
      <c r="CX223" s="25"/>
      <c r="CY223" s="18" t="str">
        <f t="shared" si="521"/>
        <v/>
      </c>
      <c r="CZ223" s="18" t="str">
        <f t="shared" si="522"/>
        <v/>
      </c>
      <c r="DA223" s="18" t="str">
        <f t="shared" si="572"/>
        <v/>
      </c>
      <c r="DB223" s="18" t="str">
        <f t="shared" si="573"/>
        <v/>
      </c>
      <c r="DC223" s="18" t="str">
        <f>IF(ISNUMBER(DA223), DA223*COS(RADIANS(-$C223+Графики!$B$3))+DB223*SIN(RADIANS(-$C223+Графики!$B$3)),"")</f>
        <v/>
      </c>
      <c r="DD223" s="19" t="str">
        <f>IF(ISNUMBER(DA223), DA223*COS(RADIANS(-$C223+Графики!$B$5))+DB223*SIN(RADIANS(-$C223+Графики!$B$5)),"")</f>
        <v/>
      </c>
      <c r="DE223" s="24"/>
      <c r="DF223" s="25"/>
      <c r="DG223" s="25"/>
      <c r="DH223" s="25"/>
      <c r="DI223" s="18" t="str">
        <f t="shared" si="523"/>
        <v/>
      </c>
      <c r="DJ223" s="18" t="str">
        <f t="shared" si="524"/>
        <v/>
      </c>
      <c r="DK223" s="18" t="str">
        <f t="shared" si="574"/>
        <v/>
      </c>
      <c r="DL223" s="18" t="str">
        <f t="shared" si="575"/>
        <v/>
      </c>
      <c r="DM223" s="18" t="str">
        <f>IF(ISNUMBER(DK223), DK223*COS(RADIANS(-$C223+Графики!$B$3))+DL223*SIN(RADIANS(-$C223+Графики!$B$3)),"")</f>
        <v/>
      </c>
      <c r="DN223" s="19" t="str">
        <f>IF(ISNUMBER(DK223), DK223*COS(RADIANS(-$C223+Графики!$B$5))+DL223*SIN(RADIANS(-$C223+Графики!$B$5)),"")</f>
        <v/>
      </c>
      <c r="DO223" s="24"/>
      <c r="DP223" s="25"/>
      <c r="DQ223" s="25"/>
      <c r="DR223" s="25"/>
      <c r="DS223" s="18" t="str">
        <f t="shared" si="525"/>
        <v/>
      </c>
      <c r="DT223" s="18" t="str">
        <f t="shared" si="526"/>
        <v/>
      </c>
      <c r="DU223" s="18" t="str">
        <f t="shared" si="576"/>
        <v/>
      </c>
      <c r="DV223" s="18" t="str">
        <f t="shared" si="577"/>
        <v/>
      </c>
      <c r="DW223" s="18" t="str">
        <f>IF(ISNUMBER(DU223), DU223*COS(RADIANS(-$C223+Графики!$B$3))+DV223*SIN(RADIANS(-$C223+Графики!$B$3)),"")</f>
        <v/>
      </c>
      <c r="DX223" s="19" t="str">
        <f>IF(ISNUMBER(DU223), DU223*COS(RADIANS(-$C223+Графики!$B$5))+DV223*SIN(RADIANS(-$C223+Графики!$B$5)),"")</f>
        <v/>
      </c>
      <c r="DY223" s="24"/>
      <c r="DZ223" s="25"/>
      <c r="EA223" s="25"/>
      <c r="EB223" s="25"/>
      <c r="EC223" s="18" t="str">
        <f t="shared" si="527"/>
        <v/>
      </c>
      <c r="ED223" s="18" t="str">
        <f t="shared" si="528"/>
        <v/>
      </c>
      <c r="EE223" s="18" t="str">
        <f t="shared" si="578"/>
        <v/>
      </c>
      <c r="EF223" s="18" t="str">
        <f t="shared" si="579"/>
        <v/>
      </c>
      <c r="EG223" s="18" t="str">
        <f>IF(ISNUMBER(EE223), EE223*COS(RADIANS(-$C223+Графики!$B$3))+EF223*SIN(RADIANS(-$C223+Графики!$B$3)),"")</f>
        <v/>
      </c>
      <c r="EH223" s="19" t="str">
        <f>IF(ISNUMBER(EE223), EE223*COS(RADIANS(-$C223+Графики!$B$5))+EF223*SIN(RADIANS(-$C223+Графики!$B$5)),"")</f>
        <v/>
      </c>
      <c r="EI223" s="24"/>
      <c r="EJ223" s="25"/>
      <c r="EK223" s="25"/>
      <c r="EL223" s="25"/>
      <c r="EM223" s="18" t="str">
        <f t="shared" si="529"/>
        <v/>
      </c>
      <c r="EN223" s="18" t="str">
        <f t="shared" si="530"/>
        <v/>
      </c>
      <c r="EO223" s="18" t="str">
        <f t="shared" si="580"/>
        <v/>
      </c>
      <c r="EP223" s="18" t="str">
        <f t="shared" si="581"/>
        <v/>
      </c>
      <c r="EQ223" s="18" t="str">
        <f>IF(ISNUMBER(EO223), EO223*COS(RADIANS(-$C223+Графики!$B$3))+EP223*SIN(RADIANS(-$C223+Графики!$B$3)),"")</f>
        <v/>
      </c>
      <c r="ER223" s="19" t="str">
        <f>IF(ISNUMBER(EO223), EO223*COS(RADIANS(-$C223+Графики!$B$5))+EP223*SIN(RADIANS(-$C223+Графики!$B$5)),"")</f>
        <v/>
      </c>
      <c r="ES223" s="24"/>
      <c r="ET223" s="25"/>
      <c r="EU223" s="25"/>
      <c r="EV223" s="25"/>
      <c r="EW223" s="18" t="str">
        <f t="shared" si="531"/>
        <v/>
      </c>
      <c r="EX223" s="18" t="str">
        <f t="shared" si="532"/>
        <v/>
      </c>
      <c r="EY223" s="18" t="str">
        <f t="shared" si="582"/>
        <v/>
      </c>
      <c r="EZ223" s="18" t="str">
        <f t="shared" si="583"/>
        <v/>
      </c>
      <c r="FA223" s="18" t="str">
        <f>IF(ISNUMBER(EY223), EY223*COS(RADIANS(-$C223+Графики!$B$3))+EZ223*SIN(RADIANS(-$C223+Графики!$B$3)),"")</f>
        <v/>
      </c>
      <c r="FB223" s="19" t="str">
        <f>IF(ISNUMBER(EY223), EY223*COS(RADIANS(-$C223+Графики!$B$5))+EZ223*SIN(RADIANS(-$C223+Графики!$B$5)),"")</f>
        <v/>
      </c>
      <c r="FC223" s="24"/>
      <c r="FD223" s="25"/>
      <c r="FE223" s="25"/>
      <c r="FF223" s="25"/>
      <c r="FG223" s="18" t="str">
        <f t="shared" si="533"/>
        <v/>
      </c>
      <c r="FH223" s="18" t="str">
        <f t="shared" si="534"/>
        <v/>
      </c>
      <c r="FI223" s="18" t="str">
        <f t="shared" si="584"/>
        <v/>
      </c>
      <c r="FJ223" s="18" t="str">
        <f t="shared" si="585"/>
        <v/>
      </c>
      <c r="FK223" s="18" t="str">
        <f>IF(ISNUMBER(FI223), FI223*COS(RADIANS(-$C223+Графики!$B$3))+FJ223*SIN(RADIANS(-$C223+Графики!$B$3)),"")</f>
        <v/>
      </c>
      <c r="FL223" s="19" t="str">
        <f>IF(ISNUMBER(FI223), FI223*COS(RADIANS(-$C223+Графики!$B$5))+FJ223*SIN(RADIANS(-$C223+Графики!$B$5)),"")</f>
        <v/>
      </c>
      <c r="FM223" s="24"/>
      <c r="FN223" s="25"/>
      <c r="FO223" s="25"/>
      <c r="FP223" s="25"/>
      <c r="FQ223" s="18" t="str">
        <f t="shared" si="535"/>
        <v/>
      </c>
      <c r="FR223" s="18" t="str">
        <f t="shared" si="536"/>
        <v/>
      </c>
      <c r="FS223" s="18" t="str">
        <f t="shared" si="586"/>
        <v/>
      </c>
      <c r="FT223" s="18" t="str">
        <f t="shared" si="587"/>
        <v/>
      </c>
      <c r="FU223" s="18" t="str">
        <f>IF(ISNUMBER(FS223), FS223*COS(RADIANS(-$C223+Графики!$B$3))+FT223*SIN(RADIANS(-$C223+Графики!$B$3)),"")</f>
        <v/>
      </c>
      <c r="FV223" s="19" t="str">
        <f>IF(ISNUMBER(FS223), FS223*COS(RADIANS(-$C223+Графики!$B$5))+FT223*SIN(RADIANS(-$C223+Графики!$B$5)),"")</f>
        <v/>
      </c>
      <c r="FW223" s="24"/>
      <c r="FX223" s="25"/>
      <c r="FY223" s="25"/>
      <c r="FZ223" s="25"/>
      <c r="GA223" s="18" t="str">
        <f t="shared" si="537"/>
        <v/>
      </c>
      <c r="GB223" s="18" t="str">
        <f t="shared" si="538"/>
        <v/>
      </c>
      <c r="GC223" s="18" t="str">
        <f t="shared" si="588"/>
        <v/>
      </c>
      <c r="GD223" s="18" t="str">
        <f t="shared" si="589"/>
        <v/>
      </c>
      <c r="GE223" s="18" t="str">
        <f>IF(ISNUMBER(GC223), GC223*COS(RADIANS(-$C223+Графики!$B$3))+GD223*SIN(RADIANS(-$C223+Графики!$B$3)),"")</f>
        <v/>
      </c>
      <c r="GF223" s="19" t="str">
        <f>IF(ISNUMBER(GC223), GC223*COS(RADIANS(-$C223+Графики!$B$5))+GD223*SIN(RADIANS(-$C223+Графики!$B$5)),"")</f>
        <v/>
      </c>
      <c r="GG223" s="24"/>
      <c r="GH223" s="25"/>
      <c r="GI223" s="25"/>
      <c r="GJ223" s="25"/>
      <c r="GK223" s="18" t="str">
        <f t="shared" si="539"/>
        <v/>
      </c>
      <c r="GL223" s="18" t="str">
        <f t="shared" si="540"/>
        <v/>
      </c>
      <c r="GM223" s="18" t="str">
        <f t="shared" si="590"/>
        <v/>
      </c>
      <c r="GN223" s="18" t="str">
        <f t="shared" si="591"/>
        <v/>
      </c>
      <c r="GO223" s="18" t="str">
        <f>IF(ISNUMBER(GM223), GM223*COS(RADIANS(-$C223+Графики!$B$3))+GN223*SIN(RADIANS(-$C223+Графики!$B$3)),"")</f>
        <v/>
      </c>
      <c r="GP223" s="19" t="str">
        <f>IF(ISNUMBER(GM223), GM223*COS(RADIANS(-$C223+Графики!$B$5))+GN223*SIN(RADIANS(-$C223+Графики!$B$5)),"")</f>
        <v/>
      </c>
      <c r="GQ223" s="24"/>
      <c r="GR223" s="25"/>
      <c r="GS223" s="25"/>
      <c r="GT223" s="25"/>
      <c r="GU223" s="18" t="str">
        <f t="shared" si="541"/>
        <v/>
      </c>
      <c r="GV223" s="18" t="str">
        <f t="shared" si="542"/>
        <v/>
      </c>
      <c r="GW223" s="18" t="str">
        <f t="shared" si="592"/>
        <v/>
      </c>
      <c r="GX223" s="18" t="str">
        <f t="shared" si="593"/>
        <v/>
      </c>
      <c r="GY223" s="18" t="str">
        <f>IF(ISNUMBER(GW223), GW223*COS(RADIANS(-$C223+Графики!$B$3))+GX223*SIN(RADIANS(-$C223+Графики!$B$3)),"")</f>
        <v/>
      </c>
      <c r="GZ223" s="19" t="str">
        <f>IF(ISNUMBER(GW223), GW223*COS(RADIANS(-$C223+Графики!$B$5))+GX223*SIN(RADIANS(-$C223+Графики!$B$5)),"")</f>
        <v/>
      </c>
      <c r="HA223" s="24"/>
      <c r="HB223" s="25"/>
      <c r="HC223" s="25"/>
      <c r="HD223" s="25"/>
      <c r="HE223" s="18" t="str">
        <f t="shared" si="543"/>
        <v/>
      </c>
      <c r="HF223" s="18" t="str">
        <f t="shared" si="544"/>
        <v/>
      </c>
      <c r="HG223" s="18" t="str">
        <f t="shared" si="594"/>
        <v/>
      </c>
      <c r="HH223" s="18" t="str">
        <f t="shared" si="595"/>
        <v/>
      </c>
      <c r="HI223" s="18" t="str">
        <f>IF(ISNUMBER(HG223), HG223*COS(RADIANS(-$C223+Графики!$B$3))+HH223*SIN(RADIANS(-$C223+Графики!$B$3)),"")</f>
        <v/>
      </c>
      <c r="HJ223" s="19" t="str">
        <f>IF(ISNUMBER(HG223), HG223*COS(RADIANS(-$C223+Графики!$B$5))+HH223*SIN(RADIANS(-$C223+Графики!$B$5)),"")</f>
        <v/>
      </c>
      <c r="HK223" s="24"/>
      <c r="HL223" s="25"/>
      <c r="HM223" s="25"/>
      <c r="HN223" s="25"/>
      <c r="HO223" s="18" t="str">
        <f t="shared" si="545"/>
        <v/>
      </c>
      <c r="HP223" s="18" t="str">
        <f t="shared" si="546"/>
        <v/>
      </c>
      <c r="HQ223" s="18" t="str">
        <f t="shared" si="596"/>
        <v/>
      </c>
      <c r="HR223" s="18" t="str">
        <f t="shared" si="597"/>
        <v/>
      </c>
      <c r="HS223" s="18" t="str">
        <f>IF(ISNUMBER(HQ223), HQ223*COS(RADIANS(-$C223+Графики!$B$3))+HR223*SIN(RADIANS(-$C223+Графики!$B$3)),"")</f>
        <v/>
      </c>
      <c r="HT223" s="19" t="str">
        <f>IF(ISNUMBER(HQ223), HQ223*COS(RADIANS(-$C223+Графики!$B$5))+HR223*SIN(RADIANS(-$C223+Графики!$B$5)),"")</f>
        <v/>
      </c>
      <c r="HU223" s="24"/>
      <c r="HV223" s="25"/>
      <c r="HW223" s="25"/>
      <c r="HX223" s="25"/>
      <c r="HY223" s="18" t="str">
        <f t="shared" si="547"/>
        <v/>
      </c>
      <c r="HZ223" s="18" t="str">
        <f t="shared" si="548"/>
        <v/>
      </c>
      <c r="IA223" s="18" t="str">
        <f t="shared" si="598"/>
        <v/>
      </c>
      <c r="IB223" s="18" t="str">
        <f t="shared" si="599"/>
        <v/>
      </c>
      <c r="IC223" s="18" t="str">
        <f>IF(ISNUMBER(IA223), IA223*COS(RADIANS(-$C223+Графики!$B$3))+IB223*SIN(RADIANS(-$C223+Графики!$B$3)),"")</f>
        <v/>
      </c>
      <c r="ID223" s="19" t="str">
        <f>IF(ISNUMBER(IA223), IA223*COS(RADIANS(-$C223+Графики!$B$5))+IB223*SIN(RADIANS(-$C223+Графики!$B$5)),"")</f>
        <v/>
      </c>
      <c r="IE223" s="24"/>
      <c r="IF223" s="25"/>
      <c r="IG223" s="25"/>
      <c r="IH223" s="25"/>
      <c r="II223" s="18" t="str">
        <f t="shared" si="549"/>
        <v/>
      </c>
      <c r="IJ223" s="18" t="str">
        <f t="shared" si="550"/>
        <v/>
      </c>
      <c r="IK223" s="18" t="str">
        <f t="shared" si="600"/>
        <v/>
      </c>
      <c r="IL223" s="18" t="str">
        <f t="shared" si="601"/>
        <v/>
      </c>
      <c r="IM223" s="18" t="str">
        <f>IF(ISNUMBER(IK223), IK223*COS(RADIANS(-$C223+Графики!$B$3))+IL223*SIN(RADIANS(-$C223+Графики!$B$3)),"")</f>
        <v/>
      </c>
      <c r="IN223" s="19" t="str">
        <f>IF(ISNUMBER(IK223), IK223*COS(RADIANS(-$C223+Графики!$B$5))+IL223*SIN(RADIANS(-$C223+Графики!$B$5)),"")</f>
        <v/>
      </c>
      <c r="IO223" s="24"/>
      <c r="IP223" s="25"/>
      <c r="IQ223" s="25"/>
      <c r="IR223" s="25"/>
      <c r="IS223" s="18" t="str">
        <f t="shared" si="551"/>
        <v/>
      </c>
      <c r="IT223" s="18" t="str">
        <f t="shared" si="552"/>
        <v/>
      </c>
      <c r="IU223" s="18" t="str">
        <f t="shared" si="602"/>
        <v/>
      </c>
      <c r="IV223" s="18" t="str">
        <f t="shared" si="603"/>
        <v/>
      </c>
      <c r="IW223" s="18" t="str">
        <f>IF(ISNUMBER(IU223), IU223*COS(RADIANS(-$C223+Графики!$B$3))+IV223*SIN(RADIANS(-$C223+Графики!$B$3)),"")</f>
        <v/>
      </c>
      <c r="IX223" s="19" t="str">
        <f>IF(ISNUMBER(IU223), IU223*COS(RADIANS(-$C223+Графики!$B$5))+IV223*SIN(RADIANS(-$C223+Графики!$B$5)),"")</f>
        <v/>
      </c>
    </row>
    <row r="224" spans="1:258" s="88" customFormat="1" x14ac:dyDescent="0.25">
      <c r="A224" s="44">
        <v>224</v>
      </c>
      <c r="B224" s="50">
        <v>0</v>
      </c>
      <c r="C224" s="11">
        <f>IF(Графики!$A$7="Расчитывать с учетом закручивания скважины",B224,0)</f>
        <v>0</v>
      </c>
      <c r="D224" s="47">
        <v>110.5</v>
      </c>
      <c r="E224" s="34">
        <f t="shared" si="608"/>
        <v>0</v>
      </c>
      <c r="F224" s="35">
        <f t="shared" si="608"/>
        <v>0</v>
      </c>
      <c r="G224" s="35">
        <f t="shared" si="605"/>
        <v>0</v>
      </c>
      <c r="H224" s="36">
        <f t="shared" si="606"/>
        <v>0</v>
      </c>
      <c r="I224" s="29"/>
      <c r="J224" s="25"/>
      <c r="K224" s="25"/>
      <c r="L224" s="25"/>
      <c r="M224" s="18" t="str">
        <f t="shared" si="503"/>
        <v/>
      </c>
      <c r="N224" s="18" t="str">
        <f t="shared" si="504"/>
        <v/>
      </c>
      <c r="O224" s="18" t="str">
        <f t="shared" si="554"/>
        <v/>
      </c>
      <c r="P224" s="18" t="str">
        <f t="shared" si="555"/>
        <v/>
      </c>
      <c r="Q224" s="18" t="str">
        <f>IF(ISNUMBER(O224), O224*COS(RADIANS(-$C224+Графики!$B$3))+P224*SIN(RADIANS(-$C224+Графики!$B$3)),"")</f>
        <v/>
      </c>
      <c r="R224" s="19" t="str">
        <f>IF(ISNUMBER(O224), O224*COS(RADIANS(-$C224+Графики!$B$5))+P224*SIN(RADIANS(-$C224+Графики!$B$5)),"")</f>
        <v/>
      </c>
      <c r="S224" s="29"/>
      <c r="T224" s="25"/>
      <c r="U224" s="25"/>
      <c r="V224" s="25"/>
      <c r="W224" s="18" t="str">
        <f t="shared" si="505"/>
        <v/>
      </c>
      <c r="X224" s="18" t="str">
        <f t="shared" si="506"/>
        <v/>
      </c>
      <c r="Y224" s="18" t="str">
        <f t="shared" si="556"/>
        <v/>
      </c>
      <c r="Z224" s="18" t="str">
        <f t="shared" si="557"/>
        <v/>
      </c>
      <c r="AA224" s="18" t="str">
        <f>IF(ISNUMBER(Y224), Y224*COS(RADIANS(-$C224+Графики!$B$3))+Z224*SIN(RADIANS(-$C224+Графики!$B$3)),"")</f>
        <v/>
      </c>
      <c r="AB224" s="18" t="str">
        <f>IF(ISNUMBER(Y224), Y224*COS(RADIANS(-$C224+Графики!$B$5))+Z224*SIN(RADIANS(-$C224+Графики!$B$5)),"")</f>
        <v/>
      </c>
      <c r="AC224" s="24"/>
      <c r="AD224" s="25"/>
      <c r="AE224" s="25"/>
      <c r="AF224" s="25"/>
      <c r="AG224" s="18" t="str">
        <f t="shared" si="507"/>
        <v/>
      </c>
      <c r="AH224" s="18" t="str">
        <f t="shared" si="508"/>
        <v/>
      </c>
      <c r="AI224" s="18" t="str">
        <f t="shared" si="558"/>
        <v/>
      </c>
      <c r="AJ224" s="18" t="str">
        <f t="shared" si="559"/>
        <v/>
      </c>
      <c r="AK224" s="18" t="str">
        <f>IF(ISNUMBER(AI224), AI224*COS(RADIANS(-$C224+Графики!$B$3))+AJ224*SIN(RADIANS(-$C224+Графики!$B$3)),"")</f>
        <v/>
      </c>
      <c r="AL224" s="19" t="str">
        <f>IF(ISNUMBER(AI224), AI224*COS(RADIANS(-$C224+Графики!$B$5))+AJ224*SIN(RADIANS(-$C224+Графики!$B$5)),"")</f>
        <v/>
      </c>
      <c r="AM224" s="24"/>
      <c r="AN224" s="25"/>
      <c r="AO224" s="25"/>
      <c r="AP224" s="25"/>
      <c r="AQ224" s="18" t="str">
        <f t="shared" si="509"/>
        <v/>
      </c>
      <c r="AR224" s="18" t="str">
        <f t="shared" si="510"/>
        <v/>
      </c>
      <c r="AS224" s="18" t="str">
        <f t="shared" si="560"/>
        <v/>
      </c>
      <c r="AT224" s="18" t="str">
        <f t="shared" si="561"/>
        <v/>
      </c>
      <c r="AU224" s="18" t="str">
        <f>IF(ISNUMBER(AS224), AS224*COS(RADIANS(-$C224+Графики!$B$3))+AT224*SIN(RADIANS(-$C224+Графики!$B$3)),"")</f>
        <v/>
      </c>
      <c r="AV224" s="19" t="str">
        <f>IF(ISNUMBER(AS224), AS224*COS(RADIANS(-$C224+Графики!$B$5))+AT224*SIN(RADIANS(-$C224+Графики!$B$5)),"")</f>
        <v/>
      </c>
      <c r="AW224" s="24"/>
      <c r="AX224" s="25"/>
      <c r="AY224" s="25"/>
      <c r="AZ224" s="25"/>
      <c r="BA224" s="18" t="str">
        <f t="shared" si="511"/>
        <v/>
      </c>
      <c r="BB224" s="18" t="str">
        <f t="shared" si="512"/>
        <v/>
      </c>
      <c r="BC224" s="18" t="str">
        <f t="shared" si="562"/>
        <v/>
      </c>
      <c r="BD224" s="18" t="str">
        <f t="shared" si="563"/>
        <v/>
      </c>
      <c r="BE224" s="18" t="str">
        <f>IF(ISNUMBER(BC224), BC224*COS(RADIANS(-$C224+Графики!$B$3))+BD224*SIN(RADIANS(-$C224+Графики!$B$3)),"")</f>
        <v/>
      </c>
      <c r="BF224" s="19" t="str">
        <f>IF(ISNUMBER(BC224), BC224*COS(RADIANS(-$C224+Графики!$B$5))+BD224*SIN(RADIANS(-$C224+Графики!$B$5)),"")</f>
        <v/>
      </c>
      <c r="BG224" s="24"/>
      <c r="BH224" s="25"/>
      <c r="BI224" s="25"/>
      <c r="BJ224" s="25"/>
      <c r="BK224" s="18" t="str">
        <f t="shared" si="513"/>
        <v/>
      </c>
      <c r="BL224" s="18" t="str">
        <f t="shared" si="514"/>
        <v/>
      </c>
      <c r="BM224" s="18" t="str">
        <f t="shared" si="564"/>
        <v/>
      </c>
      <c r="BN224" s="18" t="str">
        <f t="shared" si="565"/>
        <v/>
      </c>
      <c r="BO224" s="18" t="str">
        <f>IF(ISNUMBER(BM224), BM224*COS(RADIANS(-$C224+Графики!$B$3))+BN224*SIN(RADIANS(-$C224+Графики!$B$3)),"")</f>
        <v/>
      </c>
      <c r="BP224" s="19" t="str">
        <f>IF(ISNUMBER(BM224), BM224*COS(RADIANS(-$C224+Графики!$B$5))+BN224*SIN(RADIANS(-$C224+Графики!$B$5)),"")</f>
        <v/>
      </c>
      <c r="BQ224" s="24"/>
      <c r="BR224" s="25"/>
      <c r="BS224" s="25"/>
      <c r="BT224" s="25"/>
      <c r="BU224" s="18" t="str">
        <f t="shared" si="515"/>
        <v/>
      </c>
      <c r="BV224" s="18" t="str">
        <f t="shared" si="516"/>
        <v/>
      </c>
      <c r="BW224" s="18" t="str">
        <f t="shared" si="566"/>
        <v/>
      </c>
      <c r="BX224" s="18" t="str">
        <f t="shared" si="567"/>
        <v/>
      </c>
      <c r="BY224" s="18" t="str">
        <f>IF(ISNUMBER(BW224), BW224*COS(RADIANS(-$C224+Графики!$B$3))+BX224*SIN(RADIANS(-$C224+Графики!$B$3)),"")</f>
        <v/>
      </c>
      <c r="BZ224" s="19" t="str">
        <f>IF(ISNUMBER(BW224), BW224*COS(RADIANS(-$C224+Графики!$B$5))+BX224*SIN(RADIANS(-$C224+Графики!$B$5)),"")</f>
        <v/>
      </c>
      <c r="CA224" s="29"/>
      <c r="CB224" s="25"/>
      <c r="CC224" s="25"/>
      <c r="CD224" s="25"/>
      <c r="CE224" s="18" t="str">
        <f t="shared" si="517"/>
        <v/>
      </c>
      <c r="CF224" s="18" t="str">
        <f t="shared" si="518"/>
        <v/>
      </c>
      <c r="CG224" s="18" t="str">
        <f t="shared" si="568"/>
        <v/>
      </c>
      <c r="CH224" s="18" t="str">
        <f t="shared" si="569"/>
        <v/>
      </c>
      <c r="CI224" s="18" t="str">
        <f>IF(ISNUMBER(CG224), CG224*COS(RADIANS(-$C224+Графики!$B$3))+CH224*SIN(RADIANS(-$C224+Графики!$B$3)),"")</f>
        <v/>
      </c>
      <c r="CJ224" s="19" t="str">
        <f>IF(ISNUMBER(CG224), CG224*COS(RADIANS(-$C224+Графики!$B$5))+CH224*SIN(RADIANS(-$C224+Графики!$B$5)),"")</f>
        <v/>
      </c>
      <c r="CK224" s="24"/>
      <c r="CL224" s="25"/>
      <c r="CM224" s="25"/>
      <c r="CN224" s="25"/>
      <c r="CO224" s="18" t="str">
        <f t="shared" si="519"/>
        <v/>
      </c>
      <c r="CP224" s="18" t="str">
        <f t="shared" si="520"/>
        <v/>
      </c>
      <c r="CQ224" s="18" t="str">
        <f t="shared" si="570"/>
        <v/>
      </c>
      <c r="CR224" s="18" t="str">
        <f t="shared" si="571"/>
        <v/>
      </c>
      <c r="CS224" s="18" t="str">
        <f>IF(ISNUMBER(CQ224), CQ224*COS(RADIANS(-$C224+Графики!$B$3))+CR224*SIN(RADIANS(-$C224+Графики!$B$3)),"")</f>
        <v/>
      </c>
      <c r="CT224" s="19" t="str">
        <f>IF(ISNUMBER(CQ224), CQ224*COS(RADIANS(-$C224+Графики!$B$5))+CR224*SIN(RADIANS(-$C224+Графики!$B$5)),"")</f>
        <v/>
      </c>
      <c r="CU224" s="24"/>
      <c r="CV224" s="25"/>
      <c r="CW224" s="25"/>
      <c r="CX224" s="25"/>
      <c r="CY224" s="18" t="str">
        <f t="shared" si="521"/>
        <v/>
      </c>
      <c r="CZ224" s="18" t="str">
        <f t="shared" si="522"/>
        <v/>
      </c>
      <c r="DA224" s="18" t="str">
        <f t="shared" si="572"/>
        <v/>
      </c>
      <c r="DB224" s="18" t="str">
        <f t="shared" si="573"/>
        <v/>
      </c>
      <c r="DC224" s="18" t="str">
        <f>IF(ISNUMBER(DA224), DA224*COS(RADIANS(-$C224+Графики!$B$3))+DB224*SIN(RADIANS(-$C224+Графики!$B$3)),"")</f>
        <v/>
      </c>
      <c r="DD224" s="19" t="str">
        <f>IF(ISNUMBER(DA224), DA224*COS(RADIANS(-$C224+Графики!$B$5))+DB224*SIN(RADIANS(-$C224+Графики!$B$5)),"")</f>
        <v/>
      </c>
      <c r="DE224" s="24"/>
      <c r="DF224" s="25"/>
      <c r="DG224" s="25"/>
      <c r="DH224" s="25"/>
      <c r="DI224" s="18" t="str">
        <f t="shared" si="523"/>
        <v/>
      </c>
      <c r="DJ224" s="18" t="str">
        <f t="shared" si="524"/>
        <v/>
      </c>
      <c r="DK224" s="18" t="str">
        <f t="shared" si="574"/>
        <v/>
      </c>
      <c r="DL224" s="18" t="str">
        <f t="shared" si="575"/>
        <v/>
      </c>
      <c r="DM224" s="18" t="str">
        <f>IF(ISNUMBER(DK224), DK224*COS(RADIANS(-$C224+Графики!$B$3))+DL224*SIN(RADIANS(-$C224+Графики!$B$3)),"")</f>
        <v/>
      </c>
      <c r="DN224" s="19" t="str">
        <f>IF(ISNUMBER(DK224), DK224*COS(RADIANS(-$C224+Графики!$B$5))+DL224*SIN(RADIANS(-$C224+Графики!$B$5)),"")</f>
        <v/>
      </c>
      <c r="DO224" s="24"/>
      <c r="DP224" s="25"/>
      <c r="DQ224" s="25"/>
      <c r="DR224" s="25"/>
      <c r="DS224" s="18" t="str">
        <f t="shared" si="525"/>
        <v/>
      </c>
      <c r="DT224" s="18" t="str">
        <f t="shared" si="526"/>
        <v/>
      </c>
      <c r="DU224" s="18" t="str">
        <f t="shared" si="576"/>
        <v/>
      </c>
      <c r="DV224" s="18" t="str">
        <f t="shared" si="577"/>
        <v/>
      </c>
      <c r="DW224" s="18" t="str">
        <f>IF(ISNUMBER(DU224), DU224*COS(RADIANS(-$C224+Графики!$B$3))+DV224*SIN(RADIANS(-$C224+Графики!$B$3)),"")</f>
        <v/>
      </c>
      <c r="DX224" s="19" t="str">
        <f>IF(ISNUMBER(DU224), DU224*COS(RADIANS(-$C224+Графики!$B$5))+DV224*SIN(RADIANS(-$C224+Графики!$B$5)),"")</f>
        <v/>
      </c>
      <c r="DY224" s="24"/>
      <c r="DZ224" s="25"/>
      <c r="EA224" s="25"/>
      <c r="EB224" s="25"/>
      <c r="EC224" s="18" t="str">
        <f t="shared" si="527"/>
        <v/>
      </c>
      <c r="ED224" s="18" t="str">
        <f t="shared" si="528"/>
        <v/>
      </c>
      <c r="EE224" s="18" t="str">
        <f t="shared" si="578"/>
        <v/>
      </c>
      <c r="EF224" s="18" t="str">
        <f t="shared" si="579"/>
        <v/>
      </c>
      <c r="EG224" s="18" t="str">
        <f>IF(ISNUMBER(EE224), EE224*COS(RADIANS(-$C224+Графики!$B$3))+EF224*SIN(RADIANS(-$C224+Графики!$B$3)),"")</f>
        <v/>
      </c>
      <c r="EH224" s="19" t="str">
        <f>IF(ISNUMBER(EE224), EE224*COS(RADIANS(-$C224+Графики!$B$5))+EF224*SIN(RADIANS(-$C224+Графики!$B$5)),"")</f>
        <v/>
      </c>
      <c r="EI224" s="24"/>
      <c r="EJ224" s="25"/>
      <c r="EK224" s="25"/>
      <c r="EL224" s="25"/>
      <c r="EM224" s="18" t="str">
        <f t="shared" si="529"/>
        <v/>
      </c>
      <c r="EN224" s="18" t="str">
        <f t="shared" si="530"/>
        <v/>
      </c>
      <c r="EO224" s="18" t="str">
        <f t="shared" si="580"/>
        <v/>
      </c>
      <c r="EP224" s="18" t="str">
        <f t="shared" si="581"/>
        <v/>
      </c>
      <c r="EQ224" s="18" t="str">
        <f>IF(ISNUMBER(EO224), EO224*COS(RADIANS(-$C224+Графики!$B$3))+EP224*SIN(RADIANS(-$C224+Графики!$B$3)),"")</f>
        <v/>
      </c>
      <c r="ER224" s="19" t="str">
        <f>IF(ISNUMBER(EO224), EO224*COS(RADIANS(-$C224+Графики!$B$5))+EP224*SIN(RADIANS(-$C224+Графики!$B$5)),"")</f>
        <v/>
      </c>
      <c r="ES224" s="24"/>
      <c r="ET224" s="25"/>
      <c r="EU224" s="25"/>
      <c r="EV224" s="25"/>
      <c r="EW224" s="18" t="str">
        <f t="shared" si="531"/>
        <v/>
      </c>
      <c r="EX224" s="18" t="str">
        <f t="shared" si="532"/>
        <v/>
      </c>
      <c r="EY224" s="18" t="str">
        <f t="shared" si="582"/>
        <v/>
      </c>
      <c r="EZ224" s="18" t="str">
        <f t="shared" si="583"/>
        <v/>
      </c>
      <c r="FA224" s="18" t="str">
        <f>IF(ISNUMBER(EY224), EY224*COS(RADIANS(-$C224+Графики!$B$3))+EZ224*SIN(RADIANS(-$C224+Графики!$B$3)),"")</f>
        <v/>
      </c>
      <c r="FB224" s="19" t="str">
        <f>IF(ISNUMBER(EY224), EY224*COS(RADIANS(-$C224+Графики!$B$5))+EZ224*SIN(RADIANS(-$C224+Графики!$B$5)),"")</f>
        <v/>
      </c>
      <c r="FC224" s="24"/>
      <c r="FD224" s="25"/>
      <c r="FE224" s="25"/>
      <c r="FF224" s="25"/>
      <c r="FG224" s="18" t="str">
        <f t="shared" si="533"/>
        <v/>
      </c>
      <c r="FH224" s="18" t="str">
        <f t="shared" si="534"/>
        <v/>
      </c>
      <c r="FI224" s="18" t="str">
        <f t="shared" si="584"/>
        <v/>
      </c>
      <c r="FJ224" s="18" t="str">
        <f t="shared" si="585"/>
        <v/>
      </c>
      <c r="FK224" s="18" t="str">
        <f>IF(ISNUMBER(FI224), FI224*COS(RADIANS(-$C224+Графики!$B$3))+FJ224*SIN(RADIANS(-$C224+Графики!$B$3)),"")</f>
        <v/>
      </c>
      <c r="FL224" s="19" t="str">
        <f>IF(ISNUMBER(FI224), FI224*COS(RADIANS(-$C224+Графики!$B$5))+FJ224*SIN(RADIANS(-$C224+Графики!$B$5)),"")</f>
        <v/>
      </c>
      <c r="FM224" s="24"/>
      <c r="FN224" s="25"/>
      <c r="FO224" s="25"/>
      <c r="FP224" s="25"/>
      <c r="FQ224" s="18" t="str">
        <f t="shared" si="535"/>
        <v/>
      </c>
      <c r="FR224" s="18" t="str">
        <f t="shared" si="536"/>
        <v/>
      </c>
      <c r="FS224" s="18" t="str">
        <f t="shared" si="586"/>
        <v/>
      </c>
      <c r="FT224" s="18" t="str">
        <f t="shared" si="587"/>
        <v/>
      </c>
      <c r="FU224" s="18" t="str">
        <f>IF(ISNUMBER(FS224), FS224*COS(RADIANS(-$C224+Графики!$B$3))+FT224*SIN(RADIANS(-$C224+Графики!$B$3)),"")</f>
        <v/>
      </c>
      <c r="FV224" s="19" t="str">
        <f>IF(ISNUMBER(FS224), FS224*COS(RADIANS(-$C224+Графики!$B$5))+FT224*SIN(RADIANS(-$C224+Графики!$B$5)),"")</f>
        <v/>
      </c>
      <c r="FW224" s="24"/>
      <c r="FX224" s="25"/>
      <c r="FY224" s="25"/>
      <c r="FZ224" s="25"/>
      <c r="GA224" s="18" t="str">
        <f t="shared" si="537"/>
        <v/>
      </c>
      <c r="GB224" s="18" t="str">
        <f t="shared" si="538"/>
        <v/>
      </c>
      <c r="GC224" s="18" t="str">
        <f t="shared" si="588"/>
        <v/>
      </c>
      <c r="GD224" s="18" t="str">
        <f t="shared" si="589"/>
        <v/>
      </c>
      <c r="GE224" s="18" t="str">
        <f>IF(ISNUMBER(GC224), GC224*COS(RADIANS(-$C224+Графики!$B$3))+GD224*SIN(RADIANS(-$C224+Графики!$B$3)),"")</f>
        <v/>
      </c>
      <c r="GF224" s="19" t="str">
        <f>IF(ISNUMBER(GC224), GC224*COS(RADIANS(-$C224+Графики!$B$5))+GD224*SIN(RADIANS(-$C224+Графики!$B$5)),"")</f>
        <v/>
      </c>
      <c r="GG224" s="24"/>
      <c r="GH224" s="25"/>
      <c r="GI224" s="25"/>
      <c r="GJ224" s="25"/>
      <c r="GK224" s="18" t="str">
        <f t="shared" si="539"/>
        <v/>
      </c>
      <c r="GL224" s="18" t="str">
        <f t="shared" si="540"/>
        <v/>
      </c>
      <c r="GM224" s="18" t="str">
        <f t="shared" si="590"/>
        <v/>
      </c>
      <c r="GN224" s="18" t="str">
        <f t="shared" si="591"/>
        <v/>
      </c>
      <c r="GO224" s="18" t="str">
        <f>IF(ISNUMBER(GM224), GM224*COS(RADIANS(-$C224+Графики!$B$3))+GN224*SIN(RADIANS(-$C224+Графики!$B$3)),"")</f>
        <v/>
      </c>
      <c r="GP224" s="19" t="str">
        <f>IF(ISNUMBER(GM224), GM224*COS(RADIANS(-$C224+Графики!$B$5))+GN224*SIN(RADIANS(-$C224+Графики!$B$5)),"")</f>
        <v/>
      </c>
      <c r="GQ224" s="24"/>
      <c r="GR224" s="25"/>
      <c r="GS224" s="25"/>
      <c r="GT224" s="25"/>
      <c r="GU224" s="18" t="str">
        <f t="shared" si="541"/>
        <v/>
      </c>
      <c r="GV224" s="18" t="str">
        <f t="shared" si="542"/>
        <v/>
      </c>
      <c r="GW224" s="18" t="str">
        <f t="shared" si="592"/>
        <v/>
      </c>
      <c r="GX224" s="18" t="str">
        <f t="shared" si="593"/>
        <v/>
      </c>
      <c r="GY224" s="18" t="str">
        <f>IF(ISNUMBER(GW224), GW224*COS(RADIANS(-$C224+Графики!$B$3))+GX224*SIN(RADIANS(-$C224+Графики!$B$3)),"")</f>
        <v/>
      </c>
      <c r="GZ224" s="19" t="str">
        <f>IF(ISNUMBER(GW224), GW224*COS(RADIANS(-$C224+Графики!$B$5))+GX224*SIN(RADIANS(-$C224+Графики!$B$5)),"")</f>
        <v/>
      </c>
      <c r="HA224" s="24"/>
      <c r="HB224" s="25"/>
      <c r="HC224" s="25"/>
      <c r="HD224" s="25"/>
      <c r="HE224" s="18" t="str">
        <f t="shared" si="543"/>
        <v/>
      </c>
      <c r="HF224" s="18" t="str">
        <f t="shared" si="544"/>
        <v/>
      </c>
      <c r="HG224" s="18" t="str">
        <f t="shared" si="594"/>
        <v/>
      </c>
      <c r="HH224" s="18" t="str">
        <f t="shared" si="595"/>
        <v/>
      </c>
      <c r="HI224" s="18" t="str">
        <f>IF(ISNUMBER(HG224), HG224*COS(RADIANS(-$C224+Графики!$B$3))+HH224*SIN(RADIANS(-$C224+Графики!$B$3)),"")</f>
        <v/>
      </c>
      <c r="HJ224" s="19" t="str">
        <f>IF(ISNUMBER(HG224), HG224*COS(RADIANS(-$C224+Графики!$B$5))+HH224*SIN(RADIANS(-$C224+Графики!$B$5)),"")</f>
        <v/>
      </c>
      <c r="HK224" s="24"/>
      <c r="HL224" s="25"/>
      <c r="HM224" s="25"/>
      <c r="HN224" s="25"/>
      <c r="HO224" s="18" t="str">
        <f t="shared" si="545"/>
        <v/>
      </c>
      <c r="HP224" s="18" t="str">
        <f t="shared" si="546"/>
        <v/>
      </c>
      <c r="HQ224" s="18" t="str">
        <f t="shared" si="596"/>
        <v/>
      </c>
      <c r="HR224" s="18" t="str">
        <f t="shared" si="597"/>
        <v/>
      </c>
      <c r="HS224" s="18" t="str">
        <f>IF(ISNUMBER(HQ224), HQ224*COS(RADIANS(-$C224+Графики!$B$3))+HR224*SIN(RADIANS(-$C224+Графики!$B$3)),"")</f>
        <v/>
      </c>
      <c r="HT224" s="19" t="str">
        <f>IF(ISNUMBER(HQ224), HQ224*COS(RADIANS(-$C224+Графики!$B$5))+HR224*SIN(RADIANS(-$C224+Графики!$B$5)),"")</f>
        <v/>
      </c>
      <c r="HU224" s="24"/>
      <c r="HV224" s="25"/>
      <c r="HW224" s="25"/>
      <c r="HX224" s="25"/>
      <c r="HY224" s="18" t="str">
        <f t="shared" si="547"/>
        <v/>
      </c>
      <c r="HZ224" s="18" t="str">
        <f t="shared" si="548"/>
        <v/>
      </c>
      <c r="IA224" s="18" t="str">
        <f t="shared" si="598"/>
        <v/>
      </c>
      <c r="IB224" s="18" t="str">
        <f t="shared" si="599"/>
        <v/>
      </c>
      <c r="IC224" s="18" t="str">
        <f>IF(ISNUMBER(IA224), IA224*COS(RADIANS(-$C224+Графики!$B$3))+IB224*SIN(RADIANS(-$C224+Графики!$B$3)),"")</f>
        <v/>
      </c>
      <c r="ID224" s="19" t="str">
        <f>IF(ISNUMBER(IA224), IA224*COS(RADIANS(-$C224+Графики!$B$5))+IB224*SIN(RADIANS(-$C224+Графики!$B$5)),"")</f>
        <v/>
      </c>
      <c r="IE224" s="24"/>
      <c r="IF224" s="25"/>
      <c r="IG224" s="25"/>
      <c r="IH224" s="25"/>
      <c r="II224" s="18" t="str">
        <f t="shared" si="549"/>
        <v/>
      </c>
      <c r="IJ224" s="18" t="str">
        <f t="shared" si="550"/>
        <v/>
      </c>
      <c r="IK224" s="18" t="str">
        <f t="shared" si="600"/>
        <v/>
      </c>
      <c r="IL224" s="18" t="str">
        <f t="shared" si="601"/>
        <v/>
      </c>
      <c r="IM224" s="18" t="str">
        <f>IF(ISNUMBER(IK224), IK224*COS(RADIANS(-$C224+Графики!$B$3))+IL224*SIN(RADIANS(-$C224+Графики!$B$3)),"")</f>
        <v/>
      </c>
      <c r="IN224" s="19" t="str">
        <f>IF(ISNUMBER(IK224), IK224*COS(RADIANS(-$C224+Графики!$B$5))+IL224*SIN(RADIANS(-$C224+Графики!$B$5)),"")</f>
        <v/>
      </c>
      <c r="IO224" s="24"/>
      <c r="IP224" s="25"/>
      <c r="IQ224" s="25"/>
      <c r="IR224" s="25"/>
      <c r="IS224" s="18" t="str">
        <f t="shared" si="551"/>
        <v/>
      </c>
      <c r="IT224" s="18" t="str">
        <f t="shared" si="552"/>
        <v/>
      </c>
      <c r="IU224" s="18" t="str">
        <f t="shared" si="602"/>
        <v/>
      </c>
      <c r="IV224" s="18" t="str">
        <f t="shared" si="603"/>
        <v/>
      </c>
      <c r="IW224" s="18" t="str">
        <f>IF(ISNUMBER(IU224), IU224*COS(RADIANS(-$C224+Графики!$B$3))+IV224*SIN(RADIANS(-$C224+Графики!$B$3)),"")</f>
        <v/>
      </c>
      <c r="IX224" s="19" t="str">
        <f>IF(ISNUMBER(IU224), IU224*COS(RADIANS(-$C224+Графики!$B$5))+IV224*SIN(RADIANS(-$C224+Графики!$B$5)),"")</f>
        <v/>
      </c>
    </row>
    <row r="225" spans="1:258" s="88" customFormat="1" x14ac:dyDescent="0.25">
      <c r="A225" s="44">
        <v>225</v>
      </c>
      <c r="B225" s="50">
        <v>0</v>
      </c>
      <c r="C225" s="11">
        <f>IF(Графики!$A$7="Расчитывать с учетом закручивания скважины",B225,0)</f>
        <v>0</v>
      </c>
      <c r="D225" s="47">
        <v>111</v>
      </c>
      <c r="E225" s="34">
        <f t="shared" si="608"/>
        <v>0</v>
      </c>
      <c r="F225" s="35">
        <f t="shared" si="608"/>
        <v>0</v>
      </c>
      <c r="G225" s="35">
        <f t="shared" si="605"/>
        <v>0</v>
      </c>
      <c r="H225" s="36">
        <f t="shared" si="606"/>
        <v>0</v>
      </c>
      <c r="I225" s="29"/>
      <c r="J225" s="25"/>
      <c r="K225" s="25"/>
      <c r="L225" s="25"/>
      <c r="M225" s="18" t="str">
        <f t="shared" si="503"/>
        <v/>
      </c>
      <c r="N225" s="18" t="str">
        <f t="shared" si="504"/>
        <v/>
      </c>
      <c r="O225" s="18" t="str">
        <f t="shared" si="554"/>
        <v/>
      </c>
      <c r="P225" s="18" t="str">
        <f t="shared" si="555"/>
        <v/>
      </c>
      <c r="Q225" s="18" t="str">
        <f>IF(ISNUMBER(O225), O225*COS(RADIANS(-$C225+Графики!$B$3))+P225*SIN(RADIANS(-$C225+Графики!$B$3)),"")</f>
        <v/>
      </c>
      <c r="R225" s="19" t="str">
        <f>IF(ISNUMBER(O225), O225*COS(RADIANS(-$C225+Графики!$B$5))+P225*SIN(RADIANS(-$C225+Графики!$B$5)),"")</f>
        <v/>
      </c>
      <c r="S225" s="29"/>
      <c r="T225" s="25"/>
      <c r="U225" s="25"/>
      <c r="V225" s="25"/>
      <c r="W225" s="18" t="str">
        <f t="shared" si="505"/>
        <v/>
      </c>
      <c r="X225" s="18" t="str">
        <f t="shared" si="506"/>
        <v/>
      </c>
      <c r="Y225" s="18" t="str">
        <f t="shared" si="556"/>
        <v/>
      </c>
      <c r="Z225" s="18" t="str">
        <f t="shared" si="557"/>
        <v/>
      </c>
      <c r="AA225" s="18" t="str">
        <f>IF(ISNUMBER(Y225), Y225*COS(RADIANS(-$C225+Графики!$B$3))+Z225*SIN(RADIANS(-$C225+Графики!$B$3)),"")</f>
        <v/>
      </c>
      <c r="AB225" s="18" t="str">
        <f>IF(ISNUMBER(Y225), Y225*COS(RADIANS(-$C225+Графики!$B$5))+Z225*SIN(RADIANS(-$C225+Графики!$B$5)),"")</f>
        <v/>
      </c>
      <c r="AC225" s="24"/>
      <c r="AD225" s="25"/>
      <c r="AE225" s="25"/>
      <c r="AF225" s="25"/>
      <c r="AG225" s="18" t="str">
        <f t="shared" si="507"/>
        <v/>
      </c>
      <c r="AH225" s="18" t="str">
        <f t="shared" si="508"/>
        <v/>
      </c>
      <c r="AI225" s="18" t="str">
        <f t="shared" si="558"/>
        <v/>
      </c>
      <c r="AJ225" s="18" t="str">
        <f t="shared" si="559"/>
        <v/>
      </c>
      <c r="AK225" s="18" t="str">
        <f>IF(ISNUMBER(AI225), AI225*COS(RADIANS(-$C225+Графики!$B$3))+AJ225*SIN(RADIANS(-$C225+Графики!$B$3)),"")</f>
        <v/>
      </c>
      <c r="AL225" s="19" t="str">
        <f>IF(ISNUMBER(AI225), AI225*COS(RADIANS(-$C225+Графики!$B$5))+AJ225*SIN(RADIANS(-$C225+Графики!$B$5)),"")</f>
        <v/>
      </c>
      <c r="AM225" s="24"/>
      <c r="AN225" s="25"/>
      <c r="AO225" s="25"/>
      <c r="AP225" s="25"/>
      <c r="AQ225" s="18" t="str">
        <f t="shared" si="509"/>
        <v/>
      </c>
      <c r="AR225" s="18" t="str">
        <f t="shared" si="510"/>
        <v/>
      </c>
      <c r="AS225" s="18" t="str">
        <f t="shared" si="560"/>
        <v/>
      </c>
      <c r="AT225" s="18" t="str">
        <f t="shared" si="561"/>
        <v/>
      </c>
      <c r="AU225" s="18" t="str">
        <f>IF(ISNUMBER(AS225), AS225*COS(RADIANS(-$C225+Графики!$B$3))+AT225*SIN(RADIANS(-$C225+Графики!$B$3)),"")</f>
        <v/>
      </c>
      <c r="AV225" s="19" t="str">
        <f>IF(ISNUMBER(AS225), AS225*COS(RADIANS(-$C225+Графики!$B$5))+AT225*SIN(RADIANS(-$C225+Графики!$B$5)),"")</f>
        <v/>
      </c>
      <c r="AW225" s="24"/>
      <c r="AX225" s="25"/>
      <c r="AY225" s="25"/>
      <c r="AZ225" s="25"/>
      <c r="BA225" s="18" t="str">
        <f t="shared" si="511"/>
        <v/>
      </c>
      <c r="BB225" s="18" t="str">
        <f t="shared" si="512"/>
        <v/>
      </c>
      <c r="BC225" s="18" t="str">
        <f t="shared" si="562"/>
        <v/>
      </c>
      <c r="BD225" s="18" t="str">
        <f t="shared" si="563"/>
        <v/>
      </c>
      <c r="BE225" s="18" t="str">
        <f>IF(ISNUMBER(BC225), BC225*COS(RADIANS(-$C225+Графики!$B$3))+BD225*SIN(RADIANS(-$C225+Графики!$B$3)),"")</f>
        <v/>
      </c>
      <c r="BF225" s="19" t="str">
        <f>IF(ISNUMBER(BC225), BC225*COS(RADIANS(-$C225+Графики!$B$5))+BD225*SIN(RADIANS(-$C225+Графики!$B$5)),"")</f>
        <v/>
      </c>
      <c r="BG225" s="24"/>
      <c r="BH225" s="25"/>
      <c r="BI225" s="25"/>
      <c r="BJ225" s="25"/>
      <c r="BK225" s="18" t="str">
        <f t="shared" si="513"/>
        <v/>
      </c>
      <c r="BL225" s="18" t="str">
        <f t="shared" si="514"/>
        <v/>
      </c>
      <c r="BM225" s="18" t="str">
        <f t="shared" si="564"/>
        <v/>
      </c>
      <c r="BN225" s="18" t="str">
        <f t="shared" si="565"/>
        <v/>
      </c>
      <c r="BO225" s="18" t="str">
        <f>IF(ISNUMBER(BM225), BM225*COS(RADIANS(-$C225+Графики!$B$3))+BN225*SIN(RADIANS(-$C225+Графики!$B$3)),"")</f>
        <v/>
      </c>
      <c r="BP225" s="19" t="str">
        <f>IF(ISNUMBER(BM225), BM225*COS(RADIANS(-$C225+Графики!$B$5))+BN225*SIN(RADIANS(-$C225+Графики!$B$5)),"")</f>
        <v/>
      </c>
      <c r="BQ225" s="24"/>
      <c r="BR225" s="25"/>
      <c r="BS225" s="25"/>
      <c r="BT225" s="25"/>
      <c r="BU225" s="18" t="str">
        <f t="shared" si="515"/>
        <v/>
      </c>
      <c r="BV225" s="18" t="str">
        <f t="shared" si="516"/>
        <v/>
      </c>
      <c r="BW225" s="18" t="str">
        <f t="shared" si="566"/>
        <v/>
      </c>
      <c r="BX225" s="18" t="str">
        <f t="shared" si="567"/>
        <v/>
      </c>
      <c r="BY225" s="18" t="str">
        <f>IF(ISNUMBER(BW225), BW225*COS(RADIANS(-$C225+Графики!$B$3))+BX225*SIN(RADIANS(-$C225+Графики!$B$3)),"")</f>
        <v/>
      </c>
      <c r="BZ225" s="19" t="str">
        <f>IF(ISNUMBER(BW225), BW225*COS(RADIANS(-$C225+Графики!$B$5))+BX225*SIN(RADIANS(-$C225+Графики!$B$5)),"")</f>
        <v/>
      </c>
      <c r="CA225" s="29"/>
      <c r="CB225" s="25"/>
      <c r="CC225" s="25"/>
      <c r="CD225" s="25"/>
      <c r="CE225" s="18" t="str">
        <f t="shared" si="517"/>
        <v/>
      </c>
      <c r="CF225" s="18" t="str">
        <f t="shared" si="518"/>
        <v/>
      </c>
      <c r="CG225" s="18" t="str">
        <f t="shared" si="568"/>
        <v/>
      </c>
      <c r="CH225" s="18" t="str">
        <f t="shared" si="569"/>
        <v/>
      </c>
      <c r="CI225" s="18" t="str">
        <f>IF(ISNUMBER(CG225), CG225*COS(RADIANS(-$C225+Графики!$B$3))+CH225*SIN(RADIANS(-$C225+Графики!$B$3)),"")</f>
        <v/>
      </c>
      <c r="CJ225" s="19" t="str">
        <f>IF(ISNUMBER(CG225), CG225*COS(RADIANS(-$C225+Графики!$B$5))+CH225*SIN(RADIANS(-$C225+Графики!$B$5)),"")</f>
        <v/>
      </c>
      <c r="CK225" s="24"/>
      <c r="CL225" s="25"/>
      <c r="CM225" s="25"/>
      <c r="CN225" s="25"/>
      <c r="CO225" s="18" t="str">
        <f t="shared" si="519"/>
        <v/>
      </c>
      <c r="CP225" s="18" t="str">
        <f t="shared" si="520"/>
        <v/>
      </c>
      <c r="CQ225" s="18" t="str">
        <f t="shared" si="570"/>
        <v/>
      </c>
      <c r="CR225" s="18" t="str">
        <f t="shared" si="571"/>
        <v/>
      </c>
      <c r="CS225" s="18" t="str">
        <f>IF(ISNUMBER(CQ225), CQ225*COS(RADIANS(-$C225+Графики!$B$3))+CR225*SIN(RADIANS(-$C225+Графики!$B$3)),"")</f>
        <v/>
      </c>
      <c r="CT225" s="19" t="str">
        <f>IF(ISNUMBER(CQ225), CQ225*COS(RADIANS(-$C225+Графики!$B$5))+CR225*SIN(RADIANS(-$C225+Графики!$B$5)),"")</f>
        <v/>
      </c>
      <c r="CU225" s="24"/>
      <c r="CV225" s="25"/>
      <c r="CW225" s="25"/>
      <c r="CX225" s="25"/>
      <c r="CY225" s="18" t="str">
        <f t="shared" si="521"/>
        <v/>
      </c>
      <c r="CZ225" s="18" t="str">
        <f t="shared" si="522"/>
        <v/>
      </c>
      <c r="DA225" s="18" t="str">
        <f t="shared" si="572"/>
        <v/>
      </c>
      <c r="DB225" s="18" t="str">
        <f t="shared" si="573"/>
        <v/>
      </c>
      <c r="DC225" s="18" t="str">
        <f>IF(ISNUMBER(DA225), DA225*COS(RADIANS(-$C225+Графики!$B$3))+DB225*SIN(RADIANS(-$C225+Графики!$B$3)),"")</f>
        <v/>
      </c>
      <c r="DD225" s="19" t="str">
        <f>IF(ISNUMBER(DA225), DA225*COS(RADIANS(-$C225+Графики!$B$5))+DB225*SIN(RADIANS(-$C225+Графики!$B$5)),"")</f>
        <v/>
      </c>
      <c r="DE225" s="24"/>
      <c r="DF225" s="25"/>
      <c r="DG225" s="25"/>
      <c r="DH225" s="25"/>
      <c r="DI225" s="18" t="str">
        <f t="shared" si="523"/>
        <v/>
      </c>
      <c r="DJ225" s="18" t="str">
        <f t="shared" si="524"/>
        <v/>
      </c>
      <c r="DK225" s="18" t="str">
        <f t="shared" si="574"/>
        <v/>
      </c>
      <c r="DL225" s="18" t="str">
        <f t="shared" si="575"/>
        <v/>
      </c>
      <c r="DM225" s="18" t="str">
        <f>IF(ISNUMBER(DK225), DK225*COS(RADIANS(-$C225+Графики!$B$3))+DL225*SIN(RADIANS(-$C225+Графики!$B$3)),"")</f>
        <v/>
      </c>
      <c r="DN225" s="19" t="str">
        <f>IF(ISNUMBER(DK225), DK225*COS(RADIANS(-$C225+Графики!$B$5))+DL225*SIN(RADIANS(-$C225+Графики!$B$5)),"")</f>
        <v/>
      </c>
      <c r="DO225" s="24"/>
      <c r="DP225" s="25"/>
      <c r="DQ225" s="25"/>
      <c r="DR225" s="25"/>
      <c r="DS225" s="18" t="str">
        <f t="shared" si="525"/>
        <v/>
      </c>
      <c r="DT225" s="18" t="str">
        <f t="shared" si="526"/>
        <v/>
      </c>
      <c r="DU225" s="18" t="str">
        <f t="shared" si="576"/>
        <v/>
      </c>
      <c r="DV225" s="18" t="str">
        <f t="shared" si="577"/>
        <v/>
      </c>
      <c r="DW225" s="18" t="str">
        <f>IF(ISNUMBER(DU225), DU225*COS(RADIANS(-$C225+Графики!$B$3))+DV225*SIN(RADIANS(-$C225+Графики!$B$3)),"")</f>
        <v/>
      </c>
      <c r="DX225" s="19" t="str">
        <f>IF(ISNUMBER(DU225), DU225*COS(RADIANS(-$C225+Графики!$B$5))+DV225*SIN(RADIANS(-$C225+Графики!$B$5)),"")</f>
        <v/>
      </c>
      <c r="DY225" s="24"/>
      <c r="DZ225" s="25"/>
      <c r="EA225" s="25"/>
      <c r="EB225" s="25"/>
      <c r="EC225" s="18" t="str">
        <f t="shared" si="527"/>
        <v/>
      </c>
      <c r="ED225" s="18" t="str">
        <f t="shared" si="528"/>
        <v/>
      </c>
      <c r="EE225" s="18" t="str">
        <f t="shared" si="578"/>
        <v/>
      </c>
      <c r="EF225" s="18" t="str">
        <f t="shared" si="579"/>
        <v/>
      </c>
      <c r="EG225" s="18" t="str">
        <f>IF(ISNUMBER(EE225), EE225*COS(RADIANS(-$C225+Графики!$B$3))+EF225*SIN(RADIANS(-$C225+Графики!$B$3)),"")</f>
        <v/>
      </c>
      <c r="EH225" s="19" t="str">
        <f>IF(ISNUMBER(EE225), EE225*COS(RADIANS(-$C225+Графики!$B$5))+EF225*SIN(RADIANS(-$C225+Графики!$B$5)),"")</f>
        <v/>
      </c>
      <c r="EI225" s="24"/>
      <c r="EJ225" s="25"/>
      <c r="EK225" s="25"/>
      <c r="EL225" s="25"/>
      <c r="EM225" s="18" t="str">
        <f t="shared" si="529"/>
        <v/>
      </c>
      <c r="EN225" s="18" t="str">
        <f t="shared" si="530"/>
        <v/>
      </c>
      <c r="EO225" s="18" t="str">
        <f t="shared" si="580"/>
        <v/>
      </c>
      <c r="EP225" s="18" t="str">
        <f t="shared" si="581"/>
        <v/>
      </c>
      <c r="EQ225" s="18" t="str">
        <f>IF(ISNUMBER(EO225), EO225*COS(RADIANS(-$C225+Графики!$B$3))+EP225*SIN(RADIANS(-$C225+Графики!$B$3)),"")</f>
        <v/>
      </c>
      <c r="ER225" s="19" t="str">
        <f>IF(ISNUMBER(EO225), EO225*COS(RADIANS(-$C225+Графики!$B$5))+EP225*SIN(RADIANS(-$C225+Графики!$B$5)),"")</f>
        <v/>
      </c>
      <c r="ES225" s="24"/>
      <c r="ET225" s="25"/>
      <c r="EU225" s="25"/>
      <c r="EV225" s="25"/>
      <c r="EW225" s="18" t="str">
        <f t="shared" si="531"/>
        <v/>
      </c>
      <c r="EX225" s="18" t="str">
        <f t="shared" si="532"/>
        <v/>
      </c>
      <c r="EY225" s="18" t="str">
        <f t="shared" si="582"/>
        <v/>
      </c>
      <c r="EZ225" s="18" t="str">
        <f t="shared" si="583"/>
        <v/>
      </c>
      <c r="FA225" s="18" t="str">
        <f>IF(ISNUMBER(EY225), EY225*COS(RADIANS(-$C225+Графики!$B$3))+EZ225*SIN(RADIANS(-$C225+Графики!$B$3)),"")</f>
        <v/>
      </c>
      <c r="FB225" s="19" t="str">
        <f>IF(ISNUMBER(EY225), EY225*COS(RADIANS(-$C225+Графики!$B$5))+EZ225*SIN(RADIANS(-$C225+Графики!$B$5)),"")</f>
        <v/>
      </c>
      <c r="FC225" s="24"/>
      <c r="FD225" s="25"/>
      <c r="FE225" s="25"/>
      <c r="FF225" s="25"/>
      <c r="FG225" s="18" t="str">
        <f t="shared" si="533"/>
        <v/>
      </c>
      <c r="FH225" s="18" t="str">
        <f t="shared" si="534"/>
        <v/>
      </c>
      <c r="FI225" s="18" t="str">
        <f t="shared" si="584"/>
        <v/>
      </c>
      <c r="FJ225" s="18" t="str">
        <f t="shared" si="585"/>
        <v/>
      </c>
      <c r="FK225" s="18" t="str">
        <f>IF(ISNUMBER(FI225), FI225*COS(RADIANS(-$C225+Графики!$B$3))+FJ225*SIN(RADIANS(-$C225+Графики!$B$3)),"")</f>
        <v/>
      </c>
      <c r="FL225" s="19" t="str">
        <f>IF(ISNUMBER(FI225), FI225*COS(RADIANS(-$C225+Графики!$B$5))+FJ225*SIN(RADIANS(-$C225+Графики!$B$5)),"")</f>
        <v/>
      </c>
      <c r="FM225" s="24"/>
      <c r="FN225" s="25"/>
      <c r="FO225" s="25"/>
      <c r="FP225" s="25"/>
      <c r="FQ225" s="18" t="str">
        <f t="shared" si="535"/>
        <v/>
      </c>
      <c r="FR225" s="18" t="str">
        <f t="shared" si="536"/>
        <v/>
      </c>
      <c r="FS225" s="18" t="str">
        <f t="shared" si="586"/>
        <v/>
      </c>
      <c r="FT225" s="18" t="str">
        <f t="shared" si="587"/>
        <v/>
      </c>
      <c r="FU225" s="18" t="str">
        <f>IF(ISNUMBER(FS225), FS225*COS(RADIANS(-$C225+Графики!$B$3))+FT225*SIN(RADIANS(-$C225+Графики!$B$3)),"")</f>
        <v/>
      </c>
      <c r="FV225" s="19" t="str">
        <f>IF(ISNUMBER(FS225), FS225*COS(RADIANS(-$C225+Графики!$B$5))+FT225*SIN(RADIANS(-$C225+Графики!$B$5)),"")</f>
        <v/>
      </c>
      <c r="FW225" s="24"/>
      <c r="FX225" s="25"/>
      <c r="FY225" s="25"/>
      <c r="FZ225" s="25"/>
      <c r="GA225" s="18" t="str">
        <f t="shared" si="537"/>
        <v/>
      </c>
      <c r="GB225" s="18" t="str">
        <f t="shared" si="538"/>
        <v/>
      </c>
      <c r="GC225" s="18" t="str">
        <f t="shared" si="588"/>
        <v/>
      </c>
      <c r="GD225" s="18" t="str">
        <f t="shared" si="589"/>
        <v/>
      </c>
      <c r="GE225" s="18" t="str">
        <f>IF(ISNUMBER(GC225), GC225*COS(RADIANS(-$C225+Графики!$B$3))+GD225*SIN(RADIANS(-$C225+Графики!$B$3)),"")</f>
        <v/>
      </c>
      <c r="GF225" s="19" t="str">
        <f>IF(ISNUMBER(GC225), GC225*COS(RADIANS(-$C225+Графики!$B$5))+GD225*SIN(RADIANS(-$C225+Графики!$B$5)),"")</f>
        <v/>
      </c>
      <c r="GG225" s="24"/>
      <c r="GH225" s="25"/>
      <c r="GI225" s="25"/>
      <c r="GJ225" s="25"/>
      <c r="GK225" s="18" t="str">
        <f t="shared" si="539"/>
        <v/>
      </c>
      <c r="GL225" s="18" t="str">
        <f t="shared" si="540"/>
        <v/>
      </c>
      <c r="GM225" s="18" t="str">
        <f t="shared" si="590"/>
        <v/>
      </c>
      <c r="GN225" s="18" t="str">
        <f t="shared" si="591"/>
        <v/>
      </c>
      <c r="GO225" s="18" t="str">
        <f>IF(ISNUMBER(GM225), GM225*COS(RADIANS(-$C225+Графики!$B$3))+GN225*SIN(RADIANS(-$C225+Графики!$B$3)),"")</f>
        <v/>
      </c>
      <c r="GP225" s="19" t="str">
        <f>IF(ISNUMBER(GM225), GM225*COS(RADIANS(-$C225+Графики!$B$5))+GN225*SIN(RADIANS(-$C225+Графики!$B$5)),"")</f>
        <v/>
      </c>
      <c r="GQ225" s="24"/>
      <c r="GR225" s="25"/>
      <c r="GS225" s="25"/>
      <c r="GT225" s="25"/>
      <c r="GU225" s="18" t="str">
        <f t="shared" si="541"/>
        <v/>
      </c>
      <c r="GV225" s="18" t="str">
        <f t="shared" si="542"/>
        <v/>
      </c>
      <c r="GW225" s="18" t="str">
        <f t="shared" si="592"/>
        <v/>
      </c>
      <c r="GX225" s="18" t="str">
        <f t="shared" si="593"/>
        <v/>
      </c>
      <c r="GY225" s="18" t="str">
        <f>IF(ISNUMBER(GW225), GW225*COS(RADIANS(-$C225+Графики!$B$3))+GX225*SIN(RADIANS(-$C225+Графики!$B$3)),"")</f>
        <v/>
      </c>
      <c r="GZ225" s="19" t="str">
        <f>IF(ISNUMBER(GW225), GW225*COS(RADIANS(-$C225+Графики!$B$5))+GX225*SIN(RADIANS(-$C225+Графики!$B$5)),"")</f>
        <v/>
      </c>
      <c r="HA225" s="24"/>
      <c r="HB225" s="25"/>
      <c r="HC225" s="25"/>
      <c r="HD225" s="25"/>
      <c r="HE225" s="18" t="str">
        <f t="shared" si="543"/>
        <v/>
      </c>
      <c r="HF225" s="18" t="str">
        <f t="shared" si="544"/>
        <v/>
      </c>
      <c r="HG225" s="18" t="str">
        <f t="shared" si="594"/>
        <v/>
      </c>
      <c r="HH225" s="18" t="str">
        <f t="shared" si="595"/>
        <v/>
      </c>
      <c r="HI225" s="18" t="str">
        <f>IF(ISNUMBER(HG225), HG225*COS(RADIANS(-$C225+Графики!$B$3))+HH225*SIN(RADIANS(-$C225+Графики!$B$3)),"")</f>
        <v/>
      </c>
      <c r="HJ225" s="19" t="str">
        <f>IF(ISNUMBER(HG225), HG225*COS(RADIANS(-$C225+Графики!$B$5))+HH225*SIN(RADIANS(-$C225+Графики!$B$5)),"")</f>
        <v/>
      </c>
      <c r="HK225" s="24"/>
      <c r="HL225" s="25"/>
      <c r="HM225" s="25"/>
      <c r="HN225" s="25"/>
      <c r="HO225" s="18" t="str">
        <f t="shared" si="545"/>
        <v/>
      </c>
      <c r="HP225" s="18" t="str">
        <f t="shared" si="546"/>
        <v/>
      </c>
      <c r="HQ225" s="18" t="str">
        <f t="shared" si="596"/>
        <v/>
      </c>
      <c r="HR225" s="18" t="str">
        <f t="shared" si="597"/>
        <v/>
      </c>
      <c r="HS225" s="18" t="str">
        <f>IF(ISNUMBER(HQ225), HQ225*COS(RADIANS(-$C225+Графики!$B$3))+HR225*SIN(RADIANS(-$C225+Графики!$B$3)),"")</f>
        <v/>
      </c>
      <c r="HT225" s="19" t="str">
        <f>IF(ISNUMBER(HQ225), HQ225*COS(RADIANS(-$C225+Графики!$B$5))+HR225*SIN(RADIANS(-$C225+Графики!$B$5)),"")</f>
        <v/>
      </c>
      <c r="HU225" s="24"/>
      <c r="HV225" s="25"/>
      <c r="HW225" s="25"/>
      <c r="HX225" s="25"/>
      <c r="HY225" s="18" t="str">
        <f t="shared" si="547"/>
        <v/>
      </c>
      <c r="HZ225" s="18" t="str">
        <f t="shared" si="548"/>
        <v/>
      </c>
      <c r="IA225" s="18" t="str">
        <f t="shared" si="598"/>
        <v/>
      </c>
      <c r="IB225" s="18" t="str">
        <f t="shared" si="599"/>
        <v/>
      </c>
      <c r="IC225" s="18" t="str">
        <f>IF(ISNUMBER(IA225), IA225*COS(RADIANS(-$C225+Графики!$B$3))+IB225*SIN(RADIANS(-$C225+Графики!$B$3)),"")</f>
        <v/>
      </c>
      <c r="ID225" s="19" t="str">
        <f>IF(ISNUMBER(IA225), IA225*COS(RADIANS(-$C225+Графики!$B$5))+IB225*SIN(RADIANS(-$C225+Графики!$B$5)),"")</f>
        <v/>
      </c>
      <c r="IE225" s="24"/>
      <c r="IF225" s="25"/>
      <c r="IG225" s="25"/>
      <c r="IH225" s="25"/>
      <c r="II225" s="18" t="str">
        <f t="shared" si="549"/>
        <v/>
      </c>
      <c r="IJ225" s="18" t="str">
        <f t="shared" si="550"/>
        <v/>
      </c>
      <c r="IK225" s="18" t="str">
        <f t="shared" si="600"/>
        <v/>
      </c>
      <c r="IL225" s="18" t="str">
        <f t="shared" si="601"/>
        <v/>
      </c>
      <c r="IM225" s="18" t="str">
        <f>IF(ISNUMBER(IK225), IK225*COS(RADIANS(-$C225+Графики!$B$3))+IL225*SIN(RADIANS(-$C225+Графики!$B$3)),"")</f>
        <v/>
      </c>
      <c r="IN225" s="19" t="str">
        <f>IF(ISNUMBER(IK225), IK225*COS(RADIANS(-$C225+Графики!$B$5))+IL225*SIN(RADIANS(-$C225+Графики!$B$5)),"")</f>
        <v/>
      </c>
      <c r="IO225" s="24"/>
      <c r="IP225" s="25"/>
      <c r="IQ225" s="25"/>
      <c r="IR225" s="25"/>
      <c r="IS225" s="18" t="str">
        <f t="shared" si="551"/>
        <v/>
      </c>
      <c r="IT225" s="18" t="str">
        <f t="shared" si="552"/>
        <v/>
      </c>
      <c r="IU225" s="18" t="str">
        <f t="shared" si="602"/>
        <v/>
      </c>
      <c r="IV225" s="18" t="str">
        <f t="shared" si="603"/>
        <v/>
      </c>
      <c r="IW225" s="18" t="str">
        <f>IF(ISNUMBER(IU225), IU225*COS(RADIANS(-$C225+Графики!$B$3))+IV225*SIN(RADIANS(-$C225+Графики!$B$3)),"")</f>
        <v/>
      </c>
      <c r="IX225" s="19" t="str">
        <f>IF(ISNUMBER(IU225), IU225*COS(RADIANS(-$C225+Графики!$B$5))+IV225*SIN(RADIANS(-$C225+Графики!$B$5)),"")</f>
        <v/>
      </c>
    </row>
    <row r="226" spans="1:258" s="88" customFormat="1" x14ac:dyDescent="0.25">
      <c r="A226" s="44">
        <v>226</v>
      </c>
      <c r="B226" s="50">
        <v>0</v>
      </c>
      <c r="C226" s="11">
        <f>IF(Графики!$A$7="Расчитывать с учетом закручивания скважины",B226,0)</f>
        <v>0</v>
      </c>
      <c r="D226" s="47">
        <v>111.5</v>
      </c>
      <c r="E226" s="34">
        <f t="shared" si="608"/>
        <v>0</v>
      </c>
      <c r="F226" s="35">
        <f t="shared" si="608"/>
        <v>0</v>
      </c>
      <c r="G226" s="35">
        <f t="shared" si="605"/>
        <v>0</v>
      </c>
      <c r="H226" s="36">
        <f t="shared" si="606"/>
        <v>0</v>
      </c>
      <c r="I226" s="29"/>
      <c r="J226" s="25"/>
      <c r="K226" s="25"/>
      <c r="L226" s="25"/>
      <c r="M226" s="18" t="str">
        <f t="shared" ref="M226:M289" si="609">IF(ISNUMBER(I226),-SIN(RADIANS((I226-J226)/2))*1000,"")</f>
        <v/>
      </c>
      <c r="N226" s="18" t="str">
        <f t="shared" ref="N226:N289" si="610">IF(ISNUMBER(J226),-SIN(RADIANS((K226-L226)/2))*1000,"")</f>
        <v/>
      </c>
      <c r="O226" s="18" t="str">
        <f t="shared" si="554"/>
        <v/>
      </c>
      <c r="P226" s="18" t="str">
        <f t="shared" si="555"/>
        <v/>
      </c>
      <c r="Q226" s="18" t="str">
        <f>IF(ISNUMBER(O226), O226*COS(RADIANS(-$C226+Графики!$B$3))+P226*SIN(RADIANS(-$C226+Графики!$B$3)),"")</f>
        <v/>
      </c>
      <c r="R226" s="19" t="str">
        <f>IF(ISNUMBER(O226), O226*COS(RADIANS(-$C226+Графики!$B$5))+P226*SIN(RADIANS(-$C226+Графики!$B$5)),"")</f>
        <v/>
      </c>
      <c r="S226" s="29"/>
      <c r="T226" s="25"/>
      <c r="U226" s="25"/>
      <c r="V226" s="25"/>
      <c r="W226" s="18" t="str">
        <f t="shared" ref="W226:W289" si="611">IF(ISNUMBER(S226),-SIN(RADIANS((S226-T226)/2))*1000,"")</f>
        <v/>
      </c>
      <c r="X226" s="18" t="str">
        <f t="shared" ref="X226:X289" si="612">IF(ISNUMBER(T226),-SIN(RADIANS((U226-V226)/2))*1000,"")</f>
        <v/>
      </c>
      <c r="Y226" s="18" t="str">
        <f t="shared" si="556"/>
        <v/>
      </c>
      <c r="Z226" s="18" t="str">
        <f t="shared" si="557"/>
        <v/>
      </c>
      <c r="AA226" s="18" t="str">
        <f>IF(ISNUMBER(Y226), Y226*COS(RADIANS(-$C226+Графики!$B$3))+Z226*SIN(RADIANS(-$C226+Графики!$B$3)),"")</f>
        <v/>
      </c>
      <c r="AB226" s="18" t="str">
        <f>IF(ISNUMBER(Y226), Y226*COS(RADIANS(-$C226+Графики!$B$5))+Z226*SIN(RADIANS(-$C226+Графики!$B$5)),"")</f>
        <v/>
      </c>
      <c r="AC226" s="24"/>
      <c r="AD226" s="25"/>
      <c r="AE226" s="25"/>
      <c r="AF226" s="25"/>
      <c r="AG226" s="18" t="str">
        <f t="shared" ref="AG226:AG289" si="613">IF(ISNUMBER(AC226),-SIN(RADIANS((AC226-AD226)/2))*1000,"")</f>
        <v/>
      </c>
      <c r="AH226" s="18" t="str">
        <f t="shared" ref="AH226:AH289" si="614">IF(ISNUMBER(AD226),-SIN(RADIANS((AE226-AF226)/2))*1000,"")</f>
        <v/>
      </c>
      <c r="AI226" s="18" t="str">
        <f t="shared" si="558"/>
        <v/>
      </c>
      <c r="AJ226" s="18" t="str">
        <f t="shared" si="559"/>
        <v/>
      </c>
      <c r="AK226" s="18" t="str">
        <f>IF(ISNUMBER(AI226), AI226*COS(RADIANS(-$C226+Графики!$B$3))+AJ226*SIN(RADIANS(-$C226+Графики!$B$3)),"")</f>
        <v/>
      </c>
      <c r="AL226" s="19" t="str">
        <f>IF(ISNUMBER(AI226), AI226*COS(RADIANS(-$C226+Графики!$B$5))+AJ226*SIN(RADIANS(-$C226+Графики!$B$5)),"")</f>
        <v/>
      </c>
      <c r="AM226" s="24"/>
      <c r="AN226" s="25"/>
      <c r="AO226" s="25"/>
      <c r="AP226" s="25"/>
      <c r="AQ226" s="18" t="str">
        <f t="shared" ref="AQ226:AQ289" si="615">IF(ISNUMBER(AM226),-SIN(RADIANS((AM226-AN226)/2))*1000,"")</f>
        <v/>
      </c>
      <c r="AR226" s="18" t="str">
        <f t="shared" ref="AR226:AR289" si="616">IF(ISNUMBER(AN226),-SIN(RADIANS((AO226-AP226)/2))*1000,"")</f>
        <v/>
      </c>
      <c r="AS226" s="18" t="str">
        <f t="shared" si="560"/>
        <v/>
      </c>
      <c r="AT226" s="18" t="str">
        <f t="shared" si="561"/>
        <v/>
      </c>
      <c r="AU226" s="18" t="str">
        <f>IF(ISNUMBER(AS226), AS226*COS(RADIANS(-$C226+Графики!$B$3))+AT226*SIN(RADIANS(-$C226+Графики!$B$3)),"")</f>
        <v/>
      </c>
      <c r="AV226" s="19" t="str">
        <f>IF(ISNUMBER(AS226), AS226*COS(RADIANS(-$C226+Графики!$B$5))+AT226*SIN(RADIANS(-$C226+Графики!$B$5)),"")</f>
        <v/>
      </c>
      <c r="AW226" s="24"/>
      <c r="AX226" s="25"/>
      <c r="AY226" s="25"/>
      <c r="AZ226" s="25"/>
      <c r="BA226" s="18" t="str">
        <f t="shared" ref="BA226:BA289" si="617">IF(ISNUMBER(AW226),-SIN(RADIANS((AW226-AX226)/2))*1000,"")</f>
        <v/>
      </c>
      <c r="BB226" s="18" t="str">
        <f t="shared" ref="BB226:BB289" si="618">IF(ISNUMBER(AX226),-SIN(RADIANS((AY226-AZ226)/2))*1000,"")</f>
        <v/>
      </c>
      <c r="BC226" s="18" t="str">
        <f t="shared" si="562"/>
        <v/>
      </c>
      <c r="BD226" s="18" t="str">
        <f t="shared" si="563"/>
        <v/>
      </c>
      <c r="BE226" s="18" t="str">
        <f>IF(ISNUMBER(BC226), BC226*COS(RADIANS(-$C226+Графики!$B$3))+BD226*SIN(RADIANS(-$C226+Графики!$B$3)),"")</f>
        <v/>
      </c>
      <c r="BF226" s="19" t="str">
        <f>IF(ISNUMBER(BC226), BC226*COS(RADIANS(-$C226+Графики!$B$5))+BD226*SIN(RADIANS(-$C226+Графики!$B$5)),"")</f>
        <v/>
      </c>
      <c r="BG226" s="24"/>
      <c r="BH226" s="25"/>
      <c r="BI226" s="25"/>
      <c r="BJ226" s="25"/>
      <c r="BK226" s="18" t="str">
        <f t="shared" ref="BK226:BK289" si="619">IF(ISNUMBER(BG226),-SIN(RADIANS((BG226-BH226)/2))*1000,"")</f>
        <v/>
      </c>
      <c r="BL226" s="18" t="str">
        <f t="shared" ref="BL226:BL289" si="620">IF(ISNUMBER(BH226),-SIN(RADIANS((BI226-BJ226)/2))*1000,"")</f>
        <v/>
      </c>
      <c r="BM226" s="18" t="str">
        <f t="shared" si="564"/>
        <v/>
      </c>
      <c r="BN226" s="18" t="str">
        <f t="shared" si="565"/>
        <v/>
      </c>
      <c r="BO226" s="18" t="str">
        <f>IF(ISNUMBER(BM226), BM226*COS(RADIANS(-$C226+Графики!$B$3))+BN226*SIN(RADIANS(-$C226+Графики!$B$3)),"")</f>
        <v/>
      </c>
      <c r="BP226" s="19" t="str">
        <f>IF(ISNUMBER(BM226), BM226*COS(RADIANS(-$C226+Графики!$B$5))+BN226*SIN(RADIANS(-$C226+Графики!$B$5)),"")</f>
        <v/>
      </c>
      <c r="BQ226" s="24"/>
      <c r="BR226" s="25"/>
      <c r="BS226" s="25"/>
      <c r="BT226" s="25"/>
      <c r="BU226" s="18" t="str">
        <f t="shared" ref="BU226:BU289" si="621">IF(ISNUMBER(BQ226),-SIN(RADIANS((BQ226-BR226)/2))*1000,"")</f>
        <v/>
      </c>
      <c r="BV226" s="18" t="str">
        <f t="shared" ref="BV226:BV289" si="622">IF(ISNUMBER(BR226),-SIN(RADIANS((BS226-BT226)/2))*1000,"")</f>
        <v/>
      </c>
      <c r="BW226" s="18" t="str">
        <f t="shared" si="566"/>
        <v/>
      </c>
      <c r="BX226" s="18" t="str">
        <f t="shared" si="567"/>
        <v/>
      </c>
      <c r="BY226" s="18" t="str">
        <f>IF(ISNUMBER(BW226), BW226*COS(RADIANS(-$C226+Графики!$B$3))+BX226*SIN(RADIANS(-$C226+Графики!$B$3)),"")</f>
        <v/>
      </c>
      <c r="BZ226" s="19" t="str">
        <f>IF(ISNUMBER(BW226), BW226*COS(RADIANS(-$C226+Графики!$B$5))+BX226*SIN(RADIANS(-$C226+Графики!$B$5)),"")</f>
        <v/>
      </c>
      <c r="CA226" s="29"/>
      <c r="CB226" s="25"/>
      <c r="CC226" s="25"/>
      <c r="CD226" s="25"/>
      <c r="CE226" s="18" t="str">
        <f t="shared" ref="CE226:CE289" si="623">IF(ISNUMBER(CA226),-SIN(RADIANS((CA226-CB226)/2))*1000,"")</f>
        <v/>
      </c>
      <c r="CF226" s="18" t="str">
        <f t="shared" ref="CF226:CF289" si="624">IF(ISNUMBER(CB226),-SIN(RADIANS((CC226-CD226)/2))*1000,"")</f>
        <v/>
      </c>
      <c r="CG226" s="18" t="str">
        <f t="shared" si="568"/>
        <v/>
      </c>
      <c r="CH226" s="18" t="str">
        <f t="shared" si="569"/>
        <v/>
      </c>
      <c r="CI226" s="18" t="str">
        <f>IF(ISNUMBER(CG226), CG226*COS(RADIANS(-$C226+Графики!$B$3))+CH226*SIN(RADIANS(-$C226+Графики!$B$3)),"")</f>
        <v/>
      </c>
      <c r="CJ226" s="19" t="str">
        <f>IF(ISNUMBER(CG226), CG226*COS(RADIANS(-$C226+Графики!$B$5))+CH226*SIN(RADIANS(-$C226+Графики!$B$5)),"")</f>
        <v/>
      </c>
      <c r="CK226" s="24"/>
      <c r="CL226" s="25"/>
      <c r="CM226" s="25"/>
      <c r="CN226" s="25"/>
      <c r="CO226" s="18" t="str">
        <f t="shared" ref="CO226:CO289" si="625">IF(ISNUMBER(CK226),-SIN(RADIANS((CK226-CL226)/2))*1000,"")</f>
        <v/>
      </c>
      <c r="CP226" s="18" t="str">
        <f t="shared" ref="CP226:CP289" si="626">IF(ISNUMBER(CL226),-SIN(RADIANS((CM226-CN226)/2))*1000,"")</f>
        <v/>
      </c>
      <c r="CQ226" s="18" t="str">
        <f t="shared" si="570"/>
        <v/>
      </c>
      <c r="CR226" s="18" t="str">
        <f t="shared" si="571"/>
        <v/>
      </c>
      <c r="CS226" s="18" t="str">
        <f>IF(ISNUMBER(CQ226), CQ226*COS(RADIANS(-$C226+Графики!$B$3))+CR226*SIN(RADIANS(-$C226+Графики!$B$3)),"")</f>
        <v/>
      </c>
      <c r="CT226" s="19" t="str">
        <f>IF(ISNUMBER(CQ226), CQ226*COS(RADIANS(-$C226+Графики!$B$5))+CR226*SIN(RADIANS(-$C226+Графики!$B$5)),"")</f>
        <v/>
      </c>
      <c r="CU226" s="24"/>
      <c r="CV226" s="25"/>
      <c r="CW226" s="25"/>
      <c r="CX226" s="25"/>
      <c r="CY226" s="18" t="str">
        <f t="shared" ref="CY226:CY289" si="627">IF(ISNUMBER(CU226),-SIN(RADIANS((CU226-CV226)/2))*1000,"")</f>
        <v/>
      </c>
      <c r="CZ226" s="18" t="str">
        <f t="shared" ref="CZ226:CZ289" si="628">IF(ISNUMBER(CV226),-SIN(RADIANS((CW226-CX226)/2))*1000,"")</f>
        <v/>
      </c>
      <c r="DA226" s="18" t="str">
        <f t="shared" si="572"/>
        <v/>
      </c>
      <c r="DB226" s="18" t="str">
        <f t="shared" si="573"/>
        <v/>
      </c>
      <c r="DC226" s="18" t="str">
        <f>IF(ISNUMBER(DA226), DA226*COS(RADIANS(-$C226+Графики!$B$3))+DB226*SIN(RADIANS(-$C226+Графики!$B$3)),"")</f>
        <v/>
      </c>
      <c r="DD226" s="19" t="str">
        <f>IF(ISNUMBER(DA226), DA226*COS(RADIANS(-$C226+Графики!$B$5))+DB226*SIN(RADIANS(-$C226+Графики!$B$5)),"")</f>
        <v/>
      </c>
      <c r="DE226" s="24"/>
      <c r="DF226" s="25"/>
      <c r="DG226" s="25"/>
      <c r="DH226" s="25"/>
      <c r="DI226" s="18" t="str">
        <f t="shared" ref="DI226:DI289" si="629">IF(ISNUMBER(DE226),-SIN(RADIANS((DE226-DF226)/2))*1000,"")</f>
        <v/>
      </c>
      <c r="DJ226" s="18" t="str">
        <f t="shared" ref="DJ226:DJ289" si="630">IF(ISNUMBER(DF226),-SIN(RADIANS((DG226-DH226)/2))*1000,"")</f>
        <v/>
      </c>
      <c r="DK226" s="18" t="str">
        <f t="shared" si="574"/>
        <v/>
      </c>
      <c r="DL226" s="18" t="str">
        <f t="shared" si="575"/>
        <v/>
      </c>
      <c r="DM226" s="18" t="str">
        <f>IF(ISNUMBER(DK226), DK226*COS(RADIANS(-$C226+Графики!$B$3))+DL226*SIN(RADIANS(-$C226+Графики!$B$3)),"")</f>
        <v/>
      </c>
      <c r="DN226" s="19" t="str">
        <f>IF(ISNUMBER(DK226), DK226*COS(RADIANS(-$C226+Графики!$B$5))+DL226*SIN(RADIANS(-$C226+Графики!$B$5)),"")</f>
        <v/>
      </c>
      <c r="DO226" s="24"/>
      <c r="DP226" s="25"/>
      <c r="DQ226" s="25"/>
      <c r="DR226" s="25"/>
      <c r="DS226" s="18" t="str">
        <f t="shared" ref="DS226:DS289" si="631">IF(ISNUMBER(DO226),-SIN(RADIANS((DO226-DP226)/2))*1000,"")</f>
        <v/>
      </c>
      <c r="DT226" s="18" t="str">
        <f t="shared" ref="DT226:DT289" si="632">IF(ISNUMBER(DP226),-SIN(RADIANS((DQ226-DR226)/2))*1000,"")</f>
        <v/>
      </c>
      <c r="DU226" s="18" t="str">
        <f t="shared" si="576"/>
        <v/>
      </c>
      <c r="DV226" s="18" t="str">
        <f t="shared" si="577"/>
        <v/>
      </c>
      <c r="DW226" s="18" t="str">
        <f>IF(ISNUMBER(DU226), DU226*COS(RADIANS(-$C226+Графики!$B$3))+DV226*SIN(RADIANS(-$C226+Графики!$B$3)),"")</f>
        <v/>
      </c>
      <c r="DX226" s="19" t="str">
        <f>IF(ISNUMBER(DU226), DU226*COS(RADIANS(-$C226+Графики!$B$5))+DV226*SIN(RADIANS(-$C226+Графики!$B$5)),"")</f>
        <v/>
      </c>
      <c r="DY226" s="24"/>
      <c r="DZ226" s="25"/>
      <c r="EA226" s="25"/>
      <c r="EB226" s="25"/>
      <c r="EC226" s="18" t="str">
        <f t="shared" ref="EC226:EC289" si="633">IF(ISNUMBER(DY226),-SIN(RADIANS((DY226-DZ226)/2))*1000,"")</f>
        <v/>
      </c>
      <c r="ED226" s="18" t="str">
        <f t="shared" ref="ED226:ED289" si="634">IF(ISNUMBER(DZ226),-SIN(RADIANS((EA226-EB226)/2))*1000,"")</f>
        <v/>
      </c>
      <c r="EE226" s="18" t="str">
        <f t="shared" si="578"/>
        <v/>
      </c>
      <c r="EF226" s="18" t="str">
        <f t="shared" si="579"/>
        <v/>
      </c>
      <c r="EG226" s="18" t="str">
        <f>IF(ISNUMBER(EE226), EE226*COS(RADIANS(-$C226+Графики!$B$3))+EF226*SIN(RADIANS(-$C226+Графики!$B$3)),"")</f>
        <v/>
      </c>
      <c r="EH226" s="19" t="str">
        <f>IF(ISNUMBER(EE226), EE226*COS(RADIANS(-$C226+Графики!$B$5))+EF226*SIN(RADIANS(-$C226+Графики!$B$5)),"")</f>
        <v/>
      </c>
      <c r="EI226" s="24"/>
      <c r="EJ226" s="25"/>
      <c r="EK226" s="25"/>
      <c r="EL226" s="25"/>
      <c r="EM226" s="18" t="str">
        <f t="shared" ref="EM226:EM289" si="635">IF(ISNUMBER(EI226),-SIN(RADIANS((EI226-EJ226)/2))*1000,"")</f>
        <v/>
      </c>
      <c r="EN226" s="18" t="str">
        <f t="shared" ref="EN226:EN289" si="636">IF(ISNUMBER(EJ226),-SIN(RADIANS((EK226-EL226)/2))*1000,"")</f>
        <v/>
      </c>
      <c r="EO226" s="18" t="str">
        <f t="shared" si="580"/>
        <v/>
      </c>
      <c r="EP226" s="18" t="str">
        <f t="shared" si="581"/>
        <v/>
      </c>
      <c r="EQ226" s="18" t="str">
        <f>IF(ISNUMBER(EO226), EO226*COS(RADIANS(-$C226+Графики!$B$3))+EP226*SIN(RADIANS(-$C226+Графики!$B$3)),"")</f>
        <v/>
      </c>
      <c r="ER226" s="19" t="str">
        <f>IF(ISNUMBER(EO226), EO226*COS(RADIANS(-$C226+Графики!$B$5))+EP226*SIN(RADIANS(-$C226+Графики!$B$5)),"")</f>
        <v/>
      </c>
      <c r="ES226" s="24"/>
      <c r="ET226" s="25"/>
      <c r="EU226" s="25"/>
      <c r="EV226" s="25"/>
      <c r="EW226" s="18" t="str">
        <f t="shared" ref="EW226:EW289" si="637">IF(ISNUMBER(ES226),-SIN(RADIANS((ES226-ET226)/2))*1000,"")</f>
        <v/>
      </c>
      <c r="EX226" s="18" t="str">
        <f t="shared" ref="EX226:EX289" si="638">IF(ISNUMBER(ET226),-SIN(RADIANS((EU226-EV226)/2))*1000,"")</f>
        <v/>
      </c>
      <c r="EY226" s="18" t="str">
        <f t="shared" si="582"/>
        <v/>
      </c>
      <c r="EZ226" s="18" t="str">
        <f t="shared" si="583"/>
        <v/>
      </c>
      <c r="FA226" s="18" t="str">
        <f>IF(ISNUMBER(EY226), EY226*COS(RADIANS(-$C226+Графики!$B$3))+EZ226*SIN(RADIANS(-$C226+Графики!$B$3)),"")</f>
        <v/>
      </c>
      <c r="FB226" s="19" t="str">
        <f>IF(ISNUMBER(EY226), EY226*COS(RADIANS(-$C226+Графики!$B$5))+EZ226*SIN(RADIANS(-$C226+Графики!$B$5)),"")</f>
        <v/>
      </c>
      <c r="FC226" s="24"/>
      <c r="FD226" s="25"/>
      <c r="FE226" s="25"/>
      <c r="FF226" s="25"/>
      <c r="FG226" s="18" t="str">
        <f t="shared" ref="FG226:FG289" si="639">IF(ISNUMBER(FC226),-SIN(RADIANS((FC226-FD226)/2))*1000,"")</f>
        <v/>
      </c>
      <c r="FH226" s="18" t="str">
        <f t="shared" ref="FH226:FH289" si="640">IF(ISNUMBER(FD226),-SIN(RADIANS((FE226-FF226)/2))*1000,"")</f>
        <v/>
      </c>
      <c r="FI226" s="18" t="str">
        <f t="shared" si="584"/>
        <v/>
      </c>
      <c r="FJ226" s="18" t="str">
        <f t="shared" si="585"/>
        <v/>
      </c>
      <c r="FK226" s="18" t="str">
        <f>IF(ISNUMBER(FI226), FI226*COS(RADIANS(-$C226+Графики!$B$3))+FJ226*SIN(RADIANS(-$C226+Графики!$B$3)),"")</f>
        <v/>
      </c>
      <c r="FL226" s="19" t="str">
        <f>IF(ISNUMBER(FI226), FI226*COS(RADIANS(-$C226+Графики!$B$5))+FJ226*SIN(RADIANS(-$C226+Графики!$B$5)),"")</f>
        <v/>
      </c>
      <c r="FM226" s="24"/>
      <c r="FN226" s="25"/>
      <c r="FO226" s="25"/>
      <c r="FP226" s="25"/>
      <c r="FQ226" s="18" t="str">
        <f t="shared" ref="FQ226:FQ289" si="641">IF(ISNUMBER(FM226),-SIN(RADIANS((FM226-FN226)/2))*1000,"")</f>
        <v/>
      </c>
      <c r="FR226" s="18" t="str">
        <f t="shared" ref="FR226:FR289" si="642">IF(ISNUMBER(FN226),-SIN(RADIANS((FO226-FP226)/2))*1000,"")</f>
        <v/>
      </c>
      <c r="FS226" s="18" t="str">
        <f t="shared" si="586"/>
        <v/>
      </c>
      <c r="FT226" s="18" t="str">
        <f t="shared" si="587"/>
        <v/>
      </c>
      <c r="FU226" s="18" t="str">
        <f>IF(ISNUMBER(FS226), FS226*COS(RADIANS(-$C226+Графики!$B$3))+FT226*SIN(RADIANS(-$C226+Графики!$B$3)),"")</f>
        <v/>
      </c>
      <c r="FV226" s="19" t="str">
        <f>IF(ISNUMBER(FS226), FS226*COS(RADIANS(-$C226+Графики!$B$5))+FT226*SIN(RADIANS(-$C226+Графики!$B$5)),"")</f>
        <v/>
      </c>
      <c r="FW226" s="24"/>
      <c r="FX226" s="25"/>
      <c r="FY226" s="25"/>
      <c r="FZ226" s="25"/>
      <c r="GA226" s="18" t="str">
        <f t="shared" ref="GA226:GA289" si="643">IF(ISNUMBER(FW226),-SIN(RADIANS((FW226-FX226)/2))*1000,"")</f>
        <v/>
      </c>
      <c r="GB226" s="18" t="str">
        <f t="shared" ref="GB226:GB289" si="644">IF(ISNUMBER(FX226),-SIN(RADIANS((FY226-FZ226)/2))*1000,"")</f>
        <v/>
      </c>
      <c r="GC226" s="18" t="str">
        <f t="shared" si="588"/>
        <v/>
      </c>
      <c r="GD226" s="18" t="str">
        <f t="shared" si="589"/>
        <v/>
      </c>
      <c r="GE226" s="18" t="str">
        <f>IF(ISNUMBER(GC226), GC226*COS(RADIANS(-$C226+Графики!$B$3))+GD226*SIN(RADIANS(-$C226+Графики!$B$3)),"")</f>
        <v/>
      </c>
      <c r="GF226" s="19" t="str">
        <f>IF(ISNUMBER(GC226), GC226*COS(RADIANS(-$C226+Графики!$B$5))+GD226*SIN(RADIANS(-$C226+Графики!$B$5)),"")</f>
        <v/>
      </c>
      <c r="GG226" s="24"/>
      <c r="GH226" s="25"/>
      <c r="GI226" s="25"/>
      <c r="GJ226" s="25"/>
      <c r="GK226" s="18" t="str">
        <f t="shared" ref="GK226:GK289" si="645">IF(ISNUMBER(GG226),-SIN(RADIANS((GG226-GH226)/2))*1000,"")</f>
        <v/>
      </c>
      <c r="GL226" s="18" t="str">
        <f t="shared" ref="GL226:GL289" si="646">IF(ISNUMBER(GH226),-SIN(RADIANS((GI226-GJ226)/2))*1000,"")</f>
        <v/>
      </c>
      <c r="GM226" s="18" t="str">
        <f t="shared" si="590"/>
        <v/>
      </c>
      <c r="GN226" s="18" t="str">
        <f t="shared" si="591"/>
        <v/>
      </c>
      <c r="GO226" s="18" t="str">
        <f>IF(ISNUMBER(GM226), GM226*COS(RADIANS(-$C226+Графики!$B$3))+GN226*SIN(RADIANS(-$C226+Графики!$B$3)),"")</f>
        <v/>
      </c>
      <c r="GP226" s="19" t="str">
        <f>IF(ISNUMBER(GM226), GM226*COS(RADIANS(-$C226+Графики!$B$5))+GN226*SIN(RADIANS(-$C226+Графики!$B$5)),"")</f>
        <v/>
      </c>
      <c r="GQ226" s="24"/>
      <c r="GR226" s="25"/>
      <c r="GS226" s="25"/>
      <c r="GT226" s="25"/>
      <c r="GU226" s="18" t="str">
        <f t="shared" ref="GU226:GU289" si="647">IF(ISNUMBER(GQ226),-SIN(RADIANS((GQ226-GR226)/2))*1000,"")</f>
        <v/>
      </c>
      <c r="GV226" s="18" t="str">
        <f t="shared" ref="GV226:GV289" si="648">IF(ISNUMBER(GR226),-SIN(RADIANS((GS226-GT226)/2))*1000,"")</f>
        <v/>
      </c>
      <c r="GW226" s="18" t="str">
        <f t="shared" si="592"/>
        <v/>
      </c>
      <c r="GX226" s="18" t="str">
        <f t="shared" si="593"/>
        <v/>
      </c>
      <c r="GY226" s="18" t="str">
        <f>IF(ISNUMBER(GW226), GW226*COS(RADIANS(-$C226+Графики!$B$3))+GX226*SIN(RADIANS(-$C226+Графики!$B$3)),"")</f>
        <v/>
      </c>
      <c r="GZ226" s="19" t="str">
        <f>IF(ISNUMBER(GW226), GW226*COS(RADIANS(-$C226+Графики!$B$5))+GX226*SIN(RADIANS(-$C226+Графики!$B$5)),"")</f>
        <v/>
      </c>
      <c r="HA226" s="24"/>
      <c r="HB226" s="25"/>
      <c r="HC226" s="25"/>
      <c r="HD226" s="25"/>
      <c r="HE226" s="18" t="str">
        <f t="shared" ref="HE226:HE289" si="649">IF(ISNUMBER(HA226),-SIN(RADIANS((HA226-HB226)/2))*1000,"")</f>
        <v/>
      </c>
      <c r="HF226" s="18" t="str">
        <f t="shared" ref="HF226:HF289" si="650">IF(ISNUMBER(HB226),-SIN(RADIANS((HC226-HD226)/2))*1000,"")</f>
        <v/>
      </c>
      <c r="HG226" s="18" t="str">
        <f t="shared" si="594"/>
        <v/>
      </c>
      <c r="HH226" s="18" t="str">
        <f t="shared" si="595"/>
        <v/>
      </c>
      <c r="HI226" s="18" t="str">
        <f>IF(ISNUMBER(HG226), HG226*COS(RADIANS(-$C226+Графики!$B$3))+HH226*SIN(RADIANS(-$C226+Графики!$B$3)),"")</f>
        <v/>
      </c>
      <c r="HJ226" s="19" t="str">
        <f>IF(ISNUMBER(HG226), HG226*COS(RADIANS(-$C226+Графики!$B$5))+HH226*SIN(RADIANS(-$C226+Графики!$B$5)),"")</f>
        <v/>
      </c>
      <c r="HK226" s="24"/>
      <c r="HL226" s="25"/>
      <c r="HM226" s="25"/>
      <c r="HN226" s="25"/>
      <c r="HO226" s="18" t="str">
        <f t="shared" ref="HO226:HO289" si="651">IF(ISNUMBER(HK226),-SIN(RADIANS((HK226-HL226)/2))*1000,"")</f>
        <v/>
      </c>
      <c r="HP226" s="18" t="str">
        <f t="shared" ref="HP226:HP289" si="652">IF(ISNUMBER(HL226),-SIN(RADIANS((HM226-HN226)/2))*1000,"")</f>
        <v/>
      </c>
      <c r="HQ226" s="18" t="str">
        <f t="shared" si="596"/>
        <v/>
      </c>
      <c r="HR226" s="18" t="str">
        <f t="shared" si="597"/>
        <v/>
      </c>
      <c r="HS226" s="18" t="str">
        <f>IF(ISNUMBER(HQ226), HQ226*COS(RADIANS(-$C226+Графики!$B$3))+HR226*SIN(RADIANS(-$C226+Графики!$B$3)),"")</f>
        <v/>
      </c>
      <c r="HT226" s="19" t="str">
        <f>IF(ISNUMBER(HQ226), HQ226*COS(RADIANS(-$C226+Графики!$B$5))+HR226*SIN(RADIANS(-$C226+Графики!$B$5)),"")</f>
        <v/>
      </c>
      <c r="HU226" s="24"/>
      <c r="HV226" s="25"/>
      <c r="HW226" s="25"/>
      <c r="HX226" s="25"/>
      <c r="HY226" s="18" t="str">
        <f t="shared" ref="HY226:HY289" si="653">IF(ISNUMBER(HU226),-SIN(RADIANS((HU226-HV226)/2))*1000,"")</f>
        <v/>
      </c>
      <c r="HZ226" s="18" t="str">
        <f t="shared" ref="HZ226:HZ289" si="654">IF(ISNUMBER(HV226),-SIN(RADIANS((HW226-HX226)/2))*1000,"")</f>
        <v/>
      </c>
      <c r="IA226" s="18" t="str">
        <f t="shared" si="598"/>
        <v/>
      </c>
      <c r="IB226" s="18" t="str">
        <f t="shared" si="599"/>
        <v/>
      </c>
      <c r="IC226" s="18" t="str">
        <f>IF(ISNUMBER(IA226), IA226*COS(RADIANS(-$C226+Графики!$B$3))+IB226*SIN(RADIANS(-$C226+Графики!$B$3)),"")</f>
        <v/>
      </c>
      <c r="ID226" s="19" t="str">
        <f>IF(ISNUMBER(IA226), IA226*COS(RADIANS(-$C226+Графики!$B$5))+IB226*SIN(RADIANS(-$C226+Графики!$B$5)),"")</f>
        <v/>
      </c>
      <c r="IE226" s="24"/>
      <c r="IF226" s="25"/>
      <c r="IG226" s="25"/>
      <c r="IH226" s="25"/>
      <c r="II226" s="18" t="str">
        <f t="shared" ref="II226:II289" si="655">IF(ISNUMBER(IE226),-SIN(RADIANS((IE226-IF226)/2))*1000,"")</f>
        <v/>
      </c>
      <c r="IJ226" s="18" t="str">
        <f t="shared" ref="IJ226:IJ289" si="656">IF(ISNUMBER(IF226),-SIN(RADIANS((IG226-IH226)/2))*1000,"")</f>
        <v/>
      </c>
      <c r="IK226" s="18" t="str">
        <f t="shared" si="600"/>
        <v/>
      </c>
      <c r="IL226" s="18" t="str">
        <f t="shared" si="601"/>
        <v/>
      </c>
      <c r="IM226" s="18" t="str">
        <f>IF(ISNUMBER(IK226), IK226*COS(RADIANS(-$C226+Графики!$B$3))+IL226*SIN(RADIANS(-$C226+Графики!$B$3)),"")</f>
        <v/>
      </c>
      <c r="IN226" s="19" t="str">
        <f>IF(ISNUMBER(IK226), IK226*COS(RADIANS(-$C226+Графики!$B$5))+IL226*SIN(RADIANS(-$C226+Графики!$B$5)),"")</f>
        <v/>
      </c>
      <c r="IO226" s="24"/>
      <c r="IP226" s="25"/>
      <c r="IQ226" s="25"/>
      <c r="IR226" s="25"/>
      <c r="IS226" s="18" t="str">
        <f t="shared" ref="IS226:IS289" si="657">IF(ISNUMBER(IO226),-SIN(RADIANS((IO226-IP226)/2))*1000,"")</f>
        <v/>
      </c>
      <c r="IT226" s="18" t="str">
        <f t="shared" ref="IT226:IT289" si="658">IF(ISNUMBER(IP226),-SIN(RADIANS((IQ226-IR226)/2))*1000,"")</f>
        <v/>
      </c>
      <c r="IU226" s="18" t="str">
        <f t="shared" si="602"/>
        <v/>
      </c>
      <c r="IV226" s="18" t="str">
        <f t="shared" si="603"/>
        <v/>
      </c>
      <c r="IW226" s="18" t="str">
        <f>IF(ISNUMBER(IU226), IU226*COS(RADIANS(-$C226+Графики!$B$3))+IV226*SIN(RADIANS(-$C226+Графики!$B$3)),"")</f>
        <v/>
      </c>
      <c r="IX226" s="19" t="str">
        <f>IF(ISNUMBER(IU226), IU226*COS(RADIANS(-$C226+Графики!$B$5))+IV226*SIN(RADIANS(-$C226+Графики!$B$5)),"")</f>
        <v/>
      </c>
    </row>
    <row r="227" spans="1:258" s="88" customFormat="1" x14ac:dyDescent="0.25">
      <c r="A227" s="44">
        <v>227</v>
      </c>
      <c r="B227" s="50">
        <v>0</v>
      </c>
      <c r="C227" s="11">
        <f>IF(Графики!$A$7="Расчитывать с учетом закручивания скважины",B227,0)</f>
        <v>0</v>
      </c>
      <c r="D227" s="47">
        <v>112</v>
      </c>
      <c r="E227" s="34">
        <f t="shared" si="608"/>
        <v>0</v>
      </c>
      <c r="F227" s="35">
        <f t="shared" si="608"/>
        <v>0</v>
      </c>
      <c r="G227" s="35">
        <f t="shared" si="605"/>
        <v>0</v>
      </c>
      <c r="H227" s="36">
        <f t="shared" si="606"/>
        <v>0</v>
      </c>
      <c r="I227" s="29"/>
      <c r="J227" s="25"/>
      <c r="K227" s="25"/>
      <c r="L227" s="25"/>
      <c r="M227" s="18" t="str">
        <f t="shared" si="609"/>
        <v/>
      </c>
      <c r="N227" s="18" t="str">
        <f t="shared" si="610"/>
        <v/>
      </c>
      <c r="O227" s="18" t="str">
        <f t="shared" si="554"/>
        <v/>
      </c>
      <c r="P227" s="18" t="str">
        <f t="shared" si="555"/>
        <v/>
      </c>
      <c r="Q227" s="18" t="str">
        <f>IF(ISNUMBER(O227), O227*COS(RADIANS(-$C227+Графики!$B$3))+P227*SIN(RADIANS(-$C227+Графики!$B$3)),"")</f>
        <v/>
      </c>
      <c r="R227" s="19" t="str">
        <f>IF(ISNUMBER(O227), O227*COS(RADIANS(-$C227+Графики!$B$5))+P227*SIN(RADIANS(-$C227+Графики!$B$5)),"")</f>
        <v/>
      </c>
      <c r="S227" s="29"/>
      <c r="T227" s="25"/>
      <c r="U227" s="25"/>
      <c r="V227" s="25"/>
      <c r="W227" s="18" t="str">
        <f t="shared" si="611"/>
        <v/>
      </c>
      <c r="X227" s="18" t="str">
        <f t="shared" si="612"/>
        <v/>
      </c>
      <c r="Y227" s="18" t="str">
        <f t="shared" si="556"/>
        <v/>
      </c>
      <c r="Z227" s="18" t="str">
        <f t="shared" si="557"/>
        <v/>
      </c>
      <c r="AA227" s="18" t="str">
        <f>IF(ISNUMBER(Y227), Y227*COS(RADIANS(-$C227+Графики!$B$3))+Z227*SIN(RADIANS(-$C227+Графики!$B$3)),"")</f>
        <v/>
      </c>
      <c r="AB227" s="18" t="str">
        <f>IF(ISNUMBER(Y227), Y227*COS(RADIANS(-$C227+Графики!$B$5))+Z227*SIN(RADIANS(-$C227+Графики!$B$5)),"")</f>
        <v/>
      </c>
      <c r="AC227" s="24"/>
      <c r="AD227" s="25"/>
      <c r="AE227" s="25"/>
      <c r="AF227" s="25"/>
      <c r="AG227" s="18" t="str">
        <f t="shared" si="613"/>
        <v/>
      </c>
      <c r="AH227" s="18" t="str">
        <f t="shared" si="614"/>
        <v/>
      </c>
      <c r="AI227" s="18" t="str">
        <f t="shared" si="558"/>
        <v/>
      </c>
      <c r="AJ227" s="18" t="str">
        <f t="shared" si="559"/>
        <v/>
      </c>
      <c r="AK227" s="18" t="str">
        <f>IF(ISNUMBER(AI227), AI227*COS(RADIANS(-$C227+Графики!$B$3))+AJ227*SIN(RADIANS(-$C227+Графики!$B$3)),"")</f>
        <v/>
      </c>
      <c r="AL227" s="19" t="str">
        <f>IF(ISNUMBER(AI227), AI227*COS(RADIANS(-$C227+Графики!$B$5))+AJ227*SIN(RADIANS(-$C227+Графики!$B$5)),"")</f>
        <v/>
      </c>
      <c r="AM227" s="24"/>
      <c r="AN227" s="25"/>
      <c r="AO227" s="25"/>
      <c r="AP227" s="25"/>
      <c r="AQ227" s="18" t="str">
        <f t="shared" si="615"/>
        <v/>
      </c>
      <c r="AR227" s="18" t="str">
        <f t="shared" si="616"/>
        <v/>
      </c>
      <c r="AS227" s="18" t="str">
        <f t="shared" si="560"/>
        <v/>
      </c>
      <c r="AT227" s="18" t="str">
        <f t="shared" si="561"/>
        <v/>
      </c>
      <c r="AU227" s="18" t="str">
        <f>IF(ISNUMBER(AS227), AS227*COS(RADIANS(-$C227+Графики!$B$3))+AT227*SIN(RADIANS(-$C227+Графики!$B$3)),"")</f>
        <v/>
      </c>
      <c r="AV227" s="19" t="str">
        <f>IF(ISNUMBER(AS227), AS227*COS(RADIANS(-$C227+Графики!$B$5))+AT227*SIN(RADIANS(-$C227+Графики!$B$5)),"")</f>
        <v/>
      </c>
      <c r="AW227" s="24"/>
      <c r="AX227" s="25"/>
      <c r="AY227" s="25"/>
      <c r="AZ227" s="25"/>
      <c r="BA227" s="18" t="str">
        <f t="shared" si="617"/>
        <v/>
      </c>
      <c r="BB227" s="18" t="str">
        <f t="shared" si="618"/>
        <v/>
      </c>
      <c r="BC227" s="18" t="str">
        <f t="shared" si="562"/>
        <v/>
      </c>
      <c r="BD227" s="18" t="str">
        <f t="shared" si="563"/>
        <v/>
      </c>
      <c r="BE227" s="18" t="str">
        <f>IF(ISNUMBER(BC227), BC227*COS(RADIANS(-$C227+Графики!$B$3))+BD227*SIN(RADIANS(-$C227+Графики!$B$3)),"")</f>
        <v/>
      </c>
      <c r="BF227" s="19" t="str">
        <f>IF(ISNUMBER(BC227), BC227*COS(RADIANS(-$C227+Графики!$B$5))+BD227*SIN(RADIANS(-$C227+Графики!$B$5)),"")</f>
        <v/>
      </c>
      <c r="BG227" s="24"/>
      <c r="BH227" s="25"/>
      <c r="BI227" s="25"/>
      <c r="BJ227" s="25"/>
      <c r="BK227" s="18" t="str">
        <f t="shared" si="619"/>
        <v/>
      </c>
      <c r="BL227" s="18" t="str">
        <f t="shared" si="620"/>
        <v/>
      </c>
      <c r="BM227" s="18" t="str">
        <f t="shared" si="564"/>
        <v/>
      </c>
      <c r="BN227" s="18" t="str">
        <f t="shared" si="565"/>
        <v/>
      </c>
      <c r="BO227" s="18" t="str">
        <f>IF(ISNUMBER(BM227), BM227*COS(RADIANS(-$C227+Графики!$B$3))+BN227*SIN(RADIANS(-$C227+Графики!$B$3)),"")</f>
        <v/>
      </c>
      <c r="BP227" s="19" t="str">
        <f>IF(ISNUMBER(BM227), BM227*COS(RADIANS(-$C227+Графики!$B$5))+BN227*SIN(RADIANS(-$C227+Графики!$B$5)),"")</f>
        <v/>
      </c>
      <c r="BQ227" s="24"/>
      <c r="BR227" s="25"/>
      <c r="BS227" s="25"/>
      <c r="BT227" s="25"/>
      <c r="BU227" s="18" t="str">
        <f t="shared" si="621"/>
        <v/>
      </c>
      <c r="BV227" s="18" t="str">
        <f t="shared" si="622"/>
        <v/>
      </c>
      <c r="BW227" s="18" t="str">
        <f t="shared" si="566"/>
        <v/>
      </c>
      <c r="BX227" s="18" t="str">
        <f t="shared" si="567"/>
        <v/>
      </c>
      <c r="BY227" s="18" t="str">
        <f>IF(ISNUMBER(BW227), BW227*COS(RADIANS(-$C227+Графики!$B$3))+BX227*SIN(RADIANS(-$C227+Графики!$B$3)),"")</f>
        <v/>
      </c>
      <c r="BZ227" s="19" t="str">
        <f>IF(ISNUMBER(BW227), BW227*COS(RADIANS(-$C227+Графики!$B$5))+BX227*SIN(RADIANS(-$C227+Графики!$B$5)),"")</f>
        <v/>
      </c>
      <c r="CA227" s="29"/>
      <c r="CB227" s="25"/>
      <c r="CC227" s="25"/>
      <c r="CD227" s="25"/>
      <c r="CE227" s="18" t="str">
        <f t="shared" si="623"/>
        <v/>
      </c>
      <c r="CF227" s="18" t="str">
        <f t="shared" si="624"/>
        <v/>
      </c>
      <c r="CG227" s="18" t="str">
        <f t="shared" si="568"/>
        <v/>
      </c>
      <c r="CH227" s="18" t="str">
        <f t="shared" si="569"/>
        <v/>
      </c>
      <c r="CI227" s="18" t="str">
        <f>IF(ISNUMBER(CG227), CG227*COS(RADIANS(-$C227+Графики!$B$3))+CH227*SIN(RADIANS(-$C227+Графики!$B$3)),"")</f>
        <v/>
      </c>
      <c r="CJ227" s="19" t="str">
        <f>IF(ISNUMBER(CG227), CG227*COS(RADIANS(-$C227+Графики!$B$5))+CH227*SIN(RADIANS(-$C227+Графики!$B$5)),"")</f>
        <v/>
      </c>
      <c r="CK227" s="24"/>
      <c r="CL227" s="25"/>
      <c r="CM227" s="25"/>
      <c r="CN227" s="25"/>
      <c r="CO227" s="18" t="str">
        <f t="shared" si="625"/>
        <v/>
      </c>
      <c r="CP227" s="18" t="str">
        <f t="shared" si="626"/>
        <v/>
      </c>
      <c r="CQ227" s="18" t="str">
        <f t="shared" si="570"/>
        <v/>
      </c>
      <c r="CR227" s="18" t="str">
        <f t="shared" si="571"/>
        <v/>
      </c>
      <c r="CS227" s="18" t="str">
        <f>IF(ISNUMBER(CQ227), CQ227*COS(RADIANS(-$C227+Графики!$B$3))+CR227*SIN(RADIANS(-$C227+Графики!$B$3)),"")</f>
        <v/>
      </c>
      <c r="CT227" s="19" t="str">
        <f>IF(ISNUMBER(CQ227), CQ227*COS(RADIANS(-$C227+Графики!$B$5))+CR227*SIN(RADIANS(-$C227+Графики!$B$5)),"")</f>
        <v/>
      </c>
      <c r="CU227" s="24"/>
      <c r="CV227" s="25"/>
      <c r="CW227" s="25"/>
      <c r="CX227" s="25"/>
      <c r="CY227" s="18" t="str">
        <f t="shared" si="627"/>
        <v/>
      </c>
      <c r="CZ227" s="18" t="str">
        <f t="shared" si="628"/>
        <v/>
      </c>
      <c r="DA227" s="18" t="str">
        <f t="shared" si="572"/>
        <v/>
      </c>
      <c r="DB227" s="18" t="str">
        <f t="shared" si="573"/>
        <v/>
      </c>
      <c r="DC227" s="18" t="str">
        <f>IF(ISNUMBER(DA227), DA227*COS(RADIANS(-$C227+Графики!$B$3))+DB227*SIN(RADIANS(-$C227+Графики!$B$3)),"")</f>
        <v/>
      </c>
      <c r="DD227" s="19" t="str">
        <f>IF(ISNUMBER(DA227), DA227*COS(RADIANS(-$C227+Графики!$B$5))+DB227*SIN(RADIANS(-$C227+Графики!$B$5)),"")</f>
        <v/>
      </c>
      <c r="DE227" s="24"/>
      <c r="DF227" s="25"/>
      <c r="DG227" s="25"/>
      <c r="DH227" s="25"/>
      <c r="DI227" s="18" t="str">
        <f t="shared" si="629"/>
        <v/>
      </c>
      <c r="DJ227" s="18" t="str">
        <f t="shared" si="630"/>
        <v/>
      </c>
      <c r="DK227" s="18" t="str">
        <f t="shared" si="574"/>
        <v/>
      </c>
      <c r="DL227" s="18" t="str">
        <f t="shared" si="575"/>
        <v/>
      </c>
      <c r="DM227" s="18" t="str">
        <f>IF(ISNUMBER(DK227), DK227*COS(RADIANS(-$C227+Графики!$B$3))+DL227*SIN(RADIANS(-$C227+Графики!$B$3)),"")</f>
        <v/>
      </c>
      <c r="DN227" s="19" t="str">
        <f>IF(ISNUMBER(DK227), DK227*COS(RADIANS(-$C227+Графики!$B$5))+DL227*SIN(RADIANS(-$C227+Графики!$B$5)),"")</f>
        <v/>
      </c>
      <c r="DO227" s="24"/>
      <c r="DP227" s="25"/>
      <c r="DQ227" s="25"/>
      <c r="DR227" s="25"/>
      <c r="DS227" s="18" t="str">
        <f t="shared" si="631"/>
        <v/>
      </c>
      <c r="DT227" s="18" t="str">
        <f t="shared" si="632"/>
        <v/>
      </c>
      <c r="DU227" s="18" t="str">
        <f t="shared" si="576"/>
        <v/>
      </c>
      <c r="DV227" s="18" t="str">
        <f t="shared" si="577"/>
        <v/>
      </c>
      <c r="DW227" s="18" t="str">
        <f>IF(ISNUMBER(DU227), DU227*COS(RADIANS(-$C227+Графики!$B$3))+DV227*SIN(RADIANS(-$C227+Графики!$B$3)),"")</f>
        <v/>
      </c>
      <c r="DX227" s="19" t="str">
        <f>IF(ISNUMBER(DU227), DU227*COS(RADIANS(-$C227+Графики!$B$5))+DV227*SIN(RADIANS(-$C227+Графики!$B$5)),"")</f>
        <v/>
      </c>
      <c r="DY227" s="24"/>
      <c r="DZ227" s="25"/>
      <c r="EA227" s="25"/>
      <c r="EB227" s="25"/>
      <c r="EC227" s="18" t="str">
        <f t="shared" si="633"/>
        <v/>
      </c>
      <c r="ED227" s="18" t="str">
        <f t="shared" si="634"/>
        <v/>
      </c>
      <c r="EE227" s="18" t="str">
        <f t="shared" si="578"/>
        <v/>
      </c>
      <c r="EF227" s="18" t="str">
        <f t="shared" si="579"/>
        <v/>
      </c>
      <c r="EG227" s="18" t="str">
        <f>IF(ISNUMBER(EE227), EE227*COS(RADIANS(-$C227+Графики!$B$3))+EF227*SIN(RADIANS(-$C227+Графики!$B$3)),"")</f>
        <v/>
      </c>
      <c r="EH227" s="19" t="str">
        <f>IF(ISNUMBER(EE227), EE227*COS(RADIANS(-$C227+Графики!$B$5))+EF227*SIN(RADIANS(-$C227+Графики!$B$5)),"")</f>
        <v/>
      </c>
      <c r="EI227" s="24"/>
      <c r="EJ227" s="25"/>
      <c r="EK227" s="25"/>
      <c r="EL227" s="25"/>
      <c r="EM227" s="18" t="str">
        <f t="shared" si="635"/>
        <v/>
      </c>
      <c r="EN227" s="18" t="str">
        <f t="shared" si="636"/>
        <v/>
      </c>
      <c r="EO227" s="18" t="str">
        <f t="shared" si="580"/>
        <v/>
      </c>
      <c r="EP227" s="18" t="str">
        <f t="shared" si="581"/>
        <v/>
      </c>
      <c r="EQ227" s="18" t="str">
        <f>IF(ISNUMBER(EO227), EO227*COS(RADIANS(-$C227+Графики!$B$3))+EP227*SIN(RADIANS(-$C227+Графики!$B$3)),"")</f>
        <v/>
      </c>
      <c r="ER227" s="19" t="str">
        <f>IF(ISNUMBER(EO227), EO227*COS(RADIANS(-$C227+Графики!$B$5))+EP227*SIN(RADIANS(-$C227+Графики!$B$5)),"")</f>
        <v/>
      </c>
      <c r="ES227" s="24"/>
      <c r="ET227" s="25"/>
      <c r="EU227" s="25"/>
      <c r="EV227" s="25"/>
      <c r="EW227" s="18" t="str">
        <f t="shared" si="637"/>
        <v/>
      </c>
      <c r="EX227" s="18" t="str">
        <f t="shared" si="638"/>
        <v/>
      </c>
      <c r="EY227" s="18" t="str">
        <f t="shared" si="582"/>
        <v/>
      </c>
      <c r="EZ227" s="18" t="str">
        <f t="shared" si="583"/>
        <v/>
      </c>
      <c r="FA227" s="18" t="str">
        <f>IF(ISNUMBER(EY227), EY227*COS(RADIANS(-$C227+Графики!$B$3))+EZ227*SIN(RADIANS(-$C227+Графики!$B$3)),"")</f>
        <v/>
      </c>
      <c r="FB227" s="19" t="str">
        <f>IF(ISNUMBER(EY227), EY227*COS(RADIANS(-$C227+Графики!$B$5))+EZ227*SIN(RADIANS(-$C227+Графики!$B$5)),"")</f>
        <v/>
      </c>
      <c r="FC227" s="24"/>
      <c r="FD227" s="25"/>
      <c r="FE227" s="25"/>
      <c r="FF227" s="25"/>
      <c r="FG227" s="18" t="str">
        <f t="shared" si="639"/>
        <v/>
      </c>
      <c r="FH227" s="18" t="str">
        <f t="shared" si="640"/>
        <v/>
      </c>
      <c r="FI227" s="18" t="str">
        <f t="shared" si="584"/>
        <v/>
      </c>
      <c r="FJ227" s="18" t="str">
        <f t="shared" si="585"/>
        <v/>
      </c>
      <c r="FK227" s="18" t="str">
        <f>IF(ISNUMBER(FI227), FI227*COS(RADIANS(-$C227+Графики!$B$3))+FJ227*SIN(RADIANS(-$C227+Графики!$B$3)),"")</f>
        <v/>
      </c>
      <c r="FL227" s="19" t="str">
        <f>IF(ISNUMBER(FI227), FI227*COS(RADIANS(-$C227+Графики!$B$5))+FJ227*SIN(RADIANS(-$C227+Графики!$B$5)),"")</f>
        <v/>
      </c>
      <c r="FM227" s="24"/>
      <c r="FN227" s="25"/>
      <c r="FO227" s="25"/>
      <c r="FP227" s="25"/>
      <c r="FQ227" s="18" t="str">
        <f t="shared" si="641"/>
        <v/>
      </c>
      <c r="FR227" s="18" t="str">
        <f t="shared" si="642"/>
        <v/>
      </c>
      <c r="FS227" s="18" t="str">
        <f t="shared" si="586"/>
        <v/>
      </c>
      <c r="FT227" s="18" t="str">
        <f t="shared" si="587"/>
        <v/>
      </c>
      <c r="FU227" s="18" t="str">
        <f>IF(ISNUMBER(FS227), FS227*COS(RADIANS(-$C227+Графики!$B$3))+FT227*SIN(RADIANS(-$C227+Графики!$B$3)),"")</f>
        <v/>
      </c>
      <c r="FV227" s="19" t="str">
        <f>IF(ISNUMBER(FS227), FS227*COS(RADIANS(-$C227+Графики!$B$5))+FT227*SIN(RADIANS(-$C227+Графики!$B$5)),"")</f>
        <v/>
      </c>
      <c r="FW227" s="24"/>
      <c r="FX227" s="25"/>
      <c r="FY227" s="25"/>
      <c r="FZ227" s="25"/>
      <c r="GA227" s="18" t="str">
        <f t="shared" si="643"/>
        <v/>
      </c>
      <c r="GB227" s="18" t="str">
        <f t="shared" si="644"/>
        <v/>
      </c>
      <c r="GC227" s="18" t="str">
        <f t="shared" si="588"/>
        <v/>
      </c>
      <c r="GD227" s="18" t="str">
        <f t="shared" si="589"/>
        <v/>
      </c>
      <c r="GE227" s="18" t="str">
        <f>IF(ISNUMBER(GC227), GC227*COS(RADIANS(-$C227+Графики!$B$3))+GD227*SIN(RADIANS(-$C227+Графики!$B$3)),"")</f>
        <v/>
      </c>
      <c r="GF227" s="19" t="str">
        <f>IF(ISNUMBER(GC227), GC227*COS(RADIANS(-$C227+Графики!$B$5))+GD227*SIN(RADIANS(-$C227+Графики!$B$5)),"")</f>
        <v/>
      </c>
      <c r="GG227" s="24"/>
      <c r="GH227" s="25"/>
      <c r="GI227" s="25"/>
      <c r="GJ227" s="25"/>
      <c r="GK227" s="18" t="str">
        <f t="shared" si="645"/>
        <v/>
      </c>
      <c r="GL227" s="18" t="str">
        <f t="shared" si="646"/>
        <v/>
      </c>
      <c r="GM227" s="18" t="str">
        <f t="shared" si="590"/>
        <v/>
      </c>
      <c r="GN227" s="18" t="str">
        <f t="shared" si="591"/>
        <v/>
      </c>
      <c r="GO227" s="18" t="str">
        <f>IF(ISNUMBER(GM227), GM227*COS(RADIANS(-$C227+Графики!$B$3))+GN227*SIN(RADIANS(-$C227+Графики!$B$3)),"")</f>
        <v/>
      </c>
      <c r="GP227" s="19" t="str">
        <f>IF(ISNUMBER(GM227), GM227*COS(RADIANS(-$C227+Графики!$B$5))+GN227*SIN(RADIANS(-$C227+Графики!$B$5)),"")</f>
        <v/>
      </c>
      <c r="GQ227" s="24"/>
      <c r="GR227" s="25"/>
      <c r="GS227" s="25"/>
      <c r="GT227" s="25"/>
      <c r="GU227" s="18" t="str">
        <f t="shared" si="647"/>
        <v/>
      </c>
      <c r="GV227" s="18" t="str">
        <f t="shared" si="648"/>
        <v/>
      </c>
      <c r="GW227" s="18" t="str">
        <f t="shared" si="592"/>
        <v/>
      </c>
      <c r="GX227" s="18" t="str">
        <f t="shared" si="593"/>
        <v/>
      </c>
      <c r="GY227" s="18" t="str">
        <f>IF(ISNUMBER(GW227), GW227*COS(RADIANS(-$C227+Графики!$B$3))+GX227*SIN(RADIANS(-$C227+Графики!$B$3)),"")</f>
        <v/>
      </c>
      <c r="GZ227" s="19" t="str">
        <f>IF(ISNUMBER(GW227), GW227*COS(RADIANS(-$C227+Графики!$B$5))+GX227*SIN(RADIANS(-$C227+Графики!$B$5)),"")</f>
        <v/>
      </c>
      <c r="HA227" s="24"/>
      <c r="HB227" s="25"/>
      <c r="HC227" s="25"/>
      <c r="HD227" s="25"/>
      <c r="HE227" s="18" t="str">
        <f t="shared" si="649"/>
        <v/>
      </c>
      <c r="HF227" s="18" t="str">
        <f t="shared" si="650"/>
        <v/>
      </c>
      <c r="HG227" s="18" t="str">
        <f t="shared" si="594"/>
        <v/>
      </c>
      <c r="HH227" s="18" t="str">
        <f t="shared" si="595"/>
        <v/>
      </c>
      <c r="HI227" s="18" t="str">
        <f>IF(ISNUMBER(HG227), HG227*COS(RADIANS(-$C227+Графики!$B$3))+HH227*SIN(RADIANS(-$C227+Графики!$B$3)),"")</f>
        <v/>
      </c>
      <c r="HJ227" s="19" t="str">
        <f>IF(ISNUMBER(HG227), HG227*COS(RADIANS(-$C227+Графики!$B$5))+HH227*SIN(RADIANS(-$C227+Графики!$B$5)),"")</f>
        <v/>
      </c>
      <c r="HK227" s="24"/>
      <c r="HL227" s="25"/>
      <c r="HM227" s="25"/>
      <c r="HN227" s="25"/>
      <c r="HO227" s="18" t="str">
        <f t="shared" si="651"/>
        <v/>
      </c>
      <c r="HP227" s="18" t="str">
        <f t="shared" si="652"/>
        <v/>
      </c>
      <c r="HQ227" s="18" t="str">
        <f t="shared" si="596"/>
        <v/>
      </c>
      <c r="HR227" s="18" t="str">
        <f t="shared" si="597"/>
        <v/>
      </c>
      <c r="HS227" s="18" t="str">
        <f>IF(ISNUMBER(HQ227), HQ227*COS(RADIANS(-$C227+Графики!$B$3))+HR227*SIN(RADIANS(-$C227+Графики!$B$3)),"")</f>
        <v/>
      </c>
      <c r="HT227" s="19" t="str">
        <f>IF(ISNUMBER(HQ227), HQ227*COS(RADIANS(-$C227+Графики!$B$5))+HR227*SIN(RADIANS(-$C227+Графики!$B$5)),"")</f>
        <v/>
      </c>
      <c r="HU227" s="24"/>
      <c r="HV227" s="25"/>
      <c r="HW227" s="25"/>
      <c r="HX227" s="25"/>
      <c r="HY227" s="18" t="str">
        <f t="shared" si="653"/>
        <v/>
      </c>
      <c r="HZ227" s="18" t="str">
        <f t="shared" si="654"/>
        <v/>
      </c>
      <c r="IA227" s="18" t="str">
        <f t="shared" si="598"/>
        <v/>
      </c>
      <c r="IB227" s="18" t="str">
        <f t="shared" si="599"/>
        <v/>
      </c>
      <c r="IC227" s="18" t="str">
        <f>IF(ISNUMBER(IA227), IA227*COS(RADIANS(-$C227+Графики!$B$3))+IB227*SIN(RADIANS(-$C227+Графики!$B$3)),"")</f>
        <v/>
      </c>
      <c r="ID227" s="19" t="str">
        <f>IF(ISNUMBER(IA227), IA227*COS(RADIANS(-$C227+Графики!$B$5))+IB227*SIN(RADIANS(-$C227+Графики!$B$5)),"")</f>
        <v/>
      </c>
      <c r="IE227" s="24"/>
      <c r="IF227" s="25"/>
      <c r="IG227" s="25"/>
      <c r="IH227" s="25"/>
      <c r="II227" s="18" t="str">
        <f t="shared" si="655"/>
        <v/>
      </c>
      <c r="IJ227" s="18" t="str">
        <f t="shared" si="656"/>
        <v/>
      </c>
      <c r="IK227" s="18" t="str">
        <f t="shared" si="600"/>
        <v/>
      </c>
      <c r="IL227" s="18" t="str">
        <f t="shared" si="601"/>
        <v/>
      </c>
      <c r="IM227" s="18" t="str">
        <f>IF(ISNUMBER(IK227), IK227*COS(RADIANS(-$C227+Графики!$B$3))+IL227*SIN(RADIANS(-$C227+Графики!$B$3)),"")</f>
        <v/>
      </c>
      <c r="IN227" s="19" t="str">
        <f>IF(ISNUMBER(IK227), IK227*COS(RADIANS(-$C227+Графики!$B$5))+IL227*SIN(RADIANS(-$C227+Графики!$B$5)),"")</f>
        <v/>
      </c>
      <c r="IO227" s="24"/>
      <c r="IP227" s="25"/>
      <c r="IQ227" s="25"/>
      <c r="IR227" s="25"/>
      <c r="IS227" s="18" t="str">
        <f t="shared" si="657"/>
        <v/>
      </c>
      <c r="IT227" s="18" t="str">
        <f t="shared" si="658"/>
        <v/>
      </c>
      <c r="IU227" s="18" t="str">
        <f t="shared" si="602"/>
        <v/>
      </c>
      <c r="IV227" s="18" t="str">
        <f t="shared" si="603"/>
        <v/>
      </c>
      <c r="IW227" s="18" t="str">
        <f>IF(ISNUMBER(IU227), IU227*COS(RADIANS(-$C227+Графики!$B$3))+IV227*SIN(RADIANS(-$C227+Графики!$B$3)),"")</f>
        <v/>
      </c>
      <c r="IX227" s="19" t="str">
        <f>IF(ISNUMBER(IU227), IU227*COS(RADIANS(-$C227+Графики!$B$5))+IV227*SIN(RADIANS(-$C227+Графики!$B$5)),"")</f>
        <v/>
      </c>
    </row>
    <row r="228" spans="1:258" s="88" customFormat="1" x14ac:dyDescent="0.25">
      <c r="A228" s="44">
        <v>228</v>
      </c>
      <c r="B228" s="50">
        <v>0</v>
      </c>
      <c r="C228" s="11">
        <f>IF(Графики!$A$7="Расчитывать с учетом закручивания скважины",B228,0)</f>
        <v>0</v>
      </c>
      <c r="D228" s="47">
        <v>112.5</v>
      </c>
      <c r="E228" s="34">
        <f t="shared" si="608"/>
        <v>0</v>
      </c>
      <c r="F228" s="35">
        <f t="shared" si="608"/>
        <v>0</v>
      </c>
      <c r="G228" s="35">
        <f t="shared" si="605"/>
        <v>0</v>
      </c>
      <c r="H228" s="36">
        <f t="shared" si="606"/>
        <v>0</v>
      </c>
      <c r="I228" s="29"/>
      <c r="J228" s="25"/>
      <c r="K228" s="25"/>
      <c r="L228" s="25"/>
      <c r="M228" s="18" t="str">
        <f t="shared" si="609"/>
        <v/>
      </c>
      <c r="N228" s="18" t="str">
        <f t="shared" si="610"/>
        <v/>
      </c>
      <c r="O228" s="18" t="str">
        <f t="shared" si="554"/>
        <v/>
      </c>
      <c r="P228" s="18" t="str">
        <f t="shared" si="555"/>
        <v/>
      </c>
      <c r="Q228" s="18" t="str">
        <f>IF(ISNUMBER(O228), O228*COS(RADIANS(-$C228+Графики!$B$3))+P228*SIN(RADIANS(-$C228+Графики!$B$3)),"")</f>
        <v/>
      </c>
      <c r="R228" s="19" t="str">
        <f>IF(ISNUMBER(O228), O228*COS(RADIANS(-$C228+Графики!$B$5))+P228*SIN(RADIANS(-$C228+Графики!$B$5)),"")</f>
        <v/>
      </c>
      <c r="S228" s="29"/>
      <c r="T228" s="25"/>
      <c r="U228" s="25"/>
      <c r="V228" s="25"/>
      <c r="W228" s="18" t="str">
        <f t="shared" si="611"/>
        <v/>
      </c>
      <c r="X228" s="18" t="str">
        <f t="shared" si="612"/>
        <v/>
      </c>
      <c r="Y228" s="18" t="str">
        <f t="shared" si="556"/>
        <v/>
      </c>
      <c r="Z228" s="18" t="str">
        <f t="shared" si="557"/>
        <v/>
      </c>
      <c r="AA228" s="18" t="str">
        <f>IF(ISNUMBER(Y228), Y228*COS(RADIANS(-$C228+Графики!$B$3))+Z228*SIN(RADIANS(-$C228+Графики!$B$3)),"")</f>
        <v/>
      </c>
      <c r="AB228" s="18" t="str">
        <f>IF(ISNUMBER(Y228), Y228*COS(RADIANS(-$C228+Графики!$B$5))+Z228*SIN(RADIANS(-$C228+Графики!$B$5)),"")</f>
        <v/>
      </c>
      <c r="AC228" s="24"/>
      <c r="AD228" s="25"/>
      <c r="AE228" s="25"/>
      <c r="AF228" s="25"/>
      <c r="AG228" s="18" t="str">
        <f t="shared" si="613"/>
        <v/>
      </c>
      <c r="AH228" s="18" t="str">
        <f t="shared" si="614"/>
        <v/>
      </c>
      <c r="AI228" s="18" t="str">
        <f t="shared" si="558"/>
        <v/>
      </c>
      <c r="AJ228" s="18" t="str">
        <f t="shared" si="559"/>
        <v/>
      </c>
      <c r="AK228" s="18" t="str">
        <f>IF(ISNUMBER(AI228), AI228*COS(RADIANS(-$C228+Графики!$B$3))+AJ228*SIN(RADIANS(-$C228+Графики!$B$3)),"")</f>
        <v/>
      </c>
      <c r="AL228" s="19" t="str">
        <f>IF(ISNUMBER(AI228), AI228*COS(RADIANS(-$C228+Графики!$B$5))+AJ228*SIN(RADIANS(-$C228+Графики!$B$5)),"")</f>
        <v/>
      </c>
      <c r="AM228" s="24"/>
      <c r="AN228" s="25"/>
      <c r="AO228" s="25"/>
      <c r="AP228" s="25"/>
      <c r="AQ228" s="18" t="str">
        <f t="shared" si="615"/>
        <v/>
      </c>
      <c r="AR228" s="18" t="str">
        <f t="shared" si="616"/>
        <v/>
      </c>
      <c r="AS228" s="18" t="str">
        <f t="shared" si="560"/>
        <v/>
      </c>
      <c r="AT228" s="18" t="str">
        <f t="shared" si="561"/>
        <v/>
      </c>
      <c r="AU228" s="18" t="str">
        <f>IF(ISNUMBER(AS228), AS228*COS(RADIANS(-$C228+Графики!$B$3))+AT228*SIN(RADIANS(-$C228+Графики!$B$3)),"")</f>
        <v/>
      </c>
      <c r="AV228" s="19" t="str">
        <f>IF(ISNUMBER(AS228), AS228*COS(RADIANS(-$C228+Графики!$B$5))+AT228*SIN(RADIANS(-$C228+Графики!$B$5)),"")</f>
        <v/>
      </c>
      <c r="AW228" s="24"/>
      <c r="AX228" s="25"/>
      <c r="AY228" s="25"/>
      <c r="AZ228" s="25"/>
      <c r="BA228" s="18" t="str">
        <f t="shared" si="617"/>
        <v/>
      </c>
      <c r="BB228" s="18" t="str">
        <f t="shared" si="618"/>
        <v/>
      </c>
      <c r="BC228" s="18" t="str">
        <f t="shared" si="562"/>
        <v/>
      </c>
      <c r="BD228" s="18" t="str">
        <f t="shared" si="563"/>
        <v/>
      </c>
      <c r="BE228" s="18" t="str">
        <f>IF(ISNUMBER(BC228), BC228*COS(RADIANS(-$C228+Графики!$B$3))+BD228*SIN(RADIANS(-$C228+Графики!$B$3)),"")</f>
        <v/>
      </c>
      <c r="BF228" s="19" t="str">
        <f>IF(ISNUMBER(BC228), BC228*COS(RADIANS(-$C228+Графики!$B$5))+BD228*SIN(RADIANS(-$C228+Графики!$B$5)),"")</f>
        <v/>
      </c>
      <c r="BG228" s="24"/>
      <c r="BH228" s="25"/>
      <c r="BI228" s="25"/>
      <c r="BJ228" s="25"/>
      <c r="BK228" s="18" t="str">
        <f t="shared" si="619"/>
        <v/>
      </c>
      <c r="BL228" s="18" t="str">
        <f t="shared" si="620"/>
        <v/>
      </c>
      <c r="BM228" s="18" t="str">
        <f t="shared" si="564"/>
        <v/>
      </c>
      <c r="BN228" s="18" t="str">
        <f t="shared" si="565"/>
        <v/>
      </c>
      <c r="BO228" s="18" t="str">
        <f>IF(ISNUMBER(BM228), BM228*COS(RADIANS(-$C228+Графики!$B$3))+BN228*SIN(RADIANS(-$C228+Графики!$B$3)),"")</f>
        <v/>
      </c>
      <c r="BP228" s="19" t="str">
        <f>IF(ISNUMBER(BM228), BM228*COS(RADIANS(-$C228+Графики!$B$5))+BN228*SIN(RADIANS(-$C228+Графики!$B$5)),"")</f>
        <v/>
      </c>
      <c r="BQ228" s="24"/>
      <c r="BR228" s="25"/>
      <c r="BS228" s="25"/>
      <c r="BT228" s="25"/>
      <c r="BU228" s="18" t="str">
        <f t="shared" si="621"/>
        <v/>
      </c>
      <c r="BV228" s="18" t="str">
        <f t="shared" si="622"/>
        <v/>
      </c>
      <c r="BW228" s="18" t="str">
        <f t="shared" si="566"/>
        <v/>
      </c>
      <c r="BX228" s="18" t="str">
        <f t="shared" si="567"/>
        <v/>
      </c>
      <c r="BY228" s="18" t="str">
        <f>IF(ISNUMBER(BW228), BW228*COS(RADIANS(-$C228+Графики!$B$3))+BX228*SIN(RADIANS(-$C228+Графики!$B$3)),"")</f>
        <v/>
      </c>
      <c r="BZ228" s="19" t="str">
        <f>IF(ISNUMBER(BW228), BW228*COS(RADIANS(-$C228+Графики!$B$5))+BX228*SIN(RADIANS(-$C228+Графики!$B$5)),"")</f>
        <v/>
      </c>
      <c r="CA228" s="29"/>
      <c r="CB228" s="25"/>
      <c r="CC228" s="25"/>
      <c r="CD228" s="25"/>
      <c r="CE228" s="18" t="str">
        <f t="shared" si="623"/>
        <v/>
      </c>
      <c r="CF228" s="18" t="str">
        <f t="shared" si="624"/>
        <v/>
      </c>
      <c r="CG228" s="18" t="str">
        <f t="shared" si="568"/>
        <v/>
      </c>
      <c r="CH228" s="18" t="str">
        <f t="shared" si="569"/>
        <v/>
      </c>
      <c r="CI228" s="18" t="str">
        <f>IF(ISNUMBER(CG228), CG228*COS(RADIANS(-$C228+Графики!$B$3))+CH228*SIN(RADIANS(-$C228+Графики!$B$3)),"")</f>
        <v/>
      </c>
      <c r="CJ228" s="19" t="str">
        <f>IF(ISNUMBER(CG228), CG228*COS(RADIANS(-$C228+Графики!$B$5))+CH228*SIN(RADIANS(-$C228+Графики!$B$5)),"")</f>
        <v/>
      </c>
      <c r="CK228" s="24"/>
      <c r="CL228" s="25"/>
      <c r="CM228" s="25"/>
      <c r="CN228" s="25"/>
      <c r="CO228" s="18" t="str">
        <f t="shared" si="625"/>
        <v/>
      </c>
      <c r="CP228" s="18" t="str">
        <f t="shared" si="626"/>
        <v/>
      </c>
      <c r="CQ228" s="18" t="str">
        <f t="shared" si="570"/>
        <v/>
      </c>
      <c r="CR228" s="18" t="str">
        <f t="shared" si="571"/>
        <v/>
      </c>
      <c r="CS228" s="18" t="str">
        <f>IF(ISNUMBER(CQ228), CQ228*COS(RADIANS(-$C228+Графики!$B$3))+CR228*SIN(RADIANS(-$C228+Графики!$B$3)),"")</f>
        <v/>
      </c>
      <c r="CT228" s="19" t="str">
        <f>IF(ISNUMBER(CQ228), CQ228*COS(RADIANS(-$C228+Графики!$B$5))+CR228*SIN(RADIANS(-$C228+Графики!$B$5)),"")</f>
        <v/>
      </c>
      <c r="CU228" s="24"/>
      <c r="CV228" s="25"/>
      <c r="CW228" s="25"/>
      <c r="CX228" s="25"/>
      <c r="CY228" s="18" t="str">
        <f t="shared" si="627"/>
        <v/>
      </c>
      <c r="CZ228" s="18" t="str">
        <f t="shared" si="628"/>
        <v/>
      </c>
      <c r="DA228" s="18" t="str">
        <f t="shared" si="572"/>
        <v/>
      </c>
      <c r="DB228" s="18" t="str">
        <f t="shared" si="573"/>
        <v/>
      </c>
      <c r="DC228" s="18" t="str">
        <f>IF(ISNUMBER(DA228), DA228*COS(RADIANS(-$C228+Графики!$B$3))+DB228*SIN(RADIANS(-$C228+Графики!$B$3)),"")</f>
        <v/>
      </c>
      <c r="DD228" s="19" t="str">
        <f>IF(ISNUMBER(DA228), DA228*COS(RADIANS(-$C228+Графики!$B$5))+DB228*SIN(RADIANS(-$C228+Графики!$B$5)),"")</f>
        <v/>
      </c>
      <c r="DE228" s="24"/>
      <c r="DF228" s="25"/>
      <c r="DG228" s="25"/>
      <c r="DH228" s="25"/>
      <c r="DI228" s="18" t="str">
        <f t="shared" si="629"/>
        <v/>
      </c>
      <c r="DJ228" s="18" t="str">
        <f t="shared" si="630"/>
        <v/>
      </c>
      <c r="DK228" s="18" t="str">
        <f t="shared" si="574"/>
        <v/>
      </c>
      <c r="DL228" s="18" t="str">
        <f t="shared" si="575"/>
        <v/>
      </c>
      <c r="DM228" s="18" t="str">
        <f>IF(ISNUMBER(DK228), DK228*COS(RADIANS(-$C228+Графики!$B$3))+DL228*SIN(RADIANS(-$C228+Графики!$B$3)),"")</f>
        <v/>
      </c>
      <c r="DN228" s="19" t="str">
        <f>IF(ISNUMBER(DK228), DK228*COS(RADIANS(-$C228+Графики!$B$5))+DL228*SIN(RADIANS(-$C228+Графики!$B$5)),"")</f>
        <v/>
      </c>
      <c r="DO228" s="24"/>
      <c r="DP228" s="25"/>
      <c r="DQ228" s="25"/>
      <c r="DR228" s="25"/>
      <c r="DS228" s="18" t="str">
        <f t="shared" si="631"/>
        <v/>
      </c>
      <c r="DT228" s="18" t="str">
        <f t="shared" si="632"/>
        <v/>
      </c>
      <c r="DU228" s="18" t="str">
        <f t="shared" si="576"/>
        <v/>
      </c>
      <c r="DV228" s="18" t="str">
        <f t="shared" si="577"/>
        <v/>
      </c>
      <c r="DW228" s="18" t="str">
        <f>IF(ISNUMBER(DU228), DU228*COS(RADIANS(-$C228+Графики!$B$3))+DV228*SIN(RADIANS(-$C228+Графики!$B$3)),"")</f>
        <v/>
      </c>
      <c r="DX228" s="19" t="str">
        <f>IF(ISNUMBER(DU228), DU228*COS(RADIANS(-$C228+Графики!$B$5))+DV228*SIN(RADIANS(-$C228+Графики!$B$5)),"")</f>
        <v/>
      </c>
      <c r="DY228" s="24"/>
      <c r="DZ228" s="25"/>
      <c r="EA228" s="25"/>
      <c r="EB228" s="25"/>
      <c r="EC228" s="18" t="str">
        <f t="shared" si="633"/>
        <v/>
      </c>
      <c r="ED228" s="18" t="str">
        <f t="shared" si="634"/>
        <v/>
      </c>
      <c r="EE228" s="18" t="str">
        <f t="shared" si="578"/>
        <v/>
      </c>
      <c r="EF228" s="18" t="str">
        <f t="shared" si="579"/>
        <v/>
      </c>
      <c r="EG228" s="18" t="str">
        <f>IF(ISNUMBER(EE228), EE228*COS(RADIANS(-$C228+Графики!$B$3))+EF228*SIN(RADIANS(-$C228+Графики!$B$3)),"")</f>
        <v/>
      </c>
      <c r="EH228" s="19" t="str">
        <f>IF(ISNUMBER(EE228), EE228*COS(RADIANS(-$C228+Графики!$B$5))+EF228*SIN(RADIANS(-$C228+Графики!$B$5)),"")</f>
        <v/>
      </c>
      <c r="EI228" s="24"/>
      <c r="EJ228" s="25"/>
      <c r="EK228" s="25"/>
      <c r="EL228" s="25"/>
      <c r="EM228" s="18" t="str">
        <f t="shared" si="635"/>
        <v/>
      </c>
      <c r="EN228" s="18" t="str">
        <f t="shared" si="636"/>
        <v/>
      </c>
      <c r="EO228" s="18" t="str">
        <f t="shared" si="580"/>
        <v/>
      </c>
      <c r="EP228" s="18" t="str">
        <f t="shared" si="581"/>
        <v/>
      </c>
      <c r="EQ228" s="18" t="str">
        <f>IF(ISNUMBER(EO228), EO228*COS(RADIANS(-$C228+Графики!$B$3))+EP228*SIN(RADIANS(-$C228+Графики!$B$3)),"")</f>
        <v/>
      </c>
      <c r="ER228" s="19" t="str">
        <f>IF(ISNUMBER(EO228), EO228*COS(RADIANS(-$C228+Графики!$B$5))+EP228*SIN(RADIANS(-$C228+Графики!$B$5)),"")</f>
        <v/>
      </c>
      <c r="ES228" s="24"/>
      <c r="ET228" s="25"/>
      <c r="EU228" s="25"/>
      <c r="EV228" s="25"/>
      <c r="EW228" s="18" t="str">
        <f t="shared" si="637"/>
        <v/>
      </c>
      <c r="EX228" s="18" t="str">
        <f t="shared" si="638"/>
        <v/>
      </c>
      <c r="EY228" s="18" t="str">
        <f t="shared" si="582"/>
        <v/>
      </c>
      <c r="EZ228" s="18" t="str">
        <f t="shared" si="583"/>
        <v/>
      </c>
      <c r="FA228" s="18" t="str">
        <f>IF(ISNUMBER(EY228), EY228*COS(RADIANS(-$C228+Графики!$B$3))+EZ228*SIN(RADIANS(-$C228+Графики!$B$3)),"")</f>
        <v/>
      </c>
      <c r="FB228" s="19" t="str">
        <f>IF(ISNUMBER(EY228), EY228*COS(RADIANS(-$C228+Графики!$B$5))+EZ228*SIN(RADIANS(-$C228+Графики!$B$5)),"")</f>
        <v/>
      </c>
      <c r="FC228" s="24"/>
      <c r="FD228" s="25"/>
      <c r="FE228" s="25"/>
      <c r="FF228" s="25"/>
      <c r="FG228" s="18" t="str">
        <f t="shared" si="639"/>
        <v/>
      </c>
      <c r="FH228" s="18" t="str">
        <f t="shared" si="640"/>
        <v/>
      </c>
      <c r="FI228" s="18" t="str">
        <f t="shared" si="584"/>
        <v/>
      </c>
      <c r="FJ228" s="18" t="str">
        <f t="shared" si="585"/>
        <v/>
      </c>
      <c r="FK228" s="18" t="str">
        <f>IF(ISNUMBER(FI228), FI228*COS(RADIANS(-$C228+Графики!$B$3))+FJ228*SIN(RADIANS(-$C228+Графики!$B$3)),"")</f>
        <v/>
      </c>
      <c r="FL228" s="19" t="str">
        <f>IF(ISNUMBER(FI228), FI228*COS(RADIANS(-$C228+Графики!$B$5))+FJ228*SIN(RADIANS(-$C228+Графики!$B$5)),"")</f>
        <v/>
      </c>
      <c r="FM228" s="24"/>
      <c r="FN228" s="25"/>
      <c r="FO228" s="25"/>
      <c r="FP228" s="25"/>
      <c r="FQ228" s="18" t="str">
        <f t="shared" si="641"/>
        <v/>
      </c>
      <c r="FR228" s="18" t="str">
        <f t="shared" si="642"/>
        <v/>
      </c>
      <c r="FS228" s="18" t="str">
        <f t="shared" si="586"/>
        <v/>
      </c>
      <c r="FT228" s="18" t="str">
        <f t="shared" si="587"/>
        <v/>
      </c>
      <c r="FU228" s="18" t="str">
        <f>IF(ISNUMBER(FS228), FS228*COS(RADIANS(-$C228+Графики!$B$3))+FT228*SIN(RADIANS(-$C228+Графики!$B$3)),"")</f>
        <v/>
      </c>
      <c r="FV228" s="19" t="str">
        <f>IF(ISNUMBER(FS228), FS228*COS(RADIANS(-$C228+Графики!$B$5))+FT228*SIN(RADIANS(-$C228+Графики!$B$5)),"")</f>
        <v/>
      </c>
      <c r="FW228" s="24"/>
      <c r="FX228" s="25"/>
      <c r="FY228" s="25"/>
      <c r="FZ228" s="25"/>
      <c r="GA228" s="18" t="str">
        <f t="shared" si="643"/>
        <v/>
      </c>
      <c r="GB228" s="18" t="str">
        <f t="shared" si="644"/>
        <v/>
      </c>
      <c r="GC228" s="18" t="str">
        <f t="shared" si="588"/>
        <v/>
      </c>
      <c r="GD228" s="18" t="str">
        <f t="shared" si="589"/>
        <v/>
      </c>
      <c r="GE228" s="18" t="str">
        <f>IF(ISNUMBER(GC228), GC228*COS(RADIANS(-$C228+Графики!$B$3))+GD228*SIN(RADIANS(-$C228+Графики!$B$3)),"")</f>
        <v/>
      </c>
      <c r="GF228" s="19" t="str">
        <f>IF(ISNUMBER(GC228), GC228*COS(RADIANS(-$C228+Графики!$B$5))+GD228*SIN(RADIANS(-$C228+Графики!$B$5)),"")</f>
        <v/>
      </c>
      <c r="GG228" s="24"/>
      <c r="GH228" s="25"/>
      <c r="GI228" s="25"/>
      <c r="GJ228" s="25"/>
      <c r="GK228" s="18" t="str">
        <f t="shared" si="645"/>
        <v/>
      </c>
      <c r="GL228" s="18" t="str">
        <f t="shared" si="646"/>
        <v/>
      </c>
      <c r="GM228" s="18" t="str">
        <f t="shared" si="590"/>
        <v/>
      </c>
      <c r="GN228" s="18" t="str">
        <f t="shared" si="591"/>
        <v/>
      </c>
      <c r="GO228" s="18" t="str">
        <f>IF(ISNUMBER(GM228), GM228*COS(RADIANS(-$C228+Графики!$B$3))+GN228*SIN(RADIANS(-$C228+Графики!$B$3)),"")</f>
        <v/>
      </c>
      <c r="GP228" s="19" t="str">
        <f>IF(ISNUMBER(GM228), GM228*COS(RADIANS(-$C228+Графики!$B$5))+GN228*SIN(RADIANS(-$C228+Графики!$B$5)),"")</f>
        <v/>
      </c>
      <c r="GQ228" s="24"/>
      <c r="GR228" s="25"/>
      <c r="GS228" s="25"/>
      <c r="GT228" s="25"/>
      <c r="GU228" s="18" t="str">
        <f t="shared" si="647"/>
        <v/>
      </c>
      <c r="GV228" s="18" t="str">
        <f t="shared" si="648"/>
        <v/>
      </c>
      <c r="GW228" s="18" t="str">
        <f t="shared" si="592"/>
        <v/>
      </c>
      <c r="GX228" s="18" t="str">
        <f t="shared" si="593"/>
        <v/>
      </c>
      <c r="GY228" s="18" t="str">
        <f>IF(ISNUMBER(GW228), GW228*COS(RADIANS(-$C228+Графики!$B$3))+GX228*SIN(RADIANS(-$C228+Графики!$B$3)),"")</f>
        <v/>
      </c>
      <c r="GZ228" s="19" t="str">
        <f>IF(ISNUMBER(GW228), GW228*COS(RADIANS(-$C228+Графики!$B$5))+GX228*SIN(RADIANS(-$C228+Графики!$B$5)),"")</f>
        <v/>
      </c>
      <c r="HA228" s="24"/>
      <c r="HB228" s="25"/>
      <c r="HC228" s="25"/>
      <c r="HD228" s="25"/>
      <c r="HE228" s="18" t="str">
        <f t="shared" si="649"/>
        <v/>
      </c>
      <c r="HF228" s="18" t="str">
        <f t="shared" si="650"/>
        <v/>
      </c>
      <c r="HG228" s="18" t="str">
        <f t="shared" si="594"/>
        <v/>
      </c>
      <c r="HH228" s="18" t="str">
        <f t="shared" si="595"/>
        <v/>
      </c>
      <c r="HI228" s="18" t="str">
        <f>IF(ISNUMBER(HG228), HG228*COS(RADIANS(-$C228+Графики!$B$3))+HH228*SIN(RADIANS(-$C228+Графики!$B$3)),"")</f>
        <v/>
      </c>
      <c r="HJ228" s="19" t="str">
        <f>IF(ISNUMBER(HG228), HG228*COS(RADIANS(-$C228+Графики!$B$5))+HH228*SIN(RADIANS(-$C228+Графики!$B$5)),"")</f>
        <v/>
      </c>
      <c r="HK228" s="24"/>
      <c r="HL228" s="25"/>
      <c r="HM228" s="25"/>
      <c r="HN228" s="25"/>
      <c r="HO228" s="18" t="str">
        <f t="shared" si="651"/>
        <v/>
      </c>
      <c r="HP228" s="18" t="str">
        <f t="shared" si="652"/>
        <v/>
      </c>
      <c r="HQ228" s="18" t="str">
        <f t="shared" si="596"/>
        <v/>
      </c>
      <c r="HR228" s="18" t="str">
        <f t="shared" si="597"/>
        <v/>
      </c>
      <c r="HS228" s="18" t="str">
        <f>IF(ISNUMBER(HQ228), HQ228*COS(RADIANS(-$C228+Графики!$B$3))+HR228*SIN(RADIANS(-$C228+Графики!$B$3)),"")</f>
        <v/>
      </c>
      <c r="HT228" s="19" t="str">
        <f>IF(ISNUMBER(HQ228), HQ228*COS(RADIANS(-$C228+Графики!$B$5))+HR228*SIN(RADIANS(-$C228+Графики!$B$5)),"")</f>
        <v/>
      </c>
      <c r="HU228" s="24"/>
      <c r="HV228" s="25"/>
      <c r="HW228" s="25"/>
      <c r="HX228" s="25"/>
      <c r="HY228" s="18" t="str">
        <f t="shared" si="653"/>
        <v/>
      </c>
      <c r="HZ228" s="18" t="str">
        <f t="shared" si="654"/>
        <v/>
      </c>
      <c r="IA228" s="18" t="str">
        <f t="shared" si="598"/>
        <v/>
      </c>
      <c r="IB228" s="18" t="str">
        <f t="shared" si="599"/>
        <v/>
      </c>
      <c r="IC228" s="18" t="str">
        <f>IF(ISNUMBER(IA228), IA228*COS(RADIANS(-$C228+Графики!$B$3))+IB228*SIN(RADIANS(-$C228+Графики!$B$3)),"")</f>
        <v/>
      </c>
      <c r="ID228" s="19" t="str">
        <f>IF(ISNUMBER(IA228), IA228*COS(RADIANS(-$C228+Графики!$B$5))+IB228*SIN(RADIANS(-$C228+Графики!$B$5)),"")</f>
        <v/>
      </c>
      <c r="IE228" s="24"/>
      <c r="IF228" s="25"/>
      <c r="IG228" s="25"/>
      <c r="IH228" s="25"/>
      <c r="II228" s="18" t="str">
        <f t="shared" si="655"/>
        <v/>
      </c>
      <c r="IJ228" s="18" t="str">
        <f t="shared" si="656"/>
        <v/>
      </c>
      <c r="IK228" s="18" t="str">
        <f t="shared" si="600"/>
        <v/>
      </c>
      <c r="IL228" s="18" t="str">
        <f t="shared" si="601"/>
        <v/>
      </c>
      <c r="IM228" s="18" t="str">
        <f>IF(ISNUMBER(IK228), IK228*COS(RADIANS(-$C228+Графики!$B$3))+IL228*SIN(RADIANS(-$C228+Графики!$B$3)),"")</f>
        <v/>
      </c>
      <c r="IN228" s="19" t="str">
        <f>IF(ISNUMBER(IK228), IK228*COS(RADIANS(-$C228+Графики!$B$5))+IL228*SIN(RADIANS(-$C228+Графики!$B$5)),"")</f>
        <v/>
      </c>
      <c r="IO228" s="24"/>
      <c r="IP228" s="25"/>
      <c r="IQ228" s="25"/>
      <c r="IR228" s="25"/>
      <c r="IS228" s="18" t="str">
        <f t="shared" si="657"/>
        <v/>
      </c>
      <c r="IT228" s="18" t="str">
        <f t="shared" si="658"/>
        <v/>
      </c>
      <c r="IU228" s="18" t="str">
        <f t="shared" si="602"/>
        <v/>
      </c>
      <c r="IV228" s="18" t="str">
        <f t="shared" si="603"/>
        <v/>
      </c>
      <c r="IW228" s="18" t="str">
        <f>IF(ISNUMBER(IU228), IU228*COS(RADIANS(-$C228+Графики!$B$3))+IV228*SIN(RADIANS(-$C228+Графики!$B$3)),"")</f>
        <v/>
      </c>
      <c r="IX228" s="19" t="str">
        <f>IF(ISNUMBER(IU228), IU228*COS(RADIANS(-$C228+Графики!$B$5))+IV228*SIN(RADIANS(-$C228+Графики!$B$5)),"")</f>
        <v/>
      </c>
    </row>
    <row r="229" spans="1:258" s="88" customFormat="1" x14ac:dyDescent="0.25">
      <c r="A229" s="44">
        <v>229</v>
      </c>
      <c r="B229" s="50">
        <v>0</v>
      </c>
      <c r="C229" s="11">
        <f>IF(Графики!$A$7="Расчитывать с учетом закручивания скважины",B229,0)</f>
        <v>0</v>
      </c>
      <c r="D229" s="47">
        <v>113</v>
      </c>
      <c r="E229" s="34">
        <f t="shared" si="608"/>
        <v>0</v>
      </c>
      <c r="F229" s="35">
        <f t="shared" si="608"/>
        <v>0</v>
      </c>
      <c r="G229" s="35">
        <f t="shared" si="605"/>
        <v>0</v>
      </c>
      <c r="H229" s="36">
        <f t="shared" si="606"/>
        <v>0</v>
      </c>
      <c r="I229" s="29"/>
      <c r="J229" s="25"/>
      <c r="K229" s="25"/>
      <c r="L229" s="25"/>
      <c r="M229" s="18" t="str">
        <f t="shared" si="609"/>
        <v/>
      </c>
      <c r="N229" s="18" t="str">
        <f t="shared" si="610"/>
        <v/>
      </c>
      <c r="O229" s="18" t="str">
        <f t="shared" si="554"/>
        <v/>
      </c>
      <c r="P229" s="18" t="str">
        <f t="shared" si="555"/>
        <v/>
      </c>
      <c r="Q229" s="18" t="str">
        <f>IF(ISNUMBER(O229), O229*COS(RADIANS(-$C229+Графики!$B$3))+P229*SIN(RADIANS(-$C229+Графики!$B$3)),"")</f>
        <v/>
      </c>
      <c r="R229" s="19" t="str">
        <f>IF(ISNUMBER(O229), O229*COS(RADIANS(-$C229+Графики!$B$5))+P229*SIN(RADIANS(-$C229+Графики!$B$5)),"")</f>
        <v/>
      </c>
      <c r="S229" s="29"/>
      <c r="T229" s="25"/>
      <c r="U229" s="25"/>
      <c r="V229" s="25"/>
      <c r="W229" s="18" t="str">
        <f t="shared" si="611"/>
        <v/>
      </c>
      <c r="X229" s="18" t="str">
        <f t="shared" si="612"/>
        <v/>
      </c>
      <c r="Y229" s="18" t="str">
        <f t="shared" si="556"/>
        <v/>
      </c>
      <c r="Z229" s="18" t="str">
        <f t="shared" si="557"/>
        <v/>
      </c>
      <c r="AA229" s="18" t="str">
        <f>IF(ISNUMBER(Y229), Y229*COS(RADIANS(-$C229+Графики!$B$3))+Z229*SIN(RADIANS(-$C229+Графики!$B$3)),"")</f>
        <v/>
      </c>
      <c r="AB229" s="18" t="str">
        <f>IF(ISNUMBER(Y229), Y229*COS(RADIANS(-$C229+Графики!$B$5))+Z229*SIN(RADIANS(-$C229+Графики!$B$5)),"")</f>
        <v/>
      </c>
      <c r="AC229" s="24"/>
      <c r="AD229" s="25"/>
      <c r="AE229" s="25"/>
      <c r="AF229" s="25"/>
      <c r="AG229" s="18" t="str">
        <f t="shared" si="613"/>
        <v/>
      </c>
      <c r="AH229" s="18" t="str">
        <f t="shared" si="614"/>
        <v/>
      </c>
      <c r="AI229" s="18" t="str">
        <f t="shared" si="558"/>
        <v/>
      </c>
      <c r="AJ229" s="18" t="str">
        <f t="shared" si="559"/>
        <v/>
      </c>
      <c r="AK229" s="18" t="str">
        <f>IF(ISNUMBER(AI229), AI229*COS(RADIANS(-$C229+Графики!$B$3))+AJ229*SIN(RADIANS(-$C229+Графики!$B$3)),"")</f>
        <v/>
      </c>
      <c r="AL229" s="19" t="str">
        <f>IF(ISNUMBER(AI229), AI229*COS(RADIANS(-$C229+Графики!$B$5))+AJ229*SIN(RADIANS(-$C229+Графики!$B$5)),"")</f>
        <v/>
      </c>
      <c r="AM229" s="24"/>
      <c r="AN229" s="25"/>
      <c r="AO229" s="25"/>
      <c r="AP229" s="25"/>
      <c r="AQ229" s="18" t="str">
        <f t="shared" si="615"/>
        <v/>
      </c>
      <c r="AR229" s="18" t="str">
        <f t="shared" si="616"/>
        <v/>
      </c>
      <c r="AS229" s="18" t="str">
        <f t="shared" si="560"/>
        <v/>
      </c>
      <c r="AT229" s="18" t="str">
        <f t="shared" si="561"/>
        <v/>
      </c>
      <c r="AU229" s="18" t="str">
        <f>IF(ISNUMBER(AS229), AS229*COS(RADIANS(-$C229+Графики!$B$3))+AT229*SIN(RADIANS(-$C229+Графики!$B$3)),"")</f>
        <v/>
      </c>
      <c r="AV229" s="19" t="str">
        <f>IF(ISNUMBER(AS229), AS229*COS(RADIANS(-$C229+Графики!$B$5))+AT229*SIN(RADIANS(-$C229+Графики!$B$5)),"")</f>
        <v/>
      </c>
      <c r="AW229" s="24"/>
      <c r="AX229" s="25"/>
      <c r="AY229" s="25"/>
      <c r="AZ229" s="25"/>
      <c r="BA229" s="18" t="str">
        <f t="shared" si="617"/>
        <v/>
      </c>
      <c r="BB229" s="18" t="str">
        <f t="shared" si="618"/>
        <v/>
      </c>
      <c r="BC229" s="18" t="str">
        <f t="shared" si="562"/>
        <v/>
      </c>
      <c r="BD229" s="18" t="str">
        <f t="shared" si="563"/>
        <v/>
      </c>
      <c r="BE229" s="18" t="str">
        <f>IF(ISNUMBER(BC229), BC229*COS(RADIANS(-$C229+Графики!$B$3))+BD229*SIN(RADIANS(-$C229+Графики!$B$3)),"")</f>
        <v/>
      </c>
      <c r="BF229" s="19" t="str">
        <f>IF(ISNUMBER(BC229), BC229*COS(RADIANS(-$C229+Графики!$B$5))+BD229*SIN(RADIANS(-$C229+Графики!$B$5)),"")</f>
        <v/>
      </c>
      <c r="BG229" s="24"/>
      <c r="BH229" s="25"/>
      <c r="BI229" s="25"/>
      <c r="BJ229" s="25"/>
      <c r="BK229" s="18" t="str">
        <f t="shared" si="619"/>
        <v/>
      </c>
      <c r="BL229" s="18" t="str">
        <f t="shared" si="620"/>
        <v/>
      </c>
      <c r="BM229" s="18" t="str">
        <f t="shared" si="564"/>
        <v/>
      </c>
      <c r="BN229" s="18" t="str">
        <f t="shared" si="565"/>
        <v/>
      </c>
      <c r="BO229" s="18" t="str">
        <f>IF(ISNUMBER(BM229), BM229*COS(RADIANS(-$C229+Графики!$B$3))+BN229*SIN(RADIANS(-$C229+Графики!$B$3)),"")</f>
        <v/>
      </c>
      <c r="BP229" s="19" t="str">
        <f>IF(ISNUMBER(BM229), BM229*COS(RADIANS(-$C229+Графики!$B$5))+BN229*SIN(RADIANS(-$C229+Графики!$B$5)),"")</f>
        <v/>
      </c>
      <c r="BQ229" s="24"/>
      <c r="BR229" s="25"/>
      <c r="BS229" s="25"/>
      <c r="BT229" s="25"/>
      <c r="BU229" s="18" t="str">
        <f t="shared" si="621"/>
        <v/>
      </c>
      <c r="BV229" s="18" t="str">
        <f t="shared" si="622"/>
        <v/>
      </c>
      <c r="BW229" s="18" t="str">
        <f t="shared" si="566"/>
        <v/>
      </c>
      <c r="BX229" s="18" t="str">
        <f t="shared" si="567"/>
        <v/>
      </c>
      <c r="BY229" s="18" t="str">
        <f>IF(ISNUMBER(BW229), BW229*COS(RADIANS(-$C229+Графики!$B$3))+BX229*SIN(RADIANS(-$C229+Графики!$B$3)),"")</f>
        <v/>
      </c>
      <c r="BZ229" s="19" t="str">
        <f>IF(ISNUMBER(BW229), BW229*COS(RADIANS(-$C229+Графики!$B$5))+BX229*SIN(RADIANS(-$C229+Графики!$B$5)),"")</f>
        <v/>
      </c>
      <c r="CA229" s="29"/>
      <c r="CB229" s="25"/>
      <c r="CC229" s="25"/>
      <c r="CD229" s="25"/>
      <c r="CE229" s="18" t="str">
        <f t="shared" si="623"/>
        <v/>
      </c>
      <c r="CF229" s="18" t="str">
        <f t="shared" si="624"/>
        <v/>
      </c>
      <c r="CG229" s="18" t="str">
        <f t="shared" si="568"/>
        <v/>
      </c>
      <c r="CH229" s="18" t="str">
        <f t="shared" si="569"/>
        <v/>
      </c>
      <c r="CI229" s="18" t="str">
        <f>IF(ISNUMBER(CG229), CG229*COS(RADIANS(-$C229+Графики!$B$3))+CH229*SIN(RADIANS(-$C229+Графики!$B$3)),"")</f>
        <v/>
      </c>
      <c r="CJ229" s="19" t="str">
        <f>IF(ISNUMBER(CG229), CG229*COS(RADIANS(-$C229+Графики!$B$5))+CH229*SIN(RADIANS(-$C229+Графики!$B$5)),"")</f>
        <v/>
      </c>
      <c r="CK229" s="24"/>
      <c r="CL229" s="25"/>
      <c r="CM229" s="25"/>
      <c r="CN229" s="25"/>
      <c r="CO229" s="18" t="str">
        <f t="shared" si="625"/>
        <v/>
      </c>
      <c r="CP229" s="18" t="str">
        <f t="shared" si="626"/>
        <v/>
      </c>
      <c r="CQ229" s="18" t="str">
        <f t="shared" si="570"/>
        <v/>
      </c>
      <c r="CR229" s="18" t="str">
        <f t="shared" si="571"/>
        <v/>
      </c>
      <c r="CS229" s="18" t="str">
        <f>IF(ISNUMBER(CQ229), CQ229*COS(RADIANS(-$C229+Графики!$B$3))+CR229*SIN(RADIANS(-$C229+Графики!$B$3)),"")</f>
        <v/>
      </c>
      <c r="CT229" s="19" t="str">
        <f>IF(ISNUMBER(CQ229), CQ229*COS(RADIANS(-$C229+Графики!$B$5))+CR229*SIN(RADIANS(-$C229+Графики!$B$5)),"")</f>
        <v/>
      </c>
      <c r="CU229" s="24"/>
      <c r="CV229" s="25"/>
      <c r="CW229" s="25"/>
      <c r="CX229" s="25"/>
      <c r="CY229" s="18" t="str">
        <f t="shared" si="627"/>
        <v/>
      </c>
      <c r="CZ229" s="18" t="str">
        <f t="shared" si="628"/>
        <v/>
      </c>
      <c r="DA229" s="18" t="str">
        <f t="shared" si="572"/>
        <v/>
      </c>
      <c r="DB229" s="18" t="str">
        <f t="shared" si="573"/>
        <v/>
      </c>
      <c r="DC229" s="18" t="str">
        <f>IF(ISNUMBER(DA229), DA229*COS(RADIANS(-$C229+Графики!$B$3))+DB229*SIN(RADIANS(-$C229+Графики!$B$3)),"")</f>
        <v/>
      </c>
      <c r="DD229" s="19" t="str">
        <f>IF(ISNUMBER(DA229), DA229*COS(RADIANS(-$C229+Графики!$B$5))+DB229*SIN(RADIANS(-$C229+Графики!$B$5)),"")</f>
        <v/>
      </c>
      <c r="DE229" s="24"/>
      <c r="DF229" s="25"/>
      <c r="DG229" s="25"/>
      <c r="DH229" s="25"/>
      <c r="DI229" s="18" t="str">
        <f t="shared" si="629"/>
        <v/>
      </c>
      <c r="DJ229" s="18" t="str">
        <f t="shared" si="630"/>
        <v/>
      </c>
      <c r="DK229" s="18" t="str">
        <f t="shared" si="574"/>
        <v/>
      </c>
      <c r="DL229" s="18" t="str">
        <f t="shared" si="575"/>
        <v/>
      </c>
      <c r="DM229" s="18" t="str">
        <f>IF(ISNUMBER(DK229), DK229*COS(RADIANS(-$C229+Графики!$B$3))+DL229*SIN(RADIANS(-$C229+Графики!$B$3)),"")</f>
        <v/>
      </c>
      <c r="DN229" s="19" t="str">
        <f>IF(ISNUMBER(DK229), DK229*COS(RADIANS(-$C229+Графики!$B$5))+DL229*SIN(RADIANS(-$C229+Графики!$B$5)),"")</f>
        <v/>
      </c>
      <c r="DO229" s="24"/>
      <c r="DP229" s="25"/>
      <c r="DQ229" s="25"/>
      <c r="DR229" s="25"/>
      <c r="DS229" s="18" t="str">
        <f t="shared" si="631"/>
        <v/>
      </c>
      <c r="DT229" s="18" t="str">
        <f t="shared" si="632"/>
        <v/>
      </c>
      <c r="DU229" s="18" t="str">
        <f t="shared" si="576"/>
        <v/>
      </c>
      <c r="DV229" s="18" t="str">
        <f t="shared" si="577"/>
        <v/>
      </c>
      <c r="DW229" s="18" t="str">
        <f>IF(ISNUMBER(DU229), DU229*COS(RADIANS(-$C229+Графики!$B$3))+DV229*SIN(RADIANS(-$C229+Графики!$B$3)),"")</f>
        <v/>
      </c>
      <c r="DX229" s="19" t="str">
        <f>IF(ISNUMBER(DU229), DU229*COS(RADIANS(-$C229+Графики!$B$5))+DV229*SIN(RADIANS(-$C229+Графики!$B$5)),"")</f>
        <v/>
      </c>
      <c r="DY229" s="24"/>
      <c r="DZ229" s="25"/>
      <c r="EA229" s="25"/>
      <c r="EB229" s="25"/>
      <c r="EC229" s="18" t="str">
        <f t="shared" si="633"/>
        <v/>
      </c>
      <c r="ED229" s="18" t="str">
        <f t="shared" si="634"/>
        <v/>
      </c>
      <c r="EE229" s="18" t="str">
        <f t="shared" si="578"/>
        <v/>
      </c>
      <c r="EF229" s="18" t="str">
        <f t="shared" si="579"/>
        <v/>
      </c>
      <c r="EG229" s="18" t="str">
        <f>IF(ISNUMBER(EE229), EE229*COS(RADIANS(-$C229+Графики!$B$3))+EF229*SIN(RADIANS(-$C229+Графики!$B$3)),"")</f>
        <v/>
      </c>
      <c r="EH229" s="19" t="str">
        <f>IF(ISNUMBER(EE229), EE229*COS(RADIANS(-$C229+Графики!$B$5))+EF229*SIN(RADIANS(-$C229+Графики!$B$5)),"")</f>
        <v/>
      </c>
      <c r="EI229" s="24"/>
      <c r="EJ229" s="25"/>
      <c r="EK229" s="25"/>
      <c r="EL229" s="25"/>
      <c r="EM229" s="18" t="str">
        <f t="shared" si="635"/>
        <v/>
      </c>
      <c r="EN229" s="18" t="str">
        <f t="shared" si="636"/>
        <v/>
      </c>
      <c r="EO229" s="18" t="str">
        <f t="shared" si="580"/>
        <v/>
      </c>
      <c r="EP229" s="18" t="str">
        <f t="shared" si="581"/>
        <v/>
      </c>
      <c r="EQ229" s="18" t="str">
        <f>IF(ISNUMBER(EO229), EO229*COS(RADIANS(-$C229+Графики!$B$3))+EP229*SIN(RADIANS(-$C229+Графики!$B$3)),"")</f>
        <v/>
      </c>
      <c r="ER229" s="19" t="str">
        <f>IF(ISNUMBER(EO229), EO229*COS(RADIANS(-$C229+Графики!$B$5))+EP229*SIN(RADIANS(-$C229+Графики!$B$5)),"")</f>
        <v/>
      </c>
      <c r="ES229" s="24"/>
      <c r="ET229" s="25"/>
      <c r="EU229" s="25"/>
      <c r="EV229" s="25"/>
      <c r="EW229" s="18" t="str">
        <f t="shared" si="637"/>
        <v/>
      </c>
      <c r="EX229" s="18" t="str">
        <f t="shared" si="638"/>
        <v/>
      </c>
      <c r="EY229" s="18" t="str">
        <f t="shared" si="582"/>
        <v/>
      </c>
      <c r="EZ229" s="18" t="str">
        <f t="shared" si="583"/>
        <v/>
      </c>
      <c r="FA229" s="18" t="str">
        <f>IF(ISNUMBER(EY229), EY229*COS(RADIANS(-$C229+Графики!$B$3))+EZ229*SIN(RADIANS(-$C229+Графики!$B$3)),"")</f>
        <v/>
      </c>
      <c r="FB229" s="19" t="str">
        <f>IF(ISNUMBER(EY229), EY229*COS(RADIANS(-$C229+Графики!$B$5))+EZ229*SIN(RADIANS(-$C229+Графики!$B$5)),"")</f>
        <v/>
      </c>
      <c r="FC229" s="24"/>
      <c r="FD229" s="25"/>
      <c r="FE229" s="25"/>
      <c r="FF229" s="25"/>
      <c r="FG229" s="18" t="str">
        <f t="shared" si="639"/>
        <v/>
      </c>
      <c r="FH229" s="18" t="str">
        <f t="shared" si="640"/>
        <v/>
      </c>
      <c r="FI229" s="18" t="str">
        <f t="shared" si="584"/>
        <v/>
      </c>
      <c r="FJ229" s="18" t="str">
        <f t="shared" si="585"/>
        <v/>
      </c>
      <c r="FK229" s="18" t="str">
        <f>IF(ISNUMBER(FI229), FI229*COS(RADIANS(-$C229+Графики!$B$3))+FJ229*SIN(RADIANS(-$C229+Графики!$B$3)),"")</f>
        <v/>
      </c>
      <c r="FL229" s="19" t="str">
        <f>IF(ISNUMBER(FI229), FI229*COS(RADIANS(-$C229+Графики!$B$5))+FJ229*SIN(RADIANS(-$C229+Графики!$B$5)),"")</f>
        <v/>
      </c>
      <c r="FM229" s="24"/>
      <c r="FN229" s="25"/>
      <c r="FO229" s="25"/>
      <c r="FP229" s="25"/>
      <c r="FQ229" s="18" t="str">
        <f t="shared" si="641"/>
        <v/>
      </c>
      <c r="FR229" s="18" t="str">
        <f t="shared" si="642"/>
        <v/>
      </c>
      <c r="FS229" s="18" t="str">
        <f t="shared" si="586"/>
        <v/>
      </c>
      <c r="FT229" s="18" t="str">
        <f t="shared" si="587"/>
        <v/>
      </c>
      <c r="FU229" s="18" t="str">
        <f>IF(ISNUMBER(FS229), FS229*COS(RADIANS(-$C229+Графики!$B$3))+FT229*SIN(RADIANS(-$C229+Графики!$B$3)),"")</f>
        <v/>
      </c>
      <c r="FV229" s="19" t="str">
        <f>IF(ISNUMBER(FS229), FS229*COS(RADIANS(-$C229+Графики!$B$5))+FT229*SIN(RADIANS(-$C229+Графики!$B$5)),"")</f>
        <v/>
      </c>
      <c r="FW229" s="24"/>
      <c r="FX229" s="25"/>
      <c r="FY229" s="25"/>
      <c r="FZ229" s="25"/>
      <c r="GA229" s="18" t="str">
        <f t="shared" si="643"/>
        <v/>
      </c>
      <c r="GB229" s="18" t="str">
        <f t="shared" si="644"/>
        <v/>
      </c>
      <c r="GC229" s="18" t="str">
        <f t="shared" si="588"/>
        <v/>
      </c>
      <c r="GD229" s="18" t="str">
        <f t="shared" si="589"/>
        <v/>
      </c>
      <c r="GE229" s="18" t="str">
        <f>IF(ISNUMBER(GC229), GC229*COS(RADIANS(-$C229+Графики!$B$3))+GD229*SIN(RADIANS(-$C229+Графики!$B$3)),"")</f>
        <v/>
      </c>
      <c r="GF229" s="19" t="str">
        <f>IF(ISNUMBER(GC229), GC229*COS(RADIANS(-$C229+Графики!$B$5))+GD229*SIN(RADIANS(-$C229+Графики!$B$5)),"")</f>
        <v/>
      </c>
      <c r="GG229" s="24"/>
      <c r="GH229" s="25"/>
      <c r="GI229" s="25"/>
      <c r="GJ229" s="25"/>
      <c r="GK229" s="18" t="str">
        <f t="shared" si="645"/>
        <v/>
      </c>
      <c r="GL229" s="18" t="str">
        <f t="shared" si="646"/>
        <v/>
      </c>
      <c r="GM229" s="18" t="str">
        <f t="shared" si="590"/>
        <v/>
      </c>
      <c r="GN229" s="18" t="str">
        <f t="shared" si="591"/>
        <v/>
      </c>
      <c r="GO229" s="18" t="str">
        <f>IF(ISNUMBER(GM229), GM229*COS(RADIANS(-$C229+Графики!$B$3))+GN229*SIN(RADIANS(-$C229+Графики!$B$3)),"")</f>
        <v/>
      </c>
      <c r="GP229" s="19" t="str">
        <f>IF(ISNUMBER(GM229), GM229*COS(RADIANS(-$C229+Графики!$B$5))+GN229*SIN(RADIANS(-$C229+Графики!$B$5)),"")</f>
        <v/>
      </c>
      <c r="GQ229" s="24"/>
      <c r="GR229" s="25"/>
      <c r="GS229" s="25"/>
      <c r="GT229" s="25"/>
      <c r="GU229" s="18" t="str">
        <f t="shared" si="647"/>
        <v/>
      </c>
      <c r="GV229" s="18" t="str">
        <f t="shared" si="648"/>
        <v/>
      </c>
      <c r="GW229" s="18" t="str">
        <f t="shared" si="592"/>
        <v/>
      </c>
      <c r="GX229" s="18" t="str">
        <f t="shared" si="593"/>
        <v/>
      </c>
      <c r="GY229" s="18" t="str">
        <f>IF(ISNUMBER(GW229), GW229*COS(RADIANS(-$C229+Графики!$B$3))+GX229*SIN(RADIANS(-$C229+Графики!$B$3)),"")</f>
        <v/>
      </c>
      <c r="GZ229" s="19" t="str">
        <f>IF(ISNUMBER(GW229), GW229*COS(RADIANS(-$C229+Графики!$B$5))+GX229*SIN(RADIANS(-$C229+Графики!$B$5)),"")</f>
        <v/>
      </c>
      <c r="HA229" s="24"/>
      <c r="HB229" s="25"/>
      <c r="HC229" s="25"/>
      <c r="HD229" s="25"/>
      <c r="HE229" s="18" t="str">
        <f t="shared" si="649"/>
        <v/>
      </c>
      <c r="HF229" s="18" t="str">
        <f t="shared" si="650"/>
        <v/>
      </c>
      <c r="HG229" s="18" t="str">
        <f t="shared" si="594"/>
        <v/>
      </c>
      <c r="HH229" s="18" t="str">
        <f t="shared" si="595"/>
        <v/>
      </c>
      <c r="HI229" s="18" t="str">
        <f>IF(ISNUMBER(HG229), HG229*COS(RADIANS(-$C229+Графики!$B$3))+HH229*SIN(RADIANS(-$C229+Графики!$B$3)),"")</f>
        <v/>
      </c>
      <c r="HJ229" s="19" t="str">
        <f>IF(ISNUMBER(HG229), HG229*COS(RADIANS(-$C229+Графики!$B$5))+HH229*SIN(RADIANS(-$C229+Графики!$B$5)),"")</f>
        <v/>
      </c>
      <c r="HK229" s="24"/>
      <c r="HL229" s="25"/>
      <c r="HM229" s="25"/>
      <c r="HN229" s="25"/>
      <c r="HO229" s="18" t="str">
        <f t="shared" si="651"/>
        <v/>
      </c>
      <c r="HP229" s="18" t="str">
        <f t="shared" si="652"/>
        <v/>
      </c>
      <c r="HQ229" s="18" t="str">
        <f t="shared" si="596"/>
        <v/>
      </c>
      <c r="HR229" s="18" t="str">
        <f t="shared" si="597"/>
        <v/>
      </c>
      <c r="HS229" s="18" t="str">
        <f>IF(ISNUMBER(HQ229), HQ229*COS(RADIANS(-$C229+Графики!$B$3))+HR229*SIN(RADIANS(-$C229+Графики!$B$3)),"")</f>
        <v/>
      </c>
      <c r="HT229" s="19" t="str">
        <f>IF(ISNUMBER(HQ229), HQ229*COS(RADIANS(-$C229+Графики!$B$5))+HR229*SIN(RADIANS(-$C229+Графики!$B$5)),"")</f>
        <v/>
      </c>
      <c r="HU229" s="24"/>
      <c r="HV229" s="25"/>
      <c r="HW229" s="25"/>
      <c r="HX229" s="25"/>
      <c r="HY229" s="18" t="str">
        <f t="shared" si="653"/>
        <v/>
      </c>
      <c r="HZ229" s="18" t="str">
        <f t="shared" si="654"/>
        <v/>
      </c>
      <c r="IA229" s="18" t="str">
        <f t="shared" si="598"/>
        <v/>
      </c>
      <c r="IB229" s="18" t="str">
        <f t="shared" si="599"/>
        <v/>
      </c>
      <c r="IC229" s="18" t="str">
        <f>IF(ISNUMBER(IA229), IA229*COS(RADIANS(-$C229+Графики!$B$3))+IB229*SIN(RADIANS(-$C229+Графики!$B$3)),"")</f>
        <v/>
      </c>
      <c r="ID229" s="19" t="str">
        <f>IF(ISNUMBER(IA229), IA229*COS(RADIANS(-$C229+Графики!$B$5))+IB229*SIN(RADIANS(-$C229+Графики!$B$5)),"")</f>
        <v/>
      </c>
      <c r="IE229" s="24"/>
      <c r="IF229" s="25"/>
      <c r="IG229" s="25"/>
      <c r="IH229" s="25"/>
      <c r="II229" s="18" t="str">
        <f t="shared" si="655"/>
        <v/>
      </c>
      <c r="IJ229" s="18" t="str">
        <f t="shared" si="656"/>
        <v/>
      </c>
      <c r="IK229" s="18" t="str">
        <f t="shared" si="600"/>
        <v/>
      </c>
      <c r="IL229" s="18" t="str">
        <f t="shared" si="601"/>
        <v/>
      </c>
      <c r="IM229" s="18" t="str">
        <f>IF(ISNUMBER(IK229), IK229*COS(RADIANS(-$C229+Графики!$B$3))+IL229*SIN(RADIANS(-$C229+Графики!$B$3)),"")</f>
        <v/>
      </c>
      <c r="IN229" s="19" t="str">
        <f>IF(ISNUMBER(IK229), IK229*COS(RADIANS(-$C229+Графики!$B$5))+IL229*SIN(RADIANS(-$C229+Графики!$B$5)),"")</f>
        <v/>
      </c>
      <c r="IO229" s="24"/>
      <c r="IP229" s="25"/>
      <c r="IQ229" s="25"/>
      <c r="IR229" s="25"/>
      <c r="IS229" s="18" t="str">
        <f t="shared" si="657"/>
        <v/>
      </c>
      <c r="IT229" s="18" t="str">
        <f t="shared" si="658"/>
        <v/>
      </c>
      <c r="IU229" s="18" t="str">
        <f t="shared" si="602"/>
        <v/>
      </c>
      <c r="IV229" s="18" t="str">
        <f t="shared" si="603"/>
        <v/>
      </c>
      <c r="IW229" s="18" t="str">
        <f>IF(ISNUMBER(IU229), IU229*COS(RADIANS(-$C229+Графики!$B$3))+IV229*SIN(RADIANS(-$C229+Графики!$B$3)),"")</f>
        <v/>
      </c>
      <c r="IX229" s="19" t="str">
        <f>IF(ISNUMBER(IU229), IU229*COS(RADIANS(-$C229+Графики!$B$5))+IV229*SIN(RADIANS(-$C229+Графики!$B$5)),"")</f>
        <v/>
      </c>
    </row>
    <row r="230" spans="1:258" s="88" customFormat="1" x14ac:dyDescent="0.25">
      <c r="A230" s="44">
        <v>230</v>
      </c>
      <c r="B230" s="50">
        <v>0</v>
      </c>
      <c r="C230" s="11">
        <f>IF(Графики!$A$7="Расчитывать с учетом закручивания скважины",B230,0)</f>
        <v>0</v>
      </c>
      <c r="D230" s="47">
        <v>113.5</v>
      </c>
      <c r="E230" s="34">
        <f t="shared" si="608"/>
        <v>0</v>
      </c>
      <c r="F230" s="35">
        <f t="shared" si="608"/>
        <v>0</v>
      </c>
      <c r="G230" s="35">
        <f t="shared" si="605"/>
        <v>0</v>
      </c>
      <c r="H230" s="36">
        <f t="shared" si="606"/>
        <v>0</v>
      </c>
      <c r="I230" s="29"/>
      <c r="J230" s="25"/>
      <c r="K230" s="25"/>
      <c r="L230" s="25"/>
      <c r="M230" s="18" t="str">
        <f t="shared" si="609"/>
        <v/>
      </c>
      <c r="N230" s="18" t="str">
        <f t="shared" si="610"/>
        <v/>
      </c>
      <c r="O230" s="18" t="str">
        <f t="shared" si="554"/>
        <v/>
      </c>
      <c r="P230" s="18" t="str">
        <f t="shared" si="555"/>
        <v/>
      </c>
      <c r="Q230" s="18" t="str">
        <f>IF(ISNUMBER(O230), O230*COS(RADIANS(-$C230+Графики!$B$3))+P230*SIN(RADIANS(-$C230+Графики!$B$3)),"")</f>
        <v/>
      </c>
      <c r="R230" s="19" t="str">
        <f>IF(ISNUMBER(O230), O230*COS(RADIANS(-$C230+Графики!$B$5))+P230*SIN(RADIANS(-$C230+Графики!$B$5)),"")</f>
        <v/>
      </c>
      <c r="S230" s="29"/>
      <c r="T230" s="25"/>
      <c r="U230" s="25"/>
      <c r="V230" s="25"/>
      <c r="W230" s="18" t="str">
        <f t="shared" si="611"/>
        <v/>
      </c>
      <c r="X230" s="18" t="str">
        <f t="shared" si="612"/>
        <v/>
      </c>
      <c r="Y230" s="18" t="str">
        <f t="shared" si="556"/>
        <v/>
      </c>
      <c r="Z230" s="18" t="str">
        <f t="shared" si="557"/>
        <v/>
      </c>
      <c r="AA230" s="18" t="str">
        <f>IF(ISNUMBER(Y230), Y230*COS(RADIANS(-$C230+Графики!$B$3))+Z230*SIN(RADIANS(-$C230+Графики!$B$3)),"")</f>
        <v/>
      </c>
      <c r="AB230" s="18" t="str">
        <f>IF(ISNUMBER(Y230), Y230*COS(RADIANS(-$C230+Графики!$B$5))+Z230*SIN(RADIANS(-$C230+Графики!$B$5)),"")</f>
        <v/>
      </c>
      <c r="AC230" s="24"/>
      <c r="AD230" s="25"/>
      <c r="AE230" s="25"/>
      <c r="AF230" s="25"/>
      <c r="AG230" s="18" t="str">
        <f t="shared" si="613"/>
        <v/>
      </c>
      <c r="AH230" s="18" t="str">
        <f t="shared" si="614"/>
        <v/>
      </c>
      <c r="AI230" s="18" t="str">
        <f t="shared" si="558"/>
        <v/>
      </c>
      <c r="AJ230" s="18" t="str">
        <f t="shared" si="559"/>
        <v/>
      </c>
      <c r="AK230" s="18" t="str">
        <f>IF(ISNUMBER(AI230), AI230*COS(RADIANS(-$C230+Графики!$B$3))+AJ230*SIN(RADIANS(-$C230+Графики!$B$3)),"")</f>
        <v/>
      </c>
      <c r="AL230" s="19" t="str">
        <f>IF(ISNUMBER(AI230), AI230*COS(RADIANS(-$C230+Графики!$B$5))+AJ230*SIN(RADIANS(-$C230+Графики!$B$5)),"")</f>
        <v/>
      </c>
      <c r="AM230" s="24"/>
      <c r="AN230" s="25"/>
      <c r="AO230" s="25"/>
      <c r="AP230" s="25"/>
      <c r="AQ230" s="18" t="str">
        <f t="shared" si="615"/>
        <v/>
      </c>
      <c r="AR230" s="18" t="str">
        <f t="shared" si="616"/>
        <v/>
      </c>
      <c r="AS230" s="18" t="str">
        <f t="shared" si="560"/>
        <v/>
      </c>
      <c r="AT230" s="18" t="str">
        <f t="shared" si="561"/>
        <v/>
      </c>
      <c r="AU230" s="18" t="str">
        <f>IF(ISNUMBER(AS230), AS230*COS(RADIANS(-$C230+Графики!$B$3))+AT230*SIN(RADIANS(-$C230+Графики!$B$3)),"")</f>
        <v/>
      </c>
      <c r="AV230" s="19" t="str">
        <f>IF(ISNUMBER(AS230), AS230*COS(RADIANS(-$C230+Графики!$B$5))+AT230*SIN(RADIANS(-$C230+Графики!$B$5)),"")</f>
        <v/>
      </c>
      <c r="AW230" s="24"/>
      <c r="AX230" s="25"/>
      <c r="AY230" s="25"/>
      <c r="AZ230" s="25"/>
      <c r="BA230" s="18" t="str">
        <f t="shared" si="617"/>
        <v/>
      </c>
      <c r="BB230" s="18" t="str">
        <f t="shared" si="618"/>
        <v/>
      </c>
      <c r="BC230" s="18" t="str">
        <f t="shared" si="562"/>
        <v/>
      </c>
      <c r="BD230" s="18" t="str">
        <f t="shared" si="563"/>
        <v/>
      </c>
      <c r="BE230" s="18" t="str">
        <f>IF(ISNUMBER(BC230), BC230*COS(RADIANS(-$C230+Графики!$B$3))+BD230*SIN(RADIANS(-$C230+Графики!$B$3)),"")</f>
        <v/>
      </c>
      <c r="BF230" s="19" t="str">
        <f>IF(ISNUMBER(BC230), BC230*COS(RADIANS(-$C230+Графики!$B$5))+BD230*SIN(RADIANS(-$C230+Графики!$B$5)),"")</f>
        <v/>
      </c>
      <c r="BG230" s="24"/>
      <c r="BH230" s="25"/>
      <c r="BI230" s="25"/>
      <c r="BJ230" s="25"/>
      <c r="BK230" s="18" t="str">
        <f t="shared" si="619"/>
        <v/>
      </c>
      <c r="BL230" s="18" t="str">
        <f t="shared" si="620"/>
        <v/>
      </c>
      <c r="BM230" s="18" t="str">
        <f t="shared" si="564"/>
        <v/>
      </c>
      <c r="BN230" s="18" t="str">
        <f t="shared" si="565"/>
        <v/>
      </c>
      <c r="BO230" s="18" t="str">
        <f>IF(ISNUMBER(BM230), BM230*COS(RADIANS(-$C230+Графики!$B$3))+BN230*SIN(RADIANS(-$C230+Графики!$B$3)),"")</f>
        <v/>
      </c>
      <c r="BP230" s="19" t="str">
        <f>IF(ISNUMBER(BM230), BM230*COS(RADIANS(-$C230+Графики!$B$5))+BN230*SIN(RADIANS(-$C230+Графики!$B$5)),"")</f>
        <v/>
      </c>
      <c r="BQ230" s="24"/>
      <c r="BR230" s="25"/>
      <c r="BS230" s="25"/>
      <c r="BT230" s="25"/>
      <c r="BU230" s="18" t="str">
        <f t="shared" si="621"/>
        <v/>
      </c>
      <c r="BV230" s="18" t="str">
        <f t="shared" si="622"/>
        <v/>
      </c>
      <c r="BW230" s="18" t="str">
        <f t="shared" si="566"/>
        <v/>
      </c>
      <c r="BX230" s="18" t="str">
        <f t="shared" si="567"/>
        <v/>
      </c>
      <c r="BY230" s="18" t="str">
        <f>IF(ISNUMBER(BW230), BW230*COS(RADIANS(-$C230+Графики!$B$3))+BX230*SIN(RADIANS(-$C230+Графики!$B$3)),"")</f>
        <v/>
      </c>
      <c r="BZ230" s="19" t="str">
        <f>IF(ISNUMBER(BW230), BW230*COS(RADIANS(-$C230+Графики!$B$5))+BX230*SIN(RADIANS(-$C230+Графики!$B$5)),"")</f>
        <v/>
      </c>
      <c r="CA230" s="29"/>
      <c r="CB230" s="25"/>
      <c r="CC230" s="25"/>
      <c r="CD230" s="25"/>
      <c r="CE230" s="18" t="str">
        <f t="shared" si="623"/>
        <v/>
      </c>
      <c r="CF230" s="18" t="str">
        <f t="shared" si="624"/>
        <v/>
      </c>
      <c r="CG230" s="18" t="str">
        <f t="shared" si="568"/>
        <v/>
      </c>
      <c r="CH230" s="18" t="str">
        <f t="shared" si="569"/>
        <v/>
      </c>
      <c r="CI230" s="18" t="str">
        <f>IF(ISNUMBER(CG230), CG230*COS(RADIANS(-$C230+Графики!$B$3))+CH230*SIN(RADIANS(-$C230+Графики!$B$3)),"")</f>
        <v/>
      </c>
      <c r="CJ230" s="19" t="str">
        <f>IF(ISNUMBER(CG230), CG230*COS(RADIANS(-$C230+Графики!$B$5))+CH230*SIN(RADIANS(-$C230+Графики!$B$5)),"")</f>
        <v/>
      </c>
      <c r="CK230" s="24"/>
      <c r="CL230" s="25"/>
      <c r="CM230" s="25"/>
      <c r="CN230" s="25"/>
      <c r="CO230" s="18" t="str">
        <f t="shared" si="625"/>
        <v/>
      </c>
      <c r="CP230" s="18" t="str">
        <f t="shared" si="626"/>
        <v/>
      </c>
      <c r="CQ230" s="18" t="str">
        <f t="shared" si="570"/>
        <v/>
      </c>
      <c r="CR230" s="18" t="str">
        <f t="shared" si="571"/>
        <v/>
      </c>
      <c r="CS230" s="18" t="str">
        <f>IF(ISNUMBER(CQ230), CQ230*COS(RADIANS(-$C230+Графики!$B$3))+CR230*SIN(RADIANS(-$C230+Графики!$B$3)),"")</f>
        <v/>
      </c>
      <c r="CT230" s="19" t="str">
        <f>IF(ISNUMBER(CQ230), CQ230*COS(RADIANS(-$C230+Графики!$B$5))+CR230*SIN(RADIANS(-$C230+Графики!$B$5)),"")</f>
        <v/>
      </c>
      <c r="CU230" s="24"/>
      <c r="CV230" s="25"/>
      <c r="CW230" s="25"/>
      <c r="CX230" s="25"/>
      <c r="CY230" s="18" t="str">
        <f t="shared" si="627"/>
        <v/>
      </c>
      <c r="CZ230" s="18" t="str">
        <f t="shared" si="628"/>
        <v/>
      </c>
      <c r="DA230" s="18" t="str">
        <f t="shared" si="572"/>
        <v/>
      </c>
      <c r="DB230" s="18" t="str">
        <f t="shared" si="573"/>
        <v/>
      </c>
      <c r="DC230" s="18" t="str">
        <f>IF(ISNUMBER(DA230), DA230*COS(RADIANS(-$C230+Графики!$B$3))+DB230*SIN(RADIANS(-$C230+Графики!$B$3)),"")</f>
        <v/>
      </c>
      <c r="DD230" s="19" t="str">
        <f>IF(ISNUMBER(DA230), DA230*COS(RADIANS(-$C230+Графики!$B$5))+DB230*SIN(RADIANS(-$C230+Графики!$B$5)),"")</f>
        <v/>
      </c>
      <c r="DE230" s="24"/>
      <c r="DF230" s="25"/>
      <c r="DG230" s="25"/>
      <c r="DH230" s="25"/>
      <c r="DI230" s="18" t="str">
        <f t="shared" si="629"/>
        <v/>
      </c>
      <c r="DJ230" s="18" t="str">
        <f t="shared" si="630"/>
        <v/>
      </c>
      <c r="DK230" s="18" t="str">
        <f t="shared" si="574"/>
        <v/>
      </c>
      <c r="DL230" s="18" t="str">
        <f t="shared" si="575"/>
        <v/>
      </c>
      <c r="DM230" s="18" t="str">
        <f>IF(ISNUMBER(DK230), DK230*COS(RADIANS(-$C230+Графики!$B$3))+DL230*SIN(RADIANS(-$C230+Графики!$B$3)),"")</f>
        <v/>
      </c>
      <c r="DN230" s="19" t="str">
        <f>IF(ISNUMBER(DK230), DK230*COS(RADIANS(-$C230+Графики!$B$5))+DL230*SIN(RADIANS(-$C230+Графики!$B$5)),"")</f>
        <v/>
      </c>
      <c r="DO230" s="24"/>
      <c r="DP230" s="25"/>
      <c r="DQ230" s="25"/>
      <c r="DR230" s="25"/>
      <c r="DS230" s="18" t="str">
        <f t="shared" si="631"/>
        <v/>
      </c>
      <c r="DT230" s="18" t="str">
        <f t="shared" si="632"/>
        <v/>
      </c>
      <c r="DU230" s="18" t="str">
        <f t="shared" si="576"/>
        <v/>
      </c>
      <c r="DV230" s="18" t="str">
        <f t="shared" si="577"/>
        <v/>
      </c>
      <c r="DW230" s="18" t="str">
        <f>IF(ISNUMBER(DU230), DU230*COS(RADIANS(-$C230+Графики!$B$3))+DV230*SIN(RADIANS(-$C230+Графики!$B$3)),"")</f>
        <v/>
      </c>
      <c r="DX230" s="19" t="str">
        <f>IF(ISNUMBER(DU230), DU230*COS(RADIANS(-$C230+Графики!$B$5))+DV230*SIN(RADIANS(-$C230+Графики!$B$5)),"")</f>
        <v/>
      </c>
      <c r="DY230" s="24"/>
      <c r="DZ230" s="25"/>
      <c r="EA230" s="25"/>
      <c r="EB230" s="25"/>
      <c r="EC230" s="18" t="str">
        <f t="shared" si="633"/>
        <v/>
      </c>
      <c r="ED230" s="18" t="str">
        <f t="shared" si="634"/>
        <v/>
      </c>
      <c r="EE230" s="18" t="str">
        <f t="shared" si="578"/>
        <v/>
      </c>
      <c r="EF230" s="18" t="str">
        <f t="shared" si="579"/>
        <v/>
      </c>
      <c r="EG230" s="18" t="str">
        <f>IF(ISNUMBER(EE230), EE230*COS(RADIANS(-$C230+Графики!$B$3))+EF230*SIN(RADIANS(-$C230+Графики!$B$3)),"")</f>
        <v/>
      </c>
      <c r="EH230" s="19" t="str">
        <f>IF(ISNUMBER(EE230), EE230*COS(RADIANS(-$C230+Графики!$B$5))+EF230*SIN(RADIANS(-$C230+Графики!$B$5)),"")</f>
        <v/>
      </c>
      <c r="EI230" s="24"/>
      <c r="EJ230" s="25"/>
      <c r="EK230" s="25"/>
      <c r="EL230" s="25"/>
      <c r="EM230" s="18" t="str">
        <f t="shared" si="635"/>
        <v/>
      </c>
      <c r="EN230" s="18" t="str">
        <f t="shared" si="636"/>
        <v/>
      </c>
      <c r="EO230" s="18" t="str">
        <f t="shared" si="580"/>
        <v/>
      </c>
      <c r="EP230" s="18" t="str">
        <f t="shared" si="581"/>
        <v/>
      </c>
      <c r="EQ230" s="18" t="str">
        <f>IF(ISNUMBER(EO230), EO230*COS(RADIANS(-$C230+Графики!$B$3))+EP230*SIN(RADIANS(-$C230+Графики!$B$3)),"")</f>
        <v/>
      </c>
      <c r="ER230" s="19" t="str">
        <f>IF(ISNUMBER(EO230), EO230*COS(RADIANS(-$C230+Графики!$B$5))+EP230*SIN(RADIANS(-$C230+Графики!$B$5)),"")</f>
        <v/>
      </c>
      <c r="ES230" s="24"/>
      <c r="ET230" s="25"/>
      <c r="EU230" s="25"/>
      <c r="EV230" s="25"/>
      <c r="EW230" s="18" t="str">
        <f t="shared" si="637"/>
        <v/>
      </c>
      <c r="EX230" s="18" t="str">
        <f t="shared" si="638"/>
        <v/>
      </c>
      <c r="EY230" s="18" t="str">
        <f t="shared" si="582"/>
        <v/>
      </c>
      <c r="EZ230" s="18" t="str">
        <f t="shared" si="583"/>
        <v/>
      </c>
      <c r="FA230" s="18" t="str">
        <f>IF(ISNUMBER(EY230), EY230*COS(RADIANS(-$C230+Графики!$B$3))+EZ230*SIN(RADIANS(-$C230+Графики!$B$3)),"")</f>
        <v/>
      </c>
      <c r="FB230" s="19" t="str">
        <f>IF(ISNUMBER(EY230), EY230*COS(RADIANS(-$C230+Графики!$B$5))+EZ230*SIN(RADIANS(-$C230+Графики!$B$5)),"")</f>
        <v/>
      </c>
      <c r="FC230" s="24"/>
      <c r="FD230" s="25"/>
      <c r="FE230" s="25"/>
      <c r="FF230" s="25"/>
      <c r="FG230" s="18" t="str">
        <f t="shared" si="639"/>
        <v/>
      </c>
      <c r="FH230" s="18" t="str">
        <f t="shared" si="640"/>
        <v/>
      </c>
      <c r="FI230" s="18" t="str">
        <f t="shared" si="584"/>
        <v/>
      </c>
      <c r="FJ230" s="18" t="str">
        <f t="shared" si="585"/>
        <v/>
      </c>
      <c r="FK230" s="18" t="str">
        <f>IF(ISNUMBER(FI230), FI230*COS(RADIANS(-$C230+Графики!$B$3))+FJ230*SIN(RADIANS(-$C230+Графики!$B$3)),"")</f>
        <v/>
      </c>
      <c r="FL230" s="19" t="str">
        <f>IF(ISNUMBER(FI230), FI230*COS(RADIANS(-$C230+Графики!$B$5))+FJ230*SIN(RADIANS(-$C230+Графики!$B$5)),"")</f>
        <v/>
      </c>
      <c r="FM230" s="24"/>
      <c r="FN230" s="25"/>
      <c r="FO230" s="25"/>
      <c r="FP230" s="25"/>
      <c r="FQ230" s="18" t="str">
        <f t="shared" si="641"/>
        <v/>
      </c>
      <c r="FR230" s="18" t="str">
        <f t="shared" si="642"/>
        <v/>
      </c>
      <c r="FS230" s="18" t="str">
        <f t="shared" si="586"/>
        <v/>
      </c>
      <c r="FT230" s="18" t="str">
        <f t="shared" si="587"/>
        <v/>
      </c>
      <c r="FU230" s="18" t="str">
        <f>IF(ISNUMBER(FS230), FS230*COS(RADIANS(-$C230+Графики!$B$3))+FT230*SIN(RADIANS(-$C230+Графики!$B$3)),"")</f>
        <v/>
      </c>
      <c r="FV230" s="19" t="str">
        <f>IF(ISNUMBER(FS230), FS230*COS(RADIANS(-$C230+Графики!$B$5))+FT230*SIN(RADIANS(-$C230+Графики!$B$5)),"")</f>
        <v/>
      </c>
      <c r="FW230" s="24"/>
      <c r="FX230" s="25"/>
      <c r="FY230" s="25"/>
      <c r="FZ230" s="25"/>
      <c r="GA230" s="18" t="str">
        <f t="shared" si="643"/>
        <v/>
      </c>
      <c r="GB230" s="18" t="str">
        <f t="shared" si="644"/>
        <v/>
      </c>
      <c r="GC230" s="18" t="str">
        <f t="shared" si="588"/>
        <v/>
      </c>
      <c r="GD230" s="18" t="str">
        <f t="shared" si="589"/>
        <v/>
      </c>
      <c r="GE230" s="18" t="str">
        <f>IF(ISNUMBER(GC230), GC230*COS(RADIANS(-$C230+Графики!$B$3))+GD230*SIN(RADIANS(-$C230+Графики!$B$3)),"")</f>
        <v/>
      </c>
      <c r="GF230" s="19" t="str">
        <f>IF(ISNUMBER(GC230), GC230*COS(RADIANS(-$C230+Графики!$B$5))+GD230*SIN(RADIANS(-$C230+Графики!$B$5)),"")</f>
        <v/>
      </c>
      <c r="GG230" s="24"/>
      <c r="GH230" s="25"/>
      <c r="GI230" s="25"/>
      <c r="GJ230" s="25"/>
      <c r="GK230" s="18" t="str">
        <f t="shared" si="645"/>
        <v/>
      </c>
      <c r="GL230" s="18" t="str">
        <f t="shared" si="646"/>
        <v/>
      </c>
      <c r="GM230" s="18" t="str">
        <f t="shared" si="590"/>
        <v/>
      </c>
      <c r="GN230" s="18" t="str">
        <f t="shared" si="591"/>
        <v/>
      </c>
      <c r="GO230" s="18" t="str">
        <f>IF(ISNUMBER(GM230), GM230*COS(RADIANS(-$C230+Графики!$B$3))+GN230*SIN(RADIANS(-$C230+Графики!$B$3)),"")</f>
        <v/>
      </c>
      <c r="GP230" s="19" t="str">
        <f>IF(ISNUMBER(GM230), GM230*COS(RADIANS(-$C230+Графики!$B$5))+GN230*SIN(RADIANS(-$C230+Графики!$B$5)),"")</f>
        <v/>
      </c>
      <c r="GQ230" s="24"/>
      <c r="GR230" s="25"/>
      <c r="GS230" s="25"/>
      <c r="GT230" s="25"/>
      <c r="GU230" s="18" t="str">
        <f t="shared" si="647"/>
        <v/>
      </c>
      <c r="GV230" s="18" t="str">
        <f t="shared" si="648"/>
        <v/>
      </c>
      <c r="GW230" s="18" t="str">
        <f t="shared" si="592"/>
        <v/>
      </c>
      <c r="GX230" s="18" t="str">
        <f t="shared" si="593"/>
        <v/>
      </c>
      <c r="GY230" s="18" t="str">
        <f>IF(ISNUMBER(GW230), GW230*COS(RADIANS(-$C230+Графики!$B$3))+GX230*SIN(RADIANS(-$C230+Графики!$B$3)),"")</f>
        <v/>
      </c>
      <c r="GZ230" s="19" t="str">
        <f>IF(ISNUMBER(GW230), GW230*COS(RADIANS(-$C230+Графики!$B$5))+GX230*SIN(RADIANS(-$C230+Графики!$B$5)),"")</f>
        <v/>
      </c>
      <c r="HA230" s="24"/>
      <c r="HB230" s="25"/>
      <c r="HC230" s="25"/>
      <c r="HD230" s="25"/>
      <c r="HE230" s="18" t="str">
        <f t="shared" si="649"/>
        <v/>
      </c>
      <c r="HF230" s="18" t="str">
        <f t="shared" si="650"/>
        <v/>
      </c>
      <c r="HG230" s="18" t="str">
        <f t="shared" si="594"/>
        <v/>
      </c>
      <c r="HH230" s="18" t="str">
        <f t="shared" si="595"/>
        <v/>
      </c>
      <c r="HI230" s="18" t="str">
        <f>IF(ISNUMBER(HG230), HG230*COS(RADIANS(-$C230+Графики!$B$3))+HH230*SIN(RADIANS(-$C230+Графики!$B$3)),"")</f>
        <v/>
      </c>
      <c r="HJ230" s="19" t="str">
        <f>IF(ISNUMBER(HG230), HG230*COS(RADIANS(-$C230+Графики!$B$5))+HH230*SIN(RADIANS(-$C230+Графики!$B$5)),"")</f>
        <v/>
      </c>
      <c r="HK230" s="24"/>
      <c r="HL230" s="25"/>
      <c r="HM230" s="25"/>
      <c r="HN230" s="25"/>
      <c r="HO230" s="18" t="str">
        <f t="shared" si="651"/>
        <v/>
      </c>
      <c r="HP230" s="18" t="str">
        <f t="shared" si="652"/>
        <v/>
      </c>
      <c r="HQ230" s="18" t="str">
        <f t="shared" si="596"/>
        <v/>
      </c>
      <c r="HR230" s="18" t="str">
        <f t="shared" si="597"/>
        <v/>
      </c>
      <c r="HS230" s="18" t="str">
        <f>IF(ISNUMBER(HQ230), HQ230*COS(RADIANS(-$C230+Графики!$B$3))+HR230*SIN(RADIANS(-$C230+Графики!$B$3)),"")</f>
        <v/>
      </c>
      <c r="HT230" s="19" t="str">
        <f>IF(ISNUMBER(HQ230), HQ230*COS(RADIANS(-$C230+Графики!$B$5))+HR230*SIN(RADIANS(-$C230+Графики!$B$5)),"")</f>
        <v/>
      </c>
      <c r="HU230" s="24"/>
      <c r="HV230" s="25"/>
      <c r="HW230" s="25"/>
      <c r="HX230" s="25"/>
      <c r="HY230" s="18" t="str">
        <f t="shared" si="653"/>
        <v/>
      </c>
      <c r="HZ230" s="18" t="str">
        <f t="shared" si="654"/>
        <v/>
      </c>
      <c r="IA230" s="18" t="str">
        <f t="shared" si="598"/>
        <v/>
      </c>
      <c r="IB230" s="18" t="str">
        <f t="shared" si="599"/>
        <v/>
      </c>
      <c r="IC230" s="18" t="str">
        <f>IF(ISNUMBER(IA230), IA230*COS(RADIANS(-$C230+Графики!$B$3))+IB230*SIN(RADIANS(-$C230+Графики!$B$3)),"")</f>
        <v/>
      </c>
      <c r="ID230" s="19" t="str">
        <f>IF(ISNUMBER(IA230), IA230*COS(RADIANS(-$C230+Графики!$B$5))+IB230*SIN(RADIANS(-$C230+Графики!$B$5)),"")</f>
        <v/>
      </c>
      <c r="IE230" s="24"/>
      <c r="IF230" s="25"/>
      <c r="IG230" s="25"/>
      <c r="IH230" s="25"/>
      <c r="II230" s="18" t="str">
        <f t="shared" si="655"/>
        <v/>
      </c>
      <c r="IJ230" s="18" t="str">
        <f t="shared" si="656"/>
        <v/>
      </c>
      <c r="IK230" s="18" t="str">
        <f t="shared" si="600"/>
        <v/>
      </c>
      <c r="IL230" s="18" t="str">
        <f t="shared" si="601"/>
        <v/>
      </c>
      <c r="IM230" s="18" t="str">
        <f>IF(ISNUMBER(IK230), IK230*COS(RADIANS(-$C230+Графики!$B$3))+IL230*SIN(RADIANS(-$C230+Графики!$B$3)),"")</f>
        <v/>
      </c>
      <c r="IN230" s="19" t="str">
        <f>IF(ISNUMBER(IK230), IK230*COS(RADIANS(-$C230+Графики!$B$5))+IL230*SIN(RADIANS(-$C230+Графики!$B$5)),"")</f>
        <v/>
      </c>
      <c r="IO230" s="24"/>
      <c r="IP230" s="25"/>
      <c r="IQ230" s="25"/>
      <c r="IR230" s="25"/>
      <c r="IS230" s="18" t="str">
        <f t="shared" si="657"/>
        <v/>
      </c>
      <c r="IT230" s="18" t="str">
        <f t="shared" si="658"/>
        <v/>
      </c>
      <c r="IU230" s="18" t="str">
        <f t="shared" si="602"/>
        <v/>
      </c>
      <c r="IV230" s="18" t="str">
        <f t="shared" si="603"/>
        <v/>
      </c>
      <c r="IW230" s="18" t="str">
        <f>IF(ISNUMBER(IU230), IU230*COS(RADIANS(-$C230+Графики!$B$3))+IV230*SIN(RADIANS(-$C230+Графики!$B$3)),"")</f>
        <v/>
      </c>
      <c r="IX230" s="19" t="str">
        <f>IF(ISNUMBER(IU230), IU230*COS(RADIANS(-$C230+Графики!$B$5))+IV230*SIN(RADIANS(-$C230+Графики!$B$5)),"")</f>
        <v/>
      </c>
    </row>
    <row r="231" spans="1:258" s="88" customFormat="1" x14ac:dyDescent="0.25">
      <c r="A231" s="44">
        <v>231</v>
      </c>
      <c r="B231" s="50">
        <v>0</v>
      </c>
      <c r="C231" s="11">
        <f>IF(Графики!$A$7="Расчитывать с учетом закручивания скважины",B231,0)</f>
        <v>0</v>
      </c>
      <c r="D231" s="47">
        <v>114</v>
      </c>
      <c r="E231" s="34">
        <f t="shared" si="608"/>
        <v>0</v>
      </c>
      <c r="F231" s="35">
        <f t="shared" si="608"/>
        <v>0</v>
      </c>
      <c r="G231" s="35">
        <f t="shared" si="605"/>
        <v>0</v>
      </c>
      <c r="H231" s="36">
        <f t="shared" si="606"/>
        <v>0</v>
      </c>
      <c r="I231" s="29"/>
      <c r="J231" s="25"/>
      <c r="K231" s="25"/>
      <c r="L231" s="25"/>
      <c r="M231" s="18" t="str">
        <f t="shared" si="609"/>
        <v/>
      </c>
      <c r="N231" s="18" t="str">
        <f t="shared" si="610"/>
        <v/>
      </c>
      <c r="O231" s="18" t="str">
        <f t="shared" ref="O231:O294" si="659">IF(ISNUMBER(M231),O230+M231*0.5,IF(ISNUMBER(M432),0,""))</f>
        <v/>
      </c>
      <c r="P231" s="18" t="str">
        <f t="shared" ref="P231:P294" si="660">IF(ISNUMBER(N231),P230+N231*0.5,IF(ISNUMBER(N432),0,""))</f>
        <v/>
      </c>
      <c r="Q231" s="18" t="str">
        <f>IF(ISNUMBER(O231), O231*COS(RADIANS(-$C231+Графики!$B$3))+P231*SIN(RADIANS(-$C231+Графики!$B$3)),"")</f>
        <v/>
      </c>
      <c r="R231" s="19" t="str">
        <f>IF(ISNUMBER(O231), O231*COS(RADIANS(-$C231+Графики!$B$5))+P231*SIN(RADIANS(-$C231+Графики!$B$5)),"")</f>
        <v/>
      </c>
      <c r="S231" s="29"/>
      <c r="T231" s="25"/>
      <c r="U231" s="25"/>
      <c r="V231" s="25"/>
      <c r="W231" s="18" t="str">
        <f t="shared" si="611"/>
        <v/>
      </c>
      <c r="X231" s="18" t="str">
        <f t="shared" si="612"/>
        <v/>
      </c>
      <c r="Y231" s="18" t="str">
        <f t="shared" ref="Y231:Y294" si="661">IF(ISNUMBER(W231),Y230+W231*0.5,IF(ISNUMBER(W432),0,""))</f>
        <v/>
      </c>
      <c r="Z231" s="18" t="str">
        <f t="shared" ref="Z231:Z294" si="662">IF(ISNUMBER(X231),Z230+X231*0.5,IF(ISNUMBER(X432),0,""))</f>
        <v/>
      </c>
      <c r="AA231" s="18" t="str">
        <f>IF(ISNUMBER(Y231), Y231*COS(RADIANS(-$C231+Графики!$B$3))+Z231*SIN(RADIANS(-$C231+Графики!$B$3)),"")</f>
        <v/>
      </c>
      <c r="AB231" s="18" t="str">
        <f>IF(ISNUMBER(Y231), Y231*COS(RADIANS(-$C231+Графики!$B$5))+Z231*SIN(RADIANS(-$C231+Графики!$B$5)),"")</f>
        <v/>
      </c>
      <c r="AC231" s="24"/>
      <c r="AD231" s="25"/>
      <c r="AE231" s="25"/>
      <c r="AF231" s="25"/>
      <c r="AG231" s="18" t="str">
        <f t="shared" si="613"/>
        <v/>
      </c>
      <c r="AH231" s="18" t="str">
        <f t="shared" si="614"/>
        <v/>
      </c>
      <c r="AI231" s="18" t="str">
        <f t="shared" ref="AI231:AI294" si="663">IF(ISNUMBER(AG231),AI230+AG231*0.5,IF(ISNUMBER(AG432),0,""))</f>
        <v/>
      </c>
      <c r="AJ231" s="18" t="str">
        <f t="shared" ref="AJ231:AJ294" si="664">IF(ISNUMBER(AH231),AJ230+AH231*0.5,IF(ISNUMBER(AH432),0,""))</f>
        <v/>
      </c>
      <c r="AK231" s="18" t="str">
        <f>IF(ISNUMBER(AI231), AI231*COS(RADIANS(-$C231+Графики!$B$3))+AJ231*SIN(RADIANS(-$C231+Графики!$B$3)),"")</f>
        <v/>
      </c>
      <c r="AL231" s="19" t="str">
        <f>IF(ISNUMBER(AI231), AI231*COS(RADIANS(-$C231+Графики!$B$5))+AJ231*SIN(RADIANS(-$C231+Графики!$B$5)),"")</f>
        <v/>
      </c>
      <c r="AM231" s="24"/>
      <c r="AN231" s="25"/>
      <c r="AO231" s="25"/>
      <c r="AP231" s="25"/>
      <c r="AQ231" s="18" t="str">
        <f t="shared" si="615"/>
        <v/>
      </c>
      <c r="AR231" s="18" t="str">
        <f t="shared" si="616"/>
        <v/>
      </c>
      <c r="AS231" s="18" t="str">
        <f t="shared" ref="AS231:AS294" si="665">IF(ISNUMBER(AQ231),AS230+AQ231*0.5,IF(ISNUMBER(AQ432),0,""))</f>
        <v/>
      </c>
      <c r="AT231" s="18" t="str">
        <f t="shared" ref="AT231:AT294" si="666">IF(ISNUMBER(AR231),AT230+AR231*0.5,IF(ISNUMBER(AR432),0,""))</f>
        <v/>
      </c>
      <c r="AU231" s="18" t="str">
        <f>IF(ISNUMBER(AS231), AS231*COS(RADIANS(-$C231+Графики!$B$3))+AT231*SIN(RADIANS(-$C231+Графики!$B$3)),"")</f>
        <v/>
      </c>
      <c r="AV231" s="19" t="str">
        <f>IF(ISNUMBER(AS231), AS231*COS(RADIANS(-$C231+Графики!$B$5))+AT231*SIN(RADIANS(-$C231+Графики!$B$5)),"")</f>
        <v/>
      </c>
      <c r="AW231" s="24"/>
      <c r="AX231" s="25"/>
      <c r="AY231" s="25"/>
      <c r="AZ231" s="25"/>
      <c r="BA231" s="18" t="str">
        <f t="shared" si="617"/>
        <v/>
      </c>
      <c r="BB231" s="18" t="str">
        <f t="shared" si="618"/>
        <v/>
      </c>
      <c r="BC231" s="18" t="str">
        <f t="shared" ref="BC231:BC294" si="667">IF(ISNUMBER(BA231),BC230+BA231*0.5,IF(ISNUMBER(BA432),0,""))</f>
        <v/>
      </c>
      <c r="BD231" s="18" t="str">
        <f t="shared" ref="BD231:BD294" si="668">IF(ISNUMBER(BB231),BD230+BB231*0.5,IF(ISNUMBER(BB432),0,""))</f>
        <v/>
      </c>
      <c r="BE231" s="18" t="str">
        <f>IF(ISNUMBER(BC231), BC231*COS(RADIANS(-$C231+Графики!$B$3))+BD231*SIN(RADIANS(-$C231+Графики!$B$3)),"")</f>
        <v/>
      </c>
      <c r="BF231" s="19" t="str">
        <f>IF(ISNUMBER(BC231), BC231*COS(RADIANS(-$C231+Графики!$B$5))+BD231*SIN(RADIANS(-$C231+Графики!$B$5)),"")</f>
        <v/>
      </c>
      <c r="BG231" s="24"/>
      <c r="BH231" s="25"/>
      <c r="BI231" s="25"/>
      <c r="BJ231" s="25"/>
      <c r="BK231" s="18" t="str">
        <f t="shared" si="619"/>
        <v/>
      </c>
      <c r="BL231" s="18" t="str">
        <f t="shared" si="620"/>
        <v/>
      </c>
      <c r="BM231" s="18" t="str">
        <f t="shared" ref="BM231:BM294" si="669">IF(ISNUMBER(BK231),BM230+BK231*0.5,IF(ISNUMBER(BK432),0,""))</f>
        <v/>
      </c>
      <c r="BN231" s="18" t="str">
        <f t="shared" ref="BN231:BN294" si="670">IF(ISNUMBER(BL231),BN230+BL231*0.5,IF(ISNUMBER(BL432),0,""))</f>
        <v/>
      </c>
      <c r="BO231" s="18" t="str">
        <f>IF(ISNUMBER(BM231), BM231*COS(RADIANS(-$C231+Графики!$B$3))+BN231*SIN(RADIANS(-$C231+Графики!$B$3)),"")</f>
        <v/>
      </c>
      <c r="BP231" s="19" t="str">
        <f>IF(ISNUMBER(BM231), BM231*COS(RADIANS(-$C231+Графики!$B$5))+BN231*SIN(RADIANS(-$C231+Графики!$B$5)),"")</f>
        <v/>
      </c>
      <c r="BQ231" s="24"/>
      <c r="BR231" s="25"/>
      <c r="BS231" s="25"/>
      <c r="BT231" s="25"/>
      <c r="BU231" s="18" t="str">
        <f t="shared" si="621"/>
        <v/>
      </c>
      <c r="BV231" s="18" t="str">
        <f t="shared" si="622"/>
        <v/>
      </c>
      <c r="BW231" s="18" t="str">
        <f t="shared" ref="BW231:BW294" si="671">IF(ISNUMBER(BU231),BW230+BU231*0.5,IF(ISNUMBER(BU432),0,""))</f>
        <v/>
      </c>
      <c r="BX231" s="18" t="str">
        <f t="shared" ref="BX231:BX294" si="672">IF(ISNUMBER(BV231),BX230+BV231*0.5,IF(ISNUMBER(BV432),0,""))</f>
        <v/>
      </c>
      <c r="BY231" s="18" t="str">
        <f>IF(ISNUMBER(BW231), BW231*COS(RADIANS(-$C231+Графики!$B$3))+BX231*SIN(RADIANS(-$C231+Графики!$B$3)),"")</f>
        <v/>
      </c>
      <c r="BZ231" s="19" t="str">
        <f>IF(ISNUMBER(BW231), BW231*COS(RADIANS(-$C231+Графики!$B$5))+BX231*SIN(RADIANS(-$C231+Графики!$B$5)),"")</f>
        <v/>
      </c>
      <c r="CA231" s="29"/>
      <c r="CB231" s="25"/>
      <c r="CC231" s="25"/>
      <c r="CD231" s="25"/>
      <c r="CE231" s="18" t="str">
        <f t="shared" si="623"/>
        <v/>
      </c>
      <c r="CF231" s="18" t="str">
        <f t="shared" si="624"/>
        <v/>
      </c>
      <c r="CG231" s="18" t="str">
        <f t="shared" ref="CG231:CG294" si="673">IF(ISNUMBER(CE231),CG230+CE231*0.5,IF(ISNUMBER(CE432),0,""))</f>
        <v/>
      </c>
      <c r="CH231" s="18" t="str">
        <f t="shared" ref="CH231:CH294" si="674">IF(ISNUMBER(CF231),CH230+CF231*0.5,IF(ISNUMBER(CF432),0,""))</f>
        <v/>
      </c>
      <c r="CI231" s="18" t="str">
        <f>IF(ISNUMBER(CG231), CG231*COS(RADIANS(-$C231+Графики!$B$3))+CH231*SIN(RADIANS(-$C231+Графики!$B$3)),"")</f>
        <v/>
      </c>
      <c r="CJ231" s="19" t="str">
        <f>IF(ISNUMBER(CG231), CG231*COS(RADIANS(-$C231+Графики!$B$5))+CH231*SIN(RADIANS(-$C231+Графики!$B$5)),"")</f>
        <v/>
      </c>
      <c r="CK231" s="24"/>
      <c r="CL231" s="25"/>
      <c r="CM231" s="25"/>
      <c r="CN231" s="25"/>
      <c r="CO231" s="18" t="str">
        <f t="shared" si="625"/>
        <v/>
      </c>
      <c r="CP231" s="18" t="str">
        <f t="shared" si="626"/>
        <v/>
      </c>
      <c r="CQ231" s="18" t="str">
        <f t="shared" ref="CQ231:CQ294" si="675">IF(ISNUMBER(CO231),CQ230+CO231*0.5,IF(ISNUMBER(CO432),0,""))</f>
        <v/>
      </c>
      <c r="CR231" s="18" t="str">
        <f t="shared" ref="CR231:CR294" si="676">IF(ISNUMBER(CP231),CR230+CP231*0.5,IF(ISNUMBER(CP432),0,""))</f>
        <v/>
      </c>
      <c r="CS231" s="18" t="str">
        <f>IF(ISNUMBER(CQ231), CQ231*COS(RADIANS(-$C231+Графики!$B$3))+CR231*SIN(RADIANS(-$C231+Графики!$B$3)),"")</f>
        <v/>
      </c>
      <c r="CT231" s="19" t="str">
        <f>IF(ISNUMBER(CQ231), CQ231*COS(RADIANS(-$C231+Графики!$B$5))+CR231*SIN(RADIANS(-$C231+Графики!$B$5)),"")</f>
        <v/>
      </c>
      <c r="CU231" s="24"/>
      <c r="CV231" s="25"/>
      <c r="CW231" s="25"/>
      <c r="CX231" s="25"/>
      <c r="CY231" s="18" t="str">
        <f t="shared" si="627"/>
        <v/>
      </c>
      <c r="CZ231" s="18" t="str">
        <f t="shared" si="628"/>
        <v/>
      </c>
      <c r="DA231" s="18" t="str">
        <f t="shared" ref="DA231:DA294" si="677">IF(ISNUMBER(CY231),DA230+CY231*0.5,IF(ISNUMBER(CY432),0,""))</f>
        <v/>
      </c>
      <c r="DB231" s="18" t="str">
        <f t="shared" ref="DB231:DB294" si="678">IF(ISNUMBER(CZ231),DB230+CZ231*0.5,IF(ISNUMBER(CZ432),0,""))</f>
        <v/>
      </c>
      <c r="DC231" s="18" t="str">
        <f>IF(ISNUMBER(DA231), DA231*COS(RADIANS(-$C231+Графики!$B$3))+DB231*SIN(RADIANS(-$C231+Графики!$B$3)),"")</f>
        <v/>
      </c>
      <c r="DD231" s="19" t="str">
        <f>IF(ISNUMBER(DA231), DA231*COS(RADIANS(-$C231+Графики!$B$5))+DB231*SIN(RADIANS(-$C231+Графики!$B$5)),"")</f>
        <v/>
      </c>
      <c r="DE231" s="24"/>
      <c r="DF231" s="25"/>
      <c r="DG231" s="25"/>
      <c r="DH231" s="25"/>
      <c r="DI231" s="18" t="str">
        <f t="shared" si="629"/>
        <v/>
      </c>
      <c r="DJ231" s="18" t="str">
        <f t="shared" si="630"/>
        <v/>
      </c>
      <c r="DK231" s="18" t="str">
        <f t="shared" ref="DK231:DK294" si="679">IF(ISNUMBER(DI231),DK230+DI231*0.5,IF(ISNUMBER(DI432),0,""))</f>
        <v/>
      </c>
      <c r="DL231" s="18" t="str">
        <f t="shared" ref="DL231:DL294" si="680">IF(ISNUMBER(DJ231),DL230+DJ231*0.5,IF(ISNUMBER(DJ432),0,""))</f>
        <v/>
      </c>
      <c r="DM231" s="18" t="str">
        <f>IF(ISNUMBER(DK231), DK231*COS(RADIANS(-$C231+Графики!$B$3))+DL231*SIN(RADIANS(-$C231+Графики!$B$3)),"")</f>
        <v/>
      </c>
      <c r="DN231" s="19" t="str">
        <f>IF(ISNUMBER(DK231), DK231*COS(RADIANS(-$C231+Графики!$B$5))+DL231*SIN(RADIANS(-$C231+Графики!$B$5)),"")</f>
        <v/>
      </c>
      <c r="DO231" s="24"/>
      <c r="DP231" s="25"/>
      <c r="DQ231" s="25"/>
      <c r="DR231" s="25"/>
      <c r="DS231" s="18" t="str">
        <f t="shared" si="631"/>
        <v/>
      </c>
      <c r="DT231" s="18" t="str">
        <f t="shared" si="632"/>
        <v/>
      </c>
      <c r="DU231" s="18" t="str">
        <f t="shared" ref="DU231:DU294" si="681">IF(ISNUMBER(DS231),DU230+DS231*0.5,IF(ISNUMBER(DS432),0,""))</f>
        <v/>
      </c>
      <c r="DV231" s="18" t="str">
        <f t="shared" ref="DV231:DV294" si="682">IF(ISNUMBER(DT231),DV230+DT231*0.5,IF(ISNUMBER(DT432),0,""))</f>
        <v/>
      </c>
      <c r="DW231" s="18" t="str">
        <f>IF(ISNUMBER(DU231), DU231*COS(RADIANS(-$C231+Графики!$B$3))+DV231*SIN(RADIANS(-$C231+Графики!$B$3)),"")</f>
        <v/>
      </c>
      <c r="DX231" s="19" t="str">
        <f>IF(ISNUMBER(DU231), DU231*COS(RADIANS(-$C231+Графики!$B$5))+DV231*SIN(RADIANS(-$C231+Графики!$B$5)),"")</f>
        <v/>
      </c>
      <c r="DY231" s="24"/>
      <c r="DZ231" s="25"/>
      <c r="EA231" s="25"/>
      <c r="EB231" s="25"/>
      <c r="EC231" s="18" t="str">
        <f t="shared" si="633"/>
        <v/>
      </c>
      <c r="ED231" s="18" t="str">
        <f t="shared" si="634"/>
        <v/>
      </c>
      <c r="EE231" s="18" t="str">
        <f t="shared" ref="EE231:EE294" si="683">IF(ISNUMBER(EC231),EE230+EC231*0.5,IF(ISNUMBER(EC432),0,""))</f>
        <v/>
      </c>
      <c r="EF231" s="18" t="str">
        <f t="shared" ref="EF231:EF294" si="684">IF(ISNUMBER(ED231),EF230+ED231*0.5,IF(ISNUMBER(ED432),0,""))</f>
        <v/>
      </c>
      <c r="EG231" s="18" t="str">
        <f>IF(ISNUMBER(EE231), EE231*COS(RADIANS(-$C231+Графики!$B$3))+EF231*SIN(RADIANS(-$C231+Графики!$B$3)),"")</f>
        <v/>
      </c>
      <c r="EH231" s="19" t="str">
        <f>IF(ISNUMBER(EE231), EE231*COS(RADIANS(-$C231+Графики!$B$5))+EF231*SIN(RADIANS(-$C231+Графики!$B$5)),"")</f>
        <v/>
      </c>
      <c r="EI231" s="24"/>
      <c r="EJ231" s="25"/>
      <c r="EK231" s="25"/>
      <c r="EL231" s="25"/>
      <c r="EM231" s="18" t="str">
        <f t="shared" si="635"/>
        <v/>
      </c>
      <c r="EN231" s="18" t="str">
        <f t="shared" si="636"/>
        <v/>
      </c>
      <c r="EO231" s="18" t="str">
        <f t="shared" ref="EO231:EO294" si="685">IF(ISNUMBER(EM231),EO230+EM231*0.5,IF(ISNUMBER(EM432),0,""))</f>
        <v/>
      </c>
      <c r="EP231" s="18" t="str">
        <f t="shared" ref="EP231:EP294" si="686">IF(ISNUMBER(EN231),EP230+EN231*0.5,IF(ISNUMBER(EN432),0,""))</f>
        <v/>
      </c>
      <c r="EQ231" s="18" t="str">
        <f>IF(ISNUMBER(EO231), EO231*COS(RADIANS(-$C231+Графики!$B$3))+EP231*SIN(RADIANS(-$C231+Графики!$B$3)),"")</f>
        <v/>
      </c>
      <c r="ER231" s="19" t="str">
        <f>IF(ISNUMBER(EO231), EO231*COS(RADIANS(-$C231+Графики!$B$5))+EP231*SIN(RADIANS(-$C231+Графики!$B$5)),"")</f>
        <v/>
      </c>
      <c r="ES231" s="24"/>
      <c r="ET231" s="25"/>
      <c r="EU231" s="25"/>
      <c r="EV231" s="25"/>
      <c r="EW231" s="18" t="str">
        <f t="shared" si="637"/>
        <v/>
      </c>
      <c r="EX231" s="18" t="str">
        <f t="shared" si="638"/>
        <v/>
      </c>
      <c r="EY231" s="18" t="str">
        <f t="shared" ref="EY231:EY294" si="687">IF(ISNUMBER(EW231),EY230+EW231*0.5,IF(ISNUMBER(EW432),0,""))</f>
        <v/>
      </c>
      <c r="EZ231" s="18" t="str">
        <f t="shared" ref="EZ231:EZ294" si="688">IF(ISNUMBER(EX231),EZ230+EX231*0.5,IF(ISNUMBER(EX432),0,""))</f>
        <v/>
      </c>
      <c r="FA231" s="18" t="str">
        <f>IF(ISNUMBER(EY231), EY231*COS(RADIANS(-$C231+Графики!$B$3))+EZ231*SIN(RADIANS(-$C231+Графики!$B$3)),"")</f>
        <v/>
      </c>
      <c r="FB231" s="19" t="str">
        <f>IF(ISNUMBER(EY231), EY231*COS(RADIANS(-$C231+Графики!$B$5))+EZ231*SIN(RADIANS(-$C231+Графики!$B$5)),"")</f>
        <v/>
      </c>
      <c r="FC231" s="24"/>
      <c r="FD231" s="25"/>
      <c r="FE231" s="25"/>
      <c r="FF231" s="25"/>
      <c r="FG231" s="18" t="str">
        <f t="shared" si="639"/>
        <v/>
      </c>
      <c r="FH231" s="18" t="str">
        <f t="shared" si="640"/>
        <v/>
      </c>
      <c r="FI231" s="18" t="str">
        <f t="shared" ref="FI231:FI294" si="689">IF(ISNUMBER(FG231),FI230+FG231*0.5,IF(ISNUMBER(FG432),0,""))</f>
        <v/>
      </c>
      <c r="FJ231" s="18" t="str">
        <f t="shared" ref="FJ231:FJ294" si="690">IF(ISNUMBER(FH231),FJ230+FH231*0.5,IF(ISNUMBER(FH432),0,""))</f>
        <v/>
      </c>
      <c r="FK231" s="18" t="str">
        <f>IF(ISNUMBER(FI231), FI231*COS(RADIANS(-$C231+Графики!$B$3))+FJ231*SIN(RADIANS(-$C231+Графики!$B$3)),"")</f>
        <v/>
      </c>
      <c r="FL231" s="19" t="str">
        <f>IF(ISNUMBER(FI231), FI231*COS(RADIANS(-$C231+Графики!$B$5))+FJ231*SIN(RADIANS(-$C231+Графики!$B$5)),"")</f>
        <v/>
      </c>
      <c r="FM231" s="24"/>
      <c r="FN231" s="25"/>
      <c r="FO231" s="25"/>
      <c r="FP231" s="25"/>
      <c r="FQ231" s="18" t="str">
        <f t="shared" si="641"/>
        <v/>
      </c>
      <c r="FR231" s="18" t="str">
        <f t="shared" si="642"/>
        <v/>
      </c>
      <c r="FS231" s="18" t="str">
        <f t="shared" ref="FS231:FS294" si="691">IF(ISNUMBER(FQ231),FS230+FQ231*0.5,IF(ISNUMBER(FQ432),0,""))</f>
        <v/>
      </c>
      <c r="FT231" s="18" t="str">
        <f t="shared" ref="FT231:FT294" si="692">IF(ISNUMBER(FR231),FT230+FR231*0.5,IF(ISNUMBER(FR432),0,""))</f>
        <v/>
      </c>
      <c r="FU231" s="18" t="str">
        <f>IF(ISNUMBER(FS231), FS231*COS(RADIANS(-$C231+Графики!$B$3))+FT231*SIN(RADIANS(-$C231+Графики!$B$3)),"")</f>
        <v/>
      </c>
      <c r="FV231" s="19" t="str">
        <f>IF(ISNUMBER(FS231), FS231*COS(RADIANS(-$C231+Графики!$B$5))+FT231*SIN(RADIANS(-$C231+Графики!$B$5)),"")</f>
        <v/>
      </c>
      <c r="FW231" s="24"/>
      <c r="FX231" s="25"/>
      <c r="FY231" s="25"/>
      <c r="FZ231" s="25"/>
      <c r="GA231" s="18" t="str">
        <f t="shared" si="643"/>
        <v/>
      </c>
      <c r="GB231" s="18" t="str">
        <f t="shared" si="644"/>
        <v/>
      </c>
      <c r="GC231" s="18" t="str">
        <f t="shared" ref="GC231:GC294" si="693">IF(ISNUMBER(GA231),GC230+GA231*0.5,IF(ISNUMBER(GA432),0,""))</f>
        <v/>
      </c>
      <c r="GD231" s="18" t="str">
        <f t="shared" ref="GD231:GD294" si="694">IF(ISNUMBER(GB231),GD230+GB231*0.5,IF(ISNUMBER(GB432),0,""))</f>
        <v/>
      </c>
      <c r="GE231" s="18" t="str">
        <f>IF(ISNUMBER(GC231), GC231*COS(RADIANS(-$C231+Графики!$B$3))+GD231*SIN(RADIANS(-$C231+Графики!$B$3)),"")</f>
        <v/>
      </c>
      <c r="GF231" s="19" t="str">
        <f>IF(ISNUMBER(GC231), GC231*COS(RADIANS(-$C231+Графики!$B$5))+GD231*SIN(RADIANS(-$C231+Графики!$B$5)),"")</f>
        <v/>
      </c>
      <c r="GG231" s="24"/>
      <c r="GH231" s="25"/>
      <c r="GI231" s="25"/>
      <c r="GJ231" s="25"/>
      <c r="GK231" s="18" t="str">
        <f t="shared" si="645"/>
        <v/>
      </c>
      <c r="GL231" s="18" t="str">
        <f t="shared" si="646"/>
        <v/>
      </c>
      <c r="GM231" s="18" t="str">
        <f t="shared" ref="GM231:GM294" si="695">IF(ISNUMBER(GK231),GM230+GK231*0.5,IF(ISNUMBER(GK432),0,""))</f>
        <v/>
      </c>
      <c r="GN231" s="18" t="str">
        <f t="shared" ref="GN231:GN294" si="696">IF(ISNUMBER(GL231),GN230+GL231*0.5,IF(ISNUMBER(GL432),0,""))</f>
        <v/>
      </c>
      <c r="GO231" s="18" t="str">
        <f>IF(ISNUMBER(GM231), GM231*COS(RADIANS(-$C231+Графики!$B$3))+GN231*SIN(RADIANS(-$C231+Графики!$B$3)),"")</f>
        <v/>
      </c>
      <c r="GP231" s="19" t="str">
        <f>IF(ISNUMBER(GM231), GM231*COS(RADIANS(-$C231+Графики!$B$5))+GN231*SIN(RADIANS(-$C231+Графики!$B$5)),"")</f>
        <v/>
      </c>
      <c r="GQ231" s="24"/>
      <c r="GR231" s="25"/>
      <c r="GS231" s="25"/>
      <c r="GT231" s="25"/>
      <c r="GU231" s="18" t="str">
        <f t="shared" si="647"/>
        <v/>
      </c>
      <c r="GV231" s="18" t="str">
        <f t="shared" si="648"/>
        <v/>
      </c>
      <c r="GW231" s="18" t="str">
        <f t="shared" ref="GW231:GW294" si="697">IF(ISNUMBER(GU231),GW230+GU231*0.5,IF(ISNUMBER(GU432),0,""))</f>
        <v/>
      </c>
      <c r="GX231" s="18" t="str">
        <f t="shared" ref="GX231:GX294" si="698">IF(ISNUMBER(GV231),GX230+GV231*0.5,IF(ISNUMBER(GV432),0,""))</f>
        <v/>
      </c>
      <c r="GY231" s="18" t="str">
        <f>IF(ISNUMBER(GW231), GW231*COS(RADIANS(-$C231+Графики!$B$3))+GX231*SIN(RADIANS(-$C231+Графики!$B$3)),"")</f>
        <v/>
      </c>
      <c r="GZ231" s="19" t="str">
        <f>IF(ISNUMBER(GW231), GW231*COS(RADIANS(-$C231+Графики!$B$5))+GX231*SIN(RADIANS(-$C231+Графики!$B$5)),"")</f>
        <v/>
      </c>
      <c r="HA231" s="24"/>
      <c r="HB231" s="25"/>
      <c r="HC231" s="25"/>
      <c r="HD231" s="25"/>
      <c r="HE231" s="18" t="str">
        <f t="shared" si="649"/>
        <v/>
      </c>
      <c r="HF231" s="18" t="str">
        <f t="shared" si="650"/>
        <v/>
      </c>
      <c r="HG231" s="18" t="str">
        <f t="shared" ref="HG231:HG294" si="699">IF(ISNUMBER(HE231),HG230+HE231*0.5,IF(ISNUMBER(HE432),0,""))</f>
        <v/>
      </c>
      <c r="HH231" s="18" t="str">
        <f t="shared" ref="HH231:HH294" si="700">IF(ISNUMBER(HF231),HH230+HF231*0.5,IF(ISNUMBER(HF432),0,""))</f>
        <v/>
      </c>
      <c r="HI231" s="18" t="str">
        <f>IF(ISNUMBER(HG231), HG231*COS(RADIANS(-$C231+Графики!$B$3))+HH231*SIN(RADIANS(-$C231+Графики!$B$3)),"")</f>
        <v/>
      </c>
      <c r="HJ231" s="19" t="str">
        <f>IF(ISNUMBER(HG231), HG231*COS(RADIANS(-$C231+Графики!$B$5))+HH231*SIN(RADIANS(-$C231+Графики!$B$5)),"")</f>
        <v/>
      </c>
      <c r="HK231" s="24"/>
      <c r="HL231" s="25"/>
      <c r="HM231" s="25"/>
      <c r="HN231" s="25"/>
      <c r="HO231" s="18" t="str">
        <f t="shared" si="651"/>
        <v/>
      </c>
      <c r="HP231" s="18" t="str">
        <f t="shared" si="652"/>
        <v/>
      </c>
      <c r="HQ231" s="18" t="str">
        <f t="shared" ref="HQ231:HQ294" si="701">IF(ISNUMBER(HO231),HQ230+HO231*0.5,IF(ISNUMBER(HO432),0,""))</f>
        <v/>
      </c>
      <c r="HR231" s="18" t="str">
        <f t="shared" ref="HR231:HR294" si="702">IF(ISNUMBER(HP231),HR230+HP231*0.5,IF(ISNUMBER(HP432),0,""))</f>
        <v/>
      </c>
      <c r="HS231" s="18" t="str">
        <f>IF(ISNUMBER(HQ231), HQ231*COS(RADIANS(-$C231+Графики!$B$3))+HR231*SIN(RADIANS(-$C231+Графики!$B$3)),"")</f>
        <v/>
      </c>
      <c r="HT231" s="19" t="str">
        <f>IF(ISNUMBER(HQ231), HQ231*COS(RADIANS(-$C231+Графики!$B$5))+HR231*SIN(RADIANS(-$C231+Графики!$B$5)),"")</f>
        <v/>
      </c>
      <c r="HU231" s="24"/>
      <c r="HV231" s="25"/>
      <c r="HW231" s="25"/>
      <c r="HX231" s="25"/>
      <c r="HY231" s="18" t="str">
        <f t="shared" si="653"/>
        <v/>
      </c>
      <c r="HZ231" s="18" t="str">
        <f t="shared" si="654"/>
        <v/>
      </c>
      <c r="IA231" s="18" t="str">
        <f t="shared" ref="IA231:IA294" si="703">IF(ISNUMBER(HY231),IA230+HY231*0.5,IF(ISNUMBER(HY432),0,""))</f>
        <v/>
      </c>
      <c r="IB231" s="18" t="str">
        <f t="shared" ref="IB231:IB294" si="704">IF(ISNUMBER(HZ231),IB230+HZ231*0.5,IF(ISNUMBER(HZ432),0,""))</f>
        <v/>
      </c>
      <c r="IC231" s="18" t="str">
        <f>IF(ISNUMBER(IA231), IA231*COS(RADIANS(-$C231+Графики!$B$3))+IB231*SIN(RADIANS(-$C231+Графики!$B$3)),"")</f>
        <v/>
      </c>
      <c r="ID231" s="19" t="str">
        <f>IF(ISNUMBER(IA231), IA231*COS(RADIANS(-$C231+Графики!$B$5))+IB231*SIN(RADIANS(-$C231+Графики!$B$5)),"")</f>
        <v/>
      </c>
      <c r="IE231" s="24"/>
      <c r="IF231" s="25"/>
      <c r="IG231" s="25"/>
      <c r="IH231" s="25"/>
      <c r="II231" s="18" t="str">
        <f t="shared" si="655"/>
        <v/>
      </c>
      <c r="IJ231" s="18" t="str">
        <f t="shared" si="656"/>
        <v/>
      </c>
      <c r="IK231" s="18" t="str">
        <f t="shared" ref="IK231:IK294" si="705">IF(ISNUMBER(II231),IK230+II231*0.5,IF(ISNUMBER(II432),0,""))</f>
        <v/>
      </c>
      <c r="IL231" s="18" t="str">
        <f t="shared" ref="IL231:IL294" si="706">IF(ISNUMBER(IJ231),IL230+IJ231*0.5,IF(ISNUMBER(IJ432),0,""))</f>
        <v/>
      </c>
      <c r="IM231" s="18" t="str">
        <f>IF(ISNUMBER(IK231), IK231*COS(RADIANS(-$C231+Графики!$B$3))+IL231*SIN(RADIANS(-$C231+Графики!$B$3)),"")</f>
        <v/>
      </c>
      <c r="IN231" s="19" t="str">
        <f>IF(ISNUMBER(IK231), IK231*COS(RADIANS(-$C231+Графики!$B$5))+IL231*SIN(RADIANS(-$C231+Графики!$B$5)),"")</f>
        <v/>
      </c>
      <c r="IO231" s="24"/>
      <c r="IP231" s="25"/>
      <c r="IQ231" s="25"/>
      <c r="IR231" s="25"/>
      <c r="IS231" s="18" t="str">
        <f t="shared" si="657"/>
        <v/>
      </c>
      <c r="IT231" s="18" t="str">
        <f t="shared" si="658"/>
        <v/>
      </c>
      <c r="IU231" s="18" t="str">
        <f t="shared" ref="IU231:IU294" si="707">IF(ISNUMBER(IS231),IU230+IS231*0.5,IF(ISNUMBER(IS432),0,""))</f>
        <v/>
      </c>
      <c r="IV231" s="18" t="str">
        <f t="shared" ref="IV231:IV294" si="708">IF(ISNUMBER(IT231),IV230+IT231*0.5,IF(ISNUMBER(IT432),0,""))</f>
        <v/>
      </c>
      <c r="IW231" s="18" t="str">
        <f>IF(ISNUMBER(IU231), IU231*COS(RADIANS(-$C231+Графики!$B$3))+IV231*SIN(RADIANS(-$C231+Графики!$B$3)),"")</f>
        <v/>
      </c>
      <c r="IX231" s="19" t="str">
        <f>IF(ISNUMBER(IU231), IU231*COS(RADIANS(-$C231+Графики!$B$5))+IV231*SIN(RADIANS(-$C231+Графики!$B$5)),"")</f>
        <v/>
      </c>
    </row>
    <row r="232" spans="1:258" s="88" customFormat="1" x14ac:dyDescent="0.25">
      <c r="A232" s="44">
        <v>232</v>
      </c>
      <c r="B232" s="50">
        <v>0</v>
      </c>
      <c r="C232" s="11">
        <f>IF(Графики!$A$7="Расчитывать с учетом закручивания скважины",B232,0)</f>
        <v>0</v>
      </c>
      <c r="D232" s="47">
        <v>114.5</v>
      </c>
      <c r="E232" s="34">
        <f t="shared" si="608"/>
        <v>0</v>
      </c>
      <c r="F232" s="35">
        <f t="shared" si="608"/>
        <v>0</v>
      </c>
      <c r="G232" s="35">
        <f t="shared" si="605"/>
        <v>0</v>
      </c>
      <c r="H232" s="36">
        <f t="shared" si="606"/>
        <v>0</v>
      </c>
      <c r="I232" s="29"/>
      <c r="J232" s="25"/>
      <c r="K232" s="25"/>
      <c r="L232" s="25"/>
      <c r="M232" s="18" t="str">
        <f t="shared" si="609"/>
        <v/>
      </c>
      <c r="N232" s="18" t="str">
        <f t="shared" si="610"/>
        <v/>
      </c>
      <c r="O232" s="18" t="str">
        <f t="shared" si="659"/>
        <v/>
      </c>
      <c r="P232" s="18" t="str">
        <f t="shared" si="660"/>
        <v/>
      </c>
      <c r="Q232" s="18" t="str">
        <f>IF(ISNUMBER(O232), O232*COS(RADIANS(-$C232+Графики!$B$3))+P232*SIN(RADIANS(-$C232+Графики!$B$3)),"")</f>
        <v/>
      </c>
      <c r="R232" s="19" t="str">
        <f>IF(ISNUMBER(O232), O232*COS(RADIANS(-$C232+Графики!$B$5))+P232*SIN(RADIANS(-$C232+Графики!$B$5)),"")</f>
        <v/>
      </c>
      <c r="S232" s="29"/>
      <c r="T232" s="25"/>
      <c r="U232" s="25"/>
      <c r="V232" s="25"/>
      <c r="W232" s="18" t="str">
        <f t="shared" si="611"/>
        <v/>
      </c>
      <c r="X232" s="18" t="str">
        <f t="shared" si="612"/>
        <v/>
      </c>
      <c r="Y232" s="18" t="str">
        <f t="shared" si="661"/>
        <v/>
      </c>
      <c r="Z232" s="18" t="str">
        <f t="shared" si="662"/>
        <v/>
      </c>
      <c r="AA232" s="18" t="str">
        <f>IF(ISNUMBER(Y232), Y232*COS(RADIANS(-$C232+Графики!$B$3))+Z232*SIN(RADIANS(-$C232+Графики!$B$3)),"")</f>
        <v/>
      </c>
      <c r="AB232" s="18" t="str">
        <f>IF(ISNUMBER(Y232), Y232*COS(RADIANS(-$C232+Графики!$B$5))+Z232*SIN(RADIANS(-$C232+Графики!$B$5)),"")</f>
        <v/>
      </c>
      <c r="AC232" s="24"/>
      <c r="AD232" s="25"/>
      <c r="AE232" s="25"/>
      <c r="AF232" s="25"/>
      <c r="AG232" s="18" t="str">
        <f t="shared" si="613"/>
        <v/>
      </c>
      <c r="AH232" s="18" t="str">
        <f t="shared" si="614"/>
        <v/>
      </c>
      <c r="AI232" s="18" t="str">
        <f t="shared" si="663"/>
        <v/>
      </c>
      <c r="AJ232" s="18" t="str">
        <f t="shared" si="664"/>
        <v/>
      </c>
      <c r="AK232" s="18" t="str">
        <f>IF(ISNUMBER(AI232), AI232*COS(RADIANS(-$C232+Графики!$B$3))+AJ232*SIN(RADIANS(-$C232+Графики!$B$3)),"")</f>
        <v/>
      </c>
      <c r="AL232" s="19" t="str">
        <f>IF(ISNUMBER(AI232), AI232*COS(RADIANS(-$C232+Графики!$B$5))+AJ232*SIN(RADIANS(-$C232+Графики!$B$5)),"")</f>
        <v/>
      </c>
      <c r="AM232" s="24"/>
      <c r="AN232" s="25"/>
      <c r="AO232" s="25"/>
      <c r="AP232" s="25"/>
      <c r="AQ232" s="18" t="str">
        <f t="shared" si="615"/>
        <v/>
      </c>
      <c r="AR232" s="18" t="str">
        <f t="shared" si="616"/>
        <v/>
      </c>
      <c r="AS232" s="18" t="str">
        <f t="shared" si="665"/>
        <v/>
      </c>
      <c r="AT232" s="18" t="str">
        <f t="shared" si="666"/>
        <v/>
      </c>
      <c r="AU232" s="18" t="str">
        <f>IF(ISNUMBER(AS232), AS232*COS(RADIANS(-$C232+Графики!$B$3))+AT232*SIN(RADIANS(-$C232+Графики!$B$3)),"")</f>
        <v/>
      </c>
      <c r="AV232" s="19" t="str">
        <f>IF(ISNUMBER(AS232), AS232*COS(RADIANS(-$C232+Графики!$B$5))+AT232*SIN(RADIANS(-$C232+Графики!$B$5)),"")</f>
        <v/>
      </c>
      <c r="AW232" s="24"/>
      <c r="AX232" s="25"/>
      <c r="AY232" s="25"/>
      <c r="AZ232" s="25"/>
      <c r="BA232" s="18" t="str">
        <f t="shared" si="617"/>
        <v/>
      </c>
      <c r="BB232" s="18" t="str">
        <f t="shared" si="618"/>
        <v/>
      </c>
      <c r="BC232" s="18" t="str">
        <f t="shared" si="667"/>
        <v/>
      </c>
      <c r="BD232" s="18" t="str">
        <f t="shared" si="668"/>
        <v/>
      </c>
      <c r="BE232" s="18" t="str">
        <f>IF(ISNUMBER(BC232), BC232*COS(RADIANS(-$C232+Графики!$B$3))+BD232*SIN(RADIANS(-$C232+Графики!$B$3)),"")</f>
        <v/>
      </c>
      <c r="BF232" s="19" t="str">
        <f>IF(ISNUMBER(BC232), BC232*COS(RADIANS(-$C232+Графики!$B$5))+BD232*SIN(RADIANS(-$C232+Графики!$B$5)),"")</f>
        <v/>
      </c>
      <c r="BG232" s="24"/>
      <c r="BH232" s="25"/>
      <c r="BI232" s="25"/>
      <c r="BJ232" s="25"/>
      <c r="BK232" s="18" t="str">
        <f t="shared" si="619"/>
        <v/>
      </c>
      <c r="BL232" s="18" t="str">
        <f t="shared" si="620"/>
        <v/>
      </c>
      <c r="BM232" s="18" t="str">
        <f t="shared" si="669"/>
        <v/>
      </c>
      <c r="BN232" s="18" t="str">
        <f t="shared" si="670"/>
        <v/>
      </c>
      <c r="BO232" s="18" t="str">
        <f>IF(ISNUMBER(BM232), BM232*COS(RADIANS(-$C232+Графики!$B$3))+BN232*SIN(RADIANS(-$C232+Графики!$B$3)),"")</f>
        <v/>
      </c>
      <c r="BP232" s="19" t="str">
        <f>IF(ISNUMBER(BM232), BM232*COS(RADIANS(-$C232+Графики!$B$5))+BN232*SIN(RADIANS(-$C232+Графики!$B$5)),"")</f>
        <v/>
      </c>
      <c r="BQ232" s="24"/>
      <c r="BR232" s="25"/>
      <c r="BS232" s="25"/>
      <c r="BT232" s="25"/>
      <c r="BU232" s="18" t="str">
        <f t="shared" si="621"/>
        <v/>
      </c>
      <c r="BV232" s="18" t="str">
        <f t="shared" si="622"/>
        <v/>
      </c>
      <c r="BW232" s="18" t="str">
        <f t="shared" si="671"/>
        <v/>
      </c>
      <c r="BX232" s="18" t="str">
        <f t="shared" si="672"/>
        <v/>
      </c>
      <c r="BY232" s="18" t="str">
        <f>IF(ISNUMBER(BW232), BW232*COS(RADIANS(-$C232+Графики!$B$3))+BX232*SIN(RADIANS(-$C232+Графики!$B$3)),"")</f>
        <v/>
      </c>
      <c r="BZ232" s="19" t="str">
        <f>IF(ISNUMBER(BW232), BW232*COS(RADIANS(-$C232+Графики!$B$5))+BX232*SIN(RADIANS(-$C232+Графики!$B$5)),"")</f>
        <v/>
      </c>
      <c r="CA232" s="29"/>
      <c r="CB232" s="25"/>
      <c r="CC232" s="25"/>
      <c r="CD232" s="25"/>
      <c r="CE232" s="18" t="str">
        <f t="shared" si="623"/>
        <v/>
      </c>
      <c r="CF232" s="18" t="str">
        <f t="shared" si="624"/>
        <v/>
      </c>
      <c r="CG232" s="18" t="str">
        <f t="shared" si="673"/>
        <v/>
      </c>
      <c r="CH232" s="18" t="str">
        <f t="shared" si="674"/>
        <v/>
      </c>
      <c r="CI232" s="18" t="str">
        <f>IF(ISNUMBER(CG232), CG232*COS(RADIANS(-$C232+Графики!$B$3))+CH232*SIN(RADIANS(-$C232+Графики!$B$3)),"")</f>
        <v/>
      </c>
      <c r="CJ232" s="19" t="str">
        <f>IF(ISNUMBER(CG232), CG232*COS(RADIANS(-$C232+Графики!$B$5))+CH232*SIN(RADIANS(-$C232+Графики!$B$5)),"")</f>
        <v/>
      </c>
      <c r="CK232" s="24"/>
      <c r="CL232" s="25"/>
      <c r="CM232" s="25"/>
      <c r="CN232" s="25"/>
      <c r="CO232" s="18" t="str">
        <f t="shared" si="625"/>
        <v/>
      </c>
      <c r="CP232" s="18" t="str">
        <f t="shared" si="626"/>
        <v/>
      </c>
      <c r="CQ232" s="18" t="str">
        <f t="shared" si="675"/>
        <v/>
      </c>
      <c r="CR232" s="18" t="str">
        <f t="shared" si="676"/>
        <v/>
      </c>
      <c r="CS232" s="18" t="str">
        <f>IF(ISNUMBER(CQ232), CQ232*COS(RADIANS(-$C232+Графики!$B$3))+CR232*SIN(RADIANS(-$C232+Графики!$B$3)),"")</f>
        <v/>
      </c>
      <c r="CT232" s="19" t="str">
        <f>IF(ISNUMBER(CQ232), CQ232*COS(RADIANS(-$C232+Графики!$B$5))+CR232*SIN(RADIANS(-$C232+Графики!$B$5)),"")</f>
        <v/>
      </c>
      <c r="CU232" s="24"/>
      <c r="CV232" s="25"/>
      <c r="CW232" s="25"/>
      <c r="CX232" s="25"/>
      <c r="CY232" s="18" t="str">
        <f t="shared" si="627"/>
        <v/>
      </c>
      <c r="CZ232" s="18" t="str">
        <f t="shared" si="628"/>
        <v/>
      </c>
      <c r="DA232" s="18" t="str">
        <f t="shared" si="677"/>
        <v/>
      </c>
      <c r="DB232" s="18" t="str">
        <f t="shared" si="678"/>
        <v/>
      </c>
      <c r="DC232" s="18" t="str">
        <f>IF(ISNUMBER(DA232), DA232*COS(RADIANS(-$C232+Графики!$B$3))+DB232*SIN(RADIANS(-$C232+Графики!$B$3)),"")</f>
        <v/>
      </c>
      <c r="DD232" s="19" t="str">
        <f>IF(ISNUMBER(DA232), DA232*COS(RADIANS(-$C232+Графики!$B$5))+DB232*SIN(RADIANS(-$C232+Графики!$B$5)),"")</f>
        <v/>
      </c>
      <c r="DE232" s="24"/>
      <c r="DF232" s="25"/>
      <c r="DG232" s="25"/>
      <c r="DH232" s="25"/>
      <c r="DI232" s="18" t="str">
        <f t="shared" si="629"/>
        <v/>
      </c>
      <c r="DJ232" s="18" t="str">
        <f t="shared" si="630"/>
        <v/>
      </c>
      <c r="DK232" s="18" t="str">
        <f t="shared" si="679"/>
        <v/>
      </c>
      <c r="DL232" s="18" t="str">
        <f t="shared" si="680"/>
        <v/>
      </c>
      <c r="DM232" s="18" t="str">
        <f>IF(ISNUMBER(DK232), DK232*COS(RADIANS(-$C232+Графики!$B$3))+DL232*SIN(RADIANS(-$C232+Графики!$B$3)),"")</f>
        <v/>
      </c>
      <c r="DN232" s="19" t="str">
        <f>IF(ISNUMBER(DK232), DK232*COS(RADIANS(-$C232+Графики!$B$5))+DL232*SIN(RADIANS(-$C232+Графики!$B$5)),"")</f>
        <v/>
      </c>
      <c r="DO232" s="24"/>
      <c r="DP232" s="25"/>
      <c r="DQ232" s="25"/>
      <c r="DR232" s="25"/>
      <c r="DS232" s="18" t="str">
        <f t="shared" si="631"/>
        <v/>
      </c>
      <c r="DT232" s="18" t="str">
        <f t="shared" si="632"/>
        <v/>
      </c>
      <c r="DU232" s="18" t="str">
        <f t="shared" si="681"/>
        <v/>
      </c>
      <c r="DV232" s="18" t="str">
        <f t="shared" si="682"/>
        <v/>
      </c>
      <c r="DW232" s="18" t="str">
        <f>IF(ISNUMBER(DU232), DU232*COS(RADIANS(-$C232+Графики!$B$3))+DV232*SIN(RADIANS(-$C232+Графики!$B$3)),"")</f>
        <v/>
      </c>
      <c r="DX232" s="19" t="str">
        <f>IF(ISNUMBER(DU232), DU232*COS(RADIANS(-$C232+Графики!$B$5))+DV232*SIN(RADIANS(-$C232+Графики!$B$5)),"")</f>
        <v/>
      </c>
      <c r="DY232" s="24"/>
      <c r="DZ232" s="25"/>
      <c r="EA232" s="25"/>
      <c r="EB232" s="25"/>
      <c r="EC232" s="18" t="str">
        <f t="shared" si="633"/>
        <v/>
      </c>
      <c r="ED232" s="18" t="str">
        <f t="shared" si="634"/>
        <v/>
      </c>
      <c r="EE232" s="18" t="str">
        <f t="shared" si="683"/>
        <v/>
      </c>
      <c r="EF232" s="18" t="str">
        <f t="shared" si="684"/>
        <v/>
      </c>
      <c r="EG232" s="18" t="str">
        <f>IF(ISNUMBER(EE232), EE232*COS(RADIANS(-$C232+Графики!$B$3))+EF232*SIN(RADIANS(-$C232+Графики!$B$3)),"")</f>
        <v/>
      </c>
      <c r="EH232" s="19" t="str">
        <f>IF(ISNUMBER(EE232), EE232*COS(RADIANS(-$C232+Графики!$B$5))+EF232*SIN(RADIANS(-$C232+Графики!$B$5)),"")</f>
        <v/>
      </c>
      <c r="EI232" s="24"/>
      <c r="EJ232" s="25"/>
      <c r="EK232" s="25"/>
      <c r="EL232" s="25"/>
      <c r="EM232" s="18" t="str">
        <f t="shared" si="635"/>
        <v/>
      </c>
      <c r="EN232" s="18" t="str">
        <f t="shared" si="636"/>
        <v/>
      </c>
      <c r="EO232" s="18" t="str">
        <f t="shared" si="685"/>
        <v/>
      </c>
      <c r="EP232" s="18" t="str">
        <f t="shared" si="686"/>
        <v/>
      </c>
      <c r="EQ232" s="18" t="str">
        <f>IF(ISNUMBER(EO232), EO232*COS(RADIANS(-$C232+Графики!$B$3))+EP232*SIN(RADIANS(-$C232+Графики!$B$3)),"")</f>
        <v/>
      </c>
      <c r="ER232" s="19" t="str">
        <f>IF(ISNUMBER(EO232), EO232*COS(RADIANS(-$C232+Графики!$B$5))+EP232*SIN(RADIANS(-$C232+Графики!$B$5)),"")</f>
        <v/>
      </c>
      <c r="ES232" s="24"/>
      <c r="ET232" s="25"/>
      <c r="EU232" s="25"/>
      <c r="EV232" s="25"/>
      <c r="EW232" s="18" t="str">
        <f t="shared" si="637"/>
        <v/>
      </c>
      <c r="EX232" s="18" t="str">
        <f t="shared" si="638"/>
        <v/>
      </c>
      <c r="EY232" s="18" t="str">
        <f t="shared" si="687"/>
        <v/>
      </c>
      <c r="EZ232" s="18" t="str">
        <f t="shared" si="688"/>
        <v/>
      </c>
      <c r="FA232" s="18" t="str">
        <f>IF(ISNUMBER(EY232), EY232*COS(RADIANS(-$C232+Графики!$B$3))+EZ232*SIN(RADIANS(-$C232+Графики!$B$3)),"")</f>
        <v/>
      </c>
      <c r="FB232" s="19" t="str">
        <f>IF(ISNUMBER(EY232), EY232*COS(RADIANS(-$C232+Графики!$B$5))+EZ232*SIN(RADIANS(-$C232+Графики!$B$5)),"")</f>
        <v/>
      </c>
      <c r="FC232" s="24"/>
      <c r="FD232" s="25"/>
      <c r="FE232" s="25"/>
      <c r="FF232" s="25"/>
      <c r="FG232" s="18" t="str">
        <f t="shared" si="639"/>
        <v/>
      </c>
      <c r="FH232" s="18" t="str">
        <f t="shared" si="640"/>
        <v/>
      </c>
      <c r="FI232" s="18" t="str">
        <f t="shared" si="689"/>
        <v/>
      </c>
      <c r="FJ232" s="18" t="str">
        <f t="shared" si="690"/>
        <v/>
      </c>
      <c r="FK232" s="18" t="str">
        <f>IF(ISNUMBER(FI232), FI232*COS(RADIANS(-$C232+Графики!$B$3))+FJ232*SIN(RADIANS(-$C232+Графики!$B$3)),"")</f>
        <v/>
      </c>
      <c r="FL232" s="19" t="str">
        <f>IF(ISNUMBER(FI232), FI232*COS(RADIANS(-$C232+Графики!$B$5))+FJ232*SIN(RADIANS(-$C232+Графики!$B$5)),"")</f>
        <v/>
      </c>
      <c r="FM232" s="24"/>
      <c r="FN232" s="25"/>
      <c r="FO232" s="25"/>
      <c r="FP232" s="25"/>
      <c r="FQ232" s="18" t="str">
        <f t="shared" si="641"/>
        <v/>
      </c>
      <c r="FR232" s="18" t="str">
        <f t="shared" si="642"/>
        <v/>
      </c>
      <c r="FS232" s="18" t="str">
        <f t="shared" si="691"/>
        <v/>
      </c>
      <c r="FT232" s="18" t="str">
        <f t="shared" si="692"/>
        <v/>
      </c>
      <c r="FU232" s="18" t="str">
        <f>IF(ISNUMBER(FS232), FS232*COS(RADIANS(-$C232+Графики!$B$3))+FT232*SIN(RADIANS(-$C232+Графики!$B$3)),"")</f>
        <v/>
      </c>
      <c r="FV232" s="19" t="str">
        <f>IF(ISNUMBER(FS232), FS232*COS(RADIANS(-$C232+Графики!$B$5))+FT232*SIN(RADIANS(-$C232+Графики!$B$5)),"")</f>
        <v/>
      </c>
      <c r="FW232" s="24"/>
      <c r="FX232" s="25"/>
      <c r="FY232" s="25"/>
      <c r="FZ232" s="25"/>
      <c r="GA232" s="18" t="str">
        <f t="shared" si="643"/>
        <v/>
      </c>
      <c r="GB232" s="18" t="str">
        <f t="shared" si="644"/>
        <v/>
      </c>
      <c r="GC232" s="18" t="str">
        <f t="shared" si="693"/>
        <v/>
      </c>
      <c r="GD232" s="18" t="str">
        <f t="shared" si="694"/>
        <v/>
      </c>
      <c r="GE232" s="18" t="str">
        <f>IF(ISNUMBER(GC232), GC232*COS(RADIANS(-$C232+Графики!$B$3))+GD232*SIN(RADIANS(-$C232+Графики!$B$3)),"")</f>
        <v/>
      </c>
      <c r="GF232" s="19" t="str">
        <f>IF(ISNUMBER(GC232), GC232*COS(RADIANS(-$C232+Графики!$B$5))+GD232*SIN(RADIANS(-$C232+Графики!$B$5)),"")</f>
        <v/>
      </c>
      <c r="GG232" s="24"/>
      <c r="GH232" s="25"/>
      <c r="GI232" s="25"/>
      <c r="GJ232" s="25"/>
      <c r="GK232" s="18" t="str">
        <f t="shared" si="645"/>
        <v/>
      </c>
      <c r="GL232" s="18" t="str">
        <f t="shared" si="646"/>
        <v/>
      </c>
      <c r="GM232" s="18" t="str">
        <f t="shared" si="695"/>
        <v/>
      </c>
      <c r="GN232" s="18" t="str">
        <f t="shared" si="696"/>
        <v/>
      </c>
      <c r="GO232" s="18" t="str">
        <f>IF(ISNUMBER(GM232), GM232*COS(RADIANS(-$C232+Графики!$B$3))+GN232*SIN(RADIANS(-$C232+Графики!$B$3)),"")</f>
        <v/>
      </c>
      <c r="GP232" s="19" t="str">
        <f>IF(ISNUMBER(GM232), GM232*COS(RADIANS(-$C232+Графики!$B$5))+GN232*SIN(RADIANS(-$C232+Графики!$B$5)),"")</f>
        <v/>
      </c>
      <c r="GQ232" s="24"/>
      <c r="GR232" s="25"/>
      <c r="GS232" s="25"/>
      <c r="GT232" s="25"/>
      <c r="GU232" s="18" t="str">
        <f t="shared" si="647"/>
        <v/>
      </c>
      <c r="GV232" s="18" t="str">
        <f t="shared" si="648"/>
        <v/>
      </c>
      <c r="GW232" s="18" t="str">
        <f t="shared" si="697"/>
        <v/>
      </c>
      <c r="GX232" s="18" t="str">
        <f t="shared" si="698"/>
        <v/>
      </c>
      <c r="GY232" s="18" t="str">
        <f>IF(ISNUMBER(GW232), GW232*COS(RADIANS(-$C232+Графики!$B$3))+GX232*SIN(RADIANS(-$C232+Графики!$B$3)),"")</f>
        <v/>
      </c>
      <c r="GZ232" s="19" t="str">
        <f>IF(ISNUMBER(GW232), GW232*COS(RADIANS(-$C232+Графики!$B$5))+GX232*SIN(RADIANS(-$C232+Графики!$B$5)),"")</f>
        <v/>
      </c>
      <c r="HA232" s="24"/>
      <c r="HB232" s="25"/>
      <c r="HC232" s="25"/>
      <c r="HD232" s="25"/>
      <c r="HE232" s="18" t="str">
        <f t="shared" si="649"/>
        <v/>
      </c>
      <c r="HF232" s="18" t="str">
        <f t="shared" si="650"/>
        <v/>
      </c>
      <c r="HG232" s="18" t="str">
        <f t="shared" si="699"/>
        <v/>
      </c>
      <c r="HH232" s="18" t="str">
        <f t="shared" si="700"/>
        <v/>
      </c>
      <c r="HI232" s="18" t="str">
        <f>IF(ISNUMBER(HG232), HG232*COS(RADIANS(-$C232+Графики!$B$3))+HH232*SIN(RADIANS(-$C232+Графики!$B$3)),"")</f>
        <v/>
      </c>
      <c r="HJ232" s="19" t="str">
        <f>IF(ISNUMBER(HG232), HG232*COS(RADIANS(-$C232+Графики!$B$5))+HH232*SIN(RADIANS(-$C232+Графики!$B$5)),"")</f>
        <v/>
      </c>
      <c r="HK232" s="24"/>
      <c r="HL232" s="25"/>
      <c r="HM232" s="25"/>
      <c r="HN232" s="25"/>
      <c r="HO232" s="18" t="str">
        <f t="shared" si="651"/>
        <v/>
      </c>
      <c r="HP232" s="18" t="str">
        <f t="shared" si="652"/>
        <v/>
      </c>
      <c r="HQ232" s="18" t="str">
        <f t="shared" si="701"/>
        <v/>
      </c>
      <c r="HR232" s="18" t="str">
        <f t="shared" si="702"/>
        <v/>
      </c>
      <c r="HS232" s="18" t="str">
        <f>IF(ISNUMBER(HQ232), HQ232*COS(RADIANS(-$C232+Графики!$B$3))+HR232*SIN(RADIANS(-$C232+Графики!$B$3)),"")</f>
        <v/>
      </c>
      <c r="HT232" s="19" t="str">
        <f>IF(ISNUMBER(HQ232), HQ232*COS(RADIANS(-$C232+Графики!$B$5))+HR232*SIN(RADIANS(-$C232+Графики!$B$5)),"")</f>
        <v/>
      </c>
      <c r="HU232" s="24"/>
      <c r="HV232" s="25"/>
      <c r="HW232" s="25"/>
      <c r="HX232" s="25"/>
      <c r="HY232" s="18" t="str">
        <f t="shared" si="653"/>
        <v/>
      </c>
      <c r="HZ232" s="18" t="str">
        <f t="shared" si="654"/>
        <v/>
      </c>
      <c r="IA232" s="18" t="str">
        <f t="shared" si="703"/>
        <v/>
      </c>
      <c r="IB232" s="18" t="str">
        <f t="shared" si="704"/>
        <v/>
      </c>
      <c r="IC232" s="18" t="str">
        <f>IF(ISNUMBER(IA232), IA232*COS(RADIANS(-$C232+Графики!$B$3))+IB232*SIN(RADIANS(-$C232+Графики!$B$3)),"")</f>
        <v/>
      </c>
      <c r="ID232" s="19" t="str">
        <f>IF(ISNUMBER(IA232), IA232*COS(RADIANS(-$C232+Графики!$B$5))+IB232*SIN(RADIANS(-$C232+Графики!$B$5)),"")</f>
        <v/>
      </c>
      <c r="IE232" s="24"/>
      <c r="IF232" s="25"/>
      <c r="IG232" s="25"/>
      <c r="IH232" s="25"/>
      <c r="II232" s="18" t="str">
        <f t="shared" si="655"/>
        <v/>
      </c>
      <c r="IJ232" s="18" t="str">
        <f t="shared" si="656"/>
        <v/>
      </c>
      <c r="IK232" s="18" t="str">
        <f t="shared" si="705"/>
        <v/>
      </c>
      <c r="IL232" s="18" t="str">
        <f t="shared" si="706"/>
        <v/>
      </c>
      <c r="IM232" s="18" t="str">
        <f>IF(ISNUMBER(IK232), IK232*COS(RADIANS(-$C232+Графики!$B$3))+IL232*SIN(RADIANS(-$C232+Графики!$B$3)),"")</f>
        <v/>
      </c>
      <c r="IN232" s="19" t="str">
        <f>IF(ISNUMBER(IK232), IK232*COS(RADIANS(-$C232+Графики!$B$5))+IL232*SIN(RADIANS(-$C232+Графики!$B$5)),"")</f>
        <v/>
      </c>
      <c r="IO232" s="24"/>
      <c r="IP232" s="25"/>
      <c r="IQ232" s="25"/>
      <c r="IR232" s="25"/>
      <c r="IS232" s="18" t="str">
        <f t="shared" si="657"/>
        <v/>
      </c>
      <c r="IT232" s="18" t="str">
        <f t="shared" si="658"/>
        <v/>
      </c>
      <c r="IU232" s="18" t="str">
        <f t="shared" si="707"/>
        <v/>
      </c>
      <c r="IV232" s="18" t="str">
        <f t="shared" si="708"/>
        <v/>
      </c>
      <c r="IW232" s="18" t="str">
        <f>IF(ISNUMBER(IU232), IU232*COS(RADIANS(-$C232+Графики!$B$3))+IV232*SIN(RADIANS(-$C232+Графики!$B$3)),"")</f>
        <v/>
      </c>
      <c r="IX232" s="19" t="str">
        <f>IF(ISNUMBER(IU232), IU232*COS(RADIANS(-$C232+Графики!$B$5))+IV232*SIN(RADIANS(-$C232+Графики!$B$5)),"")</f>
        <v/>
      </c>
    </row>
    <row r="233" spans="1:258" s="88" customFormat="1" x14ac:dyDescent="0.25">
      <c r="A233" s="44">
        <v>233</v>
      </c>
      <c r="B233" s="50">
        <v>0</v>
      </c>
      <c r="C233" s="11">
        <f>IF(Графики!$A$7="Расчитывать с учетом закручивания скважины",B233,0)</f>
        <v>0</v>
      </c>
      <c r="D233" s="47">
        <v>115</v>
      </c>
      <c r="E233" s="34">
        <f t="shared" si="608"/>
        <v>0</v>
      </c>
      <c r="F233" s="35">
        <f t="shared" si="608"/>
        <v>0</v>
      </c>
      <c r="G233" s="35">
        <f t="shared" si="605"/>
        <v>0</v>
      </c>
      <c r="H233" s="36">
        <f t="shared" si="606"/>
        <v>0</v>
      </c>
      <c r="I233" s="29"/>
      <c r="J233" s="25"/>
      <c r="K233" s="25"/>
      <c r="L233" s="25"/>
      <c r="M233" s="18" t="str">
        <f t="shared" si="609"/>
        <v/>
      </c>
      <c r="N233" s="18" t="str">
        <f t="shared" si="610"/>
        <v/>
      </c>
      <c r="O233" s="18" t="str">
        <f t="shared" si="659"/>
        <v/>
      </c>
      <c r="P233" s="18" t="str">
        <f t="shared" si="660"/>
        <v/>
      </c>
      <c r="Q233" s="18" t="str">
        <f>IF(ISNUMBER(O233), O233*COS(RADIANS(-$C233+Графики!$B$3))+P233*SIN(RADIANS(-$C233+Графики!$B$3)),"")</f>
        <v/>
      </c>
      <c r="R233" s="19" t="str">
        <f>IF(ISNUMBER(O233), O233*COS(RADIANS(-$C233+Графики!$B$5))+P233*SIN(RADIANS(-$C233+Графики!$B$5)),"")</f>
        <v/>
      </c>
      <c r="S233" s="29"/>
      <c r="T233" s="25"/>
      <c r="U233" s="25"/>
      <c r="V233" s="25"/>
      <c r="W233" s="18" t="str">
        <f t="shared" si="611"/>
        <v/>
      </c>
      <c r="X233" s="18" t="str">
        <f t="shared" si="612"/>
        <v/>
      </c>
      <c r="Y233" s="18" t="str">
        <f t="shared" si="661"/>
        <v/>
      </c>
      <c r="Z233" s="18" t="str">
        <f t="shared" si="662"/>
        <v/>
      </c>
      <c r="AA233" s="18" t="str">
        <f>IF(ISNUMBER(Y233), Y233*COS(RADIANS(-$C233+Графики!$B$3))+Z233*SIN(RADIANS(-$C233+Графики!$B$3)),"")</f>
        <v/>
      </c>
      <c r="AB233" s="18" t="str">
        <f>IF(ISNUMBER(Y233), Y233*COS(RADIANS(-$C233+Графики!$B$5))+Z233*SIN(RADIANS(-$C233+Графики!$B$5)),"")</f>
        <v/>
      </c>
      <c r="AC233" s="24"/>
      <c r="AD233" s="25"/>
      <c r="AE233" s="25"/>
      <c r="AF233" s="25"/>
      <c r="AG233" s="18" t="str">
        <f t="shared" si="613"/>
        <v/>
      </c>
      <c r="AH233" s="18" t="str">
        <f t="shared" si="614"/>
        <v/>
      </c>
      <c r="AI233" s="18" t="str">
        <f t="shared" si="663"/>
        <v/>
      </c>
      <c r="AJ233" s="18" t="str">
        <f t="shared" si="664"/>
        <v/>
      </c>
      <c r="AK233" s="18" t="str">
        <f>IF(ISNUMBER(AI233), AI233*COS(RADIANS(-$C233+Графики!$B$3))+AJ233*SIN(RADIANS(-$C233+Графики!$B$3)),"")</f>
        <v/>
      </c>
      <c r="AL233" s="19" t="str">
        <f>IF(ISNUMBER(AI233), AI233*COS(RADIANS(-$C233+Графики!$B$5))+AJ233*SIN(RADIANS(-$C233+Графики!$B$5)),"")</f>
        <v/>
      </c>
      <c r="AM233" s="24"/>
      <c r="AN233" s="25"/>
      <c r="AO233" s="25"/>
      <c r="AP233" s="25"/>
      <c r="AQ233" s="18" t="str">
        <f t="shared" si="615"/>
        <v/>
      </c>
      <c r="AR233" s="18" t="str">
        <f t="shared" si="616"/>
        <v/>
      </c>
      <c r="AS233" s="18" t="str">
        <f t="shared" si="665"/>
        <v/>
      </c>
      <c r="AT233" s="18" t="str">
        <f t="shared" si="666"/>
        <v/>
      </c>
      <c r="AU233" s="18" t="str">
        <f>IF(ISNUMBER(AS233), AS233*COS(RADIANS(-$C233+Графики!$B$3))+AT233*SIN(RADIANS(-$C233+Графики!$B$3)),"")</f>
        <v/>
      </c>
      <c r="AV233" s="19" t="str">
        <f>IF(ISNUMBER(AS233), AS233*COS(RADIANS(-$C233+Графики!$B$5))+AT233*SIN(RADIANS(-$C233+Графики!$B$5)),"")</f>
        <v/>
      </c>
      <c r="AW233" s="24"/>
      <c r="AX233" s="25"/>
      <c r="AY233" s="25"/>
      <c r="AZ233" s="25"/>
      <c r="BA233" s="18" t="str">
        <f t="shared" si="617"/>
        <v/>
      </c>
      <c r="BB233" s="18" t="str">
        <f t="shared" si="618"/>
        <v/>
      </c>
      <c r="BC233" s="18" t="str">
        <f t="shared" si="667"/>
        <v/>
      </c>
      <c r="BD233" s="18" t="str">
        <f t="shared" si="668"/>
        <v/>
      </c>
      <c r="BE233" s="18" t="str">
        <f>IF(ISNUMBER(BC233), BC233*COS(RADIANS(-$C233+Графики!$B$3))+BD233*SIN(RADIANS(-$C233+Графики!$B$3)),"")</f>
        <v/>
      </c>
      <c r="BF233" s="19" t="str">
        <f>IF(ISNUMBER(BC233), BC233*COS(RADIANS(-$C233+Графики!$B$5))+BD233*SIN(RADIANS(-$C233+Графики!$B$5)),"")</f>
        <v/>
      </c>
      <c r="BG233" s="24"/>
      <c r="BH233" s="25"/>
      <c r="BI233" s="25"/>
      <c r="BJ233" s="25"/>
      <c r="BK233" s="18" t="str">
        <f t="shared" si="619"/>
        <v/>
      </c>
      <c r="BL233" s="18" t="str">
        <f t="shared" si="620"/>
        <v/>
      </c>
      <c r="BM233" s="18" t="str">
        <f t="shared" si="669"/>
        <v/>
      </c>
      <c r="BN233" s="18" t="str">
        <f t="shared" si="670"/>
        <v/>
      </c>
      <c r="BO233" s="18" t="str">
        <f>IF(ISNUMBER(BM233), BM233*COS(RADIANS(-$C233+Графики!$B$3))+BN233*SIN(RADIANS(-$C233+Графики!$B$3)),"")</f>
        <v/>
      </c>
      <c r="BP233" s="19" t="str">
        <f>IF(ISNUMBER(BM233), BM233*COS(RADIANS(-$C233+Графики!$B$5))+BN233*SIN(RADIANS(-$C233+Графики!$B$5)),"")</f>
        <v/>
      </c>
      <c r="BQ233" s="24"/>
      <c r="BR233" s="25"/>
      <c r="BS233" s="25"/>
      <c r="BT233" s="25"/>
      <c r="BU233" s="18" t="str">
        <f t="shared" si="621"/>
        <v/>
      </c>
      <c r="BV233" s="18" t="str">
        <f t="shared" si="622"/>
        <v/>
      </c>
      <c r="BW233" s="18" t="str">
        <f t="shared" si="671"/>
        <v/>
      </c>
      <c r="BX233" s="18" t="str">
        <f t="shared" si="672"/>
        <v/>
      </c>
      <c r="BY233" s="18" t="str">
        <f>IF(ISNUMBER(BW233), BW233*COS(RADIANS(-$C233+Графики!$B$3))+BX233*SIN(RADIANS(-$C233+Графики!$B$3)),"")</f>
        <v/>
      </c>
      <c r="BZ233" s="19" t="str">
        <f>IF(ISNUMBER(BW233), BW233*COS(RADIANS(-$C233+Графики!$B$5))+BX233*SIN(RADIANS(-$C233+Графики!$B$5)),"")</f>
        <v/>
      </c>
      <c r="CA233" s="29"/>
      <c r="CB233" s="25"/>
      <c r="CC233" s="25"/>
      <c r="CD233" s="25"/>
      <c r="CE233" s="18" t="str">
        <f t="shared" si="623"/>
        <v/>
      </c>
      <c r="CF233" s="18" t="str">
        <f t="shared" si="624"/>
        <v/>
      </c>
      <c r="CG233" s="18" t="str">
        <f t="shared" si="673"/>
        <v/>
      </c>
      <c r="CH233" s="18" t="str">
        <f t="shared" si="674"/>
        <v/>
      </c>
      <c r="CI233" s="18" t="str">
        <f>IF(ISNUMBER(CG233), CG233*COS(RADIANS(-$C233+Графики!$B$3))+CH233*SIN(RADIANS(-$C233+Графики!$B$3)),"")</f>
        <v/>
      </c>
      <c r="CJ233" s="19" t="str">
        <f>IF(ISNUMBER(CG233), CG233*COS(RADIANS(-$C233+Графики!$B$5))+CH233*SIN(RADIANS(-$C233+Графики!$B$5)),"")</f>
        <v/>
      </c>
      <c r="CK233" s="24"/>
      <c r="CL233" s="25"/>
      <c r="CM233" s="25"/>
      <c r="CN233" s="25"/>
      <c r="CO233" s="18" t="str">
        <f t="shared" si="625"/>
        <v/>
      </c>
      <c r="CP233" s="18" t="str">
        <f t="shared" si="626"/>
        <v/>
      </c>
      <c r="CQ233" s="18" t="str">
        <f t="shared" si="675"/>
        <v/>
      </c>
      <c r="CR233" s="18" t="str">
        <f t="shared" si="676"/>
        <v/>
      </c>
      <c r="CS233" s="18" t="str">
        <f>IF(ISNUMBER(CQ233), CQ233*COS(RADIANS(-$C233+Графики!$B$3))+CR233*SIN(RADIANS(-$C233+Графики!$B$3)),"")</f>
        <v/>
      </c>
      <c r="CT233" s="19" t="str">
        <f>IF(ISNUMBER(CQ233), CQ233*COS(RADIANS(-$C233+Графики!$B$5))+CR233*SIN(RADIANS(-$C233+Графики!$B$5)),"")</f>
        <v/>
      </c>
      <c r="CU233" s="24"/>
      <c r="CV233" s="25"/>
      <c r="CW233" s="25"/>
      <c r="CX233" s="25"/>
      <c r="CY233" s="18" t="str">
        <f t="shared" si="627"/>
        <v/>
      </c>
      <c r="CZ233" s="18" t="str">
        <f t="shared" si="628"/>
        <v/>
      </c>
      <c r="DA233" s="18" t="str">
        <f t="shared" si="677"/>
        <v/>
      </c>
      <c r="DB233" s="18" t="str">
        <f t="shared" si="678"/>
        <v/>
      </c>
      <c r="DC233" s="18" t="str">
        <f>IF(ISNUMBER(DA233), DA233*COS(RADIANS(-$C233+Графики!$B$3))+DB233*SIN(RADIANS(-$C233+Графики!$B$3)),"")</f>
        <v/>
      </c>
      <c r="DD233" s="19" t="str">
        <f>IF(ISNUMBER(DA233), DA233*COS(RADIANS(-$C233+Графики!$B$5))+DB233*SIN(RADIANS(-$C233+Графики!$B$5)),"")</f>
        <v/>
      </c>
      <c r="DE233" s="24"/>
      <c r="DF233" s="25"/>
      <c r="DG233" s="25"/>
      <c r="DH233" s="25"/>
      <c r="DI233" s="18" t="str">
        <f t="shared" si="629"/>
        <v/>
      </c>
      <c r="DJ233" s="18" t="str">
        <f t="shared" si="630"/>
        <v/>
      </c>
      <c r="DK233" s="18" t="str">
        <f t="shared" si="679"/>
        <v/>
      </c>
      <c r="DL233" s="18" t="str">
        <f t="shared" si="680"/>
        <v/>
      </c>
      <c r="DM233" s="18" t="str">
        <f>IF(ISNUMBER(DK233), DK233*COS(RADIANS(-$C233+Графики!$B$3))+DL233*SIN(RADIANS(-$C233+Графики!$B$3)),"")</f>
        <v/>
      </c>
      <c r="DN233" s="19" t="str">
        <f>IF(ISNUMBER(DK233), DK233*COS(RADIANS(-$C233+Графики!$B$5))+DL233*SIN(RADIANS(-$C233+Графики!$B$5)),"")</f>
        <v/>
      </c>
      <c r="DO233" s="24"/>
      <c r="DP233" s="25"/>
      <c r="DQ233" s="25"/>
      <c r="DR233" s="25"/>
      <c r="DS233" s="18" t="str">
        <f t="shared" si="631"/>
        <v/>
      </c>
      <c r="DT233" s="18" t="str">
        <f t="shared" si="632"/>
        <v/>
      </c>
      <c r="DU233" s="18" t="str">
        <f t="shared" si="681"/>
        <v/>
      </c>
      <c r="DV233" s="18" t="str">
        <f t="shared" si="682"/>
        <v/>
      </c>
      <c r="DW233" s="18" t="str">
        <f>IF(ISNUMBER(DU233), DU233*COS(RADIANS(-$C233+Графики!$B$3))+DV233*SIN(RADIANS(-$C233+Графики!$B$3)),"")</f>
        <v/>
      </c>
      <c r="DX233" s="19" t="str">
        <f>IF(ISNUMBER(DU233), DU233*COS(RADIANS(-$C233+Графики!$B$5))+DV233*SIN(RADIANS(-$C233+Графики!$B$5)),"")</f>
        <v/>
      </c>
      <c r="DY233" s="24"/>
      <c r="DZ233" s="25"/>
      <c r="EA233" s="25"/>
      <c r="EB233" s="25"/>
      <c r="EC233" s="18" t="str">
        <f t="shared" si="633"/>
        <v/>
      </c>
      <c r="ED233" s="18" t="str">
        <f t="shared" si="634"/>
        <v/>
      </c>
      <c r="EE233" s="18" t="str">
        <f t="shared" si="683"/>
        <v/>
      </c>
      <c r="EF233" s="18" t="str">
        <f t="shared" si="684"/>
        <v/>
      </c>
      <c r="EG233" s="18" t="str">
        <f>IF(ISNUMBER(EE233), EE233*COS(RADIANS(-$C233+Графики!$B$3))+EF233*SIN(RADIANS(-$C233+Графики!$B$3)),"")</f>
        <v/>
      </c>
      <c r="EH233" s="19" t="str">
        <f>IF(ISNUMBER(EE233), EE233*COS(RADIANS(-$C233+Графики!$B$5))+EF233*SIN(RADIANS(-$C233+Графики!$B$5)),"")</f>
        <v/>
      </c>
      <c r="EI233" s="24"/>
      <c r="EJ233" s="25"/>
      <c r="EK233" s="25"/>
      <c r="EL233" s="25"/>
      <c r="EM233" s="18" t="str">
        <f t="shared" si="635"/>
        <v/>
      </c>
      <c r="EN233" s="18" t="str">
        <f t="shared" si="636"/>
        <v/>
      </c>
      <c r="EO233" s="18" t="str">
        <f t="shared" si="685"/>
        <v/>
      </c>
      <c r="EP233" s="18" t="str">
        <f t="shared" si="686"/>
        <v/>
      </c>
      <c r="EQ233" s="18" t="str">
        <f>IF(ISNUMBER(EO233), EO233*COS(RADIANS(-$C233+Графики!$B$3))+EP233*SIN(RADIANS(-$C233+Графики!$B$3)),"")</f>
        <v/>
      </c>
      <c r="ER233" s="19" t="str">
        <f>IF(ISNUMBER(EO233), EO233*COS(RADIANS(-$C233+Графики!$B$5))+EP233*SIN(RADIANS(-$C233+Графики!$B$5)),"")</f>
        <v/>
      </c>
      <c r="ES233" s="24"/>
      <c r="ET233" s="25"/>
      <c r="EU233" s="25"/>
      <c r="EV233" s="25"/>
      <c r="EW233" s="18" t="str">
        <f t="shared" si="637"/>
        <v/>
      </c>
      <c r="EX233" s="18" t="str">
        <f t="shared" si="638"/>
        <v/>
      </c>
      <c r="EY233" s="18" t="str">
        <f t="shared" si="687"/>
        <v/>
      </c>
      <c r="EZ233" s="18" t="str">
        <f t="shared" si="688"/>
        <v/>
      </c>
      <c r="FA233" s="18" t="str">
        <f>IF(ISNUMBER(EY233), EY233*COS(RADIANS(-$C233+Графики!$B$3))+EZ233*SIN(RADIANS(-$C233+Графики!$B$3)),"")</f>
        <v/>
      </c>
      <c r="FB233" s="19" t="str">
        <f>IF(ISNUMBER(EY233), EY233*COS(RADIANS(-$C233+Графики!$B$5))+EZ233*SIN(RADIANS(-$C233+Графики!$B$5)),"")</f>
        <v/>
      </c>
      <c r="FC233" s="24"/>
      <c r="FD233" s="25"/>
      <c r="FE233" s="25"/>
      <c r="FF233" s="25"/>
      <c r="FG233" s="18" t="str">
        <f t="shared" si="639"/>
        <v/>
      </c>
      <c r="FH233" s="18" t="str">
        <f t="shared" si="640"/>
        <v/>
      </c>
      <c r="FI233" s="18" t="str">
        <f t="shared" si="689"/>
        <v/>
      </c>
      <c r="FJ233" s="18" t="str">
        <f t="shared" si="690"/>
        <v/>
      </c>
      <c r="FK233" s="18" t="str">
        <f>IF(ISNUMBER(FI233), FI233*COS(RADIANS(-$C233+Графики!$B$3))+FJ233*SIN(RADIANS(-$C233+Графики!$B$3)),"")</f>
        <v/>
      </c>
      <c r="FL233" s="19" t="str">
        <f>IF(ISNUMBER(FI233), FI233*COS(RADIANS(-$C233+Графики!$B$5))+FJ233*SIN(RADIANS(-$C233+Графики!$B$5)),"")</f>
        <v/>
      </c>
      <c r="FM233" s="24"/>
      <c r="FN233" s="25"/>
      <c r="FO233" s="25"/>
      <c r="FP233" s="25"/>
      <c r="FQ233" s="18" t="str">
        <f t="shared" si="641"/>
        <v/>
      </c>
      <c r="FR233" s="18" t="str">
        <f t="shared" si="642"/>
        <v/>
      </c>
      <c r="FS233" s="18" t="str">
        <f t="shared" si="691"/>
        <v/>
      </c>
      <c r="FT233" s="18" t="str">
        <f t="shared" si="692"/>
        <v/>
      </c>
      <c r="FU233" s="18" t="str">
        <f>IF(ISNUMBER(FS233), FS233*COS(RADIANS(-$C233+Графики!$B$3))+FT233*SIN(RADIANS(-$C233+Графики!$B$3)),"")</f>
        <v/>
      </c>
      <c r="FV233" s="19" t="str">
        <f>IF(ISNUMBER(FS233), FS233*COS(RADIANS(-$C233+Графики!$B$5))+FT233*SIN(RADIANS(-$C233+Графики!$B$5)),"")</f>
        <v/>
      </c>
      <c r="FW233" s="24"/>
      <c r="FX233" s="25"/>
      <c r="FY233" s="25"/>
      <c r="FZ233" s="25"/>
      <c r="GA233" s="18" t="str">
        <f t="shared" si="643"/>
        <v/>
      </c>
      <c r="GB233" s="18" t="str">
        <f t="shared" si="644"/>
        <v/>
      </c>
      <c r="GC233" s="18" t="str">
        <f t="shared" si="693"/>
        <v/>
      </c>
      <c r="GD233" s="18" t="str">
        <f t="shared" si="694"/>
        <v/>
      </c>
      <c r="GE233" s="18" t="str">
        <f>IF(ISNUMBER(GC233), GC233*COS(RADIANS(-$C233+Графики!$B$3))+GD233*SIN(RADIANS(-$C233+Графики!$B$3)),"")</f>
        <v/>
      </c>
      <c r="GF233" s="19" t="str">
        <f>IF(ISNUMBER(GC233), GC233*COS(RADIANS(-$C233+Графики!$B$5))+GD233*SIN(RADIANS(-$C233+Графики!$B$5)),"")</f>
        <v/>
      </c>
      <c r="GG233" s="24"/>
      <c r="GH233" s="25"/>
      <c r="GI233" s="25"/>
      <c r="GJ233" s="25"/>
      <c r="GK233" s="18" t="str">
        <f t="shared" si="645"/>
        <v/>
      </c>
      <c r="GL233" s="18" t="str">
        <f t="shared" si="646"/>
        <v/>
      </c>
      <c r="GM233" s="18" t="str">
        <f t="shared" si="695"/>
        <v/>
      </c>
      <c r="GN233" s="18" t="str">
        <f t="shared" si="696"/>
        <v/>
      </c>
      <c r="GO233" s="18" t="str">
        <f>IF(ISNUMBER(GM233), GM233*COS(RADIANS(-$C233+Графики!$B$3))+GN233*SIN(RADIANS(-$C233+Графики!$B$3)),"")</f>
        <v/>
      </c>
      <c r="GP233" s="19" t="str">
        <f>IF(ISNUMBER(GM233), GM233*COS(RADIANS(-$C233+Графики!$B$5))+GN233*SIN(RADIANS(-$C233+Графики!$B$5)),"")</f>
        <v/>
      </c>
      <c r="GQ233" s="24"/>
      <c r="GR233" s="25"/>
      <c r="GS233" s="25"/>
      <c r="GT233" s="25"/>
      <c r="GU233" s="18" t="str">
        <f t="shared" si="647"/>
        <v/>
      </c>
      <c r="GV233" s="18" t="str">
        <f t="shared" si="648"/>
        <v/>
      </c>
      <c r="GW233" s="18" t="str">
        <f t="shared" si="697"/>
        <v/>
      </c>
      <c r="GX233" s="18" t="str">
        <f t="shared" si="698"/>
        <v/>
      </c>
      <c r="GY233" s="18" t="str">
        <f>IF(ISNUMBER(GW233), GW233*COS(RADIANS(-$C233+Графики!$B$3))+GX233*SIN(RADIANS(-$C233+Графики!$B$3)),"")</f>
        <v/>
      </c>
      <c r="GZ233" s="19" t="str">
        <f>IF(ISNUMBER(GW233), GW233*COS(RADIANS(-$C233+Графики!$B$5))+GX233*SIN(RADIANS(-$C233+Графики!$B$5)),"")</f>
        <v/>
      </c>
      <c r="HA233" s="24"/>
      <c r="HB233" s="25"/>
      <c r="HC233" s="25"/>
      <c r="HD233" s="25"/>
      <c r="HE233" s="18" t="str">
        <f t="shared" si="649"/>
        <v/>
      </c>
      <c r="HF233" s="18" t="str">
        <f t="shared" si="650"/>
        <v/>
      </c>
      <c r="HG233" s="18" t="str">
        <f t="shared" si="699"/>
        <v/>
      </c>
      <c r="HH233" s="18" t="str">
        <f t="shared" si="700"/>
        <v/>
      </c>
      <c r="HI233" s="18" t="str">
        <f>IF(ISNUMBER(HG233), HG233*COS(RADIANS(-$C233+Графики!$B$3))+HH233*SIN(RADIANS(-$C233+Графики!$B$3)),"")</f>
        <v/>
      </c>
      <c r="HJ233" s="19" t="str">
        <f>IF(ISNUMBER(HG233), HG233*COS(RADIANS(-$C233+Графики!$B$5))+HH233*SIN(RADIANS(-$C233+Графики!$B$5)),"")</f>
        <v/>
      </c>
      <c r="HK233" s="24"/>
      <c r="HL233" s="25"/>
      <c r="HM233" s="25"/>
      <c r="HN233" s="25"/>
      <c r="HO233" s="18" t="str">
        <f t="shared" si="651"/>
        <v/>
      </c>
      <c r="HP233" s="18" t="str">
        <f t="shared" si="652"/>
        <v/>
      </c>
      <c r="HQ233" s="18" t="str">
        <f t="shared" si="701"/>
        <v/>
      </c>
      <c r="HR233" s="18" t="str">
        <f t="shared" si="702"/>
        <v/>
      </c>
      <c r="HS233" s="18" t="str">
        <f>IF(ISNUMBER(HQ233), HQ233*COS(RADIANS(-$C233+Графики!$B$3))+HR233*SIN(RADIANS(-$C233+Графики!$B$3)),"")</f>
        <v/>
      </c>
      <c r="HT233" s="19" t="str">
        <f>IF(ISNUMBER(HQ233), HQ233*COS(RADIANS(-$C233+Графики!$B$5))+HR233*SIN(RADIANS(-$C233+Графики!$B$5)),"")</f>
        <v/>
      </c>
      <c r="HU233" s="24"/>
      <c r="HV233" s="25"/>
      <c r="HW233" s="25"/>
      <c r="HX233" s="25"/>
      <c r="HY233" s="18" t="str">
        <f t="shared" si="653"/>
        <v/>
      </c>
      <c r="HZ233" s="18" t="str">
        <f t="shared" si="654"/>
        <v/>
      </c>
      <c r="IA233" s="18" t="str">
        <f t="shared" si="703"/>
        <v/>
      </c>
      <c r="IB233" s="18" t="str">
        <f t="shared" si="704"/>
        <v/>
      </c>
      <c r="IC233" s="18" t="str">
        <f>IF(ISNUMBER(IA233), IA233*COS(RADIANS(-$C233+Графики!$B$3))+IB233*SIN(RADIANS(-$C233+Графики!$B$3)),"")</f>
        <v/>
      </c>
      <c r="ID233" s="19" t="str">
        <f>IF(ISNUMBER(IA233), IA233*COS(RADIANS(-$C233+Графики!$B$5))+IB233*SIN(RADIANS(-$C233+Графики!$B$5)),"")</f>
        <v/>
      </c>
      <c r="IE233" s="24"/>
      <c r="IF233" s="25"/>
      <c r="IG233" s="25"/>
      <c r="IH233" s="25"/>
      <c r="II233" s="18" t="str">
        <f t="shared" si="655"/>
        <v/>
      </c>
      <c r="IJ233" s="18" t="str">
        <f t="shared" si="656"/>
        <v/>
      </c>
      <c r="IK233" s="18" t="str">
        <f t="shared" si="705"/>
        <v/>
      </c>
      <c r="IL233" s="18" t="str">
        <f t="shared" si="706"/>
        <v/>
      </c>
      <c r="IM233" s="18" t="str">
        <f>IF(ISNUMBER(IK233), IK233*COS(RADIANS(-$C233+Графики!$B$3))+IL233*SIN(RADIANS(-$C233+Графики!$B$3)),"")</f>
        <v/>
      </c>
      <c r="IN233" s="19" t="str">
        <f>IF(ISNUMBER(IK233), IK233*COS(RADIANS(-$C233+Графики!$B$5))+IL233*SIN(RADIANS(-$C233+Графики!$B$5)),"")</f>
        <v/>
      </c>
      <c r="IO233" s="24"/>
      <c r="IP233" s="25"/>
      <c r="IQ233" s="25"/>
      <c r="IR233" s="25"/>
      <c r="IS233" s="18" t="str">
        <f t="shared" si="657"/>
        <v/>
      </c>
      <c r="IT233" s="18" t="str">
        <f t="shared" si="658"/>
        <v/>
      </c>
      <c r="IU233" s="18" t="str">
        <f t="shared" si="707"/>
        <v/>
      </c>
      <c r="IV233" s="18" t="str">
        <f t="shared" si="708"/>
        <v/>
      </c>
      <c r="IW233" s="18" t="str">
        <f>IF(ISNUMBER(IU233), IU233*COS(RADIANS(-$C233+Графики!$B$3))+IV233*SIN(RADIANS(-$C233+Графики!$B$3)),"")</f>
        <v/>
      </c>
      <c r="IX233" s="19" t="str">
        <f>IF(ISNUMBER(IU233), IU233*COS(RADIANS(-$C233+Графики!$B$5))+IV233*SIN(RADIANS(-$C233+Графики!$B$5)),"")</f>
        <v/>
      </c>
    </row>
    <row r="234" spans="1:258" s="88" customFormat="1" x14ac:dyDescent="0.25">
      <c r="A234" s="44">
        <v>234</v>
      </c>
      <c r="B234" s="50">
        <v>0</v>
      </c>
      <c r="C234" s="11">
        <f>IF(Графики!$A$7="Расчитывать с учетом закручивания скважины",B234,0)</f>
        <v>0</v>
      </c>
      <c r="D234" s="47">
        <v>115.5</v>
      </c>
      <c r="E234" s="34">
        <f t="shared" si="608"/>
        <v>0</v>
      </c>
      <c r="F234" s="35">
        <f t="shared" si="608"/>
        <v>0</v>
      </c>
      <c r="G234" s="35">
        <f t="shared" si="605"/>
        <v>0</v>
      </c>
      <c r="H234" s="36">
        <f t="shared" si="606"/>
        <v>0</v>
      </c>
      <c r="I234" s="29"/>
      <c r="J234" s="25"/>
      <c r="K234" s="25"/>
      <c r="L234" s="25"/>
      <c r="M234" s="18" t="str">
        <f t="shared" si="609"/>
        <v/>
      </c>
      <c r="N234" s="18" t="str">
        <f t="shared" si="610"/>
        <v/>
      </c>
      <c r="O234" s="18" t="str">
        <f t="shared" si="659"/>
        <v/>
      </c>
      <c r="P234" s="18" t="str">
        <f t="shared" si="660"/>
        <v/>
      </c>
      <c r="Q234" s="18" t="str">
        <f>IF(ISNUMBER(O234), O234*COS(RADIANS(-$C234+Графики!$B$3))+P234*SIN(RADIANS(-$C234+Графики!$B$3)),"")</f>
        <v/>
      </c>
      <c r="R234" s="19" t="str">
        <f>IF(ISNUMBER(O234), O234*COS(RADIANS(-$C234+Графики!$B$5))+P234*SIN(RADIANS(-$C234+Графики!$B$5)),"")</f>
        <v/>
      </c>
      <c r="S234" s="29"/>
      <c r="T234" s="25"/>
      <c r="U234" s="25"/>
      <c r="V234" s="25"/>
      <c r="W234" s="18" t="str">
        <f t="shared" si="611"/>
        <v/>
      </c>
      <c r="X234" s="18" t="str">
        <f t="shared" si="612"/>
        <v/>
      </c>
      <c r="Y234" s="18" t="str">
        <f t="shared" si="661"/>
        <v/>
      </c>
      <c r="Z234" s="18" t="str">
        <f t="shared" si="662"/>
        <v/>
      </c>
      <c r="AA234" s="18" t="str">
        <f>IF(ISNUMBER(Y234), Y234*COS(RADIANS(-$C234+Графики!$B$3))+Z234*SIN(RADIANS(-$C234+Графики!$B$3)),"")</f>
        <v/>
      </c>
      <c r="AB234" s="18" t="str">
        <f>IF(ISNUMBER(Y234), Y234*COS(RADIANS(-$C234+Графики!$B$5))+Z234*SIN(RADIANS(-$C234+Графики!$B$5)),"")</f>
        <v/>
      </c>
      <c r="AC234" s="24"/>
      <c r="AD234" s="25"/>
      <c r="AE234" s="25"/>
      <c r="AF234" s="25"/>
      <c r="AG234" s="18" t="str">
        <f t="shared" si="613"/>
        <v/>
      </c>
      <c r="AH234" s="18" t="str">
        <f t="shared" si="614"/>
        <v/>
      </c>
      <c r="AI234" s="18" t="str">
        <f t="shared" si="663"/>
        <v/>
      </c>
      <c r="AJ234" s="18" t="str">
        <f t="shared" si="664"/>
        <v/>
      </c>
      <c r="AK234" s="18" t="str">
        <f>IF(ISNUMBER(AI234), AI234*COS(RADIANS(-$C234+Графики!$B$3))+AJ234*SIN(RADIANS(-$C234+Графики!$B$3)),"")</f>
        <v/>
      </c>
      <c r="AL234" s="19" t="str">
        <f>IF(ISNUMBER(AI234), AI234*COS(RADIANS(-$C234+Графики!$B$5))+AJ234*SIN(RADIANS(-$C234+Графики!$B$5)),"")</f>
        <v/>
      </c>
      <c r="AM234" s="24"/>
      <c r="AN234" s="25"/>
      <c r="AO234" s="25"/>
      <c r="AP234" s="25"/>
      <c r="AQ234" s="18" t="str">
        <f t="shared" si="615"/>
        <v/>
      </c>
      <c r="AR234" s="18" t="str">
        <f t="shared" si="616"/>
        <v/>
      </c>
      <c r="AS234" s="18" t="str">
        <f t="shared" si="665"/>
        <v/>
      </c>
      <c r="AT234" s="18" t="str">
        <f t="shared" si="666"/>
        <v/>
      </c>
      <c r="AU234" s="18" t="str">
        <f>IF(ISNUMBER(AS234), AS234*COS(RADIANS(-$C234+Графики!$B$3))+AT234*SIN(RADIANS(-$C234+Графики!$B$3)),"")</f>
        <v/>
      </c>
      <c r="AV234" s="19" t="str">
        <f>IF(ISNUMBER(AS234), AS234*COS(RADIANS(-$C234+Графики!$B$5))+AT234*SIN(RADIANS(-$C234+Графики!$B$5)),"")</f>
        <v/>
      </c>
      <c r="AW234" s="24"/>
      <c r="AX234" s="25"/>
      <c r="AY234" s="25"/>
      <c r="AZ234" s="25"/>
      <c r="BA234" s="18" t="str">
        <f t="shared" si="617"/>
        <v/>
      </c>
      <c r="BB234" s="18" t="str">
        <f t="shared" si="618"/>
        <v/>
      </c>
      <c r="BC234" s="18" t="str">
        <f t="shared" si="667"/>
        <v/>
      </c>
      <c r="BD234" s="18" t="str">
        <f t="shared" si="668"/>
        <v/>
      </c>
      <c r="BE234" s="18" t="str">
        <f>IF(ISNUMBER(BC234), BC234*COS(RADIANS(-$C234+Графики!$B$3))+BD234*SIN(RADIANS(-$C234+Графики!$B$3)),"")</f>
        <v/>
      </c>
      <c r="BF234" s="19" t="str">
        <f>IF(ISNUMBER(BC234), BC234*COS(RADIANS(-$C234+Графики!$B$5))+BD234*SIN(RADIANS(-$C234+Графики!$B$5)),"")</f>
        <v/>
      </c>
      <c r="BG234" s="24"/>
      <c r="BH234" s="25"/>
      <c r="BI234" s="25"/>
      <c r="BJ234" s="25"/>
      <c r="BK234" s="18" t="str">
        <f t="shared" si="619"/>
        <v/>
      </c>
      <c r="BL234" s="18" t="str">
        <f t="shared" si="620"/>
        <v/>
      </c>
      <c r="BM234" s="18" t="str">
        <f t="shared" si="669"/>
        <v/>
      </c>
      <c r="BN234" s="18" t="str">
        <f t="shared" si="670"/>
        <v/>
      </c>
      <c r="BO234" s="18" t="str">
        <f>IF(ISNUMBER(BM234), BM234*COS(RADIANS(-$C234+Графики!$B$3))+BN234*SIN(RADIANS(-$C234+Графики!$B$3)),"")</f>
        <v/>
      </c>
      <c r="BP234" s="19" t="str">
        <f>IF(ISNUMBER(BM234), BM234*COS(RADIANS(-$C234+Графики!$B$5))+BN234*SIN(RADIANS(-$C234+Графики!$B$5)),"")</f>
        <v/>
      </c>
      <c r="BQ234" s="24"/>
      <c r="BR234" s="25"/>
      <c r="BS234" s="25"/>
      <c r="BT234" s="25"/>
      <c r="BU234" s="18" t="str">
        <f t="shared" si="621"/>
        <v/>
      </c>
      <c r="BV234" s="18" t="str">
        <f t="shared" si="622"/>
        <v/>
      </c>
      <c r="BW234" s="18" t="str">
        <f t="shared" si="671"/>
        <v/>
      </c>
      <c r="BX234" s="18" t="str">
        <f t="shared" si="672"/>
        <v/>
      </c>
      <c r="BY234" s="18" t="str">
        <f>IF(ISNUMBER(BW234), BW234*COS(RADIANS(-$C234+Графики!$B$3))+BX234*SIN(RADIANS(-$C234+Графики!$B$3)),"")</f>
        <v/>
      </c>
      <c r="BZ234" s="19" t="str">
        <f>IF(ISNUMBER(BW234), BW234*COS(RADIANS(-$C234+Графики!$B$5))+BX234*SIN(RADIANS(-$C234+Графики!$B$5)),"")</f>
        <v/>
      </c>
      <c r="CA234" s="29"/>
      <c r="CB234" s="25"/>
      <c r="CC234" s="25"/>
      <c r="CD234" s="25"/>
      <c r="CE234" s="18" t="str">
        <f t="shared" si="623"/>
        <v/>
      </c>
      <c r="CF234" s="18" t="str">
        <f t="shared" si="624"/>
        <v/>
      </c>
      <c r="CG234" s="18" t="str">
        <f t="shared" si="673"/>
        <v/>
      </c>
      <c r="CH234" s="18" t="str">
        <f t="shared" si="674"/>
        <v/>
      </c>
      <c r="CI234" s="18" t="str">
        <f>IF(ISNUMBER(CG234), CG234*COS(RADIANS(-$C234+Графики!$B$3))+CH234*SIN(RADIANS(-$C234+Графики!$B$3)),"")</f>
        <v/>
      </c>
      <c r="CJ234" s="19" t="str">
        <f>IF(ISNUMBER(CG234), CG234*COS(RADIANS(-$C234+Графики!$B$5))+CH234*SIN(RADIANS(-$C234+Графики!$B$5)),"")</f>
        <v/>
      </c>
      <c r="CK234" s="24"/>
      <c r="CL234" s="25"/>
      <c r="CM234" s="25"/>
      <c r="CN234" s="25"/>
      <c r="CO234" s="18" t="str">
        <f t="shared" si="625"/>
        <v/>
      </c>
      <c r="CP234" s="18" t="str">
        <f t="shared" si="626"/>
        <v/>
      </c>
      <c r="CQ234" s="18" t="str">
        <f t="shared" si="675"/>
        <v/>
      </c>
      <c r="CR234" s="18" t="str">
        <f t="shared" si="676"/>
        <v/>
      </c>
      <c r="CS234" s="18" t="str">
        <f>IF(ISNUMBER(CQ234), CQ234*COS(RADIANS(-$C234+Графики!$B$3))+CR234*SIN(RADIANS(-$C234+Графики!$B$3)),"")</f>
        <v/>
      </c>
      <c r="CT234" s="19" t="str">
        <f>IF(ISNUMBER(CQ234), CQ234*COS(RADIANS(-$C234+Графики!$B$5))+CR234*SIN(RADIANS(-$C234+Графики!$B$5)),"")</f>
        <v/>
      </c>
      <c r="CU234" s="24"/>
      <c r="CV234" s="25"/>
      <c r="CW234" s="25"/>
      <c r="CX234" s="25"/>
      <c r="CY234" s="18" t="str">
        <f t="shared" si="627"/>
        <v/>
      </c>
      <c r="CZ234" s="18" t="str">
        <f t="shared" si="628"/>
        <v/>
      </c>
      <c r="DA234" s="18" t="str">
        <f t="shared" si="677"/>
        <v/>
      </c>
      <c r="DB234" s="18" t="str">
        <f t="shared" si="678"/>
        <v/>
      </c>
      <c r="DC234" s="18" t="str">
        <f>IF(ISNUMBER(DA234), DA234*COS(RADIANS(-$C234+Графики!$B$3))+DB234*SIN(RADIANS(-$C234+Графики!$B$3)),"")</f>
        <v/>
      </c>
      <c r="DD234" s="19" t="str">
        <f>IF(ISNUMBER(DA234), DA234*COS(RADIANS(-$C234+Графики!$B$5))+DB234*SIN(RADIANS(-$C234+Графики!$B$5)),"")</f>
        <v/>
      </c>
      <c r="DE234" s="24"/>
      <c r="DF234" s="25"/>
      <c r="DG234" s="25"/>
      <c r="DH234" s="25"/>
      <c r="DI234" s="18" t="str">
        <f t="shared" si="629"/>
        <v/>
      </c>
      <c r="DJ234" s="18" t="str">
        <f t="shared" si="630"/>
        <v/>
      </c>
      <c r="DK234" s="18" t="str">
        <f t="shared" si="679"/>
        <v/>
      </c>
      <c r="DL234" s="18" t="str">
        <f t="shared" si="680"/>
        <v/>
      </c>
      <c r="DM234" s="18" t="str">
        <f>IF(ISNUMBER(DK234), DK234*COS(RADIANS(-$C234+Графики!$B$3))+DL234*SIN(RADIANS(-$C234+Графики!$B$3)),"")</f>
        <v/>
      </c>
      <c r="DN234" s="19" t="str">
        <f>IF(ISNUMBER(DK234), DK234*COS(RADIANS(-$C234+Графики!$B$5))+DL234*SIN(RADIANS(-$C234+Графики!$B$5)),"")</f>
        <v/>
      </c>
      <c r="DO234" s="24"/>
      <c r="DP234" s="25"/>
      <c r="DQ234" s="25"/>
      <c r="DR234" s="25"/>
      <c r="DS234" s="18" t="str">
        <f t="shared" si="631"/>
        <v/>
      </c>
      <c r="DT234" s="18" t="str">
        <f t="shared" si="632"/>
        <v/>
      </c>
      <c r="DU234" s="18" t="str">
        <f t="shared" si="681"/>
        <v/>
      </c>
      <c r="DV234" s="18" t="str">
        <f t="shared" si="682"/>
        <v/>
      </c>
      <c r="DW234" s="18" t="str">
        <f>IF(ISNUMBER(DU234), DU234*COS(RADIANS(-$C234+Графики!$B$3))+DV234*SIN(RADIANS(-$C234+Графики!$B$3)),"")</f>
        <v/>
      </c>
      <c r="DX234" s="19" t="str">
        <f>IF(ISNUMBER(DU234), DU234*COS(RADIANS(-$C234+Графики!$B$5))+DV234*SIN(RADIANS(-$C234+Графики!$B$5)),"")</f>
        <v/>
      </c>
      <c r="DY234" s="24"/>
      <c r="DZ234" s="25"/>
      <c r="EA234" s="25"/>
      <c r="EB234" s="25"/>
      <c r="EC234" s="18" t="str">
        <f t="shared" si="633"/>
        <v/>
      </c>
      <c r="ED234" s="18" t="str">
        <f t="shared" si="634"/>
        <v/>
      </c>
      <c r="EE234" s="18" t="str">
        <f t="shared" si="683"/>
        <v/>
      </c>
      <c r="EF234" s="18" t="str">
        <f t="shared" si="684"/>
        <v/>
      </c>
      <c r="EG234" s="18" t="str">
        <f>IF(ISNUMBER(EE234), EE234*COS(RADIANS(-$C234+Графики!$B$3))+EF234*SIN(RADIANS(-$C234+Графики!$B$3)),"")</f>
        <v/>
      </c>
      <c r="EH234" s="19" t="str">
        <f>IF(ISNUMBER(EE234), EE234*COS(RADIANS(-$C234+Графики!$B$5))+EF234*SIN(RADIANS(-$C234+Графики!$B$5)),"")</f>
        <v/>
      </c>
      <c r="EI234" s="24"/>
      <c r="EJ234" s="25"/>
      <c r="EK234" s="25"/>
      <c r="EL234" s="25"/>
      <c r="EM234" s="18" t="str">
        <f t="shared" si="635"/>
        <v/>
      </c>
      <c r="EN234" s="18" t="str">
        <f t="shared" si="636"/>
        <v/>
      </c>
      <c r="EO234" s="18" t="str">
        <f t="shared" si="685"/>
        <v/>
      </c>
      <c r="EP234" s="18" t="str">
        <f t="shared" si="686"/>
        <v/>
      </c>
      <c r="EQ234" s="18" t="str">
        <f>IF(ISNUMBER(EO234), EO234*COS(RADIANS(-$C234+Графики!$B$3))+EP234*SIN(RADIANS(-$C234+Графики!$B$3)),"")</f>
        <v/>
      </c>
      <c r="ER234" s="19" t="str">
        <f>IF(ISNUMBER(EO234), EO234*COS(RADIANS(-$C234+Графики!$B$5))+EP234*SIN(RADIANS(-$C234+Графики!$B$5)),"")</f>
        <v/>
      </c>
      <c r="ES234" s="24"/>
      <c r="ET234" s="25"/>
      <c r="EU234" s="25"/>
      <c r="EV234" s="25"/>
      <c r="EW234" s="18" t="str">
        <f t="shared" si="637"/>
        <v/>
      </c>
      <c r="EX234" s="18" t="str">
        <f t="shared" si="638"/>
        <v/>
      </c>
      <c r="EY234" s="18" t="str">
        <f t="shared" si="687"/>
        <v/>
      </c>
      <c r="EZ234" s="18" t="str">
        <f t="shared" si="688"/>
        <v/>
      </c>
      <c r="FA234" s="18" t="str">
        <f>IF(ISNUMBER(EY234), EY234*COS(RADIANS(-$C234+Графики!$B$3))+EZ234*SIN(RADIANS(-$C234+Графики!$B$3)),"")</f>
        <v/>
      </c>
      <c r="FB234" s="19" t="str">
        <f>IF(ISNUMBER(EY234), EY234*COS(RADIANS(-$C234+Графики!$B$5))+EZ234*SIN(RADIANS(-$C234+Графики!$B$5)),"")</f>
        <v/>
      </c>
      <c r="FC234" s="24"/>
      <c r="FD234" s="25"/>
      <c r="FE234" s="25"/>
      <c r="FF234" s="25"/>
      <c r="FG234" s="18" t="str">
        <f t="shared" si="639"/>
        <v/>
      </c>
      <c r="FH234" s="18" t="str">
        <f t="shared" si="640"/>
        <v/>
      </c>
      <c r="FI234" s="18" t="str">
        <f t="shared" si="689"/>
        <v/>
      </c>
      <c r="FJ234" s="18" t="str">
        <f t="shared" si="690"/>
        <v/>
      </c>
      <c r="FK234" s="18" t="str">
        <f>IF(ISNUMBER(FI234), FI234*COS(RADIANS(-$C234+Графики!$B$3))+FJ234*SIN(RADIANS(-$C234+Графики!$B$3)),"")</f>
        <v/>
      </c>
      <c r="FL234" s="19" t="str">
        <f>IF(ISNUMBER(FI234), FI234*COS(RADIANS(-$C234+Графики!$B$5))+FJ234*SIN(RADIANS(-$C234+Графики!$B$5)),"")</f>
        <v/>
      </c>
      <c r="FM234" s="24"/>
      <c r="FN234" s="25"/>
      <c r="FO234" s="25"/>
      <c r="FP234" s="25"/>
      <c r="FQ234" s="18" t="str">
        <f t="shared" si="641"/>
        <v/>
      </c>
      <c r="FR234" s="18" t="str">
        <f t="shared" si="642"/>
        <v/>
      </c>
      <c r="FS234" s="18" t="str">
        <f t="shared" si="691"/>
        <v/>
      </c>
      <c r="FT234" s="18" t="str">
        <f t="shared" si="692"/>
        <v/>
      </c>
      <c r="FU234" s="18" t="str">
        <f>IF(ISNUMBER(FS234), FS234*COS(RADIANS(-$C234+Графики!$B$3))+FT234*SIN(RADIANS(-$C234+Графики!$B$3)),"")</f>
        <v/>
      </c>
      <c r="FV234" s="19" t="str">
        <f>IF(ISNUMBER(FS234), FS234*COS(RADIANS(-$C234+Графики!$B$5))+FT234*SIN(RADIANS(-$C234+Графики!$B$5)),"")</f>
        <v/>
      </c>
      <c r="FW234" s="24"/>
      <c r="FX234" s="25"/>
      <c r="FY234" s="25"/>
      <c r="FZ234" s="25"/>
      <c r="GA234" s="18" t="str">
        <f t="shared" si="643"/>
        <v/>
      </c>
      <c r="GB234" s="18" t="str">
        <f t="shared" si="644"/>
        <v/>
      </c>
      <c r="GC234" s="18" t="str">
        <f t="shared" si="693"/>
        <v/>
      </c>
      <c r="GD234" s="18" t="str">
        <f t="shared" si="694"/>
        <v/>
      </c>
      <c r="GE234" s="18" t="str">
        <f>IF(ISNUMBER(GC234), GC234*COS(RADIANS(-$C234+Графики!$B$3))+GD234*SIN(RADIANS(-$C234+Графики!$B$3)),"")</f>
        <v/>
      </c>
      <c r="GF234" s="19" t="str">
        <f>IF(ISNUMBER(GC234), GC234*COS(RADIANS(-$C234+Графики!$B$5))+GD234*SIN(RADIANS(-$C234+Графики!$B$5)),"")</f>
        <v/>
      </c>
      <c r="GG234" s="24"/>
      <c r="GH234" s="25"/>
      <c r="GI234" s="25"/>
      <c r="GJ234" s="25"/>
      <c r="GK234" s="18" t="str">
        <f t="shared" si="645"/>
        <v/>
      </c>
      <c r="GL234" s="18" t="str">
        <f t="shared" si="646"/>
        <v/>
      </c>
      <c r="GM234" s="18" t="str">
        <f t="shared" si="695"/>
        <v/>
      </c>
      <c r="GN234" s="18" t="str">
        <f t="shared" si="696"/>
        <v/>
      </c>
      <c r="GO234" s="18" t="str">
        <f>IF(ISNUMBER(GM234), GM234*COS(RADIANS(-$C234+Графики!$B$3))+GN234*SIN(RADIANS(-$C234+Графики!$B$3)),"")</f>
        <v/>
      </c>
      <c r="GP234" s="19" t="str">
        <f>IF(ISNUMBER(GM234), GM234*COS(RADIANS(-$C234+Графики!$B$5))+GN234*SIN(RADIANS(-$C234+Графики!$B$5)),"")</f>
        <v/>
      </c>
      <c r="GQ234" s="24"/>
      <c r="GR234" s="25"/>
      <c r="GS234" s="25"/>
      <c r="GT234" s="25"/>
      <c r="GU234" s="18" t="str">
        <f t="shared" si="647"/>
        <v/>
      </c>
      <c r="GV234" s="18" t="str">
        <f t="shared" si="648"/>
        <v/>
      </c>
      <c r="GW234" s="18" t="str">
        <f t="shared" si="697"/>
        <v/>
      </c>
      <c r="GX234" s="18" t="str">
        <f t="shared" si="698"/>
        <v/>
      </c>
      <c r="GY234" s="18" t="str">
        <f>IF(ISNUMBER(GW234), GW234*COS(RADIANS(-$C234+Графики!$B$3))+GX234*SIN(RADIANS(-$C234+Графики!$B$3)),"")</f>
        <v/>
      </c>
      <c r="GZ234" s="19" t="str">
        <f>IF(ISNUMBER(GW234), GW234*COS(RADIANS(-$C234+Графики!$B$5))+GX234*SIN(RADIANS(-$C234+Графики!$B$5)),"")</f>
        <v/>
      </c>
      <c r="HA234" s="24"/>
      <c r="HB234" s="25"/>
      <c r="HC234" s="25"/>
      <c r="HD234" s="25"/>
      <c r="HE234" s="18" t="str">
        <f t="shared" si="649"/>
        <v/>
      </c>
      <c r="HF234" s="18" t="str">
        <f t="shared" si="650"/>
        <v/>
      </c>
      <c r="HG234" s="18" t="str">
        <f t="shared" si="699"/>
        <v/>
      </c>
      <c r="HH234" s="18" t="str">
        <f t="shared" si="700"/>
        <v/>
      </c>
      <c r="HI234" s="18" t="str">
        <f>IF(ISNUMBER(HG234), HG234*COS(RADIANS(-$C234+Графики!$B$3))+HH234*SIN(RADIANS(-$C234+Графики!$B$3)),"")</f>
        <v/>
      </c>
      <c r="HJ234" s="19" t="str">
        <f>IF(ISNUMBER(HG234), HG234*COS(RADIANS(-$C234+Графики!$B$5))+HH234*SIN(RADIANS(-$C234+Графики!$B$5)),"")</f>
        <v/>
      </c>
      <c r="HK234" s="24"/>
      <c r="HL234" s="25"/>
      <c r="HM234" s="25"/>
      <c r="HN234" s="25"/>
      <c r="HO234" s="18" t="str">
        <f t="shared" si="651"/>
        <v/>
      </c>
      <c r="HP234" s="18" t="str">
        <f t="shared" si="652"/>
        <v/>
      </c>
      <c r="HQ234" s="18" t="str">
        <f t="shared" si="701"/>
        <v/>
      </c>
      <c r="HR234" s="18" t="str">
        <f t="shared" si="702"/>
        <v/>
      </c>
      <c r="HS234" s="18" t="str">
        <f>IF(ISNUMBER(HQ234), HQ234*COS(RADIANS(-$C234+Графики!$B$3))+HR234*SIN(RADIANS(-$C234+Графики!$B$3)),"")</f>
        <v/>
      </c>
      <c r="HT234" s="19" t="str">
        <f>IF(ISNUMBER(HQ234), HQ234*COS(RADIANS(-$C234+Графики!$B$5))+HR234*SIN(RADIANS(-$C234+Графики!$B$5)),"")</f>
        <v/>
      </c>
      <c r="HU234" s="24"/>
      <c r="HV234" s="25"/>
      <c r="HW234" s="25"/>
      <c r="HX234" s="25"/>
      <c r="HY234" s="18" t="str">
        <f t="shared" si="653"/>
        <v/>
      </c>
      <c r="HZ234" s="18" t="str">
        <f t="shared" si="654"/>
        <v/>
      </c>
      <c r="IA234" s="18" t="str">
        <f t="shared" si="703"/>
        <v/>
      </c>
      <c r="IB234" s="18" t="str">
        <f t="shared" si="704"/>
        <v/>
      </c>
      <c r="IC234" s="18" t="str">
        <f>IF(ISNUMBER(IA234), IA234*COS(RADIANS(-$C234+Графики!$B$3))+IB234*SIN(RADIANS(-$C234+Графики!$B$3)),"")</f>
        <v/>
      </c>
      <c r="ID234" s="19" t="str">
        <f>IF(ISNUMBER(IA234), IA234*COS(RADIANS(-$C234+Графики!$B$5))+IB234*SIN(RADIANS(-$C234+Графики!$B$5)),"")</f>
        <v/>
      </c>
      <c r="IE234" s="24"/>
      <c r="IF234" s="25"/>
      <c r="IG234" s="25"/>
      <c r="IH234" s="25"/>
      <c r="II234" s="18" t="str">
        <f t="shared" si="655"/>
        <v/>
      </c>
      <c r="IJ234" s="18" t="str">
        <f t="shared" si="656"/>
        <v/>
      </c>
      <c r="IK234" s="18" t="str">
        <f t="shared" si="705"/>
        <v/>
      </c>
      <c r="IL234" s="18" t="str">
        <f t="shared" si="706"/>
        <v/>
      </c>
      <c r="IM234" s="18" t="str">
        <f>IF(ISNUMBER(IK234), IK234*COS(RADIANS(-$C234+Графики!$B$3))+IL234*SIN(RADIANS(-$C234+Графики!$B$3)),"")</f>
        <v/>
      </c>
      <c r="IN234" s="19" t="str">
        <f>IF(ISNUMBER(IK234), IK234*COS(RADIANS(-$C234+Графики!$B$5))+IL234*SIN(RADIANS(-$C234+Графики!$B$5)),"")</f>
        <v/>
      </c>
      <c r="IO234" s="24"/>
      <c r="IP234" s="25"/>
      <c r="IQ234" s="25"/>
      <c r="IR234" s="25"/>
      <c r="IS234" s="18" t="str">
        <f t="shared" si="657"/>
        <v/>
      </c>
      <c r="IT234" s="18" t="str">
        <f t="shared" si="658"/>
        <v/>
      </c>
      <c r="IU234" s="18" t="str">
        <f t="shared" si="707"/>
        <v/>
      </c>
      <c r="IV234" s="18" t="str">
        <f t="shared" si="708"/>
        <v/>
      </c>
      <c r="IW234" s="18" t="str">
        <f>IF(ISNUMBER(IU234), IU234*COS(RADIANS(-$C234+Графики!$B$3))+IV234*SIN(RADIANS(-$C234+Графики!$B$3)),"")</f>
        <v/>
      </c>
      <c r="IX234" s="19" t="str">
        <f>IF(ISNUMBER(IU234), IU234*COS(RADIANS(-$C234+Графики!$B$5))+IV234*SIN(RADIANS(-$C234+Графики!$B$5)),"")</f>
        <v/>
      </c>
    </row>
    <row r="235" spans="1:258" s="88" customFormat="1" x14ac:dyDescent="0.25">
      <c r="A235" s="44">
        <v>235</v>
      </c>
      <c r="B235" s="50">
        <v>0</v>
      </c>
      <c r="C235" s="11">
        <f>IF(Графики!$A$7="Расчитывать с учетом закручивания скважины",B235,0)</f>
        <v>0</v>
      </c>
      <c r="D235" s="47">
        <v>116</v>
      </c>
      <c r="E235" s="34">
        <f t="shared" si="608"/>
        <v>0</v>
      </c>
      <c r="F235" s="35">
        <f t="shared" si="608"/>
        <v>0</v>
      </c>
      <c r="G235" s="35">
        <f t="shared" si="605"/>
        <v>0</v>
      </c>
      <c r="H235" s="36">
        <f t="shared" si="606"/>
        <v>0</v>
      </c>
      <c r="I235" s="29"/>
      <c r="J235" s="25"/>
      <c r="K235" s="25"/>
      <c r="L235" s="25"/>
      <c r="M235" s="18" t="str">
        <f t="shared" si="609"/>
        <v/>
      </c>
      <c r="N235" s="18" t="str">
        <f t="shared" si="610"/>
        <v/>
      </c>
      <c r="O235" s="18" t="str">
        <f t="shared" si="659"/>
        <v/>
      </c>
      <c r="P235" s="18" t="str">
        <f t="shared" si="660"/>
        <v/>
      </c>
      <c r="Q235" s="18" t="str">
        <f>IF(ISNUMBER(O235), O235*COS(RADIANS(-$C235+Графики!$B$3))+P235*SIN(RADIANS(-$C235+Графики!$B$3)),"")</f>
        <v/>
      </c>
      <c r="R235" s="19" t="str">
        <f>IF(ISNUMBER(O235), O235*COS(RADIANS(-$C235+Графики!$B$5))+P235*SIN(RADIANS(-$C235+Графики!$B$5)),"")</f>
        <v/>
      </c>
      <c r="S235" s="29"/>
      <c r="T235" s="25"/>
      <c r="U235" s="25"/>
      <c r="V235" s="25"/>
      <c r="W235" s="18" t="str">
        <f t="shared" si="611"/>
        <v/>
      </c>
      <c r="X235" s="18" t="str">
        <f t="shared" si="612"/>
        <v/>
      </c>
      <c r="Y235" s="18" t="str">
        <f t="shared" si="661"/>
        <v/>
      </c>
      <c r="Z235" s="18" t="str">
        <f t="shared" si="662"/>
        <v/>
      </c>
      <c r="AA235" s="18" t="str">
        <f>IF(ISNUMBER(Y235), Y235*COS(RADIANS(-$C235+Графики!$B$3))+Z235*SIN(RADIANS(-$C235+Графики!$B$3)),"")</f>
        <v/>
      </c>
      <c r="AB235" s="18" t="str">
        <f>IF(ISNUMBER(Y235), Y235*COS(RADIANS(-$C235+Графики!$B$5))+Z235*SIN(RADIANS(-$C235+Графики!$B$5)),"")</f>
        <v/>
      </c>
      <c r="AC235" s="24"/>
      <c r="AD235" s="25"/>
      <c r="AE235" s="25"/>
      <c r="AF235" s="25"/>
      <c r="AG235" s="18" t="str">
        <f t="shared" si="613"/>
        <v/>
      </c>
      <c r="AH235" s="18" t="str">
        <f t="shared" si="614"/>
        <v/>
      </c>
      <c r="AI235" s="18" t="str">
        <f t="shared" si="663"/>
        <v/>
      </c>
      <c r="AJ235" s="18" t="str">
        <f t="shared" si="664"/>
        <v/>
      </c>
      <c r="AK235" s="18" t="str">
        <f>IF(ISNUMBER(AI235), AI235*COS(RADIANS(-$C235+Графики!$B$3))+AJ235*SIN(RADIANS(-$C235+Графики!$B$3)),"")</f>
        <v/>
      </c>
      <c r="AL235" s="19" t="str">
        <f>IF(ISNUMBER(AI235), AI235*COS(RADIANS(-$C235+Графики!$B$5))+AJ235*SIN(RADIANS(-$C235+Графики!$B$5)),"")</f>
        <v/>
      </c>
      <c r="AM235" s="24"/>
      <c r="AN235" s="25"/>
      <c r="AO235" s="25"/>
      <c r="AP235" s="25"/>
      <c r="AQ235" s="18" t="str">
        <f t="shared" si="615"/>
        <v/>
      </c>
      <c r="AR235" s="18" t="str">
        <f t="shared" si="616"/>
        <v/>
      </c>
      <c r="AS235" s="18" t="str">
        <f t="shared" si="665"/>
        <v/>
      </c>
      <c r="AT235" s="18" t="str">
        <f t="shared" si="666"/>
        <v/>
      </c>
      <c r="AU235" s="18" t="str">
        <f>IF(ISNUMBER(AS235), AS235*COS(RADIANS(-$C235+Графики!$B$3))+AT235*SIN(RADIANS(-$C235+Графики!$B$3)),"")</f>
        <v/>
      </c>
      <c r="AV235" s="19" t="str">
        <f>IF(ISNUMBER(AS235), AS235*COS(RADIANS(-$C235+Графики!$B$5))+AT235*SIN(RADIANS(-$C235+Графики!$B$5)),"")</f>
        <v/>
      </c>
      <c r="AW235" s="24"/>
      <c r="AX235" s="25"/>
      <c r="AY235" s="25"/>
      <c r="AZ235" s="25"/>
      <c r="BA235" s="18" t="str">
        <f t="shared" si="617"/>
        <v/>
      </c>
      <c r="BB235" s="18" t="str">
        <f t="shared" si="618"/>
        <v/>
      </c>
      <c r="BC235" s="18" t="str">
        <f t="shared" si="667"/>
        <v/>
      </c>
      <c r="BD235" s="18" t="str">
        <f t="shared" si="668"/>
        <v/>
      </c>
      <c r="BE235" s="18" t="str">
        <f>IF(ISNUMBER(BC235), BC235*COS(RADIANS(-$C235+Графики!$B$3))+BD235*SIN(RADIANS(-$C235+Графики!$B$3)),"")</f>
        <v/>
      </c>
      <c r="BF235" s="19" t="str">
        <f>IF(ISNUMBER(BC235), BC235*COS(RADIANS(-$C235+Графики!$B$5))+BD235*SIN(RADIANS(-$C235+Графики!$B$5)),"")</f>
        <v/>
      </c>
      <c r="BG235" s="24"/>
      <c r="BH235" s="25"/>
      <c r="BI235" s="25"/>
      <c r="BJ235" s="25"/>
      <c r="BK235" s="18" t="str">
        <f t="shared" si="619"/>
        <v/>
      </c>
      <c r="BL235" s="18" t="str">
        <f t="shared" si="620"/>
        <v/>
      </c>
      <c r="BM235" s="18" t="str">
        <f t="shared" si="669"/>
        <v/>
      </c>
      <c r="BN235" s="18" t="str">
        <f t="shared" si="670"/>
        <v/>
      </c>
      <c r="BO235" s="18" t="str">
        <f>IF(ISNUMBER(BM235), BM235*COS(RADIANS(-$C235+Графики!$B$3))+BN235*SIN(RADIANS(-$C235+Графики!$B$3)),"")</f>
        <v/>
      </c>
      <c r="BP235" s="19" t="str">
        <f>IF(ISNUMBER(BM235), BM235*COS(RADIANS(-$C235+Графики!$B$5))+BN235*SIN(RADIANS(-$C235+Графики!$B$5)),"")</f>
        <v/>
      </c>
      <c r="BQ235" s="24"/>
      <c r="BR235" s="25"/>
      <c r="BS235" s="25"/>
      <c r="BT235" s="25"/>
      <c r="BU235" s="18" t="str">
        <f t="shared" si="621"/>
        <v/>
      </c>
      <c r="BV235" s="18" t="str">
        <f t="shared" si="622"/>
        <v/>
      </c>
      <c r="BW235" s="18" t="str">
        <f t="shared" si="671"/>
        <v/>
      </c>
      <c r="BX235" s="18" t="str">
        <f t="shared" si="672"/>
        <v/>
      </c>
      <c r="BY235" s="18" t="str">
        <f>IF(ISNUMBER(BW235), BW235*COS(RADIANS(-$C235+Графики!$B$3))+BX235*SIN(RADIANS(-$C235+Графики!$B$3)),"")</f>
        <v/>
      </c>
      <c r="BZ235" s="19" t="str">
        <f>IF(ISNUMBER(BW235), BW235*COS(RADIANS(-$C235+Графики!$B$5))+BX235*SIN(RADIANS(-$C235+Графики!$B$5)),"")</f>
        <v/>
      </c>
      <c r="CA235" s="29"/>
      <c r="CB235" s="25"/>
      <c r="CC235" s="25"/>
      <c r="CD235" s="25"/>
      <c r="CE235" s="18" t="str">
        <f t="shared" si="623"/>
        <v/>
      </c>
      <c r="CF235" s="18" t="str">
        <f t="shared" si="624"/>
        <v/>
      </c>
      <c r="CG235" s="18" t="str">
        <f t="shared" si="673"/>
        <v/>
      </c>
      <c r="CH235" s="18" t="str">
        <f t="shared" si="674"/>
        <v/>
      </c>
      <c r="CI235" s="18" t="str">
        <f>IF(ISNUMBER(CG235), CG235*COS(RADIANS(-$C235+Графики!$B$3))+CH235*SIN(RADIANS(-$C235+Графики!$B$3)),"")</f>
        <v/>
      </c>
      <c r="CJ235" s="19" t="str">
        <f>IF(ISNUMBER(CG235), CG235*COS(RADIANS(-$C235+Графики!$B$5))+CH235*SIN(RADIANS(-$C235+Графики!$B$5)),"")</f>
        <v/>
      </c>
      <c r="CK235" s="24"/>
      <c r="CL235" s="25"/>
      <c r="CM235" s="25"/>
      <c r="CN235" s="25"/>
      <c r="CO235" s="18" t="str">
        <f t="shared" si="625"/>
        <v/>
      </c>
      <c r="CP235" s="18" t="str">
        <f t="shared" si="626"/>
        <v/>
      </c>
      <c r="CQ235" s="18" t="str">
        <f t="shared" si="675"/>
        <v/>
      </c>
      <c r="CR235" s="18" t="str">
        <f t="shared" si="676"/>
        <v/>
      </c>
      <c r="CS235" s="18" t="str">
        <f>IF(ISNUMBER(CQ235), CQ235*COS(RADIANS(-$C235+Графики!$B$3))+CR235*SIN(RADIANS(-$C235+Графики!$B$3)),"")</f>
        <v/>
      </c>
      <c r="CT235" s="19" t="str">
        <f>IF(ISNUMBER(CQ235), CQ235*COS(RADIANS(-$C235+Графики!$B$5))+CR235*SIN(RADIANS(-$C235+Графики!$B$5)),"")</f>
        <v/>
      </c>
      <c r="CU235" s="24"/>
      <c r="CV235" s="25"/>
      <c r="CW235" s="25"/>
      <c r="CX235" s="25"/>
      <c r="CY235" s="18" t="str">
        <f t="shared" si="627"/>
        <v/>
      </c>
      <c r="CZ235" s="18" t="str">
        <f t="shared" si="628"/>
        <v/>
      </c>
      <c r="DA235" s="18" t="str">
        <f t="shared" si="677"/>
        <v/>
      </c>
      <c r="DB235" s="18" t="str">
        <f t="shared" si="678"/>
        <v/>
      </c>
      <c r="DC235" s="18" t="str">
        <f>IF(ISNUMBER(DA235), DA235*COS(RADIANS(-$C235+Графики!$B$3))+DB235*SIN(RADIANS(-$C235+Графики!$B$3)),"")</f>
        <v/>
      </c>
      <c r="DD235" s="19" t="str">
        <f>IF(ISNUMBER(DA235), DA235*COS(RADIANS(-$C235+Графики!$B$5))+DB235*SIN(RADIANS(-$C235+Графики!$B$5)),"")</f>
        <v/>
      </c>
      <c r="DE235" s="24"/>
      <c r="DF235" s="25"/>
      <c r="DG235" s="25"/>
      <c r="DH235" s="25"/>
      <c r="DI235" s="18" t="str">
        <f t="shared" si="629"/>
        <v/>
      </c>
      <c r="DJ235" s="18" t="str">
        <f t="shared" si="630"/>
        <v/>
      </c>
      <c r="DK235" s="18" t="str">
        <f t="shared" si="679"/>
        <v/>
      </c>
      <c r="DL235" s="18" t="str">
        <f t="shared" si="680"/>
        <v/>
      </c>
      <c r="DM235" s="18" t="str">
        <f>IF(ISNUMBER(DK235), DK235*COS(RADIANS(-$C235+Графики!$B$3))+DL235*SIN(RADIANS(-$C235+Графики!$B$3)),"")</f>
        <v/>
      </c>
      <c r="DN235" s="19" t="str">
        <f>IF(ISNUMBER(DK235), DK235*COS(RADIANS(-$C235+Графики!$B$5))+DL235*SIN(RADIANS(-$C235+Графики!$B$5)),"")</f>
        <v/>
      </c>
      <c r="DO235" s="24"/>
      <c r="DP235" s="25"/>
      <c r="DQ235" s="25"/>
      <c r="DR235" s="25"/>
      <c r="DS235" s="18" t="str">
        <f t="shared" si="631"/>
        <v/>
      </c>
      <c r="DT235" s="18" t="str">
        <f t="shared" si="632"/>
        <v/>
      </c>
      <c r="DU235" s="18" t="str">
        <f t="shared" si="681"/>
        <v/>
      </c>
      <c r="DV235" s="18" t="str">
        <f t="shared" si="682"/>
        <v/>
      </c>
      <c r="DW235" s="18" t="str">
        <f>IF(ISNUMBER(DU235), DU235*COS(RADIANS(-$C235+Графики!$B$3))+DV235*SIN(RADIANS(-$C235+Графики!$B$3)),"")</f>
        <v/>
      </c>
      <c r="DX235" s="19" t="str">
        <f>IF(ISNUMBER(DU235), DU235*COS(RADIANS(-$C235+Графики!$B$5))+DV235*SIN(RADIANS(-$C235+Графики!$B$5)),"")</f>
        <v/>
      </c>
      <c r="DY235" s="24"/>
      <c r="DZ235" s="25"/>
      <c r="EA235" s="25"/>
      <c r="EB235" s="25"/>
      <c r="EC235" s="18" t="str">
        <f t="shared" si="633"/>
        <v/>
      </c>
      <c r="ED235" s="18" t="str">
        <f t="shared" si="634"/>
        <v/>
      </c>
      <c r="EE235" s="18" t="str">
        <f t="shared" si="683"/>
        <v/>
      </c>
      <c r="EF235" s="18" t="str">
        <f t="shared" si="684"/>
        <v/>
      </c>
      <c r="EG235" s="18" t="str">
        <f>IF(ISNUMBER(EE235), EE235*COS(RADIANS(-$C235+Графики!$B$3))+EF235*SIN(RADIANS(-$C235+Графики!$B$3)),"")</f>
        <v/>
      </c>
      <c r="EH235" s="19" t="str">
        <f>IF(ISNUMBER(EE235), EE235*COS(RADIANS(-$C235+Графики!$B$5))+EF235*SIN(RADIANS(-$C235+Графики!$B$5)),"")</f>
        <v/>
      </c>
      <c r="EI235" s="24"/>
      <c r="EJ235" s="25"/>
      <c r="EK235" s="25"/>
      <c r="EL235" s="25"/>
      <c r="EM235" s="18" t="str">
        <f t="shared" si="635"/>
        <v/>
      </c>
      <c r="EN235" s="18" t="str">
        <f t="shared" si="636"/>
        <v/>
      </c>
      <c r="EO235" s="18" t="str">
        <f t="shared" si="685"/>
        <v/>
      </c>
      <c r="EP235" s="18" t="str">
        <f t="shared" si="686"/>
        <v/>
      </c>
      <c r="EQ235" s="18" t="str">
        <f>IF(ISNUMBER(EO235), EO235*COS(RADIANS(-$C235+Графики!$B$3))+EP235*SIN(RADIANS(-$C235+Графики!$B$3)),"")</f>
        <v/>
      </c>
      <c r="ER235" s="19" t="str">
        <f>IF(ISNUMBER(EO235), EO235*COS(RADIANS(-$C235+Графики!$B$5))+EP235*SIN(RADIANS(-$C235+Графики!$B$5)),"")</f>
        <v/>
      </c>
      <c r="ES235" s="24"/>
      <c r="ET235" s="25"/>
      <c r="EU235" s="25"/>
      <c r="EV235" s="25"/>
      <c r="EW235" s="18" t="str">
        <f t="shared" si="637"/>
        <v/>
      </c>
      <c r="EX235" s="18" t="str">
        <f t="shared" si="638"/>
        <v/>
      </c>
      <c r="EY235" s="18" t="str">
        <f t="shared" si="687"/>
        <v/>
      </c>
      <c r="EZ235" s="18" t="str">
        <f t="shared" si="688"/>
        <v/>
      </c>
      <c r="FA235" s="18" t="str">
        <f>IF(ISNUMBER(EY235), EY235*COS(RADIANS(-$C235+Графики!$B$3))+EZ235*SIN(RADIANS(-$C235+Графики!$B$3)),"")</f>
        <v/>
      </c>
      <c r="FB235" s="19" t="str">
        <f>IF(ISNUMBER(EY235), EY235*COS(RADIANS(-$C235+Графики!$B$5))+EZ235*SIN(RADIANS(-$C235+Графики!$B$5)),"")</f>
        <v/>
      </c>
      <c r="FC235" s="24"/>
      <c r="FD235" s="25"/>
      <c r="FE235" s="25"/>
      <c r="FF235" s="25"/>
      <c r="FG235" s="18" t="str">
        <f t="shared" si="639"/>
        <v/>
      </c>
      <c r="FH235" s="18" t="str">
        <f t="shared" si="640"/>
        <v/>
      </c>
      <c r="FI235" s="18" t="str">
        <f t="shared" si="689"/>
        <v/>
      </c>
      <c r="FJ235" s="18" t="str">
        <f t="shared" si="690"/>
        <v/>
      </c>
      <c r="FK235" s="18" t="str">
        <f>IF(ISNUMBER(FI235), FI235*COS(RADIANS(-$C235+Графики!$B$3))+FJ235*SIN(RADIANS(-$C235+Графики!$B$3)),"")</f>
        <v/>
      </c>
      <c r="FL235" s="19" t="str">
        <f>IF(ISNUMBER(FI235), FI235*COS(RADIANS(-$C235+Графики!$B$5))+FJ235*SIN(RADIANS(-$C235+Графики!$B$5)),"")</f>
        <v/>
      </c>
      <c r="FM235" s="24"/>
      <c r="FN235" s="25"/>
      <c r="FO235" s="25"/>
      <c r="FP235" s="25"/>
      <c r="FQ235" s="18" t="str">
        <f t="shared" si="641"/>
        <v/>
      </c>
      <c r="FR235" s="18" t="str">
        <f t="shared" si="642"/>
        <v/>
      </c>
      <c r="FS235" s="18" t="str">
        <f t="shared" si="691"/>
        <v/>
      </c>
      <c r="FT235" s="18" t="str">
        <f t="shared" si="692"/>
        <v/>
      </c>
      <c r="FU235" s="18" t="str">
        <f>IF(ISNUMBER(FS235), FS235*COS(RADIANS(-$C235+Графики!$B$3))+FT235*SIN(RADIANS(-$C235+Графики!$B$3)),"")</f>
        <v/>
      </c>
      <c r="FV235" s="19" t="str">
        <f>IF(ISNUMBER(FS235), FS235*COS(RADIANS(-$C235+Графики!$B$5))+FT235*SIN(RADIANS(-$C235+Графики!$B$5)),"")</f>
        <v/>
      </c>
      <c r="FW235" s="24"/>
      <c r="FX235" s="25"/>
      <c r="FY235" s="25"/>
      <c r="FZ235" s="25"/>
      <c r="GA235" s="18" t="str">
        <f t="shared" si="643"/>
        <v/>
      </c>
      <c r="GB235" s="18" t="str">
        <f t="shared" si="644"/>
        <v/>
      </c>
      <c r="GC235" s="18" t="str">
        <f t="shared" si="693"/>
        <v/>
      </c>
      <c r="GD235" s="18" t="str">
        <f t="shared" si="694"/>
        <v/>
      </c>
      <c r="GE235" s="18" t="str">
        <f>IF(ISNUMBER(GC235), GC235*COS(RADIANS(-$C235+Графики!$B$3))+GD235*SIN(RADIANS(-$C235+Графики!$B$3)),"")</f>
        <v/>
      </c>
      <c r="GF235" s="19" t="str">
        <f>IF(ISNUMBER(GC235), GC235*COS(RADIANS(-$C235+Графики!$B$5))+GD235*SIN(RADIANS(-$C235+Графики!$B$5)),"")</f>
        <v/>
      </c>
      <c r="GG235" s="24"/>
      <c r="GH235" s="25"/>
      <c r="GI235" s="25"/>
      <c r="GJ235" s="25"/>
      <c r="GK235" s="18" t="str">
        <f t="shared" si="645"/>
        <v/>
      </c>
      <c r="GL235" s="18" t="str">
        <f t="shared" si="646"/>
        <v/>
      </c>
      <c r="GM235" s="18" t="str">
        <f t="shared" si="695"/>
        <v/>
      </c>
      <c r="GN235" s="18" t="str">
        <f t="shared" si="696"/>
        <v/>
      </c>
      <c r="GO235" s="18" t="str">
        <f>IF(ISNUMBER(GM235), GM235*COS(RADIANS(-$C235+Графики!$B$3))+GN235*SIN(RADIANS(-$C235+Графики!$B$3)),"")</f>
        <v/>
      </c>
      <c r="GP235" s="19" t="str">
        <f>IF(ISNUMBER(GM235), GM235*COS(RADIANS(-$C235+Графики!$B$5))+GN235*SIN(RADIANS(-$C235+Графики!$B$5)),"")</f>
        <v/>
      </c>
      <c r="GQ235" s="24"/>
      <c r="GR235" s="25"/>
      <c r="GS235" s="25"/>
      <c r="GT235" s="25"/>
      <c r="GU235" s="18" t="str">
        <f t="shared" si="647"/>
        <v/>
      </c>
      <c r="GV235" s="18" t="str">
        <f t="shared" si="648"/>
        <v/>
      </c>
      <c r="GW235" s="18" t="str">
        <f t="shared" si="697"/>
        <v/>
      </c>
      <c r="GX235" s="18" t="str">
        <f t="shared" si="698"/>
        <v/>
      </c>
      <c r="GY235" s="18" t="str">
        <f>IF(ISNUMBER(GW235), GW235*COS(RADIANS(-$C235+Графики!$B$3))+GX235*SIN(RADIANS(-$C235+Графики!$B$3)),"")</f>
        <v/>
      </c>
      <c r="GZ235" s="19" t="str">
        <f>IF(ISNUMBER(GW235), GW235*COS(RADIANS(-$C235+Графики!$B$5))+GX235*SIN(RADIANS(-$C235+Графики!$B$5)),"")</f>
        <v/>
      </c>
      <c r="HA235" s="24"/>
      <c r="HB235" s="25"/>
      <c r="HC235" s="25"/>
      <c r="HD235" s="25"/>
      <c r="HE235" s="18" t="str">
        <f t="shared" si="649"/>
        <v/>
      </c>
      <c r="HF235" s="18" t="str">
        <f t="shared" si="650"/>
        <v/>
      </c>
      <c r="HG235" s="18" t="str">
        <f t="shared" si="699"/>
        <v/>
      </c>
      <c r="HH235" s="18" t="str">
        <f t="shared" si="700"/>
        <v/>
      </c>
      <c r="HI235" s="18" t="str">
        <f>IF(ISNUMBER(HG235), HG235*COS(RADIANS(-$C235+Графики!$B$3))+HH235*SIN(RADIANS(-$C235+Графики!$B$3)),"")</f>
        <v/>
      </c>
      <c r="HJ235" s="19" t="str">
        <f>IF(ISNUMBER(HG235), HG235*COS(RADIANS(-$C235+Графики!$B$5))+HH235*SIN(RADIANS(-$C235+Графики!$B$5)),"")</f>
        <v/>
      </c>
      <c r="HK235" s="24"/>
      <c r="HL235" s="25"/>
      <c r="HM235" s="25"/>
      <c r="HN235" s="25"/>
      <c r="HO235" s="18" t="str">
        <f t="shared" si="651"/>
        <v/>
      </c>
      <c r="HP235" s="18" t="str">
        <f t="shared" si="652"/>
        <v/>
      </c>
      <c r="HQ235" s="18" t="str">
        <f t="shared" si="701"/>
        <v/>
      </c>
      <c r="HR235" s="18" t="str">
        <f t="shared" si="702"/>
        <v/>
      </c>
      <c r="HS235" s="18" t="str">
        <f>IF(ISNUMBER(HQ235), HQ235*COS(RADIANS(-$C235+Графики!$B$3))+HR235*SIN(RADIANS(-$C235+Графики!$B$3)),"")</f>
        <v/>
      </c>
      <c r="HT235" s="19" t="str">
        <f>IF(ISNUMBER(HQ235), HQ235*COS(RADIANS(-$C235+Графики!$B$5))+HR235*SIN(RADIANS(-$C235+Графики!$B$5)),"")</f>
        <v/>
      </c>
      <c r="HU235" s="24"/>
      <c r="HV235" s="25"/>
      <c r="HW235" s="25"/>
      <c r="HX235" s="25"/>
      <c r="HY235" s="18" t="str">
        <f t="shared" si="653"/>
        <v/>
      </c>
      <c r="HZ235" s="18" t="str">
        <f t="shared" si="654"/>
        <v/>
      </c>
      <c r="IA235" s="18" t="str">
        <f t="shared" si="703"/>
        <v/>
      </c>
      <c r="IB235" s="18" t="str">
        <f t="shared" si="704"/>
        <v/>
      </c>
      <c r="IC235" s="18" t="str">
        <f>IF(ISNUMBER(IA235), IA235*COS(RADIANS(-$C235+Графики!$B$3))+IB235*SIN(RADIANS(-$C235+Графики!$B$3)),"")</f>
        <v/>
      </c>
      <c r="ID235" s="19" t="str">
        <f>IF(ISNUMBER(IA235), IA235*COS(RADIANS(-$C235+Графики!$B$5))+IB235*SIN(RADIANS(-$C235+Графики!$B$5)),"")</f>
        <v/>
      </c>
      <c r="IE235" s="24"/>
      <c r="IF235" s="25"/>
      <c r="IG235" s="25"/>
      <c r="IH235" s="25"/>
      <c r="II235" s="18" t="str">
        <f t="shared" si="655"/>
        <v/>
      </c>
      <c r="IJ235" s="18" t="str">
        <f t="shared" si="656"/>
        <v/>
      </c>
      <c r="IK235" s="18" t="str">
        <f t="shared" si="705"/>
        <v/>
      </c>
      <c r="IL235" s="18" t="str">
        <f t="shared" si="706"/>
        <v/>
      </c>
      <c r="IM235" s="18" t="str">
        <f>IF(ISNUMBER(IK235), IK235*COS(RADIANS(-$C235+Графики!$B$3))+IL235*SIN(RADIANS(-$C235+Графики!$B$3)),"")</f>
        <v/>
      </c>
      <c r="IN235" s="19" t="str">
        <f>IF(ISNUMBER(IK235), IK235*COS(RADIANS(-$C235+Графики!$B$5))+IL235*SIN(RADIANS(-$C235+Графики!$B$5)),"")</f>
        <v/>
      </c>
      <c r="IO235" s="24"/>
      <c r="IP235" s="25"/>
      <c r="IQ235" s="25"/>
      <c r="IR235" s="25"/>
      <c r="IS235" s="18" t="str">
        <f t="shared" si="657"/>
        <v/>
      </c>
      <c r="IT235" s="18" t="str">
        <f t="shared" si="658"/>
        <v/>
      </c>
      <c r="IU235" s="18" t="str">
        <f t="shared" si="707"/>
        <v/>
      </c>
      <c r="IV235" s="18" t="str">
        <f t="shared" si="708"/>
        <v/>
      </c>
      <c r="IW235" s="18" t="str">
        <f>IF(ISNUMBER(IU235), IU235*COS(RADIANS(-$C235+Графики!$B$3))+IV235*SIN(RADIANS(-$C235+Графики!$B$3)),"")</f>
        <v/>
      </c>
      <c r="IX235" s="19" t="str">
        <f>IF(ISNUMBER(IU235), IU235*COS(RADIANS(-$C235+Графики!$B$5))+IV235*SIN(RADIANS(-$C235+Графики!$B$5)),"")</f>
        <v/>
      </c>
    </row>
    <row r="236" spans="1:258" s="88" customFormat="1" x14ac:dyDescent="0.25">
      <c r="A236" s="44">
        <v>236</v>
      </c>
      <c r="B236" s="50">
        <v>0</v>
      </c>
      <c r="C236" s="11">
        <f>IF(Графики!$A$7="Расчитывать с учетом закручивания скважины",B236,0)</f>
        <v>0</v>
      </c>
      <c r="D236" s="47">
        <v>116.5</v>
      </c>
      <c r="E236" s="34">
        <f t="shared" si="608"/>
        <v>0</v>
      </c>
      <c r="F236" s="35">
        <f t="shared" si="608"/>
        <v>0</v>
      </c>
      <c r="G236" s="35">
        <f t="shared" si="605"/>
        <v>0</v>
      </c>
      <c r="H236" s="36">
        <f t="shared" si="606"/>
        <v>0</v>
      </c>
      <c r="I236" s="29"/>
      <c r="J236" s="25"/>
      <c r="K236" s="25"/>
      <c r="L236" s="25"/>
      <c r="M236" s="18" t="str">
        <f t="shared" si="609"/>
        <v/>
      </c>
      <c r="N236" s="18" t="str">
        <f t="shared" si="610"/>
        <v/>
      </c>
      <c r="O236" s="18" t="str">
        <f t="shared" si="659"/>
        <v/>
      </c>
      <c r="P236" s="18" t="str">
        <f t="shared" si="660"/>
        <v/>
      </c>
      <c r="Q236" s="18" t="str">
        <f>IF(ISNUMBER(O236), O236*COS(RADIANS(-$C236+Графики!$B$3))+P236*SIN(RADIANS(-$C236+Графики!$B$3)),"")</f>
        <v/>
      </c>
      <c r="R236" s="19" t="str">
        <f>IF(ISNUMBER(O236), O236*COS(RADIANS(-$C236+Графики!$B$5))+P236*SIN(RADIANS(-$C236+Графики!$B$5)),"")</f>
        <v/>
      </c>
      <c r="S236" s="29"/>
      <c r="T236" s="25"/>
      <c r="U236" s="25"/>
      <c r="V236" s="25"/>
      <c r="W236" s="18" t="str">
        <f t="shared" si="611"/>
        <v/>
      </c>
      <c r="X236" s="18" t="str">
        <f t="shared" si="612"/>
        <v/>
      </c>
      <c r="Y236" s="18" t="str">
        <f t="shared" si="661"/>
        <v/>
      </c>
      <c r="Z236" s="18" t="str">
        <f t="shared" si="662"/>
        <v/>
      </c>
      <c r="AA236" s="18" t="str">
        <f>IF(ISNUMBER(Y236), Y236*COS(RADIANS(-$C236+Графики!$B$3))+Z236*SIN(RADIANS(-$C236+Графики!$B$3)),"")</f>
        <v/>
      </c>
      <c r="AB236" s="18" t="str">
        <f>IF(ISNUMBER(Y236), Y236*COS(RADIANS(-$C236+Графики!$B$5))+Z236*SIN(RADIANS(-$C236+Графики!$B$5)),"")</f>
        <v/>
      </c>
      <c r="AC236" s="24"/>
      <c r="AD236" s="25"/>
      <c r="AE236" s="25"/>
      <c r="AF236" s="25"/>
      <c r="AG236" s="18" t="str">
        <f t="shared" si="613"/>
        <v/>
      </c>
      <c r="AH236" s="18" t="str">
        <f t="shared" si="614"/>
        <v/>
      </c>
      <c r="AI236" s="18" t="str">
        <f t="shared" si="663"/>
        <v/>
      </c>
      <c r="AJ236" s="18" t="str">
        <f t="shared" si="664"/>
        <v/>
      </c>
      <c r="AK236" s="18" t="str">
        <f>IF(ISNUMBER(AI236), AI236*COS(RADIANS(-$C236+Графики!$B$3))+AJ236*SIN(RADIANS(-$C236+Графики!$B$3)),"")</f>
        <v/>
      </c>
      <c r="AL236" s="19" t="str">
        <f>IF(ISNUMBER(AI236), AI236*COS(RADIANS(-$C236+Графики!$B$5))+AJ236*SIN(RADIANS(-$C236+Графики!$B$5)),"")</f>
        <v/>
      </c>
      <c r="AM236" s="24"/>
      <c r="AN236" s="25"/>
      <c r="AO236" s="25"/>
      <c r="AP236" s="25"/>
      <c r="AQ236" s="18" t="str">
        <f t="shared" si="615"/>
        <v/>
      </c>
      <c r="AR236" s="18" t="str">
        <f t="shared" si="616"/>
        <v/>
      </c>
      <c r="AS236" s="18" t="str">
        <f t="shared" si="665"/>
        <v/>
      </c>
      <c r="AT236" s="18" t="str">
        <f t="shared" si="666"/>
        <v/>
      </c>
      <c r="AU236" s="18" t="str">
        <f>IF(ISNUMBER(AS236), AS236*COS(RADIANS(-$C236+Графики!$B$3))+AT236*SIN(RADIANS(-$C236+Графики!$B$3)),"")</f>
        <v/>
      </c>
      <c r="AV236" s="19" t="str">
        <f>IF(ISNUMBER(AS236), AS236*COS(RADIANS(-$C236+Графики!$B$5))+AT236*SIN(RADIANS(-$C236+Графики!$B$5)),"")</f>
        <v/>
      </c>
      <c r="AW236" s="24"/>
      <c r="AX236" s="25"/>
      <c r="AY236" s="25"/>
      <c r="AZ236" s="25"/>
      <c r="BA236" s="18" t="str">
        <f t="shared" si="617"/>
        <v/>
      </c>
      <c r="BB236" s="18" t="str">
        <f t="shared" si="618"/>
        <v/>
      </c>
      <c r="BC236" s="18" t="str">
        <f t="shared" si="667"/>
        <v/>
      </c>
      <c r="BD236" s="18" t="str">
        <f t="shared" si="668"/>
        <v/>
      </c>
      <c r="BE236" s="18" t="str">
        <f>IF(ISNUMBER(BC236), BC236*COS(RADIANS(-$C236+Графики!$B$3))+BD236*SIN(RADIANS(-$C236+Графики!$B$3)),"")</f>
        <v/>
      </c>
      <c r="BF236" s="19" t="str">
        <f>IF(ISNUMBER(BC236), BC236*COS(RADIANS(-$C236+Графики!$B$5))+BD236*SIN(RADIANS(-$C236+Графики!$B$5)),"")</f>
        <v/>
      </c>
      <c r="BG236" s="24"/>
      <c r="BH236" s="25"/>
      <c r="BI236" s="25"/>
      <c r="BJ236" s="25"/>
      <c r="BK236" s="18" t="str">
        <f t="shared" si="619"/>
        <v/>
      </c>
      <c r="BL236" s="18" t="str">
        <f t="shared" si="620"/>
        <v/>
      </c>
      <c r="BM236" s="18" t="str">
        <f t="shared" si="669"/>
        <v/>
      </c>
      <c r="BN236" s="18" t="str">
        <f t="shared" si="670"/>
        <v/>
      </c>
      <c r="BO236" s="18" t="str">
        <f>IF(ISNUMBER(BM236), BM236*COS(RADIANS(-$C236+Графики!$B$3))+BN236*SIN(RADIANS(-$C236+Графики!$B$3)),"")</f>
        <v/>
      </c>
      <c r="BP236" s="19" t="str">
        <f>IF(ISNUMBER(BM236), BM236*COS(RADIANS(-$C236+Графики!$B$5))+BN236*SIN(RADIANS(-$C236+Графики!$B$5)),"")</f>
        <v/>
      </c>
      <c r="BQ236" s="24"/>
      <c r="BR236" s="25"/>
      <c r="BS236" s="25"/>
      <c r="BT236" s="25"/>
      <c r="BU236" s="18" t="str">
        <f t="shared" si="621"/>
        <v/>
      </c>
      <c r="BV236" s="18" t="str">
        <f t="shared" si="622"/>
        <v/>
      </c>
      <c r="BW236" s="18" t="str">
        <f t="shared" si="671"/>
        <v/>
      </c>
      <c r="BX236" s="18" t="str">
        <f t="shared" si="672"/>
        <v/>
      </c>
      <c r="BY236" s="18" t="str">
        <f>IF(ISNUMBER(BW236), BW236*COS(RADIANS(-$C236+Графики!$B$3))+BX236*SIN(RADIANS(-$C236+Графики!$B$3)),"")</f>
        <v/>
      </c>
      <c r="BZ236" s="19" t="str">
        <f>IF(ISNUMBER(BW236), BW236*COS(RADIANS(-$C236+Графики!$B$5))+BX236*SIN(RADIANS(-$C236+Графики!$B$5)),"")</f>
        <v/>
      </c>
      <c r="CA236" s="29"/>
      <c r="CB236" s="25"/>
      <c r="CC236" s="25"/>
      <c r="CD236" s="25"/>
      <c r="CE236" s="18" t="str">
        <f t="shared" si="623"/>
        <v/>
      </c>
      <c r="CF236" s="18" t="str">
        <f t="shared" si="624"/>
        <v/>
      </c>
      <c r="CG236" s="18" t="str">
        <f t="shared" si="673"/>
        <v/>
      </c>
      <c r="CH236" s="18" t="str">
        <f t="shared" si="674"/>
        <v/>
      </c>
      <c r="CI236" s="18" t="str">
        <f>IF(ISNUMBER(CG236), CG236*COS(RADIANS(-$C236+Графики!$B$3))+CH236*SIN(RADIANS(-$C236+Графики!$B$3)),"")</f>
        <v/>
      </c>
      <c r="CJ236" s="19" t="str">
        <f>IF(ISNUMBER(CG236), CG236*COS(RADIANS(-$C236+Графики!$B$5))+CH236*SIN(RADIANS(-$C236+Графики!$B$5)),"")</f>
        <v/>
      </c>
      <c r="CK236" s="24"/>
      <c r="CL236" s="25"/>
      <c r="CM236" s="25"/>
      <c r="CN236" s="25"/>
      <c r="CO236" s="18" t="str">
        <f t="shared" si="625"/>
        <v/>
      </c>
      <c r="CP236" s="18" t="str">
        <f t="shared" si="626"/>
        <v/>
      </c>
      <c r="CQ236" s="18" t="str">
        <f t="shared" si="675"/>
        <v/>
      </c>
      <c r="CR236" s="18" t="str">
        <f t="shared" si="676"/>
        <v/>
      </c>
      <c r="CS236" s="18" t="str">
        <f>IF(ISNUMBER(CQ236), CQ236*COS(RADIANS(-$C236+Графики!$B$3))+CR236*SIN(RADIANS(-$C236+Графики!$B$3)),"")</f>
        <v/>
      </c>
      <c r="CT236" s="19" t="str">
        <f>IF(ISNUMBER(CQ236), CQ236*COS(RADIANS(-$C236+Графики!$B$5))+CR236*SIN(RADIANS(-$C236+Графики!$B$5)),"")</f>
        <v/>
      </c>
      <c r="CU236" s="24"/>
      <c r="CV236" s="25"/>
      <c r="CW236" s="25"/>
      <c r="CX236" s="25"/>
      <c r="CY236" s="18" t="str">
        <f t="shared" si="627"/>
        <v/>
      </c>
      <c r="CZ236" s="18" t="str">
        <f t="shared" si="628"/>
        <v/>
      </c>
      <c r="DA236" s="18" t="str">
        <f t="shared" si="677"/>
        <v/>
      </c>
      <c r="DB236" s="18" t="str">
        <f t="shared" si="678"/>
        <v/>
      </c>
      <c r="DC236" s="18" t="str">
        <f>IF(ISNUMBER(DA236), DA236*COS(RADIANS(-$C236+Графики!$B$3))+DB236*SIN(RADIANS(-$C236+Графики!$B$3)),"")</f>
        <v/>
      </c>
      <c r="DD236" s="19" t="str">
        <f>IF(ISNUMBER(DA236), DA236*COS(RADIANS(-$C236+Графики!$B$5))+DB236*SIN(RADIANS(-$C236+Графики!$B$5)),"")</f>
        <v/>
      </c>
      <c r="DE236" s="24"/>
      <c r="DF236" s="25"/>
      <c r="DG236" s="25"/>
      <c r="DH236" s="25"/>
      <c r="DI236" s="18" t="str">
        <f t="shared" si="629"/>
        <v/>
      </c>
      <c r="DJ236" s="18" t="str">
        <f t="shared" si="630"/>
        <v/>
      </c>
      <c r="DK236" s="18" t="str">
        <f t="shared" si="679"/>
        <v/>
      </c>
      <c r="DL236" s="18" t="str">
        <f t="shared" si="680"/>
        <v/>
      </c>
      <c r="DM236" s="18" t="str">
        <f>IF(ISNUMBER(DK236), DK236*COS(RADIANS(-$C236+Графики!$B$3))+DL236*SIN(RADIANS(-$C236+Графики!$B$3)),"")</f>
        <v/>
      </c>
      <c r="DN236" s="19" t="str">
        <f>IF(ISNUMBER(DK236), DK236*COS(RADIANS(-$C236+Графики!$B$5))+DL236*SIN(RADIANS(-$C236+Графики!$B$5)),"")</f>
        <v/>
      </c>
      <c r="DO236" s="24"/>
      <c r="DP236" s="25"/>
      <c r="DQ236" s="25"/>
      <c r="DR236" s="25"/>
      <c r="DS236" s="18" t="str">
        <f t="shared" si="631"/>
        <v/>
      </c>
      <c r="DT236" s="18" t="str">
        <f t="shared" si="632"/>
        <v/>
      </c>
      <c r="DU236" s="18" t="str">
        <f t="shared" si="681"/>
        <v/>
      </c>
      <c r="DV236" s="18" t="str">
        <f t="shared" si="682"/>
        <v/>
      </c>
      <c r="DW236" s="18" t="str">
        <f>IF(ISNUMBER(DU236), DU236*COS(RADIANS(-$C236+Графики!$B$3))+DV236*SIN(RADIANS(-$C236+Графики!$B$3)),"")</f>
        <v/>
      </c>
      <c r="DX236" s="19" t="str">
        <f>IF(ISNUMBER(DU236), DU236*COS(RADIANS(-$C236+Графики!$B$5))+DV236*SIN(RADIANS(-$C236+Графики!$B$5)),"")</f>
        <v/>
      </c>
      <c r="DY236" s="24"/>
      <c r="DZ236" s="25"/>
      <c r="EA236" s="25"/>
      <c r="EB236" s="25"/>
      <c r="EC236" s="18" t="str">
        <f t="shared" si="633"/>
        <v/>
      </c>
      <c r="ED236" s="18" t="str">
        <f t="shared" si="634"/>
        <v/>
      </c>
      <c r="EE236" s="18" t="str">
        <f t="shared" si="683"/>
        <v/>
      </c>
      <c r="EF236" s="18" t="str">
        <f t="shared" si="684"/>
        <v/>
      </c>
      <c r="EG236" s="18" t="str">
        <f>IF(ISNUMBER(EE236), EE236*COS(RADIANS(-$C236+Графики!$B$3))+EF236*SIN(RADIANS(-$C236+Графики!$B$3)),"")</f>
        <v/>
      </c>
      <c r="EH236" s="19" t="str">
        <f>IF(ISNUMBER(EE236), EE236*COS(RADIANS(-$C236+Графики!$B$5))+EF236*SIN(RADIANS(-$C236+Графики!$B$5)),"")</f>
        <v/>
      </c>
      <c r="EI236" s="24"/>
      <c r="EJ236" s="25"/>
      <c r="EK236" s="25"/>
      <c r="EL236" s="25"/>
      <c r="EM236" s="18" t="str">
        <f t="shared" si="635"/>
        <v/>
      </c>
      <c r="EN236" s="18" t="str">
        <f t="shared" si="636"/>
        <v/>
      </c>
      <c r="EO236" s="18" t="str">
        <f t="shared" si="685"/>
        <v/>
      </c>
      <c r="EP236" s="18" t="str">
        <f t="shared" si="686"/>
        <v/>
      </c>
      <c r="EQ236" s="18" t="str">
        <f>IF(ISNUMBER(EO236), EO236*COS(RADIANS(-$C236+Графики!$B$3))+EP236*SIN(RADIANS(-$C236+Графики!$B$3)),"")</f>
        <v/>
      </c>
      <c r="ER236" s="19" t="str">
        <f>IF(ISNUMBER(EO236), EO236*COS(RADIANS(-$C236+Графики!$B$5))+EP236*SIN(RADIANS(-$C236+Графики!$B$5)),"")</f>
        <v/>
      </c>
      <c r="ES236" s="24"/>
      <c r="ET236" s="25"/>
      <c r="EU236" s="25"/>
      <c r="EV236" s="25"/>
      <c r="EW236" s="18" t="str">
        <f t="shared" si="637"/>
        <v/>
      </c>
      <c r="EX236" s="18" t="str">
        <f t="shared" si="638"/>
        <v/>
      </c>
      <c r="EY236" s="18" t="str">
        <f t="shared" si="687"/>
        <v/>
      </c>
      <c r="EZ236" s="18" t="str">
        <f t="shared" si="688"/>
        <v/>
      </c>
      <c r="FA236" s="18" t="str">
        <f>IF(ISNUMBER(EY236), EY236*COS(RADIANS(-$C236+Графики!$B$3))+EZ236*SIN(RADIANS(-$C236+Графики!$B$3)),"")</f>
        <v/>
      </c>
      <c r="FB236" s="19" t="str">
        <f>IF(ISNUMBER(EY236), EY236*COS(RADIANS(-$C236+Графики!$B$5))+EZ236*SIN(RADIANS(-$C236+Графики!$B$5)),"")</f>
        <v/>
      </c>
      <c r="FC236" s="24"/>
      <c r="FD236" s="25"/>
      <c r="FE236" s="25"/>
      <c r="FF236" s="25"/>
      <c r="FG236" s="18" t="str">
        <f t="shared" si="639"/>
        <v/>
      </c>
      <c r="FH236" s="18" t="str">
        <f t="shared" si="640"/>
        <v/>
      </c>
      <c r="FI236" s="18" t="str">
        <f t="shared" si="689"/>
        <v/>
      </c>
      <c r="FJ236" s="18" t="str">
        <f t="shared" si="690"/>
        <v/>
      </c>
      <c r="FK236" s="18" t="str">
        <f>IF(ISNUMBER(FI236), FI236*COS(RADIANS(-$C236+Графики!$B$3))+FJ236*SIN(RADIANS(-$C236+Графики!$B$3)),"")</f>
        <v/>
      </c>
      <c r="FL236" s="19" t="str">
        <f>IF(ISNUMBER(FI236), FI236*COS(RADIANS(-$C236+Графики!$B$5))+FJ236*SIN(RADIANS(-$C236+Графики!$B$5)),"")</f>
        <v/>
      </c>
      <c r="FM236" s="24"/>
      <c r="FN236" s="25"/>
      <c r="FO236" s="25"/>
      <c r="FP236" s="25"/>
      <c r="FQ236" s="18" t="str">
        <f t="shared" si="641"/>
        <v/>
      </c>
      <c r="FR236" s="18" t="str">
        <f t="shared" si="642"/>
        <v/>
      </c>
      <c r="FS236" s="18" t="str">
        <f t="shared" si="691"/>
        <v/>
      </c>
      <c r="FT236" s="18" t="str">
        <f t="shared" si="692"/>
        <v/>
      </c>
      <c r="FU236" s="18" t="str">
        <f>IF(ISNUMBER(FS236), FS236*COS(RADIANS(-$C236+Графики!$B$3))+FT236*SIN(RADIANS(-$C236+Графики!$B$3)),"")</f>
        <v/>
      </c>
      <c r="FV236" s="19" t="str">
        <f>IF(ISNUMBER(FS236), FS236*COS(RADIANS(-$C236+Графики!$B$5))+FT236*SIN(RADIANS(-$C236+Графики!$B$5)),"")</f>
        <v/>
      </c>
      <c r="FW236" s="24"/>
      <c r="FX236" s="25"/>
      <c r="FY236" s="25"/>
      <c r="FZ236" s="25"/>
      <c r="GA236" s="18" t="str">
        <f t="shared" si="643"/>
        <v/>
      </c>
      <c r="GB236" s="18" t="str">
        <f t="shared" si="644"/>
        <v/>
      </c>
      <c r="GC236" s="18" t="str">
        <f t="shared" si="693"/>
        <v/>
      </c>
      <c r="GD236" s="18" t="str">
        <f t="shared" si="694"/>
        <v/>
      </c>
      <c r="GE236" s="18" t="str">
        <f>IF(ISNUMBER(GC236), GC236*COS(RADIANS(-$C236+Графики!$B$3))+GD236*SIN(RADIANS(-$C236+Графики!$B$3)),"")</f>
        <v/>
      </c>
      <c r="GF236" s="19" t="str">
        <f>IF(ISNUMBER(GC236), GC236*COS(RADIANS(-$C236+Графики!$B$5))+GD236*SIN(RADIANS(-$C236+Графики!$B$5)),"")</f>
        <v/>
      </c>
      <c r="GG236" s="24"/>
      <c r="GH236" s="25"/>
      <c r="GI236" s="25"/>
      <c r="GJ236" s="25"/>
      <c r="GK236" s="18" t="str">
        <f t="shared" si="645"/>
        <v/>
      </c>
      <c r="GL236" s="18" t="str">
        <f t="shared" si="646"/>
        <v/>
      </c>
      <c r="GM236" s="18" t="str">
        <f t="shared" si="695"/>
        <v/>
      </c>
      <c r="GN236" s="18" t="str">
        <f t="shared" si="696"/>
        <v/>
      </c>
      <c r="GO236" s="18" t="str">
        <f>IF(ISNUMBER(GM236), GM236*COS(RADIANS(-$C236+Графики!$B$3))+GN236*SIN(RADIANS(-$C236+Графики!$B$3)),"")</f>
        <v/>
      </c>
      <c r="GP236" s="19" t="str">
        <f>IF(ISNUMBER(GM236), GM236*COS(RADIANS(-$C236+Графики!$B$5))+GN236*SIN(RADIANS(-$C236+Графики!$B$5)),"")</f>
        <v/>
      </c>
      <c r="GQ236" s="24"/>
      <c r="GR236" s="25"/>
      <c r="GS236" s="25"/>
      <c r="GT236" s="25"/>
      <c r="GU236" s="18" t="str">
        <f t="shared" si="647"/>
        <v/>
      </c>
      <c r="GV236" s="18" t="str">
        <f t="shared" si="648"/>
        <v/>
      </c>
      <c r="GW236" s="18" t="str">
        <f t="shared" si="697"/>
        <v/>
      </c>
      <c r="GX236" s="18" t="str">
        <f t="shared" si="698"/>
        <v/>
      </c>
      <c r="GY236" s="18" t="str">
        <f>IF(ISNUMBER(GW236), GW236*COS(RADIANS(-$C236+Графики!$B$3))+GX236*SIN(RADIANS(-$C236+Графики!$B$3)),"")</f>
        <v/>
      </c>
      <c r="GZ236" s="19" t="str">
        <f>IF(ISNUMBER(GW236), GW236*COS(RADIANS(-$C236+Графики!$B$5))+GX236*SIN(RADIANS(-$C236+Графики!$B$5)),"")</f>
        <v/>
      </c>
      <c r="HA236" s="24"/>
      <c r="HB236" s="25"/>
      <c r="HC236" s="25"/>
      <c r="HD236" s="25"/>
      <c r="HE236" s="18" t="str">
        <f t="shared" si="649"/>
        <v/>
      </c>
      <c r="HF236" s="18" t="str">
        <f t="shared" si="650"/>
        <v/>
      </c>
      <c r="HG236" s="18" t="str">
        <f t="shared" si="699"/>
        <v/>
      </c>
      <c r="HH236" s="18" t="str">
        <f t="shared" si="700"/>
        <v/>
      </c>
      <c r="HI236" s="18" t="str">
        <f>IF(ISNUMBER(HG236), HG236*COS(RADIANS(-$C236+Графики!$B$3))+HH236*SIN(RADIANS(-$C236+Графики!$B$3)),"")</f>
        <v/>
      </c>
      <c r="HJ236" s="19" t="str">
        <f>IF(ISNUMBER(HG236), HG236*COS(RADIANS(-$C236+Графики!$B$5))+HH236*SIN(RADIANS(-$C236+Графики!$B$5)),"")</f>
        <v/>
      </c>
      <c r="HK236" s="24"/>
      <c r="HL236" s="25"/>
      <c r="HM236" s="25"/>
      <c r="HN236" s="25"/>
      <c r="HO236" s="18" t="str">
        <f t="shared" si="651"/>
        <v/>
      </c>
      <c r="HP236" s="18" t="str">
        <f t="shared" si="652"/>
        <v/>
      </c>
      <c r="HQ236" s="18" t="str">
        <f t="shared" si="701"/>
        <v/>
      </c>
      <c r="HR236" s="18" t="str">
        <f t="shared" si="702"/>
        <v/>
      </c>
      <c r="HS236" s="18" t="str">
        <f>IF(ISNUMBER(HQ236), HQ236*COS(RADIANS(-$C236+Графики!$B$3))+HR236*SIN(RADIANS(-$C236+Графики!$B$3)),"")</f>
        <v/>
      </c>
      <c r="HT236" s="19" t="str">
        <f>IF(ISNUMBER(HQ236), HQ236*COS(RADIANS(-$C236+Графики!$B$5))+HR236*SIN(RADIANS(-$C236+Графики!$B$5)),"")</f>
        <v/>
      </c>
      <c r="HU236" s="24"/>
      <c r="HV236" s="25"/>
      <c r="HW236" s="25"/>
      <c r="HX236" s="25"/>
      <c r="HY236" s="18" t="str">
        <f t="shared" si="653"/>
        <v/>
      </c>
      <c r="HZ236" s="18" t="str">
        <f t="shared" si="654"/>
        <v/>
      </c>
      <c r="IA236" s="18" t="str">
        <f t="shared" si="703"/>
        <v/>
      </c>
      <c r="IB236" s="18" t="str">
        <f t="shared" si="704"/>
        <v/>
      </c>
      <c r="IC236" s="18" t="str">
        <f>IF(ISNUMBER(IA236), IA236*COS(RADIANS(-$C236+Графики!$B$3))+IB236*SIN(RADIANS(-$C236+Графики!$B$3)),"")</f>
        <v/>
      </c>
      <c r="ID236" s="19" t="str">
        <f>IF(ISNUMBER(IA236), IA236*COS(RADIANS(-$C236+Графики!$B$5))+IB236*SIN(RADIANS(-$C236+Графики!$B$5)),"")</f>
        <v/>
      </c>
      <c r="IE236" s="24"/>
      <c r="IF236" s="25"/>
      <c r="IG236" s="25"/>
      <c r="IH236" s="25"/>
      <c r="II236" s="18" t="str">
        <f t="shared" si="655"/>
        <v/>
      </c>
      <c r="IJ236" s="18" t="str">
        <f t="shared" si="656"/>
        <v/>
      </c>
      <c r="IK236" s="18" t="str">
        <f t="shared" si="705"/>
        <v/>
      </c>
      <c r="IL236" s="18" t="str">
        <f t="shared" si="706"/>
        <v/>
      </c>
      <c r="IM236" s="18" t="str">
        <f>IF(ISNUMBER(IK236), IK236*COS(RADIANS(-$C236+Графики!$B$3))+IL236*SIN(RADIANS(-$C236+Графики!$B$3)),"")</f>
        <v/>
      </c>
      <c r="IN236" s="19" t="str">
        <f>IF(ISNUMBER(IK236), IK236*COS(RADIANS(-$C236+Графики!$B$5))+IL236*SIN(RADIANS(-$C236+Графики!$B$5)),"")</f>
        <v/>
      </c>
      <c r="IO236" s="24"/>
      <c r="IP236" s="25"/>
      <c r="IQ236" s="25"/>
      <c r="IR236" s="25"/>
      <c r="IS236" s="18" t="str">
        <f t="shared" si="657"/>
        <v/>
      </c>
      <c r="IT236" s="18" t="str">
        <f t="shared" si="658"/>
        <v/>
      </c>
      <c r="IU236" s="18" t="str">
        <f t="shared" si="707"/>
        <v/>
      </c>
      <c r="IV236" s="18" t="str">
        <f t="shared" si="708"/>
        <v/>
      </c>
      <c r="IW236" s="18" t="str">
        <f>IF(ISNUMBER(IU236), IU236*COS(RADIANS(-$C236+Графики!$B$3))+IV236*SIN(RADIANS(-$C236+Графики!$B$3)),"")</f>
        <v/>
      </c>
      <c r="IX236" s="19" t="str">
        <f>IF(ISNUMBER(IU236), IU236*COS(RADIANS(-$C236+Графики!$B$5))+IV236*SIN(RADIANS(-$C236+Графики!$B$5)),"")</f>
        <v/>
      </c>
    </row>
    <row r="237" spans="1:258" s="88" customFormat="1" x14ac:dyDescent="0.25">
      <c r="A237" s="44">
        <v>237</v>
      </c>
      <c r="B237" s="50">
        <v>0</v>
      </c>
      <c r="C237" s="11">
        <f>IF(Графики!$A$7="Расчитывать с учетом закручивания скважины",B237,0)</f>
        <v>0</v>
      </c>
      <c r="D237" s="47">
        <v>117</v>
      </c>
      <c r="E237" s="34">
        <f t="shared" si="608"/>
        <v>0</v>
      </c>
      <c r="F237" s="35">
        <f t="shared" si="608"/>
        <v>0</v>
      </c>
      <c r="G237" s="35">
        <f t="shared" si="605"/>
        <v>0</v>
      </c>
      <c r="H237" s="36">
        <f t="shared" si="606"/>
        <v>0</v>
      </c>
      <c r="I237" s="29"/>
      <c r="J237" s="25"/>
      <c r="K237" s="25"/>
      <c r="L237" s="25"/>
      <c r="M237" s="18" t="str">
        <f t="shared" si="609"/>
        <v/>
      </c>
      <c r="N237" s="18" t="str">
        <f t="shared" si="610"/>
        <v/>
      </c>
      <c r="O237" s="18" t="str">
        <f t="shared" si="659"/>
        <v/>
      </c>
      <c r="P237" s="18" t="str">
        <f t="shared" si="660"/>
        <v/>
      </c>
      <c r="Q237" s="18" t="str">
        <f>IF(ISNUMBER(O237), O237*COS(RADIANS(-$C237+Графики!$B$3))+P237*SIN(RADIANS(-$C237+Графики!$B$3)),"")</f>
        <v/>
      </c>
      <c r="R237" s="19" t="str">
        <f>IF(ISNUMBER(O237), O237*COS(RADIANS(-$C237+Графики!$B$5))+P237*SIN(RADIANS(-$C237+Графики!$B$5)),"")</f>
        <v/>
      </c>
      <c r="S237" s="29"/>
      <c r="T237" s="25"/>
      <c r="U237" s="25"/>
      <c r="V237" s="25"/>
      <c r="W237" s="18" t="str">
        <f t="shared" si="611"/>
        <v/>
      </c>
      <c r="X237" s="18" t="str">
        <f t="shared" si="612"/>
        <v/>
      </c>
      <c r="Y237" s="18" t="str">
        <f t="shared" si="661"/>
        <v/>
      </c>
      <c r="Z237" s="18" t="str">
        <f t="shared" si="662"/>
        <v/>
      </c>
      <c r="AA237" s="18" t="str">
        <f>IF(ISNUMBER(Y237), Y237*COS(RADIANS(-$C237+Графики!$B$3))+Z237*SIN(RADIANS(-$C237+Графики!$B$3)),"")</f>
        <v/>
      </c>
      <c r="AB237" s="18" t="str">
        <f>IF(ISNUMBER(Y237), Y237*COS(RADIANS(-$C237+Графики!$B$5))+Z237*SIN(RADIANS(-$C237+Графики!$B$5)),"")</f>
        <v/>
      </c>
      <c r="AC237" s="24"/>
      <c r="AD237" s="25"/>
      <c r="AE237" s="25"/>
      <c r="AF237" s="25"/>
      <c r="AG237" s="18" t="str">
        <f t="shared" si="613"/>
        <v/>
      </c>
      <c r="AH237" s="18" t="str">
        <f t="shared" si="614"/>
        <v/>
      </c>
      <c r="AI237" s="18" t="str">
        <f t="shared" si="663"/>
        <v/>
      </c>
      <c r="AJ237" s="18" t="str">
        <f t="shared" si="664"/>
        <v/>
      </c>
      <c r="AK237" s="18" t="str">
        <f>IF(ISNUMBER(AI237), AI237*COS(RADIANS(-$C237+Графики!$B$3))+AJ237*SIN(RADIANS(-$C237+Графики!$B$3)),"")</f>
        <v/>
      </c>
      <c r="AL237" s="19" t="str">
        <f>IF(ISNUMBER(AI237), AI237*COS(RADIANS(-$C237+Графики!$B$5))+AJ237*SIN(RADIANS(-$C237+Графики!$B$5)),"")</f>
        <v/>
      </c>
      <c r="AM237" s="24"/>
      <c r="AN237" s="25"/>
      <c r="AO237" s="25"/>
      <c r="AP237" s="25"/>
      <c r="AQ237" s="18" t="str">
        <f t="shared" si="615"/>
        <v/>
      </c>
      <c r="AR237" s="18" t="str">
        <f t="shared" si="616"/>
        <v/>
      </c>
      <c r="AS237" s="18" t="str">
        <f t="shared" si="665"/>
        <v/>
      </c>
      <c r="AT237" s="18" t="str">
        <f t="shared" si="666"/>
        <v/>
      </c>
      <c r="AU237" s="18" t="str">
        <f>IF(ISNUMBER(AS237), AS237*COS(RADIANS(-$C237+Графики!$B$3))+AT237*SIN(RADIANS(-$C237+Графики!$B$3)),"")</f>
        <v/>
      </c>
      <c r="AV237" s="19" t="str">
        <f>IF(ISNUMBER(AS237), AS237*COS(RADIANS(-$C237+Графики!$B$5))+AT237*SIN(RADIANS(-$C237+Графики!$B$5)),"")</f>
        <v/>
      </c>
      <c r="AW237" s="24"/>
      <c r="AX237" s="25"/>
      <c r="AY237" s="25"/>
      <c r="AZ237" s="25"/>
      <c r="BA237" s="18" t="str">
        <f t="shared" si="617"/>
        <v/>
      </c>
      <c r="BB237" s="18" t="str">
        <f t="shared" si="618"/>
        <v/>
      </c>
      <c r="BC237" s="18" t="str">
        <f t="shared" si="667"/>
        <v/>
      </c>
      <c r="BD237" s="18" t="str">
        <f t="shared" si="668"/>
        <v/>
      </c>
      <c r="BE237" s="18" t="str">
        <f>IF(ISNUMBER(BC237), BC237*COS(RADIANS(-$C237+Графики!$B$3))+BD237*SIN(RADIANS(-$C237+Графики!$B$3)),"")</f>
        <v/>
      </c>
      <c r="BF237" s="19" t="str">
        <f>IF(ISNUMBER(BC237), BC237*COS(RADIANS(-$C237+Графики!$B$5))+BD237*SIN(RADIANS(-$C237+Графики!$B$5)),"")</f>
        <v/>
      </c>
      <c r="BG237" s="24"/>
      <c r="BH237" s="25"/>
      <c r="BI237" s="25"/>
      <c r="BJ237" s="25"/>
      <c r="BK237" s="18" t="str">
        <f t="shared" si="619"/>
        <v/>
      </c>
      <c r="BL237" s="18" t="str">
        <f t="shared" si="620"/>
        <v/>
      </c>
      <c r="BM237" s="18" t="str">
        <f t="shared" si="669"/>
        <v/>
      </c>
      <c r="BN237" s="18" t="str">
        <f t="shared" si="670"/>
        <v/>
      </c>
      <c r="BO237" s="18" t="str">
        <f>IF(ISNUMBER(BM237), BM237*COS(RADIANS(-$C237+Графики!$B$3))+BN237*SIN(RADIANS(-$C237+Графики!$B$3)),"")</f>
        <v/>
      </c>
      <c r="BP237" s="19" t="str">
        <f>IF(ISNUMBER(BM237), BM237*COS(RADIANS(-$C237+Графики!$B$5))+BN237*SIN(RADIANS(-$C237+Графики!$B$5)),"")</f>
        <v/>
      </c>
      <c r="BQ237" s="24"/>
      <c r="BR237" s="25"/>
      <c r="BS237" s="25"/>
      <c r="BT237" s="25"/>
      <c r="BU237" s="18" t="str">
        <f t="shared" si="621"/>
        <v/>
      </c>
      <c r="BV237" s="18" t="str">
        <f t="shared" si="622"/>
        <v/>
      </c>
      <c r="BW237" s="18" t="str">
        <f t="shared" si="671"/>
        <v/>
      </c>
      <c r="BX237" s="18" t="str">
        <f t="shared" si="672"/>
        <v/>
      </c>
      <c r="BY237" s="18" t="str">
        <f>IF(ISNUMBER(BW237), BW237*COS(RADIANS(-$C237+Графики!$B$3))+BX237*SIN(RADIANS(-$C237+Графики!$B$3)),"")</f>
        <v/>
      </c>
      <c r="BZ237" s="19" t="str">
        <f>IF(ISNUMBER(BW237), BW237*COS(RADIANS(-$C237+Графики!$B$5))+BX237*SIN(RADIANS(-$C237+Графики!$B$5)),"")</f>
        <v/>
      </c>
      <c r="CA237" s="29"/>
      <c r="CB237" s="25"/>
      <c r="CC237" s="25"/>
      <c r="CD237" s="25"/>
      <c r="CE237" s="18" t="str">
        <f t="shared" si="623"/>
        <v/>
      </c>
      <c r="CF237" s="18" t="str">
        <f t="shared" si="624"/>
        <v/>
      </c>
      <c r="CG237" s="18" t="str">
        <f t="shared" si="673"/>
        <v/>
      </c>
      <c r="CH237" s="18" t="str">
        <f t="shared" si="674"/>
        <v/>
      </c>
      <c r="CI237" s="18" t="str">
        <f>IF(ISNUMBER(CG237), CG237*COS(RADIANS(-$C237+Графики!$B$3))+CH237*SIN(RADIANS(-$C237+Графики!$B$3)),"")</f>
        <v/>
      </c>
      <c r="CJ237" s="19" t="str">
        <f>IF(ISNUMBER(CG237), CG237*COS(RADIANS(-$C237+Графики!$B$5))+CH237*SIN(RADIANS(-$C237+Графики!$B$5)),"")</f>
        <v/>
      </c>
      <c r="CK237" s="24"/>
      <c r="CL237" s="25"/>
      <c r="CM237" s="25"/>
      <c r="CN237" s="25"/>
      <c r="CO237" s="18" t="str">
        <f t="shared" si="625"/>
        <v/>
      </c>
      <c r="CP237" s="18" t="str">
        <f t="shared" si="626"/>
        <v/>
      </c>
      <c r="CQ237" s="18" t="str">
        <f t="shared" si="675"/>
        <v/>
      </c>
      <c r="CR237" s="18" t="str">
        <f t="shared" si="676"/>
        <v/>
      </c>
      <c r="CS237" s="18" t="str">
        <f>IF(ISNUMBER(CQ237), CQ237*COS(RADIANS(-$C237+Графики!$B$3))+CR237*SIN(RADIANS(-$C237+Графики!$B$3)),"")</f>
        <v/>
      </c>
      <c r="CT237" s="19" t="str">
        <f>IF(ISNUMBER(CQ237), CQ237*COS(RADIANS(-$C237+Графики!$B$5))+CR237*SIN(RADIANS(-$C237+Графики!$B$5)),"")</f>
        <v/>
      </c>
      <c r="CU237" s="24"/>
      <c r="CV237" s="25"/>
      <c r="CW237" s="25"/>
      <c r="CX237" s="25"/>
      <c r="CY237" s="18" t="str">
        <f t="shared" si="627"/>
        <v/>
      </c>
      <c r="CZ237" s="18" t="str">
        <f t="shared" si="628"/>
        <v/>
      </c>
      <c r="DA237" s="18" t="str">
        <f t="shared" si="677"/>
        <v/>
      </c>
      <c r="DB237" s="18" t="str">
        <f t="shared" si="678"/>
        <v/>
      </c>
      <c r="DC237" s="18" t="str">
        <f>IF(ISNUMBER(DA237), DA237*COS(RADIANS(-$C237+Графики!$B$3))+DB237*SIN(RADIANS(-$C237+Графики!$B$3)),"")</f>
        <v/>
      </c>
      <c r="DD237" s="19" t="str">
        <f>IF(ISNUMBER(DA237), DA237*COS(RADIANS(-$C237+Графики!$B$5))+DB237*SIN(RADIANS(-$C237+Графики!$B$5)),"")</f>
        <v/>
      </c>
      <c r="DE237" s="24"/>
      <c r="DF237" s="25"/>
      <c r="DG237" s="25"/>
      <c r="DH237" s="25"/>
      <c r="DI237" s="18" t="str">
        <f t="shared" si="629"/>
        <v/>
      </c>
      <c r="DJ237" s="18" t="str">
        <f t="shared" si="630"/>
        <v/>
      </c>
      <c r="DK237" s="18" t="str">
        <f t="shared" si="679"/>
        <v/>
      </c>
      <c r="DL237" s="18" t="str">
        <f t="shared" si="680"/>
        <v/>
      </c>
      <c r="DM237" s="18" t="str">
        <f>IF(ISNUMBER(DK237), DK237*COS(RADIANS(-$C237+Графики!$B$3))+DL237*SIN(RADIANS(-$C237+Графики!$B$3)),"")</f>
        <v/>
      </c>
      <c r="DN237" s="19" t="str">
        <f>IF(ISNUMBER(DK237), DK237*COS(RADIANS(-$C237+Графики!$B$5))+DL237*SIN(RADIANS(-$C237+Графики!$B$5)),"")</f>
        <v/>
      </c>
      <c r="DO237" s="24"/>
      <c r="DP237" s="25"/>
      <c r="DQ237" s="25"/>
      <c r="DR237" s="25"/>
      <c r="DS237" s="18" t="str">
        <f t="shared" si="631"/>
        <v/>
      </c>
      <c r="DT237" s="18" t="str">
        <f t="shared" si="632"/>
        <v/>
      </c>
      <c r="DU237" s="18" t="str">
        <f t="shared" si="681"/>
        <v/>
      </c>
      <c r="DV237" s="18" t="str">
        <f t="shared" si="682"/>
        <v/>
      </c>
      <c r="DW237" s="18" t="str">
        <f>IF(ISNUMBER(DU237), DU237*COS(RADIANS(-$C237+Графики!$B$3))+DV237*SIN(RADIANS(-$C237+Графики!$B$3)),"")</f>
        <v/>
      </c>
      <c r="DX237" s="19" t="str">
        <f>IF(ISNUMBER(DU237), DU237*COS(RADIANS(-$C237+Графики!$B$5))+DV237*SIN(RADIANS(-$C237+Графики!$B$5)),"")</f>
        <v/>
      </c>
      <c r="DY237" s="24"/>
      <c r="DZ237" s="25"/>
      <c r="EA237" s="25"/>
      <c r="EB237" s="25"/>
      <c r="EC237" s="18" t="str">
        <f t="shared" si="633"/>
        <v/>
      </c>
      <c r="ED237" s="18" t="str">
        <f t="shared" si="634"/>
        <v/>
      </c>
      <c r="EE237" s="18" t="str">
        <f t="shared" si="683"/>
        <v/>
      </c>
      <c r="EF237" s="18" t="str">
        <f t="shared" si="684"/>
        <v/>
      </c>
      <c r="EG237" s="18" t="str">
        <f>IF(ISNUMBER(EE237), EE237*COS(RADIANS(-$C237+Графики!$B$3))+EF237*SIN(RADIANS(-$C237+Графики!$B$3)),"")</f>
        <v/>
      </c>
      <c r="EH237" s="19" t="str">
        <f>IF(ISNUMBER(EE237), EE237*COS(RADIANS(-$C237+Графики!$B$5))+EF237*SIN(RADIANS(-$C237+Графики!$B$5)),"")</f>
        <v/>
      </c>
      <c r="EI237" s="24"/>
      <c r="EJ237" s="25"/>
      <c r="EK237" s="25"/>
      <c r="EL237" s="25"/>
      <c r="EM237" s="18" t="str">
        <f t="shared" si="635"/>
        <v/>
      </c>
      <c r="EN237" s="18" t="str">
        <f t="shared" si="636"/>
        <v/>
      </c>
      <c r="EO237" s="18" t="str">
        <f t="shared" si="685"/>
        <v/>
      </c>
      <c r="EP237" s="18" t="str">
        <f t="shared" si="686"/>
        <v/>
      </c>
      <c r="EQ237" s="18" t="str">
        <f>IF(ISNUMBER(EO237), EO237*COS(RADIANS(-$C237+Графики!$B$3))+EP237*SIN(RADIANS(-$C237+Графики!$B$3)),"")</f>
        <v/>
      </c>
      <c r="ER237" s="19" t="str">
        <f>IF(ISNUMBER(EO237), EO237*COS(RADIANS(-$C237+Графики!$B$5))+EP237*SIN(RADIANS(-$C237+Графики!$B$5)),"")</f>
        <v/>
      </c>
      <c r="ES237" s="24"/>
      <c r="ET237" s="25"/>
      <c r="EU237" s="25"/>
      <c r="EV237" s="25"/>
      <c r="EW237" s="18" t="str">
        <f t="shared" si="637"/>
        <v/>
      </c>
      <c r="EX237" s="18" t="str">
        <f t="shared" si="638"/>
        <v/>
      </c>
      <c r="EY237" s="18" t="str">
        <f t="shared" si="687"/>
        <v/>
      </c>
      <c r="EZ237" s="18" t="str">
        <f t="shared" si="688"/>
        <v/>
      </c>
      <c r="FA237" s="18" t="str">
        <f>IF(ISNUMBER(EY237), EY237*COS(RADIANS(-$C237+Графики!$B$3))+EZ237*SIN(RADIANS(-$C237+Графики!$B$3)),"")</f>
        <v/>
      </c>
      <c r="FB237" s="19" t="str">
        <f>IF(ISNUMBER(EY237), EY237*COS(RADIANS(-$C237+Графики!$B$5))+EZ237*SIN(RADIANS(-$C237+Графики!$B$5)),"")</f>
        <v/>
      </c>
      <c r="FC237" s="24"/>
      <c r="FD237" s="25"/>
      <c r="FE237" s="25"/>
      <c r="FF237" s="25"/>
      <c r="FG237" s="18" t="str">
        <f t="shared" si="639"/>
        <v/>
      </c>
      <c r="FH237" s="18" t="str">
        <f t="shared" si="640"/>
        <v/>
      </c>
      <c r="FI237" s="18" t="str">
        <f t="shared" si="689"/>
        <v/>
      </c>
      <c r="FJ237" s="18" t="str">
        <f t="shared" si="690"/>
        <v/>
      </c>
      <c r="FK237" s="18" t="str">
        <f>IF(ISNUMBER(FI237), FI237*COS(RADIANS(-$C237+Графики!$B$3))+FJ237*SIN(RADIANS(-$C237+Графики!$B$3)),"")</f>
        <v/>
      </c>
      <c r="FL237" s="19" t="str">
        <f>IF(ISNUMBER(FI237), FI237*COS(RADIANS(-$C237+Графики!$B$5))+FJ237*SIN(RADIANS(-$C237+Графики!$B$5)),"")</f>
        <v/>
      </c>
      <c r="FM237" s="24"/>
      <c r="FN237" s="25"/>
      <c r="FO237" s="25"/>
      <c r="FP237" s="25"/>
      <c r="FQ237" s="18" t="str">
        <f t="shared" si="641"/>
        <v/>
      </c>
      <c r="FR237" s="18" t="str">
        <f t="shared" si="642"/>
        <v/>
      </c>
      <c r="FS237" s="18" t="str">
        <f t="shared" si="691"/>
        <v/>
      </c>
      <c r="FT237" s="18" t="str">
        <f t="shared" si="692"/>
        <v/>
      </c>
      <c r="FU237" s="18" t="str">
        <f>IF(ISNUMBER(FS237), FS237*COS(RADIANS(-$C237+Графики!$B$3))+FT237*SIN(RADIANS(-$C237+Графики!$B$3)),"")</f>
        <v/>
      </c>
      <c r="FV237" s="19" t="str">
        <f>IF(ISNUMBER(FS237), FS237*COS(RADIANS(-$C237+Графики!$B$5))+FT237*SIN(RADIANS(-$C237+Графики!$B$5)),"")</f>
        <v/>
      </c>
      <c r="FW237" s="24"/>
      <c r="FX237" s="25"/>
      <c r="FY237" s="25"/>
      <c r="FZ237" s="25"/>
      <c r="GA237" s="18" t="str">
        <f t="shared" si="643"/>
        <v/>
      </c>
      <c r="GB237" s="18" t="str">
        <f t="shared" si="644"/>
        <v/>
      </c>
      <c r="GC237" s="18" t="str">
        <f t="shared" si="693"/>
        <v/>
      </c>
      <c r="GD237" s="18" t="str">
        <f t="shared" si="694"/>
        <v/>
      </c>
      <c r="GE237" s="18" t="str">
        <f>IF(ISNUMBER(GC237), GC237*COS(RADIANS(-$C237+Графики!$B$3))+GD237*SIN(RADIANS(-$C237+Графики!$B$3)),"")</f>
        <v/>
      </c>
      <c r="GF237" s="19" t="str">
        <f>IF(ISNUMBER(GC237), GC237*COS(RADIANS(-$C237+Графики!$B$5))+GD237*SIN(RADIANS(-$C237+Графики!$B$5)),"")</f>
        <v/>
      </c>
      <c r="GG237" s="24"/>
      <c r="GH237" s="25"/>
      <c r="GI237" s="25"/>
      <c r="GJ237" s="25"/>
      <c r="GK237" s="18" t="str">
        <f t="shared" si="645"/>
        <v/>
      </c>
      <c r="GL237" s="18" t="str">
        <f t="shared" si="646"/>
        <v/>
      </c>
      <c r="GM237" s="18" t="str">
        <f t="shared" si="695"/>
        <v/>
      </c>
      <c r="GN237" s="18" t="str">
        <f t="shared" si="696"/>
        <v/>
      </c>
      <c r="GO237" s="18" t="str">
        <f>IF(ISNUMBER(GM237), GM237*COS(RADIANS(-$C237+Графики!$B$3))+GN237*SIN(RADIANS(-$C237+Графики!$B$3)),"")</f>
        <v/>
      </c>
      <c r="GP237" s="19" t="str">
        <f>IF(ISNUMBER(GM237), GM237*COS(RADIANS(-$C237+Графики!$B$5))+GN237*SIN(RADIANS(-$C237+Графики!$B$5)),"")</f>
        <v/>
      </c>
      <c r="GQ237" s="24"/>
      <c r="GR237" s="25"/>
      <c r="GS237" s="25"/>
      <c r="GT237" s="25"/>
      <c r="GU237" s="18" t="str">
        <f t="shared" si="647"/>
        <v/>
      </c>
      <c r="GV237" s="18" t="str">
        <f t="shared" si="648"/>
        <v/>
      </c>
      <c r="GW237" s="18" t="str">
        <f t="shared" si="697"/>
        <v/>
      </c>
      <c r="GX237" s="18" t="str">
        <f t="shared" si="698"/>
        <v/>
      </c>
      <c r="GY237" s="18" t="str">
        <f>IF(ISNUMBER(GW237), GW237*COS(RADIANS(-$C237+Графики!$B$3))+GX237*SIN(RADIANS(-$C237+Графики!$B$3)),"")</f>
        <v/>
      </c>
      <c r="GZ237" s="19" t="str">
        <f>IF(ISNUMBER(GW237), GW237*COS(RADIANS(-$C237+Графики!$B$5))+GX237*SIN(RADIANS(-$C237+Графики!$B$5)),"")</f>
        <v/>
      </c>
      <c r="HA237" s="24"/>
      <c r="HB237" s="25"/>
      <c r="HC237" s="25"/>
      <c r="HD237" s="25"/>
      <c r="HE237" s="18" t="str">
        <f t="shared" si="649"/>
        <v/>
      </c>
      <c r="HF237" s="18" t="str">
        <f t="shared" si="650"/>
        <v/>
      </c>
      <c r="HG237" s="18" t="str">
        <f t="shared" si="699"/>
        <v/>
      </c>
      <c r="HH237" s="18" t="str">
        <f t="shared" si="700"/>
        <v/>
      </c>
      <c r="HI237" s="18" t="str">
        <f>IF(ISNUMBER(HG237), HG237*COS(RADIANS(-$C237+Графики!$B$3))+HH237*SIN(RADIANS(-$C237+Графики!$B$3)),"")</f>
        <v/>
      </c>
      <c r="HJ237" s="19" t="str">
        <f>IF(ISNUMBER(HG237), HG237*COS(RADIANS(-$C237+Графики!$B$5))+HH237*SIN(RADIANS(-$C237+Графики!$B$5)),"")</f>
        <v/>
      </c>
      <c r="HK237" s="24"/>
      <c r="HL237" s="25"/>
      <c r="HM237" s="25"/>
      <c r="HN237" s="25"/>
      <c r="HO237" s="18" t="str">
        <f t="shared" si="651"/>
        <v/>
      </c>
      <c r="HP237" s="18" t="str">
        <f t="shared" si="652"/>
        <v/>
      </c>
      <c r="HQ237" s="18" t="str">
        <f t="shared" si="701"/>
        <v/>
      </c>
      <c r="HR237" s="18" t="str">
        <f t="shared" si="702"/>
        <v/>
      </c>
      <c r="HS237" s="18" t="str">
        <f>IF(ISNUMBER(HQ237), HQ237*COS(RADIANS(-$C237+Графики!$B$3))+HR237*SIN(RADIANS(-$C237+Графики!$B$3)),"")</f>
        <v/>
      </c>
      <c r="HT237" s="19" t="str">
        <f>IF(ISNUMBER(HQ237), HQ237*COS(RADIANS(-$C237+Графики!$B$5))+HR237*SIN(RADIANS(-$C237+Графики!$B$5)),"")</f>
        <v/>
      </c>
      <c r="HU237" s="24"/>
      <c r="HV237" s="25"/>
      <c r="HW237" s="25"/>
      <c r="HX237" s="25"/>
      <c r="HY237" s="18" t="str">
        <f t="shared" si="653"/>
        <v/>
      </c>
      <c r="HZ237" s="18" t="str">
        <f t="shared" si="654"/>
        <v/>
      </c>
      <c r="IA237" s="18" t="str">
        <f t="shared" si="703"/>
        <v/>
      </c>
      <c r="IB237" s="18" t="str">
        <f t="shared" si="704"/>
        <v/>
      </c>
      <c r="IC237" s="18" t="str">
        <f>IF(ISNUMBER(IA237), IA237*COS(RADIANS(-$C237+Графики!$B$3))+IB237*SIN(RADIANS(-$C237+Графики!$B$3)),"")</f>
        <v/>
      </c>
      <c r="ID237" s="19" t="str">
        <f>IF(ISNUMBER(IA237), IA237*COS(RADIANS(-$C237+Графики!$B$5))+IB237*SIN(RADIANS(-$C237+Графики!$B$5)),"")</f>
        <v/>
      </c>
      <c r="IE237" s="24"/>
      <c r="IF237" s="25"/>
      <c r="IG237" s="25"/>
      <c r="IH237" s="25"/>
      <c r="II237" s="18" t="str">
        <f t="shared" si="655"/>
        <v/>
      </c>
      <c r="IJ237" s="18" t="str">
        <f t="shared" si="656"/>
        <v/>
      </c>
      <c r="IK237" s="18" t="str">
        <f t="shared" si="705"/>
        <v/>
      </c>
      <c r="IL237" s="18" t="str">
        <f t="shared" si="706"/>
        <v/>
      </c>
      <c r="IM237" s="18" t="str">
        <f>IF(ISNUMBER(IK237), IK237*COS(RADIANS(-$C237+Графики!$B$3))+IL237*SIN(RADIANS(-$C237+Графики!$B$3)),"")</f>
        <v/>
      </c>
      <c r="IN237" s="19" t="str">
        <f>IF(ISNUMBER(IK237), IK237*COS(RADIANS(-$C237+Графики!$B$5))+IL237*SIN(RADIANS(-$C237+Графики!$B$5)),"")</f>
        <v/>
      </c>
      <c r="IO237" s="24"/>
      <c r="IP237" s="25"/>
      <c r="IQ237" s="25"/>
      <c r="IR237" s="25"/>
      <c r="IS237" s="18" t="str">
        <f t="shared" si="657"/>
        <v/>
      </c>
      <c r="IT237" s="18" t="str">
        <f t="shared" si="658"/>
        <v/>
      </c>
      <c r="IU237" s="18" t="str">
        <f t="shared" si="707"/>
        <v/>
      </c>
      <c r="IV237" s="18" t="str">
        <f t="shared" si="708"/>
        <v/>
      </c>
      <c r="IW237" s="18" t="str">
        <f>IF(ISNUMBER(IU237), IU237*COS(RADIANS(-$C237+Графики!$B$3))+IV237*SIN(RADIANS(-$C237+Графики!$B$3)),"")</f>
        <v/>
      </c>
      <c r="IX237" s="19" t="str">
        <f>IF(ISNUMBER(IU237), IU237*COS(RADIANS(-$C237+Графики!$B$5))+IV237*SIN(RADIANS(-$C237+Графики!$B$5)),"")</f>
        <v/>
      </c>
    </row>
    <row r="238" spans="1:258" s="88" customFormat="1" x14ac:dyDescent="0.25">
      <c r="A238" s="44">
        <v>238</v>
      </c>
      <c r="B238" s="50">
        <v>0</v>
      </c>
      <c r="C238" s="11">
        <f>IF(Графики!$A$7="Расчитывать с учетом закручивания скважины",B238,0)</f>
        <v>0</v>
      </c>
      <c r="D238" s="47">
        <v>117.5</v>
      </c>
      <c r="E238" s="34">
        <f t="shared" si="608"/>
        <v>0</v>
      </c>
      <c r="F238" s="35">
        <f t="shared" si="608"/>
        <v>0</v>
      </c>
      <c r="G238" s="35">
        <f t="shared" si="605"/>
        <v>0</v>
      </c>
      <c r="H238" s="36">
        <f t="shared" si="606"/>
        <v>0</v>
      </c>
      <c r="I238" s="29"/>
      <c r="J238" s="25"/>
      <c r="K238" s="25"/>
      <c r="L238" s="25"/>
      <c r="M238" s="18" t="str">
        <f t="shared" si="609"/>
        <v/>
      </c>
      <c r="N238" s="18" t="str">
        <f t="shared" si="610"/>
        <v/>
      </c>
      <c r="O238" s="18" t="str">
        <f t="shared" si="659"/>
        <v/>
      </c>
      <c r="P238" s="18" t="str">
        <f t="shared" si="660"/>
        <v/>
      </c>
      <c r="Q238" s="18" t="str">
        <f>IF(ISNUMBER(O238), O238*COS(RADIANS(-$C238+Графики!$B$3))+P238*SIN(RADIANS(-$C238+Графики!$B$3)),"")</f>
        <v/>
      </c>
      <c r="R238" s="19" t="str">
        <f>IF(ISNUMBER(O238), O238*COS(RADIANS(-$C238+Графики!$B$5))+P238*SIN(RADIANS(-$C238+Графики!$B$5)),"")</f>
        <v/>
      </c>
      <c r="S238" s="29"/>
      <c r="T238" s="25"/>
      <c r="U238" s="25"/>
      <c r="V238" s="25"/>
      <c r="W238" s="18" t="str">
        <f t="shared" si="611"/>
        <v/>
      </c>
      <c r="X238" s="18" t="str">
        <f t="shared" si="612"/>
        <v/>
      </c>
      <c r="Y238" s="18" t="str">
        <f t="shared" si="661"/>
        <v/>
      </c>
      <c r="Z238" s="18" t="str">
        <f t="shared" si="662"/>
        <v/>
      </c>
      <c r="AA238" s="18" t="str">
        <f>IF(ISNUMBER(Y238), Y238*COS(RADIANS(-$C238+Графики!$B$3))+Z238*SIN(RADIANS(-$C238+Графики!$B$3)),"")</f>
        <v/>
      </c>
      <c r="AB238" s="18" t="str">
        <f>IF(ISNUMBER(Y238), Y238*COS(RADIANS(-$C238+Графики!$B$5))+Z238*SIN(RADIANS(-$C238+Графики!$B$5)),"")</f>
        <v/>
      </c>
      <c r="AC238" s="24"/>
      <c r="AD238" s="25"/>
      <c r="AE238" s="25"/>
      <c r="AF238" s="25"/>
      <c r="AG238" s="18" t="str">
        <f t="shared" si="613"/>
        <v/>
      </c>
      <c r="AH238" s="18" t="str">
        <f t="shared" si="614"/>
        <v/>
      </c>
      <c r="AI238" s="18" t="str">
        <f t="shared" si="663"/>
        <v/>
      </c>
      <c r="AJ238" s="18" t="str">
        <f t="shared" si="664"/>
        <v/>
      </c>
      <c r="AK238" s="18" t="str">
        <f>IF(ISNUMBER(AI238), AI238*COS(RADIANS(-$C238+Графики!$B$3))+AJ238*SIN(RADIANS(-$C238+Графики!$B$3)),"")</f>
        <v/>
      </c>
      <c r="AL238" s="19" t="str">
        <f>IF(ISNUMBER(AI238), AI238*COS(RADIANS(-$C238+Графики!$B$5))+AJ238*SIN(RADIANS(-$C238+Графики!$B$5)),"")</f>
        <v/>
      </c>
      <c r="AM238" s="24"/>
      <c r="AN238" s="25"/>
      <c r="AO238" s="25"/>
      <c r="AP238" s="25"/>
      <c r="AQ238" s="18" t="str">
        <f t="shared" si="615"/>
        <v/>
      </c>
      <c r="AR238" s="18" t="str">
        <f t="shared" si="616"/>
        <v/>
      </c>
      <c r="AS238" s="18" t="str">
        <f t="shared" si="665"/>
        <v/>
      </c>
      <c r="AT238" s="18" t="str">
        <f t="shared" si="666"/>
        <v/>
      </c>
      <c r="AU238" s="18" t="str">
        <f>IF(ISNUMBER(AS238), AS238*COS(RADIANS(-$C238+Графики!$B$3))+AT238*SIN(RADIANS(-$C238+Графики!$B$3)),"")</f>
        <v/>
      </c>
      <c r="AV238" s="19" t="str">
        <f>IF(ISNUMBER(AS238), AS238*COS(RADIANS(-$C238+Графики!$B$5))+AT238*SIN(RADIANS(-$C238+Графики!$B$5)),"")</f>
        <v/>
      </c>
      <c r="AW238" s="24"/>
      <c r="AX238" s="25"/>
      <c r="AY238" s="25"/>
      <c r="AZ238" s="25"/>
      <c r="BA238" s="18" t="str">
        <f t="shared" si="617"/>
        <v/>
      </c>
      <c r="BB238" s="18" t="str">
        <f t="shared" si="618"/>
        <v/>
      </c>
      <c r="BC238" s="18" t="str">
        <f t="shared" si="667"/>
        <v/>
      </c>
      <c r="BD238" s="18" t="str">
        <f t="shared" si="668"/>
        <v/>
      </c>
      <c r="BE238" s="18" t="str">
        <f>IF(ISNUMBER(BC238), BC238*COS(RADIANS(-$C238+Графики!$B$3))+BD238*SIN(RADIANS(-$C238+Графики!$B$3)),"")</f>
        <v/>
      </c>
      <c r="BF238" s="19" t="str">
        <f>IF(ISNUMBER(BC238), BC238*COS(RADIANS(-$C238+Графики!$B$5))+BD238*SIN(RADIANS(-$C238+Графики!$B$5)),"")</f>
        <v/>
      </c>
      <c r="BG238" s="24"/>
      <c r="BH238" s="25"/>
      <c r="BI238" s="25"/>
      <c r="BJ238" s="25"/>
      <c r="BK238" s="18" t="str">
        <f t="shared" si="619"/>
        <v/>
      </c>
      <c r="BL238" s="18" t="str">
        <f t="shared" si="620"/>
        <v/>
      </c>
      <c r="BM238" s="18" t="str">
        <f t="shared" si="669"/>
        <v/>
      </c>
      <c r="BN238" s="18" t="str">
        <f t="shared" si="670"/>
        <v/>
      </c>
      <c r="BO238" s="18" t="str">
        <f>IF(ISNUMBER(BM238), BM238*COS(RADIANS(-$C238+Графики!$B$3))+BN238*SIN(RADIANS(-$C238+Графики!$B$3)),"")</f>
        <v/>
      </c>
      <c r="BP238" s="19" t="str">
        <f>IF(ISNUMBER(BM238), BM238*COS(RADIANS(-$C238+Графики!$B$5))+BN238*SIN(RADIANS(-$C238+Графики!$B$5)),"")</f>
        <v/>
      </c>
      <c r="BQ238" s="24"/>
      <c r="BR238" s="25"/>
      <c r="BS238" s="25"/>
      <c r="BT238" s="25"/>
      <c r="BU238" s="18" t="str">
        <f t="shared" si="621"/>
        <v/>
      </c>
      <c r="BV238" s="18" t="str">
        <f t="shared" si="622"/>
        <v/>
      </c>
      <c r="BW238" s="18" t="str">
        <f t="shared" si="671"/>
        <v/>
      </c>
      <c r="BX238" s="18" t="str">
        <f t="shared" si="672"/>
        <v/>
      </c>
      <c r="BY238" s="18" t="str">
        <f>IF(ISNUMBER(BW238), BW238*COS(RADIANS(-$C238+Графики!$B$3))+BX238*SIN(RADIANS(-$C238+Графики!$B$3)),"")</f>
        <v/>
      </c>
      <c r="BZ238" s="19" t="str">
        <f>IF(ISNUMBER(BW238), BW238*COS(RADIANS(-$C238+Графики!$B$5))+BX238*SIN(RADIANS(-$C238+Графики!$B$5)),"")</f>
        <v/>
      </c>
      <c r="CA238" s="29"/>
      <c r="CB238" s="25"/>
      <c r="CC238" s="25"/>
      <c r="CD238" s="25"/>
      <c r="CE238" s="18" t="str">
        <f t="shared" si="623"/>
        <v/>
      </c>
      <c r="CF238" s="18" t="str">
        <f t="shared" si="624"/>
        <v/>
      </c>
      <c r="CG238" s="18" t="str">
        <f t="shared" si="673"/>
        <v/>
      </c>
      <c r="CH238" s="18" t="str">
        <f t="shared" si="674"/>
        <v/>
      </c>
      <c r="CI238" s="18" t="str">
        <f>IF(ISNUMBER(CG238), CG238*COS(RADIANS(-$C238+Графики!$B$3))+CH238*SIN(RADIANS(-$C238+Графики!$B$3)),"")</f>
        <v/>
      </c>
      <c r="CJ238" s="19" t="str">
        <f>IF(ISNUMBER(CG238), CG238*COS(RADIANS(-$C238+Графики!$B$5))+CH238*SIN(RADIANS(-$C238+Графики!$B$5)),"")</f>
        <v/>
      </c>
      <c r="CK238" s="24"/>
      <c r="CL238" s="25"/>
      <c r="CM238" s="25"/>
      <c r="CN238" s="25"/>
      <c r="CO238" s="18" t="str">
        <f t="shared" si="625"/>
        <v/>
      </c>
      <c r="CP238" s="18" t="str">
        <f t="shared" si="626"/>
        <v/>
      </c>
      <c r="CQ238" s="18" t="str">
        <f t="shared" si="675"/>
        <v/>
      </c>
      <c r="CR238" s="18" t="str">
        <f t="shared" si="676"/>
        <v/>
      </c>
      <c r="CS238" s="18" t="str">
        <f>IF(ISNUMBER(CQ238), CQ238*COS(RADIANS(-$C238+Графики!$B$3))+CR238*SIN(RADIANS(-$C238+Графики!$B$3)),"")</f>
        <v/>
      </c>
      <c r="CT238" s="19" t="str">
        <f>IF(ISNUMBER(CQ238), CQ238*COS(RADIANS(-$C238+Графики!$B$5))+CR238*SIN(RADIANS(-$C238+Графики!$B$5)),"")</f>
        <v/>
      </c>
      <c r="CU238" s="24"/>
      <c r="CV238" s="25"/>
      <c r="CW238" s="25"/>
      <c r="CX238" s="25"/>
      <c r="CY238" s="18" t="str">
        <f t="shared" si="627"/>
        <v/>
      </c>
      <c r="CZ238" s="18" t="str">
        <f t="shared" si="628"/>
        <v/>
      </c>
      <c r="DA238" s="18" t="str">
        <f t="shared" si="677"/>
        <v/>
      </c>
      <c r="DB238" s="18" t="str">
        <f t="shared" si="678"/>
        <v/>
      </c>
      <c r="DC238" s="18" t="str">
        <f>IF(ISNUMBER(DA238), DA238*COS(RADIANS(-$C238+Графики!$B$3))+DB238*SIN(RADIANS(-$C238+Графики!$B$3)),"")</f>
        <v/>
      </c>
      <c r="DD238" s="19" t="str">
        <f>IF(ISNUMBER(DA238), DA238*COS(RADIANS(-$C238+Графики!$B$5))+DB238*SIN(RADIANS(-$C238+Графики!$B$5)),"")</f>
        <v/>
      </c>
      <c r="DE238" s="24"/>
      <c r="DF238" s="25"/>
      <c r="DG238" s="25"/>
      <c r="DH238" s="25"/>
      <c r="DI238" s="18" t="str">
        <f t="shared" si="629"/>
        <v/>
      </c>
      <c r="DJ238" s="18" t="str">
        <f t="shared" si="630"/>
        <v/>
      </c>
      <c r="DK238" s="18" t="str">
        <f t="shared" si="679"/>
        <v/>
      </c>
      <c r="DL238" s="18" t="str">
        <f t="shared" si="680"/>
        <v/>
      </c>
      <c r="DM238" s="18" t="str">
        <f>IF(ISNUMBER(DK238), DK238*COS(RADIANS(-$C238+Графики!$B$3))+DL238*SIN(RADIANS(-$C238+Графики!$B$3)),"")</f>
        <v/>
      </c>
      <c r="DN238" s="19" t="str">
        <f>IF(ISNUMBER(DK238), DK238*COS(RADIANS(-$C238+Графики!$B$5))+DL238*SIN(RADIANS(-$C238+Графики!$B$5)),"")</f>
        <v/>
      </c>
      <c r="DO238" s="24"/>
      <c r="DP238" s="25"/>
      <c r="DQ238" s="25"/>
      <c r="DR238" s="25"/>
      <c r="DS238" s="18" t="str">
        <f t="shared" si="631"/>
        <v/>
      </c>
      <c r="DT238" s="18" t="str">
        <f t="shared" si="632"/>
        <v/>
      </c>
      <c r="DU238" s="18" t="str">
        <f t="shared" si="681"/>
        <v/>
      </c>
      <c r="DV238" s="18" t="str">
        <f t="shared" si="682"/>
        <v/>
      </c>
      <c r="DW238" s="18" t="str">
        <f>IF(ISNUMBER(DU238), DU238*COS(RADIANS(-$C238+Графики!$B$3))+DV238*SIN(RADIANS(-$C238+Графики!$B$3)),"")</f>
        <v/>
      </c>
      <c r="DX238" s="19" t="str">
        <f>IF(ISNUMBER(DU238), DU238*COS(RADIANS(-$C238+Графики!$B$5))+DV238*SIN(RADIANS(-$C238+Графики!$B$5)),"")</f>
        <v/>
      </c>
      <c r="DY238" s="24"/>
      <c r="DZ238" s="25"/>
      <c r="EA238" s="25"/>
      <c r="EB238" s="25"/>
      <c r="EC238" s="18" t="str">
        <f t="shared" si="633"/>
        <v/>
      </c>
      <c r="ED238" s="18" t="str">
        <f t="shared" si="634"/>
        <v/>
      </c>
      <c r="EE238" s="18" t="str">
        <f t="shared" si="683"/>
        <v/>
      </c>
      <c r="EF238" s="18" t="str">
        <f t="shared" si="684"/>
        <v/>
      </c>
      <c r="EG238" s="18" t="str">
        <f>IF(ISNUMBER(EE238), EE238*COS(RADIANS(-$C238+Графики!$B$3))+EF238*SIN(RADIANS(-$C238+Графики!$B$3)),"")</f>
        <v/>
      </c>
      <c r="EH238" s="19" t="str">
        <f>IF(ISNUMBER(EE238), EE238*COS(RADIANS(-$C238+Графики!$B$5))+EF238*SIN(RADIANS(-$C238+Графики!$B$5)),"")</f>
        <v/>
      </c>
      <c r="EI238" s="24"/>
      <c r="EJ238" s="25"/>
      <c r="EK238" s="25"/>
      <c r="EL238" s="25"/>
      <c r="EM238" s="18" t="str">
        <f t="shared" si="635"/>
        <v/>
      </c>
      <c r="EN238" s="18" t="str">
        <f t="shared" si="636"/>
        <v/>
      </c>
      <c r="EO238" s="18" t="str">
        <f t="shared" si="685"/>
        <v/>
      </c>
      <c r="EP238" s="18" t="str">
        <f t="shared" si="686"/>
        <v/>
      </c>
      <c r="EQ238" s="18" t="str">
        <f>IF(ISNUMBER(EO238), EO238*COS(RADIANS(-$C238+Графики!$B$3))+EP238*SIN(RADIANS(-$C238+Графики!$B$3)),"")</f>
        <v/>
      </c>
      <c r="ER238" s="19" t="str">
        <f>IF(ISNUMBER(EO238), EO238*COS(RADIANS(-$C238+Графики!$B$5))+EP238*SIN(RADIANS(-$C238+Графики!$B$5)),"")</f>
        <v/>
      </c>
      <c r="ES238" s="24"/>
      <c r="ET238" s="25"/>
      <c r="EU238" s="25"/>
      <c r="EV238" s="25"/>
      <c r="EW238" s="18" t="str">
        <f t="shared" si="637"/>
        <v/>
      </c>
      <c r="EX238" s="18" t="str">
        <f t="shared" si="638"/>
        <v/>
      </c>
      <c r="EY238" s="18" t="str">
        <f t="shared" si="687"/>
        <v/>
      </c>
      <c r="EZ238" s="18" t="str">
        <f t="shared" si="688"/>
        <v/>
      </c>
      <c r="FA238" s="18" t="str">
        <f>IF(ISNUMBER(EY238), EY238*COS(RADIANS(-$C238+Графики!$B$3))+EZ238*SIN(RADIANS(-$C238+Графики!$B$3)),"")</f>
        <v/>
      </c>
      <c r="FB238" s="19" t="str">
        <f>IF(ISNUMBER(EY238), EY238*COS(RADIANS(-$C238+Графики!$B$5))+EZ238*SIN(RADIANS(-$C238+Графики!$B$5)),"")</f>
        <v/>
      </c>
      <c r="FC238" s="24"/>
      <c r="FD238" s="25"/>
      <c r="FE238" s="25"/>
      <c r="FF238" s="25"/>
      <c r="FG238" s="18" t="str">
        <f t="shared" si="639"/>
        <v/>
      </c>
      <c r="FH238" s="18" t="str">
        <f t="shared" si="640"/>
        <v/>
      </c>
      <c r="FI238" s="18" t="str">
        <f t="shared" si="689"/>
        <v/>
      </c>
      <c r="FJ238" s="18" t="str">
        <f t="shared" si="690"/>
        <v/>
      </c>
      <c r="FK238" s="18" t="str">
        <f>IF(ISNUMBER(FI238), FI238*COS(RADIANS(-$C238+Графики!$B$3))+FJ238*SIN(RADIANS(-$C238+Графики!$B$3)),"")</f>
        <v/>
      </c>
      <c r="FL238" s="19" t="str">
        <f>IF(ISNUMBER(FI238), FI238*COS(RADIANS(-$C238+Графики!$B$5))+FJ238*SIN(RADIANS(-$C238+Графики!$B$5)),"")</f>
        <v/>
      </c>
      <c r="FM238" s="24"/>
      <c r="FN238" s="25"/>
      <c r="FO238" s="25"/>
      <c r="FP238" s="25"/>
      <c r="FQ238" s="18" t="str">
        <f t="shared" si="641"/>
        <v/>
      </c>
      <c r="FR238" s="18" t="str">
        <f t="shared" si="642"/>
        <v/>
      </c>
      <c r="FS238" s="18" t="str">
        <f t="shared" si="691"/>
        <v/>
      </c>
      <c r="FT238" s="18" t="str">
        <f t="shared" si="692"/>
        <v/>
      </c>
      <c r="FU238" s="18" t="str">
        <f>IF(ISNUMBER(FS238), FS238*COS(RADIANS(-$C238+Графики!$B$3))+FT238*SIN(RADIANS(-$C238+Графики!$B$3)),"")</f>
        <v/>
      </c>
      <c r="FV238" s="19" t="str">
        <f>IF(ISNUMBER(FS238), FS238*COS(RADIANS(-$C238+Графики!$B$5))+FT238*SIN(RADIANS(-$C238+Графики!$B$5)),"")</f>
        <v/>
      </c>
      <c r="FW238" s="24"/>
      <c r="FX238" s="25"/>
      <c r="FY238" s="25"/>
      <c r="FZ238" s="25"/>
      <c r="GA238" s="18" t="str">
        <f t="shared" si="643"/>
        <v/>
      </c>
      <c r="GB238" s="18" t="str">
        <f t="shared" si="644"/>
        <v/>
      </c>
      <c r="GC238" s="18" t="str">
        <f t="shared" si="693"/>
        <v/>
      </c>
      <c r="GD238" s="18" t="str">
        <f t="shared" si="694"/>
        <v/>
      </c>
      <c r="GE238" s="18" t="str">
        <f>IF(ISNUMBER(GC238), GC238*COS(RADIANS(-$C238+Графики!$B$3))+GD238*SIN(RADIANS(-$C238+Графики!$B$3)),"")</f>
        <v/>
      </c>
      <c r="GF238" s="19" t="str">
        <f>IF(ISNUMBER(GC238), GC238*COS(RADIANS(-$C238+Графики!$B$5))+GD238*SIN(RADIANS(-$C238+Графики!$B$5)),"")</f>
        <v/>
      </c>
      <c r="GG238" s="24"/>
      <c r="GH238" s="25"/>
      <c r="GI238" s="25"/>
      <c r="GJ238" s="25"/>
      <c r="GK238" s="18" t="str">
        <f t="shared" si="645"/>
        <v/>
      </c>
      <c r="GL238" s="18" t="str">
        <f t="shared" si="646"/>
        <v/>
      </c>
      <c r="GM238" s="18" t="str">
        <f t="shared" si="695"/>
        <v/>
      </c>
      <c r="GN238" s="18" t="str">
        <f t="shared" si="696"/>
        <v/>
      </c>
      <c r="GO238" s="18" t="str">
        <f>IF(ISNUMBER(GM238), GM238*COS(RADIANS(-$C238+Графики!$B$3))+GN238*SIN(RADIANS(-$C238+Графики!$B$3)),"")</f>
        <v/>
      </c>
      <c r="GP238" s="19" t="str">
        <f>IF(ISNUMBER(GM238), GM238*COS(RADIANS(-$C238+Графики!$B$5))+GN238*SIN(RADIANS(-$C238+Графики!$B$5)),"")</f>
        <v/>
      </c>
      <c r="GQ238" s="24"/>
      <c r="GR238" s="25"/>
      <c r="GS238" s="25"/>
      <c r="GT238" s="25"/>
      <c r="GU238" s="18" t="str">
        <f t="shared" si="647"/>
        <v/>
      </c>
      <c r="GV238" s="18" t="str">
        <f t="shared" si="648"/>
        <v/>
      </c>
      <c r="GW238" s="18" t="str">
        <f t="shared" si="697"/>
        <v/>
      </c>
      <c r="GX238" s="18" t="str">
        <f t="shared" si="698"/>
        <v/>
      </c>
      <c r="GY238" s="18" t="str">
        <f>IF(ISNUMBER(GW238), GW238*COS(RADIANS(-$C238+Графики!$B$3))+GX238*SIN(RADIANS(-$C238+Графики!$B$3)),"")</f>
        <v/>
      </c>
      <c r="GZ238" s="19" t="str">
        <f>IF(ISNUMBER(GW238), GW238*COS(RADIANS(-$C238+Графики!$B$5))+GX238*SIN(RADIANS(-$C238+Графики!$B$5)),"")</f>
        <v/>
      </c>
      <c r="HA238" s="24"/>
      <c r="HB238" s="25"/>
      <c r="HC238" s="25"/>
      <c r="HD238" s="25"/>
      <c r="HE238" s="18" t="str">
        <f t="shared" si="649"/>
        <v/>
      </c>
      <c r="HF238" s="18" t="str">
        <f t="shared" si="650"/>
        <v/>
      </c>
      <c r="HG238" s="18" t="str">
        <f t="shared" si="699"/>
        <v/>
      </c>
      <c r="HH238" s="18" t="str">
        <f t="shared" si="700"/>
        <v/>
      </c>
      <c r="HI238" s="18" t="str">
        <f>IF(ISNUMBER(HG238), HG238*COS(RADIANS(-$C238+Графики!$B$3))+HH238*SIN(RADIANS(-$C238+Графики!$B$3)),"")</f>
        <v/>
      </c>
      <c r="HJ238" s="19" t="str">
        <f>IF(ISNUMBER(HG238), HG238*COS(RADIANS(-$C238+Графики!$B$5))+HH238*SIN(RADIANS(-$C238+Графики!$B$5)),"")</f>
        <v/>
      </c>
      <c r="HK238" s="24"/>
      <c r="HL238" s="25"/>
      <c r="HM238" s="25"/>
      <c r="HN238" s="25"/>
      <c r="HO238" s="18" t="str">
        <f t="shared" si="651"/>
        <v/>
      </c>
      <c r="HP238" s="18" t="str">
        <f t="shared" si="652"/>
        <v/>
      </c>
      <c r="HQ238" s="18" t="str">
        <f t="shared" si="701"/>
        <v/>
      </c>
      <c r="HR238" s="18" t="str">
        <f t="shared" si="702"/>
        <v/>
      </c>
      <c r="HS238" s="18" t="str">
        <f>IF(ISNUMBER(HQ238), HQ238*COS(RADIANS(-$C238+Графики!$B$3))+HR238*SIN(RADIANS(-$C238+Графики!$B$3)),"")</f>
        <v/>
      </c>
      <c r="HT238" s="19" t="str">
        <f>IF(ISNUMBER(HQ238), HQ238*COS(RADIANS(-$C238+Графики!$B$5))+HR238*SIN(RADIANS(-$C238+Графики!$B$5)),"")</f>
        <v/>
      </c>
      <c r="HU238" s="24"/>
      <c r="HV238" s="25"/>
      <c r="HW238" s="25"/>
      <c r="HX238" s="25"/>
      <c r="HY238" s="18" t="str">
        <f t="shared" si="653"/>
        <v/>
      </c>
      <c r="HZ238" s="18" t="str">
        <f t="shared" si="654"/>
        <v/>
      </c>
      <c r="IA238" s="18" t="str">
        <f t="shared" si="703"/>
        <v/>
      </c>
      <c r="IB238" s="18" t="str">
        <f t="shared" si="704"/>
        <v/>
      </c>
      <c r="IC238" s="18" t="str">
        <f>IF(ISNUMBER(IA238), IA238*COS(RADIANS(-$C238+Графики!$B$3))+IB238*SIN(RADIANS(-$C238+Графики!$B$3)),"")</f>
        <v/>
      </c>
      <c r="ID238" s="19" t="str">
        <f>IF(ISNUMBER(IA238), IA238*COS(RADIANS(-$C238+Графики!$B$5))+IB238*SIN(RADIANS(-$C238+Графики!$B$5)),"")</f>
        <v/>
      </c>
      <c r="IE238" s="24"/>
      <c r="IF238" s="25"/>
      <c r="IG238" s="25"/>
      <c r="IH238" s="25"/>
      <c r="II238" s="18" t="str">
        <f t="shared" si="655"/>
        <v/>
      </c>
      <c r="IJ238" s="18" t="str">
        <f t="shared" si="656"/>
        <v/>
      </c>
      <c r="IK238" s="18" t="str">
        <f t="shared" si="705"/>
        <v/>
      </c>
      <c r="IL238" s="18" t="str">
        <f t="shared" si="706"/>
        <v/>
      </c>
      <c r="IM238" s="18" t="str">
        <f>IF(ISNUMBER(IK238), IK238*COS(RADIANS(-$C238+Графики!$B$3))+IL238*SIN(RADIANS(-$C238+Графики!$B$3)),"")</f>
        <v/>
      </c>
      <c r="IN238" s="19" t="str">
        <f>IF(ISNUMBER(IK238), IK238*COS(RADIANS(-$C238+Графики!$B$5))+IL238*SIN(RADIANS(-$C238+Графики!$B$5)),"")</f>
        <v/>
      </c>
      <c r="IO238" s="24"/>
      <c r="IP238" s="25"/>
      <c r="IQ238" s="25"/>
      <c r="IR238" s="25"/>
      <c r="IS238" s="18" t="str">
        <f t="shared" si="657"/>
        <v/>
      </c>
      <c r="IT238" s="18" t="str">
        <f t="shared" si="658"/>
        <v/>
      </c>
      <c r="IU238" s="18" t="str">
        <f t="shared" si="707"/>
        <v/>
      </c>
      <c r="IV238" s="18" t="str">
        <f t="shared" si="708"/>
        <v/>
      </c>
      <c r="IW238" s="18" t="str">
        <f>IF(ISNUMBER(IU238), IU238*COS(RADIANS(-$C238+Графики!$B$3))+IV238*SIN(RADIANS(-$C238+Графики!$B$3)),"")</f>
        <v/>
      </c>
      <c r="IX238" s="19" t="str">
        <f>IF(ISNUMBER(IU238), IU238*COS(RADIANS(-$C238+Графики!$B$5))+IV238*SIN(RADIANS(-$C238+Графики!$B$5)),"")</f>
        <v/>
      </c>
    </row>
    <row r="239" spans="1:258" s="88" customFormat="1" x14ac:dyDescent="0.25">
      <c r="A239" s="44">
        <v>239</v>
      </c>
      <c r="B239" s="50">
        <v>0</v>
      </c>
      <c r="C239" s="11">
        <f>IF(Графики!$A$7="Расчитывать с учетом закручивания скважины",B239,0)</f>
        <v>0</v>
      </c>
      <c r="D239" s="47">
        <v>118</v>
      </c>
      <c r="E239" s="34">
        <f t="shared" si="608"/>
        <v>0</v>
      </c>
      <c r="F239" s="35">
        <f t="shared" si="608"/>
        <v>0</v>
      </c>
      <c r="G239" s="35">
        <f t="shared" si="605"/>
        <v>0</v>
      </c>
      <c r="H239" s="36">
        <f t="shared" si="606"/>
        <v>0</v>
      </c>
      <c r="I239" s="29"/>
      <c r="J239" s="25"/>
      <c r="K239" s="25"/>
      <c r="L239" s="25"/>
      <c r="M239" s="18" t="str">
        <f t="shared" si="609"/>
        <v/>
      </c>
      <c r="N239" s="18" t="str">
        <f t="shared" si="610"/>
        <v/>
      </c>
      <c r="O239" s="18" t="str">
        <f t="shared" si="659"/>
        <v/>
      </c>
      <c r="P239" s="18" t="str">
        <f t="shared" si="660"/>
        <v/>
      </c>
      <c r="Q239" s="18" t="str">
        <f>IF(ISNUMBER(O239), O239*COS(RADIANS(-$C239+Графики!$B$3))+P239*SIN(RADIANS(-$C239+Графики!$B$3)),"")</f>
        <v/>
      </c>
      <c r="R239" s="19" t="str">
        <f>IF(ISNUMBER(O239), O239*COS(RADIANS(-$C239+Графики!$B$5))+P239*SIN(RADIANS(-$C239+Графики!$B$5)),"")</f>
        <v/>
      </c>
      <c r="S239" s="29"/>
      <c r="T239" s="25"/>
      <c r="U239" s="25"/>
      <c r="V239" s="25"/>
      <c r="W239" s="18" t="str">
        <f t="shared" si="611"/>
        <v/>
      </c>
      <c r="X239" s="18" t="str">
        <f t="shared" si="612"/>
        <v/>
      </c>
      <c r="Y239" s="18" t="str">
        <f t="shared" si="661"/>
        <v/>
      </c>
      <c r="Z239" s="18" t="str">
        <f t="shared" si="662"/>
        <v/>
      </c>
      <c r="AA239" s="18" t="str">
        <f>IF(ISNUMBER(Y239), Y239*COS(RADIANS(-$C239+Графики!$B$3))+Z239*SIN(RADIANS(-$C239+Графики!$B$3)),"")</f>
        <v/>
      </c>
      <c r="AB239" s="18" t="str">
        <f>IF(ISNUMBER(Y239), Y239*COS(RADIANS(-$C239+Графики!$B$5))+Z239*SIN(RADIANS(-$C239+Графики!$B$5)),"")</f>
        <v/>
      </c>
      <c r="AC239" s="24"/>
      <c r="AD239" s="25"/>
      <c r="AE239" s="25"/>
      <c r="AF239" s="25"/>
      <c r="AG239" s="18" t="str">
        <f t="shared" si="613"/>
        <v/>
      </c>
      <c r="AH239" s="18" t="str">
        <f t="shared" si="614"/>
        <v/>
      </c>
      <c r="AI239" s="18" t="str">
        <f t="shared" si="663"/>
        <v/>
      </c>
      <c r="AJ239" s="18" t="str">
        <f t="shared" si="664"/>
        <v/>
      </c>
      <c r="AK239" s="18" t="str">
        <f>IF(ISNUMBER(AI239), AI239*COS(RADIANS(-$C239+Графики!$B$3))+AJ239*SIN(RADIANS(-$C239+Графики!$B$3)),"")</f>
        <v/>
      </c>
      <c r="AL239" s="19" t="str">
        <f>IF(ISNUMBER(AI239), AI239*COS(RADIANS(-$C239+Графики!$B$5))+AJ239*SIN(RADIANS(-$C239+Графики!$B$5)),"")</f>
        <v/>
      </c>
      <c r="AM239" s="24"/>
      <c r="AN239" s="25"/>
      <c r="AO239" s="25"/>
      <c r="AP239" s="25"/>
      <c r="AQ239" s="18" t="str">
        <f t="shared" si="615"/>
        <v/>
      </c>
      <c r="AR239" s="18" t="str">
        <f t="shared" si="616"/>
        <v/>
      </c>
      <c r="AS239" s="18" t="str">
        <f t="shared" si="665"/>
        <v/>
      </c>
      <c r="AT239" s="18" t="str">
        <f t="shared" si="666"/>
        <v/>
      </c>
      <c r="AU239" s="18" t="str">
        <f>IF(ISNUMBER(AS239), AS239*COS(RADIANS(-$C239+Графики!$B$3))+AT239*SIN(RADIANS(-$C239+Графики!$B$3)),"")</f>
        <v/>
      </c>
      <c r="AV239" s="19" t="str">
        <f>IF(ISNUMBER(AS239), AS239*COS(RADIANS(-$C239+Графики!$B$5))+AT239*SIN(RADIANS(-$C239+Графики!$B$5)),"")</f>
        <v/>
      </c>
      <c r="AW239" s="24"/>
      <c r="AX239" s="25"/>
      <c r="AY239" s="25"/>
      <c r="AZ239" s="25"/>
      <c r="BA239" s="18" t="str">
        <f t="shared" si="617"/>
        <v/>
      </c>
      <c r="BB239" s="18" t="str">
        <f t="shared" si="618"/>
        <v/>
      </c>
      <c r="BC239" s="18" t="str">
        <f t="shared" si="667"/>
        <v/>
      </c>
      <c r="BD239" s="18" t="str">
        <f t="shared" si="668"/>
        <v/>
      </c>
      <c r="BE239" s="18" t="str">
        <f>IF(ISNUMBER(BC239), BC239*COS(RADIANS(-$C239+Графики!$B$3))+BD239*SIN(RADIANS(-$C239+Графики!$B$3)),"")</f>
        <v/>
      </c>
      <c r="BF239" s="19" t="str">
        <f>IF(ISNUMBER(BC239), BC239*COS(RADIANS(-$C239+Графики!$B$5))+BD239*SIN(RADIANS(-$C239+Графики!$B$5)),"")</f>
        <v/>
      </c>
      <c r="BG239" s="24"/>
      <c r="BH239" s="25"/>
      <c r="BI239" s="25"/>
      <c r="BJ239" s="25"/>
      <c r="BK239" s="18" t="str">
        <f t="shared" si="619"/>
        <v/>
      </c>
      <c r="BL239" s="18" t="str">
        <f t="shared" si="620"/>
        <v/>
      </c>
      <c r="BM239" s="18" t="str">
        <f t="shared" si="669"/>
        <v/>
      </c>
      <c r="BN239" s="18" t="str">
        <f t="shared" si="670"/>
        <v/>
      </c>
      <c r="BO239" s="18" t="str">
        <f>IF(ISNUMBER(BM239), BM239*COS(RADIANS(-$C239+Графики!$B$3))+BN239*SIN(RADIANS(-$C239+Графики!$B$3)),"")</f>
        <v/>
      </c>
      <c r="BP239" s="19" t="str">
        <f>IF(ISNUMBER(BM239), BM239*COS(RADIANS(-$C239+Графики!$B$5))+BN239*SIN(RADIANS(-$C239+Графики!$B$5)),"")</f>
        <v/>
      </c>
      <c r="BQ239" s="24"/>
      <c r="BR239" s="25"/>
      <c r="BS239" s="25"/>
      <c r="BT239" s="25"/>
      <c r="BU239" s="18" t="str">
        <f t="shared" si="621"/>
        <v/>
      </c>
      <c r="BV239" s="18" t="str">
        <f t="shared" si="622"/>
        <v/>
      </c>
      <c r="BW239" s="18" t="str">
        <f t="shared" si="671"/>
        <v/>
      </c>
      <c r="BX239" s="18" t="str">
        <f t="shared" si="672"/>
        <v/>
      </c>
      <c r="BY239" s="18" t="str">
        <f>IF(ISNUMBER(BW239), BW239*COS(RADIANS(-$C239+Графики!$B$3))+BX239*SIN(RADIANS(-$C239+Графики!$B$3)),"")</f>
        <v/>
      </c>
      <c r="BZ239" s="19" t="str">
        <f>IF(ISNUMBER(BW239), BW239*COS(RADIANS(-$C239+Графики!$B$5))+BX239*SIN(RADIANS(-$C239+Графики!$B$5)),"")</f>
        <v/>
      </c>
      <c r="CA239" s="29"/>
      <c r="CB239" s="25"/>
      <c r="CC239" s="25"/>
      <c r="CD239" s="25"/>
      <c r="CE239" s="18" t="str">
        <f t="shared" si="623"/>
        <v/>
      </c>
      <c r="CF239" s="18" t="str">
        <f t="shared" si="624"/>
        <v/>
      </c>
      <c r="CG239" s="18" t="str">
        <f t="shared" si="673"/>
        <v/>
      </c>
      <c r="CH239" s="18" t="str">
        <f t="shared" si="674"/>
        <v/>
      </c>
      <c r="CI239" s="18" t="str">
        <f>IF(ISNUMBER(CG239), CG239*COS(RADIANS(-$C239+Графики!$B$3))+CH239*SIN(RADIANS(-$C239+Графики!$B$3)),"")</f>
        <v/>
      </c>
      <c r="CJ239" s="19" t="str">
        <f>IF(ISNUMBER(CG239), CG239*COS(RADIANS(-$C239+Графики!$B$5))+CH239*SIN(RADIANS(-$C239+Графики!$B$5)),"")</f>
        <v/>
      </c>
      <c r="CK239" s="24"/>
      <c r="CL239" s="25"/>
      <c r="CM239" s="25"/>
      <c r="CN239" s="25"/>
      <c r="CO239" s="18" t="str">
        <f t="shared" si="625"/>
        <v/>
      </c>
      <c r="CP239" s="18" t="str">
        <f t="shared" si="626"/>
        <v/>
      </c>
      <c r="CQ239" s="18" t="str">
        <f t="shared" si="675"/>
        <v/>
      </c>
      <c r="CR239" s="18" t="str">
        <f t="shared" si="676"/>
        <v/>
      </c>
      <c r="CS239" s="18" t="str">
        <f>IF(ISNUMBER(CQ239), CQ239*COS(RADIANS(-$C239+Графики!$B$3))+CR239*SIN(RADIANS(-$C239+Графики!$B$3)),"")</f>
        <v/>
      </c>
      <c r="CT239" s="19" t="str">
        <f>IF(ISNUMBER(CQ239), CQ239*COS(RADIANS(-$C239+Графики!$B$5))+CR239*SIN(RADIANS(-$C239+Графики!$B$5)),"")</f>
        <v/>
      </c>
      <c r="CU239" s="24"/>
      <c r="CV239" s="25"/>
      <c r="CW239" s="25"/>
      <c r="CX239" s="25"/>
      <c r="CY239" s="18" t="str">
        <f t="shared" si="627"/>
        <v/>
      </c>
      <c r="CZ239" s="18" t="str">
        <f t="shared" si="628"/>
        <v/>
      </c>
      <c r="DA239" s="18" t="str">
        <f t="shared" si="677"/>
        <v/>
      </c>
      <c r="DB239" s="18" t="str">
        <f t="shared" si="678"/>
        <v/>
      </c>
      <c r="DC239" s="18" t="str">
        <f>IF(ISNUMBER(DA239), DA239*COS(RADIANS(-$C239+Графики!$B$3))+DB239*SIN(RADIANS(-$C239+Графики!$B$3)),"")</f>
        <v/>
      </c>
      <c r="DD239" s="19" t="str">
        <f>IF(ISNUMBER(DA239), DA239*COS(RADIANS(-$C239+Графики!$B$5))+DB239*SIN(RADIANS(-$C239+Графики!$B$5)),"")</f>
        <v/>
      </c>
      <c r="DE239" s="24"/>
      <c r="DF239" s="25"/>
      <c r="DG239" s="25"/>
      <c r="DH239" s="25"/>
      <c r="DI239" s="18" t="str">
        <f t="shared" si="629"/>
        <v/>
      </c>
      <c r="DJ239" s="18" t="str">
        <f t="shared" si="630"/>
        <v/>
      </c>
      <c r="DK239" s="18" t="str">
        <f t="shared" si="679"/>
        <v/>
      </c>
      <c r="DL239" s="18" t="str">
        <f t="shared" si="680"/>
        <v/>
      </c>
      <c r="DM239" s="18" t="str">
        <f>IF(ISNUMBER(DK239), DK239*COS(RADIANS(-$C239+Графики!$B$3))+DL239*SIN(RADIANS(-$C239+Графики!$B$3)),"")</f>
        <v/>
      </c>
      <c r="DN239" s="19" t="str">
        <f>IF(ISNUMBER(DK239), DK239*COS(RADIANS(-$C239+Графики!$B$5))+DL239*SIN(RADIANS(-$C239+Графики!$B$5)),"")</f>
        <v/>
      </c>
      <c r="DO239" s="24"/>
      <c r="DP239" s="25"/>
      <c r="DQ239" s="25"/>
      <c r="DR239" s="25"/>
      <c r="DS239" s="18" t="str">
        <f t="shared" si="631"/>
        <v/>
      </c>
      <c r="DT239" s="18" t="str">
        <f t="shared" si="632"/>
        <v/>
      </c>
      <c r="DU239" s="18" t="str">
        <f t="shared" si="681"/>
        <v/>
      </c>
      <c r="DV239" s="18" t="str">
        <f t="shared" si="682"/>
        <v/>
      </c>
      <c r="DW239" s="18" t="str">
        <f>IF(ISNUMBER(DU239), DU239*COS(RADIANS(-$C239+Графики!$B$3))+DV239*SIN(RADIANS(-$C239+Графики!$B$3)),"")</f>
        <v/>
      </c>
      <c r="DX239" s="19" t="str">
        <f>IF(ISNUMBER(DU239), DU239*COS(RADIANS(-$C239+Графики!$B$5))+DV239*SIN(RADIANS(-$C239+Графики!$B$5)),"")</f>
        <v/>
      </c>
      <c r="DY239" s="24"/>
      <c r="DZ239" s="25"/>
      <c r="EA239" s="25"/>
      <c r="EB239" s="25"/>
      <c r="EC239" s="18" t="str">
        <f t="shared" si="633"/>
        <v/>
      </c>
      <c r="ED239" s="18" t="str">
        <f t="shared" si="634"/>
        <v/>
      </c>
      <c r="EE239" s="18" t="str">
        <f t="shared" si="683"/>
        <v/>
      </c>
      <c r="EF239" s="18" t="str">
        <f t="shared" si="684"/>
        <v/>
      </c>
      <c r="EG239" s="18" t="str">
        <f>IF(ISNUMBER(EE239), EE239*COS(RADIANS(-$C239+Графики!$B$3))+EF239*SIN(RADIANS(-$C239+Графики!$B$3)),"")</f>
        <v/>
      </c>
      <c r="EH239" s="19" t="str">
        <f>IF(ISNUMBER(EE239), EE239*COS(RADIANS(-$C239+Графики!$B$5))+EF239*SIN(RADIANS(-$C239+Графики!$B$5)),"")</f>
        <v/>
      </c>
      <c r="EI239" s="24"/>
      <c r="EJ239" s="25"/>
      <c r="EK239" s="25"/>
      <c r="EL239" s="25"/>
      <c r="EM239" s="18" t="str">
        <f t="shared" si="635"/>
        <v/>
      </c>
      <c r="EN239" s="18" t="str">
        <f t="shared" si="636"/>
        <v/>
      </c>
      <c r="EO239" s="18" t="str">
        <f t="shared" si="685"/>
        <v/>
      </c>
      <c r="EP239" s="18" t="str">
        <f t="shared" si="686"/>
        <v/>
      </c>
      <c r="EQ239" s="18" t="str">
        <f>IF(ISNUMBER(EO239), EO239*COS(RADIANS(-$C239+Графики!$B$3))+EP239*SIN(RADIANS(-$C239+Графики!$B$3)),"")</f>
        <v/>
      </c>
      <c r="ER239" s="19" t="str">
        <f>IF(ISNUMBER(EO239), EO239*COS(RADIANS(-$C239+Графики!$B$5))+EP239*SIN(RADIANS(-$C239+Графики!$B$5)),"")</f>
        <v/>
      </c>
      <c r="ES239" s="24"/>
      <c r="ET239" s="25"/>
      <c r="EU239" s="25"/>
      <c r="EV239" s="25"/>
      <c r="EW239" s="18" t="str">
        <f t="shared" si="637"/>
        <v/>
      </c>
      <c r="EX239" s="18" t="str">
        <f t="shared" si="638"/>
        <v/>
      </c>
      <c r="EY239" s="18" t="str">
        <f t="shared" si="687"/>
        <v/>
      </c>
      <c r="EZ239" s="18" t="str">
        <f t="shared" si="688"/>
        <v/>
      </c>
      <c r="FA239" s="18" t="str">
        <f>IF(ISNUMBER(EY239), EY239*COS(RADIANS(-$C239+Графики!$B$3))+EZ239*SIN(RADIANS(-$C239+Графики!$B$3)),"")</f>
        <v/>
      </c>
      <c r="FB239" s="19" t="str">
        <f>IF(ISNUMBER(EY239), EY239*COS(RADIANS(-$C239+Графики!$B$5))+EZ239*SIN(RADIANS(-$C239+Графики!$B$5)),"")</f>
        <v/>
      </c>
      <c r="FC239" s="24"/>
      <c r="FD239" s="25"/>
      <c r="FE239" s="25"/>
      <c r="FF239" s="25"/>
      <c r="FG239" s="18" t="str">
        <f t="shared" si="639"/>
        <v/>
      </c>
      <c r="FH239" s="18" t="str">
        <f t="shared" si="640"/>
        <v/>
      </c>
      <c r="FI239" s="18" t="str">
        <f t="shared" si="689"/>
        <v/>
      </c>
      <c r="FJ239" s="18" t="str">
        <f t="shared" si="690"/>
        <v/>
      </c>
      <c r="FK239" s="18" t="str">
        <f>IF(ISNUMBER(FI239), FI239*COS(RADIANS(-$C239+Графики!$B$3))+FJ239*SIN(RADIANS(-$C239+Графики!$B$3)),"")</f>
        <v/>
      </c>
      <c r="FL239" s="19" t="str">
        <f>IF(ISNUMBER(FI239), FI239*COS(RADIANS(-$C239+Графики!$B$5))+FJ239*SIN(RADIANS(-$C239+Графики!$B$5)),"")</f>
        <v/>
      </c>
      <c r="FM239" s="24"/>
      <c r="FN239" s="25"/>
      <c r="FO239" s="25"/>
      <c r="FP239" s="25"/>
      <c r="FQ239" s="18" t="str">
        <f t="shared" si="641"/>
        <v/>
      </c>
      <c r="FR239" s="18" t="str">
        <f t="shared" si="642"/>
        <v/>
      </c>
      <c r="FS239" s="18" t="str">
        <f t="shared" si="691"/>
        <v/>
      </c>
      <c r="FT239" s="18" t="str">
        <f t="shared" si="692"/>
        <v/>
      </c>
      <c r="FU239" s="18" t="str">
        <f>IF(ISNUMBER(FS239), FS239*COS(RADIANS(-$C239+Графики!$B$3))+FT239*SIN(RADIANS(-$C239+Графики!$B$3)),"")</f>
        <v/>
      </c>
      <c r="FV239" s="19" t="str">
        <f>IF(ISNUMBER(FS239), FS239*COS(RADIANS(-$C239+Графики!$B$5))+FT239*SIN(RADIANS(-$C239+Графики!$B$5)),"")</f>
        <v/>
      </c>
      <c r="FW239" s="24"/>
      <c r="FX239" s="25"/>
      <c r="FY239" s="25"/>
      <c r="FZ239" s="25"/>
      <c r="GA239" s="18" t="str">
        <f t="shared" si="643"/>
        <v/>
      </c>
      <c r="GB239" s="18" t="str">
        <f t="shared" si="644"/>
        <v/>
      </c>
      <c r="GC239" s="18" t="str">
        <f t="shared" si="693"/>
        <v/>
      </c>
      <c r="GD239" s="18" t="str">
        <f t="shared" si="694"/>
        <v/>
      </c>
      <c r="GE239" s="18" t="str">
        <f>IF(ISNUMBER(GC239), GC239*COS(RADIANS(-$C239+Графики!$B$3))+GD239*SIN(RADIANS(-$C239+Графики!$B$3)),"")</f>
        <v/>
      </c>
      <c r="GF239" s="19" t="str">
        <f>IF(ISNUMBER(GC239), GC239*COS(RADIANS(-$C239+Графики!$B$5))+GD239*SIN(RADIANS(-$C239+Графики!$B$5)),"")</f>
        <v/>
      </c>
      <c r="GG239" s="24"/>
      <c r="GH239" s="25"/>
      <c r="GI239" s="25"/>
      <c r="GJ239" s="25"/>
      <c r="GK239" s="18" t="str">
        <f t="shared" si="645"/>
        <v/>
      </c>
      <c r="GL239" s="18" t="str">
        <f t="shared" si="646"/>
        <v/>
      </c>
      <c r="GM239" s="18" t="str">
        <f t="shared" si="695"/>
        <v/>
      </c>
      <c r="GN239" s="18" t="str">
        <f t="shared" si="696"/>
        <v/>
      </c>
      <c r="GO239" s="18" t="str">
        <f>IF(ISNUMBER(GM239), GM239*COS(RADIANS(-$C239+Графики!$B$3))+GN239*SIN(RADIANS(-$C239+Графики!$B$3)),"")</f>
        <v/>
      </c>
      <c r="GP239" s="19" t="str">
        <f>IF(ISNUMBER(GM239), GM239*COS(RADIANS(-$C239+Графики!$B$5))+GN239*SIN(RADIANS(-$C239+Графики!$B$5)),"")</f>
        <v/>
      </c>
      <c r="GQ239" s="24"/>
      <c r="GR239" s="25"/>
      <c r="GS239" s="25"/>
      <c r="GT239" s="25"/>
      <c r="GU239" s="18" t="str">
        <f t="shared" si="647"/>
        <v/>
      </c>
      <c r="GV239" s="18" t="str">
        <f t="shared" si="648"/>
        <v/>
      </c>
      <c r="GW239" s="18" t="str">
        <f t="shared" si="697"/>
        <v/>
      </c>
      <c r="GX239" s="18" t="str">
        <f t="shared" si="698"/>
        <v/>
      </c>
      <c r="GY239" s="18" t="str">
        <f>IF(ISNUMBER(GW239), GW239*COS(RADIANS(-$C239+Графики!$B$3))+GX239*SIN(RADIANS(-$C239+Графики!$B$3)),"")</f>
        <v/>
      </c>
      <c r="GZ239" s="19" t="str">
        <f>IF(ISNUMBER(GW239), GW239*COS(RADIANS(-$C239+Графики!$B$5))+GX239*SIN(RADIANS(-$C239+Графики!$B$5)),"")</f>
        <v/>
      </c>
      <c r="HA239" s="24"/>
      <c r="HB239" s="25"/>
      <c r="HC239" s="25"/>
      <c r="HD239" s="25"/>
      <c r="HE239" s="18" t="str">
        <f t="shared" si="649"/>
        <v/>
      </c>
      <c r="HF239" s="18" t="str">
        <f t="shared" si="650"/>
        <v/>
      </c>
      <c r="HG239" s="18" t="str">
        <f t="shared" si="699"/>
        <v/>
      </c>
      <c r="HH239" s="18" t="str">
        <f t="shared" si="700"/>
        <v/>
      </c>
      <c r="HI239" s="18" t="str">
        <f>IF(ISNUMBER(HG239), HG239*COS(RADIANS(-$C239+Графики!$B$3))+HH239*SIN(RADIANS(-$C239+Графики!$B$3)),"")</f>
        <v/>
      </c>
      <c r="HJ239" s="19" t="str">
        <f>IF(ISNUMBER(HG239), HG239*COS(RADIANS(-$C239+Графики!$B$5))+HH239*SIN(RADIANS(-$C239+Графики!$B$5)),"")</f>
        <v/>
      </c>
      <c r="HK239" s="24"/>
      <c r="HL239" s="25"/>
      <c r="HM239" s="25"/>
      <c r="HN239" s="25"/>
      <c r="HO239" s="18" t="str">
        <f t="shared" si="651"/>
        <v/>
      </c>
      <c r="HP239" s="18" t="str">
        <f t="shared" si="652"/>
        <v/>
      </c>
      <c r="HQ239" s="18" t="str">
        <f t="shared" si="701"/>
        <v/>
      </c>
      <c r="HR239" s="18" t="str">
        <f t="shared" si="702"/>
        <v/>
      </c>
      <c r="HS239" s="18" t="str">
        <f>IF(ISNUMBER(HQ239), HQ239*COS(RADIANS(-$C239+Графики!$B$3))+HR239*SIN(RADIANS(-$C239+Графики!$B$3)),"")</f>
        <v/>
      </c>
      <c r="HT239" s="19" t="str">
        <f>IF(ISNUMBER(HQ239), HQ239*COS(RADIANS(-$C239+Графики!$B$5))+HR239*SIN(RADIANS(-$C239+Графики!$B$5)),"")</f>
        <v/>
      </c>
      <c r="HU239" s="24"/>
      <c r="HV239" s="25"/>
      <c r="HW239" s="25"/>
      <c r="HX239" s="25"/>
      <c r="HY239" s="18" t="str">
        <f t="shared" si="653"/>
        <v/>
      </c>
      <c r="HZ239" s="18" t="str">
        <f t="shared" si="654"/>
        <v/>
      </c>
      <c r="IA239" s="18" t="str">
        <f t="shared" si="703"/>
        <v/>
      </c>
      <c r="IB239" s="18" t="str">
        <f t="shared" si="704"/>
        <v/>
      </c>
      <c r="IC239" s="18" t="str">
        <f>IF(ISNUMBER(IA239), IA239*COS(RADIANS(-$C239+Графики!$B$3))+IB239*SIN(RADIANS(-$C239+Графики!$B$3)),"")</f>
        <v/>
      </c>
      <c r="ID239" s="19" t="str">
        <f>IF(ISNUMBER(IA239), IA239*COS(RADIANS(-$C239+Графики!$B$5))+IB239*SIN(RADIANS(-$C239+Графики!$B$5)),"")</f>
        <v/>
      </c>
      <c r="IE239" s="24"/>
      <c r="IF239" s="25"/>
      <c r="IG239" s="25"/>
      <c r="IH239" s="25"/>
      <c r="II239" s="18" t="str">
        <f t="shared" si="655"/>
        <v/>
      </c>
      <c r="IJ239" s="18" t="str">
        <f t="shared" si="656"/>
        <v/>
      </c>
      <c r="IK239" s="18" t="str">
        <f t="shared" si="705"/>
        <v/>
      </c>
      <c r="IL239" s="18" t="str">
        <f t="shared" si="706"/>
        <v/>
      </c>
      <c r="IM239" s="18" t="str">
        <f>IF(ISNUMBER(IK239), IK239*COS(RADIANS(-$C239+Графики!$B$3))+IL239*SIN(RADIANS(-$C239+Графики!$B$3)),"")</f>
        <v/>
      </c>
      <c r="IN239" s="19" t="str">
        <f>IF(ISNUMBER(IK239), IK239*COS(RADIANS(-$C239+Графики!$B$5))+IL239*SIN(RADIANS(-$C239+Графики!$B$5)),"")</f>
        <v/>
      </c>
      <c r="IO239" s="24"/>
      <c r="IP239" s="25"/>
      <c r="IQ239" s="25"/>
      <c r="IR239" s="25"/>
      <c r="IS239" s="18" t="str">
        <f t="shared" si="657"/>
        <v/>
      </c>
      <c r="IT239" s="18" t="str">
        <f t="shared" si="658"/>
        <v/>
      </c>
      <c r="IU239" s="18" t="str">
        <f t="shared" si="707"/>
        <v/>
      </c>
      <c r="IV239" s="18" t="str">
        <f t="shared" si="708"/>
        <v/>
      </c>
      <c r="IW239" s="18" t="str">
        <f>IF(ISNUMBER(IU239), IU239*COS(RADIANS(-$C239+Графики!$B$3))+IV239*SIN(RADIANS(-$C239+Графики!$B$3)),"")</f>
        <v/>
      </c>
      <c r="IX239" s="19" t="str">
        <f>IF(ISNUMBER(IU239), IU239*COS(RADIANS(-$C239+Графики!$B$5))+IV239*SIN(RADIANS(-$C239+Графики!$B$5)),"")</f>
        <v/>
      </c>
    </row>
    <row r="240" spans="1:258" s="88" customFormat="1" x14ac:dyDescent="0.25">
      <c r="A240" s="44">
        <v>240</v>
      </c>
      <c r="B240" s="50">
        <v>0</v>
      </c>
      <c r="C240" s="11">
        <f>IF(Графики!$A$7="Расчитывать с учетом закручивания скважины",B240,0)</f>
        <v>0</v>
      </c>
      <c r="D240" s="47">
        <v>118.5</v>
      </c>
      <c r="E240" s="34">
        <f t="shared" si="608"/>
        <v>0</v>
      </c>
      <c r="F240" s="35">
        <f t="shared" si="608"/>
        <v>0</v>
      </c>
      <c r="G240" s="35">
        <f t="shared" si="605"/>
        <v>0</v>
      </c>
      <c r="H240" s="36">
        <f t="shared" si="606"/>
        <v>0</v>
      </c>
      <c r="I240" s="29"/>
      <c r="J240" s="25"/>
      <c r="K240" s="25"/>
      <c r="L240" s="25"/>
      <c r="M240" s="18" t="str">
        <f t="shared" si="609"/>
        <v/>
      </c>
      <c r="N240" s="18" t="str">
        <f t="shared" si="610"/>
        <v/>
      </c>
      <c r="O240" s="18" t="str">
        <f t="shared" si="659"/>
        <v/>
      </c>
      <c r="P240" s="18" t="str">
        <f t="shared" si="660"/>
        <v/>
      </c>
      <c r="Q240" s="18" t="str">
        <f>IF(ISNUMBER(O240), O240*COS(RADIANS(-$C240+Графики!$B$3))+P240*SIN(RADIANS(-$C240+Графики!$B$3)),"")</f>
        <v/>
      </c>
      <c r="R240" s="19" t="str">
        <f>IF(ISNUMBER(O240), O240*COS(RADIANS(-$C240+Графики!$B$5))+P240*SIN(RADIANS(-$C240+Графики!$B$5)),"")</f>
        <v/>
      </c>
      <c r="S240" s="29"/>
      <c r="T240" s="25"/>
      <c r="U240" s="25"/>
      <c r="V240" s="25"/>
      <c r="W240" s="18" t="str">
        <f t="shared" si="611"/>
        <v/>
      </c>
      <c r="X240" s="18" t="str">
        <f t="shared" si="612"/>
        <v/>
      </c>
      <c r="Y240" s="18" t="str">
        <f t="shared" si="661"/>
        <v/>
      </c>
      <c r="Z240" s="18" t="str">
        <f t="shared" si="662"/>
        <v/>
      </c>
      <c r="AA240" s="18" t="str">
        <f>IF(ISNUMBER(Y240), Y240*COS(RADIANS(-$C240+Графики!$B$3))+Z240*SIN(RADIANS(-$C240+Графики!$B$3)),"")</f>
        <v/>
      </c>
      <c r="AB240" s="18" t="str">
        <f>IF(ISNUMBER(Y240), Y240*COS(RADIANS(-$C240+Графики!$B$5))+Z240*SIN(RADIANS(-$C240+Графики!$B$5)),"")</f>
        <v/>
      </c>
      <c r="AC240" s="24"/>
      <c r="AD240" s="25"/>
      <c r="AE240" s="25"/>
      <c r="AF240" s="25"/>
      <c r="AG240" s="18" t="str">
        <f t="shared" si="613"/>
        <v/>
      </c>
      <c r="AH240" s="18" t="str">
        <f t="shared" si="614"/>
        <v/>
      </c>
      <c r="AI240" s="18" t="str">
        <f t="shared" si="663"/>
        <v/>
      </c>
      <c r="AJ240" s="18" t="str">
        <f t="shared" si="664"/>
        <v/>
      </c>
      <c r="AK240" s="18" t="str">
        <f>IF(ISNUMBER(AI240), AI240*COS(RADIANS(-$C240+Графики!$B$3))+AJ240*SIN(RADIANS(-$C240+Графики!$B$3)),"")</f>
        <v/>
      </c>
      <c r="AL240" s="19" t="str">
        <f>IF(ISNUMBER(AI240), AI240*COS(RADIANS(-$C240+Графики!$B$5))+AJ240*SIN(RADIANS(-$C240+Графики!$B$5)),"")</f>
        <v/>
      </c>
      <c r="AM240" s="24"/>
      <c r="AN240" s="25"/>
      <c r="AO240" s="25"/>
      <c r="AP240" s="25"/>
      <c r="AQ240" s="18" t="str">
        <f t="shared" si="615"/>
        <v/>
      </c>
      <c r="AR240" s="18" t="str">
        <f t="shared" si="616"/>
        <v/>
      </c>
      <c r="AS240" s="18" t="str">
        <f t="shared" si="665"/>
        <v/>
      </c>
      <c r="AT240" s="18" t="str">
        <f t="shared" si="666"/>
        <v/>
      </c>
      <c r="AU240" s="18" t="str">
        <f>IF(ISNUMBER(AS240), AS240*COS(RADIANS(-$C240+Графики!$B$3))+AT240*SIN(RADIANS(-$C240+Графики!$B$3)),"")</f>
        <v/>
      </c>
      <c r="AV240" s="19" t="str">
        <f>IF(ISNUMBER(AS240), AS240*COS(RADIANS(-$C240+Графики!$B$5))+AT240*SIN(RADIANS(-$C240+Графики!$B$5)),"")</f>
        <v/>
      </c>
      <c r="AW240" s="24"/>
      <c r="AX240" s="25"/>
      <c r="AY240" s="25"/>
      <c r="AZ240" s="25"/>
      <c r="BA240" s="18" t="str">
        <f t="shared" si="617"/>
        <v/>
      </c>
      <c r="BB240" s="18" t="str">
        <f t="shared" si="618"/>
        <v/>
      </c>
      <c r="BC240" s="18" t="str">
        <f t="shared" si="667"/>
        <v/>
      </c>
      <c r="BD240" s="18" t="str">
        <f t="shared" si="668"/>
        <v/>
      </c>
      <c r="BE240" s="18" t="str">
        <f>IF(ISNUMBER(BC240), BC240*COS(RADIANS(-$C240+Графики!$B$3))+BD240*SIN(RADIANS(-$C240+Графики!$B$3)),"")</f>
        <v/>
      </c>
      <c r="BF240" s="19" t="str">
        <f>IF(ISNUMBER(BC240), BC240*COS(RADIANS(-$C240+Графики!$B$5))+BD240*SIN(RADIANS(-$C240+Графики!$B$5)),"")</f>
        <v/>
      </c>
      <c r="BG240" s="24"/>
      <c r="BH240" s="25"/>
      <c r="BI240" s="25"/>
      <c r="BJ240" s="25"/>
      <c r="BK240" s="18" t="str">
        <f t="shared" si="619"/>
        <v/>
      </c>
      <c r="BL240" s="18" t="str">
        <f t="shared" si="620"/>
        <v/>
      </c>
      <c r="BM240" s="18" t="str">
        <f t="shared" si="669"/>
        <v/>
      </c>
      <c r="BN240" s="18" t="str">
        <f t="shared" si="670"/>
        <v/>
      </c>
      <c r="BO240" s="18" t="str">
        <f>IF(ISNUMBER(BM240), BM240*COS(RADIANS(-$C240+Графики!$B$3))+BN240*SIN(RADIANS(-$C240+Графики!$B$3)),"")</f>
        <v/>
      </c>
      <c r="BP240" s="19" t="str">
        <f>IF(ISNUMBER(BM240), BM240*COS(RADIANS(-$C240+Графики!$B$5))+BN240*SIN(RADIANS(-$C240+Графики!$B$5)),"")</f>
        <v/>
      </c>
      <c r="BQ240" s="24"/>
      <c r="BR240" s="25"/>
      <c r="BS240" s="25"/>
      <c r="BT240" s="25"/>
      <c r="BU240" s="18" t="str">
        <f t="shared" si="621"/>
        <v/>
      </c>
      <c r="BV240" s="18" t="str">
        <f t="shared" si="622"/>
        <v/>
      </c>
      <c r="BW240" s="18" t="str">
        <f t="shared" si="671"/>
        <v/>
      </c>
      <c r="BX240" s="18" t="str">
        <f t="shared" si="672"/>
        <v/>
      </c>
      <c r="BY240" s="18" t="str">
        <f>IF(ISNUMBER(BW240), BW240*COS(RADIANS(-$C240+Графики!$B$3))+BX240*SIN(RADIANS(-$C240+Графики!$B$3)),"")</f>
        <v/>
      </c>
      <c r="BZ240" s="19" t="str">
        <f>IF(ISNUMBER(BW240), BW240*COS(RADIANS(-$C240+Графики!$B$5))+BX240*SIN(RADIANS(-$C240+Графики!$B$5)),"")</f>
        <v/>
      </c>
      <c r="CA240" s="29"/>
      <c r="CB240" s="25"/>
      <c r="CC240" s="25"/>
      <c r="CD240" s="25"/>
      <c r="CE240" s="18" t="str">
        <f t="shared" si="623"/>
        <v/>
      </c>
      <c r="CF240" s="18" t="str">
        <f t="shared" si="624"/>
        <v/>
      </c>
      <c r="CG240" s="18" t="str">
        <f t="shared" si="673"/>
        <v/>
      </c>
      <c r="CH240" s="18" t="str">
        <f t="shared" si="674"/>
        <v/>
      </c>
      <c r="CI240" s="18" t="str">
        <f>IF(ISNUMBER(CG240), CG240*COS(RADIANS(-$C240+Графики!$B$3))+CH240*SIN(RADIANS(-$C240+Графики!$B$3)),"")</f>
        <v/>
      </c>
      <c r="CJ240" s="19" t="str">
        <f>IF(ISNUMBER(CG240), CG240*COS(RADIANS(-$C240+Графики!$B$5))+CH240*SIN(RADIANS(-$C240+Графики!$B$5)),"")</f>
        <v/>
      </c>
      <c r="CK240" s="24"/>
      <c r="CL240" s="25"/>
      <c r="CM240" s="25"/>
      <c r="CN240" s="25"/>
      <c r="CO240" s="18" t="str">
        <f t="shared" si="625"/>
        <v/>
      </c>
      <c r="CP240" s="18" t="str">
        <f t="shared" si="626"/>
        <v/>
      </c>
      <c r="CQ240" s="18" t="str">
        <f t="shared" si="675"/>
        <v/>
      </c>
      <c r="CR240" s="18" t="str">
        <f t="shared" si="676"/>
        <v/>
      </c>
      <c r="CS240" s="18" t="str">
        <f>IF(ISNUMBER(CQ240), CQ240*COS(RADIANS(-$C240+Графики!$B$3))+CR240*SIN(RADIANS(-$C240+Графики!$B$3)),"")</f>
        <v/>
      </c>
      <c r="CT240" s="19" t="str">
        <f>IF(ISNUMBER(CQ240), CQ240*COS(RADIANS(-$C240+Графики!$B$5))+CR240*SIN(RADIANS(-$C240+Графики!$B$5)),"")</f>
        <v/>
      </c>
      <c r="CU240" s="24"/>
      <c r="CV240" s="25"/>
      <c r="CW240" s="25"/>
      <c r="CX240" s="25"/>
      <c r="CY240" s="18" t="str">
        <f t="shared" si="627"/>
        <v/>
      </c>
      <c r="CZ240" s="18" t="str">
        <f t="shared" si="628"/>
        <v/>
      </c>
      <c r="DA240" s="18" t="str">
        <f t="shared" si="677"/>
        <v/>
      </c>
      <c r="DB240" s="18" t="str">
        <f t="shared" si="678"/>
        <v/>
      </c>
      <c r="DC240" s="18" t="str">
        <f>IF(ISNUMBER(DA240), DA240*COS(RADIANS(-$C240+Графики!$B$3))+DB240*SIN(RADIANS(-$C240+Графики!$B$3)),"")</f>
        <v/>
      </c>
      <c r="DD240" s="19" t="str">
        <f>IF(ISNUMBER(DA240), DA240*COS(RADIANS(-$C240+Графики!$B$5))+DB240*SIN(RADIANS(-$C240+Графики!$B$5)),"")</f>
        <v/>
      </c>
      <c r="DE240" s="24"/>
      <c r="DF240" s="25"/>
      <c r="DG240" s="25"/>
      <c r="DH240" s="25"/>
      <c r="DI240" s="18" t="str">
        <f t="shared" si="629"/>
        <v/>
      </c>
      <c r="DJ240" s="18" t="str">
        <f t="shared" si="630"/>
        <v/>
      </c>
      <c r="DK240" s="18" t="str">
        <f t="shared" si="679"/>
        <v/>
      </c>
      <c r="DL240" s="18" t="str">
        <f t="shared" si="680"/>
        <v/>
      </c>
      <c r="DM240" s="18" t="str">
        <f>IF(ISNUMBER(DK240), DK240*COS(RADIANS(-$C240+Графики!$B$3))+DL240*SIN(RADIANS(-$C240+Графики!$B$3)),"")</f>
        <v/>
      </c>
      <c r="DN240" s="19" t="str">
        <f>IF(ISNUMBER(DK240), DK240*COS(RADIANS(-$C240+Графики!$B$5))+DL240*SIN(RADIANS(-$C240+Графики!$B$5)),"")</f>
        <v/>
      </c>
      <c r="DO240" s="24"/>
      <c r="DP240" s="25"/>
      <c r="DQ240" s="25"/>
      <c r="DR240" s="25"/>
      <c r="DS240" s="18" t="str">
        <f t="shared" si="631"/>
        <v/>
      </c>
      <c r="DT240" s="18" t="str">
        <f t="shared" si="632"/>
        <v/>
      </c>
      <c r="DU240" s="18" t="str">
        <f t="shared" si="681"/>
        <v/>
      </c>
      <c r="DV240" s="18" t="str">
        <f t="shared" si="682"/>
        <v/>
      </c>
      <c r="DW240" s="18" t="str">
        <f>IF(ISNUMBER(DU240), DU240*COS(RADIANS(-$C240+Графики!$B$3))+DV240*SIN(RADIANS(-$C240+Графики!$B$3)),"")</f>
        <v/>
      </c>
      <c r="DX240" s="19" t="str">
        <f>IF(ISNUMBER(DU240), DU240*COS(RADIANS(-$C240+Графики!$B$5))+DV240*SIN(RADIANS(-$C240+Графики!$B$5)),"")</f>
        <v/>
      </c>
      <c r="DY240" s="24"/>
      <c r="DZ240" s="25"/>
      <c r="EA240" s="25"/>
      <c r="EB240" s="25"/>
      <c r="EC240" s="18" t="str">
        <f t="shared" si="633"/>
        <v/>
      </c>
      <c r="ED240" s="18" t="str">
        <f t="shared" si="634"/>
        <v/>
      </c>
      <c r="EE240" s="18" t="str">
        <f t="shared" si="683"/>
        <v/>
      </c>
      <c r="EF240" s="18" t="str">
        <f t="shared" si="684"/>
        <v/>
      </c>
      <c r="EG240" s="18" t="str">
        <f>IF(ISNUMBER(EE240), EE240*COS(RADIANS(-$C240+Графики!$B$3))+EF240*SIN(RADIANS(-$C240+Графики!$B$3)),"")</f>
        <v/>
      </c>
      <c r="EH240" s="19" t="str">
        <f>IF(ISNUMBER(EE240), EE240*COS(RADIANS(-$C240+Графики!$B$5))+EF240*SIN(RADIANS(-$C240+Графики!$B$5)),"")</f>
        <v/>
      </c>
      <c r="EI240" s="24"/>
      <c r="EJ240" s="25"/>
      <c r="EK240" s="25"/>
      <c r="EL240" s="25"/>
      <c r="EM240" s="18" t="str">
        <f t="shared" si="635"/>
        <v/>
      </c>
      <c r="EN240" s="18" t="str">
        <f t="shared" si="636"/>
        <v/>
      </c>
      <c r="EO240" s="18" t="str">
        <f t="shared" si="685"/>
        <v/>
      </c>
      <c r="EP240" s="18" t="str">
        <f t="shared" si="686"/>
        <v/>
      </c>
      <c r="EQ240" s="18" t="str">
        <f>IF(ISNUMBER(EO240), EO240*COS(RADIANS(-$C240+Графики!$B$3))+EP240*SIN(RADIANS(-$C240+Графики!$B$3)),"")</f>
        <v/>
      </c>
      <c r="ER240" s="19" t="str">
        <f>IF(ISNUMBER(EO240), EO240*COS(RADIANS(-$C240+Графики!$B$5))+EP240*SIN(RADIANS(-$C240+Графики!$B$5)),"")</f>
        <v/>
      </c>
      <c r="ES240" s="24"/>
      <c r="ET240" s="25"/>
      <c r="EU240" s="25"/>
      <c r="EV240" s="25"/>
      <c r="EW240" s="18" t="str">
        <f t="shared" si="637"/>
        <v/>
      </c>
      <c r="EX240" s="18" t="str">
        <f t="shared" si="638"/>
        <v/>
      </c>
      <c r="EY240" s="18" t="str">
        <f t="shared" si="687"/>
        <v/>
      </c>
      <c r="EZ240" s="18" t="str">
        <f t="shared" si="688"/>
        <v/>
      </c>
      <c r="FA240" s="18" t="str">
        <f>IF(ISNUMBER(EY240), EY240*COS(RADIANS(-$C240+Графики!$B$3))+EZ240*SIN(RADIANS(-$C240+Графики!$B$3)),"")</f>
        <v/>
      </c>
      <c r="FB240" s="19" t="str">
        <f>IF(ISNUMBER(EY240), EY240*COS(RADIANS(-$C240+Графики!$B$5))+EZ240*SIN(RADIANS(-$C240+Графики!$B$5)),"")</f>
        <v/>
      </c>
      <c r="FC240" s="24"/>
      <c r="FD240" s="25"/>
      <c r="FE240" s="25"/>
      <c r="FF240" s="25"/>
      <c r="FG240" s="18" t="str">
        <f t="shared" si="639"/>
        <v/>
      </c>
      <c r="FH240" s="18" t="str">
        <f t="shared" si="640"/>
        <v/>
      </c>
      <c r="FI240" s="18" t="str">
        <f t="shared" si="689"/>
        <v/>
      </c>
      <c r="FJ240" s="18" t="str">
        <f t="shared" si="690"/>
        <v/>
      </c>
      <c r="FK240" s="18" t="str">
        <f>IF(ISNUMBER(FI240), FI240*COS(RADIANS(-$C240+Графики!$B$3))+FJ240*SIN(RADIANS(-$C240+Графики!$B$3)),"")</f>
        <v/>
      </c>
      <c r="FL240" s="19" t="str">
        <f>IF(ISNUMBER(FI240), FI240*COS(RADIANS(-$C240+Графики!$B$5))+FJ240*SIN(RADIANS(-$C240+Графики!$B$5)),"")</f>
        <v/>
      </c>
      <c r="FM240" s="24"/>
      <c r="FN240" s="25"/>
      <c r="FO240" s="25"/>
      <c r="FP240" s="25"/>
      <c r="FQ240" s="18" t="str">
        <f t="shared" si="641"/>
        <v/>
      </c>
      <c r="FR240" s="18" t="str">
        <f t="shared" si="642"/>
        <v/>
      </c>
      <c r="FS240" s="18" t="str">
        <f t="shared" si="691"/>
        <v/>
      </c>
      <c r="FT240" s="18" t="str">
        <f t="shared" si="692"/>
        <v/>
      </c>
      <c r="FU240" s="18" t="str">
        <f>IF(ISNUMBER(FS240), FS240*COS(RADIANS(-$C240+Графики!$B$3))+FT240*SIN(RADIANS(-$C240+Графики!$B$3)),"")</f>
        <v/>
      </c>
      <c r="FV240" s="19" t="str">
        <f>IF(ISNUMBER(FS240), FS240*COS(RADIANS(-$C240+Графики!$B$5))+FT240*SIN(RADIANS(-$C240+Графики!$B$5)),"")</f>
        <v/>
      </c>
      <c r="FW240" s="24"/>
      <c r="FX240" s="25"/>
      <c r="FY240" s="25"/>
      <c r="FZ240" s="25"/>
      <c r="GA240" s="18" t="str">
        <f t="shared" si="643"/>
        <v/>
      </c>
      <c r="GB240" s="18" t="str">
        <f t="shared" si="644"/>
        <v/>
      </c>
      <c r="GC240" s="18" t="str">
        <f t="shared" si="693"/>
        <v/>
      </c>
      <c r="GD240" s="18" t="str">
        <f t="shared" si="694"/>
        <v/>
      </c>
      <c r="GE240" s="18" t="str">
        <f>IF(ISNUMBER(GC240), GC240*COS(RADIANS(-$C240+Графики!$B$3))+GD240*SIN(RADIANS(-$C240+Графики!$B$3)),"")</f>
        <v/>
      </c>
      <c r="GF240" s="19" t="str">
        <f>IF(ISNUMBER(GC240), GC240*COS(RADIANS(-$C240+Графики!$B$5))+GD240*SIN(RADIANS(-$C240+Графики!$B$5)),"")</f>
        <v/>
      </c>
      <c r="GG240" s="24"/>
      <c r="GH240" s="25"/>
      <c r="GI240" s="25"/>
      <c r="GJ240" s="25"/>
      <c r="GK240" s="18" t="str">
        <f t="shared" si="645"/>
        <v/>
      </c>
      <c r="GL240" s="18" t="str">
        <f t="shared" si="646"/>
        <v/>
      </c>
      <c r="GM240" s="18" t="str">
        <f t="shared" si="695"/>
        <v/>
      </c>
      <c r="GN240" s="18" t="str">
        <f t="shared" si="696"/>
        <v/>
      </c>
      <c r="GO240" s="18" t="str">
        <f>IF(ISNUMBER(GM240), GM240*COS(RADIANS(-$C240+Графики!$B$3))+GN240*SIN(RADIANS(-$C240+Графики!$B$3)),"")</f>
        <v/>
      </c>
      <c r="GP240" s="19" t="str">
        <f>IF(ISNUMBER(GM240), GM240*COS(RADIANS(-$C240+Графики!$B$5))+GN240*SIN(RADIANS(-$C240+Графики!$B$5)),"")</f>
        <v/>
      </c>
      <c r="GQ240" s="24"/>
      <c r="GR240" s="25"/>
      <c r="GS240" s="25"/>
      <c r="GT240" s="25"/>
      <c r="GU240" s="18" t="str">
        <f t="shared" si="647"/>
        <v/>
      </c>
      <c r="GV240" s="18" t="str">
        <f t="shared" si="648"/>
        <v/>
      </c>
      <c r="GW240" s="18" t="str">
        <f t="shared" si="697"/>
        <v/>
      </c>
      <c r="GX240" s="18" t="str">
        <f t="shared" si="698"/>
        <v/>
      </c>
      <c r="GY240" s="18" t="str">
        <f>IF(ISNUMBER(GW240), GW240*COS(RADIANS(-$C240+Графики!$B$3))+GX240*SIN(RADIANS(-$C240+Графики!$B$3)),"")</f>
        <v/>
      </c>
      <c r="GZ240" s="19" t="str">
        <f>IF(ISNUMBER(GW240), GW240*COS(RADIANS(-$C240+Графики!$B$5))+GX240*SIN(RADIANS(-$C240+Графики!$B$5)),"")</f>
        <v/>
      </c>
      <c r="HA240" s="24"/>
      <c r="HB240" s="25"/>
      <c r="HC240" s="25"/>
      <c r="HD240" s="25"/>
      <c r="HE240" s="18" t="str">
        <f t="shared" si="649"/>
        <v/>
      </c>
      <c r="HF240" s="18" t="str">
        <f t="shared" si="650"/>
        <v/>
      </c>
      <c r="HG240" s="18" t="str">
        <f t="shared" si="699"/>
        <v/>
      </c>
      <c r="HH240" s="18" t="str">
        <f t="shared" si="700"/>
        <v/>
      </c>
      <c r="HI240" s="18" t="str">
        <f>IF(ISNUMBER(HG240), HG240*COS(RADIANS(-$C240+Графики!$B$3))+HH240*SIN(RADIANS(-$C240+Графики!$B$3)),"")</f>
        <v/>
      </c>
      <c r="HJ240" s="19" t="str">
        <f>IF(ISNUMBER(HG240), HG240*COS(RADIANS(-$C240+Графики!$B$5))+HH240*SIN(RADIANS(-$C240+Графики!$B$5)),"")</f>
        <v/>
      </c>
      <c r="HK240" s="24"/>
      <c r="HL240" s="25"/>
      <c r="HM240" s="25"/>
      <c r="HN240" s="25"/>
      <c r="HO240" s="18" t="str">
        <f t="shared" si="651"/>
        <v/>
      </c>
      <c r="HP240" s="18" t="str">
        <f t="shared" si="652"/>
        <v/>
      </c>
      <c r="HQ240" s="18" t="str">
        <f t="shared" si="701"/>
        <v/>
      </c>
      <c r="HR240" s="18" t="str">
        <f t="shared" si="702"/>
        <v/>
      </c>
      <c r="HS240" s="18" t="str">
        <f>IF(ISNUMBER(HQ240), HQ240*COS(RADIANS(-$C240+Графики!$B$3))+HR240*SIN(RADIANS(-$C240+Графики!$B$3)),"")</f>
        <v/>
      </c>
      <c r="HT240" s="19" t="str">
        <f>IF(ISNUMBER(HQ240), HQ240*COS(RADIANS(-$C240+Графики!$B$5))+HR240*SIN(RADIANS(-$C240+Графики!$B$5)),"")</f>
        <v/>
      </c>
      <c r="HU240" s="24"/>
      <c r="HV240" s="25"/>
      <c r="HW240" s="25"/>
      <c r="HX240" s="25"/>
      <c r="HY240" s="18" t="str">
        <f t="shared" si="653"/>
        <v/>
      </c>
      <c r="HZ240" s="18" t="str">
        <f t="shared" si="654"/>
        <v/>
      </c>
      <c r="IA240" s="18" t="str">
        <f t="shared" si="703"/>
        <v/>
      </c>
      <c r="IB240" s="18" t="str">
        <f t="shared" si="704"/>
        <v/>
      </c>
      <c r="IC240" s="18" t="str">
        <f>IF(ISNUMBER(IA240), IA240*COS(RADIANS(-$C240+Графики!$B$3))+IB240*SIN(RADIANS(-$C240+Графики!$B$3)),"")</f>
        <v/>
      </c>
      <c r="ID240" s="19" t="str">
        <f>IF(ISNUMBER(IA240), IA240*COS(RADIANS(-$C240+Графики!$B$5))+IB240*SIN(RADIANS(-$C240+Графики!$B$5)),"")</f>
        <v/>
      </c>
      <c r="IE240" s="24"/>
      <c r="IF240" s="25"/>
      <c r="IG240" s="25"/>
      <c r="IH240" s="25"/>
      <c r="II240" s="18" t="str">
        <f t="shared" si="655"/>
        <v/>
      </c>
      <c r="IJ240" s="18" t="str">
        <f t="shared" si="656"/>
        <v/>
      </c>
      <c r="IK240" s="18" t="str">
        <f t="shared" si="705"/>
        <v/>
      </c>
      <c r="IL240" s="18" t="str">
        <f t="shared" si="706"/>
        <v/>
      </c>
      <c r="IM240" s="18" t="str">
        <f>IF(ISNUMBER(IK240), IK240*COS(RADIANS(-$C240+Графики!$B$3))+IL240*SIN(RADIANS(-$C240+Графики!$B$3)),"")</f>
        <v/>
      </c>
      <c r="IN240" s="19" t="str">
        <f>IF(ISNUMBER(IK240), IK240*COS(RADIANS(-$C240+Графики!$B$5))+IL240*SIN(RADIANS(-$C240+Графики!$B$5)),"")</f>
        <v/>
      </c>
      <c r="IO240" s="24"/>
      <c r="IP240" s="25"/>
      <c r="IQ240" s="25"/>
      <c r="IR240" s="25"/>
      <c r="IS240" s="18" t="str">
        <f t="shared" si="657"/>
        <v/>
      </c>
      <c r="IT240" s="18" t="str">
        <f t="shared" si="658"/>
        <v/>
      </c>
      <c r="IU240" s="18" t="str">
        <f t="shared" si="707"/>
        <v/>
      </c>
      <c r="IV240" s="18" t="str">
        <f t="shared" si="708"/>
        <v/>
      </c>
      <c r="IW240" s="18" t="str">
        <f>IF(ISNUMBER(IU240), IU240*COS(RADIANS(-$C240+Графики!$B$3))+IV240*SIN(RADIANS(-$C240+Графики!$B$3)),"")</f>
        <v/>
      </c>
      <c r="IX240" s="19" t="str">
        <f>IF(ISNUMBER(IU240), IU240*COS(RADIANS(-$C240+Графики!$B$5))+IV240*SIN(RADIANS(-$C240+Графики!$B$5)),"")</f>
        <v/>
      </c>
    </row>
    <row r="241" spans="1:258" s="88" customFormat="1" x14ac:dyDescent="0.25">
      <c r="A241" s="44">
        <v>241</v>
      </c>
      <c r="B241" s="50">
        <v>0</v>
      </c>
      <c r="C241" s="11">
        <f>IF(Графики!$A$7="Расчитывать с учетом закручивания скважины",B241,0)</f>
        <v>0</v>
      </c>
      <c r="D241" s="47">
        <v>119</v>
      </c>
      <c r="E241" s="34">
        <f t="shared" si="608"/>
        <v>0</v>
      </c>
      <c r="F241" s="35">
        <f t="shared" si="608"/>
        <v>0</v>
      </c>
      <c r="G241" s="35">
        <f t="shared" si="605"/>
        <v>0</v>
      </c>
      <c r="H241" s="36">
        <f t="shared" si="606"/>
        <v>0</v>
      </c>
      <c r="I241" s="29"/>
      <c r="J241" s="25"/>
      <c r="K241" s="25"/>
      <c r="L241" s="25"/>
      <c r="M241" s="18" t="str">
        <f t="shared" si="609"/>
        <v/>
      </c>
      <c r="N241" s="18" t="str">
        <f t="shared" si="610"/>
        <v/>
      </c>
      <c r="O241" s="18" t="str">
        <f t="shared" si="659"/>
        <v/>
      </c>
      <c r="P241" s="18" t="str">
        <f t="shared" si="660"/>
        <v/>
      </c>
      <c r="Q241" s="18" t="str">
        <f>IF(ISNUMBER(O241), O241*COS(RADIANS(-$C241+Графики!$B$3))+P241*SIN(RADIANS(-$C241+Графики!$B$3)),"")</f>
        <v/>
      </c>
      <c r="R241" s="19" t="str">
        <f>IF(ISNUMBER(O241), O241*COS(RADIANS(-$C241+Графики!$B$5))+P241*SIN(RADIANS(-$C241+Графики!$B$5)),"")</f>
        <v/>
      </c>
      <c r="S241" s="29"/>
      <c r="T241" s="25"/>
      <c r="U241" s="25"/>
      <c r="V241" s="25"/>
      <c r="W241" s="18" t="str">
        <f t="shared" si="611"/>
        <v/>
      </c>
      <c r="X241" s="18" t="str">
        <f t="shared" si="612"/>
        <v/>
      </c>
      <c r="Y241" s="18" t="str">
        <f t="shared" si="661"/>
        <v/>
      </c>
      <c r="Z241" s="18" t="str">
        <f t="shared" si="662"/>
        <v/>
      </c>
      <c r="AA241" s="18" t="str">
        <f>IF(ISNUMBER(Y241), Y241*COS(RADIANS(-$C241+Графики!$B$3))+Z241*SIN(RADIANS(-$C241+Графики!$B$3)),"")</f>
        <v/>
      </c>
      <c r="AB241" s="18" t="str">
        <f>IF(ISNUMBER(Y241), Y241*COS(RADIANS(-$C241+Графики!$B$5))+Z241*SIN(RADIANS(-$C241+Графики!$B$5)),"")</f>
        <v/>
      </c>
      <c r="AC241" s="24"/>
      <c r="AD241" s="25"/>
      <c r="AE241" s="25"/>
      <c r="AF241" s="25"/>
      <c r="AG241" s="18" t="str">
        <f t="shared" si="613"/>
        <v/>
      </c>
      <c r="AH241" s="18" t="str">
        <f t="shared" si="614"/>
        <v/>
      </c>
      <c r="AI241" s="18" t="str">
        <f t="shared" si="663"/>
        <v/>
      </c>
      <c r="AJ241" s="18" t="str">
        <f t="shared" si="664"/>
        <v/>
      </c>
      <c r="AK241" s="18" t="str">
        <f>IF(ISNUMBER(AI241), AI241*COS(RADIANS(-$C241+Графики!$B$3))+AJ241*SIN(RADIANS(-$C241+Графики!$B$3)),"")</f>
        <v/>
      </c>
      <c r="AL241" s="19" t="str">
        <f>IF(ISNUMBER(AI241), AI241*COS(RADIANS(-$C241+Графики!$B$5))+AJ241*SIN(RADIANS(-$C241+Графики!$B$5)),"")</f>
        <v/>
      </c>
      <c r="AM241" s="24"/>
      <c r="AN241" s="25"/>
      <c r="AO241" s="25"/>
      <c r="AP241" s="25"/>
      <c r="AQ241" s="18" t="str">
        <f t="shared" si="615"/>
        <v/>
      </c>
      <c r="AR241" s="18" t="str">
        <f t="shared" si="616"/>
        <v/>
      </c>
      <c r="AS241" s="18" t="str">
        <f t="shared" si="665"/>
        <v/>
      </c>
      <c r="AT241" s="18" t="str">
        <f t="shared" si="666"/>
        <v/>
      </c>
      <c r="AU241" s="18" t="str">
        <f>IF(ISNUMBER(AS241), AS241*COS(RADIANS(-$C241+Графики!$B$3))+AT241*SIN(RADIANS(-$C241+Графики!$B$3)),"")</f>
        <v/>
      </c>
      <c r="AV241" s="19" t="str">
        <f>IF(ISNUMBER(AS241), AS241*COS(RADIANS(-$C241+Графики!$B$5))+AT241*SIN(RADIANS(-$C241+Графики!$B$5)),"")</f>
        <v/>
      </c>
      <c r="AW241" s="24"/>
      <c r="AX241" s="25"/>
      <c r="AY241" s="25"/>
      <c r="AZ241" s="25"/>
      <c r="BA241" s="18" t="str">
        <f t="shared" si="617"/>
        <v/>
      </c>
      <c r="BB241" s="18" t="str">
        <f t="shared" si="618"/>
        <v/>
      </c>
      <c r="BC241" s="18" t="str">
        <f t="shared" si="667"/>
        <v/>
      </c>
      <c r="BD241" s="18" t="str">
        <f t="shared" si="668"/>
        <v/>
      </c>
      <c r="BE241" s="18" t="str">
        <f>IF(ISNUMBER(BC241), BC241*COS(RADIANS(-$C241+Графики!$B$3))+BD241*SIN(RADIANS(-$C241+Графики!$B$3)),"")</f>
        <v/>
      </c>
      <c r="BF241" s="19" t="str">
        <f>IF(ISNUMBER(BC241), BC241*COS(RADIANS(-$C241+Графики!$B$5))+BD241*SIN(RADIANS(-$C241+Графики!$B$5)),"")</f>
        <v/>
      </c>
      <c r="BG241" s="24"/>
      <c r="BH241" s="25"/>
      <c r="BI241" s="25"/>
      <c r="BJ241" s="25"/>
      <c r="BK241" s="18" t="str">
        <f t="shared" si="619"/>
        <v/>
      </c>
      <c r="BL241" s="18" t="str">
        <f t="shared" si="620"/>
        <v/>
      </c>
      <c r="BM241" s="18" t="str">
        <f t="shared" si="669"/>
        <v/>
      </c>
      <c r="BN241" s="18" t="str">
        <f t="shared" si="670"/>
        <v/>
      </c>
      <c r="BO241" s="18" t="str">
        <f>IF(ISNUMBER(BM241), BM241*COS(RADIANS(-$C241+Графики!$B$3))+BN241*SIN(RADIANS(-$C241+Графики!$B$3)),"")</f>
        <v/>
      </c>
      <c r="BP241" s="19" t="str">
        <f>IF(ISNUMBER(BM241), BM241*COS(RADIANS(-$C241+Графики!$B$5))+BN241*SIN(RADIANS(-$C241+Графики!$B$5)),"")</f>
        <v/>
      </c>
      <c r="BQ241" s="24"/>
      <c r="BR241" s="25"/>
      <c r="BS241" s="25"/>
      <c r="BT241" s="25"/>
      <c r="BU241" s="18" t="str">
        <f t="shared" si="621"/>
        <v/>
      </c>
      <c r="BV241" s="18" t="str">
        <f t="shared" si="622"/>
        <v/>
      </c>
      <c r="BW241" s="18" t="str">
        <f t="shared" si="671"/>
        <v/>
      </c>
      <c r="BX241" s="18" t="str">
        <f t="shared" si="672"/>
        <v/>
      </c>
      <c r="BY241" s="18" t="str">
        <f>IF(ISNUMBER(BW241), BW241*COS(RADIANS(-$C241+Графики!$B$3))+BX241*SIN(RADIANS(-$C241+Графики!$B$3)),"")</f>
        <v/>
      </c>
      <c r="BZ241" s="19" t="str">
        <f>IF(ISNUMBER(BW241), BW241*COS(RADIANS(-$C241+Графики!$B$5))+BX241*SIN(RADIANS(-$C241+Графики!$B$5)),"")</f>
        <v/>
      </c>
      <c r="CA241" s="29"/>
      <c r="CB241" s="25"/>
      <c r="CC241" s="25"/>
      <c r="CD241" s="25"/>
      <c r="CE241" s="18" t="str">
        <f t="shared" si="623"/>
        <v/>
      </c>
      <c r="CF241" s="18" t="str">
        <f t="shared" si="624"/>
        <v/>
      </c>
      <c r="CG241" s="18" t="str">
        <f t="shared" si="673"/>
        <v/>
      </c>
      <c r="CH241" s="18" t="str">
        <f t="shared" si="674"/>
        <v/>
      </c>
      <c r="CI241" s="18" t="str">
        <f>IF(ISNUMBER(CG241), CG241*COS(RADIANS(-$C241+Графики!$B$3))+CH241*SIN(RADIANS(-$C241+Графики!$B$3)),"")</f>
        <v/>
      </c>
      <c r="CJ241" s="19" t="str">
        <f>IF(ISNUMBER(CG241), CG241*COS(RADIANS(-$C241+Графики!$B$5))+CH241*SIN(RADIANS(-$C241+Графики!$B$5)),"")</f>
        <v/>
      </c>
      <c r="CK241" s="24"/>
      <c r="CL241" s="25"/>
      <c r="CM241" s="25"/>
      <c r="CN241" s="25"/>
      <c r="CO241" s="18" t="str">
        <f t="shared" si="625"/>
        <v/>
      </c>
      <c r="CP241" s="18" t="str">
        <f t="shared" si="626"/>
        <v/>
      </c>
      <c r="CQ241" s="18" t="str">
        <f t="shared" si="675"/>
        <v/>
      </c>
      <c r="CR241" s="18" t="str">
        <f t="shared" si="676"/>
        <v/>
      </c>
      <c r="CS241" s="18" t="str">
        <f>IF(ISNUMBER(CQ241), CQ241*COS(RADIANS(-$C241+Графики!$B$3))+CR241*SIN(RADIANS(-$C241+Графики!$B$3)),"")</f>
        <v/>
      </c>
      <c r="CT241" s="19" t="str">
        <f>IF(ISNUMBER(CQ241), CQ241*COS(RADIANS(-$C241+Графики!$B$5))+CR241*SIN(RADIANS(-$C241+Графики!$B$5)),"")</f>
        <v/>
      </c>
      <c r="CU241" s="24"/>
      <c r="CV241" s="25"/>
      <c r="CW241" s="25"/>
      <c r="CX241" s="25"/>
      <c r="CY241" s="18" t="str">
        <f t="shared" si="627"/>
        <v/>
      </c>
      <c r="CZ241" s="18" t="str">
        <f t="shared" si="628"/>
        <v/>
      </c>
      <c r="DA241" s="18" t="str">
        <f t="shared" si="677"/>
        <v/>
      </c>
      <c r="DB241" s="18" t="str">
        <f t="shared" si="678"/>
        <v/>
      </c>
      <c r="DC241" s="18" t="str">
        <f>IF(ISNUMBER(DA241), DA241*COS(RADIANS(-$C241+Графики!$B$3))+DB241*SIN(RADIANS(-$C241+Графики!$B$3)),"")</f>
        <v/>
      </c>
      <c r="DD241" s="19" t="str">
        <f>IF(ISNUMBER(DA241), DA241*COS(RADIANS(-$C241+Графики!$B$5))+DB241*SIN(RADIANS(-$C241+Графики!$B$5)),"")</f>
        <v/>
      </c>
      <c r="DE241" s="24"/>
      <c r="DF241" s="25"/>
      <c r="DG241" s="25"/>
      <c r="DH241" s="25"/>
      <c r="DI241" s="18" t="str">
        <f t="shared" si="629"/>
        <v/>
      </c>
      <c r="DJ241" s="18" t="str">
        <f t="shared" si="630"/>
        <v/>
      </c>
      <c r="DK241" s="18" t="str">
        <f t="shared" si="679"/>
        <v/>
      </c>
      <c r="DL241" s="18" t="str">
        <f t="shared" si="680"/>
        <v/>
      </c>
      <c r="DM241" s="18" t="str">
        <f>IF(ISNUMBER(DK241), DK241*COS(RADIANS(-$C241+Графики!$B$3))+DL241*SIN(RADIANS(-$C241+Графики!$B$3)),"")</f>
        <v/>
      </c>
      <c r="DN241" s="19" t="str">
        <f>IF(ISNUMBER(DK241), DK241*COS(RADIANS(-$C241+Графики!$B$5))+DL241*SIN(RADIANS(-$C241+Графики!$B$5)),"")</f>
        <v/>
      </c>
      <c r="DO241" s="24"/>
      <c r="DP241" s="25"/>
      <c r="DQ241" s="25"/>
      <c r="DR241" s="25"/>
      <c r="DS241" s="18" t="str">
        <f t="shared" si="631"/>
        <v/>
      </c>
      <c r="DT241" s="18" t="str">
        <f t="shared" si="632"/>
        <v/>
      </c>
      <c r="DU241" s="18" t="str">
        <f t="shared" si="681"/>
        <v/>
      </c>
      <c r="DV241" s="18" t="str">
        <f t="shared" si="682"/>
        <v/>
      </c>
      <c r="DW241" s="18" t="str">
        <f>IF(ISNUMBER(DU241), DU241*COS(RADIANS(-$C241+Графики!$B$3))+DV241*SIN(RADIANS(-$C241+Графики!$B$3)),"")</f>
        <v/>
      </c>
      <c r="DX241" s="19" t="str">
        <f>IF(ISNUMBER(DU241), DU241*COS(RADIANS(-$C241+Графики!$B$5))+DV241*SIN(RADIANS(-$C241+Графики!$B$5)),"")</f>
        <v/>
      </c>
      <c r="DY241" s="24"/>
      <c r="DZ241" s="25"/>
      <c r="EA241" s="25"/>
      <c r="EB241" s="25"/>
      <c r="EC241" s="18" t="str">
        <f t="shared" si="633"/>
        <v/>
      </c>
      <c r="ED241" s="18" t="str">
        <f t="shared" si="634"/>
        <v/>
      </c>
      <c r="EE241" s="18" t="str">
        <f t="shared" si="683"/>
        <v/>
      </c>
      <c r="EF241" s="18" t="str">
        <f t="shared" si="684"/>
        <v/>
      </c>
      <c r="EG241" s="18" t="str">
        <f>IF(ISNUMBER(EE241), EE241*COS(RADIANS(-$C241+Графики!$B$3))+EF241*SIN(RADIANS(-$C241+Графики!$B$3)),"")</f>
        <v/>
      </c>
      <c r="EH241" s="19" t="str">
        <f>IF(ISNUMBER(EE241), EE241*COS(RADIANS(-$C241+Графики!$B$5))+EF241*SIN(RADIANS(-$C241+Графики!$B$5)),"")</f>
        <v/>
      </c>
      <c r="EI241" s="24"/>
      <c r="EJ241" s="25"/>
      <c r="EK241" s="25"/>
      <c r="EL241" s="25"/>
      <c r="EM241" s="18" t="str">
        <f t="shared" si="635"/>
        <v/>
      </c>
      <c r="EN241" s="18" t="str">
        <f t="shared" si="636"/>
        <v/>
      </c>
      <c r="EO241" s="18" t="str">
        <f t="shared" si="685"/>
        <v/>
      </c>
      <c r="EP241" s="18" t="str">
        <f t="shared" si="686"/>
        <v/>
      </c>
      <c r="EQ241" s="18" t="str">
        <f>IF(ISNUMBER(EO241), EO241*COS(RADIANS(-$C241+Графики!$B$3))+EP241*SIN(RADIANS(-$C241+Графики!$B$3)),"")</f>
        <v/>
      </c>
      <c r="ER241" s="19" t="str">
        <f>IF(ISNUMBER(EO241), EO241*COS(RADIANS(-$C241+Графики!$B$5))+EP241*SIN(RADIANS(-$C241+Графики!$B$5)),"")</f>
        <v/>
      </c>
      <c r="ES241" s="24"/>
      <c r="ET241" s="25"/>
      <c r="EU241" s="25"/>
      <c r="EV241" s="25"/>
      <c r="EW241" s="18" t="str">
        <f t="shared" si="637"/>
        <v/>
      </c>
      <c r="EX241" s="18" t="str">
        <f t="shared" si="638"/>
        <v/>
      </c>
      <c r="EY241" s="18" t="str">
        <f t="shared" si="687"/>
        <v/>
      </c>
      <c r="EZ241" s="18" t="str">
        <f t="shared" si="688"/>
        <v/>
      </c>
      <c r="FA241" s="18" t="str">
        <f>IF(ISNUMBER(EY241), EY241*COS(RADIANS(-$C241+Графики!$B$3))+EZ241*SIN(RADIANS(-$C241+Графики!$B$3)),"")</f>
        <v/>
      </c>
      <c r="FB241" s="19" t="str">
        <f>IF(ISNUMBER(EY241), EY241*COS(RADIANS(-$C241+Графики!$B$5))+EZ241*SIN(RADIANS(-$C241+Графики!$B$5)),"")</f>
        <v/>
      </c>
      <c r="FC241" s="24"/>
      <c r="FD241" s="25"/>
      <c r="FE241" s="25"/>
      <c r="FF241" s="25"/>
      <c r="FG241" s="18" t="str">
        <f t="shared" si="639"/>
        <v/>
      </c>
      <c r="FH241" s="18" t="str">
        <f t="shared" si="640"/>
        <v/>
      </c>
      <c r="FI241" s="18" t="str">
        <f t="shared" si="689"/>
        <v/>
      </c>
      <c r="FJ241" s="18" t="str">
        <f t="shared" si="690"/>
        <v/>
      </c>
      <c r="FK241" s="18" t="str">
        <f>IF(ISNUMBER(FI241), FI241*COS(RADIANS(-$C241+Графики!$B$3))+FJ241*SIN(RADIANS(-$C241+Графики!$B$3)),"")</f>
        <v/>
      </c>
      <c r="FL241" s="19" t="str">
        <f>IF(ISNUMBER(FI241), FI241*COS(RADIANS(-$C241+Графики!$B$5))+FJ241*SIN(RADIANS(-$C241+Графики!$B$5)),"")</f>
        <v/>
      </c>
      <c r="FM241" s="24"/>
      <c r="FN241" s="25"/>
      <c r="FO241" s="25"/>
      <c r="FP241" s="25"/>
      <c r="FQ241" s="18" t="str">
        <f t="shared" si="641"/>
        <v/>
      </c>
      <c r="FR241" s="18" t="str">
        <f t="shared" si="642"/>
        <v/>
      </c>
      <c r="FS241" s="18" t="str">
        <f t="shared" si="691"/>
        <v/>
      </c>
      <c r="FT241" s="18" t="str">
        <f t="shared" si="692"/>
        <v/>
      </c>
      <c r="FU241" s="18" t="str">
        <f>IF(ISNUMBER(FS241), FS241*COS(RADIANS(-$C241+Графики!$B$3))+FT241*SIN(RADIANS(-$C241+Графики!$B$3)),"")</f>
        <v/>
      </c>
      <c r="FV241" s="19" t="str">
        <f>IF(ISNUMBER(FS241), FS241*COS(RADIANS(-$C241+Графики!$B$5))+FT241*SIN(RADIANS(-$C241+Графики!$B$5)),"")</f>
        <v/>
      </c>
      <c r="FW241" s="24"/>
      <c r="FX241" s="25"/>
      <c r="FY241" s="25"/>
      <c r="FZ241" s="25"/>
      <c r="GA241" s="18" t="str">
        <f t="shared" si="643"/>
        <v/>
      </c>
      <c r="GB241" s="18" t="str">
        <f t="shared" si="644"/>
        <v/>
      </c>
      <c r="GC241" s="18" t="str">
        <f t="shared" si="693"/>
        <v/>
      </c>
      <c r="GD241" s="18" t="str">
        <f t="shared" si="694"/>
        <v/>
      </c>
      <c r="GE241" s="18" t="str">
        <f>IF(ISNUMBER(GC241), GC241*COS(RADIANS(-$C241+Графики!$B$3))+GD241*SIN(RADIANS(-$C241+Графики!$B$3)),"")</f>
        <v/>
      </c>
      <c r="GF241" s="19" t="str">
        <f>IF(ISNUMBER(GC241), GC241*COS(RADIANS(-$C241+Графики!$B$5))+GD241*SIN(RADIANS(-$C241+Графики!$B$5)),"")</f>
        <v/>
      </c>
      <c r="GG241" s="24"/>
      <c r="GH241" s="25"/>
      <c r="GI241" s="25"/>
      <c r="GJ241" s="25"/>
      <c r="GK241" s="18" t="str">
        <f t="shared" si="645"/>
        <v/>
      </c>
      <c r="GL241" s="18" t="str">
        <f t="shared" si="646"/>
        <v/>
      </c>
      <c r="GM241" s="18" t="str">
        <f t="shared" si="695"/>
        <v/>
      </c>
      <c r="GN241" s="18" t="str">
        <f t="shared" si="696"/>
        <v/>
      </c>
      <c r="GO241" s="18" t="str">
        <f>IF(ISNUMBER(GM241), GM241*COS(RADIANS(-$C241+Графики!$B$3))+GN241*SIN(RADIANS(-$C241+Графики!$B$3)),"")</f>
        <v/>
      </c>
      <c r="GP241" s="19" t="str">
        <f>IF(ISNUMBER(GM241), GM241*COS(RADIANS(-$C241+Графики!$B$5))+GN241*SIN(RADIANS(-$C241+Графики!$B$5)),"")</f>
        <v/>
      </c>
      <c r="GQ241" s="24"/>
      <c r="GR241" s="25"/>
      <c r="GS241" s="25"/>
      <c r="GT241" s="25"/>
      <c r="GU241" s="18" t="str">
        <f t="shared" si="647"/>
        <v/>
      </c>
      <c r="GV241" s="18" t="str">
        <f t="shared" si="648"/>
        <v/>
      </c>
      <c r="GW241" s="18" t="str">
        <f t="shared" si="697"/>
        <v/>
      </c>
      <c r="GX241" s="18" t="str">
        <f t="shared" si="698"/>
        <v/>
      </c>
      <c r="GY241" s="18" t="str">
        <f>IF(ISNUMBER(GW241), GW241*COS(RADIANS(-$C241+Графики!$B$3))+GX241*SIN(RADIANS(-$C241+Графики!$B$3)),"")</f>
        <v/>
      </c>
      <c r="GZ241" s="19" t="str">
        <f>IF(ISNUMBER(GW241), GW241*COS(RADIANS(-$C241+Графики!$B$5))+GX241*SIN(RADIANS(-$C241+Графики!$B$5)),"")</f>
        <v/>
      </c>
      <c r="HA241" s="24"/>
      <c r="HB241" s="25"/>
      <c r="HC241" s="25"/>
      <c r="HD241" s="25"/>
      <c r="HE241" s="18" t="str">
        <f t="shared" si="649"/>
        <v/>
      </c>
      <c r="HF241" s="18" t="str">
        <f t="shared" si="650"/>
        <v/>
      </c>
      <c r="HG241" s="18" t="str">
        <f t="shared" si="699"/>
        <v/>
      </c>
      <c r="HH241" s="18" t="str">
        <f t="shared" si="700"/>
        <v/>
      </c>
      <c r="HI241" s="18" t="str">
        <f>IF(ISNUMBER(HG241), HG241*COS(RADIANS(-$C241+Графики!$B$3))+HH241*SIN(RADIANS(-$C241+Графики!$B$3)),"")</f>
        <v/>
      </c>
      <c r="HJ241" s="19" t="str">
        <f>IF(ISNUMBER(HG241), HG241*COS(RADIANS(-$C241+Графики!$B$5))+HH241*SIN(RADIANS(-$C241+Графики!$B$5)),"")</f>
        <v/>
      </c>
      <c r="HK241" s="24"/>
      <c r="HL241" s="25"/>
      <c r="HM241" s="25"/>
      <c r="HN241" s="25"/>
      <c r="HO241" s="18" t="str">
        <f t="shared" si="651"/>
        <v/>
      </c>
      <c r="HP241" s="18" t="str">
        <f t="shared" si="652"/>
        <v/>
      </c>
      <c r="HQ241" s="18" t="str">
        <f t="shared" si="701"/>
        <v/>
      </c>
      <c r="HR241" s="18" t="str">
        <f t="shared" si="702"/>
        <v/>
      </c>
      <c r="HS241" s="18" t="str">
        <f>IF(ISNUMBER(HQ241), HQ241*COS(RADIANS(-$C241+Графики!$B$3))+HR241*SIN(RADIANS(-$C241+Графики!$B$3)),"")</f>
        <v/>
      </c>
      <c r="HT241" s="19" t="str">
        <f>IF(ISNUMBER(HQ241), HQ241*COS(RADIANS(-$C241+Графики!$B$5))+HR241*SIN(RADIANS(-$C241+Графики!$B$5)),"")</f>
        <v/>
      </c>
      <c r="HU241" s="24"/>
      <c r="HV241" s="25"/>
      <c r="HW241" s="25"/>
      <c r="HX241" s="25"/>
      <c r="HY241" s="18" t="str">
        <f t="shared" si="653"/>
        <v/>
      </c>
      <c r="HZ241" s="18" t="str">
        <f t="shared" si="654"/>
        <v/>
      </c>
      <c r="IA241" s="18" t="str">
        <f t="shared" si="703"/>
        <v/>
      </c>
      <c r="IB241" s="18" t="str">
        <f t="shared" si="704"/>
        <v/>
      </c>
      <c r="IC241" s="18" t="str">
        <f>IF(ISNUMBER(IA241), IA241*COS(RADIANS(-$C241+Графики!$B$3))+IB241*SIN(RADIANS(-$C241+Графики!$B$3)),"")</f>
        <v/>
      </c>
      <c r="ID241" s="19" t="str">
        <f>IF(ISNUMBER(IA241), IA241*COS(RADIANS(-$C241+Графики!$B$5))+IB241*SIN(RADIANS(-$C241+Графики!$B$5)),"")</f>
        <v/>
      </c>
      <c r="IE241" s="24"/>
      <c r="IF241" s="25"/>
      <c r="IG241" s="25"/>
      <c r="IH241" s="25"/>
      <c r="II241" s="18" t="str">
        <f t="shared" si="655"/>
        <v/>
      </c>
      <c r="IJ241" s="18" t="str">
        <f t="shared" si="656"/>
        <v/>
      </c>
      <c r="IK241" s="18" t="str">
        <f t="shared" si="705"/>
        <v/>
      </c>
      <c r="IL241" s="18" t="str">
        <f t="shared" si="706"/>
        <v/>
      </c>
      <c r="IM241" s="18" t="str">
        <f>IF(ISNUMBER(IK241), IK241*COS(RADIANS(-$C241+Графики!$B$3))+IL241*SIN(RADIANS(-$C241+Графики!$B$3)),"")</f>
        <v/>
      </c>
      <c r="IN241" s="19" t="str">
        <f>IF(ISNUMBER(IK241), IK241*COS(RADIANS(-$C241+Графики!$B$5))+IL241*SIN(RADIANS(-$C241+Графики!$B$5)),"")</f>
        <v/>
      </c>
      <c r="IO241" s="24"/>
      <c r="IP241" s="25"/>
      <c r="IQ241" s="25"/>
      <c r="IR241" s="25"/>
      <c r="IS241" s="18" t="str">
        <f t="shared" si="657"/>
        <v/>
      </c>
      <c r="IT241" s="18" t="str">
        <f t="shared" si="658"/>
        <v/>
      </c>
      <c r="IU241" s="18" t="str">
        <f t="shared" si="707"/>
        <v/>
      </c>
      <c r="IV241" s="18" t="str">
        <f t="shared" si="708"/>
        <v/>
      </c>
      <c r="IW241" s="18" t="str">
        <f>IF(ISNUMBER(IU241), IU241*COS(RADIANS(-$C241+Графики!$B$3))+IV241*SIN(RADIANS(-$C241+Графики!$B$3)),"")</f>
        <v/>
      </c>
      <c r="IX241" s="19" t="str">
        <f>IF(ISNUMBER(IU241), IU241*COS(RADIANS(-$C241+Графики!$B$5))+IV241*SIN(RADIANS(-$C241+Графики!$B$5)),"")</f>
        <v/>
      </c>
    </row>
    <row r="242" spans="1:258" s="88" customFormat="1" x14ac:dyDescent="0.25">
      <c r="A242" s="44">
        <v>242</v>
      </c>
      <c r="B242" s="50">
        <v>0</v>
      </c>
      <c r="C242" s="11">
        <f>IF(Графики!$A$7="Расчитывать с учетом закручивания скважины",B242,0)</f>
        <v>0</v>
      </c>
      <c r="D242" s="47">
        <v>119.5</v>
      </c>
      <c r="E242" s="34">
        <f t="shared" si="608"/>
        <v>0</v>
      </c>
      <c r="F242" s="35">
        <f t="shared" si="608"/>
        <v>0</v>
      </c>
      <c r="G242" s="35">
        <f t="shared" si="605"/>
        <v>0</v>
      </c>
      <c r="H242" s="36">
        <f t="shared" si="606"/>
        <v>0</v>
      </c>
      <c r="I242" s="29"/>
      <c r="J242" s="25"/>
      <c r="K242" s="25"/>
      <c r="L242" s="25"/>
      <c r="M242" s="18" t="str">
        <f t="shared" si="609"/>
        <v/>
      </c>
      <c r="N242" s="18" t="str">
        <f t="shared" si="610"/>
        <v/>
      </c>
      <c r="O242" s="18" t="str">
        <f t="shared" si="659"/>
        <v/>
      </c>
      <c r="P242" s="18" t="str">
        <f t="shared" si="660"/>
        <v/>
      </c>
      <c r="Q242" s="18" t="str">
        <f>IF(ISNUMBER(O242), O242*COS(RADIANS(-$C242+Графики!$B$3))+P242*SIN(RADIANS(-$C242+Графики!$B$3)),"")</f>
        <v/>
      </c>
      <c r="R242" s="19" t="str">
        <f>IF(ISNUMBER(O242), O242*COS(RADIANS(-$C242+Графики!$B$5))+P242*SIN(RADIANS(-$C242+Графики!$B$5)),"")</f>
        <v/>
      </c>
      <c r="S242" s="29"/>
      <c r="T242" s="25"/>
      <c r="U242" s="25"/>
      <c r="V242" s="25"/>
      <c r="W242" s="18" t="str">
        <f t="shared" si="611"/>
        <v/>
      </c>
      <c r="X242" s="18" t="str">
        <f t="shared" si="612"/>
        <v/>
      </c>
      <c r="Y242" s="18" t="str">
        <f t="shared" si="661"/>
        <v/>
      </c>
      <c r="Z242" s="18" t="str">
        <f t="shared" si="662"/>
        <v/>
      </c>
      <c r="AA242" s="18" t="str">
        <f>IF(ISNUMBER(Y242), Y242*COS(RADIANS(-$C242+Графики!$B$3))+Z242*SIN(RADIANS(-$C242+Графики!$B$3)),"")</f>
        <v/>
      </c>
      <c r="AB242" s="18" t="str">
        <f>IF(ISNUMBER(Y242), Y242*COS(RADIANS(-$C242+Графики!$B$5))+Z242*SIN(RADIANS(-$C242+Графики!$B$5)),"")</f>
        <v/>
      </c>
      <c r="AC242" s="24"/>
      <c r="AD242" s="25"/>
      <c r="AE242" s="25"/>
      <c r="AF242" s="25"/>
      <c r="AG242" s="18" t="str">
        <f t="shared" si="613"/>
        <v/>
      </c>
      <c r="AH242" s="18" t="str">
        <f t="shared" si="614"/>
        <v/>
      </c>
      <c r="AI242" s="18" t="str">
        <f t="shared" si="663"/>
        <v/>
      </c>
      <c r="AJ242" s="18" t="str">
        <f t="shared" si="664"/>
        <v/>
      </c>
      <c r="AK242" s="18" t="str">
        <f>IF(ISNUMBER(AI242), AI242*COS(RADIANS(-$C242+Графики!$B$3))+AJ242*SIN(RADIANS(-$C242+Графики!$B$3)),"")</f>
        <v/>
      </c>
      <c r="AL242" s="19" t="str">
        <f>IF(ISNUMBER(AI242), AI242*COS(RADIANS(-$C242+Графики!$B$5))+AJ242*SIN(RADIANS(-$C242+Графики!$B$5)),"")</f>
        <v/>
      </c>
      <c r="AM242" s="24"/>
      <c r="AN242" s="25"/>
      <c r="AO242" s="25"/>
      <c r="AP242" s="25"/>
      <c r="AQ242" s="18" t="str">
        <f t="shared" si="615"/>
        <v/>
      </c>
      <c r="AR242" s="18" t="str">
        <f t="shared" si="616"/>
        <v/>
      </c>
      <c r="AS242" s="18" t="str">
        <f t="shared" si="665"/>
        <v/>
      </c>
      <c r="AT242" s="18" t="str">
        <f t="shared" si="666"/>
        <v/>
      </c>
      <c r="AU242" s="18" t="str">
        <f>IF(ISNUMBER(AS242), AS242*COS(RADIANS(-$C242+Графики!$B$3))+AT242*SIN(RADIANS(-$C242+Графики!$B$3)),"")</f>
        <v/>
      </c>
      <c r="AV242" s="19" t="str">
        <f>IF(ISNUMBER(AS242), AS242*COS(RADIANS(-$C242+Графики!$B$5))+AT242*SIN(RADIANS(-$C242+Графики!$B$5)),"")</f>
        <v/>
      </c>
      <c r="AW242" s="24"/>
      <c r="AX242" s="25"/>
      <c r="AY242" s="25"/>
      <c r="AZ242" s="25"/>
      <c r="BA242" s="18" t="str">
        <f t="shared" si="617"/>
        <v/>
      </c>
      <c r="BB242" s="18" t="str">
        <f t="shared" si="618"/>
        <v/>
      </c>
      <c r="BC242" s="18" t="str">
        <f t="shared" si="667"/>
        <v/>
      </c>
      <c r="BD242" s="18" t="str">
        <f t="shared" si="668"/>
        <v/>
      </c>
      <c r="BE242" s="18" t="str">
        <f>IF(ISNUMBER(BC242), BC242*COS(RADIANS(-$C242+Графики!$B$3))+BD242*SIN(RADIANS(-$C242+Графики!$B$3)),"")</f>
        <v/>
      </c>
      <c r="BF242" s="19" t="str">
        <f>IF(ISNUMBER(BC242), BC242*COS(RADIANS(-$C242+Графики!$B$5))+BD242*SIN(RADIANS(-$C242+Графики!$B$5)),"")</f>
        <v/>
      </c>
      <c r="BG242" s="24"/>
      <c r="BH242" s="25"/>
      <c r="BI242" s="25"/>
      <c r="BJ242" s="25"/>
      <c r="BK242" s="18" t="str">
        <f t="shared" si="619"/>
        <v/>
      </c>
      <c r="BL242" s="18" t="str">
        <f t="shared" si="620"/>
        <v/>
      </c>
      <c r="BM242" s="18" t="str">
        <f t="shared" si="669"/>
        <v/>
      </c>
      <c r="BN242" s="18" t="str">
        <f t="shared" si="670"/>
        <v/>
      </c>
      <c r="BO242" s="18" t="str">
        <f>IF(ISNUMBER(BM242), BM242*COS(RADIANS(-$C242+Графики!$B$3))+BN242*SIN(RADIANS(-$C242+Графики!$B$3)),"")</f>
        <v/>
      </c>
      <c r="BP242" s="19" t="str">
        <f>IF(ISNUMBER(BM242), BM242*COS(RADIANS(-$C242+Графики!$B$5))+BN242*SIN(RADIANS(-$C242+Графики!$B$5)),"")</f>
        <v/>
      </c>
      <c r="BQ242" s="24"/>
      <c r="BR242" s="25"/>
      <c r="BS242" s="25"/>
      <c r="BT242" s="25"/>
      <c r="BU242" s="18" t="str">
        <f t="shared" si="621"/>
        <v/>
      </c>
      <c r="BV242" s="18" t="str">
        <f t="shared" si="622"/>
        <v/>
      </c>
      <c r="BW242" s="18" t="str">
        <f t="shared" si="671"/>
        <v/>
      </c>
      <c r="BX242" s="18" t="str">
        <f t="shared" si="672"/>
        <v/>
      </c>
      <c r="BY242" s="18" t="str">
        <f>IF(ISNUMBER(BW242), BW242*COS(RADIANS(-$C242+Графики!$B$3))+BX242*SIN(RADIANS(-$C242+Графики!$B$3)),"")</f>
        <v/>
      </c>
      <c r="BZ242" s="19" t="str">
        <f>IF(ISNUMBER(BW242), BW242*COS(RADIANS(-$C242+Графики!$B$5))+BX242*SIN(RADIANS(-$C242+Графики!$B$5)),"")</f>
        <v/>
      </c>
      <c r="CA242" s="29"/>
      <c r="CB242" s="25"/>
      <c r="CC242" s="25"/>
      <c r="CD242" s="25"/>
      <c r="CE242" s="18" t="str">
        <f t="shared" si="623"/>
        <v/>
      </c>
      <c r="CF242" s="18" t="str">
        <f t="shared" si="624"/>
        <v/>
      </c>
      <c r="CG242" s="18" t="str">
        <f t="shared" si="673"/>
        <v/>
      </c>
      <c r="CH242" s="18" t="str">
        <f t="shared" si="674"/>
        <v/>
      </c>
      <c r="CI242" s="18" t="str">
        <f>IF(ISNUMBER(CG242), CG242*COS(RADIANS(-$C242+Графики!$B$3))+CH242*SIN(RADIANS(-$C242+Графики!$B$3)),"")</f>
        <v/>
      </c>
      <c r="CJ242" s="19" t="str">
        <f>IF(ISNUMBER(CG242), CG242*COS(RADIANS(-$C242+Графики!$B$5))+CH242*SIN(RADIANS(-$C242+Графики!$B$5)),"")</f>
        <v/>
      </c>
      <c r="CK242" s="24"/>
      <c r="CL242" s="25"/>
      <c r="CM242" s="25"/>
      <c r="CN242" s="25"/>
      <c r="CO242" s="18" t="str">
        <f t="shared" si="625"/>
        <v/>
      </c>
      <c r="CP242" s="18" t="str">
        <f t="shared" si="626"/>
        <v/>
      </c>
      <c r="CQ242" s="18" t="str">
        <f t="shared" si="675"/>
        <v/>
      </c>
      <c r="CR242" s="18" t="str">
        <f t="shared" si="676"/>
        <v/>
      </c>
      <c r="CS242" s="18" t="str">
        <f>IF(ISNUMBER(CQ242), CQ242*COS(RADIANS(-$C242+Графики!$B$3))+CR242*SIN(RADIANS(-$C242+Графики!$B$3)),"")</f>
        <v/>
      </c>
      <c r="CT242" s="19" t="str">
        <f>IF(ISNUMBER(CQ242), CQ242*COS(RADIANS(-$C242+Графики!$B$5))+CR242*SIN(RADIANS(-$C242+Графики!$B$5)),"")</f>
        <v/>
      </c>
      <c r="CU242" s="24"/>
      <c r="CV242" s="25"/>
      <c r="CW242" s="25"/>
      <c r="CX242" s="25"/>
      <c r="CY242" s="18" t="str">
        <f t="shared" si="627"/>
        <v/>
      </c>
      <c r="CZ242" s="18" t="str">
        <f t="shared" si="628"/>
        <v/>
      </c>
      <c r="DA242" s="18" t="str">
        <f t="shared" si="677"/>
        <v/>
      </c>
      <c r="DB242" s="18" t="str">
        <f t="shared" si="678"/>
        <v/>
      </c>
      <c r="DC242" s="18" t="str">
        <f>IF(ISNUMBER(DA242), DA242*COS(RADIANS(-$C242+Графики!$B$3))+DB242*SIN(RADIANS(-$C242+Графики!$B$3)),"")</f>
        <v/>
      </c>
      <c r="DD242" s="19" t="str">
        <f>IF(ISNUMBER(DA242), DA242*COS(RADIANS(-$C242+Графики!$B$5))+DB242*SIN(RADIANS(-$C242+Графики!$B$5)),"")</f>
        <v/>
      </c>
      <c r="DE242" s="24"/>
      <c r="DF242" s="25"/>
      <c r="DG242" s="25"/>
      <c r="DH242" s="25"/>
      <c r="DI242" s="18" t="str">
        <f t="shared" si="629"/>
        <v/>
      </c>
      <c r="DJ242" s="18" t="str">
        <f t="shared" si="630"/>
        <v/>
      </c>
      <c r="DK242" s="18" t="str">
        <f t="shared" si="679"/>
        <v/>
      </c>
      <c r="DL242" s="18" t="str">
        <f t="shared" si="680"/>
        <v/>
      </c>
      <c r="DM242" s="18" t="str">
        <f>IF(ISNUMBER(DK242), DK242*COS(RADIANS(-$C242+Графики!$B$3))+DL242*SIN(RADIANS(-$C242+Графики!$B$3)),"")</f>
        <v/>
      </c>
      <c r="DN242" s="19" t="str">
        <f>IF(ISNUMBER(DK242), DK242*COS(RADIANS(-$C242+Графики!$B$5))+DL242*SIN(RADIANS(-$C242+Графики!$B$5)),"")</f>
        <v/>
      </c>
      <c r="DO242" s="24"/>
      <c r="DP242" s="25"/>
      <c r="DQ242" s="25"/>
      <c r="DR242" s="25"/>
      <c r="DS242" s="18" t="str">
        <f t="shared" si="631"/>
        <v/>
      </c>
      <c r="DT242" s="18" t="str">
        <f t="shared" si="632"/>
        <v/>
      </c>
      <c r="DU242" s="18" t="str">
        <f t="shared" si="681"/>
        <v/>
      </c>
      <c r="DV242" s="18" t="str">
        <f t="shared" si="682"/>
        <v/>
      </c>
      <c r="DW242" s="18" t="str">
        <f>IF(ISNUMBER(DU242), DU242*COS(RADIANS(-$C242+Графики!$B$3))+DV242*SIN(RADIANS(-$C242+Графики!$B$3)),"")</f>
        <v/>
      </c>
      <c r="DX242" s="19" t="str">
        <f>IF(ISNUMBER(DU242), DU242*COS(RADIANS(-$C242+Графики!$B$5))+DV242*SIN(RADIANS(-$C242+Графики!$B$5)),"")</f>
        <v/>
      </c>
      <c r="DY242" s="24"/>
      <c r="DZ242" s="25"/>
      <c r="EA242" s="25"/>
      <c r="EB242" s="25"/>
      <c r="EC242" s="18" t="str">
        <f t="shared" si="633"/>
        <v/>
      </c>
      <c r="ED242" s="18" t="str">
        <f t="shared" si="634"/>
        <v/>
      </c>
      <c r="EE242" s="18" t="str">
        <f t="shared" si="683"/>
        <v/>
      </c>
      <c r="EF242" s="18" t="str">
        <f t="shared" si="684"/>
        <v/>
      </c>
      <c r="EG242" s="18" t="str">
        <f>IF(ISNUMBER(EE242), EE242*COS(RADIANS(-$C242+Графики!$B$3))+EF242*SIN(RADIANS(-$C242+Графики!$B$3)),"")</f>
        <v/>
      </c>
      <c r="EH242" s="19" t="str">
        <f>IF(ISNUMBER(EE242), EE242*COS(RADIANS(-$C242+Графики!$B$5))+EF242*SIN(RADIANS(-$C242+Графики!$B$5)),"")</f>
        <v/>
      </c>
      <c r="EI242" s="24"/>
      <c r="EJ242" s="25"/>
      <c r="EK242" s="25"/>
      <c r="EL242" s="25"/>
      <c r="EM242" s="18" t="str">
        <f t="shared" si="635"/>
        <v/>
      </c>
      <c r="EN242" s="18" t="str">
        <f t="shared" si="636"/>
        <v/>
      </c>
      <c r="EO242" s="18" t="str">
        <f t="shared" si="685"/>
        <v/>
      </c>
      <c r="EP242" s="18" t="str">
        <f t="shared" si="686"/>
        <v/>
      </c>
      <c r="EQ242" s="18" t="str">
        <f>IF(ISNUMBER(EO242), EO242*COS(RADIANS(-$C242+Графики!$B$3))+EP242*SIN(RADIANS(-$C242+Графики!$B$3)),"")</f>
        <v/>
      </c>
      <c r="ER242" s="19" t="str">
        <f>IF(ISNUMBER(EO242), EO242*COS(RADIANS(-$C242+Графики!$B$5))+EP242*SIN(RADIANS(-$C242+Графики!$B$5)),"")</f>
        <v/>
      </c>
      <c r="ES242" s="24"/>
      <c r="ET242" s="25"/>
      <c r="EU242" s="25"/>
      <c r="EV242" s="25"/>
      <c r="EW242" s="18" t="str">
        <f t="shared" si="637"/>
        <v/>
      </c>
      <c r="EX242" s="18" t="str">
        <f t="shared" si="638"/>
        <v/>
      </c>
      <c r="EY242" s="18" t="str">
        <f t="shared" si="687"/>
        <v/>
      </c>
      <c r="EZ242" s="18" t="str">
        <f t="shared" si="688"/>
        <v/>
      </c>
      <c r="FA242" s="18" t="str">
        <f>IF(ISNUMBER(EY242), EY242*COS(RADIANS(-$C242+Графики!$B$3))+EZ242*SIN(RADIANS(-$C242+Графики!$B$3)),"")</f>
        <v/>
      </c>
      <c r="FB242" s="19" t="str">
        <f>IF(ISNUMBER(EY242), EY242*COS(RADIANS(-$C242+Графики!$B$5))+EZ242*SIN(RADIANS(-$C242+Графики!$B$5)),"")</f>
        <v/>
      </c>
      <c r="FC242" s="24"/>
      <c r="FD242" s="25"/>
      <c r="FE242" s="25"/>
      <c r="FF242" s="25"/>
      <c r="FG242" s="18" t="str">
        <f t="shared" si="639"/>
        <v/>
      </c>
      <c r="FH242" s="18" t="str">
        <f t="shared" si="640"/>
        <v/>
      </c>
      <c r="FI242" s="18" t="str">
        <f t="shared" si="689"/>
        <v/>
      </c>
      <c r="FJ242" s="18" t="str">
        <f t="shared" si="690"/>
        <v/>
      </c>
      <c r="FK242" s="18" t="str">
        <f>IF(ISNUMBER(FI242), FI242*COS(RADIANS(-$C242+Графики!$B$3))+FJ242*SIN(RADIANS(-$C242+Графики!$B$3)),"")</f>
        <v/>
      </c>
      <c r="FL242" s="19" t="str">
        <f>IF(ISNUMBER(FI242), FI242*COS(RADIANS(-$C242+Графики!$B$5))+FJ242*SIN(RADIANS(-$C242+Графики!$B$5)),"")</f>
        <v/>
      </c>
      <c r="FM242" s="24"/>
      <c r="FN242" s="25"/>
      <c r="FO242" s="25"/>
      <c r="FP242" s="25"/>
      <c r="FQ242" s="18" t="str">
        <f t="shared" si="641"/>
        <v/>
      </c>
      <c r="FR242" s="18" t="str">
        <f t="shared" si="642"/>
        <v/>
      </c>
      <c r="FS242" s="18" t="str">
        <f t="shared" si="691"/>
        <v/>
      </c>
      <c r="FT242" s="18" t="str">
        <f t="shared" si="692"/>
        <v/>
      </c>
      <c r="FU242" s="18" t="str">
        <f>IF(ISNUMBER(FS242), FS242*COS(RADIANS(-$C242+Графики!$B$3))+FT242*SIN(RADIANS(-$C242+Графики!$B$3)),"")</f>
        <v/>
      </c>
      <c r="FV242" s="19" t="str">
        <f>IF(ISNUMBER(FS242), FS242*COS(RADIANS(-$C242+Графики!$B$5))+FT242*SIN(RADIANS(-$C242+Графики!$B$5)),"")</f>
        <v/>
      </c>
      <c r="FW242" s="24"/>
      <c r="FX242" s="25"/>
      <c r="FY242" s="25"/>
      <c r="FZ242" s="25"/>
      <c r="GA242" s="18" t="str">
        <f t="shared" si="643"/>
        <v/>
      </c>
      <c r="GB242" s="18" t="str">
        <f t="shared" si="644"/>
        <v/>
      </c>
      <c r="GC242" s="18" t="str">
        <f t="shared" si="693"/>
        <v/>
      </c>
      <c r="GD242" s="18" t="str">
        <f t="shared" si="694"/>
        <v/>
      </c>
      <c r="GE242" s="18" t="str">
        <f>IF(ISNUMBER(GC242), GC242*COS(RADIANS(-$C242+Графики!$B$3))+GD242*SIN(RADIANS(-$C242+Графики!$B$3)),"")</f>
        <v/>
      </c>
      <c r="GF242" s="19" t="str">
        <f>IF(ISNUMBER(GC242), GC242*COS(RADIANS(-$C242+Графики!$B$5))+GD242*SIN(RADIANS(-$C242+Графики!$B$5)),"")</f>
        <v/>
      </c>
      <c r="GG242" s="24"/>
      <c r="GH242" s="25"/>
      <c r="GI242" s="25"/>
      <c r="GJ242" s="25"/>
      <c r="GK242" s="18" t="str">
        <f t="shared" si="645"/>
        <v/>
      </c>
      <c r="GL242" s="18" t="str">
        <f t="shared" si="646"/>
        <v/>
      </c>
      <c r="GM242" s="18" t="str">
        <f t="shared" si="695"/>
        <v/>
      </c>
      <c r="GN242" s="18" t="str">
        <f t="shared" si="696"/>
        <v/>
      </c>
      <c r="GO242" s="18" t="str">
        <f>IF(ISNUMBER(GM242), GM242*COS(RADIANS(-$C242+Графики!$B$3))+GN242*SIN(RADIANS(-$C242+Графики!$B$3)),"")</f>
        <v/>
      </c>
      <c r="GP242" s="19" t="str">
        <f>IF(ISNUMBER(GM242), GM242*COS(RADIANS(-$C242+Графики!$B$5))+GN242*SIN(RADIANS(-$C242+Графики!$B$5)),"")</f>
        <v/>
      </c>
      <c r="GQ242" s="24"/>
      <c r="GR242" s="25"/>
      <c r="GS242" s="25"/>
      <c r="GT242" s="25"/>
      <c r="GU242" s="18" t="str">
        <f t="shared" si="647"/>
        <v/>
      </c>
      <c r="GV242" s="18" t="str">
        <f t="shared" si="648"/>
        <v/>
      </c>
      <c r="GW242" s="18" t="str">
        <f t="shared" si="697"/>
        <v/>
      </c>
      <c r="GX242" s="18" t="str">
        <f t="shared" si="698"/>
        <v/>
      </c>
      <c r="GY242" s="18" t="str">
        <f>IF(ISNUMBER(GW242), GW242*COS(RADIANS(-$C242+Графики!$B$3))+GX242*SIN(RADIANS(-$C242+Графики!$B$3)),"")</f>
        <v/>
      </c>
      <c r="GZ242" s="19" t="str">
        <f>IF(ISNUMBER(GW242), GW242*COS(RADIANS(-$C242+Графики!$B$5))+GX242*SIN(RADIANS(-$C242+Графики!$B$5)),"")</f>
        <v/>
      </c>
      <c r="HA242" s="24"/>
      <c r="HB242" s="25"/>
      <c r="HC242" s="25"/>
      <c r="HD242" s="25"/>
      <c r="HE242" s="18" t="str">
        <f t="shared" si="649"/>
        <v/>
      </c>
      <c r="HF242" s="18" t="str">
        <f t="shared" si="650"/>
        <v/>
      </c>
      <c r="HG242" s="18" t="str">
        <f t="shared" si="699"/>
        <v/>
      </c>
      <c r="HH242" s="18" t="str">
        <f t="shared" si="700"/>
        <v/>
      </c>
      <c r="HI242" s="18" t="str">
        <f>IF(ISNUMBER(HG242), HG242*COS(RADIANS(-$C242+Графики!$B$3))+HH242*SIN(RADIANS(-$C242+Графики!$B$3)),"")</f>
        <v/>
      </c>
      <c r="HJ242" s="19" t="str">
        <f>IF(ISNUMBER(HG242), HG242*COS(RADIANS(-$C242+Графики!$B$5))+HH242*SIN(RADIANS(-$C242+Графики!$B$5)),"")</f>
        <v/>
      </c>
      <c r="HK242" s="24"/>
      <c r="HL242" s="25"/>
      <c r="HM242" s="25"/>
      <c r="HN242" s="25"/>
      <c r="HO242" s="18" t="str">
        <f t="shared" si="651"/>
        <v/>
      </c>
      <c r="HP242" s="18" t="str">
        <f t="shared" si="652"/>
        <v/>
      </c>
      <c r="HQ242" s="18" t="str">
        <f t="shared" si="701"/>
        <v/>
      </c>
      <c r="HR242" s="18" t="str">
        <f t="shared" si="702"/>
        <v/>
      </c>
      <c r="HS242" s="18" t="str">
        <f>IF(ISNUMBER(HQ242), HQ242*COS(RADIANS(-$C242+Графики!$B$3))+HR242*SIN(RADIANS(-$C242+Графики!$B$3)),"")</f>
        <v/>
      </c>
      <c r="HT242" s="19" t="str">
        <f>IF(ISNUMBER(HQ242), HQ242*COS(RADIANS(-$C242+Графики!$B$5))+HR242*SIN(RADIANS(-$C242+Графики!$B$5)),"")</f>
        <v/>
      </c>
      <c r="HU242" s="24"/>
      <c r="HV242" s="25"/>
      <c r="HW242" s="25"/>
      <c r="HX242" s="25"/>
      <c r="HY242" s="18" t="str">
        <f t="shared" si="653"/>
        <v/>
      </c>
      <c r="HZ242" s="18" t="str">
        <f t="shared" si="654"/>
        <v/>
      </c>
      <c r="IA242" s="18" t="str">
        <f t="shared" si="703"/>
        <v/>
      </c>
      <c r="IB242" s="18" t="str">
        <f t="shared" si="704"/>
        <v/>
      </c>
      <c r="IC242" s="18" t="str">
        <f>IF(ISNUMBER(IA242), IA242*COS(RADIANS(-$C242+Графики!$B$3))+IB242*SIN(RADIANS(-$C242+Графики!$B$3)),"")</f>
        <v/>
      </c>
      <c r="ID242" s="19" t="str">
        <f>IF(ISNUMBER(IA242), IA242*COS(RADIANS(-$C242+Графики!$B$5))+IB242*SIN(RADIANS(-$C242+Графики!$B$5)),"")</f>
        <v/>
      </c>
      <c r="IE242" s="24"/>
      <c r="IF242" s="25"/>
      <c r="IG242" s="25"/>
      <c r="IH242" s="25"/>
      <c r="II242" s="18" t="str">
        <f t="shared" si="655"/>
        <v/>
      </c>
      <c r="IJ242" s="18" t="str">
        <f t="shared" si="656"/>
        <v/>
      </c>
      <c r="IK242" s="18" t="str">
        <f t="shared" si="705"/>
        <v/>
      </c>
      <c r="IL242" s="18" t="str">
        <f t="shared" si="706"/>
        <v/>
      </c>
      <c r="IM242" s="18" t="str">
        <f>IF(ISNUMBER(IK242), IK242*COS(RADIANS(-$C242+Графики!$B$3))+IL242*SIN(RADIANS(-$C242+Графики!$B$3)),"")</f>
        <v/>
      </c>
      <c r="IN242" s="19" t="str">
        <f>IF(ISNUMBER(IK242), IK242*COS(RADIANS(-$C242+Графики!$B$5))+IL242*SIN(RADIANS(-$C242+Графики!$B$5)),"")</f>
        <v/>
      </c>
      <c r="IO242" s="24"/>
      <c r="IP242" s="25"/>
      <c r="IQ242" s="25"/>
      <c r="IR242" s="25"/>
      <c r="IS242" s="18" t="str">
        <f t="shared" si="657"/>
        <v/>
      </c>
      <c r="IT242" s="18" t="str">
        <f t="shared" si="658"/>
        <v/>
      </c>
      <c r="IU242" s="18" t="str">
        <f t="shared" si="707"/>
        <v/>
      </c>
      <c r="IV242" s="18" t="str">
        <f t="shared" si="708"/>
        <v/>
      </c>
      <c r="IW242" s="18" t="str">
        <f>IF(ISNUMBER(IU242), IU242*COS(RADIANS(-$C242+Графики!$B$3))+IV242*SIN(RADIANS(-$C242+Графики!$B$3)),"")</f>
        <v/>
      </c>
      <c r="IX242" s="19" t="str">
        <f>IF(ISNUMBER(IU242), IU242*COS(RADIANS(-$C242+Графики!$B$5))+IV242*SIN(RADIANS(-$C242+Графики!$B$5)),"")</f>
        <v/>
      </c>
    </row>
    <row r="243" spans="1:258" s="88" customFormat="1" x14ac:dyDescent="0.25">
      <c r="A243" s="44">
        <v>243</v>
      </c>
      <c r="B243" s="50">
        <v>0</v>
      </c>
      <c r="C243" s="11">
        <f>IF(Графики!$A$7="Расчитывать с учетом закручивания скважины",B243,0)</f>
        <v>0</v>
      </c>
      <c r="D243" s="47">
        <v>120</v>
      </c>
      <c r="E243" s="34">
        <f t="shared" ref="E243:F262" si="709">IF(ISNUMBER(INDEX($I$1:$IX$303,$A243,E$1) ),INDEX($I$1:$IX$303,$A243,E$1),0)</f>
        <v>0</v>
      </c>
      <c r="F243" s="35">
        <f t="shared" si="709"/>
        <v>0</v>
      </c>
      <c r="G243" s="35">
        <f t="shared" si="605"/>
        <v>0</v>
      </c>
      <c r="H243" s="36">
        <f t="shared" si="606"/>
        <v>0</v>
      </c>
      <c r="I243" s="29"/>
      <c r="J243" s="25"/>
      <c r="K243" s="25"/>
      <c r="L243" s="25"/>
      <c r="M243" s="18" t="str">
        <f t="shared" si="609"/>
        <v/>
      </c>
      <c r="N243" s="18" t="str">
        <f t="shared" si="610"/>
        <v/>
      </c>
      <c r="O243" s="18" t="str">
        <f t="shared" si="659"/>
        <v/>
      </c>
      <c r="P243" s="18" t="str">
        <f t="shared" si="660"/>
        <v/>
      </c>
      <c r="Q243" s="18" t="str">
        <f>IF(ISNUMBER(O243), O243*COS(RADIANS(-$C243+Графики!$B$3))+P243*SIN(RADIANS(-$C243+Графики!$B$3)),"")</f>
        <v/>
      </c>
      <c r="R243" s="19" t="str">
        <f>IF(ISNUMBER(O243), O243*COS(RADIANS(-$C243+Графики!$B$5))+P243*SIN(RADIANS(-$C243+Графики!$B$5)),"")</f>
        <v/>
      </c>
      <c r="S243" s="29"/>
      <c r="T243" s="25"/>
      <c r="U243" s="25"/>
      <c r="V243" s="25"/>
      <c r="W243" s="18" t="str">
        <f t="shared" si="611"/>
        <v/>
      </c>
      <c r="X243" s="18" t="str">
        <f t="shared" si="612"/>
        <v/>
      </c>
      <c r="Y243" s="18" t="str">
        <f t="shared" si="661"/>
        <v/>
      </c>
      <c r="Z243" s="18" t="str">
        <f t="shared" si="662"/>
        <v/>
      </c>
      <c r="AA243" s="18" t="str">
        <f>IF(ISNUMBER(Y243), Y243*COS(RADIANS(-$C243+Графики!$B$3))+Z243*SIN(RADIANS(-$C243+Графики!$B$3)),"")</f>
        <v/>
      </c>
      <c r="AB243" s="18" t="str">
        <f>IF(ISNUMBER(Y243), Y243*COS(RADIANS(-$C243+Графики!$B$5))+Z243*SIN(RADIANS(-$C243+Графики!$B$5)),"")</f>
        <v/>
      </c>
      <c r="AC243" s="24"/>
      <c r="AD243" s="25"/>
      <c r="AE243" s="25"/>
      <c r="AF243" s="25"/>
      <c r="AG243" s="18" t="str">
        <f t="shared" si="613"/>
        <v/>
      </c>
      <c r="AH243" s="18" t="str">
        <f t="shared" si="614"/>
        <v/>
      </c>
      <c r="AI243" s="18" t="str">
        <f t="shared" si="663"/>
        <v/>
      </c>
      <c r="AJ243" s="18" t="str">
        <f t="shared" si="664"/>
        <v/>
      </c>
      <c r="AK243" s="18" t="str">
        <f>IF(ISNUMBER(AI243), AI243*COS(RADIANS(-$C243+Графики!$B$3))+AJ243*SIN(RADIANS(-$C243+Графики!$B$3)),"")</f>
        <v/>
      </c>
      <c r="AL243" s="19" t="str">
        <f>IF(ISNUMBER(AI243), AI243*COS(RADIANS(-$C243+Графики!$B$5))+AJ243*SIN(RADIANS(-$C243+Графики!$B$5)),"")</f>
        <v/>
      </c>
      <c r="AM243" s="24"/>
      <c r="AN243" s="25"/>
      <c r="AO243" s="25"/>
      <c r="AP243" s="25"/>
      <c r="AQ243" s="18" t="str">
        <f t="shared" si="615"/>
        <v/>
      </c>
      <c r="AR243" s="18" t="str">
        <f t="shared" si="616"/>
        <v/>
      </c>
      <c r="AS243" s="18" t="str">
        <f t="shared" si="665"/>
        <v/>
      </c>
      <c r="AT243" s="18" t="str">
        <f t="shared" si="666"/>
        <v/>
      </c>
      <c r="AU243" s="18" t="str">
        <f>IF(ISNUMBER(AS243), AS243*COS(RADIANS(-$C243+Графики!$B$3))+AT243*SIN(RADIANS(-$C243+Графики!$B$3)),"")</f>
        <v/>
      </c>
      <c r="AV243" s="19" t="str">
        <f>IF(ISNUMBER(AS243), AS243*COS(RADIANS(-$C243+Графики!$B$5))+AT243*SIN(RADIANS(-$C243+Графики!$B$5)),"")</f>
        <v/>
      </c>
      <c r="AW243" s="24"/>
      <c r="AX243" s="25"/>
      <c r="AY243" s="25"/>
      <c r="AZ243" s="25"/>
      <c r="BA243" s="18" t="str">
        <f t="shared" si="617"/>
        <v/>
      </c>
      <c r="BB243" s="18" t="str">
        <f t="shared" si="618"/>
        <v/>
      </c>
      <c r="BC243" s="18" t="str">
        <f t="shared" si="667"/>
        <v/>
      </c>
      <c r="BD243" s="18" t="str">
        <f t="shared" si="668"/>
        <v/>
      </c>
      <c r="BE243" s="18" t="str">
        <f>IF(ISNUMBER(BC243), BC243*COS(RADIANS(-$C243+Графики!$B$3))+BD243*SIN(RADIANS(-$C243+Графики!$B$3)),"")</f>
        <v/>
      </c>
      <c r="BF243" s="19" t="str">
        <f>IF(ISNUMBER(BC243), BC243*COS(RADIANS(-$C243+Графики!$B$5))+BD243*SIN(RADIANS(-$C243+Графики!$B$5)),"")</f>
        <v/>
      </c>
      <c r="BG243" s="24"/>
      <c r="BH243" s="25"/>
      <c r="BI243" s="25"/>
      <c r="BJ243" s="25"/>
      <c r="BK243" s="18" t="str">
        <f t="shared" si="619"/>
        <v/>
      </c>
      <c r="BL243" s="18" t="str">
        <f t="shared" si="620"/>
        <v/>
      </c>
      <c r="BM243" s="18" t="str">
        <f t="shared" si="669"/>
        <v/>
      </c>
      <c r="BN243" s="18" t="str">
        <f t="shared" si="670"/>
        <v/>
      </c>
      <c r="BO243" s="18" t="str">
        <f>IF(ISNUMBER(BM243), BM243*COS(RADIANS(-$C243+Графики!$B$3))+BN243*SIN(RADIANS(-$C243+Графики!$B$3)),"")</f>
        <v/>
      </c>
      <c r="BP243" s="19" t="str">
        <f>IF(ISNUMBER(BM243), BM243*COS(RADIANS(-$C243+Графики!$B$5))+BN243*SIN(RADIANS(-$C243+Графики!$B$5)),"")</f>
        <v/>
      </c>
      <c r="BQ243" s="24"/>
      <c r="BR243" s="25"/>
      <c r="BS243" s="25"/>
      <c r="BT243" s="25"/>
      <c r="BU243" s="18" t="str">
        <f t="shared" si="621"/>
        <v/>
      </c>
      <c r="BV243" s="18" t="str">
        <f t="shared" si="622"/>
        <v/>
      </c>
      <c r="BW243" s="18" t="str">
        <f t="shared" si="671"/>
        <v/>
      </c>
      <c r="BX243" s="18" t="str">
        <f t="shared" si="672"/>
        <v/>
      </c>
      <c r="BY243" s="18" t="str">
        <f>IF(ISNUMBER(BW243), BW243*COS(RADIANS(-$C243+Графики!$B$3))+BX243*SIN(RADIANS(-$C243+Графики!$B$3)),"")</f>
        <v/>
      </c>
      <c r="BZ243" s="19" t="str">
        <f>IF(ISNUMBER(BW243), BW243*COS(RADIANS(-$C243+Графики!$B$5))+BX243*SIN(RADIANS(-$C243+Графики!$B$5)),"")</f>
        <v/>
      </c>
      <c r="CA243" s="29"/>
      <c r="CB243" s="25"/>
      <c r="CC243" s="25"/>
      <c r="CD243" s="25"/>
      <c r="CE243" s="18" t="str">
        <f t="shared" si="623"/>
        <v/>
      </c>
      <c r="CF243" s="18" t="str">
        <f t="shared" si="624"/>
        <v/>
      </c>
      <c r="CG243" s="18" t="str">
        <f t="shared" si="673"/>
        <v/>
      </c>
      <c r="CH243" s="18" t="str">
        <f t="shared" si="674"/>
        <v/>
      </c>
      <c r="CI243" s="18" t="str">
        <f>IF(ISNUMBER(CG243), CG243*COS(RADIANS(-$C243+Графики!$B$3))+CH243*SIN(RADIANS(-$C243+Графики!$B$3)),"")</f>
        <v/>
      </c>
      <c r="CJ243" s="19" t="str">
        <f>IF(ISNUMBER(CG243), CG243*COS(RADIANS(-$C243+Графики!$B$5))+CH243*SIN(RADIANS(-$C243+Графики!$B$5)),"")</f>
        <v/>
      </c>
      <c r="CK243" s="24"/>
      <c r="CL243" s="25"/>
      <c r="CM243" s="25"/>
      <c r="CN243" s="25"/>
      <c r="CO243" s="18" t="str">
        <f t="shared" si="625"/>
        <v/>
      </c>
      <c r="CP243" s="18" t="str">
        <f t="shared" si="626"/>
        <v/>
      </c>
      <c r="CQ243" s="18" t="str">
        <f t="shared" si="675"/>
        <v/>
      </c>
      <c r="CR243" s="18" t="str">
        <f t="shared" si="676"/>
        <v/>
      </c>
      <c r="CS243" s="18" t="str">
        <f>IF(ISNUMBER(CQ243), CQ243*COS(RADIANS(-$C243+Графики!$B$3))+CR243*SIN(RADIANS(-$C243+Графики!$B$3)),"")</f>
        <v/>
      </c>
      <c r="CT243" s="19" t="str">
        <f>IF(ISNUMBER(CQ243), CQ243*COS(RADIANS(-$C243+Графики!$B$5))+CR243*SIN(RADIANS(-$C243+Графики!$B$5)),"")</f>
        <v/>
      </c>
      <c r="CU243" s="24"/>
      <c r="CV243" s="25"/>
      <c r="CW243" s="25"/>
      <c r="CX243" s="25"/>
      <c r="CY243" s="18" t="str">
        <f t="shared" si="627"/>
        <v/>
      </c>
      <c r="CZ243" s="18" t="str">
        <f t="shared" si="628"/>
        <v/>
      </c>
      <c r="DA243" s="18" t="str">
        <f t="shared" si="677"/>
        <v/>
      </c>
      <c r="DB243" s="18" t="str">
        <f t="shared" si="678"/>
        <v/>
      </c>
      <c r="DC243" s="18" t="str">
        <f>IF(ISNUMBER(DA243), DA243*COS(RADIANS(-$C243+Графики!$B$3))+DB243*SIN(RADIANS(-$C243+Графики!$B$3)),"")</f>
        <v/>
      </c>
      <c r="DD243" s="19" t="str">
        <f>IF(ISNUMBER(DA243), DA243*COS(RADIANS(-$C243+Графики!$B$5))+DB243*SIN(RADIANS(-$C243+Графики!$B$5)),"")</f>
        <v/>
      </c>
      <c r="DE243" s="24"/>
      <c r="DF243" s="25"/>
      <c r="DG243" s="25"/>
      <c r="DH243" s="25"/>
      <c r="DI243" s="18" t="str">
        <f t="shared" si="629"/>
        <v/>
      </c>
      <c r="DJ243" s="18" t="str">
        <f t="shared" si="630"/>
        <v/>
      </c>
      <c r="DK243" s="18" t="str">
        <f t="shared" si="679"/>
        <v/>
      </c>
      <c r="DL243" s="18" t="str">
        <f t="shared" si="680"/>
        <v/>
      </c>
      <c r="DM243" s="18" t="str">
        <f>IF(ISNUMBER(DK243), DK243*COS(RADIANS(-$C243+Графики!$B$3))+DL243*SIN(RADIANS(-$C243+Графики!$B$3)),"")</f>
        <v/>
      </c>
      <c r="DN243" s="19" t="str">
        <f>IF(ISNUMBER(DK243), DK243*COS(RADIANS(-$C243+Графики!$B$5))+DL243*SIN(RADIANS(-$C243+Графики!$B$5)),"")</f>
        <v/>
      </c>
      <c r="DO243" s="24"/>
      <c r="DP243" s="25"/>
      <c r="DQ243" s="25"/>
      <c r="DR243" s="25"/>
      <c r="DS243" s="18" t="str">
        <f t="shared" si="631"/>
        <v/>
      </c>
      <c r="DT243" s="18" t="str">
        <f t="shared" si="632"/>
        <v/>
      </c>
      <c r="DU243" s="18" t="str">
        <f t="shared" si="681"/>
        <v/>
      </c>
      <c r="DV243" s="18" t="str">
        <f t="shared" si="682"/>
        <v/>
      </c>
      <c r="DW243" s="18" t="str">
        <f>IF(ISNUMBER(DU243), DU243*COS(RADIANS(-$C243+Графики!$B$3))+DV243*SIN(RADIANS(-$C243+Графики!$B$3)),"")</f>
        <v/>
      </c>
      <c r="DX243" s="19" t="str">
        <f>IF(ISNUMBER(DU243), DU243*COS(RADIANS(-$C243+Графики!$B$5))+DV243*SIN(RADIANS(-$C243+Графики!$B$5)),"")</f>
        <v/>
      </c>
      <c r="DY243" s="24"/>
      <c r="DZ243" s="25"/>
      <c r="EA243" s="25"/>
      <c r="EB243" s="25"/>
      <c r="EC243" s="18" t="str">
        <f t="shared" si="633"/>
        <v/>
      </c>
      <c r="ED243" s="18" t="str">
        <f t="shared" si="634"/>
        <v/>
      </c>
      <c r="EE243" s="18" t="str">
        <f t="shared" si="683"/>
        <v/>
      </c>
      <c r="EF243" s="18" t="str">
        <f t="shared" si="684"/>
        <v/>
      </c>
      <c r="EG243" s="18" t="str">
        <f>IF(ISNUMBER(EE243), EE243*COS(RADIANS(-$C243+Графики!$B$3))+EF243*SIN(RADIANS(-$C243+Графики!$B$3)),"")</f>
        <v/>
      </c>
      <c r="EH243" s="19" t="str">
        <f>IF(ISNUMBER(EE243), EE243*COS(RADIANS(-$C243+Графики!$B$5))+EF243*SIN(RADIANS(-$C243+Графики!$B$5)),"")</f>
        <v/>
      </c>
      <c r="EI243" s="24"/>
      <c r="EJ243" s="25"/>
      <c r="EK243" s="25"/>
      <c r="EL243" s="25"/>
      <c r="EM243" s="18" t="str">
        <f t="shared" si="635"/>
        <v/>
      </c>
      <c r="EN243" s="18" t="str">
        <f t="shared" si="636"/>
        <v/>
      </c>
      <c r="EO243" s="18" t="str">
        <f t="shared" si="685"/>
        <v/>
      </c>
      <c r="EP243" s="18" t="str">
        <f t="shared" si="686"/>
        <v/>
      </c>
      <c r="EQ243" s="18" t="str">
        <f>IF(ISNUMBER(EO243), EO243*COS(RADIANS(-$C243+Графики!$B$3))+EP243*SIN(RADIANS(-$C243+Графики!$B$3)),"")</f>
        <v/>
      </c>
      <c r="ER243" s="19" t="str">
        <f>IF(ISNUMBER(EO243), EO243*COS(RADIANS(-$C243+Графики!$B$5))+EP243*SIN(RADIANS(-$C243+Графики!$B$5)),"")</f>
        <v/>
      </c>
      <c r="ES243" s="24"/>
      <c r="ET243" s="25"/>
      <c r="EU243" s="25"/>
      <c r="EV243" s="25"/>
      <c r="EW243" s="18" t="str">
        <f t="shared" si="637"/>
        <v/>
      </c>
      <c r="EX243" s="18" t="str">
        <f t="shared" si="638"/>
        <v/>
      </c>
      <c r="EY243" s="18" t="str">
        <f t="shared" si="687"/>
        <v/>
      </c>
      <c r="EZ243" s="18" t="str">
        <f t="shared" si="688"/>
        <v/>
      </c>
      <c r="FA243" s="18" t="str">
        <f>IF(ISNUMBER(EY243), EY243*COS(RADIANS(-$C243+Графики!$B$3))+EZ243*SIN(RADIANS(-$C243+Графики!$B$3)),"")</f>
        <v/>
      </c>
      <c r="FB243" s="19" t="str">
        <f>IF(ISNUMBER(EY243), EY243*COS(RADIANS(-$C243+Графики!$B$5))+EZ243*SIN(RADIANS(-$C243+Графики!$B$5)),"")</f>
        <v/>
      </c>
      <c r="FC243" s="24"/>
      <c r="FD243" s="25"/>
      <c r="FE243" s="25"/>
      <c r="FF243" s="25"/>
      <c r="FG243" s="18" t="str">
        <f t="shared" si="639"/>
        <v/>
      </c>
      <c r="FH243" s="18" t="str">
        <f t="shared" si="640"/>
        <v/>
      </c>
      <c r="FI243" s="18" t="str">
        <f t="shared" si="689"/>
        <v/>
      </c>
      <c r="FJ243" s="18" t="str">
        <f t="shared" si="690"/>
        <v/>
      </c>
      <c r="FK243" s="18" t="str">
        <f>IF(ISNUMBER(FI243), FI243*COS(RADIANS(-$C243+Графики!$B$3))+FJ243*SIN(RADIANS(-$C243+Графики!$B$3)),"")</f>
        <v/>
      </c>
      <c r="FL243" s="19" t="str">
        <f>IF(ISNUMBER(FI243), FI243*COS(RADIANS(-$C243+Графики!$B$5))+FJ243*SIN(RADIANS(-$C243+Графики!$B$5)),"")</f>
        <v/>
      </c>
      <c r="FM243" s="24"/>
      <c r="FN243" s="25"/>
      <c r="FO243" s="25"/>
      <c r="FP243" s="25"/>
      <c r="FQ243" s="18" t="str">
        <f t="shared" si="641"/>
        <v/>
      </c>
      <c r="FR243" s="18" t="str">
        <f t="shared" si="642"/>
        <v/>
      </c>
      <c r="FS243" s="18" t="str">
        <f t="shared" si="691"/>
        <v/>
      </c>
      <c r="FT243" s="18" t="str">
        <f t="shared" si="692"/>
        <v/>
      </c>
      <c r="FU243" s="18" t="str">
        <f>IF(ISNUMBER(FS243), FS243*COS(RADIANS(-$C243+Графики!$B$3))+FT243*SIN(RADIANS(-$C243+Графики!$B$3)),"")</f>
        <v/>
      </c>
      <c r="FV243" s="19" t="str">
        <f>IF(ISNUMBER(FS243), FS243*COS(RADIANS(-$C243+Графики!$B$5))+FT243*SIN(RADIANS(-$C243+Графики!$B$5)),"")</f>
        <v/>
      </c>
      <c r="FW243" s="24"/>
      <c r="FX243" s="25"/>
      <c r="FY243" s="25"/>
      <c r="FZ243" s="25"/>
      <c r="GA243" s="18" t="str">
        <f t="shared" si="643"/>
        <v/>
      </c>
      <c r="GB243" s="18" t="str">
        <f t="shared" si="644"/>
        <v/>
      </c>
      <c r="GC243" s="18" t="str">
        <f t="shared" si="693"/>
        <v/>
      </c>
      <c r="GD243" s="18" t="str">
        <f t="shared" si="694"/>
        <v/>
      </c>
      <c r="GE243" s="18" t="str">
        <f>IF(ISNUMBER(GC243), GC243*COS(RADIANS(-$C243+Графики!$B$3))+GD243*SIN(RADIANS(-$C243+Графики!$B$3)),"")</f>
        <v/>
      </c>
      <c r="GF243" s="19" t="str">
        <f>IF(ISNUMBER(GC243), GC243*COS(RADIANS(-$C243+Графики!$B$5))+GD243*SIN(RADIANS(-$C243+Графики!$B$5)),"")</f>
        <v/>
      </c>
      <c r="GG243" s="24"/>
      <c r="GH243" s="25"/>
      <c r="GI243" s="25"/>
      <c r="GJ243" s="25"/>
      <c r="GK243" s="18" t="str">
        <f t="shared" si="645"/>
        <v/>
      </c>
      <c r="GL243" s="18" t="str">
        <f t="shared" si="646"/>
        <v/>
      </c>
      <c r="GM243" s="18" t="str">
        <f t="shared" si="695"/>
        <v/>
      </c>
      <c r="GN243" s="18" t="str">
        <f t="shared" si="696"/>
        <v/>
      </c>
      <c r="GO243" s="18" t="str">
        <f>IF(ISNUMBER(GM243), GM243*COS(RADIANS(-$C243+Графики!$B$3))+GN243*SIN(RADIANS(-$C243+Графики!$B$3)),"")</f>
        <v/>
      </c>
      <c r="GP243" s="19" t="str">
        <f>IF(ISNUMBER(GM243), GM243*COS(RADIANS(-$C243+Графики!$B$5))+GN243*SIN(RADIANS(-$C243+Графики!$B$5)),"")</f>
        <v/>
      </c>
      <c r="GQ243" s="24"/>
      <c r="GR243" s="25"/>
      <c r="GS243" s="25"/>
      <c r="GT243" s="25"/>
      <c r="GU243" s="18" t="str">
        <f t="shared" si="647"/>
        <v/>
      </c>
      <c r="GV243" s="18" t="str">
        <f t="shared" si="648"/>
        <v/>
      </c>
      <c r="GW243" s="18" t="str">
        <f t="shared" si="697"/>
        <v/>
      </c>
      <c r="GX243" s="18" t="str">
        <f t="shared" si="698"/>
        <v/>
      </c>
      <c r="GY243" s="18" t="str">
        <f>IF(ISNUMBER(GW243), GW243*COS(RADIANS(-$C243+Графики!$B$3))+GX243*SIN(RADIANS(-$C243+Графики!$B$3)),"")</f>
        <v/>
      </c>
      <c r="GZ243" s="19" t="str">
        <f>IF(ISNUMBER(GW243), GW243*COS(RADIANS(-$C243+Графики!$B$5))+GX243*SIN(RADIANS(-$C243+Графики!$B$5)),"")</f>
        <v/>
      </c>
      <c r="HA243" s="24"/>
      <c r="HB243" s="25"/>
      <c r="HC243" s="25"/>
      <c r="HD243" s="25"/>
      <c r="HE243" s="18" t="str">
        <f t="shared" si="649"/>
        <v/>
      </c>
      <c r="HF243" s="18" t="str">
        <f t="shared" si="650"/>
        <v/>
      </c>
      <c r="HG243" s="18" t="str">
        <f t="shared" si="699"/>
        <v/>
      </c>
      <c r="HH243" s="18" t="str">
        <f t="shared" si="700"/>
        <v/>
      </c>
      <c r="HI243" s="18" t="str">
        <f>IF(ISNUMBER(HG243), HG243*COS(RADIANS(-$C243+Графики!$B$3))+HH243*SIN(RADIANS(-$C243+Графики!$B$3)),"")</f>
        <v/>
      </c>
      <c r="HJ243" s="19" t="str">
        <f>IF(ISNUMBER(HG243), HG243*COS(RADIANS(-$C243+Графики!$B$5))+HH243*SIN(RADIANS(-$C243+Графики!$B$5)),"")</f>
        <v/>
      </c>
      <c r="HK243" s="24"/>
      <c r="HL243" s="25"/>
      <c r="HM243" s="25"/>
      <c r="HN243" s="25"/>
      <c r="HO243" s="18" t="str">
        <f t="shared" si="651"/>
        <v/>
      </c>
      <c r="HP243" s="18" t="str">
        <f t="shared" si="652"/>
        <v/>
      </c>
      <c r="HQ243" s="18" t="str">
        <f t="shared" si="701"/>
        <v/>
      </c>
      <c r="HR243" s="18" t="str">
        <f t="shared" si="702"/>
        <v/>
      </c>
      <c r="HS243" s="18" t="str">
        <f>IF(ISNUMBER(HQ243), HQ243*COS(RADIANS(-$C243+Графики!$B$3))+HR243*SIN(RADIANS(-$C243+Графики!$B$3)),"")</f>
        <v/>
      </c>
      <c r="HT243" s="19" t="str">
        <f>IF(ISNUMBER(HQ243), HQ243*COS(RADIANS(-$C243+Графики!$B$5))+HR243*SIN(RADIANS(-$C243+Графики!$B$5)),"")</f>
        <v/>
      </c>
      <c r="HU243" s="24"/>
      <c r="HV243" s="25"/>
      <c r="HW243" s="25"/>
      <c r="HX243" s="25"/>
      <c r="HY243" s="18" t="str">
        <f t="shared" si="653"/>
        <v/>
      </c>
      <c r="HZ243" s="18" t="str">
        <f t="shared" si="654"/>
        <v/>
      </c>
      <c r="IA243" s="18" t="str">
        <f t="shared" si="703"/>
        <v/>
      </c>
      <c r="IB243" s="18" t="str">
        <f t="shared" si="704"/>
        <v/>
      </c>
      <c r="IC243" s="18" t="str">
        <f>IF(ISNUMBER(IA243), IA243*COS(RADIANS(-$C243+Графики!$B$3))+IB243*SIN(RADIANS(-$C243+Графики!$B$3)),"")</f>
        <v/>
      </c>
      <c r="ID243" s="19" t="str">
        <f>IF(ISNUMBER(IA243), IA243*COS(RADIANS(-$C243+Графики!$B$5))+IB243*SIN(RADIANS(-$C243+Графики!$B$5)),"")</f>
        <v/>
      </c>
      <c r="IE243" s="24"/>
      <c r="IF243" s="25"/>
      <c r="IG243" s="25"/>
      <c r="IH243" s="25"/>
      <c r="II243" s="18" t="str">
        <f t="shared" si="655"/>
        <v/>
      </c>
      <c r="IJ243" s="18" t="str">
        <f t="shared" si="656"/>
        <v/>
      </c>
      <c r="IK243" s="18" t="str">
        <f t="shared" si="705"/>
        <v/>
      </c>
      <c r="IL243" s="18" t="str">
        <f t="shared" si="706"/>
        <v/>
      </c>
      <c r="IM243" s="18" t="str">
        <f>IF(ISNUMBER(IK243), IK243*COS(RADIANS(-$C243+Графики!$B$3))+IL243*SIN(RADIANS(-$C243+Графики!$B$3)),"")</f>
        <v/>
      </c>
      <c r="IN243" s="19" t="str">
        <f>IF(ISNUMBER(IK243), IK243*COS(RADIANS(-$C243+Графики!$B$5))+IL243*SIN(RADIANS(-$C243+Графики!$B$5)),"")</f>
        <v/>
      </c>
      <c r="IO243" s="24"/>
      <c r="IP243" s="25"/>
      <c r="IQ243" s="25"/>
      <c r="IR243" s="25"/>
      <c r="IS243" s="18" t="str">
        <f t="shared" si="657"/>
        <v/>
      </c>
      <c r="IT243" s="18" t="str">
        <f t="shared" si="658"/>
        <v/>
      </c>
      <c r="IU243" s="18" t="str">
        <f t="shared" si="707"/>
        <v/>
      </c>
      <c r="IV243" s="18" t="str">
        <f t="shared" si="708"/>
        <v/>
      </c>
      <c r="IW243" s="18" t="str">
        <f>IF(ISNUMBER(IU243), IU243*COS(RADIANS(-$C243+Графики!$B$3))+IV243*SIN(RADIANS(-$C243+Графики!$B$3)),"")</f>
        <v/>
      </c>
      <c r="IX243" s="19" t="str">
        <f>IF(ISNUMBER(IU243), IU243*COS(RADIANS(-$C243+Графики!$B$5))+IV243*SIN(RADIANS(-$C243+Графики!$B$5)),"")</f>
        <v/>
      </c>
    </row>
    <row r="244" spans="1:258" s="88" customFormat="1" x14ac:dyDescent="0.25">
      <c r="A244" s="44">
        <v>244</v>
      </c>
      <c r="B244" s="50">
        <v>0</v>
      </c>
      <c r="C244" s="11">
        <f>IF(Графики!$A$7="Расчитывать с учетом закручивания скважины",B244,0)</f>
        <v>0</v>
      </c>
      <c r="D244" s="47">
        <v>120.5</v>
      </c>
      <c r="E244" s="34">
        <f t="shared" si="709"/>
        <v>0</v>
      </c>
      <c r="F244" s="35">
        <f t="shared" si="709"/>
        <v>0</v>
      </c>
      <c r="G244" s="35">
        <f t="shared" si="605"/>
        <v>0</v>
      </c>
      <c r="H244" s="36">
        <f t="shared" si="606"/>
        <v>0</v>
      </c>
      <c r="I244" s="29"/>
      <c r="J244" s="25"/>
      <c r="K244" s="25"/>
      <c r="L244" s="25"/>
      <c r="M244" s="18" t="str">
        <f t="shared" si="609"/>
        <v/>
      </c>
      <c r="N244" s="18" t="str">
        <f t="shared" si="610"/>
        <v/>
      </c>
      <c r="O244" s="18" t="str">
        <f t="shared" si="659"/>
        <v/>
      </c>
      <c r="P244" s="18" t="str">
        <f t="shared" si="660"/>
        <v/>
      </c>
      <c r="Q244" s="18" t="str">
        <f>IF(ISNUMBER(O244), O244*COS(RADIANS(-$C244+Графики!$B$3))+P244*SIN(RADIANS(-$C244+Графики!$B$3)),"")</f>
        <v/>
      </c>
      <c r="R244" s="19" t="str">
        <f>IF(ISNUMBER(O244), O244*COS(RADIANS(-$C244+Графики!$B$5))+P244*SIN(RADIANS(-$C244+Графики!$B$5)),"")</f>
        <v/>
      </c>
      <c r="S244" s="29"/>
      <c r="T244" s="25"/>
      <c r="U244" s="25"/>
      <c r="V244" s="25"/>
      <c r="W244" s="18" t="str">
        <f t="shared" si="611"/>
        <v/>
      </c>
      <c r="X244" s="18" t="str">
        <f t="shared" si="612"/>
        <v/>
      </c>
      <c r="Y244" s="18" t="str">
        <f t="shared" si="661"/>
        <v/>
      </c>
      <c r="Z244" s="18" t="str">
        <f t="shared" si="662"/>
        <v/>
      </c>
      <c r="AA244" s="18" t="str">
        <f>IF(ISNUMBER(Y244), Y244*COS(RADIANS(-$C244+Графики!$B$3))+Z244*SIN(RADIANS(-$C244+Графики!$B$3)),"")</f>
        <v/>
      </c>
      <c r="AB244" s="18" t="str">
        <f>IF(ISNUMBER(Y244), Y244*COS(RADIANS(-$C244+Графики!$B$5))+Z244*SIN(RADIANS(-$C244+Графики!$B$5)),"")</f>
        <v/>
      </c>
      <c r="AC244" s="24"/>
      <c r="AD244" s="25"/>
      <c r="AE244" s="25"/>
      <c r="AF244" s="25"/>
      <c r="AG244" s="18" t="str">
        <f t="shared" si="613"/>
        <v/>
      </c>
      <c r="AH244" s="18" t="str">
        <f t="shared" si="614"/>
        <v/>
      </c>
      <c r="AI244" s="18" t="str">
        <f t="shared" si="663"/>
        <v/>
      </c>
      <c r="AJ244" s="18" t="str">
        <f t="shared" si="664"/>
        <v/>
      </c>
      <c r="AK244" s="18" t="str">
        <f>IF(ISNUMBER(AI244), AI244*COS(RADIANS(-$C244+Графики!$B$3))+AJ244*SIN(RADIANS(-$C244+Графики!$B$3)),"")</f>
        <v/>
      </c>
      <c r="AL244" s="19" t="str">
        <f>IF(ISNUMBER(AI244), AI244*COS(RADIANS(-$C244+Графики!$B$5))+AJ244*SIN(RADIANS(-$C244+Графики!$B$5)),"")</f>
        <v/>
      </c>
      <c r="AM244" s="24"/>
      <c r="AN244" s="25"/>
      <c r="AO244" s="25"/>
      <c r="AP244" s="25"/>
      <c r="AQ244" s="18" t="str">
        <f t="shared" si="615"/>
        <v/>
      </c>
      <c r="AR244" s="18" t="str">
        <f t="shared" si="616"/>
        <v/>
      </c>
      <c r="AS244" s="18" t="str">
        <f t="shared" si="665"/>
        <v/>
      </c>
      <c r="AT244" s="18" t="str">
        <f t="shared" si="666"/>
        <v/>
      </c>
      <c r="AU244" s="18" t="str">
        <f>IF(ISNUMBER(AS244), AS244*COS(RADIANS(-$C244+Графики!$B$3))+AT244*SIN(RADIANS(-$C244+Графики!$B$3)),"")</f>
        <v/>
      </c>
      <c r="AV244" s="19" t="str">
        <f>IF(ISNUMBER(AS244), AS244*COS(RADIANS(-$C244+Графики!$B$5))+AT244*SIN(RADIANS(-$C244+Графики!$B$5)),"")</f>
        <v/>
      </c>
      <c r="AW244" s="24"/>
      <c r="AX244" s="25"/>
      <c r="AY244" s="25"/>
      <c r="AZ244" s="25"/>
      <c r="BA244" s="18" t="str">
        <f t="shared" si="617"/>
        <v/>
      </c>
      <c r="BB244" s="18" t="str">
        <f t="shared" si="618"/>
        <v/>
      </c>
      <c r="BC244" s="18" t="str">
        <f t="shared" si="667"/>
        <v/>
      </c>
      <c r="BD244" s="18" t="str">
        <f t="shared" si="668"/>
        <v/>
      </c>
      <c r="BE244" s="18" t="str">
        <f>IF(ISNUMBER(BC244), BC244*COS(RADIANS(-$C244+Графики!$B$3))+BD244*SIN(RADIANS(-$C244+Графики!$B$3)),"")</f>
        <v/>
      </c>
      <c r="BF244" s="19" t="str">
        <f>IF(ISNUMBER(BC244), BC244*COS(RADIANS(-$C244+Графики!$B$5))+BD244*SIN(RADIANS(-$C244+Графики!$B$5)),"")</f>
        <v/>
      </c>
      <c r="BG244" s="24"/>
      <c r="BH244" s="25"/>
      <c r="BI244" s="25"/>
      <c r="BJ244" s="25"/>
      <c r="BK244" s="18" t="str">
        <f t="shared" si="619"/>
        <v/>
      </c>
      <c r="BL244" s="18" t="str">
        <f t="shared" si="620"/>
        <v/>
      </c>
      <c r="BM244" s="18" t="str">
        <f t="shared" si="669"/>
        <v/>
      </c>
      <c r="BN244" s="18" t="str">
        <f t="shared" si="670"/>
        <v/>
      </c>
      <c r="BO244" s="18" t="str">
        <f>IF(ISNUMBER(BM244), BM244*COS(RADIANS(-$C244+Графики!$B$3))+BN244*SIN(RADIANS(-$C244+Графики!$B$3)),"")</f>
        <v/>
      </c>
      <c r="BP244" s="19" t="str">
        <f>IF(ISNUMBER(BM244), BM244*COS(RADIANS(-$C244+Графики!$B$5))+BN244*SIN(RADIANS(-$C244+Графики!$B$5)),"")</f>
        <v/>
      </c>
      <c r="BQ244" s="24"/>
      <c r="BR244" s="25"/>
      <c r="BS244" s="25"/>
      <c r="BT244" s="25"/>
      <c r="BU244" s="18" t="str">
        <f t="shared" si="621"/>
        <v/>
      </c>
      <c r="BV244" s="18" t="str">
        <f t="shared" si="622"/>
        <v/>
      </c>
      <c r="BW244" s="18" t="str">
        <f t="shared" si="671"/>
        <v/>
      </c>
      <c r="BX244" s="18" t="str">
        <f t="shared" si="672"/>
        <v/>
      </c>
      <c r="BY244" s="18" t="str">
        <f>IF(ISNUMBER(BW244), BW244*COS(RADIANS(-$C244+Графики!$B$3))+BX244*SIN(RADIANS(-$C244+Графики!$B$3)),"")</f>
        <v/>
      </c>
      <c r="BZ244" s="19" t="str">
        <f>IF(ISNUMBER(BW244), BW244*COS(RADIANS(-$C244+Графики!$B$5))+BX244*SIN(RADIANS(-$C244+Графики!$B$5)),"")</f>
        <v/>
      </c>
      <c r="CA244" s="29"/>
      <c r="CB244" s="25"/>
      <c r="CC244" s="25"/>
      <c r="CD244" s="25"/>
      <c r="CE244" s="18" t="str">
        <f t="shared" si="623"/>
        <v/>
      </c>
      <c r="CF244" s="18" t="str">
        <f t="shared" si="624"/>
        <v/>
      </c>
      <c r="CG244" s="18" t="str">
        <f t="shared" si="673"/>
        <v/>
      </c>
      <c r="CH244" s="18" t="str">
        <f t="shared" si="674"/>
        <v/>
      </c>
      <c r="CI244" s="18" t="str">
        <f>IF(ISNUMBER(CG244), CG244*COS(RADIANS(-$C244+Графики!$B$3))+CH244*SIN(RADIANS(-$C244+Графики!$B$3)),"")</f>
        <v/>
      </c>
      <c r="CJ244" s="19" t="str">
        <f>IF(ISNUMBER(CG244), CG244*COS(RADIANS(-$C244+Графики!$B$5))+CH244*SIN(RADIANS(-$C244+Графики!$B$5)),"")</f>
        <v/>
      </c>
      <c r="CK244" s="24"/>
      <c r="CL244" s="25"/>
      <c r="CM244" s="25"/>
      <c r="CN244" s="25"/>
      <c r="CO244" s="18" t="str">
        <f t="shared" si="625"/>
        <v/>
      </c>
      <c r="CP244" s="18" t="str">
        <f t="shared" si="626"/>
        <v/>
      </c>
      <c r="CQ244" s="18" t="str">
        <f t="shared" si="675"/>
        <v/>
      </c>
      <c r="CR244" s="18" t="str">
        <f t="shared" si="676"/>
        <v/>
      </c>
      <c r="CS244" s="18" t="str">
        <f>IF(ISNUMBER(CQ244), CQ244*COS(RADIANS(-$C244+Графики!$B$3))+CR244*SIN(RADIANS(-$C244+Графики!$B$3)),"")</f>
        <v/>
      </c>
      <c r="CT244" s="19" t="str">
        <f>IF(ISNUMBER(CQ244), CQ244*COS(RADIANS(-$C244+Графики!$B$5))+CR244*SIN(RADIANS(-$C244+Графики!$B$5)),"")</f>
        <v/>
      </c>
      <c r="CU244" s="24"/>
      <c r="CV244" s="25"/>
      <c r="CW244" s="25"/>
      <c r="CX244" s="25"/>
      <c r="CY244" s="18" t="str">
        <f t="shared" si="627"/>
        <v/>
      </c>
      <c r="CZ244" s="18" t="str">
        <f t="shared" si="628"/>
        <v/>
      </c>
      <c r="DA244" s="18" t="str">
        <f t="shared" si="677"/>
        <v/>
      </c>
      <c r="DB244" s="18" t="str">
        <f t="shared" si="678"/>
        <v/>
      </c>
      <c r="DC244" s="18" t="str">
        <f>IF(ISNUMBER(DA244), DA244*COS(RADIANS(-$C244+Графики!$B$3))+DB244*SIN(RADIANS(-$C244+Графики!$B$3)),"")</f>
        <v/>
      </c>
      <c r="DD244" s="19" t="str">
        <f>IF(ISNUMBER(DA244), DA244*COS(RADIANS(-$C244+Графики!$B$5))+DB244*SIN(RADIANS(-$C244+Графики!$B$5)),"")</f>
        <v/>
      </c>
      <c r="DE244" s="24"/>
      <c r="DF244" s="25"/>
      <c r="DG244" s="25"/>
      <c r="DH244" s="25"/>
      <c r="DI244" s="18" t="str">
        <f t="shared" si="629"/>
        <v/>
      </c>
      <c r="DJ244" s="18" t="str">
        <f t="shared" si="630"/>
        <v/>
      </c>
      <c r="DK244" s="18" t="str">
        <f t="shared" si="679"/>
        <v/>
      </c>
      <c r="DL244" s="18" t="str">
        <f t="shared" si="680"/>
        <v/>
      </c>
      <c r="DM244" s="18" t="str">
        <f>IF(ISNUMBER(DK244), DK244*COS(RADIANS(-$C244+Графики!$B$3))+DL244*SIN(RADIANS(-$C244+Графики!$B$3)),"")</f>
        <v/>
      </c>
      <c r="DN244" s="19" t="str">
        <f>IF(ISNUMBER(DK244), DK244*COS(RADIANS(-$C244+Графики!$B$5))+DL244*SIN(RADIANS(-$C244+Графики!$B$5)),"")</f>
        <v/>
      </c>
      <c r="DO244" s="24"/>
      <c r="DP244" s="25"/>
      <c r="DQ244" s="25"/>
      <c r="DR244" s="25"/>
      <c r="DS244" s="18" t="str">
        <f t="shared" si="631"/>
        <v/>
      </c>
      <c r="DT244" s="18" t="str">
        <f t="shared" si="632"/>
        <v/>
      </c>
      <c r="DU244" s="18" t="str">
        <f t="shared" si="681"/>
        <v/>
      </c>
      <c r="DV244" s="18" t="str">
        <f t="shared" si="682"/>
        <v/>
      </c>
      <c r="DW244" s="18" t="str">
        <f>IF(ISNUMBER(DU244), DU244*COS(RADIANS(-$C244+Графики!$B$3))+DV244*SIN(RADIANS(-$C244+Графики!$B$3)),"")</f>
        <v/>
      </c>
      <c r="DX244" s="19" t="str">
        <f>IF(ISNUMBER(DU244), DU244*COS(RADIANS(-$C244+Графики!$B$5))+DV244*SIN(RADIANS(-$C244+Графики!$B$5)),"")</f>
        <v/>
      </c>
      <c r="DY244" s="24"/>
      <c r="DZ244" s="25"/>
      <c r="EA244" s="25"/>
      <c r="EB244" s="25"/>
      <c r="EC244" s="18" t="str">
        <f t="shared" si="633"/>
        <v/>
      </c>
      <c r="ED244" s="18" t="str">
        <f t="shared" si="634"/>
        <v/>
      </c>
      <c r="EE244" s="18" t="str">
        <f t="shared" si="683"/>
        <v/>
      </c>
      <c r="EF244" s="18" t="str">
        <f t="shared" si="684"/>
        <v/>
      </c>
      <c r="EG244" s="18" t="str">
        <f>IF(ISNUMBER(EE244), EE244*COS(RADIANS(-$C244+Графики!$B$3))+EF244*SIN(RADIANS(-$C244+Графики!$B$3)),"")</f>
        <v/>
      </c>
      <c r="EH244" s="19" t="str">
        <f>IF(ISNUMBER(EE244), EE244*COS(RADIANS(-$C244+Графики!$B$5))+EF244*SIN(RADIANS(-$C244+Графики!$B$5)),"")</f>
        <v/>
      </c>
      <c r="EI244" s="24"/>
      <c r="EJ244" s="25"/>
      <c r="EK244" s="25"/>
      <c r="EL244" s="25"/>
      <c r="EM244" s="18" t="str">
        <f t="shared" si="635"/>
        <v/>
      </c>
      <c r="EN244" s="18" t="str">
        <f t="shared" si="636"/>
        <v/>
      </c>
      <c r="EO244" s="18" t="str">
        <f t="shared" si="685"/>
        <v/>
      </c>
      <c r="EP244" s="18" t="str">
        <f t="shared" si="686"/>
        <v/>
      </c>
      <c r="EQ244" s="18" t="str">
        <f>IF(ISNUMBER(EO244), EO244*COS(RADIANS(-$C244+Графики!$B$3))+EP244*SIN(RADIANS(-$C244+Графики!$B$3)),"")</f>
        <v/>
      </c>
      <c r="ER244" s="19" t="str">
        <f>IF(ISNUMBER(EO244), EO244*COS(RADIANS(-$C244+Графики!$B$5))+EP244*SIN(RADIANS(-$C244+Графики!$B$5)),"")</f>
        <v/>
      </c>
      <c r="ES244" s="24"/>
      <c r="ET244" s="25"/>
      <c r="EU244" s="25"/>
      <c r="EV244" s="25"/>
      <c r="EW244" s="18" t="str">
        <f t="shared" si="637"/>
        <v/>
      </c>
      <c r="EX244" s="18" t="str">
        <f t="shared" si="638"/>
        <v/>
      </c>
      <c r="EY244" s="18" t="str">
        <f t="shared" si="687"/>
        <v/>
      </c>
      <c r="EZ244" s="18" t="str">
        <f t="shared" si="688"/>
        <v/>
      </c>
      <c r="FA244" s="18" t="str">
        <f>IF(ISNUMBER(EY244), EY244*COS(RADIANS(-$C244+Графики!$B$3))+EZ244*SIN(RADIANS(-$C244+Графики!$B$3)),"")</f>
        <v/>
      </c>
      <c r="FB244" s="19" t="str">
        <f>IF(ISNUMBER(EY244), EY244*COS(RADIANS(-$C244+Графики!$B$5))+EZ244*SIN(RADIANS(-$C244+Графики!$B$5)),"")</f>
        <v/>
      </c>
      <c r="FC244" s="24"/>
      <c r="FD244" s="25"/>
      <c r="FE244" s="25"/>
      <c r="FF244" s="25"/>
      <c r="FG244" s="18" t="str">
        <f t="shared" si="639"/>
        <v/>
      </c>
      <c r="FH244" s="18" t="str">
        <f t="shared" si="640"/>
        <v/>
      </c>
      <c r="FI244" s="18" t="str">
        <f t="shared" si="689"/>
        <v/>
      </c>
      <c r="FJ244" s="18" t="str">
        <f t="shared" si="690"/>
        <v/>
      </c>
      <c r="FK244" s="18" t="str">
        <f>IF(ISNUMBER(FI244), FI244*COS(RADIANS(-$C244+Графики!$B$3))+FJ244*SIN(RADIANS(-$C244+Графики!$B$3)),"")</f>
        <v/>
      </c>
      <c r="FL244" s="19" t="str">
        <f>IF(ISNUMBER(FI244), FI244*COS(RADIANS(-$C244+Графики!$B$5))+FJ244*SIN(RADIANS(-$C244+Графики!$B$5)),"")</f>
        <v/>
      </c>
      <c r="FM244" s="24"/>
      <c r="FN244" s="25"/>
      <c r="FO244" s="25"/>
      <c r="FP244" s="25"/>
      <c r="FQ244" s="18" t="str">
        <f t="shared" si="641"/>
        <v/>
      </c>
      <c r="FR244" s="18" t="str">
        <f t="shared" si="642"/>
        <v/>
      </c>
      <c r="FS244" s="18" t="str">
        <f t="shared" si="691"/>
        <v/>
      </c>
      <c r="FT244" s="18" t="str">
        <f t="shared" si="692"/>
        <v/>
      </c>
      <c r="FU244" s="18" t="str">
        <f>IF(ISNUMBER(FS244), FS244*COS(RADIANS(-$C244+Графики!$B$3))+FT244*SIN(RADIANS(-$C244+Графики!$B$3)),"")</f>
        <v/>
      </c>
      <c r="FV244" s="19" t="str">
        <f>IF(ISNUMBER(FS244), FS244*COS(RADIANS(-$C244+Графики!$B$5))+FT244*SIN(RADIANS(-$C244+Графики!$B$5)),"")</f>
        <v/>
      </c>
      <c r="FW244" s="24"/>
      <c r="FX244" s="25"/>
      <c r="FY244" s="25"/>
      <c r="FZ244" s="25"/>
      <c r="GA244" s="18" t="str">
        <f t="shared" si="643"/>
        <v/>
      </c>
      <c r="GB244" s="18" t="str">
        <f t="shared" si="644"/>
        <v/>
      </c>
      <c r="GC244" s="18" t="str">
        <f t="shared" si="693"/>
        <v/>
      </c>
      <c r="GD244" s="18" t="str">
        <f t="shared" si="694"/>
        <v/>
      </c>
      <c r="GE244" s="18" t="str">
        <f>IF(ISNUMBER(GC244), GC244*COS(RADIANS(-$C244+Графики!$B$3))+GD244*SIN(RADIANS(-$C244+Графики!$B$3)),"")</f>
        <v/>
      </c>
      <c r="GF244" s="19" t="str">
        <f>IF(ISNUMBER(GC244), GC244*COS(RADIANS(-$C244+Графики!$B$5))+GD244*SIN(RADIANS(-$C244+Графики!$B$5)),"")</f>
        <v/>
      </c>
      <c r="GG244" s="24"/>
      <c r="GH244" s="25"/>
      <c r="GI244" s="25"/>
      <c r="GJ244" s="25"/>
      <c r="GK244" s="18" t="str">
        <f t="shared" si="645"/>
        <v/>
      </c>
      <c r="GL244" s="18" t="str">
        <f t="shared" si="646"/>
        <v/>
      </c>
      <c r="GM244" s="18" t="str">
        <f t="shared" si="695"/>
        <v/>
      </c>
      <c r="GN244" s="18" t="str">
        <f t="shared" si="696"/>
        <v/>
      </c>
      <c r="GO244" s="18" t="str">
        <f>IF(ISNUMBER(GM244), GM244*COS(RADIANS(-$C244+Графики!$B$3))+GN244*SIN(RADIANS(-$C244+Графики!$B$3)),"")</f>
        <v/>
      </c>
      <c r="GP244" s="19" t="str">
        <f>IF(ISNUMBER(GM244), GM244*COS(RADIANS(-$C244+Графики!$B$5))+GN244*SIN(RADIANS(-$C244+Графики!$B$5)),"")</f>
        <v/>
      </c>
      <c r="GQ244" s="24"/>
      <c r="GR244" s="25"/>
      <c r="GS244" s="25"/>
      <c r="GT244" s="25"/>
      <c r="GU244" s="18" t="str">
        <f t="shared" si="647"/>
        <v/>
      </c>
      <c r="GV244" s="18" t="str">
        <f t="shared" si="648"/>
        <v/>
      </c>
      <c r="GW244" s="18" t="str">
        <f t="shared" si="697"/>
        <v/>
      </c>
      <c r="GX244" s="18" t="str">
        <f t="shared" si="698"/>
        <v/>
      </c>
      <c r="GY244" s="18" t="str">
        <f>IF(ISNUMBER(GW244), GW244*COS(RADIANS(-$C244+Графики!$B$3))+GX244*SIN(RADIANS(-$C244+Графики!$B$3)),"")</f>
        <v/>
      </c>
      <c r="GZ244" s="19" t="str">
        <f>IF(ISNUMBER(GW244), GW244*COS(RADIANS(-$C244+Графики!$B$5))+GX244*SIN(RADIANS(-$C244+Графики!$B$5)),"")</f>
        <v/>
      </c>
      <c r="HA244" s="24"/>
      <c r="HB244" s="25"/>
      <c r="HC244" s="25"/>
      <c r="HD244" s="25"/>
      <c r="HE244" s="18" t="str">
        <f t="shared" si="649"/>
        <v/>
      </c>
      <c r="HF244" s="18" t="str">
        <f t="shared" si="650"/>
        <v/>
      </c>
      <c r="HG244" s="18" t="str">
        <f t="shared" si="699"/>
        <v/>
      </c>
      <c r="HH244" s="18" t="str">
        <f t="shared" si="700"/>
        <v/>
      </c>
      <c r="HI244" s="18" t="str">
        <f>IF(ISNUMBER(HG244), HG244*COS(RADIANS(-$C244+Графики!$B$3))+HH244*SIN(RADIANS(-$C244+Графики!$B$3)),"")</f>
        <v/>
      </c>
      <c r="HJ244" s="19" t="str">
        <f>IF(ISNUMBER(HG244), HG244*COS(RADIANS(-$C244+Графики!$B$5))+HH244*SIN(RADIANS(-$C244+Графики!$B$5)),"")</f>
        <v/>
      </c>
      <c r="HK244" s="24"/>
      <c r="HL244" s="25"/>
      <c r="HM244" s="25"/>
      <c r="HN244" s="25"/>
      <c r="HO244" s="18" t="str">
        <f t="shared" si="651"/>
        <v/>
      </c>
      <c r="HP244" s="18" t="str">
        <f t="shared" si="652"/>
        <v/>
      </c>
      <c r="HQ244" s="18" t="str">
        <f t="shared" si="701"/>
        <v/>
      </c>
      <c r="HR244" s="18" t="str">
        <f t="shared" si="702"/>
        <v/>
      </c>
      <c r="HS244" s="18" t="str">
        <f>IF(ISNUMBER(HQ244), HQ244*COS(RADIANS(-$C244+Графики!$B$3))+HR244*SIN(RADIANS(-$C244+Графики!$B$3)),"")</f>
        <v/>
      </c>
      <c r="HT244" s="19" t="str">
        <f>IF(ISNUMBER(HQ244), HQ244*COS(RADIANS(-$C244+Графики!$B$5))+HR244*SIN(RADIANS(-$C244+Графики!$B$5)),"")</f>
        <v/>
      </c>
      <c r="HU244" s="24"/>
      <c r="HV244" s="25"/>
      <c r="HW244" s="25"/>
      <c r="HX244" s="25"/>
      <c r="HY244" s="18" t="str">
        <f t="shared" si="653"/>
        <v/>
      </c>
      <c r="HZ244" s="18" t="str">
        <f t="shared" si="654"/>
        <v/>
      </c>
      <c r="IA244" s="18" t="str">
        <f t="shared" si="703"/>
        <v/>
      </c>
      <c r="IB244" s="18" t="str">
        <f t="shared" si="704"/>
        <v/>
      </c>
      <c r="IC244" s="18" t="str">
        <f>IF(ISNUMBER(IA244), IA244*COS(RADIANS(-$C244+Графики!$B$3))+IB244*SIN(RADIANS(-$C244+Графики!$B$3)),"")</f>
        <v/>
      </c>
      <c r="ID244" s="19" t="str">
        <f>IF(ISNUMBER(IA244), IA244*COS(RADIANS(-$C244+Графики!$B$5))+IB244*SIN(RADIANS(-$C244+Графики!$B$5)),"")</f>
        <v/>
      </c>
      <c r="IE244" s="24"/>
      <c r="IF244" s="25"/>
      <c r="IG244" s="25"/>
      <c r="IH244" s="25"/>
      <c r="II244" s="18" t="str">
        <f t="shared" si="655"/>
        <v/>
      </c>
      <c r="IJ244" s="18" t="str">
        <f t="shared" si="656"/>
        <v/>
      </c>
      <c r="IK244" s="18" t="str">
        <f t="shared" si="705"/>
        <v/>
      </c>
      <c r="IL244" s="18" t="str">
        <f t="shared" si="706"/>
        <v/>
      </c>
      <c r="IM244" s="18" t="str">
        <f>IF(ISNUMBER(IK244), IK244*COS(RADIANS(-$C244+Графики!$B$3))+IL244*SIN(RADIANS(-$C244+Графики!$B$3)),"")</f>
        <v/>
      </c>
      <c r="IN244" s="19" t="str">
        <f>IF(ISNUMBER(IK244), IK244*COS(RADIANS(-$C244+Графики!$B$5))+IL244*SIN(RADIANS(-$C244+Графики!$B$5)),"")</f>
        <v/>
      </c>
      <c r="IO244" s="24"/>
      <c r="IP244" s="25"/>
      <c r="IQ244" s="25"/>
      <c r="IR244" s="25"/>
      <c r="IS244" s="18" t="str">
        <f t="shared" si="657"/>
        <v/>
      </c>
      <c r="IT244" s="18" t="str">
        <f t="shared" si="658"/>
        <v/>
      </c>
      <c r="IU244" s="18" t="str">
        <f t="shared" si="707"/>
        <v/>
      </c>
      <c r="IV244" s="18" t="str">
        <f t="shared" si="708"/>
        <v/>
      </c>
      <c r="IW244" s="18" t="str">
        <f>IF(ISNUMBER(IU244), IU244*COS(RADIANS(-$C244+Графики!$B$3))+IV244*SIN(RADIANS(-$C244+Графики!$B$3)),"")</f>
        <v/>
      </c>
      <c r="IX244" s="19" t="str">
        <f>IF(ISNUMBER(IU244), IU244*COS(RADIANS(-$C244+Графики!$B$5))+IV244*SIN(RADIANS(-$C244+Графики!$B$5)),"")</f>
        <v/>
      </c>
    </row>
    <row r="245" spans="1:258" s="88" customFormat="1" x14ac:dyDescent="0.25">
      <c r="A245" s="44">
        <v>245</v>
      </c>
      <c r="B245" s="50">
        <v>0</v>
      </c>
      <c r="C245" s="11">
        <f>IF(Графики!$A$7="Расчитывать с учетом закручивания скважины",B245,0)</f>
        <v>0</v>
      </c>
      <c r="D245" s="47">
        <v>121</v>
      </c>
      <c r="E245" s="34">
        <f t="shared" si="709"/>
        <v>0</v>
      </c>
      <c r="F245" s="35">
        <f t="shared" si="709"/>
        <v>0</v>
      </c>
      <c r="G245" s="35">
        <f t="shared" si="605"/>
        <v>0</v>
      </c>
      <c r="H245" s="36">
        <f t="shared" si="606"/>
        <v>0</v>
      </c>
      <c r="I245" s="29"/>
      <c r="J245" s="25"/>
      <c r="K245" s="25"/>
      <c r="L245" s="25"/>
      <c r="M245" s="18" t="str">
        <f t="shared" si="609"/>
        <v/>
      </c>
      <c r="N245" s="18" t="str">
        <f t="shared" si="610"/>
        <v/>
      </c>
      <c r="O245" s="18" t="str">
        <f t="shared" si="659"/>
        <v/>
      </c>
      <c r="P245" s="18" t="str">
        <f t="shared" si="660"/>
        <v/>
      </c>
      <c r="Q245" s="18" t="str">
        <f>IF(ISNUMBER(O245), O245*COS(RADIANS(-$C245+Графики!$B$3))+P245*SIN(RADIANS(-$C245+Графики!$B$3)),"")</f>
        <v/>
      </c>
      <c r="R245" s="19" t="str">
        <f>IF(ISNUMBER(O245), O245*COS(RADIANS(-$C245+Графики!$B$5))+P245*SIN(RADIANS(-$C245+Графики!$B$5)),"")</f>
        <v/>
      </c>
      <c r="S245" s="29"/>
      <c r="T245" s="25"/>
      <c r="U245" s="25"/>
      <c r="V245" s="25"/>
      <c r="W245" s="18" t="str">
        <f t="shared" si="611"/>
        <v/>
      </c>
      <c r="X245" s="18" t="str">
        <f t="shared" si="612"/>
        <v/>
      </c>
      <c r="Y245" s="18" t="str">
        <f t="shared" si="661"/>
        <v/>
      </c>
      <c r="Z245" s="18" t="str">
        <f t="shared" si="662"/>
        <v/>
      </c>
      <c r="AA245" s="18" t="str">
        <f>IF(ISNUMBER(Y245), Y245*COS(RADIANS(-$C245+Графики!$B$3))+Z245*SIN(RADIANS(-$C245+Графики!$B$3)),"")</f>
        <v/>
      </c>
      <c r="AB245" s="18" t="str">
        <f>IF(ISNUMBER(Y245), Y245*COS(RADIANS(-$C245+Графики!$B$5))+Z245*SIN(RADIANS(-$C245+Графики!$B$5)),"")</f>
        <v/>
      </c>
      <c r="AC245" s="24"/>
      <c r="AD245" s="25"/>
      <c r="AE245" s="25"/>
      <c r="AF245" s="25"/>
      <c r="AG245" s="18" t="str">
        <f t="shared" si="613"/>
        <v/>
      </c>
      <c r="AH245" s="18" t="str">
        <f t="shared" si="614"/>
        <v/>
      </c>
      <c r="AI245" s="18" t="str">
        <f t="shared" si="663"/>
        <v/>
      </c>
      <c r="AJ245" s="18" t="str">
        <f t="shared" si="664"/>
        <v/>
      </c>
      <c r="AK245" s="18" t="str">
        <f>IF(ISNUMBER(AI245), AI245*COS(RADIANS(-$C245+Графики!$B$3))+AJ245*SIN(RADIANS(-$C245+Графики!$B$3)),"")</f>
        <v/>
      </c>
      <c r="AL245" s="19" t="str">
        <f>IF(ISNUMBER(AI245), AI245*COS(RADIANS(-$C245+Графики!$B$5))+AJ245*SIN(RADIANS(-$C245+Графики!$B$5)),"")</f>
        <v/>
      </c>
      <c r="AM245" s="24"/>
      <c r="AN245" s="25"/>
      <c r="AO245" s="25"/>
      <c r="AP245" s="25"/>
      <c r="AQ245" s="18" t="str">
        <f t="shared" si="615"/>
        <v/>
      </c>
      <c r="AR245" s="18" t="str">
        <f t="shared" si="616"/>
        <v/>
      </c>
      <c r="AS245" s="18" t="str">
        <f t="shared" si="665"/>
        <v/>
      </c>
      <c r="AT245" s="18" t="str">
        <f t="shared" si="666"/>
        <v/>
      </c>
      <c r="AU245" s="18" t="str">
        <f>IF(ISNUMBER(AS245), AS245*COS(RADIANS(-$C245+Графики!$B$3))+AT245*SIN(RADIANS(-$C245+Графики!$B$3)),"")</f>
        <v/>
      </c>
      <c r="AV245" s="19" t="str">
        <f>IF(ISNUMBER(AS245), AS245*COS(RADIANS(-$C245+Графики!$B$5))+AT245*SIN(RADIANS(-$C245+Графики!$B$5)),"")</f>
        <v/>
      </c>
      <c r="AW245" s="24"/>
      <c r="AX245" s="25"/>
      <c r="AY245" s="25"/>
      <c r="AZ245" s="25"/>
      <c r="BA245" s="18" t="str">
        <f t="shared" si="617"/>
        <v/>
      </c>
      <c r="BB245" s="18" t="str">
        <f t="shared" si="618"/>
        <v/>
      </c>
      <c r="BC245" s="18" t="str">
        <f t="shared" si="667"/>
        <v/>
      </c>
      <c r="BD245" s="18" t="str">
        <f t="shared" si="668"/>
        <v/>
      </c>
      <c r="BE245" s="18" t="str">
        <f>IF(ISNUMBER(BC245), BC245*COS(RADIANS(-$C245+Графики!$B$3))+BD245*SIN(RADIANS(-$C245+Графики!$B$3)),"")</f>
        <v/>
      </c>
      <c r="BF245" s="19" t="str">
        <f>IF(ISNUMBER(BC245), BC245*COS(RADIANS(-$C245+Графики!$B$5))+BD245*SIN(RADIANS(-$C245+Графики!$B$5)),"")</f>
        <v/>
      </c>
      <c r="BG245" s="24"/>
      <c r="BH245" s="25"/>
      <c r="BI245" s="25"/>
      <c r="BJ245" s="25"/>
      <c r="BK245" s="18" t="str">
        <f t="shared" si="619"/>
        <v/>
      </c>
      <c r="BL245" s="18" t="str">
        <f t="shared" si="620"/>
        <v/>
      </c>
      <c r="BM245" s="18" t="str">
        <f t="shared" si="669"/>
        <v/>
      </c>
      <c r="BN245" s="18" t="str">
        <f t="shared" si="670"/>
        <v/>
      </c>
      <c r="BO245" s="18" t="str">
        <f>IF(ISNUMBER(BM245), BM245*COS(RADIANS(-$C245+Графики!$B$3))+BN245*SIN(RADIANS(-$C245+Графики!$B$3)),"")</f>
        <v/>
      </c>
      <c r="BP245" s="19" t="str">
        <f>IF(ISNUMBER(BM245), BM245*COS(RADIANS(-$C245+Графики!$B$5))+BN245*SIN(RADIANS(-$C245+Графики!$B$5)),"")</f>
        <v/>
      </c>
      <c r="BQ245" s="24"/>
      <c r="BR245" s="25"/>
      <c r="BS245" s="25"/>
      <c r="BT245" s="25"/>
      <c r="BU245" s="18" t="str">
        <f t="shared" si="621"/>
        <v/>
      </c>
      <c r="BV245" s="18" t="str">
        <f t="shared" si="622"/>
        <v/>
      </c>
      <c r="BW245" s="18" t="str">
        <f t="shared" si="671"/>
        <v/>
      </c>
      <c r="BX245" s="18" t="str">
        <f t="shared" si="672"/>
        <v/>
      </c>
      <c r="BY245" s="18" t="str">
        <f>IF(ISNUMBER(BW245), BW245*COS(RADIANS(-$C245+Графики!$B$3))+BX245*SIN(RADIANS(-$C245+Графики!$B$3)),"")</f>
        <v/>
      </c>
      <c r="BZ245" s="19" t="str">
        <f>IF(ISNUMBER(BW245), BW245*COS(RADIANS(-$C245+Графики!$B$5))+BX245*SIN(RADIANS(-$C245+Графики!$B$5)),"")</f>
        <v/>
      </c>
      <c r="CA245" s="29"/>
      <c r="CB245" s="25"/>
      <c r="CC245" s="25"/>
      <c r="CD245" s="25"/>
      <c r="CE245" s="18" t="str">
        <f t="shared" si="623"/>
        <v/>
      </c>
      <c r="CF245" s="18" t="str">
        <f t="shared" si="624"/>
        <v/>
      </c>
      <c r="CG245" s="18" t="str">
        <f t="shared" si="673"/>
        <v/>
      </c>
      <c r="CH245" s="18" t="str">
        <f t="shared" si="674"/>
        <v/>
      </c>
      <c r="CI245" s="18" t="str">
        <f>IF(ISNUMBER(CG245), CG245*COS(RADIANS(-$C245+Графики!$B$3))+CH245*SIN(RADIANS(-$C245+Графики!$B$3)),"")</f>
        <v/>
      </c>
      <c r="CJ245" s="19" t="str">
        <f>IF(ISNUMBER(CG245), CG245*COS(RADIANS(-$C245+Графики!$B$5))+CH245*SIN(RADIANS(-$C245+Графики!$B$5)),"")</f>
        <v/>
      </c>
      <c r="CK245" s="24"/>
      <c r="CL245" s="25"/>
      <c r="CM245" s="25"/>
      <c r="CN245" s="25"/>
      <c r="CO245" s="18" t="str">
        <f t="shared" si="625"/>
        <v/>
      </c>
      <c r="CP245" s="18" t="str">
        <f t="shared" si="626"/>
        <v/>
      </c>
      <c r="CQ245" s="18" t="str">
        <f t="shared" si="675"/>
        <v/>
      </c>
      <c r="CR245" s="18" t="str">
        <f t="shared" si="676"/>
        <v/>
      </c>
      <c r="CS245" s="18" t="str">
        <f>IF(ISNUMBER(CQ245), CQ245*COS(RADIANS(-$C245+Графики!$B$3))+CR245*SIN(RADIANS(-$C245+Графики!$B$3)),"")</f>
        <v/>
      </c>
      <c r="CT245" s="19" t="str">
        <f>IF(ISNUMBER(CQ245), CQ245*COS(RADIANS(-$C245+Графики!$B$5))+CR245*SIN(RADIANS(-$C245+Графики!$B$5)),"")</f>
        <v/>
      </c>
      <c r="CU245" s="24"/>
      <c r="CV245" s="25"/>
      <c r="CW245" s="25"/>
      <c r="CX245" s="25"/>
      <c r="CY245" s="18" t="str">
        <f t="shared" si="627"/>
        <v/>
      </c>
      <c r="CZ245" s="18" t="str">
        <f t="shared" si="628"/>
        <v/>
      </c>
      <c r="DA245" s="18" t="str">
        <f t="shared" si="677"/>
        <v/>
      </c>
      <c r="DB245" s="18" t="str">
        <f t="shared" si="678"/>
        <v/>
      </c>
      <c r="DC245" s="18" t="str">
        <f>IF(ISNUMBER(DA245), DA245*COS(RADIANS(-$C245+Графики!$B$3))+DB245*SIN(RADIANS(-$C245+Графики!$B$3)),"")</f>
        <v/>
      </c>
      <c r="DD245" s="19" t="str">
        <f>IF(ISNUMBER(DA245), DA245*COS(RADIANS(-$C245+Графики!$B$5))+DB245*SIN(RADIANS(-$C245+Графики!$B$5)),"")</f>
        <v/>
      </c>
      <c r="DE245" s="24"/>
      <c r="DF245" s="25"/>
      <c r="DG245" s="25"/>
      <c r="DH245" s="25"/>
      <c r="DI245" s="18" t="str">
        <f t="shared" si="629"/>
        <v/>
      </c>
      <c r="DJ245" s="18" t="str">
        <f t="shared" si="630"/>
        <v/>
      </c>
      <c r="DK245" s="18" t="str">
        <f t="shared" si="679"/>
        <v/>
      </c>
      <c r="DL245" s="18" t="str">
        <f t="shared" si="680"/>
        <v/>
      </c>
      <c r="DM245" s="18" t="str">
        <f>IF(ISNUMBER(DK245), DK245*COS(RADIANS(-$C245+Графики!$B$3))+DL245*SIN(RADIANS(-$C245+Графики!$B$3)),"")</f>
        <v/>
      </c>
      <c r="DN245" s="19" t="str">
        <f>IF(ISNUMBER(DK245), DK245*COS(RADIANS(-$C245+Графики!$B$5))+DL245*SIN(RADIANS(-$C245+Графики!$B$5)),"")</f>
        <v/>
      </c>
      <c r="DO245" s="24"/>
      <c r="DP245" s="25"/>
      <c r="DQ245" s="25"/>
      <c r="DR245" s="25"/>
      <c r="DS245" s="18" t="str">
        <f t="shared" si="631"/>
        <v/>
      </c>
      <c r="DT245" s="18" t="str">
        <f t="shared" si="632"/>
        <v/>
      </c>
      <c r="DU245" s="18" t="str">
        <f t="shared" si="681"/>
        <v/>
      </c>
      <c r="DV245" s="18" t="str">
        <f t="shared" si="682"/>
        <v/>
      </c>
      <c r="DW245" s="18" t="str">
        <f>IF(ISNUMBER(DU245), DU245*COS(RADIANS(-$C245+Графики!$B$3))+DV245*SIN(RADIANS(-$C245+Графики!$B$3)),"")</f>
        <v/>
      </c>
      <c r="DX245" s="19" t="str">
        <f>IF(ISNUMBER(DU245), DU245*COS(RADIANS(-$C245+Графики!$B$5))+DV245*SIN(RADIANS(-$C245+Графики!$B$5)),"")</f>
        <v/>
      </c>
      <c r="DY245" s="24"/>
      <c r="DZ245" s="25"/>
      <c r="EA245" s="25"/>
      <c r="EB245" s="25"/>
      <c r="EC245" s="18" t="str">
        <f t="shared" si="633"/>
        <v/>
      </c>
      <c r="ED245" s="18" t="str">
        <f t="shared" si="634"/>
        <v/>
      </c>
      <c r="EE245" s="18" t="str">
        <f t="shared" si="683"/>
        <v/>
      </c>
      <c r="EF245" s="18" t="str">
        <f t="shared" si="684"/>
        <v/>
      </c>
      <c r="EG245" s="18" t="str">
        <f>IF(ISNUMBER(EE245), EE245*COS(RADIANS(-$C245+Графики!$B$3))+EF245*SIN(RADIANS(-$C245+Графики!$B$3)),"")</f>
        <v/>
      </c>
      <c r="EH245" s="19" t="str">
        <f>IF(ISNUMBER(EE245), EE245*COS(RADIANS(-$C245+Графики!$B$5))+EF245*SIN(RADIANS(-$C245+Графики!$B$5)),"")</f>
        <v/>
      </c>
      <c r="EI245" s="24"/>
      <c r="EJ245" s="25"/>
      <c r="EK245" s="25"/>
      <c r="EL245" s="25"/>
      <c r="EM245" s="18" t="str">
        <f t="shared" si="635"/>
        <v/>
      </c>
      <c r="EN245" s="18" t="str">
        <f t="shared" si="636"/>
        <v/>
      </c>
      <c r="EO245" s="18" t="str">
        <f t="shared" si="685"/>
        <v/>
      </c>
      <c r="EP245" s="18" t="str">
        <f t="shared" si="686"/>
        <v/>
      </c>
      <c r="EQ245" s="18" t="str">
        <f>IF(ISNUMBER(EO245), EO245*COS(RADIANS(-$C245+Графики!$B$3))+EP245*SIN(RADIANS(-$C245+Графики!$B$3)),"")</f>
        <v/>
      </c>
      <c r="ER245" s="19" t="str">
        <f>IF(ISNUMBER(EO245), EO245*COS(RADIANS(-$C245+Графики!$B$5))+EP245*SIN(RADIANS(-$C245+Графики!$B$5)),"")</f>
        <v/>
      </c>
      <c r="ES245" s="24"/>
      <c r="ET245" s="25"/>
      <c r="EU245" s="25"/>
      <c r="EV245" s="25"/>
      <c r="EW245" s="18" t="str">
        <f t="shared" si="637"/>
        <v/>
      </c>
      <c r="EX245" s="18" t="str">
        <f t="shared" si="638"/>
        <v/>
      </c>
      <c r="EY245" s="18" t="str">
        <f t="shared" si="687"/>
        <v/>
      </c>
      <c r="EZ245" s="18" t="str">
        <f t="shared" si="688"/>
        <v/>
      </c>
      <c r="FA245" s="18" t="str">
        <f>IF(ISNUMBER(EY245), EY245*COS(RADIANS(-$C245+Графики!$B$3))+EZ245*SIN(RADIANS(-$C245+Графики!$B$3)),"")</f>
        <v/>
      </c>
      <c r="FB245" s="19" t="str">
        <f>IF(ISNUMBER(EY245), EY245*COS(RADIANS(-$C245+Графики!$B$5))+EZ245*SIN(RADIANS(-$C245+Графики!$B$5)),"")</f>
        <v/>
      </c>
      <c r="FC245" s="24"/>
      <c r="FD245" s="25"/>
      <c r="FE245" s="25"/>
      <c r="FF245" s="25"/>
      <c r="FG245" s="18" t="str">
        <f t="shared" si="639"/>
        <v/>
      </c>
      <c r="FH245" s="18" t="str">
        <f t="shared" si="640"/>
        <v/>
      </c>
      <c r="FI245" s="18" t="str">
        <f t="shared" si="689"/>
        <v/>
      </c>
      <c r="FJ245" s="18" t="str">
        <f t="shared" si="690"/>
        <v/>
      </c>
      <c r="FK245" s="18" t="str">
        <f>IF(ISNUMBER(FI245), FI245*COS(RADIANS(-$C245+Графики!$B$3))+FJ245*SIN(RADIANS(-$C245+Графики!$B$3)),"")</f>
        <v/>
      </c>
      <c r="FL245" s="19" t="str">
        <f>IF(ISNUMBER(FI245), FI245*COS(RADIANS(-$C245+Графики!$B$5))+FJ245*SIN(RADIANS(-$C245+Графики!$B$5)),"")</f>
        <v/>
      </c>
      <c r="FM245" s="24"/>
      <c r="FN245" s="25"/>
      <c r="FO245" s="25"/>
      <c r="FP245" s="25"/>
      <c r="FQ245" s="18" t="str">
        <f t="shared" si="641"/>
        <v/>
      </c>
      <c r="FR245" s="18" t="str">
        <f t="shared" si="642"/>
        <v/>
      </c>
      <c r="FS245" s="18" t="str">
        <f t="shared" si="691"/>
        <v/>
      </c>
      <c r="FT245" s="18" t="str">
        <f t="shared" si="692"/>
        <v/>
      </c>
      <c r="FU245" s="18" t="str">
        <f>IF(ISNUMBER(FS245), FS245*COS(RADIANS(-$C245+Графики!$B$3))+FT245*SIN(RADIANS(-$C245+Графики!$B$3)),"")</f>
        <v/>
      </c>
      <c r="FV245" s="19" t="str">
        <f>IF(ISNUMBER(FS245), FS245*COS(RADIANS(-$C245+Графики!$B$5))+FT245*SIN(RADIANS(-$C245+Графики!$B$5)),"")</f>
        <v/>
      </c>
      <c r="FW245" s="24"/>
      <c r="FX245" s="25"/>
      <c r="FY245" s="25"/>
      <c r="FZ245" s="25"/>
      <c r="GA245" s="18" t="str">
        <f t="shared" si="643"/>
        <v/>
      </c>
      <c r="GB245" s="18" t="str">
        <f t="shared" si="644"/>
        <v/>
      </c>
      <c r="GC245" s="18" t="str">
        <f t="shared" si="693"/>
        <v/>
      </c>
      <c r="GD245" s="18" t="str">
        <f t="shared" si="694"/>
        <v/>
      </c>
      <c r="GE245" s="18" t="str">
        <f>IF(ISNUMBER(GC245), GC245*COS(RADIANS(-$C245+Графики!$B$3))+GD245*SIN(RADIANS(-$C245+Графики!$B$3)),"")</f>
        <v/>
      </c>
      <c r="GF245" s="19" t="str">
        <f>IF(ISNUMBER(GC245), GC245*COS(RADIANS(-$C245+Графики!$B$5))+GD245*SIN(RADIANS(-$C245+Графики!$B$5)),"")</f>
        <v/>
      </c>
      <c r="GG245" s="24"/>
      <c r="GH245" s="25"/>
      <c r="GI245" s="25"/>
      <c r="GJ245" s="25"/>
      <c r="GK245" s="18" t="str">
        <f t="shared" si="645"/>
        <v/>
      </c>
      <c r="GL245" s="18" t="str">
        <f t="shared" si="646"/>
        <v/>
      </c>
      <c r="GM245" s="18" t="str">
        <f t="shared" si="695"/>
        <v/>
      </c>
      <c r="GN245" s="18" t="str">
        <f t="shared" si="696"/>
        <v/>
      </c>
      <c r="GO245" s="18" t="str">
        <f>IF(ISNUMBER(GM245), GM245*COS(RADIANS(-$C245+Графики!$B$3))+GN245*SIN(RADIANS(-$C245+Графики!$B$3)),"")</f>
        <v/>
      </c>
      <c r="GP245" s="19" t="str">
        <f>IF(ISNUMBER(GM245), GM245*COS(RADIANS(-$C245+Графики!$B$5))+GN245*SIN(RADIANS(-$C245+Графики!$B$5)),"")</f>
        <v/>
      </c>
      <c r="GQ245" s="24"/>
      <c r="GR245" s="25"/>
      <c r="GS245" s="25"/>
      <c r="GT245" s="25"/>
      <c r="GU245" s="18" t="str">
        <f t="shared" si="647"/>
        <v/>
      </c>
      <c r="GV245" s="18" t="str">
        <f t="shared" si="648"/>
        <v/>
      </c>
      <c r="GW245" s="18" t="str">
        <f t="shared" si="697"/>
        <v/>
      </c>
      <c r="GX245" s="18" t="str">
        <f t="shared" si="698"/>
        <v/>
      </c>
      <c r="GY245" s="18" t="str">
        <f>IF(ISNUMBER(GW245), GW245*COS(RADIANS(-$C245+Графики!$B$3))+GX245*SIN(RADIANS(-$C245+Графики!$B$3)),"")</f>
        <v/>
      </c>
      <c r="GZ245" s="19" t="str">
        <f>IF(ISNUMBER(GW245), GW245*COS(RADIANS(-$C245+Графики!$B$5))+GX245*SIN(RADIANS(-$C245+Графики!$B$5)),"")</f>
        <v/>
      </c>
      <c r="HA245" s="24"/>
      <c r="HB245" s="25"/>
      <c r="HC245" s="25"/>
      <c r="HD245" s="25"/>
      <c r="HE245" s="18" t="str">
        <f t="shared" si="649"/>
        <v/>
      </c>
      <c r="HF245" s="18" t="str">
        <f t="shared" si="650"/>
        <v/>
      </c>
      <c r="HG245" s="18" t="str">
        <f t="shared" si="699"/>
        <v/>
      </c>
      <c r="HH245" s="18" t="str">
        <f t="shared" si="700"/>
        <v/>
      </c>
      <c r="HI245" s="18" t="str">
        <f>IF(ISNUMBER(HG245), HG245*COS(RADIANS(-$C245+Графики!$B$3))+HH245*SIN(RADIANS(-$C245+Графики!$B$3)),"")</f>
        <v/>
      </c>
      <c r="HJ245" s="19" t="str">
        <f>IF(ISNUMBER(HG245), HG245*COS(RADIANS(-$C245+Графики!$B$5))+HH245*SIN(RADIANS(-$C245+Графики!$B$5)),"")</f>
        <v/>
      </c>
      <c r="HK245" s="24"/>
      <c r="HL245" s="25"/>
      <c r="HM245" s="25"/>
      <c r="HN245" s="25"/>
      <c r="HO245" s="18" t="str">
        <f t="shared" si="651"/>
        <v/>
      </c>
      <c r="HP245" s="18" t="str">
        <f t="shared" si="652"/>
        <v/>
      </c>
      <c r="HQ245" s="18" t="str">
        <f t="shared" si="701"/>
        <v/>
      </c>
      <c r="HR245" s="18" t="str">
        <f t="shared" si="702"/>
        <v/>
      </c>
      <c r="HS245" s="18" t="str">
        <f>IF(ISNUMBER(HQ245), HQ245*COS(RADIANS(-$C245+Графики!$B$3))+HR245*SIN(RADIANS(-$C245+Графики!$B$3)),"")</f>
        <v/>
      </c>
      <c r="HT245" s="19" t="str">
        <f>IF(ISNUMBER(HQ245), HQ245*COS(RADIANS(-$C245+Графики!$B$5))+HR245*SIN(RADIANS(-$C245+Графики!$B$5)),"")</f>
        <v/>
      </c>
      <c r="HU245" s="24"/>
      <c r="HV245" s="25"/>
      <c r="HW245" s="25"/>
      <c r="HX245" s="25"/>
      <c r="HY245" s="18" t="str">
        <f t="shared" si="653"/>
        <v/>
      </c>
      <c r="HZ245" s="18" t="str">
        <f t="shared" si="654"/>
        <v/>
      </c>
      <c r="IA245" s="18" t="str">
        <f t="shared" si="703"/>
        <v/>
      </c>
      <c r="IB245" s="18" t="str">
        <f t="shared" si="704"/>
        <v/>
      </c>
      <c r="IC245" s="18" t="str">
        <f>IF(ISNUMBER(IA245), IA245*COS(RADIANS(-$C245+Графики!$B$3))+IB245*SIN(RADIANS(-$C245+Графики!$B$3)),"")</f>
        <v/>
      </c>
      <c r="ID245" s="19" t="str">
        <f>IF(ISNUMBER(IA245), IA245*COS(RADIANS(-$C245+Графики!$B$5))+IB245*SIN(RADIANS(-$C245+Графики!$B$5)),"")</f>
        <v/>
      </c>
      <c r="IE245" s="24"/>
      <c r="IF245" s="25"/>
      <c r="IG245" s="25"/>
      <c r="IH245" s="25"/>
      <c r="II245" s="18" t="str">
        <f t="shared" si="655"/>
        <v/>
      </c>
      <c r="IJ245" s="18" t="str">
        <f t="shared" si="656"/>
        <v/>
      </c>
      <c r="IK245" s="18" t="str">
        <f t="shared" si="705"/>
        <v/>
      </c>
      <c r="IL245" s="18" t="str">
        <f t="shared" si="706"/>
        <v/>
      </c>
      <c r="IM245" s="18" t="str">
        <f>IF(ISNUMBER(IK245), IK245*COS(RADIANS(-$C245+Графики!$B$3))+IL245*SIN(RADIANS(-$C245+Графики!$B$3)),"")</f>
        <v/>
      </c>
      <c r="IN245" s="19" t="str">
        <f>IF(ISNUMBER(IK245), IK245*COS(RADIANS(-$C245+Графики!$B$5))+IL245*SIN(RADIANS(-$C245+Графики!$B$5)),"")</f>
        <v/>
      </c>
      <c r="IO245" s="24"/>
      <c r="IP245" s="25"/>
      <c r="IQ245" s="25"/>
      <c r="IR245" s="25"/>
      <c r="IS245" s="18" t="str">
        <f t="shared" si="657"/>
        <v/>
      </c>
      <c r="IT245" s="18" t="str">
        <f t="shared" si="658"/>
        <v/>
      </c>
      <c r="IU245" s="18" t="str">
        <f t="shared" si="707"/>
        <v/>
      </c>
      <c r="IV245" s="18" t="str">
        <f t="shared" si="708"/>
        <v/>
      </c>
      <c r="IW245" s="18" t="str">
        <f>IF(ISNUMBER(IU245), IU245*COS(RADIANS(-$C245+Графики!$B$3))+IV245*SIN(RADIANS(-$C245+Графики!$B$3)),"")</f>
        <v/>
      </c>
      <c r="IX245" s="19" t="str">
        <f>IF(ISNUMBER(IU245), IU245*COS(RADIANS(-$C245+Графики!$B$5))+IV245*SIN(RADIANS(-$C245+Графики!$B$5)),"")</f>
        <v/>
      </c>
    </row>
    <row r="246" spans="1:258" s="88" customFormat="1" x14ac:dyDescent="0.25">
      <c r="A246" s="44">
        <v>246</v>
      </c>
      <c r="B246" s="50">
        <v>0</v>
      </c>
      <c r="C246" s="11">
        <f>IF(Графики!$A$7="Расчитывать с учетом закручивания скважины",B246,0)</f>
        <v>0</v>
      </c>
      <c r="D246" s="47">
        <v>121.5</v>
      </c>
      <c r="E246" s="34">
        <f t="shared" si="709"/>
        <v>0</v>
      </c>
      <c r="F246" s="35">
        <f t="shared" si="709"/>
        <v>0</v>
      </c>
      <c r="G246" s="35">
        <f t="shared" si="605"/>
        <v>0</v>
      </c>
      <c r="H246" s="36">
        <f t="shared" si="606"/>
        <v>0</v>
      </c>
      <c r="I246" s="29"/>
      <c r="J246" s="25"/>
      <c r="K246" s="25"/>
      <c r="L246" s="25"/>
      <c r="M246" s="18" t="str">
        <f t="shared" si="609"/>
        <v/>
      </c>
      <c r="N246" s="18" t="str">
        <f t="shared" si="610"/>
        <v/>
      </c>
      <c r="O246" s="18" t="str">
        <f t="shared" si="659"/>
        <v/>
      </c>
      <c r="P246" s="18" t="str">
        <f t="shared" si="660"/>
        <v/>
      </c>
      <c r="Q246" s="18" t="str">
        <f>IF(ISNUMBER(O246), O246*COS(RADIANS(-$C246+Графики!$B$3))+P246*SIN(RADIANS(-$C246+Графики!$B$3)),"")</f>
        <v/>
      </c>
      <c r="R246" s="19" t="str">
        <f>IF(ISNUMBER(O246), O246*COS(RADIANS(-$C246+Графики!$B$5))+P246*SIN(RADIANS(-$C246+Графики!$B$5)),"")</f>
        <v/>
      </c>
      <c r="S246" s="29"/>
      <c r="T246" s="25"/>
      <c r="U246" s="25"/>
      <c r="V246" s="25"/>
      <c r="W246" s="18" t="str">
        <f t="shared" si="611"/>
        <v/>
      </c>
      <c r="X246" s="18" t="str">
        <f t="shared" si="612"/>
        <v/>
      </c>
      <c r="Y246" s="18" t="str">
        <f t="shared" si="661"/>
        <v/>
      </c>
      <c r="Z246" s="18" t="str">
        <f t="shared" si="662"/>
        <v/>
      </c>
      <c r="AA246" s="18" t="str">
        <f>IF(ISNUMBER(Y246), Y246*COS(RADIANS(-$C246+Графики!$B$3))+Z246*SIN(RADIANS(-$C246+Графики!$B$3)),"")</f>
        <v/>
      </c>
      <c r="AB246" s="18" t="str">
        <f>IF(ISNUMBER(Y246), Y246*COS(RADIANS(-$C246+Графики!$B$5))+Z246*SIN(RADIANS(-$C246+Графики!$B$5)),"")</f>
        <v/>
      </c>
      <c r="AC246" s="24"/>
      <c r="AD246" s="25"/>
      <c r="AE246" s="25"/>
      <c r="AF246" s="25"/>
      <c r="AG246" s="18" t="str">
        <f t="shared" si="613"/>
        <v/>
      </c>
      <c r="AH246" s="18" t="str">
        <f t="shared" si="614"/>
        <v/>
      </c>
      <c r="AI246" s="18" t="str">
        <f t="shared" si="663"/>
        <v/>
      </c>
      <c r="AJ246" s="18" t="str">
        <f t="shared" si="664"/>
        <v/>
      </c>
      <c r="AK246" s="18" t="str">
        <f>IF(ISNUMBER(AI246), AI246*COS(RADIANS(-$C246+Графики!$B$3))+AJ246*SIN(RADIANS(-$C246+Графики!$B$3)),"")</f>
        <v/>
      </c>
      <c r="AL246" s="19" t="str">
        <f>IF(ISNUMBER(AI246), AI246*COS(RADIANS(-$C246+Графики!$B$5))+AJ246*SIN(RADIANS(-$C246+Графики!$B$5)),"")</f>
        <v/>
      </c>
      <c r="AM246" s="24"/>
      <c r="AN246" s="25"/>
      <c r="AO246" s="25"/>
      <c r="AP246" s="25"/>
      <c r="AQ246" s="18" t="str">
        <f t="shared" si="615"/>
        <v/>
      </c>
      <c r="AR246" s="18" t="str">
        <f t="shared" si="616"/>
        <v/>
      </c>
      <c r="AS246" s="18" t="str">
        <f t="shared" si="665"/>
        <v/>
      </c>
      <c r="AT246" s="18" t="str">
        <f t="shared" si="666"/>
        <v/>
      </c>
      <c r="AU246" s="18" t="str">
        <f>IF(ISNUMBER(AS246), AS246*COS(RADIANS(-$C246+Графики!$B$3))+AT246*SIN(RADIANS(-$C246+Графики!$B$3)),"")</f>
        <v/>
      </c>
      <c r="AV246" s="19" t="str">
        <f>IF(ISNUMBER(AS246), AS246*COS(RADIANS(-$C246+Графики!$B$5))+AT246*SIN(RADIANS(-$C246+Графики!$B$5)),"")</f>
        <v/>
      </c>
      <c r="AW246" s="24"/>
      <c r="AX246" s="25"/>
      <c r="AY246" s="25"/>
      <c r="AZ246" s="25"/>
      <c r="BA246" s="18" t="str">
        <f t="shared" si="617"/>
        <v/>
      </c>
      <c r="BB246" s="18" t="str">
        <f t="shared" si="618"/>
        <v/>
      </c>
      <c r="BC246" s="18" t="str">
        <f t="shared" si="667"/>
        <v/>
      </c>
      <c r="BD246" s="18" t="str">
        <f t="shared" si="668"/>
        <v/>
      </c>
      <c r="BE246" s="18" t="str">
        <f>IF(ISNUMBER(BC246), BC246*COS(RADIANS(-$C246+Графики!$B$3))+BD246*SIN(RADIANS(-$C246+Графики!$B$3)),"")</f>
        <v/>
      </c>
      <c r="BF246" s="19" t="str">
        <f>IF(ISNUMBER(BC246), BC246*COS(RADIANS(-$C246+Графики!$B$5))+BD246*SIN(RADIANS(-$C246+Графики!$B$5)),"")</f>
        <v/>
      </c>
      <c r="BG246" s="24"/>
      <c r="BH246" s="25"/>
      <c r="BI246" s="25"/>
      <c r="BJ246" s="25"/>
      <c r="BK246" s="18" t="str">
        <f t="shared" si="619"/>
        <v/>
      </c>
      <c r="BL246" s="18" t="str">
        <f t="shared" si="620"/>
        <v/>
      </c>
      <c r="BM246" s="18" t="str">
        <f t="shared" si="669"/>
        <v/>
      </c>
      <c r="BN246" s="18" t="str">
        <f t="shared" si="670"/>
        <v/>
      </c>
      <c r="BO246" s="18" t="str">
        <f>IF(ISNUMBER(BM246), BM246*COS(RADIANS(-$C246+Графики!$B$3))+BN246*SIN(RADIANS(-$C246+Графики!$B$3)),"")</f>
        <v/>
      </c>
      <c r="BP246" s="19" t="str">
        <f>IF(ISNUMBER(BM246), BM246*COS(RADIANS(-$C246+Графики!$B$5))+BN246*SIN(RADIANS(-$C246+Графики!$B$5)),"")</f>
        <v/>
      </c>
      <c r="BQ246" s="24"/>
      <c r="BR246" s="25"/>
      <c r="BS246" s="25"/>
      <c r="BT246" s="25"/>
      <c r="BU246" s="18" t="str">
        <f t="shared" si="621"/>
        <v/>
      </c>
      <c r="BV246" s="18" t="str">
        <f t="shared" si="622"/>
        <v/>
      </c>
      <c r="BW246" s="18" t="str">
        <f t="shared" si="671"/>
        <v/>
      </c>
      <c r="BX246" s="18" t="str">
        <f t="shared" si="672"/>
        <v/>
      </c>
      <c r="BY246" s="18" t="str">
        <f>IF(ISNUMBER(BW246), BW246*COS(RADIANS(-$C246+Графики!$B$3))+BX246*SIN(RADIANS(-$C246+Графики!$B$3)),"")</f>
        <v/>
      </c>
      <c r="BZ246" s="19" t="str">
        <f>IF(ISNUMBER(BW246), BW246*COS(RADIANS(-$C246+Графики!$B$5))+BX246*SIN(RADIANS(-$C246+Графики!$B$5)),"")</f>
        <v/>
      </c>
      <c r="CA246" s="29"/>
      <c r="CB246" s="25"/>
      <c r="CC246" s="25"/>
      <c r="CD246" s="25"/>
      <c r="CE246" s="18" t="str">
        <f t="shared" si="623"/>
        <v/>
      </c>
      <c r="CF246" s="18" t="str">
        <f t="shared" si="624"/>
        <v/>
      </c>
      <c r="CG246" s="18" t="str">
        <f t="shared" si="673"/>
        <v/>
      </c>
      <c r="CH246" s="18" t="str">
        <f t="shared" si="674"/>
        <v/>
      </c>
      <c r="CI246" s="18" t="str">
        <f>IF(ISNUMBER(CG246), CG246*COS(RADIANS(-$C246+Графики!$B$3))+CH246*SIN(RADIANS(-$C246+Графики!$B$3)),"")</f>
        <v/>
      </c>
      <c r="CJ246" s="19" t="str">
        <f>IF(ISNUMBER(CG246), CG246*COS(RADIANS(-$C246+Графики!$B$5))+CH246*SIN(RADIANS(-$C246+Графики!$B$5)),"")</f>
        <v/>
      </c>
      <c r="CK246" s="24"/>
      <c r="CL246" s="25"/>
      <c r="CM246" s="25"/>
      <c r="CN246" s="25"/>
      <c r="CO246" s="18" t="str">
        <f t="shared" si="625"/>
        <v/>
      </c>
      <c r="CP246" s="18" t="str">
        <f t="shared" si="626"/>
        <v/>
      </c>
      <c r="CQ246" s="18" t="str">
        <f t="shared" si="675"/>
        <v/>
      </c>
      <c r="CR246" s="18" t="str">
        <f t="shared" si="676"/>
        <v/>
      </c>
      <c r="CS246" s="18" t="str">
        <f>IF(ISNUMBER(CQ246), CQ246*COS(RADIANS(-$C246+Графики!$B$3))+CR246*SIN(RADIANS(-$C246+Графики!$B$3)),"")</f>
        <v/>
      </c>
      <c r="CT246" s="19" t="str">
        <f>IF(ISNUMBER(CQ246), CQ246*COS(RADIANS(-$C246+Графики!$B$5))+CR246*SIN(RADIANS(-$C246+Графики!$B$5)),"")</f>
        <v/>
      </c>
      <c r="CU246" s="24"/>
      <c r="CV246" s="25"/>
      <c r="CW246" s="25"/>
      <c r="CX246" s="25"/>
      <c r="CY246" s="18" t="str">
        <f t="shared" si="627"/>
        <v/>
      </c>
      <c r="CZ246" s="18" t="str">
        <f t="shared" si="628"/>
        <v/>
      </c>
      <c r="DA246" s="18" t="str">
        <f t="shared" si="677"/>
        <v/>
      </c>
      <c r="DB246" s="18" t="str">
        <f t="shared" si="678"/>
        <v/>
      </c>
      <c r="DC246" s="18" t="str">
        <f>IF(ISNUMBER(DA246), DA246*COS(RADIANS(-$C246+Графики!$B$3))+DB246*SIN(RADIANS(-$C246+Графики!$B$3)),"")</f>
        <v/>
      </c>
      <c r="DD246" s="19" t="str">
        <f>IF(ISNUMBER(DA246), DA246*COS(RADIANS(-$C246+Графики!$B$5))+DB246*SIN(RADIANS(-$C246+Графики!$B$5)),"")</f>
        <v/>
      </c>
      <c r="DE246" s="24"/>
      <c r="DF246" s="25"/>
      <c r="DG246" s="25"/>
      <c r="DH246" s="25"/>
      <c r="DI246" s="18" t="str">
        <f t="shared" si="629"/>
        <v/>
      </c>
      <c r="DJ246" s="18" t="str">
        <f t="shared" si="630"/>
        <v/>
      </c>
      <c r="DK246" s="18" t="str">
        <f t="shared" si="679"/>
        <v/>
      </c>
      <c r="DL246" s="18" t="str">
        <f t="shared" si="680"/>
        <v/>
      </c>
      <c r="DM246" s="18" t="str">
        <f>IF(ISNUMBER(DK246), DK246*COS(RADIANS(-$C246+Графики!$B$3))+DL246*SIN(RADIANS(-$C246+Графики!$B$3)),"")</f>
        <v/>
      </c>
      <c r="DN246" s="19" t="str">
        <f>IF(ISNUMBER(DK246), DK246*COS(RADIANS(-$C246+Графики!$B$5))+DL246*SIN(RADIANS(-$C246+Графики!$B$5)),"")</f>
        <v/>
      </c>
      <c r="DO246" s="24"/>
      <c r="DP246" s="25"/>
      <c r="DQ246" s="25"/>
      <c r="DR246" s="25"/>
      <c r="DS246" s="18" t="str">
        <f t="shared" si="631"/>
        <v/>
      </c>
      <c r="DT246" s="18" t="str">
        <f t="shared" si="632"/>
        <v/>
      </c>
      <c r="DU246" s="18" t="str">
        <f t="shared" si="681"/>
        <v/>
      </c>
      <c r="DV246" s="18" t="str">
        <f t="shared" si="682"/>
        <v/>
      </c>
      <c r="DW246" s="18" t="str">
        <f>IF(ISNUMBER(DU246), DU246*COS(RADIANS(-$C246+Графики!$B$3))+DV246*SIN(RADIANS(-$C246+Графики!$B$3)),"")</f>
        <v/>
      </c>
      <c r="DX246" s="19" t="str">
        <f>IF(ISNUMBER(DU246), DU246*COS(RADIANS(-$C246+Графики!$B$5))+DV246*SIN(RADIANS(-$C246+Графики!$B$5)),"")</f>
        <v/>
      </c>
      <c r="DY246" s="24"/>
      <c r="DZ246" s="25"/>
      <c r="EA246" s="25"/>
      <c r="EB246" s="25"/>
      <c r="EC246" s="18" t="str">
        <f t="shared" si="633"/>
        <v/>
      </c>
      <c r="ED246" s="18" t="str">
        <f t="shared" si="634"/>
        <v/>
      </c>
      <c r="EE246" s="18" t="str">
        <f t="shared" si="683"/>
        <v/>
      </c>
      <c r="EF246" s="18" t="str">
        <f t="shared" si="684"/>
        <v/>
      </c>
      <c r="EG246" s="18" t="str">
        <f>IF(ISNUMBER(EE246), EE246*COS(RADIANS(-$C246+Графики!$B$3))+EF246*SIN(RADIANS(-$C246+Графики!$B$3)),"")</f>
        <v/>
      </c>
      <c r="EH246" s="19" t="str">
        <f>IF(ISNUMBER(EE246), EE246*COS(RADIANS(-$C246+Графики!$B$5))+EF246*SIN(RADIANS(-$C246+Графики!$B$5)),"")</f>
        <v/>
      </c>
      <c r="EI246" s="24"/>
      <c r="EJ246" s="25"/>
      <c r="EK246" s="25"/>
      <c r="EL246" s="25"/>
      <c r="EM246" s="18" t="str">
        <f t="shared" si="635"/>
        <v/>
      </c>
      <c r="EN246" s="18" t="str">
        <f t="shared" si="636"/>
        <v/>
      </c>
      <c r="EO246" s="18" t="str">
        <f t="shared" si="685"/>
        <v/>
      </c>
      <c r="EP246" s="18" t="str">
        <f t="shared" si="686"/>
        <v/>
      </c>
      <c r="EQ246" s="18" t="str">
        <f>IF(ISNUMBER(EO246), EO246*COS(RADIANS(-$C246+Графики!$B$3))+EP246*SIN(RADIANS(-$C246+Графики!$B$3)),"")</f>
        <v/>
      </c>
      <c r="ER246" s="19" t="str">
        <f>IF(ISNUMBER(EO246), EO246*COS(RADIANS(-$C246+Графики!$B$5))+EP246*SIN(RADIANS(-$C246+Графики!$B$5)),"")</f>
        <v/>
      </c>
      <c r="ES246" s="24"/>
      <c r="ET246" s="25"/>
      <c r="EU246" s="25"/>
      <c r="EV246" s="25"/>
      <c r="EW246" s="18" t="str">
        <f t="shared" si="637"/>
        <v/>
      </c>
      <c r="EX246" s="18" t="str">
        <f t="shared" si="638"/>
        <v/>
      </c>
      <c r="EY246" s="18" t="str">
        <f t="shared" si="687"/>
        <v/>
      </c>
      <c r="EZ246" s="18" t="str">
        <f t="shared" si="688"/>
        <v/>
      </c>
      <c r="FA246" s="18" t="str">
        <f>IF(ISNUMBER(EY246), EY246*COS(RADIANS(-$C246+Графики!$B$3))+EZ246*SIN(RADIANS(-$C246+Графики!$B$3)),"")</f>
        <v/>
      </c>
      <c r="FB246" s="19" t="str">
        <f>IF(ISNUMBER(EY246), EY246*COS(RADIANS(-$C246+Графики!$B$5))+EZ246*SIN(RADIANS(-$C246+Графики!$B$5)),"")</f>
        <v/>
      </c>
      <c r="FC246" s="24"/>
      <c r="FD246" s="25"/>
      <c r="FE246" s="25"/>
      <c r="FF246" s="25"/>
      <c r="FG246" s="18" t="str">
        <f t="shared" si="639"/>
        <v/>
      </c>
      <c r="FH246" s="18" t="str">
        <f t="shared" si="640"/>
        <v/>
      </c>
      <c r="FI246" s="18" t="str">
        <f t="shared" si="689"/>
        <v/>
      </c>
      <c r="FJ246" s="18" t="str">
        <f t="shared" si="690"/>
        <v/>
      </c>
      <c r="FK246" s="18" t="str">
        <f>IF(ISNUMBER(FI246), FI246*COS(RADIANS(-$C246+Графики!$B$3))+FJ246*SIN(RADIANS(-$C246+Графики!$B$3)),"")</f>
        <v/>
      </c>
      <c r="FL246" s="19" t="str">
        <f>IF(ISNUMBER(FI246), FI246*COS(RADIANS(-$C246+Графики!$B$5))+FJ246*SIN(RADIANS(-$C246+Графики!$B$5)),"")</f>
        <v/>
      </c>
      <c r="FM246" s="24"/>
      <c r="FN246" s="25"/>
      <c r="FO246" s="25"/>
      <c r="FP246" s="25"/>
      <c r="FQ246" s="18" t="str">
        <f t="shared" si="641"/>
        <v/>
      </c>
      <c r="FR246" s="18" t="str">
        <f t="shared" si="642"/>
        <v/>
      </c>
      <c r="FS246" s="18" t="str">
        <f t="shared" si="691"/>
        <v/>
      </c>
      <c r="FT246" s="18" t="str">
        <f t="shared" si="692"/>
        <v/>
      </c>
      <c r="FU246" s="18" t="str">
        <f>IF(ISNUMBER(FS246), FS246*COS(RADIANS(-$C246+Графики!$B$3))+FT246*SIN(RADIANS(-$C246+Графики!$B$3)),"")</f>
        <v/>
      </c>
      <c r="FV246" s="19" t="str">
        <f>IF(ISNUMBER(FS246), FS246*COS(RADIANS(-$C246+Графики!$B$5))+FT246*SIN(RADIANS(-$C246+Графики!$B$5)),"")</f>
        <v/>
      </c>
      <c r="FW246" s="24"/>
      <c r="FX246" s="25"/>
      <c r="FY246" s="25"/>
      <c r="FZ246" s="25"/>
      <c r="GA246" s="18" t="str">
        <f t="shared" si="643"/>
        <v/>
      </c>
      <c r="GB246" s="18" t="str">
        <f t="shared" si="644"/>
        <v/>
      </c>
      <c r="GC246" s="18" t="str">
        <f t="shared" si="693"/>
        <v/>
      </c>
      <c r="GD246" s="18" t="str">
        <f t="shared" si="694"/>
        <v/>
      </c>
      <c r="GE246" s="18" t="str">
        <f>IF(ISNUMBER(GC246), GC246*COS(RADIANS(-$C246+Графики!$B$3))+GD246*SIN(RADIANS(-$C246+Графики!$B$3)),"")</f>
        <v/>
      </c>
      <c r="GF246" s="19" t="str">
        <f>IF(ISNUMBER(GC246), GC246*COS(RADIANS(-$C246+Графики!$B$5))+GD246*SIN(RADIANS(-$C246+Графики!$B$5)),"")</f>
        <v/>
      </c>
      <c r="GG246" s="24"/>
      <c r="GH246" s="25"/>
      <c r="GI246" s="25"/>
      <c r="GJ246" s="25"/>
      <c r="GK246" s="18" t="str">
        <f t="shared" si="645"/>
        <v/>
      </c>
      <c r="GL246" s="18" t="str">
        <f t="shared" si="646"/>
        <v/>
      </c>
      <c r="GM246" s="18" t="str">
        <f t="shared" si="695"/>
        <v/>
      </c>
      <c r="GN246" s="18" t="str">
        <f t="shared" si="696"/>
        <v/>
      </c>
      <c r="GO246" s="18" t="str">
        <f>IF(ISNUMBER(GM246), GM246*COS(RADIANS(-$C246+Графики!$B$3))+GN246*SIN(RADIANS(-$C246+Графики!$B$3)),"")</f>
        <v/>
      </c>
      <c r="GP246" s="19" t="str">
        <f>IF(ISNUMBER(GM246), GM246*COS(RADIANS(-$C246+Графики!$B$5))+GN246*SIN(RADIANS(-$C246+Графики!$B$5)),"")</f>
        <v/>
      </c>
      <c r="GQ246" s="24"/>
      <c r="GR246" s="25"/>
      <c r="GS246" s="25"/>
      <c r="GT246" s="25"/>
      <c r="GU246" s="18" t="str">
        <f t="shared" si="647"/>
        <v/>
      </c>
      <c r="GV246" s="18" t="str">
        <f t="shared" si="648"/>
        <v/>
      </c>
      <c r="GW246" s="18" t="str">
        <f t="shared" si="697"/>
        <v/>
      </c>
      <c r="GX246" s="18" t="str">
        <f t="shared" si="698"/>
        <v/>
      </c>
      <c r="GY246" s="18" t="str">
        <f>IF(ISNUMBER(GW246), GW246*COS(RADIANS(-$C246+Графики!$B$3))+GX246*SIN(RADIANS(-$C246+Графики!$B$3)),"")</f>
        <v/>
      </c>
      <c r="GZ246" s="19" t="str">
        <f>IF(ISNUMBER(GW246), GW246*COS(RADIANS(-$C246+Графики!$B$5))+GX246*SIN(RADIANS(-$C246+Графики!$B$5)),"")</f>
        <v/>
      </c>
      <c r="HA246" s="24"/>
      <c r="HB246" s="25"/>
      <c r="HC246" s="25"/>
      <c r="HD246" s="25"/>
      <c r="HE246" s="18" t="str">
        <f t="shared" si="649"/>
        <v/>
      </c>
      <c r="HF246" s="18" t="str">
        <f t="shared" si="650"/>
        <v/>
      </c>
      <c r="HG246" s="18" t="str">
        <f t="shared" si="699"/>
        <v/>
      </c>
      <c r="HH246" s="18" t="str">
        <f t="shared" si="700"/>
        <v/>
      </c>
      <c r="HI246" s="18" t="str">
        <f>IF(ISNUMBER(HG246), HG246*COS(RADIANS(-$C246+Графики!$B$3))+HH246*SIN(RADIANS(-$C246+Графики!$B$3)),"")</f>
        <v/>
      </c>
      <c r="HJ246" s="19" t="str">
        <f>IF(ISNUMBER(HG246), HG246*COS(RADIANS(-$C246+Графики!$B$5))+HH246*SIN(RADIANS(-$C246+Графики!$B$5)),"")</f>
        <v/>
      </c>
      <c r="HK246" s="24"/>
      <c r="HL246" s="25"/>
      <c r="HM246" s="25"/>
      <c r="HN246" s="25"/>
      <c r="HO246" s="18" t="str">
        <f t="shared" si="651"/>
        <v/>
      </c>
      <c r="HP246" s="18" t="str">
        <f t="shared" si="652"/>
        <v/>
      </c>
      <c r="HQ246" s="18" t="str">
        <f t="shared" si="701"/>
        <v/>
      </c>
      <c r="HR246" s="18" t="str">
        <f t="shared" si="702"/>
        <v/>
      </c>
      <c r="HS246" s="18" t="str">
        <f>IF(ISNUMBER(HQ246), HQ246*COS(RADIANS(-$C246+Графики!$B$3))+HR246*SIN(RADIANS(-$C246+Графики!$B$3)),"")</f>
        <v/>
      </c>
      <c r="HT246" s="19" t="str">
        <f>IF(ISNUMBER(HQ246), HQ246*COS(RADIANS(-$C246+Графики!$B$5))+HR246*SIN(RADIANS(-$C246+Графики!$B$5)),"")</f>
        <v/>
      </c>
      <c r="HU246" s="24"/>
      <c r="HV246" s="25"/>
      <c r="HW246" s="25"/>
      <c r="HX246" s="25"/>
      <c r="HY246" s="18" t="str">
        <f t="shared" si="653"/>
        <v/>
      </c>
      <c r="HZ246" s="18" t="str">
        <f t="shared" si="654"/>
        <v/>
      </c>
      <c r="IA246" s="18" t="str">
        <f t="shared" si="703"/>
        <v/>
      </c>
      <c r="IB246" s="18" t="str">
        <f t="shared" si="704"/>
        <v/>
      </c>
      <c r="IC246" s="18" t="str">
        <f>IF(ISNUMBER(IA246), IA246*COS(RADIANS(-$C246+Графики!$B$3))+IB246*SIN(RADIANS(-$C246+Графики!$B$3)),"")</f>
        <v/>
      </c>
      <c r="ID246" s="19" t="str">
        <f>IF(ISNUMBER(IA246), IA246*COS(RADIANS(-$C246+Графики!$B$5))+IB246*SIN(RADIANS(-$C246+Графики!$B$5)),"")</f>
        <v/>
      </c>
      <c r="IE246" s="24"/>
      <c r="IF246" s="25"/>
      <c r="IG246" s="25"/>
      <c r="IH246" s="25"/>
      <c r="II246" s="18" t="str">
        <f t="shared" si="655"/>
        <v/>
      </c>
      <c r="IJ246" s="18" t="str">
        <f t="shared" si="656"/>
        <v/>
      </c>
      <c r="IK246" s="18" t="str">
        <f t="shared" si="705"/>
        <v/>
      </c>
      <c r="IL246" s="18" t="str">
        <f t="shared" si="706"/>
        <v/>
      </c>
      <c r="IM246" s="18" t="str">
        <f>IF(ISNUMBER(IK246), IK246*COS(RADIANS(-$C246+Графики!$B$3))+IL246*SIN(RADIANS(-$C246+Графики!$B$3)),"")</f>
        <v/>
      </c>
      <c r="IN246" s="19" t="str">
        <f>IF(ISNUMBER(IK246), IK246*COS(RADIANS(-$C246+Графики!$B$5))+IL246*SIN(RADIANS(-$C246+Графики!$B$5)),"")</f>
        <v/>
      </c>
      <c r="IO246" s="24"/>
      <c r="IP246" s="25"/>
      <c r="IQ246" s="25"/>
      <c r="IR246" s="25"/>
      <c r="IS246" s="18" t="str">
        <f t="shared" si="657"/>
        <v/>
      </c>
      <c r="IT246" s="18" t="str">
        <f t="shared" si="658"/>
        <v/>
      </c>
      <c r="IU246" s="18" t="str">
        <f t="shared" si="707"/>
        <v/>
      </c>
      <c r="IV246" s="18" t="str">
        <f t="shared" si="708"/>
        <v/>
      </c>
      <c r="IW246" s="18" t="str">
        <f>IF(ISNUMBER(IU246), IU246*COS(RADIANS(-$C246+Графики!$B$3))+IV246*SIN(RADIANS(-$C246+Графики!$B$3)),"")</f>
        <v/>
      </c>
      <c r="IX246" s="19" t="str">
        <f>IF(ISNUMBER(IU246), IU246*COS(RADIANS(-$C246+Графики!$B$5))+IV246*SIN(RADIANS(-$C246+Графики!$B$5)),"")</f>
        <v/>
      </c>
    </row>
    <row r="247" spans="1:258" s="88" customFormat="1" x14ac:dyDescent="0.25">
      <c r="A247" s="44">
        <v>247</v>
      </c>
      <c r="B247" s="50">
        <v>0</v>
      </c>
      <c r="C247" s="11">
        <f>IF(Графики!$A$7="Расчитывать с учетом закручивания скважины",B247,0)</f>
        <v>0</v>
      </c>
      <c r="D247" s="47">
        <v>122</v>
      </c>
      <c r="E247" s="34">
        <f t="shared" si="709"/>
        <v>0</v>
      </c>
      <c r="F247" s="35">
        <f t="shared" si="709"/>
        <v>0</v>
      </c>
      <c r="G247" s="35">
        <f t="shared" si="605"/>
        <v>0</v>
      </c>
      <c r="H247" s="36">
        <f t="shared" si="606"/>
        <v>0</v>
      </c>
      <c r="I247" s="29"/>
      <c r="J247" s="25"/>
      <c r="K247" s="25"/>
      <c r="L247" s="25"/>
      <c r="M247" s="18" t="str">
        <f t="shared" si="609"/>
        <v/>
      </c>
      <c r="N247" s="18" t="str">
        <f t="shared" si="610"/>
        <v/>
      </c>
      <c r="O247" s="18" t="str">
        <f t="shared" si="659"/>
        <v/>
      </c>
      <c r="P247" s="18" t="str">
        <f t="shared" si="660"/>
        <v/>
      </c>
      <c r="Q247" s="18" t="str">
        <f>IF(ISNUMBER(O247), O247*COS(RADIANS(-$C247+Графики!$B$3))+P247*SIN(RADIANS(-$C247+Графики!$B$3)),"")</f>
        <v/>
      </c>
      <c r="R247" s="19" t="str">
        <f>IF(ISNUMBER(O247), O247*COS(RADIANS(-$C247+Графики!$B$5))+P247*SIN(RADIANS(-$C247+Графики!$B$5)),"")</f>
        <v/>
      </c>
      <c r="S247" s="29"/>
      <c r="T247" s="25"/>
      <c r="U247" s="25"/>
      <c r="V247" s="25"/>
      <c r="W247" s="18" t="str">
        <f t="shared" si="611"/>
        <v/>
      </c>
      <c r="X247" s="18" t="str">
        <f t="shared" si="612"/>
        <v/>
      </c>
      <c r="Y247" s="18" t="str">
        <f t="shared" si="661"/>
        <v/>
      </c>
      <c r="Z247" s="18" t="str">
        <f t="shared" si="662"/>
        <v/>
      </c>
      <c r="AA247" s="18" t="str">
        <f>IF(ISNUMBER(Y247), Y247*COS(RADIANS(-$C247+Графики!$B$3))+Z247*SIN(RADIANS(-$C247+Графики!$B$3)),"")</f>
        <v/>
      </c>
      <c r="AB247" s="18" t="str">
        <f>IF(ISNUMBER(Y247), Y247*COS(RADIANS(-$C247+Графики!$B$5))+Z247*SIN(RADIANS(-$C247+Графики!$B$5)),"")</f>
        <v/>
      </c>
      <c r="AC247" s="24"/>
      <c r="AD247" s="25"/>
      <c r="AE247" s="25"/>
      <c r="AF247" s="25"/>
      <c r="AG247" s="18" t="str">
        <f t="shared" si="613"/>
        <v/>
      </c>
      <c r="AH247" s="18" t="str">
        <f t="shared" si="614"/>
        <v/>
      </c>
      <c r="AI247" s="18" t="str">
        <f t="shared" si="663"/>
        <v/>
      </c>
      <c r="AJ247" s="18" t="str">
        <f t="shared" si="664"/>
        <v/>
      </c>
      <c r="AK247" s="18" t="str">
        <f>IF(ISNUMBER(AI247), AI247*COS(RADIANS(-$C247+Графики!$B$3))+AJ247*SIN(RADIANS(-$C247+Графики!$B$3)),"")</f>
        <v/>
      </c>
      <c r="AL247" s="19" t="str">
        <f>IF(ISNUMBER(AI247), AI247*COS(RADIANS(-$C247+Графики!$B$5))+AJ247*SIN(RADIANS(-$C247+Графики!$B$5)),"")</f>
        <v/>
      </c>
      <c r="AM247" s="24"/>
      <c r="AN247" s="25"/>
      <c r="AO247" s="25"/>
      <c r="AP247" s="25"/>
      <c r="AQ247" s="18" t="str">
        <f t="shared" si="615"/>
        <v/>
      </c>
      <c r="AR247" s="18" t="str">
        <f t="shared" si="616"/>
        <v/>
      </c>
      <c r="AS247" s="18" t="str">
        <f t="shared" si="665"/>
        <v/>
      </c>
      <c r="AT247" s="18" t="str">
        <f t="shared" si="666"/>
        <v/>
      </c>
      <c r="AU247" s="18" t="str">
        <f>IF(ISNUMBER(AS247), AS247*COS(RADIANS(-$C247+Графики!$B$3))+AT247*SIN(RADIANS(-$C247+Графики!$B$3)),"")</f>
        <v/>
      </c>
      <c r="AV247" s="19" t="str">
        <f>IF(ISNUMBER(AS247), AS247*COS(RADIANS(-$C247+Графики!$B$5))+AT247*SIN(RADIANS(-$C247+Графики!$B$5)),"")</f>
        <v/>
      </c>
      <c r="AW247" s="24"/>
      <c r="AX247" s="25"/>
      <c r="AY247" s="25"/>
      <c r="AZ247" s="25"/>
      <c r="BA247" s="18" t="str">
        <f t="shared" si="617"/>
        <v/>
      </c>
      <c r="BB247" s="18" t="str">
        <f t="shared" si="618"/>
        <v/>
      </c>
      <c r="BC247" s="18" t="str">
        <f t="shared" si="667"/>
        <v/>
      </c>
      <c r="BD247" s="18" t="str">
        <f t="shared" si="668"/>
        <v/>
      </c>
      <c r="BE247" s="18" t="str">
        <f>IF(ISNUMBER(BC247), BC247*COS(RADIANS(-$C247+Графики!$B$3))+BD247*SIN(RADIANS(-$C247+Графики!$B$3)),"")</f>
        <v/>
      </c>
      <c r="BF247" s="19" t="str">
        <f>IF(ISNUMBER(BC247), BC247*COS(RADIANS(-$C247+Графики!$B$5))+BD247*SIN(RADIANS(-$C247+Графики!$B$5)),"")</f>
        <v/>
      </c>
      <c r="BG247" s="24"/>
      <c r="BH247" s="25"/>
      <c r="BI247" s="25"/>
      <c r="BJ247" s="25"/>
      <c r="BK247" s="18" t="str">
        <f t="shared" si="619"/>
        <v/>
      </c>
      <c r="BL247" s="18" t="str">
        <f t="shared" si="620"/>
        <v/>
      </c>
      <c r="BM247" s="18" t="str">
        <f t="shared" si="669"/>
        <v/>
      </c>
      <c r="BN247" s="18" t="str">
        <f t="shared" si="670"/>
        <v/>
      </c>
      <c r="BO247" s="18" t="str">
        <f>IF(ISNUMBER(BM247), BM247*COS(RADIANS(-$C247+Графики!$B$3))+BN247*SIN(RADIANS(-$C247+Графики!$B$3)),"")</f>
        <v/>
      </c>
      <c r="BP247" s="19" t="str">
        <f>IF(ISNUMBER(BM247), BM247*COS(RADIANS(-$C247+Графики!$B$5))+BN247*SIN(RADIANS(-$C247+Графики!$B$5)),"")</f>
        <v/>
      </c>
      <c r="BQ247" s="24"/>
      <c r="BR247" s="25"/>
      <c r="BS247" s="25"/>
      <c r="BT247" s="25"/>
      <c r="BU247" s="18" t="str">
        <f t="shared" si="621"/>
        <v/>
      </c>
      <c r="BV247" s="18" t="str">
        <f t="shared" si="622"/>
        <v/>
      </c>
      <c r="BW247" s="18" t="str">
        <f t="shared" si="671"/>
        <v/>
      </c>
      <c r="BX247" s="18" t="str">
        <f t="shared" si="672"/>
        <v/>
      </c>
      <c r="BY247" s="18" t="str">
        <f>IF(ISNUMBER(BW247), BW247*COS(RADIANS(-$C247+Графики!$B$3))+BX247*SIN(RADIANS(-$C247+Графики!$B$3)),"")</f>
        <v/>
      </c>
      <c r="BZ247" s="19" t="str">
        <f>IF(ISNUMBER(BW247), BW247*COS(RADIANS(-$C247+Графики!$B$5))+BX247*SIN(RADIANS(-$C247+Графики!$B$5)),"")</f>
        <v/>
      </c>
      <c r="CA247" s="29"/>
      <c r="CB247" s="25"/>
      <c r="CC247" s="25"/>
      <c r="CD247" s="25"/>
      <c r="CE247" s="18" t="str">
        <f t="shared" si="623"/>
        <v/>
      </c>
      <c r="CF247" s="18" t="str">
        <f t="shared" si="624"/>
        <v/>
      </c>
      <c r="CG247" s="18" t="str">
        <f t="shared" si="673"/>
        <v/>
      </c>
      <c r="CH247" s="18" t="str">
        <f t="shared" si="674"/>
        <v/>
      </c>
      <c r="CI247" s="18" t="str">
        <f>IF(ISNUMBER(CG247), CG247*COS(RADIANS(-$C247+Графики!$B$3))+CH247*SIN(RADIANS(-$C247+Графики!$B$3)),"")</f>
        <v/>
      </c>
      <c r="CJ247" s="19" t="str">
        <f>IF(ISNUMBER(CG247), CG247*COS(RADIANS(-$C247+Графики!$B$5))+CH247*SIN(RADIANS(-$C247+Графики!$B$5)),"")</f>
        <v/>
      </c>
      <c r="CK247" s="24"/>
      <c r="CL247" s="25"/>
      <c r="CM247" s="25"/>
      <c r="CN247" s="25"/>
      <c r="CO247" s="18" t="str">
        <f t="shared" si="625"/>
        <v/>
      </c>
      <c r="CP247" s="18" t="str">
        <f t="shared" si="626"/>
        <v/>
      </c>
      <c r="CQ247" s="18" t="str">
        <f t="shared" si="675"/>
        <v/>
      </c>
      <c r="CR247" s="18" t="str">
        <f t="shared" si="676"/>
        <v/>
      </c>
      <c r="CS247" s="18" t="str">
        <f>IF(ISNUMBER(CQ247), CQ247*COS(RADIANS(-$C247+Графики!$B$3))+CR247*SIN(RADIANS(-$C247+Графики!$B$3)),"")</f>
        <v/>
      </c>
      <c r="CT247" s="19" t="str">
        <f>IF(ISNUMBER(CQ247), CQ247*COS(RADIANS(-$C247+Графики!$B$5))+CR247*SIN(RADIANS(-$C247+Графики!$B$5)),"")</f>
        <v/>
      </c>
      <c r="CU247" s="24"/>
      <c r="CV247" s="25"/>
      <c r="CW247" s="25"/>
      <c r="CX247" s="25"/>
      <c r="CY247" s="18" t="str">
        <f t="shared" si="627"/>
        <v/>
      </c>
      <c r="CZ247" s="18" t="str">
        <f t="shared" si="628"/>
        <v/>
      </c>
      <c r="DA247" s="18" t="str">
        <f t="shared" si="677"/>
        <v/>
      </c>
      <c r="DB247" s="18" t="str">
        <f t="shared" si="678"/>
        <v/>
      </c>
      <c r="DC247" s="18" t="str">
        <f>IF(ISNUMBER(DA247), DA247*COS(RADIANS(-$C247+Графики!$B$3))+DB247*SIN(RADIANS(-$C247+Графики!$B$3)),"")</f>
        <v/>
      </c>
      <c r="DD247" s="19" t="str">
        <f>IF(ISNUMBER(DA247), DA247*COS(RADIANS(-$C247+Графики!$B$5))+DB247*SIN(RADIANS(-$C247+Графики!$B$5)),"")</f>
        <v/>
      </c>
      <c r="DE247" s="24"/>
      <c r="DF247" s="25"/>
      <c r="DG247" s="25"/>
      <c r="DH247" s="25"/>
      <c r="DI247" s="18" t="str">
        <f t="shared" si="629"/>
        <v/>
      </c>
      <c r="DJ247" s="18" t="str">
        <f t="shared" si="630"/>
        <v/>
      </c>
      <c r="DK247" s="18" t="str">
        <f t="shared" si="679"/>
        <v/>
      </c>
      <c r="DL247" s="18" t="str">
        <f t="shared" si="680"/>
        <v/>
      </c>
      <c r="DM247" s="18" t="str">
        <f>IF(ISNUMBER(DK247), DK247*COS(RADIANS(-$C247+Графики!$B$3))+DL247*SIN(RADIANS(-$C247+Графики!$B$3)),"")</f>
        <v/>
      </c>
      <c r="DN247" s="19" t="str">
        <f>IF(ISNUMBER(DK247), DK247*COS(RADIANS(-$C247+Графики!$B$5))+DL247*SIN(RADIANS(-$C247+Графики!$B$5)),"")</f>
        <v/>
      </c>
      <c r="DO247" s="24"/>
      <c r="DP247" s="25"/>
      <c r="DQ247" s="25"/>
      <c r="DR247" s="25"/>
      <c r="DS247" s="18" t="str">
        <f t="shared" si="631"/>
        <v/>
      </c>
      <c r="DT247" s="18" t="str">
        <f t="shared" si="632"/>
        <v/>
      </c>
      <c r="DU247" s="18" t="str">
        <f t="shared" si="681"/>
        <v/>
      </c>
      <c r="DV247" s="18" t="str">
        <f t="shared" si="682"/>
        <v/>
      </c>
      <c r="DW247" s="18" t="str">
        <f>IF(ISNUMBER(DU247), DU247*COS(RADIANS(-$C247+Графики!$B$3))+DV247*SIN(RADIANS(-$C247+Графики!$B$3)),"")</f>
        <v/>
      </c>
      <c r="DX247" s="19" t="str">
        <f>IF(ISNUMBER(DU247), DU247*COS(RADIANS(-$C247+Графики!$B$5))+DV247*SIN(RADIANS(-$C247+Графики!$B$5)),"")</f>
        <v/>
      </c>
      <c r="DY247" s="24"/>
      <c r="DZ247" s="25"/>
      <c r="EA247" s="25"/>
      <c r="EB247" s="25"/>
      <c r="EC247" s="18" t="str">
        <f t="shared" si="633"/>
        <v/>
      </c>
      <c r="ED247" s="18" t="str">
        <f t="shared" si="634"/>
        <v/>
      </c>
      <c r="EE247" s="18" t="str">
        <f t="shared" si="683"/>
        <v/>
      </c>
      <c r="EF247" s="18" t="str">
        <f t="shared" si="684"/>
        <v/>
      </c>
      <c r="EG247" s="18" t="str">
        <f>IF(ISNUMBER(EE247), EE247*COS(RADIANS(-$C247+Графики!$B$3))+EF247*SIN(RADIANS(-$C247+Графики!$B$3)),"")</f>
        <v/>
      </c>
      <c r="EH247" s="19" t="str">
        <f>IF(ISNUMBER(EE247), EE247*COS(RADIANS(-$C247+Графики!$B$5))+EF247*SIN(RADIANS(-$C247+Графики!$B$5)),"")</f>
        <v/>
      </c>
      <c r="EI247" s="24"/>
      <c r="EJ247" s="25"/>
      <c r="EK247" s="25"/>
      <c r="EL247" s="25"/>
      <c r="EM247" s="18" t="str">
        <f t="shared" si="635"/>
        <v/>
      </c>
      <c r="EN247" s="18" t="str">
        <f t="shared" si="636"/>
        <v/>
      </c>
      <c r="EO247" s="18" t="str">
        <f t="shared" si="685"/>
        <v/>
      </c>
      <c r="EP247" s="18" t="str">
        <f t="shared" si="686"/>
        <v/>
      </c>
      <c r="EQ247" s="18" t="str">
        <f>IF(ISNUMBER(EO247), EO247*COS(RADIANS(-$C247+Графики!$B$3))+EP247*SIN(RADIANS(-$C247+Графики!$B$3)),"")</f>
        <v/>
      </c>
      <c r="ER247" s="19" t="str">
        <f>IF(ISNUMBER(EO247), EO247*COS(RADIANS(-$C247+Графики!$B$5))+EP247*SIN(RADIANS(-$C247+Графики!$B$5)),"")</f>
        <v/>
      </c>
      <c r="ES247" s="24"/>
      <c r="ET247" s="25"/>
      <c r="EU247" s="25"/>
      <c r="EV247" s="25"/>
      <c r="EW247" s="18" t="str">
        <f t="shared" si="637"/>
        <v/>
      </c>
      <c r="EX247" s="18" t="str">
        <f t="shared" si="638"/>
        <v/>
      </c>
      <c r="EY247" s="18" t="str">
        <f t="shared" si="687"/>
        <v/>
      </c>
      <c r="EZ247" s="18" t="str">
        <f t="shared" si="688"/>
        <v/>
      </c>
      <c r="FA247" s="18" t="str">
        <f>IF(ISNUMBER(EY247), EY247*COS(RADIANS(-$C247+Графики!$B$3))+EZ247*SIN(RADIANS(-$C247+Графики!$B$3)),"")</f>
        <v/>
      </c>
      <c r="FB247" s="19" t="str">
        <f>IF(ISNUMBER(EY247), EY247*COS(RADIANS(-$C247+Графики!$B$5))+EZ247*SIN(RADIANS(-$C247+Графики!$B$5)),"")</f>
        <v/>
      </c>
      <c r="FC247" s="24"/>
      <c r="FD247" s="25"/>
      <c r="FE247" s="25"/>
      <c r="FF247" s="25"/>
      <c r="FG247" s="18" t="str">
        <f t="shared" si="639"/>
        <v/>
      </c>
      <c r="FH247" s="18" t="str">
        <f t="shared" si="640"/>
        <v/>
      </c>
      <c r="FI247" s="18" t="str">
        <f t="shared" si="689"/>
        <v/>
      </c>
      <c r="FJ247" s="18" t="str">
        <f t="shared" si="690"/>
        <v/>
      </c>
      <c r="FK247" s="18" t="str">
        <f>IF(ISNUMBER(FI247), FI247*COS(RADIANS(-$C247+Графики!$B$3))+FJ247*SIN(RADIANS(-$C247+Графики!$B$3)),"")</f>
        <v/>
      </c>
      <c r="FL247" s="19" t="str">
        <f>IF(ISNUMBER(FI247), FI247*COS(RADIANS(-$C247+Графики!$B$5))+FJ247*SIN(RADIANS(-$C247+Графики!$B$5)),"")</f>
        <v/>
      </c>
      <c r="FM247" s="24"/>
      <c r="FN247" s="25"/>
      <c r="FO247" s="25"/>
      <c r="FP247" s="25"/>
      <c r="FQ247" s="18" t="str">
        <f t="shared" si="641"/>
        <v/>
      </c>
      <c r="FR247" s="18" t="str">
        <f t="shared" si="642"/>
        <v/>
      </c>
      <c r="FS247" s="18" t="str">
        <f t="shared" si="691"/>
        <v/>
      </c>
      <c r="FT247" s="18" t="str">
        <f t="shared" si="692"/>
        <v/>
      </c>
      <c r="FU247" s="18" t="str">
        <f>IF(ISNUMBER(FS247), FS247*COS(RADIANS(-$C247+Графики!$B$3))+FT247*SIN(RADIANS(-$C247+Графики!$B$3)),"")</f>
        <v/>
      </c>
      <c r="FV247" s="19" t="str">
        <f>IF(ISNUMBER(FS247), FS247*COS(RADIANS(-$C247+Графики!$B$5))+FT247*SIN(RADIANS(-$C247+Графики!$B$5)),"")</f>
        <v/>
      </c>
      <c r="FW247" s="24"/>
      <c r="FX247" s="25"/>
      <c r="FY247" s="25"/>
      <c r="FZ247" s="25"/>
      <c r="GA247" s="18" t="str">
        <f t="shared" si="643"/>
        <v/>
      </c>
      <c r="GB247" s="18" t="str">
        <f t="shared" si="644"/>
        <v/>
      </c>
      <c r="GC247" s="18" t="str">
        <f t="shared" si="693"/>
        <v/>
      </c>
      <c r="GD247" s="18" t="str">
        <f t="shared" si="694"/>
        <v/>
      </c>
      <c r="GE247" s="18" t="str">
        <f>IF(ISNUMBER(GC247), GC247*COS(RADIANS(-$C247+Графики!$B$3))+GD247*SIN(RADIANS(-$C247+Графики!$B$3)),"")</f>
        <v/>
      </c>
      <c r="GF247" s="19" t="str">
        <f>IF(ISNUMBER(GC247), GC247*COS(RADIANS(-$C247+Графики!$B$5))+GD247*SIN(RADIANS(-$C247+Графики!$B$5)),"")</f>
        <v/>
      </c>
      <c r="GG247" s="24"/>
      <c r="GH247" s="25"/>
      <c r="GI247" s="25"/>
      <c r="GJ247" s="25"/>
      <c r="GK247" s="18" t="str">
        <f t="shared" si="645"/>
        <v/>
      </c>
      <c r="GL247" s="18" t="str">
        <f t="shared" si="646"/>
        <v/>
      </c>
      <c r="GM247" s="18" t="str">
        <f t="shared" si="695"/>
        <v/>
      </c>
      <c r="GN247" s="18" t="str">
        <f t="shared" si="696"/>
        <v/>
      </c>
      <c r="GO247" s="18" t="str">
        <f>IF(ISNUMBER(GM247), GM247*COS(RADIANS(-$C247+Графики!$B$3))+GN247*SIN(RADIANS(-$C247+Графики!$B$3)),"")</f>
        <v/>
      </c>
      <c r="GP247" s="19" t="str">
        <f>IF(ISNUMBER(GM247), GM247*COS(RADIANS(-$C247+Графики!$B$5))+GN247*SIN(RADIANS(-$C247+Графики!$B$5)),"")</f>
        <v/>
      </c>
      <c r="GQ247" s="24"/>
      <c r="GR247" s="25"/>
      <c r="GS247" s="25"/>
      <c r="GT247" s="25"/>
      <c r="GU247" s="18" t="str">
        <f t="shared" si="647"/>
        <v/>
      </c>
      <c r="GV247" s="18" t="str">
        <f t="shared" si="648"/>
        <v/>
      </c>
      <c r="GW247" s="18" t="str">
        <f t="shared" si="697"/>
        <v/>
      </c>
      <c r="GX247" s="18" t="str">
        <f t="shared" si="698"/>
        <v/>
      </c>
      <c r="GY247" s="18" t="str">
        <f>IF(ISNUMBER(GW247), GW247*COS(RADIANS(-$C247+Графики!$B$3))+GX247*SIN(RADIANS(-$C247+Графики!$B$3)),"")</f>
        <v/>
      </c>
      <c r="GZ247" s="19" t="str">
        <f>IF(ISNUMBER(GW247), GW247*COS(RADIANS(-$C247+Графики!$B$5))+GX247*SIN(RADIANS(-$C247+Графики!$B$5)),"")</f>
        <v/>
      </c>
      <c r="HA247" s="24"/>
      <c r="HB247" s="25"/>
      <c r="HC247" s="25"/>
      <c r="HD247" s="25"/>
      <c r="HE247" s="18" t="str">
        <f t="shared" si="649"/>
        <v/>
      </c>
      <c r="HF247" s="18" t="str">
        <f t="shared" si="650"/>
        <v/>
      </c>
      <c r="HG247" s="18" t="str">
        <f t="shared" si="699"/>
        <v/>
      </c>
      <c r="HH247" s="18" t="str">
        <f t="shared" si="700"/>
        <v/>
      </c>
      <c r="HI247" s="18" t="str">
        <f>IF(ISNUMBER(HG247), HG247*COS(RADIANS(-$C247+Графики!$B$3))+HH247*SIN(RADIANS(-$C247+Графики!$B$3)),"")</f>
        <v/>
      </c>
      <c r="HJ247" s="19" t="str">
        <f>IF(ISNUMBER(HG247), HG247*COS(RADIANS(-$C247+Графики!$B$5))+HH247*SIN(RADIANS(-$C247+Графики!$B$5)),"")</f>
        <v/>
      </c>
      <c r="HK247" s="24"/>
      <c r="HL247" s="25"/>
      <c r="HM247" s="25"/>
      <c r="HN247" s="25"/>
      <c r="HO247" s="18" t="str">
        <f t="shared" si="651"/>
        <v/>
      </c>
      <c r="HP247" s="18" t="str">
        <f t="shared" si="652"/>
        <v/>
      </c>
      <c r="HQ247" s="18" t="str">
        <f t="shared" si="701"/>
        <v/>
      </c>
      <c r="HR247" s="18" t="str">
        <f t="shared" si="702"/>
        <v/>
      </c>
      <c r="HS247" s="18" t="str">
        <f>IF(ISNUMBER(HQ247), HQ247*COS(RADIANS(-$C247+Графики!$B$3))+HR247*SIN(RADIANS(-$C247+Графики!$B$3)),"")</f>
        <v/>
      </c>
      <c r="HT247" s="19" t="str">
        <f>IF(ISNUMBER(HQ247), HQ247*COS(RADIANS(-$C247+Графики!$B$5))+HR247*SIN(RADIANS(-$C247+Графики!$B$5)),"")</f>
        <v/>
      </c>
      <c r="HU247" s="24"/>
      <c r="HV247" s="25"/>
      <c r="HW247" s="25"/>
      <c r="HX247" s="25"/>
      <c r="HY247" s="18" t="str">
        <f t="shared" si="653"/>
        <v/>
      </c>
      <c r="HZ247" s="18" t="str">
        <f t="shared" si="654"/>
        <v/>
      </c>
      <c r="IA247" s="18" t="str">
        <f t="shared" si="703"/>
        <v/>
      </c>
      <c r="IB247" s="18" t="str">
        <f t="shared" si="704"/>
        <v/>
      </c>
      <c r="IC247" s="18" t="str">
        <f>IF(ISNUMBER(IA247), IA247*COS(RADIANS(-$C247+Графики!$B$3))+IB247*SIN(RADIANS(-$C247+Графики!$B$3)),"")</f>
        <v/>
      </c>
      <c r="ID247" s="19" t="str">
        <f>IF(ISNUMBER(IA247), IA247*COS(RADIANS(-$C247+Графики!$B$5))+IB247*SIN(RADIANS(-$C247+Графики!$B$5)),"")</f>
        <v/>
      </c>
      <c r="IE247" s="24"/>
      <c r="IF247" s="25"/>
      <c r="IG247" s="25"/>
      <c r="IH247" s="25"/>
      <c r="II247" s="18" t="str">
        <f t="shared" si="655"/>
        <v/>
      </c>
      <c r="IJ247" s="18" t="str">
        <f t="shared" si="656"/>
        <v/>
      </c>
      <c r="IK247" s="18" t="str">
        <f t="shared" si="705"/>
        <v/>
      </c>
      <c r="IL247" s="18" t="str">
        <f t="shared" si="706"/>
        <v/>
      </c>
      <c r="IM247" s="18" t="str">
        <f>IF(ISNUMBER(IK247), IK247*COS(RADIANS(-$C247+Графики!$B$3))+IL247*SIN(RADIANS(-$C247+Графики!$B$3)),"")</f>
        <v/>
      </c>
      <c r="IN247" s="19" t="str">
        <f>IF(ISNUMBER(IK247), IK247*COS(RADIANS(-$C247+Графики!$B$5))+IL247*SIN(RADIANS(-$C247+Графики!$B$5)),"")</f>
        <v/>
      </c>
      <c r="IO247" s="24"/>
      <c r="IP247" s="25"/>
      <c r="IQ247" s="25"/>
      <c r="IR247" s="25"/>
      <c r="IS247" s="18" t="str">
        <f t="shared" si="657"/>
        <v/>
      </c>
      <c r="IT247" s="18" t="str">
        <f t="shared" si="658"/>
        <v/>
      </c>
      <c r="IU247" s="18" t="str">
        <f t="shared" si="707"/>
        <v/>
      </c>
      <c r="IV247" s="18" t="str">
        <f t="shared" si="708"/>
        <v/>
      </c>
      <c r="IW247" s="18" t="str">
        <f>IF(ISNUMBER(IU247), IU247*COS(RADIANS(-$C247+Графики!$B$3))+IV247*SIN(RADIANS(-$C247+Графики!$B$3)),"")</f>
        <v/>
      </c>
      <c r="IX247" s="19" t="str">
        <f>IF(ISNUMBER(IU247), IU247*COS(RADIANS(-$C247+Графики!$B$5))+IV247*SIN(RADIANS(-$C247+Графики!$B$5)),"")</f>
        <v/>
      </c>
    </row>
    <row r="248" spans="1:258" s="88" customFormat="1" x14ac:dyDescent="0.25">
      <c r="A248" s="44">
        <v>248</v>
      </c>
      <c r="B248" s="50">
        <v>0</v>
      </c>
      <c r="C248" s="11">
        <f>IF(Графики!$A$7="Расчитывать с учетом закручивания скважины",B248,0)</f>
        <v>0</v>
      </c>
      <c r="D248" s="47">
        <v>122.5</v>
      </c>
      <c r="E248" s="34">
        <f t="shared" si="709"/>
        <v>0</v>
      </c>
      <c r="F248" s="35">
        <f t="shared" si="709"/>
        <v>0</v>
      </c>
      <c r="G248" s="35">
        <f t="shared" si="605"/>
        <v>0</v>
      </c>
      <c r="H248" s="36">
        <f t="shared" si="606"/>
        <v>0</v>
      </c>
      <c r="I248" s="29"/>
      <c r="J248" s="25"/>
      <c r="K248" s="25"/>
      <c r="L248" s="25"/>
      <c r="M248" s="18" t="str">
        <f t="shared" si="609"/>
        <v/>
      </c>
      <c r="N248" s="18" t="str">
        <f t="shared" si="610"/>
        <v/>
      </c>
      <c r="O248" s="18" t="str">
        <f t="shared" si="659"/>
        <v/>
      </c>
      <c r="P248" s="18" t="str">
        <f t="shared" si="660"/>
        <v/>
      </c>
      <c r="Q248" s="18" t="str">
        <f>IF(ISNUMBER(O248), O248*COS(RADIANS(-$C248+Графики!$B$3))+P248*SIN(RADIANS(-$C248+Графики!$B$3)),"")</f>
        <v/>
      </c>
      <c r="R248" s="19" t="str">
        <f>IF(ISNUMBER(O248), O248*COS(RADIANS(-$C248+Графики!$B$5))+P248*SIN(RADIANS(-$C248+Графики!$B$5)),"")</f>
        <v/>
      </c>
      <c r="S248" s="29"/>
      <c r="T248" s="25"/>
      <c r="U248" s="25"/>
      <c r="V248" s="25"/>
      <c r="W248" s="18" t="str">
        <f t="shared" si="611"/>
        <v/>
      </c>
      <c r="X248" s="18" t="str">
        <f t="shared" si="612"/>
        <v/>
      </c>
      <c r="Y248" s="18" t="str">
        <f t="shared" si="661"/>
        <v/>
      </c>
      <c r="Z248" s="18" t="str">
        <f t="shared" si="662"/>
        <v/>
      </c>
      <c r="AA248" s="18" t="str">
        <f>IF(ISNUMBER(Y248), Y248*COS(RADIANS(-$C248+Графики!$B$3))+Z248*SIN(RADIANS(-$C248+Графики!$B$3)),"")</f>
        <v/>
      </c>
      <c r="AB248" s="18" t="str">
        <f>IF(ISNUMBER(Y248), Y248*COS(RADIANS(-$C248+Графики!$B$5))+Z248*SIN(RADIANS(-$C248+Графики!$B$5)),"")</f>
        <v/>
      </c>
      <c r="AC248" s="24"/>
      <c r="AD248" s="25"/>
      <c r="AE248" s="25"/>
      <c r="AF248" s="25"/>
      <c r="AG248" s="18" t="str">
        <f t="shared" si="613"/>
        <v/>
      </c>
      <c r="AH248" s="18" t="str">
        <f t="shared" si="614"/>
        <v/>
      </c>
      <c r="AI248" s="18" t="str">
        <f t="shared" si="663"/>
        <v/>
      </c>
      <c r="AJ248" s="18" t="str">
        <f t="shared" si="664"/>
        <v/>
      </c>
      <c r="AK248" s="18" t="str">
        <f>IF(ISNUMBER(AI248), AI248*COS(RADIANS(-$C248+Графики!$B$3))+AJ248*SIN(RADIANS(-$C248+Графики!$B$3)),"")</f>
        <v/>
      </c>
      <c r="AL248" s="19" t="str">
        <f>IF(ISNUMBER(AI248), AI248*COS(RADIANS(-$C248+Графики!$B$5))+AJ248*SIN(RADIANS(-$C248+Графики!$B$5)),"")</f>
        <v/>
      </c>
      <c r="AM248" s="24"/>
      <c r="AN248" s="25"/>
      <c r="AO248" s="25"/>
      <c r="AP248" s="25"/>
      <c r="AQ248" s="18" t="str">
        <f t="shared" si="615"/>
        <v/>
      </c>
      <c r="AR248" s="18" t="str">
        <f t="shared" si="616"/>
        <v/>
      </c>
      <c r="AS248" s="18" t="str">
        <f t="shared" si="665"/>
        <v/>
      </c>
      <c r="AT248" s="18" t="str">
        <f t="shared" si="666"/>
        <v/>
      </c>
      <c r="AU248" s="18" t="str">
        <f>IF(ISNUMBER(AS248), AS248*COS(RADIANS(-$C248+Графики!$B$3))+AT248*SIN(RADIANS(-$C248+Графики!$B$3)),"")</f>
        <v/>
      </c>
      <c r="AV248" s="19" t="str">
        <f>IF(ISNUMBER(AS248), AS248*COS(RADIANS(-$C248+Графики!$B$5))+AT248*SIN(RADIANS(-$C248+Графики!$B$5)),"")</f>
        <v/>
      </c>
      <c r="AW248" s="24"/>
      <c r="AX248" s="25"/>
      <c r="AY248" s="25"/>
      <c r="AZ248" s="25"/>
      <c r="BA248" s="18" t="str">
        <f t="shared" si="617"/>
        <v/>
      </c>
      <c r="BB248" s="18" t="str">
        <f t="shared" si="618"/>
        <v/>
      </c>
      <c r="BC248" s="18" t="str">
        <f t="shared" si="667"/>
        <v/>
      </c>
      <c r="BD248" s="18" t="str">
        <f t="shared" si="668"/>
        <v/>
      </c>
      <c r="BE248" s="18" t="str">
        <f>IF(ISNUMBER(BC248), BC248*COS(RADIANS(-$C248+Графики!$B$3))+BD248*SIN(RADIANS(-$C248+Графики!$B$3)),"")</f>
        <v/>
      </c>
      <c r="BF248" s="19" t="str">
        <f>IF(ISNUMBER(BC248), BC248*COS(RADIANS(-$C248+Графики!$B$5))+BD248*SIN(RADIANS(-$C248+Графики!$B$5)),"")</f>
        <v/>
      </c>
      <c r="BG248" s="24"/>
      <c r="BH248" s="25"/>
      <c r="BI248" s="25"/>
      <c r="BJ248" s="25"/>
      <c r="BK248" s="18" t="str">
        <f t="shared" si="619"/>
        <v/>
      </c>
      <c r="BL248" s="18" t="str">
        <f t="shared" si="620"/>
        <v/>
      </c>
      <c r="BM248" s="18" t="str">
        <f t="shared" si="669"/>
        <v/>
      </c>
      <c r="BN248" s="18" t="str">
        <f t="shared" si="670"/>
        <v/>
      </c>
      <c r="BO248" s="18" t="str">
        <f>IF(ISNUMBER(BM248), BM248*COS(RADIANS(-$C248+Графики!$B$3))+BN248*SIN(RADIANS(-$C248+Графики!$B$3)),"")</f>
        <v/>
      </c>
      <c r="BP248" s="19" t="str">
        <f>IF(ISNUMBER(BM248), BM248*COS(RADIANS(-$C248+Графики!$B$5))+BN248*SIN(RADIANS(-$C248+Графики!$B$5)),"")</f>
        <v/>
      </c>
      <c r="BQ248" s="24"/>
      <c r="BR248" s="25"/>
      <c r="BS248" s="25"/>
      <c r="BT248" s="25"/>
      <c r="BU248" s="18" t="str">
        <f t="shared" si="621"/>
        <v/>
      </c>
      <c r="BV248" s="18" t="str">
        <f t="shared" si="622"/>
        <v/>
      </c>
      <c r="BW248" s="18" t="str">
        <f t="shared" si="671"/>
        <v/>
      </c>
      <c r="BX248" s="18" t="str">
        <f t="shared" si="672"/>
        <v/>
      </c>
      <c r="BY248" s="18" t="str">
        <f>IF(ISNUMBER(BW248), BW248*COS(RADIANS(-$C248+Графики!$B$3))+BX248*SIN(RADIANS(-$C248+Графики!$B$3)),"")</f>
        <v/>
      </c>
      <c r="BZ248" s="19" t="str">
        <f>IF(ISNUMBER(BW248), BW248*COS(RADIANS(-$C248+Графики!$B$5))+BX248*SIN(RADIANS(-$C248+Графики!$B$5)),"")</f>
        <v/>
      </c>
      <c r="CA248" s="29"/>
      <c r="CB248" s="25"/>
      <c r="CC248" s="25"/>
      <c r="CD248" s="25"/>
      <c r="CE248" s="18" t="str">
        <f t="shared" si="623"/>
        <v/>
      </c>
      <c r="CF248" s="18" t="str">
        <f t="shared" si="624"/>
        <v/>
      </c>
      <c r="CG248" s="18" t="str">
        <f t="shared" si="673"/>
        <v/>
      </c>
      <c r="CH248" s="18" t="str">
        <f t="shared" si="674"/>
        <v/>
      </c>
      <c r="CI248" s="18" t="str">
        <f>IF(ISNUMBER(CG248), CG248*COS(RADIANS(-$C248+Графики!$B$3))+CH248*SIN(RADIANS(-$C248+Графики!$B$3)),"")</f>
        <v/>
      </c>
      <c r="CJ248" s="19" t="str">
        <f>IF(ISNUMBER(CG248), CG248*COS(RADIANS(-$C248+Графики!$B$5))+CH248*SIN(RADIANS(-$C248+Графики!$B$5)),"")</f>
        <v/>
      </c>
      <c r="CK248" s="24"/>
      <c r="CL248" s="25"/>
      <c r="CM248" s="25"/>
      <c r="CN248" s="25"/>
      <c r="CO248" s="18" t="str">
        <f t="shared" si="625"/>
        <v/>
      </c>
      <c r="CP248" s="18" t="str">
        <f t="shared" si="626"/>
        <v/>
      </c>
      <c r="CQ248" s="18" t="str">
        <f t="shared" si="675"/>
        <v/>
      </c>
      <c r="CR248" s="18" t="str">
        <f t="shared" si="676"/>
        <v/>
      </c>
      <c r="CS248" s="18" t="str">
        <f>IF(ISNUMBER(CQ248), CQ248*COS(RADIANS(-$C248+Графики!$B$3))+CR248*SIN(RADIANS(-$C248+Графики!$B$3)),"")</f>
        <v/>
      </c>
      <c r="CT248" s="19" t="str">
        <f>IF(ISNUMBER(CQ248), CQ248*COS(RADIANS(-$C248+Графики!$B$5))+CR248*SIN(RADIANS(-$C248+Графики!$B$5)),"")</f>
        <v/>
      </c>
      <c r="CU248" s="24"/>
      <c r="CV248" s="25"/>
      <c r="CW248" s="25"/>
      <c r="CX248" s="25"/>
      <c r="CY248" s="18" t="str">
        <f t="shared" si="627"/>
        <v/>
      </c>
      <c r="CZ248" s="18" t="str">
        <f t="shared" si="628"/>
        <v/>
      </c>
      <c r="DA248" s="18" t="str">
        <f t="shared" si="677"/>
        <v/>
      </c>
      <c r="DB248" s="18" t="str">
        <f t="shared" si="678"/>
        <v/>
      </c>
      <c r="DC248" s="18" t="str">
        <f>IF(ISNUMBER(DA248), DA248*COS(RADIANS(-$C248+Графики!$B$3))+DB248*SIN(RADIANS(-$C248+Графики!$B$3)),"")</f>
        <v/>
      </c>
      <c r="DD248" s="19" t="str">
        <f>IF(ISNUMBER(DA248), DA248*COS(RADIANS(-$C248+Графики!$B$5))+DB248*SIN(RADIANS(-$C248+Графики!$B$5)),"")</f>
        <v/>
      </c>
      <c r="DE248" s="24"/>
      <c r="DF248" s="25"/>
      <c r="DG248" s="25"/>
      <c r="DH248" s="25"/>
      <c r="DI248" s="18" t="str">
        <f t="shared" si="629"/>
        <v/>
      </c>
      <c r="DJ248" s="18" t="str">
        <f t="shared" si="630"/>
        <v/>
      </c>
      <c r="DK248" s="18" t="str">
        <f t="shared" si="679"/>
        <v/>
      </c>
      <c r="DL248" s="18" t="str">
        <f t="shared" si="680"/>
        <v/>
      </c>
      <c r="DM248" s="18" t="str">
        <f>IF(ISNUMBER(DK248), DK248*COS(RADIANS(-$C248+Графики!$B$3))+DL248*SIN(RADIANS(-$C248+Графики!$B$3)),"")</f>
        <v/>
      </c>
      <c r="DN248" s="19" t="str">
        <f>IF(ISNUMBER(DK248), DK248*COS(RADIANS(-$C248+Графики!$B$5))+DL248*SIN(RADIANS(-$C248+Графики!$B$5)),"")</f>
        <v/>
      </c>
      <c r="DO248" s="24"/>
      <c r="DP248" s="25"/>
      <c r="DQ248" s="25"/>
      <c r="DR248" s="25"/>
      <c r="DS248" s="18" t="str">
        <f t="shared" si="631"/>
        <v/>
      </c>
      <c r="DT248" s="18" t="str">
        <f t="shared" si="632"/>
        <v/>
      </c>
      <c r="DU248" s="18" t="str">
        <f t="shared" si="681"/>
        <v/>
      </c>
      <c r="DV248" s="18" t="str">
        <f t="shared" si="682"/>
        <v/>
      </c>
      <c r="DW248" s="18" t="str">
        <f>IF(ISNUMBER(DU248), DU248*COS(RADIANS(-$C248+Графики!$B$3))+DV248*SIN(RADIANS(-$C248+Графики!$B$3)),"")</f>
        <v/>
      </c>
      <c r="DX248" s="19" t="str">
        <f>IF(ISNUMBER(DU248), DU248*COS(RADIANS(-$C248+Графики!$B$5))+DV248*SIN(RADIANS(-$C248+Графики!$B$5)),"")</f>
        <v/>
      </c>
      <c r="DY248" s="24"/>
      <c r="DZ248" s="25"/>
      <c r="EA248" s="25"/>
      <c r="EB248" s="25"/>
      <c r="EC248" s="18" t="str">
        <f t="shared" si="633"/>
        <v/>
      </c>
      <c r="ED248" s="18" t="str">
        <f t="shared" si="634"/>
        <v/>
      </c>
      <c r="EE248" s="18" t="str">
        <f t="shared" si="683"/>
        <v/>
      </c>
      <c r="EF248" s="18" t="str">
        <f t="shared" si="684"/>
        <v/>
      </c>
      <c r="EG248" s="18" t="str">
        <f>IF(ISNUMBER(EE248), EE248*COS(RADIANS(-$C248+Графики!$B$3))+EF248*SIN(RADIANS(-$C248+Графики!$B$3)),"")</f>
        <v/>
      </c>
      <c r="EH248" s="19" t="str">
        <f>IF(ISNUMBER(EE248), EE248*COS(RADIANS(-$C248+Графики!$B$5))+EF248*SIN(RADIANS(-$C248+Графики!$B$5)),"")</f>
        <v/>
      </c>
      <c r="EI248" s="24"/>
      <c r="EJ248" s="25"/>
      <c r="EK248" s="25"/>
      <c r="EL248" s="25"/>
      <c r="EM248" s="18" t="str">
        <f t="shared" si="635"/>
        <v/>
      </c>
      <c r="EN248" s="18" t="str">
        <f t="shared" si="636"/>
        <v/>
      </c>
      <c r="EO248" s="18" t="str">
        <f t="shared" si="685"/>
        <v/>
      </c>
      <c r="EP248" s="18" t="str">
        <f t="shared" si="686"/>
        <v/>
      </c>
      <c r="EQ248" s="18" t="str">
        <f>IF(ISNUMBER(EO248), EO248*COS(RADIANS(-$C248+Графики!$B$3))+EP248*SIN(RADIANS(-$C248+Графики!$B$3)),"")</f>
        <v/>
      </c>
      <c r="ER248" s="19" t="str">
        <f>IF(ISNUMBER(EO248), EO248*COS(RADIANS(-$C248+Графики!$B$5))+EP248*SIN(RADIANS(-$C248+Графики!$B$5)),"")</f>
        <v/>
      </c>
      <c r="ES248" s="24"/>
      <c r="ET248" s="25"/>
      <c r="EU248" s="25"/>
      <c r="EV248" s="25"/>
      <c r="EW248" s="18" t="str">
        <f t="shared" si="637"/>
        <v/>
      </c>
      <c r="EX248" s="18" t="str">
        <f t="shared" si="638"/>
        <v/>
      </c>
      <c r="EY248" s="18" t="str">
        <f t="shared" si="687"/>
        <v/>
      </c>
      <c r="EZ248" s="18" t="str">
        <f t="shared" si="688"/>
        <v/>
      </c>
      <c r="FA248" s="18" t="str">
        <f>IF(ISNUMBER(EY248), EY248*COS(RADIANS(-$C248+Графики!$B$3))+EZ248*SIN(RADIANS(-$C248+Графики!$B$3)),"")</f>
        <v/>
      </c>
      <c r="FB248" s="19" t="str">
        <f>IF(ISNUMBER(EY248), EY248*COS(RADIANS(-$C248+Графики!$B$5))+EZ248*SIN(RADIANS(-$C248+Графики!$B$5)),"")</f>
        <v/>
      </c>
      <c r="FC248" s="24"/>
      <c r="FD248" s="25"/>
      <c r="FE248" s="25"/>
      <c r="FF248" s="25"/>
      <c r="FG248" s="18" t="str">
        <f t="shared" si="639"/>
        <v/>
      </c>
      <c r="FH248" s="18" t="str">
        <f t="shared" si="640"/>
        <v/>
      </c>
      <c r="FI248" s="18" t="str">
        <f t="shared" si="689"/>
        <v/>
      </c>
      <c r="FJ248" s="18" t="str">
        <f t="shared" si="690"/>
        <v/>
      </c>
      <c r="FK248" s="18" t="str">
        <f>IF(ISNUMBER(FI248), FI248*COS(RADIANS(-$C248+Графики!$B$3))+FJ248*SIN(RADIANS(-$C248+Графики!$B$3)),"")</f>
        <v/>
      </c>
      <c r="FL248" s="19" t="str">
        <f>IF(ISNUMBER(FI248), FI248*COS(RADIANS(-$C248+Графики!$B$5))+FJ248*SIN(RADIANS(-$C248+Графики!$B$5)),"")</f>
        <v/>
      </c>
      <c r="FM248" s="24"/>
      <c r="FN248" s="25"/>
      <c r="FO248" s="25"/>
      <c r="FP248" s="25"/>
      <c r="FQ248" s="18" t="str">
        <f t="shared" si="641"/>
        <v/>
      </c>
      <c r="FR248" s="18" t="str">
        <f t="shared" si="642"/>
        <v/>
      </c>
      <c r="FS248" s="18" t="str">
        <f t="shared" si="691"/>
        <v/>
      </c>
      <c r="FT248" s="18" t="str">
        <f t="shared" si="692"/>
        <v/>
      </c>
      <c r="FU248" s="18" t="str">
        <f>IF(ISNUMBER(FS248), FS248*COS(RADIANS(-$C248+Графики!$B$3))+FT248*SIN(RADIANS(-$C248+Графики!$B$3)),"")</f>
        <v/>
      </c>
      <c r="FV248" s="19" t="str">
        <f>IF(ISNUMBER(FS248), FS248*COS(RADIANS(-$C248+Графики!$B$5))+FT248*SIN(RADIANS(-$C248+Графики!$B$5)),"")</f>
        <v/>
      </c>
      <c r="FW248" s="24"/>
      <c r="FX248" s="25"/>
      <c r="FY248" s="25"/>
      <c r="FZ248" s="25"/>
      <c r="GA248" s="18" t="str">
        <f t="shared" si="643"/>
        <v/>
      </c>
      <c r="GB248" s="18" t="str">
        <f t="shared" si="644"/>
        <v/>
      </c>
      <c r="GC248" s="18" t="str">
        <f t="shared" si="693"/>
        <v/>
      </c>
      <c r="GD248" s="18" t="str">
        <f t="shared" si="694"/>
        <v/>
      </c>
      <c r="GE248" s="18" t="str">
        <f>IF(ISNUMBER(GC248), GC248*COS(RADIANS(-$C248+Графики!$B$3))+GD248*SIN(RADIANS(-$C248+Графики!$B$3)),"")</f>
        <v/>
      </c>
      <c r="GF248" s="19" t="str">
        <f>IF(ISNUMBER(GC248), GC248*COS(RADIANS(-$C248+Графики!$B$5))+GD248*SIN(RADIANS(-$C248+Графики!$B$5)),"")</f>
        <v/>
      </c>
      <c r="GG248" s="24"/>
      <c r="GH248" s="25"/>
      <c r="GI248" s="25"/>
      <c r="GJ248" s="25"/>
      <c r="GK248" s="18" t="str">
        <f t="shared" si="645"/>
        <v/>
      </c>
      <c r="GL248" s="18" t="str">
        <f t="shared" si="646"/>
        <v/>
      </c>
      <c r="GM248" s="18" t="str">
        <f t="shared" si="695"/>
        <v/>
      </c>
      <c r="GN248" s="18" t="str">
        <f t="shared" si="696"/>
        <v/>
      </c>
      <c r="GO248" s="18" t="str">
        <f>IF(ISNUMBER(GM248), GM248*COS(RADIANS(-$C248+Графики!$B$3))+GN248*SIN(RADIANS(-$C248+Графики!$B$3)),"")</f>
        <v/>
      </c>
      <c r="GP248" s="19" t="str">
        <f>IF(ISNUMBER(GM248), GM248*COS(RADIANS(-$C248+Графики!$B$5))+GN248*SIN(RADIANS(-$C248+Графики!$B$5)),"")</f>
        <v/>
      </c>
      <c r="GQ248" s="24"/>
      <c r="GR248" s="25"/>
      <c r="GS248" s="25"/>
      <c r="GT248" s="25"/>
      <c r="GU248" s="18" t="str">
        <f t="shared" si="647"/>
        <v/>
      </c>
      <c r="GV248" s="18" t="str">
        <f t="shared" si="648"/>
        <v/>
      </c>
      <c r="GW248" s="18" t="str">
        <f t="shared" si="697"/>
        <v/>
      </c>
      <c r="GX248" s="18" t="str">
        <f t="shared" si="698"/>
        <v/>
      </c>
      <c r="GY248" s="18" t="str">
        <f>IF(ISNUMBER(GW248), GW248*COS(RADIANS(-$C248+Графики!$B$3))+GX248*SIN(RADIANS(-$C248+Графики!$B$3)),"")</f>
        <v/>
      </c>
      <c r="GZ248" s="19" t="str">
        <f>IF(ISNUMBER(GW248), GW248*COS(RADIANS(-$C248+Графики!$B$5))+GX248*SIN(RADIANS(-$C248+Графики!$B$5)),"")</f>
        <v/>
      </c>
      <c r="HA248" s="24"/>
      <c r="HB248" s="25"/>
      <c r="HC248" s="25"/>
      <c r="HD248" s="25"/>
      <c r="HE248" s="18" t="str">
        <f t="shared" si="649"/>
        <v/>
      </c>
      <c r="HF248" s="18" t="str">
        <f t="shared" si="650"/>
        <v/>
      </c>
      <c r="HG248" s="18" t="str">
        <f t="shared" si="699"/>
        <v/>
      </c>
      <c r="HH248" s="18" t="str">
        <f t="shared" si="700"/>
        <v/>
      </c>
      <c r="HI248" s="18" t="str">
        <f>IF(ISNUMBER(HG248), HG248*COS(RADIANS(-$C248+Графики!$B$3))+HH248*SIN(RADIANS(-$C248+Графики!$B$3)),"")</f>
        <v/>
      </c>
      <c r="HJ248" s="19" t="str">
        <f>IF(ISNUMBER(HG248), HG248*COS(RADIANS(-$C248+Графики!$B$5))+HH248*SIN(RADIANS(-$C248+Графики!$B$5)),"")</f>
        <v/>
      </c>
      <c r="HK248" s="24"/>
      <c r="HL248" s="25"/>
      <c r="HM248" s="25"/>
      <c r="HN248" s="25"/>
      <c r="HO248" s="18" t="str">
        <f t="shared" si="651"/>
        <v/>
      </c>
      <c r="HP248" s="18" t="str">
        <f t="shared" si="652"/>
        <v/>
      </c>
      <c r="HQ248" s="18" t="str">
        <f t="shared" si="701"/>
        <v/>
      </c>
      <c r="HR248" s="18" t="str">
        <f t="shared" si="702"/>
        <v/>
      </c>
      <c r="HS248" s="18" t="str">
        <f>IF(ISNUMBER(HQ248), HQ248*COS(RADIANS(-$C248+Графики!$B$3))+HR248*SIN(RADIANS(-$C248+Графики!$B$3)),"")</f>
        <v/>
      </c>
      <c r="HT248" s="19" t="str">
        <f>IF(ISNUMBER(HQ248), HQ248*COS(RADIANS(-$C248+Графики!$B$5))+HR248*SIN(RADIANS(-$C248+Графики!$B$5)),"")</f>
        <v/>
      </c>
      <c r="HU248" s="24"/>
      <c r="HV248" s="25"/>
      <c r="HW248" s="25"/>
      <c r="HX248" s="25"/>
      <c r="HY248" s="18" t="str">
        <f t="shared" si="653"/>
        <v/>
      </c>
      <c r="HZ248" s="18" t="str">
        <f t="shared" si="654"/>
        <v/>
      </c>
      <c r="IA248" s="18" t="str">
        <f t="shared" si="703"/>
        <v/>
      </c>
      <c r="IB248" s="18" t="str">
        <f t="shared" si="704"/>
        <v/>
      </c>
      <c r="IC248" s="18" t="str">
        <f>IF(ISNUMBER(IA248), IA248*COS(RADIANS(-$C248+Графики!$B$3))+IB248*SIN(RADIANS(-$C248+Графики!$B$3)),"")</f>
        <v/>
      </c>
      <c r="ID248" s="19" t="str">
        <f>IF(ISNUMBER(IA248), IA248*COS(RADIANS(-$C248+Графики!$B$5))+IB248*SIN(RADIANS(-$C248+Графики!$B$5)),"")</f>
        <v/>
      </c>
      <c r="IE248" s="24"/>
      <c r="IF248" s="25"/>
      <c r="IG248" s="25"/>
      <c r="IH248" s="25"/>
      <c r="II248" s="18" t="str">
        <f t="shared" si="655"/>
        <v/>
      </c>
      <c r="IJ248" s="18" t="str">
        <f t="shared" si="656"/>
        <v/>
      </c>
      <c r="IK248" s="18" t="str">
        <f t="shared" si="705"/>
        <v/>
      </c>
      <c r="IL248" s="18" t="str">
        <f t="shared" si="706"/>
        <v/>
      </c>
      <c r="IM248" s="18" t="str">
        <f>IF(ISNUMBER(IK248), IK248*COS(RADIANS(-$C248+Графики!$B$3))+IL248*SIN(RADIANS(-$C248+Графики!$B$3)),"")</f>
        <v/>
      </c>
      <c r="IN248" s="19" t="str">
        <f>IF(ISNUMBER(IK248), IK248*COS(RADIANS(-$C248+Графики!$B$5))+IL248*SIN(RADIANS(-$C248+Графики!$B$5)),"")</f>
        <v/>
      </c>
      <c r="IO248" s="24"/>
      <c r="IP248" s="25"/>
      <c r="IQ248" s="25"/>
      <c r="IR248" s="25"/>
      <c r="IS248" s="18" t="str">
        <f t="shared" si="657"/>
        <v/>
      </c>
      <c r="IT248" s="18" t="str">
        <f t="shared" si="658"/>
        <v/>
      </c>
      <c r="IU248" s="18" t="str">
        <f t="shared" si="707"/>
        <v/>
      </c>
      <c r="IV248" s="18" t="str">
        <f t="shared" si="708"/>
        <v/>
      </c>
      <c r="IW248" s="18" t="str">
        <f>IF(ISNUMBER(IU248), IU248*COS(RADIANS(-$C248+Графики!$B$3))+IV248*SIN(RADIANS(-$C248+Графики!$B$3)),"")</f>
        <v/>
      </c>
      <c r="IX248" s="19" t="str">
        <f>IF(ISNUMBER(IU248), IU248*COS(RADIANS(-$C248+Графики!$B$5))+IV248*SIN(RADIANS(-$C248+Графики!$B$5)),"")</f>
        <v/>
      </c>
    </row>
    <row r="249" spans="1:258" s="88" customFormat="1" x14ac:dyDescent="0.25">
      <c r="A249" s="44">
        <v>249</v>
      </c>
      <c r="B249" s="50">
        <v>0</v>
      </c>
      <c r="C249" s="11">
        <f>IF(Графики!$A$7="Расчитывать с учетом закручивания скважины",B249,0)</f>
        <v>0</v>
      </c>
      <c r="D249" s="47">
        <v>123</v>
      </c>
      <c r="E249" s="34">
        <f t="shared" si="709"/>
        <v>0</v>
      </c>
      <c r="F249" s="35">
        <f t="shared" si="709"/>
        <v>0</v>
      </c>
      <c r="G249" s="35">
        <f t="shared" si="605"/>
        <v>0</v>
      </c>
      <c r="H249" s="36">
        <f t="shared" si="606"/>
        <v>0</v>
      </c>
      <c r="I249" s="29"/>
      <c r="J249" s="25"/>
      <c r="K249" s="25"/>
      <c r="L249" s="25"/>
      <c r="M249" s="18" t="str">
        <f t="shared" si="609"/>
        <v/>
      </c>
      <c r="N249" s="18" t="str">
        <f t="shared" si="610"/>
        <v/>
      </c>
      <c r="O249" s="18" t="str">
        <f t="shared" si="659"/>
        <v/>
      </c>
      <c r="P249" s="18" t="str">
        <f t="shared" si="660"/>
        <v/>
      </c>
      <c r="Q249" s="18" t="str">
        <f>IF(ISNUMBER(O249), O249*COS(RADIANS(-$C249+Графики!$B$3))+P249*SIN(RADIANS(-$C249+Графики!$B$3)),"")</f>
        <v/>
      </c>
      <c r="R249" s="19" t="str">
        <f>IF(ISNUMBER(O249), O249*COS(RADIANS(-$C249+Графики!$B$5))+P249*SIN(RADIANS(-$C249+Графики!$B$5)),"")</f>
        <v/>
      </c>
      <c r="S249" s="29"/>
      <c r="T249" s="25"/>
      <c r="U249" s="25"/>
      <c r="V249" s="25"/>
      <c r="W249" s="18" t="str">
        <f t="shared" si="611"/>
        <v/>
      </c>
      <c r="X249" s="18" t="str">
        <f t="shared" si="612"/>
        <v/>
      </c>
      <c r="Y249" s="18" t="str">
        <f t="shared" si="661"/>
        <v/>
      </c>
      <c r="Z249" s="18" t="str">
        <f t="shared" si="662"/>
        <v/>
      </c>
      <c r="AA249" s="18" t="str">
        <f>IF(ISNUMBER(Y249), Y249*COS(RADIANS(-$C249+Графики!$B$3))+Z249*SIN(RADIANS(-$C249+Графики!$B$3)),"")</f>
        <v/>
      </c>
      <c r="AB249" s="18" t="str">
        <f>IF(ISNUMBER(Y249), Y249*COS(RADIANS(-$C249+Графики!$B$5))+Z249*SIN(RADIANS(-$C249+Графики!$B$5)),"")</f>
        <v/>
      </c>
      <c r="AC249" s="24"/>
      <c r="AD249" s="25"/>
      <c r="AE249" s="25"/>
      <c r="AF249" s="25"/>
      <c r="AG249" s="18" t="str">
        <f t="shared" si="613"/>
        <v/>
      </c>
      <c r="AH249" s="18" t="str">
        <f t="shared" si="614"/>
        <v/>
      </c>
      <c r="AI249" s="18" t="str">
        <f t="shared" si="663"/>
        <v/>
      </c>
      <c r="AJ249" s="18" t="str">
        <f t="shared" si="664"/>
        <v/>
      </c>
      <c r="AK249" s="18" t="str">
        <f>IF(ISNUMBER(AI249), AI249*COS(RADIANS(-$C249+Графики!$B$3))+AJ249*SIN(RADIANS(-$C249+Графики!$B$3)),"")</f>
        <v/>
      </c>
      <c r="AL249" s="19" t="str">
        <f>IF(ISNUMBER(AI249), AI249*COS(RADIANS(-$C249+Графики!$B$5))+AJ249*SIN(RADIANS(-$C249+Графики!$B$5)),"")</f>
        <v/>
      </c>
      <c r="AM249" s="24"/>
      <c r="AN249" s="25"/>
      <c r="AO249" s="25"/>
      <c r="AP249" s="25"/>
      <c r="AQ249" s="18" t="str">
        <f t="shared" si="615"/>
        <v/>
      </c>
      <c r="AR249" s="18" t="str">
        <f t="shared" si="616"/>
        <v/>
      </c>
      <c r="AS249" s="18" t="str">
        <f t="shared" si="665"/>
        <v/>
      </c>
      <c r="AT249" s="18" t="str">
        <f t="shared" si="666"/>
        <v/>
      </c>
      <c r="AU249" s="18" t="str">
        <f>IF(ISNUMBER(AS249), AS249*COS(RADIANS(-$C249+Графики!$B$3))+AT249*SIN(RADIANS(-$C249+Графики!$B$3)),"")</f>
        <v/>
      </c>
      <c r="AV249" s="19" t="str">
        <f>IF(ISNUMBER(AS249), AS249*COS(RADIANS(-$C249+Графики!$B$5))+AT249*SIN(RADIANS(-$C249+Графики!$B$5)),"")</f>
        <v/>
      </c>
      <c r="AW249" s="24"/>
      <c r="AX249" s="25"/>
      <c r="AY249" s="25"/>
      <c r="AZ249" s="25"/>
      <c r="BA249" s="18" t="str">
        <f t="shared" si="617"/>
        <v/>
      </c>
      <c r="BB249" s="18" t="str">
        <f t="shared" si="618"/>
        <v/>
      </c>
      <c r="BC249" s="18" t="str">
        <f t="shared" si="667"/>
        <v/>
      </c>
      <c r="BD249" s="18" t="str">
        <f t="shared" si="668"/>
        <v/>
      </c>
      <c r="BE249" s="18" t="str">
        <f>IF(ISNUMBER(BC249), BC249*COS(RADIANS(-$C249+Графики!$B$3))+BD249*SIN(RADIANS(-$C249+Графики!$B$3)),"")</f>
        <v/>
      </c>
      <c r="BF249" s="19" t="str">
        <f>IF(ISNUMBER(BC249), BC249*COS(RADIANS(-$C249+Графики!$B$5))+BD249*SIN(RADIANS(-$C249+Графики!$B$5)),"")</f>
        <v/>
      </c>
      <c r="BG249" s="24"/>
      <c r="BH249" s="25"/>
      <c r="BI249" s="25"/>
      <c r="BJ249" s="25"/>
      <c r="BK249" s="18" t="str">
        <f t="shared" si="619"/>
        <v/>
      </c>
      <c r="BL249" s="18" t="str">
        <f t="shared" si="620"/>
        <v/>
      </c>
      <c r="BM249" s="18" t="str">
        <f t="shared" si="669"/>
        <v/>
      </c>
      <c r="BN249" s="18" t="str">
        <f t="shared" si="670"/>
        <v/>
      </c>
      <c r="BO249" s="18" t="str">
        <f>IF(ISNUMBER(BM249), BM249*COS(RADIANS(-$C249+Графики!$B$3))+BN249*SIN(RADIANS(-$C249+Графики!$B$3)),"")</f>
        <v/>
      </c>
      <c r="BP249" s="19" t="str">
        <f>IF(ISNUMBER(BM249), BM249*COS(RADIANS(-$C249+Графики!$B$5))+BN249*SIN(RADIANS(-$C249+Графики!$B$5)),"")</f>
        <v/>
      </c>
      <c r="BQ249" s="24"/>
      <c r="BR249" s="25"/>
      <c r="BS249" s="25"/>
      <c r="BT249" s="25"/>
      <c r="BU249" s="18" t="str">
        <f t="shared" si="621"/>
        <v/>
      </c>
      <c r="BV249" s="18" t="str">
        <f t="shared" si="622"/>
        <v/>
      </c>
      <c r="BW249" s="18" t="str">
        <f t="shared" si="671"/>
        <v/>
      </c>
      <c r="BX249" s="18" t="str">
        <f t="shared" si="672"/>
        <v/>
      </c>
      <c r="BY249" s="18" t="str">
        <f>IF(ISNUMBER(BW249), BW249*COS(RADIANS(-$C249+Графики!$B$3))+BX249*SIN(RADIANS(-$C249+Графики!$B$3)),"")</f>
        <v/>
      </c>
      <c r="BZ249" s="19" t="str">
        <f>IF(ISNUMBER(BW249), BW249*COS(RADIANS(-$C249+Графики!$B$5))+BX249*SIN(RADIANS(-$C249+Графики!$B$5)),"")</f>
        <v/>
      </c>
      <c r="CA249" s="29"/>
      <c r="CB249" s="25"/>
      <c r="CC249" s="25"/>
      <c r="CD249" s="25"/>
      <c r="CE249" s="18" t="str">
        <f t="shared" si="623"/>
        <v/>
      </c>
      <c r="CF249" s="18" t="str">
        <f t="shared" si="624"/>
        <v/>
      </c>
      <c r="CG249" s="18" t="str">
        <f t="shared" si="673"/>
        <v/>
      </c>
      <c r="CH249" s="18" t="str">
        <f t="shared" si="674"/>
        <v/>
      </c>
      <c r="CI249" s="18" t="str">
        <f>IF(ISNUMBER(CG249), CG249*COS(RADIANS(-$C249+Графики!$B$3))+CH249*SIN(RADIANS(-$C249+Графики!$B$3)),"")</f>
        <v/>
      </c>
      <c r="CJ249" s="19" t="str">
        <f>IF(ISNUMBER(CG249), CG249*COS(RADIANS(-$C249+Графики!$B$5))+CH249*SIN(RADIANS(-$C249+Графики!$B$5)),"")</f>
        <v/>
      </c>
      <c r="CK249" s="24"/>
      <c r="CL249" s="25"/>
      <c r="CM249" s="25"/>
      <c r="CN249" s="25"/>
      <c r="CO249" s="18" t="str">
        <f t="shared" si="625"/>
        <v/>
      </c>
      <c r="CP249" s="18" t="str">
        <f t="shared" si="626"/>
        <v/>
      </c>
      <c r="CQ249" s="18" t="str">
        <f t="shared" si="675"/>
        <v/>
      </c>
      <c r="CR249" s="18" t="str">
        <f t="shared" si="676"/>
        <v/>
      </c>
      <c r="CS249" s="18" t="str">
        <f>IF(ISNUMBER(CQ249), CQ249*COS(RADIANS(-$C249+Графики!$B$3))+CR249*SIN(RADIANS(-$C249+Графики!$B$3)),"")</f>
        <v/>
      </c>
      <c r="CT249" s="19" t="str">
        <f>IF(ISNUMBER(CQ249), CQ249*COS(RADIANS(-$C249+Графики!$B$5))+CR249*SIN(RADIANS(-$C249+Графики!$B$5)),"")</f>
        <v/>
      </c>
      <c r="CU249" s="24"/>
      <c r="CV249" s="25"/>
      <c r="CW249" s="25"/>
      <c r="CX249" s="25"/>
      <c r="CY249" s="18" t="str">
        <f t="shared" si="627"/>
        <v/>
      </c>
      <c r="CZ249" s="18" t="str">
        <f t="shared" si="628"/>
        <v/>
      </c>
      <c r="DA249" s="18" t="str">
        <f t="shared" si="677"/>
        <v/>
      </c>
      <c r="DB249" s="18" t="str">
        <f t="shared" si="678"/>
        <v/>
      </c>
      <c r="DC249" s="18" t="str">
        <f>IF(ISNUMBER(DA249), DA249*COS(RADIANS(-$C249+Графики!$B$3))+DB249*SIN(RADIANS(-$C249+Графики!$B$3)),"")</f>
        <v/>
      </c>
      <c r="DD249" s="19" t="str">
        <f>IF(ISNUMBER(DA249), DA249*COS(RADIANS(-$C249+Графики!$B$5))+DB249*SIN(RADIANS(-$C249+Графики!$B$5)),"")</f>
        <v/>
      </c>
      <c r="DE249" s="24"/>
      <c r="DF249" s="25"/>
      <c r="DG249" s="25"/>
      <c r="DH249" s="25"/>
      <c r="DI249" s="18" t="str">
        <f t="shared" si="629"/>
        <v/>
      </c>
      <c r="DJ249" s="18" t="str">
        <f t="shared" si="630"/>
        <v/>
      </c>
      <c r="DK249" s="18" t="str">
        <f t="shared" si="679"/>
        <v/>
      </c>
      <c r="DL249" s="18" t="str">
        <f t="shared" si="680"/>
        <v/>
      </c>
      <c r="DM249" s="18" t="str">
        <f>IF(ISNUMBER(DK249), DK249*COS(RADIANS(-$C249+Графики!$B$3))+DL249*SIN(RADIANS(-$C249+Графики!$B$3)),"")</f>
        <v/>
      </c>
      <c r="DN249" s="19" t="str">
        <f>IF(ISNUMBER(DK249), DK249*COS(RADIANS(-$C249+Графики!$B$5))+DL249*SIN(RADIANS(-$C249+Графики!$B$5)),"")</f>
        <v/>
      </c>
      <c r="DO249" s="24"/>
      <c r="DP249" s="25"/>
      <c r="DQ249" s="25"/>
      <c r="DR249" s="25"/>
      <c r="DS249" s="18" t="str">
        <f t="shared" si="631"/>
        <v/>
      </c>
      <c r="DT249" s="18" t="str">
        <f t="shared" si="632"/>
        <v/>
      </c>
      <c r="DU249" s="18" t="str">
        <f t="shared" si="681"/>
        <v/>
      </c>
      <c r="DV249" s="18" t="str">
        <f t="shared" si="682"/>
        <v/>
      </c>
      <c r="DW249" s="18" t="str">
        <f>IF(ISNUMBER(DU249), DU249*COS(RADIANS(-$C249+Графики!$B$3))+DV249*SIN(RADIANS(-$C249+Графики!$B$3)),"")</f>
        <v/>
      </c>
      <c r="DX249" s="19" t="str">
        <f>IF(ISNUMBER(DU249), DU249*COS(RADIANS(-$C249+Графики!$B$5))+DV249*SIN(RADIANS(-$C249+Графики!$B$5)),"")</f>
        <v/>
      </c>
      <c r="DY249" s="24"/>
      <c r="DZ249" s="25"/>
      <c r="EA249" s="25"/>
      <c r="EB249" s="25"/>
      <c r="EC249" s="18" t="str">
        <f t="shared" si="633"/>
        <v/>
      </c>
      <c r="ED249" s="18" t="str">
        <f t="shared" si="634"/>
        <v/>
      </c>
      <c r="EE249" s="18" t="str">
        <f t="shared" si="683"/>
        <v/>
      </c>
      <c r="EF249" s="18" t="str">
        <f t="shared" si="684"/>
        <v/>
      </c>
      <c r="EG249" s="18" t="str">
        <f>IF(ISNUMBER(EE249), EE249*COS(RADIANS(-$C249+Графики!$B$3))+EF249*SIN(RADIANS(-$C249+Графики!$B$3)),"")</f>
        <v/>
      </c>
      <c r="EH249" s="19" t="str">
        <f>IF(ISNUMBER(EE249), EE249*COS(RADIANS(-$C249+Графики!$B$5))+EF249*SIN(RADIANS(-$C249+Графики!$B$5)),"")</f>
        <v/>
      </c>
      <c r="EI249" s="24"/>
      <c r="EJ249" s="25"/>
      <c r="EK249" s="25"/>
      <c r="EL249" s="25"/>
      <c r="EM249" s="18" t="str">
        <f t="shared" si="635"/>
        <v/>
      </c>
      <c r="EN249" s="18" t="str">
        <f t="shared" si="636"/>
        <v/>
      </c>
      <c r="EO249" s="18" t="str">
        <f t="shared" si="685"/>
        <v/>
      </c>
      <c r="EP249" s="18" t="str">
        <f t="shared" si="686"/>
        <v/>
      </c>
      <c r="EQ249" s="18" t="str">
        <f>IF(ISNUMBER(EO249), EO249*COS(RADIANS(-$C249+Графики!$B$3))+EP249*SIN(RADIANS(-$C249+Графики!$B$3)),"")</f>
        <v/>
      </c>
      <c r="ER249" s="19" t="str">
        <f>IF(ISNUMBER(EO249), EO249*COS(RADIANS(-$C249+Графики!$B$5))+EP249*SIN(RADIANS(-$C249+Графики!$B$5)),"")</f>
        <v/>
      </c>
      <c r="ES249" s="24"/>
      <c r="ET249" s="25"/>
      <c r="EU249" s="25"/>
      <c r="EV249" s="25"/>
      <c r="EW249" s="18" t="str">
        <f t="shared" si="637"/>
        <v/>
      </c>
      <c r="EX249" s="18" t="str">
        <f t="shared" si="638"/>
        <v/>
      </c>
      <c r="EY249" s="18" t="str">
        <f t="shared" si="687"/>
        <v/>
      </c>
      <c r="EZ249" s="18" t="str">
        <f t="shared" si="688"/>
        <v/>
      </c>
      <c r="FA249" s="18" t="str">
        <f>IF(ISNUMBER(EY249), EY249*COS(RADIANS(-$C249+Графики!$B$3))+EZ249*SIN(RADIANS(-$C249+Графики!$B$3)),"")</f>
        <v/>
      </c>
      <c r="FB249" s="19" t="str">
        <f>IF(ISNUMBER(EY249), EY249*COS(RADIANS(-$C249+Графики!$B$5))+EZ249*SIN(RADIANS(-$C249+Графики!$B$5)),"")</f>
        <v/>
      </c>
      <c r="FC249" s="24"/>
      <c r="FD249" s="25"/>
      <c r="FE249" s="25"/>
      <c r="FF249" s="25"/>
      <c r="FG249" s="18" t="str">
        <f t="shared" si="639"/>
        <v/>
      </c>
      <c r="FH249" s="18" t="str">
        <f t="shared" si="640"/>
        <v/>
      </c>
      <c r="FI249" s="18" t="str">
        <f t="shared" si="689"/>
        <v/>
      </c>
      <c r="FJ249" s="18" t="str">
        <f t="shared" si="690"/>
        <v/>
      </c>
      <c r="FK249" s="18" t="str">
        <f>IF(ISNUMBER(FI249), FI249*COS(RADIANS(-$C249+Графики!$B$3))+FJ249*SIN(RADIANS(-$C249+Графики!$B$3)),"")</f>
        <v/>
      </c>
      <c r="FL249" s="19" t="str">
        <f>IF(ISNUMBER(FI249), FI249*COS(RADIANS(-$C249+Графики!$B$5))+FJ249*SIN(RADIANS(-$C249+Графики!$B$5)),"")</f>
        <v/>
      </c>
      <c r="FM249" s="24"/>
      <c r="FN249" s="25"/>
      <c r="FO249" s="25"/>
      <c r="FP249" s="25"/>
      <c r="FQ249" s="18" t="str">
        <f t="shared" si="641"/>
        <v/>
      </c>
      <c r="FR249" s="18" t="str">
        <f t="shared" si="642"/>
        <v/>
      </c>
      <c r="FS249" s="18" t="str">
        <f t="shared" si="691"/>
        <v/>
      </c>
      <c r="FT249" s="18" t="str">
        <f t="shared" si="692"/>
        <v/>
      </c>
      <c r="FU249" s="18" t="str">
        <f>IF(ISNUMBER(FS249), FS249*COS(RADIANS(-$C249+Графики!$B$3))+FT249*SIN(RADIANS(-$C249+Графики!$B$3)),"")</f>
        <v/>
      </c>
      <c r="FV249" s="19" t="str">
        <f>IF(ISNUMBER(FS249), FS249*COS(RADIANS(-$C249+Графики!$B$5))+FT249*SIN(RADIANS(-$C249+Графики!$B$5)),"")</f>
        <v/>
      </c>
      <c r="FW249" s="24"/>
      <c r="FX249" s="25"/>
      <c r="FY249" s="25"/>
      <c r="FZ249" s="25"/>
      <c r="GA249" s="18" t="str">
        <f t="shared" si="643"/>
        <v/>
      </c>
      <c r="GB249" s="18" t="str">
        <f t="shared" si="644"/>
        <v/>
      </c>
      <c r="GC249" s="18" t="str">
        <f t="shared" si="693"/>
        <v/>
      </c>
      <c r="GD249" s="18" t="str">
        <f t="shared" si="694"/>
        <v/>
      </c>
      <c r="GE249" s="18" t="str">
        <f>IF(ISNUMBER(GC249), GC249*COS(RADIANS(-$C249+Графики!$B$3))+GD249*SIN(RADIANS(-$C249+Графики!$B$3)),"")</f>
        <v/>
      </c>
      <c r="GF249" s="19" t="str">
        <f>IF(ISNUMBER(GC249), GC249*COS(RADIANS(-$C249+Графики!$B$5))+GD249*SIN(RADIANS(-$C249+Графики!$B$5)),"")</f>
        <v/>
      </c>
      <c r="GG249" s="24"/>
      <c r="GH249" s="25"/>
      <c r="GI249" s="25"/>
      <c r="GJ249" s="25"/>
      <c r="GK249" s="18" t="str">
        <f t="shared" si="645"/>
        <v/>
      </c>
      <c r="GL249" s="18" t="str">
        <f t="shared" si="646"/>
        <v/>
      </c>
      <c r="GM249" s="18" t="str">
        <f t="shared" si="695"/>
        <v/>
      </c>
      <c r="GN249" s="18" t="str">
        <f t="shared" si="696"/>
        <v/>
      </c>
      <c r="GO249" s="18" t="str">
        <f>IF(ISNUMBER(GM249), GM249*COS(RADIANS(-$C249+Графики!$B$3))+GN249*SIN(RADIANS(-$C249+Графики!$B$3)),"")</f>
        <v/>
      </c>
      <c r="GP249" s="19" t="str">
        <f>IF(ISNUMBER(GM249), GM249*COS(RADIANS(-$C249+Графики!$B$5))+GN249*SIN(RADIANS(-$C249+Графики!$B$5)),"")</f>
        <v/>
      </c>
      <c r="GQ249" s="24"/>
      <c r="GR249" s="25"/>
      <c r="GS249" s="25"/>
      <c r="GT249" s="25"/>
      <c r="GU249" s="18" t="str">
        <f t="shared" si="647"/>
        <v/>
      </c>
      <c r="GV249" s="18" t="str">
        <f t="shared" si="648"/>
        <v/>
      </c>
      <c r="GW249" s="18" t="str">
        <f t="shared" si="697"/>
        <v/>
      </c>
      <c r="GX249" s="18" t="str">
        <f t="shared" si="698"/>
        <v/>
      </c>
      <c r="GY249" s="18" t="str">
        <f>IF(ISNUMBER(GW249), GW249*COS(RADIANS(-$C249+Графики!$B$3))+GX249*SIN(RADIANS(-$C249+Графики!$B$3)),"")</f>
        <v/>
      </c>
      <c r="GZ249" s="19" t="str">
        <f>IF(ISNUMBER(GW249), GW249*COS(RADIANS(-$C249+Графики!$B$5))+GX249*SIN(RADIANS(-$C249+Графики!$B$5)),"")</f>
        <v/>
      </c>
      <c r="HA249" s="24"/>
      <c r="HB249" s="25"/>
      <c r="HC249" s="25"/>
      <c r="HD249" s="25"/>
      <c r="HE249" s="18" t="str">
        <f t="shared" si="649"/>
        <v/>
      </c>
      <c r="HF249" s="18" t="str">
        <f t="shared" si="650"/>
        <v/>
      </c>
      <c r="HG249" s="18" t="str">
        <f t="shared" si="699"/>
        <v/>
      </c>
      <c r="HH249" s="18" t="str">
        <f t="shared" si="700"/>
        <v/>
      </c>
      <c r="HI249" s="18" t="str">
        <f>IF(ISNUMBER(HG249), HG249*COS(RADIANS(-$C249+Графики!$B$3))+HH249*SIN(RADIANS(-$C249+Графики!$B$3)),"")</f>
        <v/>
      </c>
      <c r="HJ249" s="19" t="str">
        <f>IF(ISNUMBER(HG249), HG249*COS(RADIANS(-$C249+Графики!$B$5))+HH249*SIN(RADIANS(-$C249+Графики!$B$5)),"")</f>
        <v/>
      </c>
      <c r="HK249" s="24"/>
      <c r="HL249" s="25"/>
      <c r="HM249" s="25"/>
      <c r="HN249" s="25"/>
      <c r="HO249" s="18" t="str">
        <f t="shared" si="651"/>
        <v/>
      </c>
      <c r="HP249" s="18" t="str">
        <f t="shared" si="652"/>
        <v/>
      </c>
      <c r="HQ249" s="18" t="str">
        <f t="shared" si="701"/>
        <v/>
      </c>
      <c r="HR249" s="18" t="str">
        <f t="shared" si="702"/>
        <v/>
      </c>
      <c r="HS249" s="18" t="str">
        <f>IF(ISNUMBER(HQ249), HQ249*COS(RADIANS(-$C249+Графики!$B$3))+HR249*SIN(RADIANS(-$C249+Графики!$B$3)),"")</f>
        <v/>
      </c>
      <c r="HT249" s="19" t="str">
        <f>IF(ISNUMBER(HQ249), HQ249*COS(RADIANS(-$C249+Графики!$B$5))+HR249*SIN(RADIANS(-$C249+Графики!$B$5)),"")</f>
        <v/>
      </c>
      <c r="HU249" s="24"/>
      <c r="HV249" s="25"/>
      <c r="HW249" s="25"/>
      <c r="HX249" s="25"/>
      <c r="HY249" s="18" t="str">
        <f t="shared" si="653"/>
        <v/>
      </c>
      <c r="HZ249" s="18" t="str">
        <f t="shared" si="654"/>
        <v/>
      </c>
      <c r="IA249" s="18" t="str">
        <f t="shared" si="703"/>
        <v/>
      </c>
      <c r="IB249" s="18" t="str">
        <f t="shared" si="704"/>
        <v/>
      </c>
      <c r="IC249" s="18" t="str">
        <f>IF(ISNUMBER(IA249), IA249*COS(RADIANS(-$C249+Графики!$B$3))+IB249*SIN(RADIANS(-$C249+Графики!$B$3)),"")</f>
        <v/>
      </c>
      <c r="ID249" s="19" t="str">
        <f>IF(ISNUMBER(IA249), IA249*COS(RADIANS(-$C249+Графики!$B$5))+IB249*SIN(RADIANS(-$C249+Графики!$B$5)),"")</f>
        <v/>
      </c>
      <c r="IE249" s="24"/>
      <c r="IF249" s="25"/>
      <c r="IG249" s="25"/>
      <c r="IH249" s="25"/>
      <c r="II249" s="18" t="str">
        <f t="shared" si="655"/>
        <v/>
      </c>
      <c r="IJ249" s="18" t="str">
        <f t="shared" si="656"/>
        <v/>
      </c>
      <c r="IK249" s="18" t="str">
        <f t="shared" si="705"/>
        <v/>
      </c>
      <c r="IL249" s="18" t="str">
        <f t="shared" si="706"/>
        <v/>
      </c>
      <c r="IM249" s="18" t="str">
        <f>IF(ISNUMBER(IK249), IK249*COS(RADIANS(-$C249+Графики!$B$3))+IL249*SIN(RADIANS(-$C249+Графики!$B$3)),"")</f>
        <v/>
      </c>
      <c r="IN249" s="19" t="str">
        <f>IF(ISNUMBER(IK249), IK249*COS(RADIANS(-$C249+Графики!$B$5))+IL249*SIN(RADIANS(-$C249+Графики!$B$5)),"")</f>
        <v/>
      </c>
      <c r="IO249" s="24"/>
      <c r="IP249" s="25"/>
      <c r="IQ249" s="25"/>
      <c r="IR249" s="25"/>
      <c r="IS249" s="18" t="str">
        <f t="shared" si="657"/>
        <v/>
      </c>
      <c r="IT249" s="18" t="str">
        <f t="shared" si="658"/>
        <v/>
      </c>
      <c r="IU249" s="18" t="str">
        <f t="shared" si="707"/>
        <v/>
      </c>
      <c r="IV249" s="18" t="str">
        <f t="shared" si="708"/>
        <v/>
      </c>
      <c r="IW249" s="18" t="str">
        <f>IF(ISNUMBER(IU249), IU249*COS(RADIANS(-$C249+Графики!$B$3))+IV249*SIN(RADIANS(-$C249+Графики!$B$3)),"")</f>
        <v/>
      </c>
      <c r="IX249" s="19" t="str">
        <f>IF(ISNUMBER(IU249), IU249*COS(RADIANS(-$C249+Графики!$B$5))+IV249*SIN(RADIANS(-$C249+Графики!$B$5)),"")</f>
        <v/>
      </c>
    </row>
    <row r="250" spans="1:258" s="88" customFormat="1" x14ac:dyDescent="0.25">
      <c r="A250" s="44">
        <v>250</v>
      </c>
      <c r="B250" s="50">
        <v>0</v>
      </c>
      <c r="C250" s="11">
        <f>IF(Графики!$A$7="Расчитывать с учетом закручивания скважины",B250,0)</f>
        <v>0</v>
      </c>
      <c r="D250" s="47">
        <v>123.5</v>
      </c>
      <c r="E250" s="34">
        <f t="shared" si="709"/>
        <v>0</v>
      </c>
      <c r="F250" s="35">
        <f t="shared" si="709"/>
        <v>0</v>
      </c>
      <c r="G250" s="35">
        <f t="shared" si="605"/>
        <v>0</v>
      </c>
      <c r="H250" s="36">
        <f t="shared" si="606"/>
        <v>0</v>
      </c>
      <c r="I250" s="29"/>
      <c r="J250" s="25"/>
      <c r="K250" s="25"/>
      <c r="L250" s="25"/>
      <c r="M250" s="18" t="str">
        <f t="shared" si="609"/>
        <v/>
      </c>
      <c r="N250" s="18" t="str">
        <f t="shared" si="610"/>
        <v/>
      </c>
      <c r="O250" s="18" t="str">
        <f t="shared" si="659"/>
        <v/>
      </c>
      <c r="P250" s="18" t="str">
        <f t="shared" si="660"/>
        <v/>
      </c>
      <c r="Q250" s="18" t="str">
        <f>IF(ISNUMBER(O250), O250*COS(RADIANS(-$C250+Графики!$B$3))+P250*SIN(RADIANS(-$C250+Графики!$B$3)),"")</f>
        <v/>
      </c>
      <c r="R250" s="19" t="str">
        <f>IF(ISNUMBER(O250), O250*COS(RADIANS(-$C250+Графики!$B$5))+P250*SIN(RADIANS(-$C250+Графики!$B$5)),"")</f>
        <v/>
      </c>
      <c r="S250" s="29"/>
      <c r="T250" s="25"/>
      <c r="U250" s="25"/>
      <c r="V250" s="25"/>
      <c r="W250" s="18" t="str">
        <f t="shared" si="611"/>
        <v/>
      </c>
      <c r="X250" s="18" t="str">
        <f t="shared" si="612"/>
        <v/>
      </c>
      <c r="Y250" s="18" t="str">
        <f t="shared" si="661"/>
        <v/>
      </c>
      <c r="Z250" s="18" t="str">
        <f t="shared" si="662"/>
        <v/>
      </c>
      <c r="AA250" s="18" t="str">
        <f>IF(ISNUMBER(Y250), Y250*COS(RADIANS(-$C250+Графики!$B$3))+Z250*SIN(RADIANS(-$C250+Графики!$B$3)),"")</f>
        <v/>
      </c>
      <c r="AB250" s="18" t="str">
        <f>IF(ISNUMBER(Y250), Y250*COS(RADIANS(-$C250+Графики!$B$5))+Z250*SIN(RADIANS(-$C250+Графики!$B$5)),"")</f>
        <v/>
      </c>
      <c r="AC250" s="24"/>
      <c r="AD250" s="25"/>
      <c r="AE250" s="25"/>
      <c r="AF250" s="25"/>
      <c r="AG250" s="18" t="str">
        <f t="shared" si="613"/>
        <v/>
      </c>
      <c r="AH250" s="18" t="str">
        <f t="shared" si="614"/>
        <v/>
      </c>
      <c r="AI250" s="18" t="str">
        <f t="shared" si="663"/>
        <v/>
      </c>
      <c r="AJ250" s="18" t="str">
        <f t="shared" si="664"/>
        <v/>
      </c>
      <c r="AK250" s="18" t="str">
        <f>IF(ISNUMBER(AI250), AI250*COS(RADIANS(-$C250+Графики!$B$3))+AJ250*SIN(RADIANS(-$C250+Графики!$B$3)),"")</f>
        <v/>
      </c>
      <c r="AL250" s="19" t="str">
        <f>IF(ISNUMBER(AI250), AI250*COS(RADIANS(-$C250+Графики!$B$5))+AJ250*SIN(RADIANS(-$C250+Графики!$B$5)),"")</f>
        <v/>
      </c>
      <c r="AM250" s="24"/>
      <c r="AN250" s="25"/>
      <c r="AO250" s="25"/>
      <c r="AP250" s="25"/>
      <c r="AQ250" s="18" t="str">
        <f t="shared" si="615"/>
        <v/>
      </c>
      <c r="AR250" s="18" t="str">
        <f t="shared" si="616"/>
        <v/>
      </c>
      <c r="AS250" s="18" t="str">
        <f t="shared" si="665"/>
        <v/>
      </c>
      <c r="AT250" s="18" t="str">
        <f t="shared" si="666"/>
        <v/>
      </c>
      <c r="AU250" s="18" t="str">
        <f>IF(ISNUMBER(AS250), AS250*COS(RADIANS(-$C250+Графики!$B$3))+AT250*SIN(RADIANS(-$C250+Графики!$B$3)),"")</f>
        <v/>
      </c>
      <c r="AV250" s="19" t="str">
        <f>IF(ISNUMBER(AS250), AS250*COS(RADIANS(-$C250+Графики!$B$5))+AT250*SIN(RADIANS(-$C250+Графики!$B$5)),"")</f>
        <v/>
      </c>
      <c r="AW250" s="24"/>
      <c r="AX250" s="25"/>
      <c r="AY250" s="25"/>
      <c r="AZ250" s="25"/>
      <c r="BA250" s="18" t="str">
        <f t="shared" si="617"/>
        <v/>
      </c>
      <c r="BB250" s="18" t="str">
        <f t="shared" si="618"/>
        <v/>
      </c>
      <c r="BC250" s="18" t="str">
        <f t="shared" si="667"/>
        <v/>
      </c>
      <c r="BD250" s="18" t="str">
        <f t="shared" si="668"/>
        <v/>
      </c>
      <c r="BE250" s="18" t="str">
        <f>IF(ISNUMBER(BC250), BC250*COS(RADIANS(-$C250+Графики!$B$3))+BD250*SIN(RADIANS(-$C250+Графики!$B$3)),"")</f>
        <v/>
      </c>
      <c r="BF250" s="19" t="str">
        <f>IF(ISNUMBER(BC250), BC250*COS(RADIANS(-$C250+Графики!$B$5))+BD250*SIN(RADIANS(-$C250+Графики!$B$5)),"")</f>
        <v/>
      </c>
      <c r="BG250" s="24"/>
      <c r="BH250" s="25"/>
      <c r="BI250" s="25"/>
      <c r="BJ250" s="25"/>
      <c r="BK250" s="18" t="str">
        <f t="shared" si="619"/>
        <v/>
      </c>
      <c r="BL250" s="18" t="str">
        <f t="shared" si="620"/>
        <v/>
      </c>
      <c r="BM250" s="18" t="str">
        <f t="shared" si="669"/>
        <v/>
      </c>
      <c r="BN250" s="18" t="str">
        <f t="shared" si="670"/>
        <v/>
      </c>
      <c r="BO250" s="18" t="str">
        <f>IF(ISNUMBER(BM250), BM250*COS(RADIANS(-$C250+Графики!$B$3))+BN250*SIN(RADIANS(-$C250+Графики!$B$3)),"")</f>
        <v/>
      </c>
      <c r="BP250" s="19" t="str">
        <f>IF(ISNUMBER(BM250), BM250*COS(RADIANS(-$C250+Графики!$B$5))+BN250*SIN(RADIANS(-$C250+Графики!$B$5)),"")</f>
        <v/>
      </c>
      <c r="BQ250" s="24"/>
      <c r="BR250" s="25"/>
      <c r="BS250" s="25"/>
      <c r="BT250" s="25"/>
      <c r="BU250" s="18" t="str">
        <f t="shared" si="621"/>
        <v/>
      </c>
      <c r="BV250" s="18" t="str">
        <f t="shared" si="622"/>
        <v/>
      </c>
      <c r="BW250" s="18" t="str">
        <f t="shared" si="671"/>
        <v/>
      </c>
      <c r="BX250" s="18" t="str">
        <f t="shared" si="672"/>
        <v/>
      </c>
      <c r="BY250" s="18" t="str">
        <f>IF(ISNUMBER(BW250), BW250*COS(RADIANS(-$C250+Графики!$B$3))+BX250*SIN(RADIANS(-$C250+Графики!$B$3)),"")</f>
        <v/>
      </c>
      <c r="BZ250" s="19" t="str">
        <f>IF(ISNUMBER(BW250), BW250*COS(RADIANS(-$C250+Графики!$B$5))+BX250*SIN(RADIANS(-$C250+Графики!$B$5)),"")</f>
        <v/>
      </c>
      <c r="CA250" s="29"/>
      <c r="CB250" s="25"/>
      <c r="CC250" s="25"/>
      <c r="CD250" s="25"/>
      <c r="CE250" s="18" t="str">
        <f t="shared" si="623"/>
        <v/>
      </c>
      <c r="CF250" s="18" t="str">
        <f t="shared" si="624"/>
        <v/>
      </c>
      <c r="CG250" s="18" t="str">
        <f t="shared" si="673"/>
        <v/>
      </c>
      <c r="CH250" s="18" t="str">
        <f t="shared" si="674"/>
        <v/>
      </c>
      <c r="CI250" s="18" t="str">
        <f>IF(ISNUMBER(CG250), CG250*COS(RADIANS(-$C250+Графики!$B$3))+CH250*SIN(RADIANS(-$C250+Графики!$B$3)),"")</f>
        <v/>
      </c>
      <c r="CJ250" s="19" t="str">
        <f>IF(ISNUMBER(CG250), CG250*COS(RADIANS(-$C250+Графики!$B$5))+CH250*SIN(RADIANS(-$C250+Графики!$B$5)),"")</f>
        <v/>
      </c>
      <c r="CK250" s="24"/>
      <c r="CL250" s="25"/>
      <c r="CM250" s="25"/>
      <c r="CN250" s="25"/>
      <c r="CO250" s="18" t="str">
        <f t="shared" si="625"/>
        <v/>
      </c>
      <c r="CP250" s="18" t="str">
        <f t="shared" si="626"/>
        <v/>
      </c>
      <c r="CQ250" s="18" t="str">
        <f t="shared" si="675"/>
        <v/>
      </c>
      <c r="CR250" s="18" t="str">
        <f t="shared" si="676"/>
        <v/>
      </c>
      <c r="CS250" s="18" t="str">
        <f>IF(ISNUMBER(CQ250), CQ250*COS(RADIANS(-$C250+Графики!$B$3))+CR250*SIN(RADIANS(-$C250+Графики!$B$3)),"")</f>
        <v/>
      </c>
      <c r="CT250" s="19" t="str">
        <f>IF(ISNUMBER(CQ250), CQ250*COS(RADIANS(-$C250+Графики!$B$5))+CR250*SIN(RADIANS(-$C250+Графики!$B$5)),"")</f>
        <v/>
      </c>
      <c r="CU250" s="24"/>
      <c r="CV250" s="25"/>
      <c r="CW250" s="25"/>
      <c r="CX250" s="25"/>
      <c r="CY250" s="18" t="str">
        <f t="shared" si="627"/>
        <v/>
      </c>
      <c r="CZ250" s="18" t="str">
        <f t="shared" si="628"/>
        <v/>
      </c>
      <c r="DA250" s="18" t="str">
        <f t="shared" si="677"/>
        <v/>
      </c>
      <c r="DB250" s="18" t="str">
        <f t="shared" si="678"/>
        <v/>
      </c>
      <c r="DC250" s="18" t="str">
        <f>IF(ISNUMBER(DA250), DA250*COS(RADIANS(-$C250+Графики!$B$3))+DB250*SIN(RADIANS(-$C250+Графики!$B$3)),"")</f>
        <v/>
      </c>
      <c r="DD250" s="19" t="str">
        <f>IF(ISNUMBER(DA250), DA250*COS(RADIANS(-$C250+Графики!$B$5))+DB250*SIN(RADIANS(-$C250+Графики!$B$5)),"")</f>
        <v/>
      </c>
      <c r="DE250" s="24"/>
      <c r="DF250" s="25"/>
      <c r="DG250" s="25"/>
      <c r="DH250" s="25"/>
      <c r="DI250" s="18" t="str">
        <f t="shared" si="629"/>
        <v/>
      </c>
      <c r="DJ250" s="18" t="str">
        <f t="shared" si="630"/>
        <v/>
      </c>
      <c r="DK250" s="18" t="str">
        <f t="shared" si="679"/>
        <v/>
      </c>
      <c r="DL250" s="18" t="str">
        <f t="shared" si="680"/>
        <v/>
      </c>
      <c r="DM250" s="18" t="str">
        <f>IF(ISNUMBER(DK250), DK250*COS(RADIANS(-$C250+Графики!$B$3))+DL250*SIN(RADIANS(-$C250+Графики!$B$3)),"")</f>
        <v/>
      </c>
      <c r="DN250" s="19" t="str">
        <f>IF(ISNUMBER(DK250), DK250*COS(RADIANS(-$C250+Графики!$B$5))+DL250*SIN(RADIANS(-$C250+Графики!$B$5)),"")</f>
        <v/>
      </c>
      <c r="DO250" s="24"/>
      <c r="DP250" s="25"/>
      <c r="DQ250" s="25"/>
      <c r="DR250" s="25"/>
      <c r="DS250" s="18" t="str">
        <f t="shared" si="631"/>
        <v/>
      </c>
      <c r="DT250" s="18" t="str">
        <f t="shared" si="632"/>
        <v/>
      </c>
      <c r="DU250" s="18" t="str">
        <f t="shared" si="681"/>
        <v/>
      </c>
      <c r="DV250" s="18" t="str">
        <f t="shared" si="682"/>
        <v/>
      </c>
      <c r="DW250" s="18" t="str">
        <f>IF(ISNUMBER(DU250), DU250*COS(RADIANS(-$C250+Графики!$B$3))+DV250*SIN(RADIANS(-$C250+Графики!$B$3)),"")</f>
        <v/>
      </c>
      <c r="DX250" s="19" t="str">
        <f>IF(ISNUMBER(DU250), DU250*COS(RADIANS(-$C250+Графики!$B$5))+DV250*SIN(RADIANS(-$C250+Графики!$B$5)),"")</f>
        <v/>
      </c>
      <c r="DY250" s="24"/>
      <c r="DZ250" s="25"/>
      <c r="EA250" s="25"/>
      <c r="EB250" s="25"/>
      <c r="EC250" s="18" t="str">
        <f t="shared" si="633"/>
        <v/>
      </c>
      <c r="ED250" s="18" t="str">
        <f t="shared" si="634"/>
        <v/>
      </c>
      <c r="EE250" s="18" t="str">
        <f t="shared" si="683"/>
        <v/>
      </c>
      <c r="EF250" s="18" t="str">
        <f t="shared" si="684"/>
        <v/>
      </c>
      <c r="EG250" s="18" t="str">
        <f>IF(ISNUMBER(EE250), EE250*COS(RADIANS(-$C250+Графики!$B$3))+EF250*SIN(RADIANS(-$C250+Графики!$B$3)),"")</f>
        <v/>
      </c>
      <c r="EH250" s="19" t="str">
        <f>IF(ISNUMBER(EE250), EE250*COS(RADIANS(-$C250+Графики!$B$5))+EF250*SIN(RADIANS(-$C250+Графики!$B$5)),"")</f>
        <v/>
      </c>
      <c r="EI250" s="24"/>
      <c r="EJ250" s="25"/>
      <c r="EK250" s="25"/>
      <c r="EL250" s="25"/>
      <c r="EM250" s="18" t="str">
        <f t="shared" si="635"/>
        <v/>
      </c>
      <c r="EN250" s="18" t="str">
        <f t="shared" si="636"/>
        <v/>
      </c>
      <c r="EO250" s="18" t="str">
        <f t="shared" si="685"/>
        <v/>
      </c>
      <c r="EP250" s="18" t="str">
        <f t="shared" si="686"/>
        <v/>
      </c>
      <c r="EQ250" s="18" t="str">
        <f>IF(ISNUMBER(EO250), EO250*COS(RADIANS(-$C250+Графики!$B$3))+EP250*SIN(RADIANS(-$C250+Графики!$B$3)),"")</f>
        <v/>
      </c>
      <c r="ER250" s="19" t="str">
        <f>IF(ISNUMBER(EO250), EO250*COS(RADIANS(-$C250+Графики!$B$5))+EP250*SIN(RADIANS(-$C250+Графики!$B$5)),"")</f>
        <v/>
      </c>
      <c r="ES250" s="24"/>
      <c r="ET250" s="25"/>
      <c r="EU250" s="25"/>
      <c r="EV250" s="25"/>
      <c r="EW250" s="18" t="str">
        <f t="shared" si="637"/>
        <v/>
      </c>
      <c r="EX250" s="18" t="str">
        <f t="shared" si="638"/>
        <v/>
      </c>
      <c r="EY250" s="18" t="str">
        <f t="shared" si="687"/>
        <v/>
      </c>
      <c r="EZ250" s="18" t="str">
        <f t="shared" si="688"/>
        <v/>
      </c>
      <c r="FA250" s="18" t="str">
        <f>IF(ISNUMBER(EY250), EY250*COS(RADIANS(-$C250+Графики!$B$3))+EZ250*SIN(RADIANS(-$C250+Графики!$B$3)),"")</f>
        <v/>
      </c>
      <c r="FB250" s="19" t="str">
        <f>IF(ISNUMBER(EY250), EY250*COS(RADIANS(-$C250+Графики!$B$5))+EZ250*SIN(RADIANS(-$C250+Графики!$B$5)),"")</f>
        <v/>
      </c>
      <c r="FC250" s="24"/>
      <c r="FD250" s="25"/>
      <c r="FE250" s="25"/>
      <c r="FF250" s="25"/>
      <c r="FG250" s="18" t="str">
        <f t="shared" si="639"/>
        <v/>
      </c>
      <c r="FH250" s="18" t="str">
        <f t="shared" si="640"/>
        <v/>
      </c>
      <c r="FI250" s="18" t="str">
        <f t="shared" si="689"/>
        <v/>
      </c>
      <c r="FJ250" s="18" t="str">
        <f t="shared" si="690"/>
        <v/>
      </c>
      <c r="FK250" s="18" t="str">
        <f>IF(ISNUMBER(FI250), FI250*COS(RADIANS(-$C250+Графики!$B$3))+FJ250*SIN(RADIANS(-$C250+Графики!$B$3)),"")</f>
        <v/>
      </c>
      <c r="FL250" s="19" t="str">
        <f>IF(ISNUMBER(FI250), FI250*COS(RADIANS(-$C250+Графики!$B$5))+FJ250*SIN(RADIANS(-$C250+Графики!$B$5)),"")</f>
        <v/>
      </c>
      <c r="FM250" s="24"/>
      <c r="FN250" s="25"/>
      <c r="FO250" s="25"/>
      <c r="FP250" s="25"/>
      <c r="FQ250" s="18" t="str">
        <f t="shared" si="641"/>
        <v/>
      </c>
      <c r="FR250" s="18" t="str">
        <f t="shared" si="642"/>
        <v/>
      </c>
      <c r="FS250" s="18" t="str">
        <f t="shared" si="691"/>
        <v/>
      </c>
      <c r="FT250" s="18" t="str">
        <f t="shared" si="692"/>
        <v/>
      </c>
      <c r="FU250" s="18" t="str">
        <f>IF(ISNUMBER(FS250), FS250*COS(RADIANS(-$C250+Графики!$B$3))+FT250*SIN(RADIANS(-$C250+Графики!$B$3)),"")</f>
        <v/>
      </c>
      <c r="FV250" s="19" t="str">
        <f>IF(ISNUMBER(FS250), FS250*COS(RADIANS(-$C250+Графики!$B$5))+FT250*SIN(RADIANS(-$C250+Графики!$B$5)),"")</f>
        <v/>
      </c>
      <c r="FW250" s="24"/>
      <c r="FX250" s="25"/>
      <c r="FY250" s="25"/>
      <c r="FZ250" s="25"/>
      <c r="GA250" s="18" t="str">
        <f t="shared" si="643"/>
        <v/>
      </c>
      <c r="GB250" s="18" t="str">
        <f t="shared" si="644"/>
        <v/>
      </c>
      <c r="GC250" s="18" t="str">
        <f t="shared" si="693"/>
        <v/>
      </c>
      <c r="GD250" s="18" t="str">
        <f t="shared" si="694"/>
        <v/>
      </c>
      <c r="GE250" s="18" t="str">
        <f>IF(ISNUMBER(GC250), GC250*COS(RADIANS(-$C250+Графики!$B$3))+GD250*SIN(RADIANS(-$C250+Графики!$B$3)),"")</f>
        <v/>
      </c>
      <c r="GF250" s="19" t="str">
        <f>IF(ISNUMBER(GC250), GC250*COS(RADIANS(-$C250+Графики!$B$5))+GD250*SIN(RADIANS(-$C250+Графики!$B$5)),"")</f>
        <v/>
      </c>
      <c r="GG250" s="24"/>
      <c r="GH250" s="25"/>
      <c r="GI250" s="25"/>
      <c r="GJ250" s="25"/>
      <c r="GK250" s="18" t="str">
        <f t="shared" si="645"/>
        <v/>
      </c>
      <c r="GL250" s="18" t="str">
        <f t="shared" si="646"/>
        <v/>
      </c>
      <c r="GM250" s="18" t="str">
        <f t="shared" si="695"/>
        <v/>
      </c>
      <c r="GN250" s="18" t="str">
        <f t="shared" si="696"/>
        <v/>
      </c>
      <c r="GO250" s="18" t="str">
        <f>IF(ISNUMBER(GM250), GM250*COS(RADIANS(-$C250+Графики!$B$3))+GN250*SIN(RADIANS(-$C250+Графики!$B$3)),"")</f>
        <v/>
      </c>
      <c r="GP250" s="19" t="str">
        <f>IF(ISNUMBER(GM250), GM250*COS(RADIANS(-$C250+Графики!$B$5))+GN250*SIN(RADIANS(-$C250+Графики!$B$5)),"")</f>
        <v/>
      </c>
      <c r="GQ250" s="24"/>
      <c r="GR250" s="25"/>
      <c r="GS250" s="25"/>
      <c r="GT250" s="25"/>
      <c r="GU250" s="18" t="str">
        <f t="shared" si="647"/>
        <v/>
      </c>
      <c r="GV250" s="18" t="str">
        <f t="shared" si="648"/>
        <v/>
      </c>
      <c r="GW250" s="18" t="str">
        <f t="shared" si="697"/>
        <v/>
      </c>
      <c r="GX250" s="18" t="str">
        <f t="shared" si="698"/>
        <v/>
      </c>
      <c r="GY250" s="18" t="str">
        <f>IF(ISNUMBER(GW250), GW250*COS(RADIANS(-$C250+Графики!$B$3))+GX250*SIN(RADIANS(-$C250+Графики!$B$3)),"")</f>
        <v/>
      </c>
      <c r="GZ250" s="19" t="str">
        <f>IF(ISNUMBER(GW250), GW250*COS(RADIANS(-$C250+Графики!$B$5))+GX250*SIN(RADIANS(-$C250+Графики!$B$5)),"")</f>
        <v/>
      </c>
      <c r="HA250" s="24"/>
      <c r="HB250" s="25"/>
      <c r="HC250" s="25"/>
      <c r="HD250" s="25"/>
      <c r="HE250" s="18" t="str">
        <f t="shared" si="649"/>
        <v/>
      </c>
      <c r="HF250" s="18" t="str">
        <f t="shared" si="650"/>
        <v/>
      </c>
      <c r="HG250" s="18" t="str">
        <f t="shared" si="699"/>
        <v/>
      </c>
      <c r="HH250" s="18" t="str">
        <f t="shared" si="700"/>
        <v/>
      </c>
      <c r="HI250" s="18" t="str">
        <f>IF(ISNUMBER(HG250), HG250*COS(RADIANS(-$C250+Графики!$B$3))+HH250*SIN(RADIANS(-$C250+Графики!$B$3)),"")</f>
        <v/>
      </c>
      <c r="HJ250" s="19" t="str">
        <f>IF(ISNUMBER(HG250), HG250*COS(RADIANS(-$C250+Графики!$B$5))+HH250*SIN(RADIANS(-$C250+Графики!$B$5)),"")</f>
        <v/>
      </c>
      <c r="HK250" s="24"/>
      <c r="HL250" s="25"/>
      <c r="HM250" s="25"/>
      <c r="HN250" s="25"/>
      <c r="HO250" s="18" t="str">
        <f t="shared" si="651"/>
        <v/>
      </c>
      <c r="HP250" s="18" t="str">
        <f t="shared" si="652"/>
        <v/>
      </c>
      <c r="HQ250" s="18" t="str">
        <f t="shared" si="701"/>
        <v/>
      </c>
      <c r="HR250" s="18" t="str">
        <f t="shared" si="702"/>
        <v/>
      </c>
      <c r="HS250" s="18" t="str">
        <f>IF(ISNUMBER(HQ250), HQ250*COS(RADIANS(-$C250+Графики!$B$3))+HR250*SIN(RADIANS(-$C250+Графики!$B$3)),"")</f>
        <v/>
      </c>
      <c r="HT250" s="19" t="str">
        <f>IF(ISNUMBER(HQ250), HQ250*COS(RADIANS(-$C250+Графики!$B$5))+HR250*SIN(RADIANS(-$C250+Графики!$B$5)),"")</f>
        <v/>
      </c>
      <c r="HU250" s="24"/>
      <c r="HV250" s="25"/>
      <c r="HW250" s="25"/>
      <c r="HX250" s="25"/>
      <c r="HY250" s="18" t="str">
        <f t="shared" si="653"/>
        <v/>
      </c>
      <c r="HZ250" s="18" t="str">
        <f t="shared" si="654"/>
        <v/>
      </c>
      <c r="IA250" s="18" t="str">
        <f t="shared" si="703"/>
        <v/>
      </c>
      <c r="IB250" s="18" t="str">
        <f t="shared" si="704"/>
        <v/>
      </c>
      <c r="IC250" s="18" t="str">
        <f>IF(ISNUMBER(IA250), IA250*COS(RADIANS(-$C250+Графики!$B$3))+IB250*SIN(RADIANS(-$C250+Графики!$B$3)),"")</f>
        <v/>
      </c>
      <c r="ID250" s="19" t="str">
        <f>IF(ISNUMBER(IA250), IA250*COS(RADIANS(-$C250+Графики!$B$5))+IB250*SIN(RADIANS(-$C250+Графики!$B$5)),"")</f>
        <v/>
      </c>
      <c r="IE250" s="24"/>
      <c r="IF250" s="25"/>
      <c r="IG250" s="25"/>
      <c r="IH250" s="25"/>
      <c r="II250" s="18" t="str">
        <f t="shared" si="655"/>
        <v/>
      </c>
      <c r="IJ250" s="18" t="str">
        <f t="shared" si="656"/>
        <v/>
      </c>
      <c r="IK250" s="18" t="str">
        <f t="shared" si="705"/>
        <v/>
      </c>
      <c r="IL250" s="18" t="str">
        <f t="shared" si="706"/>
        <v/>
      </c>
      <c r="IM250" s="18" t="str">
        <f>IF(ISNUMBER(IK250), IK250*COS(RADIANS(-$C250+Графики!$B$3))+IL250*SIN(RADIANS(-$C250+Графики!$B$3)),"")</f>
        <v/>
      </c>
      <c r="IN250" s="19" t="str">
        <f>IF(ISNUMBER(IK250), IK250*COS(RADIANS(-$C250+Графики!$B$5))+IL250*SIN(RADIANS(-$C250+Графики!$B$5)),"")</f>
        <v/>
      </c>
      <c r="IO250" s="24"/>
      <c r="IP250" s="25"/>
      <c r="IQ250" s="25"/>
      <c r="IR250" s="25"/>
      <c r="IS250" s="18" t="str">
        <f t="shared" si="657"/>
        <v/>
      </c>
      <c r="IT250" s="18" t="str">
        <f t="shared" si="658"/>
        <v/>
      </c>
      <c r="IU250" s="18" t="str">
        <f t="shared" si="707"/>
        <v/>
      </c>
      <c r="IV250" s="18" t="str">
        <f t="shared" si="708"/>
        <v/>
      </c>
      <c r="IW250" s="18" t="str">
        <f>IF(ISNUMBER(IU250), IU250*COS(RADIANS(-$C250+Графики!$B$3))+IV250*SIN(RADIANS(-$C250+Графики!$B$3)),"")</f>
        <v/>
      </c>
      <c r="IX250" s="19" t="str">
        <f>IF(ISNUMBER(IU250), IU250*COS(RADIANS(-$C250+Графики!$B$5))+IV250*SIN(RADIANS(-$C250+Графики!$B$5)),"")</f>
        <v/>
      </c>
    </row>
    <row r="251" spans="1:258" s="88" customFormat="1" x14ac:dyDescent="0.25">
      <c r="A251" s="44">
        <v>251</v>
      </c>
      <c r="B251" s="50">
        <v>0</v>
      </c>
      <c r="C251" s="11">
        <f>IF(Графики!$A$7="Расчитывать с учетом закручивания скважины",B251,0)</f>
        <v>0</v>
      </c>
      <c r="D251" s="47">
        <v>124</v>
      </c>
      <c r="E251" s="34">
        <f t="shared" si="709"/>
        <v>0</v>
      </c>
      <c r="F251" s="35">
        <f t="shared" si="709"/>
        <v>0</v>
      </c>
      <c r="G251" s="35">
        <f t="shared" si="605"/>
        <v>0</v>
      </c>
      <c r="H251" s="36">
        <f t="shared" si="606"/>
        <v>0</v>
      </c>
      <c r="I251" s="29"/>
      <c r="J251" s="25"/>
      <c r="K251" s="25"/>
      <c r="L251" s="25"/>
      <c r="M251" s="18" t="str">
        <f t="shared" si="609"/>
        <v/>
      </c>
      <c r="N251" s="18" t="str">
        <f t="shared" si="610"/>
        <v/>
      </c>
      <c r="O251" s="18" t="str">
        <f t="shared" si="659"/>
        <v/>
      </c>
      <c r="P251" s="18" t="str">
        <f t="shared" si="660"/>
        <v/>
      </c>
      <c r="Q251" s="18" t="str">
        <f>IF(ISNUMBER(O251), O251*COS(RADIANS(-$C251+Графики!$B$3))+P251*SIN(RADIANS(-$C251+Графики!$B$3)),"")</f>
        <v/>
      </c>
      <c r="R251" s="19" t="str">
        <f>IF(ISNUMBER(O251), O251*COS(RADIANS(-$C251+Графики!$B$5))+P251*SIN(RADIANS(-$C251+Графики!$B$5)),"")</f>
        <v/>
      </c>
      <c r="S251" s="29"/>
      <c r="T251" s="25"/>
      <c r="U251" s="25"/>
      <c r="V251" s="25"/>
      <c r="W251" s="18" t="str">
        <f t="shared" si="611"/>
        <v/>
      </c>
      <c r="X251" s="18" t="str">
        <f t="shared" si="612"/>
        <v/>
      </c>
      <c r="Y251" s="18" t="str">
        <f t="shared" si="661"/>
        <v/>
      </c>
      <c r="Z251" s="18" t="str">
        <f t="shared" si="662"/>
        <v/>
      </c>
      <c r="AA251" s="18" t="str">
        <f>IF(ISNUMBER(Y251), Y251*COS(RADIANS(-$C251+Графики!$B$3))+Z251*SIN(RADIANS(-$C251+Графики!$B$3)),"")</f>
        <v/>
      </c>
      <c r="AB251" s="18" t="str">
        <f>IF(ISNUMBER(Y251), Y251*COS(RADIANS(-$C251+Графики!$B$5))+Z251*SIN(RADIANS(-$C251+Графики!$B$5)),"")</f>
        <v/>
      </c>
      <c r="AC251" s="24"/>
      <c r="AD251" s="25"/>
      <c r="AE251" s="25"/>
      <c r="AF251" s="25"/>
      <c r="AG251" s="18" t="str">
        <f t="shared" si="613"/>
        <v/>
      </c>
      <c r="AH251" s="18" t="str">
        <f t="shared" si="614"/>
        <v/>
      </c>
      <c r="AI251" s="18" t="str">
        <f t="shared" si="663"/>
        <v/>
      </c>
      <c r="AJ251" s="18" t="str">
        <f t="shared" si="664"/>
        <v/>
      </c>
      <c r="AK251" s="18" t="str">
        <f>IF(ISNUMBER(AI251), AI251*COS(RADIANS(-$C251+Графики!$B$3))+AJ251*SIN(RADIANS(-$C251+Графики!$B$3)),"")</f>
        <v/>
      </c>
      <c r="AL251" s="19" t="str">
        <f>IF(ISNUMBER(AI251), AI251*COS(RADIANS(-$C251+Графики!$B$5))+AJ251*SIN(RADIANS(-$C251+Графики!$B$5)),"")</f>
        <v/>
      </c>
      <c r="AM251" s="24"/>
      <c r="AN251" s="25"/>
      <c r="AO251" s="25"/>
      <c r="AP251" s="25"/>
      <c r="AQ251" s="18" t="str">
        <f t="shared" si="615"/>
        <v/>
      </c>
      <c r="AR251" s="18" t="str">
        <f t="shared" si="616"/>
        <v/>
      </c>
      <c r="AS251" s="18" t="str">
        <f t="shared" si="665"/>
        <v/>
      </c>
      <c r="AT251" s="18" t="str">
        <f t="shared" si="666"/>
        <v/>
      </c>
      <c r="AU251" s="18" t="str">
        <f>IF(ISNUMBER(AS251), AS251*COS(RADIANS(-$C251+Графики!$B$3))+AT251*SIN(RADIANS(-$C251+Графики!$B$3)),"")</f>
        <v/>
      </c>
      <c r="AV251" s="19" t="str">
        <f>IF(ISNUMBER(AS251), AS251*COS(RADIANS(-$C251+Графики!$B$5))+AT251*SIN(RADIANS(-$C251+Графики!$B$5)),"")</f>
        <v/>
      </c>
      <c r="AW251" s="24"/>
      <c r="AX251" s="25"/>
      <c r="AY251" s="25"/>
      <c r="AZ251" s="25"/>
      <c r="BA251" s="18" t="str">
        <f t="shared" si="617"/>
        <v/>
      </c>
      <c r="BB251" s="18" t="str">
        <f t="shared" si="618"/>
        <v/>
      </c>
      <c r="BC251" s="18" t="str">
        <f t="shared" si="667"/>
        <v/>
      </c>
      <c r="BD251" s="18" t="str">
        <f t="shared" si="668"/>
        <v/>
      </c>
      <c r="BE251" s="18" t="str">
        <f>IF(ISNUMBER(BC251), BC251*COS(RADIANS(-$C251+Графики!$B$3))+BD251*SIN(RADIANS(-$C251+Графики!$B$3)),"")</f>
        <v/>
      </c>
      <c r="BF251" s="19" t="str">
        <f>IF(ISNUMBER(BC251), BC251*COS(RADIANS(-$C251+Графики!$B$5))+BD251*SIN(RADIANS(-$C251+Графики!$B$5)),"")</f>
        <v/>
      </c>
      <c r="BG251" s="24"/>
      <c r="BH251" s="25"/>
      <c r="BI251" s="25"/>
      <c r="BJ251" s="25"/>
      <c r="BK251" s="18" t="str">
        <f t="shared" si="619"/>
        <v/>
      </c>
      <c r="BL251" s="18" t="str">
        <f t="shared" si="620"/>
        <v/>
      </c>
      <c r="BM251" s="18" t="str">
        <f t="shared" si="669"/>
        <v/>
      </c>
      <c r="BN251" s="18" t="str">
        <f t="shared" si="670"/>
        <v/>
      </c>
      <c r="BO251" s="18" t="str">
        <f>IF(ISNUMBER(BM251), BM251*COS(RADIANS(-$C251+Графики!$B$3))+BN251*SIN(RADIANS(-$C251+Графики!$B$3)),"")</f>
        <v/>
      </c>
      <c r="BP251" s="19" t="str">
        <f>IF(ISNUMBER(BM251), BM251*COS(RADIANS(-$C251+Графики!$B$5))+BN251*SIN(RADIANS(-$C251+Графики!$B$5)),"")</f>
        <v/>
      </c>
      <c r="BQ251" s="24"/>
      <c r="BR251" s="25"/>
      <c r="BS251" s="25"/>
      <c r="BT251" s="25"/>
      <c r="BU251" s="18" t="str">
        <f t="shared" si="621"/>
        <v/>
      </c>
      <c r="BV251" s="18" t="str">
        <f t="shared" si="622"/>
        <v/>
      </c>
      <c r="BW251" s="18" t="str">
        <f t="shared" si="671"/>
        <v/>
      </c>
      <c r="BX251" s="18" t="str">
        <f t="shared" si="672"/>
        <v/>
      </c>
      <c r="BY251" s="18" t="str">
        <f>IF(ISNUMBER(BW251), BW251*COS(RADIANS(-$C251+Графики!$B$3))+BX251*SIN(RADIANS(-$C251+Графики!$B$3)),"")</f>
        <v/>
      </c>
      <c r="BZ251" s="19" t="str">
        <f>IF(ISNUMBER(BW251), BW251*COS(RADIANS(-$C251+Графики!$B$5))+BX251*SIN(RADIANS(-$C251+Графики!$B$5)),"")</f>
        <v/>
      </c>
      <c r="CA251" s="29"/>
      <c r="CB251" s="25"/>
      <c r="CC251" s="25"/>
      <c r="CD251" s="25"/>
      <c r="CE251" s="18" t="str">
        <f t="shared" si="623"/>
        <v/>
      </c>
      <c r="CF251" s="18" t="str">
        <f t="shared" si="624"/>
        <v/>
      </c>
      <c r="CG251" s="18" t="str">
        <f t="shared" si="673"/>
        <v/>
      </c>
      <c r="CH251" s="18" t="str">
        <f t="shared" si="674"/>
        <v/>
      </c>
      <c r="CI251" s="18" t="str">
        <f>IF(ISNUMBER(CG251), CG251*COS(RADIANS(-$C251+Графики!$B$3))+CH251*SIN(RADIANS(-$C251+Графики!$B$3)),"")</f>
        <v/>
      </c>
      <c r="CJ251" s="19" t="str">
        <f>IF(ISNUMBER(CG251), CG251*COS(RADIANS(-$C251+Графики!$B$5))+CH251*SIN(RADIANS(-$C251+Графики!$B$5)),"")</f>
        <v/>
      </c>
      <c r="CK251" s="24"/>
      <c r="CL251" s="25"/>
      <c r="CM251" s="25"/>
      <c r="CN251" s="25"/>
      <c r="CO251" s="18" t="str">
        <f t="shared" si="625"/>
        <v/>
      </c>
      <c r="CP251" s="18" t="str">
        <f t="shared" si="626"/>
        <v/>
      </c>
      <c r="CQ251" s="18" t="str">
        <f t="shared" si="675"/>
        <v/>
      </c>
      <c r="CR251" s="18" t="str">
        <f t="shared" si="676"/>
        <v/>
      </c>
      <c r="CS251" s="18" t="str">
        <f>IF(ISNUMBER(CQ251), CQ251*COS(RADIANS(-$C251+Графики!$B$3))+CR251*SIN(RADIANS(-$C251+Графики!$B$3)),"")</f>
        <v/>
      </c>
      <c r="CT251" s="19" t="str">
        <f>IF(ISNUMBER(CQ251), CQ251*COS(RADIANS(-$C251+Графики!$B$5))+CR251*SIN(RADIANS(-$C251+Графики!$B$5)),"")</f>
        <v/>
      </c>
      <c r="CU251" s="24"/>
      <c r="CV251" s="25"/>
      <c r="CW251" s="25"/>
      <c r="CX251" s="25"/>
      <c r="CY251" s="18" t="str">
        <f t="shared" si="627"/>
        <v/>
      </c>
      <c r="CZ251" s="18" t="str">
        <f t="shared" si="628"/>
        <v/>
      </c>
      <c r="DA251" s="18" t="str">
        <f t="shared" si="677"/>
        <v/>
      </c>
      <c r="DB251" s="18" t="str">
        <f t="shared" si="678"/>
        <v/>
      </c>
      <c r="DC251" s="18" t="str">
        <f>IF(ISNUMBER(DA251), DA251*COS(RADIANS(-$C251+Графики!$B$3))+DB251*SIN(RADIANS(-$C251+Графики!$B$3)),"")</f>
        <v/>
      </c>
      <c r="DD251" s="19" t="str">
        <f>IF(ISNUMBER(DA251), DA251*COS(RADIANS(-$C251+Графики!$B$5))+DB251*SIN(RADIANS(-$C251+Графики!$B$5)),"")</f>
        <v/>
      </c>
      <c r="DE251" s="24"/>
      <c r="DF251" s="25"/>
      <c r="DG251" s="25"/>
      <c r="DH251" s="25"/>
      <c r="DI251" s="18" t="str">
        <f t="shared" si="629"/>
        <v/>
      </c>
      <c r="DJ251" s="18" t="str">
        <f t="shared" si="630"/>
        <v/>
      </c>
      <c r="DK251" s="18" t="str">
        <f t="shared" si="679"/>
        <v/>
      </c>
      <c r="DL251" s="18" t="str">
        <f t="shared" si="680"/>
        <v/>
      </c>
      <c r="DM251" s="18" t="str">
        <f>IF(ISNUMBER(DK251), DK251*COS(RADIANS(-$C251+Графики!$B$3))+DL251*SIN(RADIANS(-$C251+Графики!$B$3)),"")</f>
        <v/>
      </c>
      <c r="DN251" s="19" t="str">
        <f>IF(ISNUMBER(DK251), DK251*COS(RADIANS(-$C251+Графики!$B$5))+DL251*SIN(RADIANS(-$C251+Графики!$B$5)),"")</f>
        <v/>
      </c>
      <c r="DO251" s="24"/>
      <c r="DP251" s="25"/>
      <c r="DQ251" s="25"/>
      <c r="DR251" s="25"/>
      <c r="DS251" s="18" t="str">
        <f t="shared" si="631"/>
        <v/>
      </c>
      <c r="DT251" s="18" t="str">
        <f t="shared" si="632"/>
        <v/>
      </c>
      <c r="DU251" s="18" t="str">
        <f t="shared" si="681"/>
        <v/>
      </c>
      <c r="DV251" s="18" t="str">
        <f t="shared" si="682"/>
        <v/>
      </c>
      <c r="DW251" s="18" t="str">
        <f>IF(ISNUMBER(DU251), DU251*COS(RADIANS(-$C251+Графики!$B$3))+DV251*SIN(RADIANS(-$C251+Графики!$B$3)),"")</f>
        <v/>
      </c>
      <c r="DX251" s="19" t="str">
        <f>IF(ISNUMBER(DU251), DU251*COS(RADIANS(-$C251+Графики!$B$5))+DV251*SIN(RADIANS(-$C251+Графики!$B$5)),"")</f>
        <v/>
      </c>
      <c r="DY251" s="24"/>
      <c r="DZ251" s="25"/>
      <c r="EA251" s="25"/>
      <c r="EB251" s="25"/>
      <c r="EC251" s="18" t="str">
        <f t="shared" si="633"/>
        <v/>
      </c>
      <c r="ED251" s="18" t="str">
        <f t="shared" si="634"/>
        <v/>
      </c>
      <c r="EE251" s="18" t="str">
        <f t="shared" si="683"/>
        <v/>
      </c>
      <c r="EF251" s="18" t="str">
        <f t="shared" si="684"/>
        <v/>
      </c>
      <c r="EG251" s="18" t="str">
        <f>IF(ISNUMBER(EE251), EE251*COS(RADIANS(-$C251+Графики!$B$3))+EF251*SIN(RADIANS(-$C251+Графики!$B$3)),"")</f>
        <v/>
      </c>
      <c r="EH251" s="19" t="str">
        <f>IF(ISNUMBER(EE251), EE251*COS(RADIANS(-$C251+Графики!$B$5))+EF251*SIN(RADIANS(-$C251+Графики!$B$5)),"")</f>
        <v/>
      </c>
      <c r="EI251" s="24"/>
      <c r="EJ251" s="25"/>
      <c r="EK251" s="25"/>
      <c r="EL251" s="25"/>
      <c r="EM251" s="18" t="str">
        <f t="shared" si="635"/>
        <v/>
      </c>
      <c r="EN251" s="18" t="str">
        <f t="shared" si="636"/>
        <v/>
      </c>
      <c r="EO251" s="18" t="str">
        <f t="shared" si="685"/>
        <v/>
      </c>
      <c r="EP251" s="18" t="str">
        <f t="shared" si="686"/>
        <v/>
      </c>
      <c r="EQ251" s="18" t="str">
        <f>IF(ISNUMBER(EO251), EO251*COS(RADIANS(-$C251+Графики!$B$3))+EP251*SIN(RADIANS(-$C251+Графики!$B$3)),"")</f>
        <v/>
      </c>
      <c r="ER251" s="19" t="str">
        <f>IF(ISNUMBER(EO251), EO251*COS(RADIANS(-$C251+Графики!$B$5))+EP251*SIN(RADIANS(-$C251+Графики!$B$5)),"")</f>
        <v/>
      </c>
      <c r="ES251" s="24"/>
      <c r="ET251" s="25"/>
      <c r="EU251" s="25"/>
      <c r="EV251" s="25"/>
      <c r="EW251" s="18" t="str">
        <f t="shared" si="637"/>
        <v/>
      </c>
      <c r="EX251" s="18" t="str">
        <f t="shared" si="638"/>
        <v/>
      </c>
      <c r="EY251" s="18" t="str">
        <f t="shared" si="687"/>
        <v/>
      </c>
      <c r="EZ251" s="18" t="str">
        <f t="shared" si="688"/>
        <v/>
      </c>
      <c r="FA251" s="18" t="str">
        <f>IF(ISNUMBER(EY251), EY251*COS(RADIANS(-$C251+Графики!$B$3))+EZ251*SIN(RADIANS(-$C251+Графики!$B$3)),"")</f>
        <v/>
      </c>
      <c r="FB251" s="19" t="str">
        <f>IF(ISNUMBER(EY251), EY251*COS(RADIANS(-$C251+Графики!$B$5))+EZ251*SIN(RADIANS(-$C251+Графики!$B$5)),"")</f>
        <v/>
      </c>
      <c r="FC251" s="24"/>
      <c r="FD251" s="25"/>
      <c r="FE251" s="25"/>
      <c r="FF251" s="25"/>
      <c r="FG251" s="18" t="str">
        <f t="shared" si="639"/>
        <v/>
      </c>
      <c r="FH251" s="18" t="str">
        <f t="shared" si="640"/>
        <v/>
      </c>
      <c r="FI251" s="18" t="str">
        <f t="shared" si="689"/>
        <v/>
      </c>
      <c r="FJ251" s="18" t="str">
        <f t="shared" si="690"/>
        <v/>
      </c>
      <c r="FK251" s="18" t="str">
        <f>IF(ISNUMBER(FI251), FI251*COS(RADIANS(-$C251+Графики!$B$3))+FJ251*SIN(RADIANS(-$C251+Графики!$B$3)),"")</f>
        <v/>
      </c>
      <c r="FL251" s="19" t="str">
        <f>IF(ISNUMBER(FI251), FI251*COS(RADIANS(-$C251+Графики!$B$5))+FJ251*SIN(RADIANS(-$C251+Графики!$B$5)),"")</f>
        <v/>
      </c>
      <c r="FM251" s="24"/>
      <c r="FN251" s="25"/>
      <c r="FO251" s="25"/>
      <c r="FP251" s="25"/>
      <c r="FQ251" s="18" t="str">
        <f t="shared" si="641"/>
        <v/>
      </c>
      <c r="FR251" s="18" t="str">
        <f t="shared" si="642"/>
        <v/>
      </c>
      <c r="FS251" s="18" t="str">
        <f t="shared" si="691"/>
        <v/>
      </c>
      <c r="FT251" s="18" t="str">
        <f t="shared" si="692"/>
        <v/>
      </c>
      <c r="FU251" s="18" t="str">
        <f>IF(ISNUMBER(FS251), FS251*COS(RADIANS(-$C251+Графики!$B$3))+FT251*SIN(RADIANS(-$C251+Графики!$B$3)),"")</f>
        <v/>
      </c>
      <c r="FV251" s="19" t="str">
        <f>IF(ISNUMBER(FS251), FS251*COS(RADIANS(-$C251+Графики!$B$5))+FT251*SIN(RADIANS(-$C251+Графики!$B$5)),"")</f>
        <v/>
      </c>
      <c r="FW251" s="24"/>
      <c r="FX251" s="25"/>
      <c r="FY251" s="25"/>
      <c r="FZ251" s="25"/>
      <c r="GA251" s="18" t="str">
        <f t="shared" si="643"/>
        <v/>
      </c>
      <c r="GB251" s="18" t="str">
        <f t="shared" si="644"/>
        <v/>
      </c>
      <c r="GC251" s="18" t="str">
        <f t="shared" si="693"/>
        <v/>
      </c>
      <c r="GD251" s="18" t="str">
        <f t="shared" si="694"/>
        <v/>
      </c>
      <c r="GE251" s="18" t="str">
        <f>IF(ISNUMBER(GC251), GC251*COS(RADIANS(-$C251+Графики!$B$3))+GD251*SIN(RADIANS(-$C251+Графики!$B$3)),"")</f>
        <v/>
      </c>
      <c r="GF251" s="19" t="str">
        <f>IF(ISNUMBER(GC251), GC251*COS(RADIANS(-$C251+Графики!$B$5))+GD251*SIN(RADIANS(-$C251+Графики!$B$5)),"")</f>
        <v/>
      </c>
      <c r="GG251" s="24"/>
      <c r="GH251" s="25"/>
      <c r="GI251" s="25"/>
      <c r="GJ251" s="25"/>
      <c r="GK251" s="18" t="str">
        <f t="shared" si="645"/>
        <v/>
      </c>
      <c r="GL251" s="18" t="str">
        <f t="shared" si="646"/>
        <v/>
      </c>
      <c r="GM251" s="18" t="str">
        <f t="shared" si="695"/>
        <v/>
      </c>
      <c r="GN251" s="18" t="str">
        <f t="shared" si="696"/>
        <v/>
      </c>
      <c r="GO251" s="18" t="str">
        <f>IF(ISNUMBER(GM251), GM251*COS(RADIANS(-$C251+Графики!$B$3))+GN251*SIN(RADIANS(-$C251+Графики!$B$3)),"")</f>
        <v/>
      </c>
      <c r="GP251" s="19" t="str">
        <f>IF(ISNUMBER(GM251), GM251*COS(RADIANS(-$C251+Графики!$B$5))+GN251*SIN(RADIANS(-$C251+Графики!$B$5)),"")</f>
        <v/>
      </c>
      <c r="GQ251" s="24"/>
      <c r="GR251" s="25"/>
      <c r="GS251" s="25"/>
      <c r="GT251" s="25"/>
      <c r="GU251" s="18" t="str">
        <f t="shared" si="647"/>
        <v/>
      </c>
      <c r="GV251" s="18" t="str">
        <f t="shared" si="648"/>
        <v/>
      </c>
      <c r="GW251" s="18" t="str">
        <f t="shared" si="697"/>
        <v/>
      </c>
      <c r="GX251" s="18" t="str">
        <f t="shared" si="698"/>
        <v/>
      </c>
      <c r="GY251" s="18" t="str">
        <f>IF(ISNUMBER(GW251), GW251*COS(RADIANS(-$C251+Графики!$B$3))+GX251*SIN(RADIANS(-$C251+Графики!$B$3)),"")</f>
        <v/>
      </c>
      <c r="GZ251" s="19" t="str">
        <f>IF(ISNUMBER(GW251), GW251*COS(RADIANS(-$C251+Графики!$B$5))+GX251*SIN(RADIANS(-$C251+Графики!$B$5)),"")</f>
        <v/>
      </c>
      <c r="HA251" s="24"/>
      <c r="HB251" s="25"/>
      <c r="HC251" s="25"/>
      <c r="HD251" s="25"/>
      <c r="HE251" s="18" t="str">
        <f t="shared" si="649"/>
        <v/>
      </c>
      <c r="HF251" s="18" t="str">
        <f t="shared" si="650"/>
        <v/>
      </c>
      <c r="HG251" s="18" t="str">
        <f t="shared" si="699"/>
        <v/>
      </c>
      <c r="HH251" s="18" t="str">
        <f t="shared" si="700"/>
        <v/>
      </c>
      <c r="HI251" s="18" t="str">
        <f>IF(ISNUMBER(HG251), HG251*COS(RADIANS(-$C251+Графики!$B$3))+HH251*SIN(RADIANS(-$C251+Графики!$B$3)),"")</f>
        <v/>
      </c>
      <c r="HJ251" s="19" t="str">
        <f>IF(ISNUMBER(HG251), HG251*COS(RADIANS(-$C251+Графики!$B$5))+HH251*SIN(RADIANS(-$C251+Графики!$B$5)),"")</f>
        <v/>
      </c>
      <c r="HK251" s="24"/>
      <c r="HL251" s="25"/>
      <c r="HM251" s="25"/>
      <c r="HN251" s="25"/>
      <c r="HO251" s="18" t="str">
        <f t="shared" si="651"/>
        <v/>
      </c>
      <c r="HP251" s="18" t="str">
        <f t="shared" si="652"/>
        <v/>
      </c>
      <c r="HQ251" s="18" t="str">
        <f t="shared" si="701"/>
        <v/>
      </c>
      <c r="HR251" s="18" t="str">
        <f t="shared" si="702"/>
        <v/>
      </c>
      <c r="HS251" s="18" t="str">
        <f>IF(ISNUMBER(HQ251), HQ251*COS(RADIANS(-$C251+Графики!$B$3))+HR251*SIN(RADIANS(-$C251+Графики!$B$3)),"")</f>
        <v/>
      </c>
      <c r="HT251" s="19" t="str">
        <f>IF(ISNUMBER(HQ251), HQ251*COS(RADIANS(-$C251+Графики!$B$5))+HR251*SIN(RADIANS(-$C251+Графики!$B$5)),"")</f>
        <v/>
      </c>
      <c r="HU251" s="24"/>
      <c r="HV251" s="25"/>
      <c r="HW251" s="25"/>
      <c r="HX251" s="25"/>
      <c r="HY251" s="18" t="str">
        <f t="shared" si="653"/>
        <v/>
      </c>
      <c r="HZ251" s="18" t="str">
        <f t="shared" si="654"/>
        <v/>
      </c>
      <c r="IA251" s="18" t="str">
        <f t="shared" si="703"/>
        <v/>
      </c>
      <c r="IB251" s="18" t="str">
        <f t="shared" si="704"/>
        <v/>
      </c>
      <c r="IC251" s="18" t="str">
        <f>IF(ISNUMBER(IA251), IA251*COS(RADIANS(-$C251+Графики!$B$3))+IB251*SIN(RADIANS(-$C251+Графики!$B$3)),"")</f>
        <v/>
      </c>
      <c r="ID251" s="19" t="str">
        <f>IF(ISNUMBER(IA251), IA251*COS(RADIANS(-$C251+Графики!$B$5))+IB251*SIN(RADIANS(-$C251+Графики!$B$5)),"")</f>
        <v/>
      </c>
      <c r="IE251" s="24"/>
      <c r="IF251" s="25"/>
      <c r="IG251" s="25"/>
      <c r="IH251" s="25"/>
      <c r="II251" s="18" t="str">
        <f t="shared" si="655"/>
        <v/>
      </c>
      <c r="IJ251" s="18" t="str">
        <f t="shared" si="656"/>
        <v/>
      </c>
      <c r="IK251" s="18" t="str">
        <f t="shared" si="705"/>
        <v/>
      </c>
      <c r="IL251" s="18" t="str">
        <f t="shared" si="706"/>
        <v/>
      </c>
      <c r="IM251" s="18" t="str">
        <f>IF(ISNUMBER(IK251), IK251*COS(RADIANS(-$C251+Графики!$B$3))+IL251*SIN(RADIANS(-$C251+Графики!$B$3)),"")</f>
        <v/>
      </c>
      <c r="IN251" s="19" t="str">
        <f>IF(ISNUMBER(IK251), IK251*COS(RADIANS(-$C251+Графики!$B$5))+IL251*SIN(RADIANS(-$C251+Графики!$B$5)),"")</f>
        <v/>
      </c>
      <c r="IO251" s="24"/>
      <c r="IP251" s="25"/>
      <c r="IQ251" s="25"/>
      <c r="IR251" s="25"/>
      <c r="IS251" s="18" t="str">
        <f t="shared" si="657"/>
        <v/>
      </c>
      <c r="IT251" s="18" t="str">
        <f t="shared" si="658"/>
        <v/>
      </c>
      <c r="IU251" s="18" t="str">
        <f t="shared" si="707"/>
        <v/>
      </c>
      <c r="IV251" s="18" t="str">
        <f t="shared" si="708"/>
        <v/>
      </c>
      <c r="IW251" s="18" t="str">
        <f>IF(ISNUMBER(IU251), IU251*COS(RADIANS(-$C251+Графики!$B$3))+IV251*SIN(RADIANS(-$C251+Графики!$B$3)),"")</f>
        <v/>
      </c>
      <c r="IX251" s="19" t="str">
        <f>IF(ISNUMBER(IU251), IU251*COS(RADIANS(-$C251+Графики!$B$5))+IV251*SIN(RADIANS(-$C251+Графики!$B$5)),"")</f>
        <v/>
      </c>
    </row>
    <row r="252" spans="1:258" s="88" customFormat="1" x14ac:dyDescent="0.25">
      <c r="A252" s="44">
        <v>252</v>
      </c>
      <c r="B252" s="50">
        <v>0</v>
      </c>
      <c r="C252" s="11">
        <f>IF(Графики!$A$7="Расчитывать с учетом закручивания скважины",B252,0)</f>
        <v>0</v>
      </c>
      <c r="D252" s="47">
        <v>124.5</v>
      </c>
      <c r="E252" s="34">
        <f t="shared" si="709"/>
        <v>0</v>
      </c>
      <c r="F252" s="35">
        <f t="shared" si="709"/>
        <v>0</v>
      </c>
      <c r="G252" s="35">
        <f t="shared" si="605"/>
        <v>0</v>
      </c>
      <c r="H252" s="36">
        <f t="shared" si="606"/>
        <v>0</v>
      </c>
      <c r="I252" s="29"/>
      <c r="J252" s="25"/>
      <c r="K252" s="25"/>
      <c r="L252" s="25"/>
      <c r="M252" s="18" t="str">
        <f t="shared" si="609"/>
        <v/>
      </c>
      <c r="N252" s="18" t="str">
        <f t="shared" si="610"/>
        <v/>
      </c>
      <c r="O252" s="18" t="str">
        <f t="shared" si="659"/>
        <v/>
      </c>
      <c r="P252" s="18" t="str">
        <f t="shared" si="660"/>
        <v/>
      </c>
      <c r="Q252" s="18" t="str">
        <f>IF(ISNUMBER(O252), O252*COS(RADIANS(-$C252+Графики!$B$3))+P252*SIN(RADIANS(-$C252+Графики!$B$3)),"")</f>
        <v/>
      </c>
      <c r="R252" s="19" t="str">
        <f>IF(ISNUMBER(O252), O252*COS(RADIANS(-$C252+Графики!$B$5))+P252*SIN(RADIANS(-$C252+Графики!$B$5)),"")</f>
        <v/>
      </c>
      <c r="S252" s="29"/>
      <c r="T252" s="25"/>
      <c r="U252" s="25"/>
      <c r="V252" s="25"/>
      <c r="W252" s="18" t="str">
        <f t="shared" si="611"/>
        <v/>
      </c>
      <c r="X252" s="18" t="str">
        <f t="shared" si="612"/>
        <v/>
      </c>
      <c r="Y252" s="18" t="str">
        <f t="shared" si="661"/>
        <v/>
      </c>
      <c r="Z252" s="18" t="str">
        <f t="shared" si="662"/>
        <v/>
      </c>
      <c r="AA252" s="18" t="str">
        <f>IF(ISNUMBER(Y252), Y252*COS(RADIANS(-$C252+Графики!$B$3))+Z252*SIN(RADIANS(-$C252+Графики!$B$3)),"")</f>
        <v/>
      </c>
      <c r="AB252" s="18" t="str">
        <f>IF(ISNUMBER(Y252), Y252*COS(RADIANS(-$C252+Графики!$B$5))+Z252*SIN(RADIANS(-$C252+Графики!$B$5)),"")</f>
        <v/>
      </c>
      <c r="AC252" s="24"/>
      <c r="AD252" s="25"/>
      <c r="AE252" s="25"/>
      <c r="AF252" s="25"/>
      <c r="AG252" s="18" t="str">
        <f t="shared" si="613"/>
        <v/>
      </c>
      <c r="AH252" s="18" t="str">
        <f t="shared" si="614"/>
        <v/>
      </c>
      <c r="AI252" s="18" t="str">
        <f t="shared" si="663"/>
        <v/>
      </c>
      <c r="AJ252" s="18" t="str">
        <f t="shared" si="664"/>
        <v/>
      </c>
      <c r="AK252" s="18" t="str">
        <f>IF(ISNUMBER(AI252), AI252*COS(RADIANS(-$C252+Графики!$B$3))+AJ252*SIN(RADIANS(-$C252+Графики!$B$3)),"")</f>
        <v/>
      </c>
      <c r="AL252" s="19" t="str">
        <f>IF(ISNUMBER(AI252), AI252*COS(RADIANS(-$C252+Графики!$B$5))+AJ252*SIN(RADIANS(-$C252+Графики!$B$5)),"")</f>
        <v/>
      </c>
      <c r="AM252" s="24"/>
      <c r="AN252" s="25"/>
      <c r="AO252" s="25"/>
      <c r="AP252" s="25"/>
      <c r="AQ252" s="18" t="str">
        <f t="shared" si="615"/>
        <v/>
      </c>
      <c r="AR252" s="18" t="str">
        <f t="shared" si="616"/>
        <v/>
      </c>
      <c r="AS252" s="18" t="str">
        <f t="shared" si="665"/>
        <v/>
      </c>
      <c r="AT252" s="18" t="str">
        <f t="shared" si="666"/>
        <v/>
      </c>
      <c r="AU252" s="18" t="str">
        <f>IF(ISNUMBER(AS252), AS252*COS(RADIANS(-$C252+Графики!$B$3))+AT252*SIN(RADIANS(-$C252+Графики!$B$3)),"")</f>
        <v/>
      </c>
      <c r="AV252" s="19" t="str">
        <f>IF(ISNUMBER(AS252), AS252*COS(RADIANS(-$C252+Графики!$B$5))+AT252*SIN(RADIANS(-$C252+Графики!$B$5)),"")</f>
        <v/>
      </c>
      <c r="AW252" s="24"/>
      <c r="AX252" s="25"/>
      <c r="AY252" s="25"/>
      <c r="AZ252" s="25"/>
      <c r="BA252" s="18" t="str">
        <f t="shared" si="617"/>
        <v/>
      </c>
      <c r="BB252" s="18" t="str">
        <f t="shared" si="618"/>
        <v/>
      </c>
      <c r="BC252" s="18" t="str">
        <f t="shared" si="667"/>
        <v/>
      </c>
      <c r="BD252" s="18" t="str">
        <f t="shared" si="668"/>
        <v/>
      </c>
      <c r="BE252" s="18" t="str">
        <f>IF(ISNUMBER(BC252), BC252*COS(RADIANS(-$C252+Графики!$B$3))+BD252*SIN(RADIANS(-$C252+Графики!$B$3)),"")</f>
        <v/>
      </c>
      <c r="BF252" s="19" t="str">
        <f>IF(ISNUMBER(BC252), BC252*COS(RADIANS(-$C252+Графики!$B$5))+BD252*SIN(RADIANS(-$C252+Графики!$B$5)),"")</f>
        <v/>
      </c>
      <c r="BG252" s="24"/>
      <c r="BH252" s="25"/>
      <c r="BI252" s="25"/>
      <c r="BJ252" s="25"/>
      <c r="BK252" s="18" t="str">
        <f t="shared" si="619"/>
        <v/>
      </c>
      <c r="BL252" s="18" t="str">
        <f t="shared" si="620"/>
        <v/>
      </c>
      <c r="BM252" s="18" t="str">
        <f t="shared" si="669"/>
        <v/>
      </c>
      <c r="BN252" s="18" t="str">
        <f t="shared" si="670"/>
        <v/>
      </c>
      <c r="BO252" s="18" t="str">
        <f>IF(ISNUMBER(BM252), BM252*COS(RADIANS(-$C252+Графики!$B$3))+BN252*SIN(RADIANS(-$C252+Графики!$B$3)),"")</f>
        <v/>
      </c>
      <c r="BP252" s="19" t="str">
        <f>IF(ISNUMBER(BM252), BM252*COS(RADIANS(-$C252+Графики!$B$5))+BN252*SIN(RADIANS(-$C252+Графики!$B$5)),"")</f>
        <v/>
      </c>
      <c r="BQ252" s="24"/>
      <c r="BR252" s="25"/>
      <c r="BS252" s="25"/>
      <c r="BT252" s="25"/>
      <c r="BU252" s="18" t="str">
        <f t="shared" si="621"/>
        <v/>
      </c>
      <c r="BV252" s="18" t="str">
        <f t="shared" si="622"/>
        <v/>
      </c>
      <c r="BW252" s="18" t="str">
        <f t="shared" si="671"/>
        <v/>
      </c>
      <c r="BX252" s="18" t="str">
        <f t="shared" si="672"/>
        <v/>
      </c>
      <c r="BY252" s="18" t="str">
        <f>IF(ISNUMBER(BW252), BW252*COS(RADIANS(-$C252+Графики!$B$3))+BX252*SIN(RADIANS(-$C252+Графики!$B$3)),"")</f>
        <v/>
      </c>
      <c r="BZ252" s="19" t="str">
        <f>IF(ISNUMBER(BW252), BW252*COS(RADIANS(-$C252+Графики!$B$5))+BX252*SIN(RADIANS(-$C252+Графики!$B$5)),"")</f>
        <v/>
      </c>
      <c r="CA252" s="29"/>
      <c r="CB252" s="25"/>
      <c r="CC252" s="25"/>
      <c r="CD252" s="25"/>
      <c r="CE252" s="18" t="str">
        <f t="shared" si="623"/>
        <v/>
      </c>
      <c r="CF252" s="18" t="str">
        <f t="shared" si="624"/>
        <v/>
      </c>
      <c r="CG252" s="18" t="str">
        <f t="shared" si="673"/>
        <v/>
      </c>
      <c r="CH252" s="18" t="str">
        <f t="shared" si="674"/>
        <v/>
      </c>
      <c r="CI252" s="18" t="str">
        <f>IF(ISNUMBER(CG252), CG252*COS(RADIANS(-$C252+Графики!$B$3))+CH252*SIN(RADIANS(-$C252+Графики!$B$3)),"")</f>
        <v/>
      </c>
      <c r="CJ252" s="19" t="str">
        <f>IF(ISNUMBER(CG252), CG252*COS(RADIANS(-$C252+Графики!$B$5))+CH252*SIN(RADIANS(-$C252+Графики!$B$5)),"")</f>
        <v/>
      </c>
      <c r="CK252" s="24"/>
      <c r="CL252" s="25"/>
      <c r="CM252" s="25"/>
      <c r="CN252" s="25"/>
      <c r="CO252" s="18" t="str">
        <f t="shared" si="625"/>
        <v/>
      </c>
      <c r="CP252" s="18" t="str">
        <f t="shared" si="626"/>
        <v/>
      </c>
      <c r="CQ252" s="18" t="str">
        <f t="shared" si="675"/>
        <v/>
      </c>
      <c r="CR252" s="18" t="str">
        <f t="shared" si="676"/>
        <v/>
      </c>
      <c r="CS252" s="18" t="str">
        <f>IF(ISNUMBER(CQ252), CQ252*COS(RADIANS(-$C252+Графики!$B$3))+CR252*SIN(RADIANS(-$C252+Графики!$B$3)),"")</f>
        <v/>
      </c>
      <c r="CT252" s="19" t="str">
        <f>IF(ISNUMBER(CQ252), CQ252*COS(RADIANS(-$C252+Графики!$B$5))+CR252*SIN(RADIANS(-$C252+Графики!$B$5)),"")</f>
        <v/>
      </c>
      <c r="CU252" s="24"/>
      <c r="CV252" s="25"/>
      <c r="CW252" s="25"/>
      <c r="CX252" s="25"/>
      <c r="CY252" s="18" t="str">
        <f t="shared" si="627"/>
        <v/>
      </c>
      <c r="CZ252" s="18" t="str">
        <f t="shared" si="628"/>
        <v/>
      </c>
      <c r="DA252" s="18" t="str">
        <f t="shared" si="677"/>
        <v/>
      </c>
      <c r="DB252" s="18" t="str">
        <f t="shared" si="678"/>
        <v/>
      </c>
      <c r="DC252" s="18" t="str">
        <f>IF(ISNUMBER(DA252), DA252*COS(RADIANS(-$C252+Графики!$B$3))+DB252*SIN(RADIANS(-$C252+Графики!$B$3)),"")</f>
        <v/>
      </c>
      <c r="DD252" s="19" t="str">
        <f>IF(ISNUMBER(DA252), DA252*COS(RADIANS(-$C252+Графики!$B$5))+DB252*SIN(RADIANS(-$C252+Графики!$B$5)),"")</f>
        <v/>
      </c>
      <c r="DE252" s="24"/>
      <c r="DF252" s="25"/>
      <c r="DG252" s="25"/>
      <c r="DH252" s="25"/>
      <c r="DI252" s="18" t="str">
        <f t="shared" si="629"/>
        <v/>
      </c>
      <c r="DJ252" s="18" t="str">
        <f t="shared" si="630"/>
        <v/>
      </c>
      <c r="DK252" s="18" t="str">
        <f t="shared" si="679"/>
        <v/>
      </c>
      <c r="DL252" s="18" t="str">
        <f t="shared" si="680"/>
        <v/>
      </c>
      <c r="DM252" s="18" t="str">
        <f>IF(ISNUMBER(DK252), DK252*COS(RADIANS(-$C252+Графики!$B$3))+DL252*SIN(RADIANS(-$C252+Графики!$B$3)),"")</f>
        <v/>
      </c>
      <c r="DN252" s="19" t="str">
        <f>IF(ISNUMBER(DK252), DK252*COS(RADIANS(-$C252+Графики!$B$5))+DL252*SIN(RADIANS(-$C252+Графики!$B$5)),"")</f>
        <v/>
      </c>
      <c r="DO252" s="24"/>
      <c r="DP252" s="25"/>
      <c r="DQ252" s="25"/>
      <c r="DR252" s="25"/>
      <c r="DS252" s="18" t="str">
        <f t="shared" si="631"/>
        <v/>
      </c>
      <c r="DT252" s="18" t="str">
        <f t="shared" si="632"/>
        <v/>
      </c>
      <c r="DU252" s="18" t="str">
        <f t="shared" si="681"/>
        <v/>
      </c>
      <c r="DV252" s="18" t="str">
        <f t="shared" si="682"/>
        <v/>
      </c>
      <c r="DW252" s="18" t="str">
        <f>IF(ISNUMBER(DU252), DU252*COS(RADIANS(-$C252+Графики!$B$3))+DV252*SIN(RADIANS(-$C252+Графики!$B$3)),"")</f>
        <v/>
      </c>
      <c r="DX252" s="19" t="str">
        <f>IF(ISNUMBER(DU252), DU252*COS(RADIANS(-$C252+Графики!$B$5))+DV252*SIN(RADIANS(-$C252+Графики!$B$5)),"")</f>
        <v/>
      </c>
      <c r="DY252" s="24"/>
      <c r="DZ252" s="25"/>
      <c r="EA252" s="25"/>
      <c r="EB252" s="25"/>
      <c r="EC252" s="18" t="str">
        <f t="shared" si="633"/>
        <v/>
      </c>
      <c r="ED252" s="18" t="str">
        <f t="shared" si="634"/>
        <v/>
      </c>
      <c r="EE252" s="18" t="str">
        <f t="shared" si="683"/>
        <v/>
      </c>
      <c r="EF252" s="18" t="str">
        <f t="shared" si="684"/>
        <v/>
      </c>
      <c r="EG252" s="18" t="str">
        <f>IF(ISNUMBER(EE252), EE252*COS(RADIANS(-$C252+Графики!$B$3))+EF252*SIN(RADIANS(-$C252+Графики!$B$3)),"")</f>
        <v/>
      </c>
      <c r="EH252" s="19" t="str">
        <f>IF(ISNUMBER(EE252), EE252*COS(RADIANS(-$C252+Графики!$B$5))+EF252*SIN(RADIANS(-$C252+Графики!$B$5)),"")</f>
        <v/>
      </c>
      <c r="EI252" s="24"/>
      <c r="EJ252" s="25"/>
      <c r="EK252" s="25"/>
      <c r="EL252" s="25"/>
      <c r="EM252" s="18" t="str">
        <f t="shared" si="635"/>
        <v/>
      </c>
      <c r="EN252" s="18" t="str">
        <f t="shared" si="636"/>
        <v/>
      </c>
      <c r="EO252" s="18" t="str">
        <f t="shared" si="685"/>
        <v/>
      </c>
      <c r="EP252" s="18" t="str">
        <f t="shared" si="686"/>
        <v/>
      </c>
      <c r="EQ252" s="18" t="str">
        <f>IF(ISNUMBER(EO252), EO252*COS(RADIANS(-$C252+Графики!$B$3))+EP252*SIN(RADIANS(-$C252+Графики!$B$3)),"")</f>
        <v/>
      </c>
      <c r="ER252" s="19" t="str">
        <f>IF(ISNUMBER(EO252), EO252*COS(RADIANS(-$C252+Графики!$B$5))+EP252*SIN(RADIANS(-$C252+Графики!$B$5)),"")</f>
        <v/>
      </c>
      <c r="ES252" s="24"/>
      <c r="ET252" s="25"/>
      <c r="EU252" s="25"/>
      <c r="EV252" s="25"/>
      <c r="EW252" s="18" t="str">
        <f t="shared" si="637"/>
        <v/>
      </c>
      <c r="EX252" s="18" t="str">
        <f t="shared" si="638"/>
        <v/>
      </c>
      <c r="EY252" s="18" t="str">
        <f t="shared" si="687"/>
        <v/>
      </c>
      <c r="EZ252" s="18" t="str">
        <f t="shared" si="688"/>
        <v/>
      </c>
      <c r="FA252" s="18" t="str">
        <f>IF(ISNUMBER(EY252), EY252*COS(RADIANS(-$C252+Графики!$B$3))+EZ252*SIN(RADIANS(-$C252+Графики!$B$3)),"")</f>
        <v/>
      </c>
      <c r="FB252" s="19" t="str">
        <f>IF(ISNUMBER(EY252), EY252*COS(RADIANS(-$C252+Графики!$B$5))+EZ252*SIN(RADIANS(-$C252+Графики!$B$5)),"")</f>
        <v/>
      </c>
      <c r="FC252" s="24"/>
      <c r="FD252" s="25"/>
      <c r="FE252" s="25"/>
      <c r="FF252" s="25"/>
      <c r="FG252" s="18" t="str">
        <f t="shared" si="639"/>
        <v/>
      </c>
      <c r="FH252" s="18" t="str">
        <f t="shared" si="640"/>
        <v/>
      </c>
      <c r="FI252" s="18" t="str">
        <f t="shared" si="689"/>
        <v/>
      </c>
      <c r="FJ252" s="18" t="str">
        <f t="shared" si="690"/>
        <v/>
      </c>
      <c r="FK252" s="18" t="str">
        <f>IF(ISNUMBER(FI252), FI252*COS(RADIANS(-$C252+Графики!$B$3))+FJ252*SIN(RADIANS(-$C252+Графики!$B$3)),"")</f>
        <v/>
      </c>
      <c r="FL252" s="19" t="str">
        <f>IF(ISNUMBER(FI252), FI252*COS(RADIANS(-$C252+Графики!$B$5))+FJ252*SIN(RADIANS(-$C252+Графики!$B$5)),"")</f>
        <v/>
      </c>
      <c r="FM252" s="24"/>
      <c r="FN252" s="25"/>
      <c r="FO252" s="25"/>
      <c r="FP252" s="25"/>
      <c r="FQ252" s="18" t="str">
        <f t="shared" si="641"/>
        <v/>
      </c>
      <c r="FR252" s="18" t="str">
        <f t="shared" si="642"/>
        <v/>
      </c>
      <c r="FS252" s="18" t="str">
        <f t="shared" si="691"/>
        <v/>
      </c>
      <c r="FT252" s="18" t="str">
        <f t="shared" si="692"/>
        <v/>
      </c>
      <c r="FU252" s="18" t="str">
        <f>IF(ISNUMBER(FS252), FS252*COS(RADIANS(-$C252+Графики!$B$3))+FT252*SIN(RADIANS(-$C252+Графики!$B$3)),"")</f>
        <v/>
      </c>
      <c r="FV252" s="19" t="str">
        <f>IF(ISNUMBER(FS252), FS252*COS(RADIANS(-$C252+Графики!$B$5))+FT252*SIN(RADIANS(-$C252+Графики!$B$5)),"")</f>
        <v/>
      </c>
      <c r="FW252" s="24"/>
      <c r="FX252" s="25"/>
      <c r="FY252" s="25"/>
      <c r="FZ252" s="25"/>
      <c r="GA252" s="18" t="str">
        <f t="shared" si="643"/>
        <v/>
      </c>
      <c r="GB252" s="18" t="str">
        <f t="shared" si="644"/>
        <v/>
      </c>
      <c r="GC252" s="18" t="str">
        <f t="shared" si="693"/>
        <v/>
      </c>
      <c r="GD252" s="18" t="str">
        <f t="shared" si="694"/>
        <v/>
      </c>
      <c r="GE252" s="18" t="str">
        <f>IF(ISNUMBER(GC252), GC252*COS(RADIANS(-$C252+Графики!$B$3))+GD252*SIN(RADIANS(-$C252+Графики!$B$3)),"")</f>
        <v/>
      </c>
      <c r="GF252" s="19" t="str">
        <f>IF(ISNUMBER(GC252), GC252*COS(RADIANS(-$C252+Графики!$B$5))+GD252*SIN(RADIANS(-$C252+Графики!$B$5)),"")</f>
        <v/>
      </c>
      <c r="GG252" s="24"/>
      <c r="GH252" s="25"/>
      <c r="GI252" s="25"/>
      <c r="GJ252" s="25"/>
      <c r="GK252" s="18" t="str">
        <f t="shared" si="645"/>
        <v/>
      </c>
      <c r="GL252" s="18" t="str">
        <f t="shared" si="646"/>
        <v/>
      </c>
      <c r="GM252" s="18" t="str">
        <f t="shared" si="695"/>
        <v/>
      </c>
      <c r="GN252" s="18" t="str">
        <f t="shared" si="696"/>
        <v/>
      </c>
      <c r="GO252" s="18" t="str">
        <f>IF(ISNUMBER(GM252), GM252*COS(RADIANS(-$C252+Графики!$B$3))+GN252*SIN(RADIANS(-$C252+Графики!$B$3)),"")</f>
        <v/>
      </c>
      <c r="GP252" s="19" t="str">
        <f>IF(ISNUMBER(GM252), GM252*COS(RADIANS(-$C252+Графики!$B$5))+GN252*SIN(RADIANS(-$C252+Графики!$B$5)),"")</f>
        <v/>
      </c>
      <c r="GQ252" s="24"/>
      <c r="GR252" s="25"/>
      <c r="GS252" s="25"/>
      <c r="GT252" s="25"/>
      <c r="GU252" s="18" t="str">
        <f t="shared" si="647"/>
        <v/>
      </c>
      <c r="GV252" s="18" t="str">
        <f t="shared" si="648"/>
        <v/>
      </c>
      <c r="GW252" s="18" t="str">
        <f t="shared" si="697"/>
        <v/>
      </c>
      <c r="GX252" s="18" t="str">
        <f t="shared" si="698"/>
        <v/>
      </c>
      <c r="GY252" s="18" t="str">
        <f>IF(ISNUMBER(GW252), GW252*COS(RADIANS(-$C252+Графики!$B$3))+GX252*SIN(RADIANS(-$C252+Графики!$B$3)),"")</f>
        <v/>
      </c>
      <c r="GZ252" s="19" t="str">
        <f>IF(ISNUMBER(GW252), GW252*COS(RADIANS(-$C252+Графики!$B$5))+GX252*SIN(RADIANS(-$C252+Графики!$B$5)),"")</f>
        <v/>
      </c>
      <c r="HA252" s="24"/>
      <c r="HB252" s="25"/>
      <c r="HC252" s="25"/>
      <c r="HD252" s="25"/>
      <c r="HE252" s="18" t="str">
        <f t="shared" si="649"/>
        <v/>
      </c>
      <c r="HF252" s="18" t="str">
        <f t="shared" si="650"/>
        <v/>
      </c>
      <c r="HG252" s="18" t="str">
        <f t="shared" si="699"/>
        <v/>
      </c>
      <c r="HH252" s="18" t="str">
        <f t="shared" si="700"/>
        <v/>
      </c>
      <c r="HI252" s="18" t="str">
        <f>IF(ISNUMBER(HG252), HG252*COS(RADIANS(-$C252+Графики!$B$3))+HH252*SIN(RADIANS(-$C252+Графики!$B$3)),"")</f>
        <v/>
      </c>
      <c r="HJ252" s="19" t="str">
        <f>IF(ISNUMBER(HG252), HG252*COS(RADIANS(-$C252+Графики!$B$5))+HH252*SIN(RADIANS(-$C252+Графики!$B$5)),"")</f>
        <v/>
      </c>
      <c r="HK252" s="24"/>
      <c r="HL252" s="25"/>
      <c r="HM252" s="25"/>
      <c r="HN252" s="25"/>
      <c r="HO252" s="18" t="str">
        <f t="shared" si="651"/>
        <v/>
      </c>
      <c r="HP252" s="18" t="str">
        <f t="shared" si="652"/>
        <v/>
      </c>
      <c r="HQ252" s="18" t="str">
        <f t="shared" si="701"/>
        <v/>
      </c>
      <c r="HR252" s="18" t="str">
        <f t="shared" si="702"/>
        <v/>
      </c>
      <c r="HS252" s="18" t="str">
        <f>IF(ISNUMBER(HQ252), HQ252*COS(RADIANS(-$C252+Графики!$B$3))+HR252*SIN(RADIANS(-$C252+Графики!$B$3)),"")</f>
        <v/>
      </c>
      <c r="HT252" s="19" t="str">
        <f>IF(ISNUMBER(HQ252), HQ252*COS(RADIANS(-$C252+Графики!$B$5))+HR252*SIN(RADIANS(-$C252+Графики!$B$5)),"")</f>
        <v/>
      </c>
      <c r="HU252" s="24"/>
      <c r="HV252" s="25"/>
      <c r="HW252" s="25"/>
      <c r="HX252" s="25"/>
      <c r="HY252" s="18" t="str">
        <f t="shared" si="653"/>
        <v/>
      </c>
      <c r="HZ252" s="18" t="str">
        <f t="shared" si="654"/>
        <v/>
      </c>
      <c r="IA252" s="18" t="str">
        <f t="shared" si="703"/>
        <v/>
      </c>
      <c r="IB252" s="18" t="str">
        <f t="shared" si="704"/>
        <v/>
      </c>
      <c r="IC252" s="18" t="str">
        <f>IF(ISNUMBER(IA252), IA252*COS(RADIANS(-$C252+Графики!$B$3))+IB252*SIN(RADIANS(-$C252+Графики!$B$3)),"")</f>
        <v/>
      </c>
      <c r="ID252" s="19" t="str">
        <f>IF(ISNUMBER(IA252), IA252*COS(RADIANS(-$C252+Графики!$B$5))+IB252*SIN(RADIANS(-$C252+Графики!$B$5)),"")</f>
        <v/>
      </c>
      <c r="IE252" s="24"/>
      <c r="IF252" s="25"/>
      <c r="IG252" s="25"/>
      <c r="IH252" s="25"/>
      <c r="II252" s="18" t="str">
        <f t="shared" si="655"/>
        <v/>
      </c>
      <c r="IJ252" s="18" t="str">
        <f t="shared" si="656"/>
        <v/>
      </c>
      <c r="IK252" s="18" t="str">
        <f t="shared" si="705"/>
        <v/>
      </c>
      <c r="IL252" s="18" t="str">
        <f t="shared" si="706"/>
        <v/>
      </c>
      <c r="IM252" s="18" t="str">
        <f>IF(ISNUMBER(IK252), IK252*COS(RADIANS(-$C252+Графики!$B$3))+IL252*SIN(RADIANS(-$C252+Графики!$B$3)),"")</f>
        <v/>
      </c>
      <c r="IN252" s="19" t="str">
        <f>IF(ISNUMBER(IK252), IK252*COS(RADIANS(-$C252+Графики!$B$5))+IL252*SIN(RADIANS(-$C252+Графики!$B$5)),"")</f>
        <v/>
      </c>
      <c r="IO252" s="24"/>
      <c r="IP252" s="25"/>
      <c r="IQ252" s="25"/>
      <c r="IR252" s="25"/>
      <c r="IS252" s="18" t="str">
        <f t="shared" si="657"/>
        <v/>
      </c>
      <c r="IT252" s="18" t="str">
        <f t="shared" si="658"/>
        <v/>
      </c>
      <c r="IU252" s="18" t="str">
        <f t="shared" si="707"/>
        <v/>
      </c>
      <c r="IV252" s="18" t="str">
        <f t="shared" si="708"/>
        <v/>
      </c>
      <c r="IW252" s="18" t="str">
        <f>IF(ISNUMBER(IU252), IU252*COS(RADIANS(-$C252+Графики!$B$3))+IV252*SIN(RADIANS(-$C252+Графики!$B$3)),"")</f>
        <v/>
      </c>
      <c r="IX252" s="19" t="str">
        <f>IF(ISNUMBER(IU252), IU252*COS(RADIANS(-$C252+Графики!$B$5))+IV252*SIN(RADIANS(-$C252+Графики!$B$5)),"")</f>
        <v/>
      </c>
    </row>
    <row r="253" spans="1:258" s="88" customFormat="1" x14ac:dyDescent="0.25">
      <c r="A253" s="44">
        <v>253</v>
      </c>
      <c r="B253" s="50">
        <v>0</v>
      </c>
      <c r="C253" s="11">
        <f>IF(Графики!$A$7="Расчитывать с учетом закручивания скважины",B253,0)</f>
        <v>0</v>
      </c>
      <c r="D253" s="47">
        <v>125</v>
      </c>
      <c r="E253" s="34">
        <f t="shared" si="709"/>
        <v>0</v>
      </c>
      <c r="F253" s="35">
        <f t="shared" si="709"/>
        <v>0</v>
      </c>
      <c r="G253" s="35">
        <f t="shared" si="605"/>
        <v>0</v>
      </c>
      <c r="H253" s="36">
        <f t="shared" si="606"/>
        <v>0</v>
      </c>
      <c r="I253" s="29"/>
      <c r="J253" s="25"/>
      <c r="K253" s="25"/>
      <c r="L253" s="25"/>
      <c r="M253" s="18" t="str">
        <f t="shared" si="609"/>
        <v/>
      </c>
      <c r="N253" s="18" t="str">
        <f t="shared" si="610"/>
        <v/>
      </c>
      <c r="O253" s="18" t="str">
        <f t="shared" si="659"/>
        <v/>
      </c>
      <c r="P253" s="18" t="str">
        <f t="shared" si="660"/>
        <v/>
      </c>
      <c r="Q253" s="18" t="str">
        <f>IF(ISNUMBER(O253), O253*COS(RADIANS(-$C253+Графики!$B$3))+P253*SIN(RADIANS(-$C253+Графики!$B$3)),"")</f>
        <v/>
      </c>
      <c r="R253" s="19" t="str">
        <f>IF(ISNUMBER(O253), O253*COS(RADIANS(-$C253+Графики!$B$5))+P253*SIN(RADIANS(-$C253+Графики!$B$5)),"")</f>
        <v/>
      </c>
      <c r="S253" s="29"/>
      <c r="T253" s="25"/>
      <c r="U253" s="25"/>
      <c r="V253" s="25"/>
      <c r="W253" s="18" t="str">
        <f t="shared" si="611"/>
        <v/>
      </c>
      <c r="X253" s="18" t="str">
        <f t="shared" si="612"/>
        <v/>
      </c>
      <c r="Y253" s="18" t="str">
        <f t="shared" si="661"/>
        <v/>
      </c>
      <c r="Z253" s="18" t="str">
        <f t="shared" si="662"/>
        <v/>
      </c>
      <c r="AA253" s="18" t="str">
        <f>IF(ISNUMBER(Y253), Y253*COS(RADIANS(-$C253+Графики!$B$3))+Z253*SIN(RADIANS(-$C253+Графики!$B$3)),"")</f>
        <v/>
      </c>
      <c r="AB253" s="18" t="str">
        <f>IF(ISNUMBER(Y253), Y253*COS(RADIANS(-$C253+Графики!$B$5))+Z253*SIN(RADIANS(-$C253+Графики!$B$5)),"")</f>
        <v/>
      </c>
      <c r="AC253" s="24"/>
      <c r="AD253" s="25"/>
      <c r="AE253" s="25"/>
      <c r="AF253" s="25"/>
      <c r="AG253" s="18" t="str">
        <f t="shared" si="613"/>
        <v/>
      </c>
      <c r="AH253" s="18" t="str">
        <f t="shared" si="614"/>
        <v/>
      </c>
      <c r="AI253" s="18" t="str">
        <f t="shared" si="663"/>
        <v/>
      </c>
      <c r="AJ253" s="18" t="str">
        <f t="shared" si="664"/>
        <v/>
      </c>
      <c r="AK253" s="18" t="str">
        <f>IF(ISNUMBER(AI253), AI253*COS(RADIANS(-$C253+Графики!$B$3))+AJ253*SIN(RADIANS(-$C253+Графики!$B$3)),"")</f>
        <v/>
      </c>
      <c r="AL253" s="19" t="str">
        <f>IF(ISNUMBER(AI253), AI253*COS(RADIANS(-$C253+Графики!$B$5))+AJ253*SIN(RADIANS(-$C253+Графики!$B$5)),"")</f>
        <v/>
      </c>
      <c r="AM253" s="24"/>
      <c r="AN253" s="25"/>
      <c r="AO253" s="25"/>
      <c r="AP253" s="25"/>
      <c r="AQ253" s="18" t="str">
        <f t="shared" si="615"/>
        <v/>
      </c>
      <c r="AR253" s="18" t="str">
        <f t="shared" si="616"/>
        <v/>
      </c>
      <c r="AS253" s="18" t="str">
        <f t="shared" si="665"/>
        <v/>
      </c>
      <c r="AT253" s="18" t="str">
        <f t="shared" si="666"/>
        <v/>
      </c>
      <c r="AU253" s="18" t="str">
        <f>IF(ISNUMBER(AS253), AS253*COS(RADIANS(-$C253+Графики!$B$3))+AT253*SIN(RADIANS(-$C253+Графики!$B$3)),"")</f>
        <v/>
      </c>
      <c r="AV253" s="19" t="str">
        <f>IF(ISNUMBER(AS253), AS253*COS(RADIANS(-$C253+Графики!$B$5))+AT253*SIN(RADIANS(-$C253+Графики!$B$5)),"")</f>
        <v/>
      </c>
      <c r="AW253" s="24"/>
      <c r="AX253" s="25"/>
      <c r="AY253" s="25"/>
      <c r="AZ253" s="25"/>
      <c r="BA253" s="18" t="str">
        <f t="shared" si="617"/>
        <v/>
      </c>
      <c r="BB253" s="18" t="str">
        <f t="shared" si="618"/>
        <v/>
      </c>
      <c r="BC253" s="18" t="str">
        <f t="shared" si="667"/>
        <v/>
      </c>
      <c r="BD253" s="18" t="str">
        <f t="shared" si="668"/>
        <v/>
      </c>
      <c r="BE253" s="18" t="str">
        <f>IF(ISNUMBER(BC253), BC253*COS(RADIANS(-$C253+Графики!$B$3))+BD253*SIN(RADIANS(-$C253+Графики!$B$3)),"")</f>
        <v/>
      </c>
      <c r="BF253" s="19" t="str">
        <f>IF(ISNUMBER(BC253), BC253*COS(RADIANS(-$C253+Графики!$B$5))+BD253*SIN(RADIANS(-$C253+Графики!$B$5)),"")</f>
        <v/>
      </c>
      <c r="BG253" s="24"/>
      <c r="BH253" s="25"/>
      <c r="BI253" s="25"/>
      <c r="BJ253" s="25"/>
      <c r="BK253" s="18" t="str">
        <f t="shared" si="619"/>
        <v/>
      </c>
      <c r="BL253" s="18" t="str">
        <f t="shared" si="620"/>
        <v/>
      </c>
      <c r="BM253" s="18" t="str">
        <f t="shared" si="669"/>
        <v/>
      </c>
      <c r="BN253" s="18" t="str">
        <f t="shared" si="670"/>
        <v/>
      </c>
      <c r="BO253" s="18" t="str">
        <f>IF(ISNUMBER(BM253), BM253*COS(RADIANS(-$C253+Графики!$B$3))+BN253*SIN(RADIANS(-$C253+Графики!$B$3)),"")</f>
        <v/>
      </c>
      <c r="BP253" s="19" t="str">
        <f>IF(ISNUMBER(BM253), BM253*COS(RADIANS(-$C253+Графики!$B$5))+BN253*SIN(RADIANS(-$C253+Графики!$B$5)),"")</f>
        <v/>
      </c>
      <c r="BQ253" s="24"/>
      <c r="BR253" s="25"/>
      <c r="BS253" s="25"/>
      <c r="BT253" s="25"/>
      <c r="BU253" s="18" t="str">
        <f t="shared" si="621"/>
        <v/>
      </c>
      <c r="BV253" s="18" t="str">
        <f t="shared" si="622"/>
        <v/>
      </c>
      <c r="BW253" s="18" t="str">
        <f t="shared" si="671"/>
        <v/>
      </c>
      <c r="BX253" s="18" t="str">
        <f t="shared" si="672"/>
        <v/>
      </c>
      <c r="BY253" s="18" t="str">
        <f>IF(ISNUMBER(BW253), BW253*COS(RADIANS(-$C253+Графики!$B$3))+BX253*SIN(RADIANS(-$C253+Графики!$B$3)),"")</f>
        <v/>
      </c>
      <c r="BZ253" s="19" t="str">
        <f>IF(ISNUMBER(BW253), BW253*COS(RADIANS(-$C253+Графики!$B$5))+BX253*SIN(RADIANS(-$C253+Графики!$B$5)),"")</f>
        <v/>
      </c>
      <c r="CA253" s="29"/>
      <c r="CB253" s="25"/>
      <c r="CC253" s="25"/>
      <c r="CD253" s="25"/>
      <c r="CE253" s="18" t="str">
        <f t="shared" si="623"/>
        <v/>
      </c>
      <c r="CF253" s="18" t="str">
        <f t="shared" si="624"/>
        <v/>
      </c>
      <c r="CG253" s="18" t="str">
        <f t="shared" si="673"/>
        <v/>
      </c>
      <c r="CH253" s="18" t="str">
        <f t="shared" si="674"/>
        <v/>
      </c>
      <c r="CI253" s="18" t="str">
        <f>IF(ISNUMBER(CG253), CG253*COS(RADIANS(-$C253+Графики!$B$3))+CH253*SIN(RADIANS(-$C253+Графики!$B$3)),"")</f>
        <v/>
      </c>
      <c r="CJ253" s="19" t="str">
        <f>IF(ISNUMBER(CG253), CG253*COS(RADIANS(-$C253+Графики!$B$5))+CH253*SIN(RADIANS(-$C253+Графики!$B$5)),"")</f>
        <v/>
      </c>
      <c r="CK253" s="24"/>
      <c r="CL253" s="25"/>
      <c r="CM253" s="25"/>
      <c r="CN253" s="25"/>
      <c r="CO253" s="18" t="str">
        <f t="shared" si="625"/>
        <v/>
      </c>
      <c r="CP253" s="18" t="str">
        <f t="shared" si="626"/>
        <v/>
      </c>
      <c r="CQ253" s="18" t="str">
        <f t="shared" si="675"/>
        <v/>
      </c>
      <c r="CR253" s="18" t="str">
        <f t="shared" si="676"/>
        <v/>
      </c>
      <c r="CS253" s="18" t="str">
        <f>IF(ISNUMBER(CQ253), CQ253*COS(RADIANS(-$C253+Графики!$B$3))+CR253*SIN(RADIANS(-$C253+Графики!$B$3)),"")</f>
        <v/>
      </c>
      <c r="CT253" s="19" t="str">
        <f>IF(ISNUMBER(CQ253), CQ253*COS(RADIANS(-$C253+Графики!$B$5))+CR253*SIN(RADIANS(-$C253+Графики!$B$5)),"")</f>
        <v/>
      </c>
      <c r="CU253" s="24"/>
      <c r="CV253" s="25"/>
      <c r="CW253" s="25"/>
      <c r="CX253" s="25"/>
      <c r="CY253" s="18" t="str">
        <f t="shared" si="627"/>
        <v/>
      </c>
      <c r="CZ253" s="18" t="str">
        <f t="shared" si="628"/>
        <v/>
      </c>
      <c r="DA253" s="18" t="str">
        <f t="shared" si="677"/>
        <v/>
      </c>
      <c r="DB253" s="18" t="str">
        <f t="shared" si="678"/>
        <v/>
      </c>
      <c r="DC253" s="18" t="str">
        <f>IF(ISNUMBER(DA253), DA253*COS(RADIANS(-$C253+Графики!$B$3))+DB253*SIN(RADIANS(-$C253+Графики!$B$3)),"")</f>
        <v/>
      </c>
      <c r="DD253" s="19" t="str">
        <f>IF(ISNUMBER(DA253), DA253*COS(RADIANS(-$C253+Графики!$B$5))+DB253*SIN(RADIANS(-$C253+Графики!$B$5)),"")</f>
        <v/>
      </c>
      <c r="DE253" s="24"/>
      <c r="DF253" s="25"/>
      <c r="DG253" s="25"/>
      <c r="DH253" s="25"/>
      <c r="DI253" s="18" t="str">
        <f t="shared" si="629"/>
        <v/>
      </c>
      <c r="DJ253" s="18" t="str">
        <f t="shared" si="630"/>
        <v/>
      </c>
      <c r="DK253" s="18" t="str">
        <f t="shared" si="679"/>
        <v/>
      </c>
      <c r="DL253" s="18" t="str">
        <f t="shared" si="680"/>
        <v/>
      </c>
      <c r="DM253" s="18" t="str">
        <f>IF(ISNUMBER(DK253), DK253*COS(RADIANS(-$C253+Графики!$B$3))+DL253*SIN(RADIANS(-$C253+Графики!$B$3)),"")</f>
        <v/>
      </c>
      <c r="DN253" s="19" t="str">
        <f>IF(ISNUMBER(DK253), DK253*COS(RADIANS(-$C253+Графики!$B$5))+DL253*SIN(RADIANS(-$C253+Графики!$B$5)),"")</f>
        <v/>
      </c>
      <c r="DO253" s="24"/>
      <c r="DP253" s="25"/>
      <c r="DQ253" s="25"/>
      <c r="DR253" s="25"/>
      <c r="DS253" s="18" t="str">
        <f t="shared" si="631"/>
        <v/>
      </c>
      <c r="DT253" s="18" t="str">
        <f t="shared" si="632"/>
        <v/>
      </c>
      <c r="DU253" s="18" t="str">
        <f t="shared" si="681"/>
        <v/>
      </c>
      <c r="DV253" s="18" t="str">
        <f t="shared" si="682"/>
        <v/>
      </c>
      <c r="DW253" s="18" t="str">
        <f>IF(ISNUMBER(DU253), DU253*COS(RADIANS(-$C253+Графики!$B$3))+DV253*SIN(RADIANS(-$C253+Графики!$B$3)),"")</f>
        <v/>
      </c>
      <c r="DX253" s="19" t="str">
        <f>IF(ISNUMBER(DU253), DU253*COS(RADIANS(-$C253+Графики!$B$5))+DV253*SIN(RADIANS(-$C253+Графики!$B$5)),"")</f>
        <v/>
      </c>
      <c r="DY253" s="24"/>
      <c r="DZ253" s="25"/>
      <c r="EA253" s="25"/>
      <c r="EB253" s="25"/>
      <c r="EC253" s="18" t="str">
        <f t="shared" si="633"/>
        <v/>
      </c>
      <c r="ED253" s="18" t="str">
        <f t="shared" si="634"/>
        <v/>
      </c>
      <c r="EE253" s="18" t="str">
        <f t="shared" si="683"/>
        <v/>
      </c>
      <c r="EF253" s="18" t="str">
        <f t="shared" si="684"/>
        <v/>
      </c>
      <c r="EG253" s="18" t="str">
        <f>IF(ISNUMBER(EE253), EE253*COS(RADIANS(-$C253+Графики!$B$3))+EF253*SIN(RADIANS(-$C253+Графики!$B$3)),"")</f>
        <v/>
      </c>
      <c r="EH253" s="19" t="str">
        <f>IF(ISNUMBER(EE253), EE253*COS(RADIANS(-$C253+Графики!$B$5))+EF253*SIN(RADIANS(-$C253+Графики!$B$5)),"")</f>
        <v/>
      </c>
      <c r="EI253" s="24"/>
      <c r="EJ253" s="25"/>
      <c r="EK253" s="25"/>
      <c r="EL253" s="25"/>
      <c r="EM253" s="18" t="str">
        <f t="shared" si="635"/>
        <v/>
      </c>
      <c r="EN253" s="18" t="str">
        <f t="shared" si="636"/>
        <v/>
      </c>
      <c r="EO253" s="18" t="str">
        <f t="shared" si="685"/>
        <v/>
      </c>
      <c r="EP253" s="18" t="str">
        <f t="shared" si="686"/>
        <v/>
      </c>
      <c r="EQ253" s="18" t="str">
        <f>IF(ISNUMBER(EO253), EO253*COS(RADIANS(-$C253+Графики!$B$3))+EP253*SIN(RADIANS(-$C253+Графики!$B$3)),"")</f>
        <v/>
      </c>
      <c r="ER253" s="19" t="str">
        <f>IF(ISNUMBER(EO253), EO253*COS(RADIANS(-$C253+Графики!$B$5))+EP253*SIN(RADIANS(-$C253+Графики!$B$5)),"")</f>
        <v/>
      </c>
      <c r="ES253" s="24"/>
      <c r="ET253" s="25"/>
      <c r="EU253" s="25"/>
      <c r="EV253" s="25"/>
      <c r="EW253" s="18" t="str">
        <f t="shared" si="637"/>
        <v/>
      </c>
      <c r="EX253" s="18" t="str">
        <f t="shared" si="638"/>
        <v/>
      </c>
      <c r="EY253" s="18" t="str">
        <f t="shared" si="687"/>
        <v/>
      </c>
      <c r="EZ253" s="18" t="str">
        <f t="shared" si="688"/>
        <v/>
      </c>
      <c r="FA253" s="18" t="str">
        <f>IF(ISNUMBER(EY253), EY253*COS(RADIANS(-$C253+Графики!$B$3))+EZ253*SIN(RADIANS(-$C253+Графики!$B$3)),"")</f>
        <v/>
      </c>
      <c r="FB253" s="19" t="str">
        <f>IF(ISNUMBER(EY253), EY253*COS(RADIANS(-$C253+Графики!$B$5))+EZ253*SIN(RADIANS(-$C253+Графики!$B$5)),"")</f>
        <v/>
      </c>
      <c r="FC253" s="24"/>
      <c r="FD253" s="25"/>
      <c r="FE253" s="25"/>
      <c r="FF253" s="25"/>
      <c r="FG253" s="18" t="str">
        <f t="shared" si="639"/>
        <v/>
      </c>
      <c r="FH253" s="18" t="str">
        <f t="shared" si="640"/>
        <v/>
      </c>
      <c r="FI253" s="18" t="str">
        <f t="shared" si="689"/>
        <v/>
      </c>
      <c r="FJ253" s="18" t="str">
        <f t="shared" si="690"/>
        <v/>
      </c>
      <c r="FK253" s="18" t="str">
        <f>IF(ISNUMBER(FI253), FI253*COS(RADIANS(-$C253+Графики!$B$3))+FJ253*SIN(RADIANS(-$C253+Графики!$B$3)),"")</f>
        <v/>
      </c>
      <c r="FL253" s="19" t="str">
        <f>IF(ISNUMBER(FI253), FI253*COS(RADIANS(-$C253+Графики!$B$5))+FJ253*SIN(RADIANS(-$C253+Графики!$B$5)),"")</f>
        <v/>
      </c>
      <c r="FM253" s="24"/>
      <c r="FN253" s="25"/>
      <c r="FO253" s="25"/>
      <c r="FP253" s="25"/>
      <c r="FQ253" s="18" t="str">
        <f t="shared" si="641"/>
        <v/>
      </c>
      <c r="FR253" s="18" t="str">
        <f t="shared" si="642"/>
        <v/>
      </c>
      <c r="FS253" s="18" t="str">
        <f t="shared" si="691"/>
        <v/>
      </c>
      <c r="FT253" s="18" t="str">
        <f t="shared" si="692"/>
        <v/>
      </c>
      <c r="FU253" s="18" t="str">
        <f>IF(ISNUMBER(FS253), FS253*COS(RADIANS(-$C253+Графики!$B$3))+FT253*SIN(RADIANS(-$C253+Графики!$B$3)),"")</f>
        <v/>
      </c>
      <c r="FV253" s="19" t="str">
        <f>IF(ISNUMBER(FS253), FS253*COS(RADIANS(-$C253+Графики!$B$5))+FT253*SIN(RADIANS(-$C253+Графики!$B$5)),"")</f>
        <v/>
      </c>
      <c r="FW253" s="24"/>
      <c r="FX253" s="25"/>
      <c r="FY253" s="25"/>
      <c r="FZ253" s="25"/>
      <c r="GA253" s="18" t="str">
        <f t="shared" si="643"/>
        <v/>
      </c>
      <c r="GB253" s="18" t="str">
        <f t="shared" si="644"/>
        <v/>
      </c>
      <c r="GC253" s="18" t="str">
        <f t="shared" si="693"/>
        <v/>
      </c>
      <c r="GD253" s="18" t="str">
        <f t="shared" si="694"/>
        <v/>
      </c>
      <c r="GE253" s="18" t="str">
        <f>IF(ISNUMBER(GC253), GC253*COS(RADIANS(-$C253+Графики!$B$3))+GD253*SIN(RADIANS(-$C253+Графики!$B$3)),"")</f>
        <v/>
      </c>
      <c r="GF253" s="19" t="str">
        <f>IF(ISNUMBER(GC253), GC253*COS(RADIANS(-$C253+Графики!$B$5))+GD253*SIN(RADIANS(-$C253+Графики!$B$5)),"")</f>
        <v/>
      </c>
      <c r="GG253" s="24"/>
      <c r="GH253" s="25"/>
      <c r="GI253" s="25"/>
      <c r="GJ253" s="25"/>
      <c r="GK253" s="18" t="str">
        <f t="shared" si="645"/>
        <v/>
      </c>
      <c r="GL253" s="18" t="str">
        <f t="shared" si="646"/>
        <v/>
      </c>
      <c r="GM253" s="18" t="str">
        <f t="shared" si="695"/>
        <v/>
      </c>
      <c r="GN253" s="18" t="str">
        <f t="shared" si="696"/>
        <v/>
      </c>
      <c r="GO253" s="18" t="str">
        <f>IF(ISNUMBER(GM253), GM253*COS(RADIANS(-$C253+Графики!$B$3))+GN253*SIN(RADIANS(-$C253+Графики!$B$3)),"")</f>
        <v/>
      </c>
      <c r="GP253" s="19" t="str">
        <f>IF(ISNUMBER(GM253), GM253*COS(RADIANS(-$C253+Графики!$B$5))+GN253*SIN(RADIANS(-$C253+Графики!$B$5)),"")</f>
        <v/>
      </c>
      <c r="GQ253" s="24"/>
      <c r="GR253" s="25"/>
      <c r="GS253" s="25"/>
      <c r="GT253" s="25"/>
      <c r="GU253" s="18" t="str">
        <f t="shared" si="647"/>
        <v/>
      </c>
      <c r="GV253" s="18" t="str">
        <f t="shared" si="648"/>
        <v/>
      </c>
      <c r="GW253" s="18" t="str">
        <f t="shared" si="697"/>
        <v/>
      </c>
      <c r="GX253" s="18" t="str">
        <f t="shared" si="698"/>
        <v/>
      </c>
      <c r="GY253" s="18" t="str">
        <f>IF(ISNUMBER(GW253), GW253*COS(RADIANS(-$C253+Графики!$B$3))+GX253*SIN(RADIANS(-$C253+Графики!$B$3)),"")</f>
        <v/>
      </c>
      <c r="GZ253" s="19" t="str">
        <f>IF(ISNUMBER(GW253), GW253*COS(RADIANS(-$C253+Графики!$B$5))+GX253*SIN(RADIANS(-$C253+Графики!$B$5)),"")</f>
        <v/>
      </c>
      <c r="HA253" s="24"/>
      <c r="HB253" s="25"/>
      <c r="HC253" s="25"/>
      <c r="HD253" s="25"/>
      <c r="HE253" s="18" t="str">
        <f t="shared" si="649"/>
        <v/>
      </c>
      <c r="HF253" s="18" t="str">
        <f t="shared" si="650"/>
        <v/>
      </c>
      <c r="HG253" s="18" t="str">
        <f t="shared" si="699"/>
        <v/>
      </c>
      <c r="HH253" s="18" t="str">
        <f t="shared" si="700"/>
        <v/>
      </c>
      <c r="HI253" s="18" t="str">
        <f>IF(ISNUMBER(HG253), HG253*COS(RADIANS(-$C253+Графики!$B$3))+HH253*SIN(RADIANS(-$C253+Графики!$B$3)),"")</f>
        <v/>
      </c>
      <c r="HJ253" s="19" t="str">
        <f>IF(ISNUMBER(HG253), HG253*COS(RADIANS(-$C253+Графики!$B$5))+HH253*SIN(RADIANS(-$C253+Графики!$B$5)),"")</f>
        <v/>
      </c>
      <c r="HK253" s="24"/>
      <c r="HL253" s="25"/>
      <c r="HM253" s="25"/>
      <c r="HN253" s="25"/>
      <c r="HO253" s="18" t="str">
        <f t="shared" si="651"/>
        <v/>
      </c>
      <c r="HP253" s="18" t="str">
        <f t="shared" si="652"/>
        <v/>
      </c>
      <c r="HQ253" s="18" t="str">
        <f t="shared" si="701"/>
        <v/>
      </c>
      <c r="HR253" s="18" t="str">
        <f t="shared" si="702"/>
        <v/>
      </c>
      <c r="HS253" s="18" t="str">
        <f>IF(ISNUMBER(HQ253), HQ253*COS(RADIANS(-$C253+Графики!$B$3))+HR253*SIN(RADIANS(-$C253+Графики!$B$3)),"")</f>
        <v/>
      </c>
      <c r="HT253" s="19" t="str">
        <f>IF(ISNUMBER(HQ253), HQ253*COS(RADIANS(-$C253+Графики!$B$5))+HR253*SIN(RADIANS(-$C253+Графики!$B$5)),"")</f>
        <v/>
      </c>
      <c r="HU253" s="24"/>
      <c r="HV253" s="25"/>
      <c r="HW253" s="25"/>
      <c r="HX253" s="25"/>
      <c r="HY253" s="18" t="str">
        <f t="shared" si="653"/>
        <v/>
      </c>
      <c r="HZ253" s="18" t="str">
        <f t="shared" si="654"/>
        <v/>
      </c>
      <c r="IA253" s="18" t="str">
        <f t="shared" si="703"/>
        <v/>
      </c>
      <c r="IB253" s="18" t="str">
        <f t="shared" si="704"/>
        <v/>
      </c>
      <c r="IC253" s="18" t="str">
        <f>IF(ISNUMBER(IA253), IA253*COS(RADIANS(-$C253+Графики!$B$3))+IB253*SIN(RADIANS(-$C253+Графики!$B$3)),"")</f>
        <v/>
      </c>
      <c r="ID253" s="19" t="str">
        <f>IF(ISNUMBER(IA253), IA253*COS(RADIANS(-$C253+Графики!$B$5))+IB253*SIN(RADIANS(-$C253+Графики!$B$5)),"")</f>
        <v/>
      </c>
      <c r="IE253" s="24"/>
      <c r="IF253" s="25"/>
      <c r="IG253" s="25"/>
      <c r="IH253" s="25"/>
      <c r="II253" s="18" t="str">
        <f t="shared" si="655"/>
        <v/>
      </c>
      <c r="IJ253" s="18" t="str">
        <f t="shared" si="656"/>
        <v/>
      </c>
      <c r="IK253" s="18" t="str">
        <f t="shared" si="705"/>
        <v/>
      </c>
      <c r="IL253" s="18" t="str">
        <f t="shared" si="706"/>
        <v/>
      </c>
      <c r="IM253" s="18" t="str">
        <f>IF(ISNUMBER(IK253), IK253*COS(RADIANS(-$C253+Графики!$B$3))+IL253*SIN(RADIANS(-$C253+Графики!$B$3)),"")</f>
        <v/>
      </c>
      <c r="IN253" s="19" t="str">
        <f>IF(ISNUMBER(IK253), IK253*COS(RADIANS(-$C253+Графики!$B$5))+IL253*SIN(RADIANS(-$C253+Графики!$B$5)),"")</f>
        <v/>
      </c>
      <c r="IO253" s="24"/>
      <c r="IP253" s="25"/>
      <c r="IQ253" s="25"/>
      <c r="IR253" s="25"/>
      <c r="IS253" s="18" t="str">
        <f t="shared" si="657"/>
        <v/>
      </c>
      <c r="IT253" s="18" t="str">
        <f t="shared" si="658"/>
        <v/>
      </c>
      <c r="IU253" s="18" t="str">
        <f t="shared" si="707"/>
        <v/>
      </c>
      <c r="IV253" s="18" t="str">
        <f t="shared" si="708"/>
        <v/>
      </c>
      <c r="IW253" s="18" t="str">
        <f>IF(ISNUMBER(IU253), IU253*COS(RADIANS(-$C253+Графики!$B$3))+IV253*SIN(RADIANS(-$C253+Графики!$B$3)),"")</f>
        <v/>
      </c>
      <c r="IX253" s="19" t="str">
        <f>IF(ISNUMBER(IU253), IU253*COS(RADIANS(-$C253+Графики!$B$5))+IV253*SIN(RADIANS(-$C253+Графики!$B$5)),"")</f>
        <v/>
      </c>
    </row>
    <row r="254" spans="1:258" s="88" customFormat="1" x14ac:dyDescent="0.25">
      <c r="A254" s="44">
        <v>254</v>
      </c>
      <c r="B254" s="50">
        <v>0</v>
      </c>
      <c r="C254" s="11">
        <f>IF(Графики!$A$7="Расчитывать с учетом закручивания скважины",B254,0)</f>
        <v>0</v>
      </c>
      <c r="D254" s="47">
        <v>125.5</v>
      </c>
      <c r="E254" s="34">
        <f t="shared" si="709"/>
        <v>0</v>
      </c>
      <c r="F254" s="35">
        <f t="shared" si="709"/>
        <v>0</v>
      </c>
      <c r="G254" s="35">
        <f t="shared" si="605"/>
        <v>0</v>
      </c>
      <c r="H254" s="36">
        <f t="shared" si="606"/>
        <v>0</v>
      </c>
      <c r="I254" s="29"/>
      <c r="J254" s="25"/>
      <c r="K254" s="25"/>
      <c r="L254" s="25"/>
      <c r="M254" s="18" t="str">
        <f t="shared" si="609"/>
        <v/>
      </c>
      <c r="N254" s="18" t="str">
        <f t="shared" si="610"/>
        <v/>
      </c>
      <c r="O254" s="18" t="str">
        <f t="shared" si="659"/>
        <v/>
      </c>
      <c r="P254" s="18" t="str">
        <f t="shared" si="660"/>
        <v/>
      </c>
      <c r="Q254" s="18" t="str">
        <f>IF(ISNUMBER(O254), O254*COS(RADIANS(-$C254+Графики!$B$3))+P254*SIN(RADIANS(-$C254+Графики!$B$3)),"")</f>
        <v/>
      </c>
      <c r="R254" s="19" t="str">
        <f>IF(ISNUMBER(O254), O254*COS(RADIANS(-$C254+Графики!$B$5))+P254*SIN(RADIANS(-$C254+Графики!$B$5)),"")</f>
        <v/>
      </c>
      <c r="S254" s="29"/>
      <c r="T254" s="25"/>
      <c r="U254" s="25"/>
      <c r="V254" s="25"/>
      <c r="W254" s="18" t="str">
        <f t="shared" si="611"/>
        <v/>
      </c>
      <c r="X254" s="18" t="str">
        <f t="shared" si="612"/>
        <v/>
      </c>
      <c r="Y254" s="18" t="str">
        <f t="shared" si="661"/>
        <v/>
      </c>
      <c r="Z254" s="18" t="str">
        <f t="shared" si="662"/>
        <v/>
      </c>
      <c r="AA254" s="18" t="str">
        <f>IF(ISNUMBER(Y254), Y254*COS(RADIANS(-$C254+Графики!$B$3))+Z254*SIN(RADIANS(-$C254+Графики!$B$3)),"")</f>
        <v/>
      </c>
      <c r="AB254" s="18" t="str">
        <f>IF(ISNUMBER(Y254), Y254*COS(RADIANS(-$C254+Графики!$B$5))+Z254*SIN(RADIANS(-$C254+Графики!$B$5)),"")</f>
        <v/>
      </c>
      <c r="AC254" s="24"/>
      <c r="AD254" s="25"/>
      <c r="AE254" s="25"/>
      <c r="AF254" s="25"/>
      <c r="AG254" s="18" t="str">
        <f t="shared" si="613"/>
        <v/>
      </c>
      <c r="AH254" s="18" t="str">
        <f t="shared" si="614"/>
        <v/>
      </c>
      <c r="AI254" s="18" t="str">
        <f t="shared" si="663"/>
        <v/>
      </c>
      <c r="AJ254" s="18" t="str">
        <f t="shared" si="664"/>
        <v/>
      </c>
      <c r="AK254" s="18" t="str">
        <f>IF(ISNUMBER(AI254), AI254*COS(RADIANS(-$C254+Графики!$B$3))+AJ254*SIN(RADIANS(-$C254+Графики!$B$3)),"")</f>
        <v/>
      </c>
      <c r="AL254" s="19" t="str">
        <f>IF(ISNUMBER(AI254), AI254*COS(RADIANS(-$C254+Графики!$B$5))+AJ254*SIN(RADIANS(-$C254+Графики!$B$5)),"")</f>
        <v/>
      </c>
      <c r="AM254" s="24"/>
      <c r="AN254" s="25"/>
      <c r="AO254" s="25"/>
      <c r="AP254" s="25"/>
      <c r="AQ254" s="18" t="str">
        <f t="shared" si="615"/>
        <v/>
      </c>
      <c r="AR254" s="18" t="str">
        <f t="shared" si="616"/>
        <v/>
      </c>
      <c r="AS254" s="18" t="str">
        <f t="shared" si="665"/>
        <v/>
      </c>
      <c r="AT254" s="18" t="str">
        <f t="shared" si="666"/>
        <v/>
      </c>
      <c r="AU254" s="18" t="str">
        <f>IF(ISNUMBER(AS254), AS254*COS(RADIANS(-$C254+Графики!$B$3))+AT254*SIN(RADIANS(-$C254+Графики!$B$3)),"")</f>
        <v/>
      </c>
      <c r="AV254" s="19" t="str">
        <f>IF(ISNUMBER(AS254), AS254*COS(RADIANS(-$C254+Графики!$B$5))+AT254*SIN(RADIANS(-$C254+Графики!$B$5)),"")</f>
        <v/>
      </c>
      <c r="AW254" s="24"/>
      <c r="AX254" s="25"/>
      <c r="AY254" s="25"/>
      <c r="AZ254" s="25"/>
      <c r="BA254" s="18" t="str">
        <f t="shared" si="617"/>
        <v/>
      </c>
      <c r="BB254" s="18" t="str">
        <f t="shared" si="618"/>
        <v/>
      </c>
      <c r="BC254" s="18" t="str">
        <f t="shared" si="667"/>
        <v/>
      </c>
      <c r="BD254" s="18" t="str">
        <f t="shared" si="668"/>
        <v/>
      </c>
      <c r="BE254" s="18" t="str">
        <f>IF(ISNUMBER(BC254), BC254*COS(RADIANS(-$C254+Графики!$B$3))+BD254*SIN(RADIANS(-$C254+Графики!$B$3)),"")</f>
        <v/>
      </c>
      <c r="BF254" s="19" t="str">
        <f>IF(ISNUMBER(BC254), BC254*COS(RADIANS(-$C254+Графики!$B$5))+BD254*SIN(RADIANS(-$C254+Графики!$B$5)),"")</f>
        <v/>
      </c>
      <c r="BG254" s="24"/>
      <c r="BH254" s="25"/>
      <c r="BI254" s="25"/>
      <c r="BJ254" s="25"/>
      <c r="BK254" s="18" t="str">
        <f t="shared" si="619"/>
        <v/>
      </c>
      <c r="BL254" s="18" t="str">
        <f t="shared" si="620"/>
        <v/>
      </c>
      <c r="BM254" s="18" t="str">
        <f t="shared" si="669"/>
        <v/>
      </c>
      <c r="BN254" s="18" t="str">
        <f t="shared" si="670"/>
        <v/>
      </c>
      <c r="BO254" s="18" t="str">
        <f>IF(ISNUMBER(BM254), BM254*COS(RADIANS(-$C254+Графики!$B$3))+BN254*SIN(RADIANS(-$C254+Графики!$B$3)),"")</f>
        <v/>
      </c>
      <c r="BP254" s="19" t="str">
        <f>IF(ISNUMBER(BM254), BM254*COS(RADIANS(-$C254+Графики!$B$5))+BN254*SIN(RADIANS(-$C254+Графики!$B$5)),"")</f>
        <v/>
      </c>
      <c r="BQ254" s="24"/>
      <c r="BR254" s="25"/>
      <c r="BS254" s="25"/>
      <c r="BT254" s="25"/>
      <c r="BU254" s="18" t="str">
        <f t="shared" si="621"/>
        <v/>
      </c>
      <c r="BV254" s="18" t="str">
        <f t="shared" si="622"/>
        <v/>
      </c>
      <c r="BW254" s="18" t="str">
        <f t="shared" si="671"/>
        <v/>
      </c>
      <c r="BX254" s="18" t="str">
        <f t="shared" si="672"/>
        <v/>
      </c>
      <c r="BY254" s="18" t="str">
        <f>IF(ISNUMBER(BW254), BW254*COS(RADIANS(-$C254+Графики!$B$3))+BX254*SIN(RADIANS(-$C254+Графики!$B$3)),"")</f>
        <v/>
      </c>
      <c r="BZ254" s="19" t="str">
        <f>IF(ISNUMBER(BW254), BW254*COS(RADIANS(-$C254+Графики!$B$5))+BX254*SIN(RADIANS(-$C254+Графики!$B$5)),"")</f>
        <v/>
      </c>
      <c r="CA254" s="29"/>
      <c r="CB254" s="25"/>
      <c r="CC254" s="25"/>
      <c r="CD254" s="25"/>
      <c r="CE254" s="18" t="str">
        <f t="shared" si="623"/>
        <v/>
      </c>
      <c r="CF254" s="18" t="str">
        <f t="shared" si="624"/>
        <v/>
      </c>
      <c r="CG254" s="18" t="str">
        <f t="shared" si="673"/>
        <v/>
      </c>
      <c r="CH254" s="18" t="str">
        <f t="shared" si="674"/>
        <v/>
      </c>
      <c r="CI254" s="18" t="str">
        <f>IF(ISNUMBER(CG254), CG254*COS(RADIANS(-$C254+Графики!$B$3))+CH254*SIN(RADIANS(-$C254+Графики!$B$3)),"")</f>
        <v/>
      </c>
      <c r="CJ254" s="19" t="str">
        <f>IF(ISNUMBER(CG254), CG254*COS(RADIANS(-$C254+Графики!$B$5))+CH254*SIN(RADIANS(-$C254+Графики!$B$5)),"")</f>
        <v/>
      </c>
      <c r="CK254" s="24"/>
      <c r="CL254" s="25"/>
      <c r="CM254" s="25"/>
      <c r="CN254" s="25"/>
      <c r="CO254" s="18" t="str">
        <f t="shared" si="625"/>
        <v/>
      </c>
      <c r="CP254" s="18" t="str">
        <f t="shared" si="626"/>
        <v/>
      </c>
      <c r="CQ254" s="18" t="str">
        <f t="shared" si="675"/>
        <v/>
      </c>
      <c r="CR254" s="18" t="str">
        <f t="shared" si="676"/>
        <v/>
      </c>
      <c r="CS254" s="18" t="str">
        <f>IF(ISNUMBER(CQ254), CQ254*COS(RADIANS(-$C254+Графики!$B$3))+CR254*SIN(RADIANS(-$C254+Графики!$B$3)),"")</f>
        <v/>
      </c>
      <c r="CT254" s="19" t="str">
        <f>IF(ISNUMBER(CQ254), CQ254*COS(RADIANS(-$C254+Графики!$B$5))+CR254*SIN(RADIANS(-$C254+Графики!$B$5)),"")</f>
        <v/>
      </c>
      <c r="CU254" s="24"/>
      <c r="CV254" s="25"/>
      <c r="CW254" s="25"/>
      <c r="CX254" s="25"/>
      <c r="CY254" s="18" t="str">
        <f t="shared" si="627"/>
        <v/>
      </c>
      <c r="CZ254" s="18" t="str">
        <f t="shared" si="628"/>
        <v/>
      </c>
      <c r="DA254" s="18" t="str">
        <f t="shared" si="677"/>
        <v/>
      </c>
      <c r="DB254" s="18" t="str">
        <f t="shared" si="678"/>
        <v/>
      </c>
      <c r="DC254" s="18" t="str">
        <f>IF(ISNUMBER(DA254), DA254*COS(RADIANS(-$C254+Графики!$B$3))+DB254*SIN(RADIANS(-$C254+Графики!$B$3)),"")</f>
        <v/>
      </c>
      <c r="DD254" s="19" t="str">
        <f>IF(ISNUMBER(DA254), DA254*COS(RADIANS(-$C254+Графики!$B$5))+DB254*SIN(RADIANS(-$C254+Графики!$B$5)),"")</f>
        <v/>
      </c>
      <c r="DE254" s="24"/>
      <c r="DF254" s="25"/>
      <c r="DG254" s="25"/>
      <c r="DH254" s="25"/>
      <c r="DI254" s="18" t="str">
        <f t="shared" si="629"/>
        <v/>
      </c>
      <c r="DJ254" s="18" t="str">
        <f t="shared" si="630"/>
        <v/>
      </c>
      <c r="DK254" s="18" t="str">
        <f t="shared" si="679"/>
        <v/>
      </c>
      <c r="DL254" s="18" t="str">
        <f t="shared" si="680"/>
        <v/>
      </c>
      <c r="DM254" s="18" t="str">
        <f>IF(ISNUMBER(DK254), DK254*COS(RADIANS(-$C254+Графики!$B$3))+DL254*SIN(RADIANS(-$C254+Графики!$B$3)),"")</f>
        <v/>
      </c>
      <c r="DN254" s="19" t="str">
        <f>IF(ISNUMBER(DK254), DK254*COS(RADIANS(-$C254+Графики!$B$5))+DL254*SIN(RADIANS(-$C254+Графики!$B$5)),"")</f>
        <v/>
      </c>
      <c r="DO254" s="24"/>
      <c r="DP254" s="25"/>
      <c r="DQ254" s="25"/>
      <c r="DR254" s="25"/>
      <c r="DS254" s="18" t="str">
        <f t="shared" si="631"/>
        <v/>
      </c>
      <c r="DT254" s="18" t="str">
        <f t="shared" si="632"/>
        <v/>
      </c>
      <c r="DU254" s="18" t="str">
        <f t="shared" si="681"/>
        <v/>
      </c>
      <c r="DV254" s="18" t="str">
        <f t="shared" si="682"/>
        <v/>
      </c>
      <c r="DW254" s="18" t="str">
        <f>IF(ISNUMBER(DU254), DU254*COS(RADIANS(-$C254+Графики!$B$3))+DV254*SIN(RADIANS(-$C254+Графики!$B$3)),"")</f>
        <v/>
      </c>
      <c r="DX254" s="19" t="str">
        <f>IF(ISNUMBER(DU254), DU254*COS(RADIANS(-$C254+Графики!$B$5))+DV254*SIN(RADIANS(-$C254+Графики!$B$5)),"")</f>
        <v/>
      </c>
      <c r="DY254" s="24"/>
      <c r="DZ254" s="25"/>
      <c r="EA254" s="25"/>
      <c r="EB254" s="25"/>
      <c r="EC254" s="18" t="str">
        <f t="shared" si="633"/>
        <v/>
      </c>
      <c r="ED254" s="18" t="str">
        <f t="shared" si="634"/>
        <v/>
      </c>
      <c r="EE254" s="18" t="str">
        <f t="shared" si="683"/>
        <v/>
      </c>
      <c r="EF254" s="18" t="str">
        <f t="shared" si="684"/>
        <v/>
      </c>
      <c r="EG254" s="18" t="str">
        <f>IF(ISNUMBER(EE254), EE254*COS(RADIANS(-$C254+Графики!$B$3))+EF254*SIN(RADIANS(-$C254+Графики!$B$3)),"")</f>
        <v/>
      </c>
      <c r="EH254" s="19" t="str">
        <f>IF(ISNUMBER(EE254), EE254*COS(RADIANS(-$C254+Графики!$B$5))+EF254*SIN(RADIANS(-$C254+Графики!$B$5)),"")</f>
        <v/>
      </c>
      <c r="EI254" s="24"/>
      <c r="EJ254" s="25"/>
      <c r="EK254" s="25"/>
      <c r="EL254" s="25"/>
      <c r="EM254" s="18" t="str">
        <f t="shared" si="635"/>
        <v/>
      </c>
      <c r="EN254" s="18" t="str">
        <f t="shared" si="636"/>
        <v/>
      </c>
      <c r="EO254" s="18" t="str">
        <f t="shared" si="685"/>
        <v/>
      </c>
      <c r="EP254" s="18" t="str">
        <f t="shared" si="686"/>
        <v/>
      </c>
      <c r="EQ254" s="18" t="str">
        <f>IF(ISNUMBER(EO254), EO254*COS(RADIANS(-$C254+Графики!$B$3))+EP254*SIN(RADIANS(-$C254+Графики!$B$3)),"")</f>
        <v/>
      </c>
      <c r="ER254" s="19" t="str">
        <f>IF(ISNUMBER(EO254), EO254*COS(RADIANS(-$C254+Графики!$B$5))+EP254*SIN(RADIANS(-$C254+Графики!$B$5)),"")</f>
        <v/>
      </c>
      <c r="ES254" s="24"/>
      <c r="ET254" s="25"/>
      <c r="EU254" s="25"/>
      <c r="EV254" s="25"/>
      <c r="EW254" s="18" t="str">
        <f t="shared" si="637"/>
        <v/>
      </c>
      <c r="EX254" s="18" t="str">
        <f t="shared" si="638"/>
        <v/>
      </c>
      <c r="EY254" s="18" t="str">
        <f t="shared" si="687"/>
        <v/>
      </c>
      <c r="EZ254" s="18" t="str">
        <f t="shared" si="688"/>
        <v/>
      </c>
      <c r="FA254" s="18" t="str">
        <f>IF(ISNUMBER(EY254), EY254*COS(RADIANS(-$C254+Графики!$B$3))+EZ254*SIN(RADIANS(-$C254+Графики!$B$3)),"")</f>
        <v/>
      </c>
      <c r="FB254" s="19" t="str">
        <f>IF(ISNUMBER(EY254), EY254*COS(RADIANS(-$C254+Графики!$B$5))+EZ254*SIN(RADIANS(-$C254+Графики!$B$5)),"")</f>
        <v/>
      </c>
      <c r="FC254" s="24"/>
      <c r="FD254" s="25"/>
      <c r="FE254" s="25"/>
      <c r="FF254" s="25"/>
      <c r="FG254" s="18" t="str">
        <f t="shared" si="639"/>
        <v/>
      </c>
      <c r="FH254" s="18" t="str">
        <f t="shared" si="640"/>
        <v/>
      </c>
      <c r="FI254" s="18" t="str">
        <f t="shared" si="689"/>
        <v/>
      </c>
      <c r="FJ254" s="18" t="str">
        <f t="shared" si="690"/>
        <v/>
      </c>
      <c r="FK254" s="18" t="str">
        <f>IF(ISNUMBER(FI254), FI254*COS(RADIANS(-$C254+Графики!$B$3))+FJ254*SIN(RADIANS(-$C254+Графики!$B$3)),"")</f>
        <v/>
      </c>
      <c r="FL254" s="19" t="str">
        <f>IF(ISNUMBER(FI254), FI254*COS(RADIANS(-$C254+Графики!$B$5))+FJ254*SIN(RADIANS(-$C254+Графики!$B$5)),"")</f>
        <v/>
      </c>
      <c r="FM254" s="24"/>
      <c r="FN254" s="25"/>
      <c r="FO254" s="25"/>
      <c r="FP254" s="25"/>
      <c r="FQ254" s="18" t="str">
        <f t="shared" si="641"/>
        <v/>
      </c>
      <c r="FR254" s="18" t="str">
        <f t="shared" si="642"/>
        <v/>
      </c>
      <c r="FS254" s="18" t="str">
        <f t="shared" si="691"/>
        <v/>
      </c>
      <c r="FT254" s="18" t="str">
        <f t="shared" si="692"/>
        <v/>
      </c>
      <c r="FU254" s="18" t="str">
        <f>IF(ISNUMBER(FS254), FS254*COS(RADIANS(-$C254+Графики!$B$3))+FT254*SIN(RADIANS(-$C254+Графики!$B$3)),"")</f>
        <v/>
      </c>
      <c r="FV254" s="19" t="str">
        <f>IF(ISNUMBER(FS254), FS254*COS(RADIANS(-$C254+Графики!$B$5))+FT254*SIN(RADIANS(-$C254+Графики!$B$5)),"")</f>
        <v/>
      </c>
      <c r="FW254" s="24"/>
      <c r="FX254" s="25"/>
      <c r="FY254" s="25"/>
      <c r="FZ254" s="25"/>
      <c r="GA254" s="18" t="str">
        <f t="shared" si="643"/>
        <v/>
      </c>
      <c r="GB254" s="18" t="str">
        <f t="shared" si="644"/>
        <v/>
      </c>
      <c r="GC254" s="18" t="str">
        <f t="shared" si="693"/>
        <v/>
      </c>
      <c r="GD254" s="18" t="str">
        <f t="shared" si="694"/>
        <v/>
      </c>
      <c r="GE254" s="18" t="str">
        <f>IF(ISNUMBER(GC254), GC254*COS(RADIANS(-$C254+Графики!$B$3))+GD254*SIN(RADIANS(-$C254+Графики!$B$3)),"")</f>
        <v/>
      </c>
      <c r="GF254" s="19" t="str">
        <f>IF(ISNUMBER(GC254), GC254*COS(RADIANS(-$C254+Графики!$B$5))+GD254*SIN(RADIANS(-$C254+Графики!$B$5)),"")</f>
        <v/>
      </c>
      <c r="GG254" s="24"/>
      <c r="GH254" s="25"/>
      <c r="GI254" s="25"/>
      <c r="GJ254" s="25"/>
      <c r="GK254" s="18" t="str">
        <f t="shared" si="645"/>
        <v/>
      </c>
      <c r="GL254" s="18" t="str">
        <f t="shared" si="646"/>
        <v/>
      </c>
      <c r="GM254" s="18" t="str">
        <f t="shared" si="695"/>
        <v/>
      </c>
      <c r="GN254" s="18" t="str">
        <f t="shared" si="696"/>
        <v/>
      </c>
      <c r="GO254" s="18" t="str">
        <f>IF(ISNUMBER(GM254), GM254*COS(RADIANS(-$C254+Графики!$B$3))+GN254*SIN(RADIANS(-$C254+Графики!$B$3)),"")</f>
        <v/>
      </c>
      <c r="GP254" s="19" t="str">
        <f>IF(ISNUMBER(GM254), GM254*COS(RADIANS(-$C254+Графики!$B$5))+GN254*SIN(RADIANS(-$C254+Графики!$B$5)),"")</f>
        <v/>
      </c>
      <c r="GQ254" s="24"/>
      <c r="GR254" s="25"/>
      <c r="GS254" s="25"/>
      <c r="GT254" s="25"/>
      <c r="GU254" s="18" t="str">
        <f t="shared" si="647"/>
        <v/>
      </c>
      <c r="GV254" s="18" t="str">
        <f t="shared" si="648"/>
        <v/>
      </c>
      <c r="GW254" s="18" t="str">
        <f t="shared" si="697"/>
        <v/>
      </c>
      <c r="GX254" s="18" t="str">
        <f t="shared" si="698"/>
        <v/>
      </c>
      <c r="GY254" s="18" t="str">
        <f>IF(ISNUMBER(GW254), GW254*COS(RADIANS(-$C254+Графики!$B$3))+GX254*SIN(RADIANS(-$C254+Графики!$B$3)),"")</f>
        <v/>
      </c>
      <c r="GZ254" s="19" t="str">
        <f>IF(ISNUMBER(GW254), GW254*COS(RADIANS(-$C254+Графики!$B$5))+GX254*SIN(RADIANS(-$C254+Графики!$B$5)),"")</f>
        <v/>
      </c>
      <c r="HA254" s="24"/>
      <c r="HB254" s="25"/>
      <c r="HC254" s="25"/>
      <c r="HD254" s="25"/>
      <c r="HE254" s="18" t="str">
        <f t="shared" si="649"/>
        <v/>
      </c>
      <c r="HF254" s="18" t="str">
        <f t="shared" si="650"/>
        <v/>
      </c>
      <c r="HG254" s="18" t="str">
        <f t="shared" si="699"/>
        <v/>
      </c>
      <c r="HH254" s="18" t="str">
        <f t="shared" si="700"/>
        <v/>
      </c>
      <c r="HI254" s="18" t="str">
        <f>IF(ISNUMBER(HG254), HG254*COS(RADIANS(-$C254+Графики!$B$3))+HH254*SIN(RADIANS(-$C254+Графики!$B$3)),"")</f>
        <v/>
      </c>
      <c r="HJ254" s="19" t="str">
        <f>IF(ISNUMBER(HG254), HG254*COS(RADIANS(-$C254+Графики!$B$5))+HH254*SIN(RADIANS(-$C254+Графики!$B$5)),"")</f>
        <v/>
      </c>
      <c r="HK254" s="24"/>
      <c r="HL254" s="25"/>
      <c r="HM254" s="25"/>
      <c r="HN254" s="25"/>
      <c r="HO254" s="18" t="str">
        <f t="shared" si="651"/>
        <v/>
      </c>
      <c r="HP254" s="18" t="str">
        <f t="shared" si="652"/>
        <v/>
      </c>
      <c r="HQ254" s="18" t="str">
        <f t="shared" si="701"/>
        <v/>
      </c>
      <c r="HR254" s="18" t="str">
        <f t="shared" si="702"/>
        <v/>
      </c>
      <c r="HS254" s="18" t="str">
        <f>IF(ISNUMBER(HQ254), HQ254*COS(RADIANS(-$C254+Графики!$B$3))+HR254*SIN(RADIANS(-$C254+Графики!$B$3)),"")</f>
        <v/>
      </c>
      <c r="HT254" s="19" t="str">
        <f>IF(ISNUMBER(HQ254), HQ254*COS(RADIANS(-$C254+Графики!$B$5))+HR254*SIN(RADIANS(-$C254+Графики!$B$5)),"")</f>
        <v/>
      </c>
      <c r="HU254" s="24"/>
      <c r="HV254" s="25"/>
      <c r="HW254" s="25"/>
      <c r="HX254" s="25"/>
      <c r="HY254" s="18" t="str">
        <f t="shared" si="653"/>
        <v/>
      </c>
      <c r="HZ254" s="18" t="str">
        <f t="shared" si="654"/>
        <v/>
      </c>
      <c r="IA254" s="18" t="str">
        <f t="shared" si="703"/>
        <v/>
      </c>
      <c r="IB254" s="18" t="str">
        <f t="shared" si="704"/>
        <v/>
      </c>
      <c r="IC254" s="18" t="str">
        <f>IF(ISNUMBER(IA254), IA254*COS(RADIANS(-$C254+Графики!$B$3))+IB254*SIN(RADIANS(-$C254+Графики!$B$3)),"")</f>
        <v/>
      </c>
      <c r="ID254" s="19" t="str">
        <f>IF(ISNUMBER(IA254), IA254*COS(RADIANS(-$C254+Графики!$B$5))+IB254*SIN(RADIANS(-$C254+Графики!$B$5)),"")</f>
        <v/>
      </c>
      <c r="IE254" s="24"/>
      <c r="IF254" s="25"/>
      <c r="IG254" s="25"/>
      <c r="IH254" s="25"/>
      <c r="II254" s="18" t="str">
        <f t="shared" si="655"/>
        <v/>
      </c>
      <c r="IJ254" s="18" t="str">
        <f t="shared" si="656"/>
        <v/>
      </c>
      <c r="IK254" s="18" t="str">
        <f t="shared" si="705"/>
        <v/>
      </c>
      <c r="IL254" s="18" t="str">
        <f t="shared" si="706"/>
        <v/>
      </c>
      <c r="IM254" s="18" t="str">
        <f>IF(ISNUMBER(IK254), IK254*COS(RADIANS(-$C254+Графики!$B$3))+IL254*SIN(RADIANS(-$C254+Графики!$B$3)),"")</f>
        <v/>
      </c>
      <c r="IN254" s="19" t="str">
        <f>IF(ISNUMBER(IK254), IK254*COS(RADIANS(-$C254+Графики!$B$5))+IL254*SIN(RADIANS(-$C254+Графики!$B$5)),"")</f>
        <v/>
      </c>
      <c r="IO254" s="24"/>
      <c r="IP254" s="25"/>
      <c r="IQ254" s="25"/>
      <c r="IR254" s="25"/>
      <c r="IS254" s="18" t="str">
        <f t="shared" si="657"/>
        <v/>
      </c>
      <c r="IT254" s="18" t="str">
        <f t="shared" si="658"/>
        <v/>
      </c>
      <c r="IU254" s="18" t="str">
        <f t="shared" si="707"/>
        <v/>
      </c>
      <c r="IV254" s="18" t="str">
        <f t="shared" si="708"/>
        <v/>
      </c>
      <c r="IW254" s="18" t="str">
        <f>IF(ISNUMBER(IU254), IU254*COS(RADIANS(-$C254+Графики!$B$3))+IV254*SIN(RADIANS(-$C254+Графики!$B$3)),"")</f>
        <v/>
      </c>
      <c r="IX254" s="19" t="str">
        <f>IF(ISNUMBER(IU254), IU254*COS(RADIANS(-$C254+Графики!$B$5))+IV254*SIN(RADIANS(-$C254+Графики!$B$5)),"")</f>
        <v/>
      </c>
    </row>
    <row r="255" spans="1:258" s="88" customFormat="1" x14ac:dyDescent="0.25">
      <c r="A255" s="44">
        <v>255</v>
      </c>
      <c r="B255" s="50">
        <v>0</v>
      </c>
      <c r="C255" s="11">
        <f>IF(Графики!$A$7="Расчитывать с учетом закручивания скважины",B255,0)</f>
        <v>0</v>
      </c>
      <c r="D255" s="47">
        <v>126</v>
      </c>
      <c r="E255" s="34">
        <f t="shared" si="709"/>
        <v>0</v>
      </c>
      <c r="F255" s="35">
        <f t="shared" si="709"/>
        <v>0</v>
      </c>
      <c r="G255" s="35">
        <f t="shared" si="605"/>
        <v>0</v>
      </c>
      <c r="H255" s="36">
        <f t="shared" si="606"/>
        <v>0</v>
      </c>
      <c r="I255" s="29"/>
      <c r="J255" s="25"/>
      <c r="K255" s="25"/>
      <c r="L255" s="25"/>
      <c r="M255" s="18" t="str">
        <f t="shared" si="609"/>
        <v/>
      </c>
      <c r="N255" s="18" t="str">
        <f t="shared" si="610"/>
        <v/>
      </c>
      <c r="O255" s="18" t="str">
        <f t="shared" si="659"/>
        <v/>
      </c>
      <c r="P255" s="18" t="str">
        <f t="shared" si="660"/>
        <v/>
      </c>
      <c r="Q255" s="18" t="str">
        <f>IF(ISNUMBER(O255), O255*COS(RADIANS(-$C255+Графики!$B$3))+P255*SIN(RADIANS(-$C255+Графики!$B$3)),"")</f>
        <v/>
      </c>
      <c r="R255" s="19" t="str">
        <f>IF(ISNUMBER(O255), O255*COS(RADIANS(-$C255+Графики!$B$5))+P255*SIN(RADIANS(-$C255+Графики!$B$5)),"")</f>
        <v/>
      </c>
      <c r="S255" s="29"/>
      <c r="T255" s="25"/>
      <c r="U255" s="25"/>
      <c r="V255" s="25"/>
      <c r="W255" s="18" t="str">
        <f t="shared" si="611"/>
        <v/>
      </c>
      <c r="X255" s="18" t="str">
        <f t="shared" si="612"/>
        <v/>
      </c>
      <c r="Y255" s="18" t="str">
        <f t="shared" si="661"/>
        <v/>
      </c>
      <c r="Z255" s="18" t="str">
        <f t="shared" si="662"/>
        <v/>
      </c>
      <c r="AA255" s="18" t="str">
        <f>IF(ISNUMBER(Y255), Y255*COS(RADIANS(-$C255+Графики!$B$3))+Z255*SIN(RADIANS(-$C255+Графики!$B$3)),"")</f>
        <v/>
      </c>
      <c r="AB255" s="18" t="str">
        <f>IF(ISNUMBER(Y255), Y255*COS(RADIANS(-$C255+Графики!$B$5))+Z255*SIN(RADIANS(-$C255+Графики!$B$5)),"")</f>
        <v/>
      </c>
      <c r="AC255" s="24"/>
      <c r="AD255" s="25"/>
      <c r="AE255" s="25"/>
      <c r="AF255" s="25"/>
      <c r="AG255" s="18" t="str">
        <f t="shared" si="613"/>
        <v/>
      </c>
      <c r="AH255" s="18" t="str">
        <f t="shared" si="614"/>
        <v/>
      </c>
      <c r="AI255" s="18" t="str">
        <f t="shared" si="663"/>
        <v/>
      </c>
      <c r="AJ255" s="18" t="str">
        <f t="shared" si="664"/>
        <v/>
      </c>
      <c r="AK255" s="18" t="str">
        <f>IF(ISNUMBER(AI255), AI255*COS(RADIANS(-$C255+Графики!$B$3))+AJ255*SIN(RADIANS(-$C255+Графики!$B$3)),"")</f>
        <v/>
      </c>
      <c r="AL255" s="19" t="str">
        <f>IF(ISNUMBER(AI255), AI255*COS(RADIANS(-$C255+Графики!$B$5))+AJ255*SIN(RADIANS(-$C255+Графики!$B$5)),"")</f>
        <v/>
      </c>
      <c r="AM255" s="24"/>
      <c r="AN255" s="25"/>
      <c r="AO255" s="25"/>
      <c r="AP255" s="25"/>
      <c r="AQ255" s="18" t="str">
        <f t="shared" si="615"/>
        <v/>
      </c>
      <c r="AR255" s="18" t="str">
        <f t="shared" si="616"/>
        <v/>
      </c>
      <c r="AS255" s="18" t="str">
        <f t="shared" si="665"/>
        <v/>
      </c>
      <c r="AT255" s="18" t="str">
        <f t="shared" si="666"/>
        <v/>
      </c>
      <c r="AU255" s="18" t="str">
        <f>IF(ISNUMBER(AS255), AS255*COS(RADIANS(-$C255+Графики!$B$3))+AT255*SIN(RADIANS(-$C255+Графики!$B$3)),"")</f>
        <v/>
      </c>
      <c r="AV255" s="19" t="str">
        <f>IF(ISNUMBER(AS255), AS255*COS(RADIANS(-$C255+Графики!$B$5))+AT255*SIN(RADIANS(-$C255+Графики!$B$5)),"")</f>
        <v/>
      </c>
      <c r="AW255" s="24"/>
      <c r="AX255" s="25"/>
      <c r="AY255" s="25"/>
      <c r="AZ255" s="25"/>
      <c r="BA255" s="18" t="str">
        <f t="shared" si="617"/>
        <v/>
      </c>
      <c r="BB255" s="18" t="str">
        <f t="shared" si="618"/>
        <v/>
      </c>
      <c r="BC255" s="18" t="str">
        <f t="shared" si="667"/>
        <v/>
      </c>
      <c r="BD255" s="18" t="str">
        <f t="shared" si="668"/>
        <v/>
      </c>
      <c r="BE255" s="18" t="str">
        <f>IF(ISNUMBER(BC255), BC255*COS(RADIANS(-$C255+Графики!$B$3))+BD255*SIN(RADIANS(-$C255+Графики!$B$3)),"")</f>
        <v/>
      </c>
      <c r="BF255" s="19" t="str">
        <f>IF(ISNUMBER(BC255), BC255*COS(RADIANS(-$C255+Графики!$B$5))+BD255*SIN(RADIANS(-$C255+Графики!$B$5)),"")</f>
        <v/>
      </c>
      <c r="BG255" s="24"/>
      <c r="BH255" s="25"/>
      <c r="BI255" s="25"/>
      <c r="BJ255" s="25"/>
      <c r="BK255" s="18" t="str">
        <f t="shared" si="619"/>
        <v/>
      </c>
      <c r="BL255" s="18" t="str">
        <f t="shared" si="620"/>
        <v/>
      </c>
      <c r="BM255" s="18" t="str">
        <f t="shared" si="669"/>
        <v/>
      </c>
      <c r="BN255" s="18" t="str">
        <f t="shared" si="670"/>
        <v/>
      </c>
      <c r="BO255" s="18" t="str">
        <f>IF(ISNUMBER(BM255), BM255*COS(RADIANS(-$C255+Графики!$B$3))+BN255*SIN(RADIANS(-$C255+Графики!$B$3)),"")</f>
        <v/>
      </c>
      <c r="BP255" s="19" t="str">
        <f>IF(ISNUMBER(BM255), BM255*COS(RADIANS(-$C255+Графики!$B$5))+BN255*SIN(RADIANS(-$C255+Графики!$B$5)),"")</f>
        <v/>
      </c>
      <c r="BQ255" s="24"/>
      <c r="BR255" s="25"/>
      <c r="BS255" s="25"/>
      <c r="BT255" s="25"/>
      <c r="BU255" s="18" t="str">
        <f t="shared" si="621"/>
        <v/>
      </c>
      <c r="BV255" s="18" t="str">
        <f t="shared" si="622"/>
        <v/>
      </c>
      <c r="BW255" s="18" t="str">
        <f t="shared" si="671"/>
        <v/>
      </c>
      <c r="BX255" s="18" t="str">
        <f t="shared" si="672"/>
        <v/>
      </c>
      <c r="BY255" s="18" t="str">
        <f>IF(ISNUMBER(BW255), BW255*COS(RADIANS(-$C255+Графики!$B$3))+BX255*SIN(RADIANS(-$C255+Графики!$B$3)),"")</f>
        <v/>
      </c>
      <c r="BZ255" s="19" t="str">
        <f>IF(ISNUMBER(BW255), BW255*COS(RADIANS(-$C255+Графики!$B$5))+BX255*SIN(RADIANS(-$C255+Графики!$B$5)),"")</f>
        <v/>
      </c>
      <c r="CA255" s="29"/>
      <c r="CB255" s="25"/>
      <c r="CC255" s="25"/>
      <c r="CD255" s="25"/>
      <c r="CE255" s="18" t="str">
        <f t="shared" si="623"/>
        <v/>
      </c>
      <c r="CF255" s="18" t="str">
        <f t="shared" si="624"/>
        <v/>
      </c>
      <c r="CG255" s="18" t="str">
        <f t="shared" si="673"/>
        <v/>
      </c>
      <c r="CH255" s="18" t="str">
        <f t="shared" si="674"/>
        <v/>
      </c>
      <c r="CI255" s="18" t="str">
        <f>IF(ISNUMBER(CG255), CG255*COS(RADIANS(-$C255+Графики!$B$3))+CH255*SIN(RADIANS(-$C255+Графики!$B$3)),"")</f>
        <v/>
      </c>
      <c r="CJ255" s="19" t="str">
        <f>IF(ISNUMBER(CG255), CG255*COS(RADIANS(-$C255+Графики!$B$5))+CH255*SIN(RADIANS(-$C255+Графики!$B$5)),"")</f>
        <v/>
      </c>
      <c r="CK255" s="24"/>
      <c r="CL255" s="25"/>
      <c r="CM255" s="25"/>
      <c r="CN255" s="25"/>
      <c r="CO255" s="18" t="str">
        <f t="shared" si="625"/>
        <v/>
      </c>
      <c r="CP255" s="18" t="str">
        <f t="shared" si="626"/>
        <v/>
      </c>
      <c r="CQ255" s="18" t="str">
        <f t="shared" si="675"/>
        <v/>
      </c>
      <c r="CR255" s="18" t="str">
        <f t="shared" si="676"/>
        <v/>
      </c>
      <c r="CS255" s="18" t="str">
        <f>IF(ISNUMBER(CQ255), CQ255*COS(RADIANS(-$C255+Графики!$B$3))+CR255*SIN(RADIANS(-$C255+Графики!$B$3)),"")</f>
        <v/>
      </c>
      <c r="CT255" s="19" t="str">
        <f>IF(ISNUMBER(CQ255), CQ255*COS(RADIANS(-$C255+Графики!$B$5))+CR255*SIN(RADIANS(-$C255+Графики!$B$5)),"")</f>
        <v/>
      </c>
      <c r="CU255" s="24"/>
      <c r="CV255" s="25"/>
      <c r="CW255" s="25"/>
      <c r="CX255" s="25"/>
      <c r="CY255" s="18" t="str">
        <f t="shared" si="627"/>
        <v/>
      </c>
      <c r="CZ255" s="18" t="str">
        <f t="shared" si="628"/>
        <v/>
      </c>
      <c r="DA255" s="18" t="str">
        <f t="shared" si="677"/>
        <v/>
      </c>
      <c r="DB255" s="18" t="str">
        <f t="shared" si="678"/>
        <v/>
      </c>
      <c r="DC255" s="18" t="str">
        <f>IF(ISNUMBER(DA255), DA255*COS(RADIANS(-$C255+Графики!$B$3))+DB255*SIN(RADIANS(-$C255+Графики!$B$3)),"")</f>
        <v/>
      </c>
      <c r="DD255" s="19" t="str">
        <f>IF(ISNUMBER(DA255), DA255*COS(RADIANS(-$C255+Графики!$B$5))+DB255*SIN(RADIANS(-$C255+Графики!$B$5)),"")</f>
        <v/>
      </c>
      <c r="DE255" s="24"/>
      <c r="DF255" s="25"/>
      <c r="DG255" s="25"/>
      <c r="DH255" s="25"/>
      <c r="DI255" s="18" t="str">
        <f t="shared" si="629"/>
        <v/>
      </c>
      <c r="DJ255" s="18" t="str">
        <f t="shared" si="630"/>
        <v/>
      </c>
      <c r="DK255" s="18" t="str">
        <f t="shared" si="679"/>
        <v/>
      </c>
      <c r="DL255" s="18" t="str">
        <f t="shared" si="680"/>
        <v/>
      </c>
      <c r="DM255" s="18" t="str">
        <f>IF(ISNUMBER(DK255), DK255*COS(RADIANS(-$C255+Графики!$B$3))+DL255*SIN(RADIANS(-$C255+Графики!$B$3)),"")</f>
        <v/>
      </c>
      <c r="DN255" s="19" t="str">
        <f>IF(ISNUMBER(DK255), DK255*COS(RADIANS(-$C255+Графики!$B$5))+DL255*SIN(RADIANS(-$C255+Графики!$B$5)),"")</f>
        <v/>
      </c>
      <c r="DO255" s="24"/>
      <c r="DP255" s="25"/>
      <c r="DQ255" s="25"/>
      <c r="DR255" s="25"/>
      <c r="DS255" s="18" t="str">
        <f t="shared" si="631"/>
        <v/>
      </c>
      <c r="DT255" s="18" t="str">
        <f t="shared" si="632"/>
        <v/>
      </c>
      <c r="DU255" s="18" t="str">
        <f t="shared" si="681"/>
        <v/>
      </c>
      <c r="DV255" s="18" t="str">
        <f t="shared" si="682"/>
        <v/>
      </c>
      <c r="DW255" s="18" t="str">
        <f>IF(ISNUMBER(DU255), DU255*COS(RADIANS(-$C255+Графики!$B$3))+DV255*SIN(RADIANS(-$C255+Графики!$B$3)),"")</f>
        <v/>
      </c>
      <c r="DX255" s="19" t="str">
        <f>IF(ISNUMBER(DU255), DU255*COS(RADIANS(-$C255+Графики!$B$5))+DV255*SIN(RADIANS(-$C255+Графики!$B$5)),"")</f>
        <v/>
      </c>
      <c r="DY255" s="24"/>
      <c r="DZ255" s="25"/>
      <c r="EA255" s="25"/>
      <c r="EB255" s="25"/>
      <c r="EC255" s="18" t="str">
        <f t="shared" si="633"/>
        <v/>
      </c>
      <c r="ED255" s="18" t="str">
        <f t="shared" si="634"/>
        <v/>
      </c>
      <c r="EE255" s="18" t="str">
        <f t="shared" si="683"/>
        <v/>
      </c>
      <c r="EF255" s="18" t="str">
        <f t="shared" si="684"/>
        <v/>
      </c>
      <c r="EG255" s="18" t="str">
        <f>IF(ISNUMBER(EE255), EE255*COS(RADIANS(-$C255+Графики!$B$3))+EF255*SIN(RADIANS(-$C255+Графики!$B$3)),"")</f>
        <v/>
      </c>
      <c r="EH255" s="19" t="str">
        <f>IF(ISNUMBER(EE255), EE255*COS(RADIANS(-$C255+Графики!$B$5))+EF255*SIN(RADIANS(-$C255+Графики!$B$5)),"")</f>
        <v/>
      </c>
      <c r="EI255" s="24"/>
      <c r="EJ255" s="25"/>
      <c r="EK255" s="25"/>
      <c r="EL255" s="25"/>
      <c r="EM255" s="18" t="str">
        <f t="shared" si="635"/>
        <v/>
      </c>
      <c r="EN255" s="18" t="str">
        <f t="shared" si="636"/>
        <v/>
      </c>
      <c r="EO255" s="18" t="str">
        <f t="shared" si="685"/>
        <v/>
      </c>
      <c r="EP255" s="18" t="str">
        <f t="shared" si="686"/>
        <v/>
      </c>
      <c r="EQ255" s="18" t="str">
        <f>IF(ISNUMBER(EO255), EO255*COS(RADIANS(-$C255+Графики!$B$3))+EP255*SIN(RADIANS(-$C255+Графики!$B$3)),"")</f>
        <v/>
      </c>
      <c r="ER255" s="19" t="str">
        <f>IF(ISNUMBER(EO255), EO255*COS(RADIANS(-$C255+Графики!$B$5))+EP255*SIN(RADIANS(-$C255+Графики!$B$5)),"")</f>
        <v/>
      </c>
      <c r="ES255" s="24"/>
      <c r="ET255" s="25"/>
      <c r="EU255" s="25"/>
      <c r="EV255" s="25"/>
      <c r="EW255" s="18" t="str">
        <f t="shared" si="637"/>
        <v/>
      </c>
      <c r="EX255" s="18" t="str">
        <f t="shared" si="638"/>
        <v/>
      </c>
      <c r="EY255" s="18" t="str">
        <f t="shared" si="687"/>
        <v/>
      </c>
      <c r="EZ255" s="18" t="str">
        <f t="shared" si="688"/>
        <v/>
      </c>
      <c r="FA255" s="18" t="str">
        <f>IF(ISNUMBER(EY255), EY255*COS(RADIANS(-$C255+Графики!$B$3))+EZ255*SIN(RADIANS(-$C255+Графики!$B$3)),"")</f>
        <v/>
      </c>
      <c r="FB255" s="19" t="str">
        <f>IF(ISNUMBER(EY255), EY255*COS(RADIANS(-$C255+Графики!$B$5))+EZ255*SIN(RADIANS(-$C255+Графики!$B$5)),"")</f>
        <v/>
      </c>
      <c r="FC255" s="24"/>
      <c r="FD255" s="25"/>
      <c r="FE255" s="25"/>
      <c r="FF255" s="25"/>
      <c r="FG255" s="18" t="str">
        <f t="shared" si="639"/>
        <v/>
      </c>
      <c r="FH255" s="18" t="str">
        <f t="shared" si="640"/>
        <v/>
      </c>
      <c r="FI255" s="18" t="str">
        <f t="shared" si="689"/>
        <v/>
      </c>
      <c r="FJ255" s="18" t="str">
        <f t="shared" si="690"/>
        <v/>
      </c>
      <c r="FK255" s="18" t="str">
        <f>IF(ISNUMBER(FI255), FI255*COS(RADIANS(-$C255+Графики!$B$3))+FJ255*SIN(RADIANS(-$C255+Графики!$B$3)),"")</f>
        <v/>
      </c>
      <c r="FL255" s="19" t="str">
        <f>IF(ISNUMBER(FI255), FI255*COS(RADIANS(-$C255+Графики!$B$5))+FJ255*SIN(RADIANS(-$C255+Графики!$B$5)),"")</f>
        <v/>
      </c>
      <c r="FM255" s="24"/>
      <c r="FN255" s="25"/>
      <c r="FO255" s="25"/>
      <c r="FP255" s="25"/>
      <c r="FQ255" s="18" t="str">
        <f t="shared" si="641"/>
        <v/>
      </c>
      <c r="FR255" s="18" t="str">
        <f t="shared" si="642"/>
        <v/>
      </c>
      <c r="FS255" s="18" t="str">
        <f t="shared" si="691"/>
        <v/>
      </c>
      <c r="FT255" s="18" t="str">
        <f t="shared" si="692"/>
        <v/>
      </c>
      <c r="FU255" s="18" t="str">
        <f>IF(ISNUMBER(FS255), FS255*COS(RADIANS(-$C255+Графики!$B$3))+FT255*SIN(RADIANS(-$C255+Графики!$B$3)),"")</f>
        <v/>
      </c>
      <c r="FV255" s="19" t="str">
        <f>IF(ISNUMBER(FS255), FS255*COS(RADIANS(-$C255+Графики!$B$5))+FT255*SIN(RADIANS(-$C255+Графики!$B$5)),"")</f>
        <v/>
      </c>
      <c r="FW255" s="24"/>
      <c r="FX255" s="25"/>
      <c r="FY255" s="25"/>
      <c r="FZ255" s="25"/>
      <c r="GA255" s="18" t="str">
        <f t="shared" si="643"/>
        <v/>
      </c>
      <c r="GB255" s="18" t="str">
        <f t="shared" si="644"/>
        <v/>
      </c>
      <c r="GC255" s="18" t="str">
        <f t="shared" si="693"/>
        <v/>
      </c>
      <c r="GD255" s="18" t="str">
        <f t="shared" si="694"/>
        <v/>
      </c>
      <c r="GE255" s="18" t="str">
        <f>IF(ISNUMBER(GC255), GC255*COS(RADIANS(-$C255+Графики!$B$3))+GD255*SIN(RADIANS(-$C255+Графики!$B$3)),"")</f>
        <v/>
      </c>
      <c r="GF255" s="19" t="str">
        <f>IF(ISNUMBER(GC255), GC255*COS(RADIANS(-$C255+Графики!$B$5))+GD255*SIN(RADIANS(-$C255+Графики!$B$5)),"")</f>
        <v/>
      </c>
      <c r="GG255" s="24"/>
      <c r="GH255" s="25"/>
      <c r="GI255" s="25"/>
      <c r="GJ255" s="25"/>
      <c r="GK255" s="18" t="str">
        <f t="shared" si="645"/>
        <v/>
      </c>
      <c r="GL255" s="18" t="str">
        <f t="shared" si="646"/>
        <v/>
      </c>
      <c r="GM255" s="18" t="str">
        <f t="shared" si="695"/>
        <v/>
      </c>
      <c r="GN255" s="18" t="str">
        <f t="shared" si="696"/>
        <v/>
      </c>
      <c r="GO255" s="18" t="str">
        <f>IF(ISNUMBER(GM255), GM255*COS(RADIANS(-$C255+Графики!$B$3))+GN255*SIN(RADIANS(-$C255+Графики!$B$3)),"")</f>
        <v/>
      </c>
      <c r="GP255" s="19" t="str">
        <f>IF(ISNUMBER(GM255), GM255*COS(RADIANS(-$C255+Графики!$B$5))+GN255*SIN(RADIANS(-$C255+Графики!$B$5)),"")</f>
        <v/>
      </c>
      <c r="GQ255" s="24"/>
      <c r="GR255" s="25"/>
      <c r="GS255" s="25"/>
      <c r="GT255" s="25"/>
      <c r="GU255" s="18" t="str">
        <f t="shared" si="647"/>
        <v/>
      </c>
      <c r="GV255" s="18" t="str">
        <f t="shared" si="648"/>
        <v/>
      </c>
      <c r="GW255" s="18" t="str">
        <f t="shared" si="697"/>
        <v/>
      </c>
      <c r="GX255" s="18" t="str">
        <f t="shared" si="698"/>
        <v/>
      </c>
      <c r="GY255" s="18" t="str">
        <f>IF(ISNUMBER(GW255), GW255*COS(RADIANS(-$C255+Графики!$B$3))+GX255*SIN(RADIANS(-$C255+Графики!$B$3)),"")</f>
        <v/>
      </c>
      <c r="GZ255" s="19" t="str">
        <f>IF(ISNUMBER(GW255), GW255*COS(RADIANS(-$C255+Графики!$B$5))+GX255*SIN(RADIANS(-$C255+Графики!$B$5)),"")</f>
        <v/>
      </c>
      <c r="HA255" s="24"/>
      <c r="HB255" s="25"/>
      <c r="HC255" s="25"/>
      <c r="HD255" s="25"/>
      <c r="HE255" s="18" t="str">
        <f t="shared" si="649"/>
        <v/>
      </c>
      <c r="HF255" s="18" t="str">
        <f t="shared" si="650"/>
        <v/>
      </c>
      <c r="HG255" s="18" t="str">
        <f t="shared" si="699"/>
        <v/>
      </c>
      <c r="HH255" s="18" t="str">
        <f t="shared" si="700"/>
        <v/>
      </c>
      <c r="HI255" s="18" t="str">
        <f>IF(ISNUMBER(HG255), HG255*COS(RADIANS(-$C255+Графики!$B$3))+HH255*SIN(RADIANS(-$C255+Графики!$B$3)),"")</f>
        <v/>
      </c>
      <c r="HJ255" s="19" t="str">
        <f>IF(ISNUMBER(HG255), HG255*COS(RADIANS(-$C255+Графики!$B$5))+HH255*SIN(RADIANS(-$C255+Графики!$B$5)),"")</f>
        <v/>
      </c>
      <c r="HK255" s="24"/>
      <c r="HL255" s="25"/>
      <c r="HM255" s="25"/>
      <c r="HN255" s="25"/>
      <c r="HO255" s="18" t="str">
        <f t="shared" si="651"/>
        <v/>
      </c>
      <c r="HP255" s="18" t="str">
        <f t="shared" si="652"/>
        <v/>
      </c>
      <c r="HQ255" s="18" t="str">
        <f t="shared" si="701"/>
        <v/>
      </c>
      <c r="HR255" s="18" t="str">
        <f t="shared" si="702"/>
        <v/>
      </c>
      <c r="HS255" s="18" t="str">
        <f>IF(ISNUMBER(HQ255), HQ255*COS(RADIANS(-$C255+Графики!$B$3))+HR255*SIN(RADIANS(-$C255+Графики!$B$3)),"")</f>
        <v/>
      </c>
      <c r="HT255" s="19" t="str">
        <f>IF(ISNUMBER(HQ255), HQ255*COS(RADIANS(-$C255+Графики!$B$5))+HR255*SIN(RADIANS(-$C255+Графики!$B$5)),"")</f>
        <v/>
      </c>
      <c r="HU255" s="24"/>
      <c r="HV255" s="25"/>
      <c r="HW255" s="25"/>
      <c r="HX255" s="25"/>
      <c r="HY255" s="18" t="str">
        <f t="shared" si="653"/>
        <v/>
      </c>
      <c r="HZ255" s="18" t="str">
        <f t="shared" si="654"/>
        <v/>
      </c>
      <c r="IA255" s="18" t="str">
        <f t="shared" si="703"/>
        <v/>
      </c>
      <c r="IB255" s="18" t="str">
        <f t="shared" si="704"/>
        <v/>
      </c>
      <c r="IC255" s="18" t="str">
        <f>IF(ISNUMBER(IA255), IA255*COS(RADIANS(-$C255+Графики!$B$3))+IB255*SIN(RADIANS(-$C255+Графики!$B$3)),"")</f>
        <v/>
      </c>
      <c r="ID255" s="19" t="str">
        <f>IF(ISNUMBER(IA255), IA255*COS(RADIANS(-$C255+Графики!$B$5))+IB255*SIN(RADIANS(-$C255+Графики!$B$5)),"")</f>
        <v/>
      </c>
      <c r="IE255" s="24"/>
      <c r="IF255" s="25"/>
      <c r="IG255" s="25"/>
      <c r="IH255" s="25"/>
      <c r="II255" s="18" t="str">
        <f t="shared" si="655"/>
        <v/>
      </c>
      <c r="IJ255" s="18" t="str">
        <f t="shared" si="656"/>
        <v/>
      </c>
      <c r="IK255" s="18" t="str">
        <f t="shared" si="705"/>
        <v/>
      </c>
      <c r="IL255" s="18" t="str">
        <f t="shared" si="706"/>
        <v/>
      </c>
      <c r="IM255" s="18" t="str">
        <f>IF(ISNUMBER(IK255), IK255*COS(RADIANS(-$C255+Графики!$B$3))+IL255*SIN(RADIANS(-$C255+Графики!$B$3)),"")</f>
        <v/>
      </c>
      <c r="IN255" s="19" t="str">
        <f>IF(ISNUMBER(IK255), IK255*COS(RADIANS(-$C255+Графики!$B$5))+IL255*SIN(RADIANS(-$C255+Графики!$B$5)),"")</f>
        <v/>
      </c>
      <c r="IO255" s="24"/>
      <c r="IP255" s="25"/>
      <c r="IQ255" s="25"/>
      <c r="IR255" s="25"/>
      <c r="IS255" s="18" t="str">
        <f t="shared" si="657"/>
        <v/>
      </c>
      <c r="IT255" s="18" t="str">
        <f t="shared" si="658"/>
        <v/>
      </c>
      <c r="IU255" s="18" t="str">
        <f t="shared" si="707"/>
        <v/>
      </c>
      <c r="IV255" s="18" t="str">
        <f t="shared" si="708"/>
        <v/>
      </c>
      <c r="IW255" s="18" t="str">
        <f>IF(ISNUMBER(IU255), IU255*COS(RADIANS(-$C255+Графики!$B$3))+IV255*SIN(RADIANS(-$C255+Графики!$B$3)),"")</f>
        <v/>
      </c>
      <c r="IX255" s="19" t="str">
        <f>IF(ISNUMBER(IU255), IU255*COS(RADIANS(-$C255+Графики!$B$5))+IV255*SIN(RADIANS(-$C255+Графики!$B$5)),"")</f>
        <v/>
      </c>
    </row>
    <row r="256" spans="1:258" s="88" customFormat="1" x14ac:dyDescent="0.25">
      <c r="A256" s="44">
        <v>256</v>
      </c>
      <c r="B256" s="50">
        <v>0</v>
      </c>
      <c r="C256" s="11">
        <f>IF(Графики!$A$7="Расчитывать с учетом закручивания скважины",B256,0)</f>
        <v>0</v>
      </c>
      <c r="D256" s="47">
        <v>126.5</v>
      </c>
      <c r="E256" s="34">
        <f t="shared" si="709"/>
        <v>0</v>
      </c>
      <c r="F256" s="35">
        <f t="shared" si="709"/>
        <v>0</v>
      </c>
      <c r="G256" s="35">
        <f t="shared" si="605"/>
        <v>0</v>
      </c>
      <c r="H256" s="36">
        <f t="shared" si="606"/>
        <v>0</v>
      </c>
      <c r="I256" s="29"/>
      <c r="J256" s="25"/>
      <c r="K256" s="25"/>
      <c r="L256" s="25"/>
      <c r="M256" s="18" t="str">
        <f t="shared" si="609"/>
        <v/>
      </c>
      <c r="N256" s="18" t="str">
        <f t="shared" si="610"/>
        <v/>
      </c>
      <c r="O256" s="18" t="str">
        <f t="shared" si="659"/>
        <v/>
      </c>
      <c r="P256" s="18" t="str">
        <f t="shared" si="660"/>
        <v/>
      </c>
      <c r="Q256" s="18" t="str">
        <f>IF(ISNUMBER(O256), O256*COS(RADIANS(-$C256+Графики!$B$3))+P256*SIN(RADIANS(-$C256+Графики!$B$3)),"")</f>
        <v/>
      </c>
      <c r="R256" s="19" t="str">
        <f>IF(ISNUMBER(O256), O256*COS(RADIANS(-$C256+Графики!$B$5))+P256*SIN(RADIANS(-$C256+Графики!$B$5)),"")</f>
        <v/>
      </c>
      <c r="S256" s="29"/>
      <c r="T256" s="25"/>
      <c r="U256" s="25"/>
      <c r="V256" s="25"/>
      <c r="W256" s="18" t="str">
        <f t="shared" si="611"/>
        <v/>
      </c>
      <c r="X256" s="18" t="str">
        <f t="shared" si="612"/>
        <v/>
      </c>
      <c r="Y256" s="18" t="str">
        <f t="shared" si="661"/>
        <v/>
      </c>
      <c r="Z256" s="18" t="str">
        <f t="shared" si="662"/>
        <v/>
      </c>
      <c r="AA256" s="18" t="str">
        <f>IF(ISNUMBER(Y256), Y256*COS(RADIANS(-$C256+Графики!$B$3))+Z256*SIN(RADIANS(-$C256+Графики!$B$3)),"")</f>
        <v/>
      </c>
      <c r="AB256" s="18" t="str">
        <f>IF(ISNUMBER(Y256), Y256*COS(RADIANS(-$C256+Графики!$B$5))+Z256*SIN(RADIANS(-$C256+Графики!$B$5)),"")</f>
        <v/>
      </c>
      <c r="AC256" s="24"/>
      <c r="AD256" s="25"/>
      <c r="AE256" s="25"/>
      <c r="AF256" s="25"/>
      <c r="AG256" s="18" t="str">
        <f t="shared" si="613"/>
        <v/>
      </c>
      <c r="AH256" s="18" t="str">
        <f t="shared" si="614"/>
        <v/>
      </c>
      <c r="AI256" s="18" t="str">
        <f t="shared" si="663"/>
        <v/>
      </c>
      <c r="AJ256" s="18" t="str">
        <f t="shared" si="664"/>
        <v/>
      </c>
      <c r="AK256" s="18" t="str">
        <f>IF(ISNUMBER(AI256), AI256*COS(RADIANS(-$C256+Графики!$B$3))+AJ256*SIN(RADIANS(-$C256+Графики!$B$3)),"")</f>
        <v/>
      </c>
      <c r="AL256" s="19" t="str">
        <f>IF(ISNUMBER(AI256), AI256*COS(RADIANS(-$C256+Графики!$B$5))+AJ256*SIN(RADIANS(-$C256+Графики!$B$5)),"")</f>
        <v/>
      </c>
      <c r="AM256" s="24"/>
      <c r="AN256" s="25"/>
      <c r="AO256" s="25"/>
      <c r="AP256" s="25"/>
      <c r="AQ256" s="18" t="str">
        <f t="shared" si="615"/>
        <v/>
      </c>
      <c r="AR256" s="18" t="str">
        <f t="shared" si="616"/>
        <v/>
      </c>
      <c r="AS256" s="18" t="str">
        <f t="shared" si="665"/>
        <v/>
      </c>
      <c r="AT256" s="18" t="str">
        <f t="shared" si="666"/>
        <v/>
      </c>
      <c r="AU256" s="18" t="str">
        <f>IF(ISNUMBER(AS256), AS256*COS(RADIANS(-$C256+Графики!$B$3))+AT256*SIN(RADIANS(-$C256+Графики!$B$3)),"")</f>
        <v/>
      </c>
      <c r="AV256" s="19" t="str">
        <f>IF(ISNUMBER(AS256), AS256*COS(RADIANS(-$C256+Графики!$B$5))+AT256*SIN(RADIANS(-$C256+Графики!$B$5)),"")</f>
        <v/>
      </c>
      <c r="AW256" s="24"/>
      <c r="AX256" s="25"/>
      <c r="AY256" s="25"/>
      <c r="AZ256" s="25"/>
      <c r="BA256" s="18" t="str">
        <f t="shared" si="617"/>
        <v/>
      </c>
      <c r="BB256" s="18" t="str">
        <f t="shared" si="618"/>
        <v/>
      </c>
      <c r="BC256" s="18" t="str">
        <f t="shared" si="667"/>
        <v/>
      </c>
      <c r="BD256" s="18" t="str">
        <f t="shared" si="668"/>
        <v/>
      </c>
      <c r="BE256" s="18" t="str">
        <f>IF(ISNUMBER(BC256), BC256*COS(RADIANS(-$C256+Графики!$B$3))+BD256*SIN(RADIANS(-$C256+Графики!$B$3)),"")</f>
        <v/>
      </c>
      <c r="BF256" s="19" t="str">
        <f>IF(ISNUMBER(BC256), BC256*COS(RADIANS(-$C256+Графики!$B$5))+BD256*SIN(RADIANS(-$C256+Графики!$B$5)),"")</f>
        <v/>
      </c>
      <c r="BG256" s="24"/>
      <c r="BH256" s="25"/>
      <c r="BI256" s="25"/>
      <c r="BJ256" s="25"/>
      <c r="BK256" s="18" t="str">
        <f t="shared" si="619"/>
        <v/>
      </c>
      <c r="BL256" s="18" t="str">
        <f t="shared" si="620"/>
        <v/>
      </c>
      <c r="BM256" s="18" t="str">
        <f t="shared" si="669"/>
        <v/>
      </c>
      <c r="BN256" s="18" t="str">
        <f t="shared" si="670"/>
        <v/>
      </c>
      <c r="BO256" s="18" t="str">
        <f>IF(ISNUMBER(BM256), BM256*COS(RADIANS(-$C256+Графики!$B$3))+BN256*SIN(RADIANS(-$C256+Графики!$B$3)),"")</f>
        <v/>
      </c>
      <c r="BP256" s="19" t="str">
        <f>IF(ISNUMBER(BM256), BM256*COS(RADIANS(-$C256+Графики!$B$5))+BN256*SIN(RADIANS(-$C256+Графики!$B$5)),"")</f>
        <v/>
      </c>
      <c r="BQ256" s="24"/>
      <c r="BR256" s="25"/>
      <c r="BS256" s="25"/>
      <c r="BT256" s="25"/>
      <c r="BU256" s="18" t="str">
        <f t="shared" si="621"/>
        <v/>
      </c>
      <c r="BV256" s="18" t="str">
        <f t="shared" si="622"/>
        <v/>
      </c>
      <c r="BW256" s="18" t="str">
        <f t="shared" si="671"/>
        <v/>
      </c>
      <c r="BX256" s="18" t="str">
        <f t="shared" si="672"/>
        <v/>
      </c>
      <c r="BY256" s="18" t="str">
        <f>IF(ISNUMBER(BW256), BW256*COS(RADIANS(-$C256+Графики!$B$3))+BX256*SIN(RADIANS(-$C256+Графики!$B$3)),"")</f>
        <v/>
      </c>
      <c r="BZ256" s="19" t="str">
        <f>IF(ISNUMBER(BW256), BW256*COS(RADIANS(-$C256+Графики!$B$5))+BX256*SIN(RADIANS(-$C256+Графики!$B$5)),"")</f>
        <v/>
      </c>
      <c r="CA256" s="29"/>
      <c r="CB256" s="25"/>
      <c r="CC256" s="25"/>
      <c r="CD256" s="25"/>
      <c r="CE256" s="18" t="str">
        <f t="shared" si="623"/>
        <v/>
      </c>
      <c r="CF256" s="18" t="str">
        <f t="shared" si="624"/>
        <v/>
      </c>
      <c r="CG256" s="18" t="str">
        <f t="shared" si="673"/>
        <v/>
      </c>
      <c r="CH256" s="18" t="str">
        <f t="shared" si="674"/>
        <v/>
      </c>
      <c r="CI256" s="18" t="str">
        <f>IF(ISNUMBER(CG256), CG256*COS(RADIANS(-$C256+Графики!$B$3))+CH256*SIN(RADIANS(-$C256+Графики!$B$3)),"")</f>
        <v/>
      </c>
      <c r="CJ256" s="19" t="str">
        <f>IF(ISNUMBER(CG256), CG256*COS(RADIANS(-$C256+Графики!$B$5))+CH256*SIN(RADIANS(-$C256+Графики!$B$5)),"")</f>
        <v/>
      </c>
      <c r="CK256" s="24"/>
      <c r="CL256" s="25"/>
      <c r="CM256" s="25"/>
      <c r="CN256" s="25"/>
      <c r="CO256" s="18" t="str">
        <f t="shared" si="625"/>
        <v/>
      </c>
      <c r="CP256" s="18" t="str">
        <f t="shared" si="626"/>
        <v/>
      </c>
      <c r="CQ256" s="18" t="str">
        <f t="shared" si="675"/>
        <v/>
      </c>
      <c r="CR256" s="18" t="str">
        <f t="shared" si="676"/>
        <v/>
      </c>
      <c r="CS256" s="18" t="str">
        <f>IF(ISNUMBER(CQ256), CQ256*COS(RADIANS(-$C256+Графики!$B$3))+CR256*SIN(RADIANS(-$C256+Графики!$B$3)),"")</f>
        <v/>
      </c>
      <c r="CT256" s="19" t="str">
        <f>IF(ISNUMBER(CQ256), CQ256*COS(RADIANS(-$C256+Графики!$B$5))+CR256*SIN(RADIANS(-$C256+Графики!$B$5)),"")</f>
        <v/>
      </c>
      <c r="CU256" s="24"/>
      <c r="CV256" s="25"/>
      <c r="CW256" s="25"/>
      <c r="CX256" s="25"/>
      <c r="CY256" s="18" t="str">
        <f t="shared" si="627"/>
        <v/>
      </c>
      <c r="CZ256" s="18" t="str">
        <f t="shared" si="628"/>
        <v/>
      </c>
      <c r="DA256" s="18" t="str">
        <f t="shared" si="677"/>
        <v/>
      </c>
      <c r="DB256" s="18" t="str">
        <f t="shared" si="678"/>
        <v/>
      </c>
      <c r="DC256" s="18" t="str">
        <f>IF(ISNUMBER(DA256), DA256*COS(RADIANS(-$C256+Графики!$B$3))+DB256*SIN(RADIANS(-$C256+Графики!$B$3)),"")</f>
        <v/>
      </c>
      <c r="DD256" s="19" t="str">
        <f>IF(ISNUMBER(DA256), DA256*COS(RADIANS(-$C256+Графики!$B$5))+DB256*SIN(RADIANS(-$C256+Графики!$B$5)),"")</f>
        <v/>
      </c>
      <c r="DE256" s="24"/>
      <c r="DF256" s="25"/>
      <c r="DG256" s="25"/>
      <c r="DH256" s="25"/>
      <c r="DI256" s="18" t="str">
        <f t="shared" si="629"/>
        <v/>
      </c>
      <c r="DJ256" s="18" t="str">
        <f t="shared" si="630"/>
        <v/>
      </c>
      <c r="DK256" s="18" t="str">
        <f t="shared" si="679"/>
        <v/>
      </c>
      <c r="DL256" s="18" t="str">
        <f t="shared" si="680"/>
        <v/>
      </c>
      <c r="DM256" s="18" t="str">
        <f>IF(ISNUMBER(DK256), DK256*COS(RADIANS(-$C256+Графики!$B$3))+DL256*SIN(RADIANS(-$C256+Графики!$B$3)),"")</f>
        <v/>
      </c>
      <c r="DN256" s="19" t="str">
        <f>IF(ISNUMBER(DK256), DK256*COS(RADIANS(-$C256+Графики!$B$5))+DL256*SIN(RADIANS(-$C256+Графики!$B$5)),"")</f>
        <v/>
      </c>
      <c r="DO256" s="24"/>
      <c r="DP256" s="25"/>
      <c r="DQ256" s="25"/>
      <c r="DR256" s="25"/>
      <c r="DS256" s="18" t="str">
        <f t="shared" si="631"/>
        <v/>
      </c>
      <c r="DT256" s="18" t="str">
        <f t="shared" si="632"/>
        <v/>
      </c>
      <c r="DU256" s="18" t="str">
        <f t="shared" si="681"/>
        <v/>
      </c>
      <c r="DV256" s="18" t="str">
        <f t="shared" si="682"/>
        <v/>
      </c>
      <c r="DW256" s="18" t="str">
        <f>IF(ISNUMBER(DU256), DU256*COS(RADIANS(-$C256+Графики!$B$3))+DV256*SIN(RADIANS(-$C256+Графики!$B$3)),"")</f>
        <v/>
      </c>
      <c r="DX256" s="19" t="str">
        <f>IF(ISNUMBER(DU256), DU256*COS(RADIANS(-$C256+Графики!$B$5))+DV256*SIN(RADIANS(-$C256+Графики!$B$5)),"")</f>
        <v/>
      </c>
      <c r="DY256" s="24"/>
      <c r="DZ256" s="25"/>
      <c r="EA256" s="25"/>
      <c r="EB256" s="25"/>
      <c r="EC256" s="18" t="str">
        <f t="shared" si="633"/>
        <v/>
      </c>
      <c r="ED256" s="18" t="str">
        <f t="shared" si="634"/>
        <v/>
      </c>
      <c r="EE256" s="18" t="str">
        <f t="shared" si="683"/>
        <v/>
      </c>
      <c r="EF256" s="18" t="str">
        <f t="shared" si="684"/>
        <v/>
      </c>
      <c r="EG256" s="18" t="str">
        <f>IF(ISNUMBER(EE256), EE256*COS(RADIANS(-$C256+Графики!$B$3))+EF256*SIN(RADIANS(-$C256+Графики!$B$3)),"")</f>
        <v/>
      </c>
      <c r="EH256" s="19" t="str">
        <f>IF(ISNUMBER(EE256), EE256*COS(RADIANS(-$C256+Графики!$B$5))+EF256*SIN(RADIANS(-$C256+Графики!$B$5)),"")</f>
        <v/>
      </c>
      <c r="EI256" s="24"/>
      <c r="EJ256" s="25"/>
      <c r="EK256" s="25"/>
      <c r="EL256" s="25"/>
      <c r="EM256" s="18" t="str">
        <f t="shared" si="635"/>
        <v/>
      </c>
      <c r="EN256" s="18" t="str">
        <f t="shared" si="636"/>
        <v/>
      </c>
      <c r="EO256" s="18" t="str">
        <f t="shared" si="685"/>
        <v/>
      </c>
      <c r="EP256" s="18" t="str">
        <f t="shared" si="686"/>
        <v/>
      </c>
      <c r="EQ256" s="18" t="str">
        <f>IF(ISNUMBER(EO256), EO256*COS(RADIANS(-$C256+Графики!$B$3))+EP256*SIN(RADIANS(-$C256+Графики!$B$3)),"")</f>
        <v/>
      </c>
      <c r="ER256" s="19" t="str">
        <f>IF(ISNUMBER(EO256), EO256*COS(RADIANS(-$C256+Графики!$B$5))+EP256*SIN(RADIANS(-$C256+Графики!$B$5)),"")</f>
        <v/>
      </c>
      <c r="ES256" s="24"/>
      <c r="ET256" s="25"/>
      <c r="EU256" s="25"/>
      <c r="EV256" s="25"/>
      <c r="EW256" s="18" t="str">
        <f t="shared" si="637"/>
        <v/>
      </c>
      <c r="EX256" s="18" t="str">
        <f t="shared" si="638"/>
        <v/>
      </c>
      <c r="EY256" s="18" t="str">
        <f t="shared" si="687"/>
        <v/>
      </c>
      <c r="EZ256" s="18" t="str">
        <f t="shared" si="688"/>
        <v/>
      </c>
      <c r="FA256" s="18" t="str">
        <f>IF(ISNUMBER(EY256), EY256*COS(RADIANS(-$C256+Графики!$B$3))+EZ256*SIN(RADIANS(-$C256+Графики!$B$3)),"")</f>
        <v/>
      </c>
      <c r="FB256" s="19" t="str">
        <f>IF(ISNUMBER(EY256), EY256*COS(RADIANS(-$C256+Графики!$B$5))+EZ256*SIN(RADIANS(-$C256+Графики!$B$5)),"")</f>
        <v/>
      </c>
      <c r="FC256" s="24"/>
      <c r="FD256" s="25"/>
      <c r="FE256" s="25"/>
      <c r="FF256" s="25"/>
      <c r="FG256" s="18" t="str">
        <f t="shared" si="639"/>
        <v/>
      </c>
      <c r="FH256" s="18" t="str">
        <f t="shared" si="640"/>
        <v/>
      </c>
      <c r="FI256" s="18" t="str">
        <f t="shared" si="689"/>
        <v/>
      </c>
      <c r="FJ256" s="18" t="str">
        <f t="shared" si="690"/>
        <v/>
      </c>
      <c r="FK256" s="18" t="str">
        <f>IF(ISNUMBER(FI256), FI256*COS(RADIANS(-$C256+Графики!$B$3))+FJ256*SIN(RADIANS(-$C256+Графики!$B$3)),"")</f>
        <v/>
      </c>
      <c r="FL256" s="19" t="str">
        <f>IF(ISNUMBER(FI256), FI256*COS(RADIANS(-$C256+Графики!$B$5))+FJ256*SIN(RADIANS(-$C256+Графики!$B$5)),"")</f>
        <v/>
      </c>
      <c r="FM256" s="24"/>
      <c r="FN256" s="25"/>
      <c r="FO256" s="25"/>
      <c r="FP256" s="25"/>
      <c r="FQ256" s="18" t="str">
        <f t="shared" si="641"/>
        <v/>
      </c>
      <c r="FR256" s="18" t="str">
        <f t="shared" si="642"/>
        <v/>
      </c>
      <c r="FS256" s="18" t="str">
        <f t="shared" si="691"/>
        <v/>
      </c>
      <c r="FT256" s="18" t="str">
        <f t="shared" si="692"/>
        <v/>
      </c>
      <c r="FU256" s="18" t="str">
        <f>IF(ISNUMBER(FS256), FS256*COS(RADIANS(-$C256+Графики!$B$3))+FT256*SIN(RADIANS(-$C256+Графики!$B$3)),"")</f>
        <v/>
      </c>
      <c r="FV256" s="19" t="str">
        <f>IF(ISNUMBER(FS256), FS256*COS(RADIANS(-$C256+Графики!$B$5))+FT256*SIN(RADIANS(-$C256+Графики!$B$5)),"")</f>
        <v/>
      </c>
      <c r="FW256" s="24"/>
      <c r="FX256" s="25"/>
      <c r="FY256" s="25"/>
      <c r="FZ256" s="25"/>
      <c r="GA256" s="18" t="str">
        <f t="shared" si="643"/>
        <v/>
      </c>
      <c r="GB256" s="18" t="str">
        <f t="shared" si="644"/>
        <v/>
      </c>
      <c r="GC256" s="18" t="str">
        <f t="shared" si="693"/>
        <v/>
      </c>
      <c r="GD256" s="18" t="str">
        <f t="shared" si="694"/>
        <v/>
      </c>
      <c r="GE256" s="18" t="str">
        <f>IF(ISNUMBER(GC256), GC256*COS(RADIANS(-$C256+Графики!$B$3))+GD256*SIN(RADIANS(-$C256+Графики!$B$3)),"")</f>
        <v/>
      </c>
      <c r="GF256" s="19" t="str">
        <f>IF(ISNUMBER(GC256), GC256*COS(RADIANS(-$C256+Графики!$B$5))+GD256*SIN(RADIANS(-$C256+Графики!$B$5)),"")</f>
        <v/>
      </c>
      <c r="GG256" s="24"/>
      <c r="GH256" s="25"/>
      <c r="GI256" s="25"/>
      <c r="GJ256" s="25"/>
      <c r="GK256" s="18" t="str">
        <f t="shared" si="645"/>
        <v/>
      </c>
      <c r="GL256" s="18" t="str">
        <f t="shared" si="646"/>
        <v/>
      </c>
      <c r="GM256" s="18" t="str">
        <f t="shared" si="695"/>
        <v/>
      </c>
      <c r="GN256" s="18" t="str">
        <f t="shared" si="696"/>
        <v/>
      </c>
      <c r="GO256" s="18" t="str">
        <f>IF(ISNUMBER(GM256), GM256*COS(RADIANS(-$C256+Графики!$B$3))+GN256*SIN(RADIANS(-$C256+Графики!$B$3)),"")</f>
        <v/>
      </c>
      <c r="GP256" s="19" t="str">
        <f>IF(ISNUMBER(GM256), GM256*COS(RADIANS(-$C256+Графики!$B$5))+GN256*SIN(RADIANS(-$C256+Графики!$B$5)),"")</f>
        <v/>
      </c>
      <c r="GQ256" s="24"/>
      <c r="GR256" s="25"/>
      <c r="GS256" s="25"/>
      <c r="GT256" s="25"/>
      <c r="GU256" s="18" t="str">
        <f t="shared" si="647"/>
        <v/>
      </c>
      <c r="GV256" s="18" t="str">
        <f t="shared" si="648"/>
        <v/>
      </c>
      <c r="GW256" s="18" t="str">
        <f t="shared" si="697"/>
        <v/>
      </c>
      <c r="GX256" s="18" t="str">
        <f t="shared" si="698"/>
        <v/>
      </c>
      <c r="GY256" s="18" t="str">
        <f>IF(ISNUMBER(GW256), GW256*COS(RADIANS(-$C256+Графики!$B$3))+GX256*SIN(RADIANS(-$C256+Графики!$B$3)),"")</f>
        <v/>
      </c>
      <c r="GZ256" s="19" t="str">
        <f>IF(ISNUMBER(GW256), GW256*COS(RADIANS(-$C256+Графики!$B$5))+GX256*SIN(RADIANS(-$C256+Графики!$B$5)),"")</f>
        <v/>
      </c>
      <c r="HA256" s="24"/>
      <c r="HB256" s="25"/>
      <c r="HC256" s="25"/>
      <c r="HD256" s="25"/>
      <c r="HE256" s="18" t="str">
        <f t="shared" si="649"/>
        <v/>
      </c>
      <c r="HF256" s="18" t="str">
        <f t="shared" si="650"/>
        <v/>
      </c>
      <c r="HG256" s="18" t="str">
        <f t="shared" si="699"/>
        <v/>
      </c>
      <c r="HH256" s="18" t="str">
        <f t="shared" si="700"/>
        <v/>
      </c>
      <c r="HI256" s="18" t="str">
        <f>IF(ISNUMBER(HG256), HG256*COS(RADIANS(-$C256+Графики!$B$3))+HH256*SIN(RADIANS(-$C256+Графики!$B$3)),"")</f>
        <v/>
      </c>
      <c r="HJ256" s="19" t="str">
        <f>IF(ISNUMBER(HG256), HG256*COS(RADIANS(-$C256+Графики!$B$5))+HH256*SIN(RADIANS(-$C256+Графики!$B$5)),"")</f>
        <v/>
      </c>
      <c r="HK256" s="24"/>
      <c r="HL256" s="25"/>
      <c r="HM256" s="25"/>
      <c r="HN256" s="25"/>
      <c r="HO256" s="18" t="str">
        <f t="shared" si="651"/>
        <v/>
      </c>
      <c r="HP256" s="18" t="str">
        <f t="shared" si="652"/>
        <v/>
      </c>
      <c r="HQ256" s="18" t="str">
        <f t="shared" si="701"/>
        <v/>
      </c>
      <c r="HR256" s="18" t="str">
        <f t="shared" si="702"/>
        <v/>
      </c>
      <c r="HS256" s="18" t="str">
        <f>IF(ISNUMBER(HQ256), HQ256*COS(RADIANS(-$C256+Графики!$B$3))+HR256*SIN(RADIANS(-$C256+Графики!$B$3)),"")</f>
        <v/>
      </c>
      <c r="HT256" s="19" t="str">
        <f>IF(ISNUMBER(HQ256), HQ256*COS(RADIANS(-$C256+Графики!$B$5))+HR256*SIN(RADIANS(-$C256+Графики!$B$5)),"")</f>
        <v/>
      </c>
      <c r="HU256" s="24"/>
      <c r="HV256" s="25"/>
      <c r="HW256" s="25"/>
      <c r="HX256" s="25"/>
      <c r="HY256" s="18" t="str">
        <f t="shared" si="653"/>
        <v/>
      </c>
      <c r="HZ256" s="18" t="str">
        <f t="shared" si="654"/>
        <v/>
      </c>
      <c r="IA256" s="18" t="str">
        <f t="shared" si="703"/>
        <v/>
      </c>
      <c r="IB256" s="18" t="str">
        <f t="shared" si="704"/>
        <v/>
      </c>
      <c r="IC256" s="18" t="str">
        <f>IF(ISNUMBER(IA256), IA256*COS(RADIANS(-$C256+Графики!$B$3))+IB256*SIN(RADIANS(-$C256+Графики!$B$3)),"")</f>
        <v/>
      </c>
      <c r="ID256" s="19" t="str">
        <f>IF(ISNUMBER(IA256), IA256*COS(RADIANS(-$C256+Графики!$B$5))+IB256*SIN(RADIANS(-$C256+Графики!$B$5)),"")</f>
        <v/>
      </c>
      <c r="IE256" s="24"/>
      <c r="IF256" s="25"/>
      <c r="IG256" s="25"/>
      <c r="IH256" s="25"/>
      <c r="II256" s="18" t="str">
        <f t="shared" si="655"/>
        <v/>
      </c>
      <c r="IJ256" s="18" t="str">
        <f t="shared" si="656"/>
        <v/>
      </c>
      <c r="IK256" s="18" t="str">
        <f t="shared" si="705"/>
        <v/>
      </c>
      <c r="IL256" s="18" t="str">
        <f t="shared" si="706"/>
        <v/>
      </c>
      <c r="IM256" s="18" t="str">
        <f>IF(ISNUMBER(IK256), IK256*COS(RADIANS(-$C256+Графики!$B$3))+IL256*SIN(RADIANS(-$C256+Графики!$B$3)),"")</f>
        <v/>
      </c>
      <c r="IN256" s="19" t="str">
        <f>IF(ISNUMBER(IK256), IK256*COS(RADIANS(-$C256+Графики!$B$5))+IL256*SIN(RADIANS(-$C256+Графики!$B$5)),"")</f>
        <v/>
      </c>
      <c r="IO256" s="24"/>
      <c r="IP256" s="25"/>
      <c r="IQ256" s="25"/>
      <c r="IR256" s="25"/>
      <c r="IS256" s="18" t="str">
        <f t="shared" si="657"/>
        <v/>
      </c>
      <c r="IT256" s="18" t="str">
        <f t="shared" si="658"/>
        <v/>
      </c>
      <c r="IU256" s="18" t="str">
        <f t="shared" si="707"/>
        <v/>
      </c>
      <c r="IV256" s="18" t="str">
        <f t="shared" si="708"/>
        <v/>
      </c>
      <c r="IW256" s="18" t="str">
        <f>IF(ISNUMBER(IU256), IU256*COS(RADIANS(-$C256+Графики!$B$3))+IV256*SIN(RADIANS(-$C256+Графики!$B$3)),"")</f>
        <v/>
      </c>
      <c r="IX256" s="19" t="str">
        <f>IF(ISNUMBER(IU256), IU256*COS(RADIANS(-$C256+Графики!$B$5))+IV256*SIN(RADIANS(-$C256+Графики!$B$5)),"")</f>
        <v/>
      </c>
    </row>
    <row r="257" spans="1:258" s="88" customFormat="1" x14ac:dyDescent="0.25">
      <c r="A257" s="44">
        <v>257</v>
      </c>
      <c r="B257" s="50">
        <v>0</v>
      </c>
      <c r="C257" s="11">
        <f>IF(Графики!$A$7="Расчитывать с учетом закручивания скважины",B257,0)</f>
        <v>0</v>
      </c>
      <c r="D257" s="47">
        <v>127</v>
      </c>
      <c r="E257" s="34">
        <f t="shared" si="709"/>
        <v>0</v>
      </c>
      <c r="F257" s="35">
        <f t="shared" si="709"/>
        <v>0</v>
      </c>
      <c r="G257" s="35">
        <f t="shared" si="605"/>
        <v>0</v>
      </c>
      <c r="H257" s="36">
        <f t="shared" si="606"/>
        <v>0</v>
      </c>
      <c r="I257" s="29"/>
      <c r="J257" s="25"/>
      <c r="K257" s="25"/>
      <c r="L257" s="25"/>
      <c r="M257" s="18" t="str">
        <f t="shared" si="609"/>
        <v/>
      </c>
      <c r="N257" s="18" t="str">
        <f t="shared" si="610"/>
        <v/>
      </c>
      <c r="O257" s="18" t="str">
        <f t="shared" si="659"/>
        <v/>
      </c>
      <c r="P257" s="18" t="str">
        <f t="shared" si="660"/>
        <v/>
      </c>
      <c r="Q257" s="18" t="str">
        <f>IF(ISNUMBER(O257), O257*COS(RADIANS(-$C257+Графики!$B$3))+P257*SIN(RADIANS(-$C257+Графики!$B$3)),"")</f>
        <v/>
      </c>
      <c r="R257" s="19" t="str">
        <f>IF(ISNUMBER(O257), O257*COS(RADIANS(-$C257+Графики!$B$5))+P257*SIN(RADIANS(-$C257+Графики!$B$5)),"")</f>
        <v/>
      </c>
      <c r="S257" s="29"/>
      <c r="T257" s="25"/>
      <c r="U257" s="25"/>
      <c r="V257" s="25"/>
      <c r="W257" s="18" t="str">
        <f t="shared" si="611"/>
        <v/>
      </c>
      <c r="X257" s="18" t="str">
        <f t="shared" si="612"/>
        <v/>
      </c>
      <c r="Y257" s="18" t="str">
        <f t="shared" si="661"/>
        <v/>
      </c>
      <c r="Z257" s="18" t="str">
        <f t="shared" si="662"/>
        <v/>
      </c>
      <c r="AA257" s="18" t="str">
        <f>IF(ISNUMBER(Y257), Y257*COS(RADIANS(-$C257+Графики!$B$3))+Z257*SIN(RADIANS(-$C257+Графики!$B$3)),"")</f>
        <v/>
      </c>
      <c r="AB257" s="18" t="str">
        <f>IF(ISNUMBER(Y257), Y257*COS(RADIANS(-$C257+Графики!$B$5))+Z257*SIN(RADIANS(-$C257+Графики!$B$5)),"")</f>
        <v/>
      </c>
      <c r="AC257" s="24"/>
      <c r="AD257" s="25"/>
      <c r="AE257" s="25"/>
      <c r="AF257" s="25"/>
      <c r="AG257" s="18" t="str">
        <f t="shared" si="613"/>
        <v/>
      </c>
      <c r="AH257" s="18" t="str">
        <f t="shared" si="614"/>
        <v/>
      </c>
      <c r="AI257" s="18" t="str">
        <f t="shared" si="663"/>
        <v/>
      </c>
      <c r="AJ257" s="18" t="str">
        <f t="shared" si="664"/>
        <v/>
      </c>
      <c r="AK257" s="18" t="str">
        <f>IF(ISNUMBER(AI257), AI257*COS(RADIANS(-$C257+Графики!$B$3))+AJ257*SIN(RADIANS(-$C257+Графики!$B$3)),"")</f>
        <v/>
      </c>
      <c r="AL257" s="19" t="str">
        <f>IF(ISNUMBER(AI257), AI257*COS(RADIANS(-$C257+Графики!$B$5))+AJ257*SIN(RADIANS(-$C257+Графики!$B$5)),"")</f>
        <v/>
      </c>
      <c r="AM257" s="24"/>
      <c r="AN257" s="25"/>
      <c r="AO257" s="25"/>
      <c r="AP257" s="25"/>
      <c r="AQ257" s="18" t="str">
        <f t="shared" si="615"/>
        <v/>
      </c>
      <c r="AR257" s="18" t="str">
        <f t="shared" si="616"/>
        <v/>
      </c>
      <c r="AS257" s="18" t="str">
        <f t="shared" si="665"/>
        <v/>
      </c>
      <c r="AT257" s="18" t="str">
        <f t="shared" si="666"/>
        <v/>
      </c>
      <c r="AU257" s="18" t="str">
        <f>IF(ISNUMBER(AS257), AS257*COS(RADIANS(-$C257+Графики!$B$3))+AT257*SIN(RADIANS(-$C257+Графики!$B$3)),"")</f>
        <v/>
      </c>
      <c r="AV257" s="19" t="str">
        <f>IF(ISNUMBER(AS257), AS257*COS(RADIANS(-$C257+Графики!$B$5))+AT257*SIN(RADIANS(-$C257+Графики!$B$5)),"")</f>
        <v/>
      </c>
      <c r="AW257" s="24"/>
      <c r="AX257" s="25"/>
      <c r="AY257" s="25"/>
      <c r="AZ257" s="25"/>
      <c r="BA257" s="18" t="str">
        <f t="shared" si="617"/>
        <v/>
      </c>
      <c r="BB257" s="18" t="str">
        <f t="shared" si="618"/>
        <v/>
      </c>
      <c r="BC257" s="18" t="str">
        <f t="shared" si="667"/>
        <v/>
      </c>
      <c r="BD257" s="18" t="str">
        <f t="shared" si="668"/>
        <v/>
      </c>
      <c r="BE257" s="18" t="str">
        <f>IF(ISNUMBER(BC257), BC257*COS(RADIANS(-$C257+Графики!$B$3))+BD257*SIN(RADIANS(-$C257+Графики!$B$3)),"")</f>
        <v/>
      </c>
      <c r="BF257" s="19" t="str">
        <f>IF(ISNUMBER(BC257), BC257*COS(RADIANS(-$C257+Графики!$B$5))+BD257*SIN(RADIANS(-$C257+Графики!$B$5)),"")</f>
        <v/>
      </c>
      <c r="BG257" s="24"/>
      <c r="BH257" s="25"/>
      <c r="BI257" s="25"/>
      <c r="BJ257" s="25"/>
      <c r="BK257" s="18" t="str">
        <f t="shared" si="619"/>
        <v/>
      </c>
      <c r="BL257" s="18" t="str">
        <f t="shared" si="620"/>
        <v/>
      </c>
      <c r="BM257" s="18" t="str">
        <f t="shared" si="669"/>
        <v/>
      </c>
      <c r="BN257" s="18" t="str">
        <f t="shared" si="670"/>
        <v/>
      </c>
      <c r="BO257" s="18" t="str">
        <f>IF(ISNUMBER(BM257), BM257*COS(RADIANS(-$C257+Графики!$B$3))+BN257*SIN(RADIANS(-$C257+Графики!$B$3)),"")</f>
        <v/>
      </c>
      <c r="BP257" s="19" t="str">
        <f>IF(ISNUMBER(BM257), BM257*COS(RADIANS(-$C257+Графики!$B$5))+BN257*SIN(RADIANS(-$C257+Графики!$B$5)),"")</f>
        <v/>
      </c>
      <c r="BQ257" s="24"/>
      <c r="BR257" s="25"/>
      <c r="BS257" s="25"/>
      <c r="BT257" s="25"/>
      <c r="BU257" s="18" t="str">
        <f t="shared" si="621"/>
        <v/>
      </c>
      <c r="BV257" s="18" t="str">
        <f t="shared" si="622"/>
        <v/>
      </c>
      <c r="BW257" s="18" t="str">
        <f t="shared" si="671"/>
        <v/>
      </c>
      <c r="BX257" s="18" t="str">
        <f t="shared" si="672"/>
        <v/>
      </c>
      <c r="BY257" s="18" t="str">
        <f>IF(ISNUMBER(BW257), BW257*COS(RADIANS(-$C257+Графики!$B$3))+BX257*SIN(RADIANS(-$C257+Графики!$B$3)),"")</f>
        <v/>
      </c>
      <c r="BZ257" s="19" t="str">
        <f>IF(ISNUMBER(BW257), BW257*COS(RADIANS(-$C257+Графики!$B$5))+BX257*SIN(RADIANS(-$C257+Графики!$B$5)),"")</f>
        <v/>
      </c>
      <c r="CA257" s="29"/>
      <c r="CB257" s="25"/>
      <c r="CC257" s="25"/>
      <c r="CD257" s="25"/>
      <c r="CE257" s="18" t="str">
        <f t="shared" si="623"/>
        <v/>
      </c>
      <c r="CF257" s="18" t="str">
        <f t="shared" si="624"/>
        <v/>
      </c>
      <c r="CG257" s="18" t="str">
        <f t="shared" si="673"/>
        <v/>
      </c>
      <c r="CH257" s="18" t="str">
        <f t="shared" si="674"/>
        <v/>
      </c>
      <c r="CI257" s="18" t="str">
        <f>IF(ISNUMBER(CG257), CG257*COS(RADIANS(-$C257+Графики!$B$3))+CH257*SIN(RADIANS(-$C257+Графики!$B$3)),"")</f>
        <v/>
      </c>
      <c r="CJ257" s="19" t="str">
        <f>IF(ISNUMBER(CG257), CG257*COS(RADIANS(-$C257+Графики!$B$5))+CH257*SIN(RADIANS(-$C257+Графики!$B$5)),"")</f>
        <v/>
      </c>
      <c r="CK257" s="24"/>
      <c r="CL257" s="25"/>
      <c r="CM257" s="25"/>
      <c r="CN257" s="25"/>
      <c r="CO257" s="18" t="str">
        <f t="shared" si="625"/>
        <v/>
      </c>
      <c r="CP257" s="18" t="str">
        <f t="shared" si="626"/>
        <v/>
      </c>
      <c r="CQ257" s="18" t="str">
        <f t="shared" si="675"/>
        <v/>
      </c>
      <c r="CR257" s="18" t="str">
        <f t="shared" si="676"/>
        <v/>
      </c>
      <c r="CS257" s="18" t="str">
        <f>IF(ISNUMBER(CQ257), CQ257*COS(RADIANS(-$C257+Графики!$B$3))+CR257*SIN(RADIANS(-$C257+Графики!$B$3)),"")</f>
        <v/>
      </c>
      <c r="CT257" s="19" t="str">
        <f>IF(ISNUMBER(CQ257), CQ257*COS(RADIANS(-$C257+Графики!$B$5))+CR257*SIN(RADIANS(-$C257+Графики!$B$5)),"")</f>
        <v/>
      </c>
      <c r="CU257" s="24"/>
      <c r="CV257" s="25"/>
      <c r="CW257" s="25"/>
      <c r="CX257" s="25"/>
      <c r="CY257" s="18" t="str">
        <f t="shared" si="627"/>
        <v/>
      </c>
      <c r="CZ257" s="18" t="str">
        <f t="shared" si="628"/>
        <v/>
      </c>
      <c r="DA257" s="18" t="str">
        <f t="shared" si="677"/>
        <v/>
      </c>
      <c r="DB257" s="18" t="str">
        <f t="shared" si="678"/>
        <v/>
      </c>
      <c r="DC257" s="18" t="str">
        <f>IF(ISNUMBER(DA257), DA257*COS(RADIANS(-$C257+Графики!$B$3))+DB257*SIN(RADIANS(-$C257+Графики!$B$3)),"")</f>
        <v/>
      </c>
      <c r="DD257" s="19" t="str">
        <f>IF(ISNUMBER(DA257), DA257*COS(RADIANS(-$C257+Графики!$B$5))+DB257*SIN(RADIANS(-$C257+Графики!$B$5)),"")</f>
        <v/>
      </c>
      <c r="DE257" s="24"/>
      <c r="DF257" s="25"/>
      <c r="DG257" s="25"/>
      <c r="DH257" s="25"/>
      <c r="DI257" s="18" t="str">
        <f t="shared" si="629"/>
        <v/>
      </c>
      <c r="DJ257" s="18" t="str">
        <f t="shared" si="630"/>
        <v/>
      </c>
      <c r="DK257" s="18" t="str">
        <f t="shared" si="679"/>
        <v/>
      </c>
      <c r="DL257" s="18" t="str">
        <f t="shared" si="680"/>
        <v/>
      </c>
      <c r="DM257" s="18" t="str">
        <f>IF(ISNUMBER(DK257), DK257*COS(RADIANS(-$C257+Графики!$B$3))+DL257*SIN(RADIANS(-$C257+Графики!$B$3)),"")</f>
        <v/>
      </c>
      <c r="DN257" s="19" t="str">
        <f>IF(ISNUMBER(DK257), DK257*COS(RADIANS(-$C257+Графики!$B$5))+DL257*SIN(RADIANS(-$C257+Графики!$B$5)),"")</f>
        <v/>
      </c>
      <c r="DO257" s="24"/>
      <c r="DP257" s="25"/>
      <c r="DQ257" s="25"/>
      <c r="DR257" s="25"/>
      <c r="DS257" s="18" t="str">
        <f t="shared" si="631"/>
        <v/>
      </c>
      <c r="DT257" s="18" t="str">
        <f t="shared" si="632"/>
        <v/>
      </c>
      <c r="DU257" s="18" t="str">
        <f t="shared" si="681"/>
        <v/>
      </c>
      <c r="DV257" s="18" t="str">
        <f t="shared" si="682"/>
        <v/>
      </c>
      <c r="DW257" s="18" t="str">
        <f>IF(ISNUMBER(DU257), DU257*COS(RADIANS(-$C257+Графики!$B$3))+DV257*SIN(RADIANS(-$C257+Графики!$B$3)),"")</f>
        <v/>
      </c>
      <c r="DX257" s="19" t="str">
        <f>IF(ISNUMBER(DU257), DU257*COS(RADIANS(-$C257+Графики!$B$5))+DV257*SIN(RADIANS(-$C257+Графики!$B$5)),"")</f>
        <v/>
      </c>
      <c r="DY257" s="24"/>
      <c r="DZ257" s="25"/>
      <c r="EA257" s="25"/>
      <c r="EB257" s="25"/>
      <c r="EC257" s="18" t="str">
        <f t="shared" si="633"/>
        <v/>
      </c>
      <c r="ED257" s="18" t="str">
        <f t="shared" si="634"/>
        <v/>
      </c>
      <c r="EE257" s="18" t="str">
        <f t="shared" si="683"/>
        <v/>
      </c>
      <c r="EF257" s="18" t="str">
        <f t="shared" si="684"/>
        <v/>
      </c>
      <c r="EG257" s="18" t="str">
        <f>IF(ISNUMBER(EE257), EE257*COS(RADIANS(-$C257+Графики!$B$3))+EF257*SIN(RADIANS(-$C257+Графики!$B$3)),"")</f>
        <v/>
      </c>
      <c r="EH257" s="19" t="str">
        <f>IF(ISNUMBER(EE257), EE257*COS(RADIANS(-$C257+Графики!$B$5))+EF257*SIN(RADIANS(-$C257+Графики!$B$5)),"")</f>
        <v/>
      </c>
      <c r="EI257" s="24"/>
      <c r="EJ257" s="25"/>
      <c r="EK257" s="25"/>
      <c r="EL257" s="25"/>
      <c r="EM257" s="18" t="str">
        <f t="shared" si="635"/>
        <v/>
      </c>
      <c r="EN257" s="18" t="str">
        <f t="shared" si="636"/>
        <v/>
      </c>
      <c r="EO257" s="18" t="str">
        <f t="shared" si="685"/>
        <v/>
      </c>
      <c r="EP257" s="18" t="str">
        <f t="shared" si="686"/>
        <v/>
      </c>
      <c r="EQ257" s="18" t="str">
        <f>IF(ISNUMBER(EO257), EO257*COS(RADIANS(-$C257+Графики!$B$3))+EP257*SIN(RADIANS(-$C257+Графики!$B$3)),"")</f>
        <v/>
      </c>
      <c r="ER257" s="19" t="str">
        <f>IF(ISNUMBER(EO257), EO257*COS(RADIANS(-$C257+Графики!$B$5))+EP257*SIN(RADIANS(-$C257+Графики!$B$5)),"")</f>
        <v/>
      </c>
      <c r="ES257" s="24"/>
      <c r="ET257" s="25"/>
      <c r="EU257" s="25"/>
      <c r="EV257" s="25"/>
      <c r="EW257" s="18" t="str">
        <f t="shared" si="637"/>
        <v/>
      </c>
      <c r="EX257" s="18" t="str">
        <f t="shared" si="638"/>
        <v/>
      </c>
      <c r="EY257" s="18" t="str">
        <f t="shared" si="687"/>
        <v/>
      </c>
      <c r="EZ257" s="18" t="str">
        <f t="shared" si="688"/>
        <v/>
      </c>
      <c r="FA257" s="18" t="str">
        <f>IF(ISNUMBER(EY257), EY257*COS(RADIANS(-$C257+Графики!$B$3))+EZ257*SIN(RADIANS(-$C257+Графики!$B$3)),"")</f>
        <v/>
      </c>
      <c r="FB257" s="19" t="str">
        <f>IF(ISNUMBER(EY257), EY257*COS(RADIANS(-$C257+Графики!$B$5))+EZ257*SIN(RADIANS(-$C257+Графики!$B$5)),"")</f>
        <v/>
      </c>
      <c r="FC257" s="24"/>
      <c r="FD257" s="25"/>
      <c r="FE257" s="25"/>
      <c r="FF257" s="25"/>
      <c r="FG257" s="18" t="str">
        <f t="shared" si="639"/>
        <v/>
      </c>
      <c r="FH257" s="18" t="str">
        <f t="shared" si="640"/>
        <v/>
      </c>
      <c r="FI257" s="18" t="str">
        <f t="shared" si="689"/>
        <v/>
      </c>
      <c r="FJ257" s="18" t="str">
        <f t="shared" si="690"/>
        <v/>
      </c>
      <c r="FK257" s="18" t="str">
        <f>IF(ISNUMBER(FI257), FI257*COS(RADIANS(-$C257+Графики!$B$3))+FJ257*SIN(RADIANS(-$C257+Графики!$B$3)),"")</f>
        <v/>
      </c>
      <c r="FL257" s="19" t="str">
        <f>IF(ISNUMBER(FI257), FI257*COS(RADIANS(-$C257+Графики!$B$5))+FJ257*SIN(RADIANS(-$C257+Графики!$B$5)),"")</f>
        <v/>
      </c>
      <c r="FM257" s="24"/>
      <c r="FN257" s="25"/>
      <c r="FO257" s="25"/>
      <c r="FP257" s="25"/>
      <c r="FQ257" s="18" t="str">
        <f t="shared" si="641"/>
        <v/>
      </c>
      <c r="FR257" s="18" t="str">
        <f t="shared" si="642"/>
        <v/>
      </c>
      <c r="FS257" s="18" t="str">
        <f t="shared" si="691"/>
        <v/>
      </c>
      <c r="FT257" s="18" t="str">
        <f t="shared" si="692"/>
        <v/>
      </c>
      <c r="FU257" s="18" t="str">
        <f>IF(ISNUMBER(FS257), FS257*COS(RADIANS(-$C257+Графики!$B$3))+FT257*SIN(RADIANS(-$C257+Графики!$B$3)),"")</f>
        <v/>
      </c>
      <c r="FV257" s="19" t="str">
        <f>IF(ISNUMBER(FS257), FS257*COS(RADIANS(-$C257+Графики!$B$5))+FT257*SIN(RADIANS(-$C257+Графики!$B$5)),"")</f>
        <v/>
      </c>
      <c r="FW257" s="24"/>
      <c r="FX257" s="25"/>
      <c r="FY257" s="25"/>
      <c r="FZ257" s="25"/>
      <c r="GA257" s="18" t="str">
        <f t="shared" si="643"/>
        <v/>
      </c>
      <c r="GB257" s="18" t="str">
        <f t="shared" si="644"/>
        <v/>
      </c>
      <c r="GC257" s="18" t="str">
        <f t="shared" si="693"/>
        <v/>
      </c>
      <c r="GD257" s="18" t="str">
        <f t="shared" si="694"/>
        <v/>
      </c>
      <c r="GE257" s="18" t="str">
        <f>IF(ISNUMBER(GC257), GC257*COS(RADIANS(-$C257+Графики!$B$3))+GD257*SIN(RADIANS(-$C257+Графики!$B$3)),"")</f>
        <v/>
      </c>
      <c r="GF257" s="19" t="str">
        <f>IF(ISNUMBER(GC257), GC257*COS(RADIANS(-$C257+Графики!$B$5))+GD257*SIN(RADIANS(-$C257+Графики!$B$5)),"")</f>
        <v/>
      </c>
      <c r="GG257" s="24"/>
      <c r="GH257" s="25"/>
      <c r="GI257" s="25"/>
      <c r="GJ257" s="25"/>
      <c r="GK257" s="18" t="str">
        <f t="shared" si="645"/>
        <v/>
      </c>
      <c r="GL257" s="18" t="str">
        <f t="shared" si="646"/>
        <v/>
      </c>
      <c r="GM257" s="18" t="str">
        <f t="shared" si="695"/>
        <v/>
      </c>
      <c r="GN257" s="18" t="str">
        <f t="shared" si="696"/>
        <v/>
      </c>
      <c r="GO257" s="18" t="str">
        <f>IF(ISNUMBER(GM257), GM257*COS(RADIANS(-$C257+Графики!$B$3))+GN257*SIN(RADIANS(-$C257+Графики!$B$3)),"")</f>
        <v/>
      </c>
      <c r="GP257" s="19" t="str">
        <f>IF(ISNUMBER(GM257), GM257*COS(RADIANS(-$C257+Графики!$B$5))+GN257*SIN(RADIANS(-$C257+Графики!$B$5)),"")</f>
        <v/>
      </c>
      <c r="GQ257" s="24"/>
      <c r="GR257" s="25"/>
      <c r="GS257" s="25"/>
      <c r="GT257" s="25"/>
      <c r="GU257" s="18" t="str">
        <f t="shared" si="647"/>
        <v/>
      </c>
      <c r="GV257" s="18" t="str">
        <f t="shared" si="648"/>
        <v/>
      </c>
      <c r="GW257" s="18" t="str">
        <f t="shared" si="697"/>
        <v/>
      </c>
      <c r="GX257" s="18" t="str">
        <f t="shared" si="698"/>
        <v/>
      </c>
      <c r="GY257" s="18" t="str">
        <f>IF(ISNUMBER(GW257), GW257*COS(RADIANS(-$C257+Графики!$B$3))+GX257*SIN(RADIANS(-$C257+Графики!$B$3)),"")</f>
        <v/>
      </c>
      <c r="GZ257" s="19" t="str">
        <f>IF(ISNUMBER(GW257), GW257*COS(RADIANS(-$C257+Графики!$B$5))+GX257*SIN(RADIANS(-$C257+Графики!$B$5)),"")</f>
        <v/>
      </c>
      <c r="HA257" s="24"/>
      <c r="HB257" s="25"/>
      <c r="HC257" s="25"/>
      <c r="HD257" s="25"/>
      <c r="HE257" s="18" t="str">
        <f t="shared" si="649"/>
        <v/>
      </c>
      <c r="HF257" s="18" t="str">
        <f t="shared" si="650"/>
        <v/>
      </c>
      <c r="HG257" s="18" t="str">
        <f t="shared" si="699"/>
        <v/>
      </c>
      <c r="HH257" s="18" t="str">
        <f t="shared" si="700"/>
        <v/>
      </c>
      <c r="HI257" s="18" t="str">
        <f>IF(ISNUMBER(HG257), HG257*COS(RADIANS(-$C257+Графики!$B$3))+HH257*SIN(RADIANS(-$C257+Графики!$B$3)),"")</f>
        <v/>
      </c>
      <c r="HJ257" s="19" t="str">
        <f>IF(ISNUMBER(HG257), HG257*COS(RADIANS(-$C257+Графики!$B$5))+HH257*SIN(RADIANS(-$C257+Графики!$B$5)),"")</f>
        <v/>
      </c>
      <c r="HK257" s="24"/>
      <c r="HL257" s="25"/>
      <c r="HM257" s="25"/>
      <c r="HN257" s="25"/>
      <c r="HO257" s="18" t="str">
        <f t="shared" si="651"/>
        <v/>
      </c>
      <c r="HP257" s="18" t="str">
        <f t="shared" si="652"/>
        <v/>
      </c>
      <c r="HQ257" s="18" t="str">
        <f t="shared" si="701"/>
        <v/>
      </c>
      <c r="HR257" s="18" t="str">
        <f t="shared" si="702"/>
        <v/>
      </c>
      <c r="HS257" s="18" t="str">
        <f>IF(ISNUMBER(HQ257), HQ257*COS(RADIANS(-$C257+Графики!$B$3))+HR257*SIN(RADIANS(-$C257+Графики!$B$3)),"")</f>
        <v/>
      </c>
      <c r="HT257" s="19" t="str">
        <f>IF(ISNUMBER(HQ257), HQ257*COS(RADIANS(-$C257+Графики!$B$5))+HR257*SIN(RADIANS(-$C257+Графики!$B$5)),"")</f>
        <v/>
      </c>
      <c r="HU257" s="24"/>
      <c r="HV257" s="25"/>
      <c r="HW257" s="25"/>
      <c r="HX257" s="25"/>
      <c r="HY257" s="18" t="str">
        <f t="shared" si="653"/>
        <v/>
      </c>
      <c r="HZ257" s="18" t="str">
        <f t="shared" si="654"/>
        <v/>
      </c>
      <c r="IA257" s="18" t="str">
        <f t="shared" si="703"/>
        <v/>
      </c>
      <c r="IB257" s="18" t="str">
        <f t="shared" si="704"/>
        <v/>
      </c>
      <c r="IC257" s="18" t="str">
        <f>IF(ISNUMBER(IA257), IA257*COS(RADIANS(-$C257+Графики!$B$3))+IB257*SIN(RADIANS(-$C257+Графики!$B$3)),"")</f>
        <v/>
      </c>
      <c r="ID257" s="19" t="str">
        <f>IF(ISNUMBER(IA257), IA257*COS(RADIANS(-$C257+Графики!$B$5))+IB257*SIN(RADIANS(-$C257+Графики!$B$5)),"")</f>
        <v/>
      </c>
      <c r="IE257" s="24"/>
      <c r="IF257" s="25"/>
      <c r="IG257" s="25"/>
      <c r="IH257" s="25"/>
      <c r="II257" s="18" t="str">
        <f t="shared" si="655"/>
        <v/>
      </c>
      <c r="IJ257" s="18" t="str">
        <f t="shared" si="656"/>
        <v/>
      </c>
      <c r="IK257" s="18" t="str">
        <f t="shared" si="705"/>
        <v/>
      </c>
      <c r="IL257" s="18" t="str">
        <f t="shared" si="706"/>
        <v/>
      </c>
      <c r="IM257" s="18" t="str">
        <f>IF(ISNUMBER(IK257), IK257*COS(RADIANS(-$C257+Графики!$B$3))+IL257*SIN(RADIANS(-$C257+Графики!$B$3)),"")</f>
        <v/>
      </c>
      <c r="IN257" s="19" t="str">
        <f>IF(ISNUMBER(IK257), IK257*COS(RADIANS(-$C257+Графики!$B$5))+IL257*SIN(RADIANS(-$C257+Графики!$B$5)),"")</f>
        <v/>
      </c>
      <c r="IO257" s="24"/>
      <c r="IP257" s="25"/>
      <c r="IQ257" s="25"/>
      <c r="IR257" s="25"/>
      <c r="IS257" s="18" t="str">
        <f t="shared" si="657"/>
        <v/>
      </c>
      <c r="IT257" s="18" t="str">
        <f t="shared" si="658"/>
        <v/>
      </c>
      <c r="IU257" s="18" t="str">
        <f t="shared" si="707"/>
        <v/>
      </c>
      <c r="IV257" s="18" t="str">
        <f t="shared" si="708"/>
        <v/>
      </c>
      <c r="IW257" s="18" t="str">
        <f>IF(ISNUMBER(IU257), IU257*COS(RADIANS(-$C257+Графики!$B$3))+IV257*SIN(RADIANS(-$C257+Графики!$B$3)),"")</f>
        <v/>
      </c>
      <c r="IX257" s="19" t="str">
        <f>IF(ISNUMBER(IU257), IU257*COS(RADIANS(-$C257+Графики!$B$5))+IV257*SIN(RADIANS(-$C257+Графики!$B$5)),"")</f>
        <v/>
      </c>
    </row>
    <row r="258" spans="1:258" s="88" customFormat="1" x14ac:dyDescent="0.25">
      <c r="A258" s="44">
        <v>258</v>
      </c>
      <c r="B258" s="50">
        <v>0</v>
      </c>
      <c r="C258" s="11">
        <f>IF(Графики!$A$7="Расчитывать с учетом закручивания скважины",B258,0)</f>
        <v>0</v>
      </c>
      <c r="D258" s="47">
        <v>127.5</v>
      </c>
      <c r="E258" s="34">
        <f t="shared" si="709"/>
        <v>0</v>
      </c>
      <c r="F258" s="35">
        <f t="shared" si="709"/>
        <v>0</v>
      </c>
      <c r="G258" s="35">
        <f t="shared" si="605"/>
        <v>0</v>
      </c>
      <c r="H258" s="36">
        <f t="shared" si="606"/>
        <v>0</v>
      </c>
      <c r="I258" s="29"/>
      <c r="J258" s="25"/>
      <c r="K258" s="25"/>
      <c r="L258" s="25"/>
      <c r="M258" s="18" t="str">
        <f t="shared" si="609"/>
        <v/>
      </c>
      <c r="N258" s="18" t="str">
        <f t="shared" si="610"/>
        <v/>
      </c>
      <c r="O258" s="18" t="str">
        <f t="shared" si="659"/>
        <v/>
      </c>
      <c r="P258" s="18" t="str">
        <f t="shared" si="660"/>
        <v/>
      </c>
      <c r="Q258" s="18" t="str">
        <f>IF(ISNUMBER(O258), O258*COS(RADIANS(-$C258+Графики!$B$3))+P258*SIN(RADIANS(-$C258+Графики!$B$3)),"")</f>
        <v/>
      </c>
      <c r="R258" s="19" t="str">
        <f>IF(ISNUMBER(O258), O258*COS(RADIANS(-$C258+Графики!$B$5))+P258*SIN(RADIANS(-$C258+Графики!$B$5)),"")</f>
        <v/>
      </c>
      <c r="S258" s="29"/>
      <c r="T258" s="25"/>
      <c r="U258" s="25"/>
      <c r="V258" s="25"/>
      <c r="W258" s="18" t="str">
        <f t="shared" si="611"/>
        <v/>
      </c>
      <c r="X258" s="18" t="str">
        <f t="shared" si="612"/>
        <v/>
      </c>
      <c r="Y258" s="18" t="str">
        <f t="shared" si="661"/>
        <v/>
      </c>
      <c r="Z258" s="18" t="str">
        <f t="shared" si="662"/>
        <v/>
      </c>
      <c r="AA258" s="18" t="str">
        <f>IF(ISNUMBER(Y258), Y258*COS(RADIANS(-$C258+Графики!$B$3))+Z258*SIN(RADIANS(-$C258+Графики!$B$3)),"")</f>
        <v/>
      </c>
      <c r="AB258" s="18" t="str">
        <f>IF(ISNUMBER(Y258), Y258*COS(RADIANS(-$C258+Графики!$B$5))+Z258*SIN(RADIANS(-$C258+Графики!$B$5)),"")</f>
        <v/>
      </c>
      <c r="AC258" s="24"/>
      <c r="AD258" s="25"/>
      <c r="AE258" s="25"/>
      <c r="AF258" s="25"/>
      <c r="AG258" s="18" t="str">
        <f t="shared" si="613"/>
        <v/>
      </c>
      <c r="AH258" s="18" t="str">
        <f t="shared" si="614"/>
        <v/>
      </c>
      <c r="AI258" s="18" t="str">
        <f t="shared" si="663"/>
        <v/>
      </c>
      <c r="AJ258" s="18" t="str">
        <f t="shared" si="664"/>
        <v/>
      </c>
      <c r="AK258" s="18" t="str">
        <f>IF(ISNUMBER(AI258), AI258*COS(RADIANS(-$C258+Графики!$B$3))+AJ258*SIN(RADIANS(-$C258+Графики!$B$3)),"")</f>
        <v/>
      </c>
      <c r="AL258" s="19" t="str">
        <f>IF(ISNUMBER(AI258), AI258*COS(RADIANS(-$C258+Графики!$B$5))+AJ258*SIN(RADIANS(-$C258+Графики!$B$5)),"")</f>
        <v/>
      </c>
      <c r="AM258" s="24"/>
      <c r="AN258" s="25"/>
      <c r="AO258" s="25"/>
      <c r="AP258" s="25"/>
      <c r="AQ258" s="18" t="str">
        <f t="shared" si="615"/>
        <v/>
      </c>
      <c r="AR258" s="18" t="str">
        <f t="shared" si="616"/>
        <v/>
      </c>
      <c r="AS258" s="18" t="str">
        <f t="shared" si="665"/>
        <v/>
      </c>
      <c r="AT258" s="18" t="str">
        <f t="shared" si="666"/>
        <v/>
      </c>
      <c r="AU258" s="18" t="str">
        <f>IF(ISNUMBER(AS258), AS258*COS(RADIANS(-$C258+Графики!$B$3))+AT258*SIN(RADIANS(-$C258+Графики!$B$3)),"")</f>
        <v/>
      </c>
      <c r="AV258" s="19" t="str">
        <f>IF(ISNUMBER(AS258), AS258*COS(RADIANS(-$C258+Графики!$B$5))+AT258*SIN(RADIANS(-$C258+Графики!$B$5)),"")</f>
        <v/>
      </c>
      <c r="AW258" s="24"/>
      <c r="AX258" s="25"/>
      <c r="AY258" s="25"/>
      <c r="AZ258" s="25"/>
      <c r="BA258" s="18" t="str">
        <f t="shared" si="617"/>
        <v/>
      </c>
      <c r="BB258" s="18" t="str">
        <f t="shared" si="618"/>
        <v/>
      </c>
      <c r="BC258" s="18" t="str">
        <f t="shared" si="667"/>
        <v/>
      </c>
      <c r="BD258" s="18" t="str">
        <f t="shared" si="668"/>
        <v/>
      </c>
      <c r="BE258" s="18" t="str">
        <f>IF(ISNUMBER(BC258), BC258*COS(RADIANS(-$C258+Графики!$B$3))+BD258*SIN(RADIANS(-$C258+Графики!$B$3)),"")</f>
        <v/>
      </c>
      <c r="BF258" s="19" t="str">
        <f>IF(ISNUMBER(BC258), BC258*COS(RADIANS(-$C258+Графики!$B$5))+BD258*SIN(RADIANS(-$C258+Графики!$B$5)),"")</f>
        <v/>
      </c>
      <c r="BG258" s="24"/>
      <c r="BH258" s="25"/>
      <c r="BI258" s="25"/>
      <c r="BJ258" s="25"/>
      <c r="BK258" s="18" t="str">
        <f t="shared" si="619"/>
        <v/>
      </c>
      <c r="BL258" s="18" t="str">
        <f t="shared" si="620"/>
        <v/>
      </c>
      <c r="BM258" s="18" t="str">
        <f t="shared" si="669"/>
        <v/>
      </c>
      <c r="BN258" s="18" t="str">
        <f t="shared" si="670"/>
        <v/>
      </c>
      <c r="BO258" s="18" t="str">
        <f>IF(ISNUMBER(BM258), BM258*COS(RADIANS(-$C258+Графики!$B$3))+BN258*SIN(RADIANS(-$C258+Графики!$B$3)),"")</f>
        <v/>
      </c>
      <c r="BP258" s="19" t="str">
        <f>IF(ISNUMBER(BM258), BM258*COS(RADIANS(-$C258+Графики!$B$5))+BN258*SIN(RADIANS(-$C258+Графики!$B$5)),"")</f>
        <v/>
      </c>
      <c r="BQ258" s="24"/>
      <c r="BR258" s="25"/>
      <c r="BS258" s="25"/>
      <c r="BT258" s="25"/>
      <c r="BU258" s="18" t="str">
        <f t="shared" si="621"/>
        <v/>
      </c>
      <c r="BV258" s="18" t="str">
        <f t="shared" si="622"/>
        <v/>
      </c>
      <c r="BW258" s="18" t="str">
        <f t="shared" si="671"/>
        <v/>
      </c>
      <c r="BX258" s="18" t="str">
        <f t="shared" si="672"/>
        <v/>
      </c>
      <c r="BY258" s="18" t="str">
        <f>IF(ISNUMBER(BW258), BW258*COS(RADIANS(-$C258+Графики!$B$3))+BX258*SIN(RADIANS(-$C258+Графики!$B$3)),"")</f>
        <v/>
      </c>
      <c r="BZ258" s="19" t="str">
        <f>IF(ISNUMBER(BW258), BW258*COS(RADIANS(-$C258+Графики!$B$5))+BX258*SIN(RADIANS(-$C258+Графики!$B$5)),"")</f>
        <v/>
      </c>
      <c r="CA258" s="29"/>
      <c r="CB258" s="25"/>
      <c r="CC258" s="25"/>
      <c r="CD258" s="25"/>
      <c r="CE258" s="18" t="str">
        <f t="shared" si="623"/>
        <v/>
      </c>
      <c r="CF258" s="18" t="str">
        <f t="shared" si="624"/>
        <v/>
      </c>
      <c r="CG258" s="18" t="str">
        <f t="shared" si="673"/>
        <v/>
      </c>
      <c r="CH258" s="18" t="str">
        <f t="shared" si="674"/>
        <v/>
      </c>
      <c r="CI258" s="18" t="str">
        <f>IF(ISNUMBER(CG258), CG258*COS(RADIANS(-$C258+Графики!$B$3))+CH258*SIN(RADIANS(-$C258+Графики!$B$3)),"")</f>
        <v/>
      </c>
      <c r="CJ258" s="19" t="str">
        <f>IF(ISNUMBER(CG258), CG258*COS(RADIANS(-$C258+Графики!$B$5))+CH258*SIN(RADIANS(-$C258+Графики!$B$5)),"")</f>
        <v/>
      </c>
      <c r="CK258" s="24"/>
      <c r="CL258" s="25"/>
      <c r="CM258" s="25"/>
      <c r="CN258" s="25"/>
      <c r="CO258" s="18" t="str">
        <f t="shared" si="625"/>
        <v/>
      </c>
      <c r="CP258" s="18" t="str">
        <f t="shared" si="626"/>
        <v/>
      </c>
      <c r="CQ258" s="18" t="str">
        <f t="shared" si="675"/>
        <v/>
      </c>
      <c r="CR258" s="18" t="str">
        <f t="shared" si="676"/>
        <v/>
      </c>
      <c r="CS258" s="18" t="str">
        <f>IF(ISNUMBER(CQ258), CQ258*COS(RADIANS(-$C258+Графики!$B$3))+CR258*SIN(RADIANS(-$C258+Графики!$B$3)),"")</f>
        <v/>
      </c>
      <c r="CT258" s="19" t="str">
        <f>IF(ISNUMBER(CQ258), CQ258*COS(RADIANS(-$C258+Графики!$B$5))+CR258*SIN(RADIANS(-$C258+Графики!$B$5)),"")</f>
        <v/>
      </c>
      <c r="CU258" s="24"/>
      <c r="CV258" s="25"/>
      <c r="CW258" s="25"/>
      <c r="CX258" s="25"/>
      <c r="CY258" s="18" t="str">
        <f t="shared" si="627"/>
        <v/>
      </c>
      <c r="CZ258" s="18" t="str">
        <f t="shared" si="628"/>
        <v/>
      </c>
      <c r="DA258" s="18" t="str">
        <f t="shared" si="677"/>
        <v/>
      </c>
      <c r="DB258" s="18" t="str">
        <f t="shared" si="678"/>
        <v/>
      </c>
      <c r="DC258" s="18" t="str">
        <f>IF(ISNUMBER(DA258), DA258*COS(RADIANS(-$C258+Графики!$B$3))+DB258*SIN(RADIANS(-$C258+Графики!$B$3)),"")</f>
        <v/>
      </c>
      <c r="DD258" s="19" t="str">
        <f>IF(ISNUMBER(DA258), DA258*COS(RADIANS(-$C258+Графики!$B$5))+DB258*SIN(RADIANS(-$C258+Графики!$B$5)),"")</f>
        <v/>
      </c>
      <c r="DE258" s="24"/>
      <c r="DF258" s="25"/>
      <c r="DG258" s="25"/>
      <c r="DH258" s="25"/>
      <c r="DI258" s="18" t="str">
        <f t="shared" si="629"/>
        <v/>
      </c>
      <c r="DJ258" s="18" t="str">
        <f t="shared" si="630"/>
        <v/>
      </c>
      <c r="DK258" s="18" t="str">
        <f t="shared" si="679"/>
        <v/>
      </c>
      <c r="DL258" s="18" t="str">
        <f t="shared" si="680"/>
        <v/>
      </c>
      <c r="DM258" s="18" t="str">
        <f>IF(ISNUMBER(DK258), DK258*COS(RADIANS(-$C258+Графики!$B$3))+DL258*SIN(RADIANS(-$C258+Графики!$B$3)),"")</f>
        <v/>
      </c>
      <c r="DN258" s="19" t="str">
        <f>IF(ISNUMBER(DK258), DK258*COS(RADIANS(-$C258+Графики!$B$5))+DL258*SIN(RADIANS(-$C258+Графики!$B$5)),"")</f>
        <v/>
      </c>
      <c r="DO258" s="24"/>
      <c r="DP258" s="25"/>
      <c r="DQ258" s="25"/>
      <c r="DR258" s="25"/>
      <c r="DS258" s="18" t="str">
        <f t="shared" si="631"/>
        <v/>
      </c>
      <c r="DT258" s="18" t="str">
        <f t="shared" si="632"/>
        <v/>
      </c>
      <c r="DU258" s="18" t="str">
        <f t="shared" si="681"/>
        <v/>
      </c>
      <c r="DV258" s="18" t="str">
        <f t="shared" si="682"/>
        <v/>
      </c>
      <c r="DW258" s="18" t="str">
        <f>IF(ISNUMBER(DU258), DU258*COS(RADIANS(-$C258+Графики!$B$3))+DV258*SIN(RADIANS(-$C258+Графики!$B$3)),"")</f>
        <v/>
      </c>
      <c r="DX258" s="19" t="str">
        <f>IF(ISNUMBER(DU258), DU258*COS(RADIANS(-$C258+Графики!$B$5))+DV258*SIN(RADIANS(-$C258+Графики!$B$5)),"")</f>
        <v/>
      </c>
      <c r="DY258" s="24"/>
      <c r="DZ258" s="25"/>
      <c r="EA258" s="25"/>
      <c r="EB258" s="25"/>
      <c r="EC258" s="18" t="str">
        <f t="shared" si="633"/>
        <v/>
      </c>
      <c r="ED258" s="18" t="str">
        <f t="shared" si="634"/>
        <v/>
      </c>
      <c r="EE258" s="18" t="str">
        <f t="shared" si="683"/>
        <v/>
      </c>
      <c r="EF258" s="18" t="str">
        <f t="shared" si="684"/>
        <v/>
      </c>
      <c r="EG258" s="18" t="str">
        <f>IF(ISNUMBER(EE258), EE258*COS(RADIANS(-$C258+Графики!$B$3))+EF258*SIN(RADIANS(-$C258+Графики!$B$3)),"")</f>
        <v/>
      </c>
      <c r="EH258" s="19" t="str">
        <f>IF(ISNUMBER(EE258), EE258*COS(RADIANS(-$C258+Графики!$B$5))+EF258*SIN(RADIANS(-$C258+Графики!$B$5)),"")</f>
        <v/>
      </c>
      <c r="EI258" s="24"/>
      <c r="EJ258" s="25"/>
      <c r="EK258" s="25"/>
      <c r="EL258" s="25"/>
      <c r="EM258" s="18" t="str">
        <f t="shared" si="635"/>
        <v/>
      </c>
      <c r="EN258" s="18" t="str">
        <f t="shared" si="636"/>
        <v/>
      </c>
      <c r="EO258" s="18" t="str">
        <f t="shared" si="685"/>
        <v/>
      </c>
      <c r="EP258" s="18" t="str">
        <f t="shared" si="686"/>
        <v/>
      </c>
      <c r="EQ258" s="18" t="str">
        <f>IF(ISNUMBER(EO258), EO258*COS(RADIANS(-$C258+Графики!$B$3))+EP258*SIN(RADIANS(-$C258+Графики!$B$3)),"")</f>
        <v/>
      </c>
      <c r="ER258" s="19" t="str">
        <f>IF(ISNUMBER(EO258), EO258*COS(RADIANS(-$C258+Графики!$B$5))+EP258*SIN(RADIANS(-$C258+Графики!$B$5)),"")</f>
        <v/>
      </c>
      <c r="ES258" s="24"/>
      <c r="ET258" s="25"/>
      <c r="EU258" s="25"/>
      <c r="EV258" s="25"/>
      <c r="EW258" s="18" t="str">
        <f t="shared" si="637"/>
        <v/>
      </c>
      <c r="EX258" s="18" t="str">
        <f t="shared" si="638"/>
        <v/>
      </c>
      <c r="EY258" s="18" t="str">
        <f t="shared" si="687"/>
        <v/>
      </c>
      <c r="EZ258" s="18" t="str">
        <f t="shared" si="688"/>
        <v/>
      </c>
      <c r="FA258" s="18" t="str">
        <f>IF(ISNUMBER(EY258), EY258*COS(RADIANS(-$C258+Графики!$B$3))+EZ258*SIN(RADIANS(-$C258+Графики!$B$3)),"")</f>
        <v/>
      </c>
      <c r="FB258" s="19" t="str">
        <f>IF(ISNUMBER(EY258), EY258*COS(RADIANS(-$C258+Графики!$B$5))+EZ258*SIN(RADIANS(-$C258+Графики!$B$5)),"")</f>
        <v/>
      </c>
      <c r="FC258" s="24"/>
      <c r="FD258" s="25"/>
      <c r="FE258" s="25"/>
      <c r="FF258" s="25"/>
      <c r="FG258" s="18" t="str">
        <f t="shared" si="639"/>
        <v/>
      </c>
      <c r="FH258" s="18" t="str">
        <f t="shared" si="640"/>
        <v/>
      </c>
      <c r="FI258" s="18" t="str">
        <f t="shared" si="689"/>
        <v/>
      </c>
      <c r="FJ258" s="18" t="str">
        <f t="shared" si="690"/>
        <v/>
      </c>
      <c r="FK258" s="18" t="str">
        <f>IF(ISNUMBER(FI258), FI258*COS(RADIANS(-$C258+Графики!$B$3))+FJ258*SIN(RADIANS(-$C258+Графики!$B$3)),"")</f>
        <v/>
      </c>
      <c r="FL258" s="19" t="str">
        <f>IF(ISNUMBER(FI258), FI258*COS(RADIANS(-$C258+Графики!$B$5))+FJ258*SIN(RADIANS(-$C258+Графики!$B$5)),"")</f>
        <v/>
      </c>
      <c r="FM258" s="24"/>
      <c r="FN258" s="25"/>
      <c r="FO258" s="25"/>
      <c r="FP258" s="25"/>
      <c r="FQ258" s="18" t="str">
        <f t="shared" si="641"/>
        <v/>
      </c>
      <c r="FR258" s="18" t="str">
        <f t="shared" si="642"/>
        <v/>
      </c>
      <c r="FS258" s="18" t="str">
        <f t="shared" si="691"/>
        <v/>
      </c>
      <c r="FT258" s="18" t="str">
        <f t="shared" si="692"/>
        <v/>
      </c>
      <c r="FU258" s="18" t="str">
        <f>IF(ISNUMBER(FS258), FS258*COS(RADIANS(-$C258+Графики!$B$3))+FT258*SIN(RADIANS(-$C258+Графики!$B$3)),"")</f>
        <v/>
      </c>
      <c r="FV258" s="19" t="str">
        <f>IF(ISNUMBER(FS258), FS258*COS(RADIANS(-$C258+Графики!$B$5))+FT258*SIN(RADIANS(-$C258+Графики!$B$5)),"")</f>
        <v/>
      </c>
      <c r="FW258" s="24"/>
      <c r="FX258" s="25"/>
      <c r="FY258" s="25"/>
      <c r="FZ258" s="25"/>
      <c r="GA258" s="18" t="str">
        <f t="shared" si="643"/>
        <v/>
      </c>
      <c r="GB258" s="18" t="str">
        <f t="shared" si="644"/>
        <v/>
      </c>
      <c r="GC258" s="18" t="str">
        <f t="shared" si="693"/>
        <v/>
      </c>
      <c r="GD258" s="18" t="str">
        <f t="shared" si="694"/>
        <v/>
      </c>
      <c r="GE258" s="18" t="str">
        <f>IF(ISNUMBER(GC258), GC258*COS(RADIANS(-$C258+Графики!$B$3))+GD258*SIN(RADIANS(-$C258+Графики!$B$3)),"")</f>
        <v/>
      </c>
      <c r="GF258" s="19" t="str">
        <f>IF(ISNUMBER(GC258), GC258*COS(RADIANS(-$C258+Графики!$B$5))+GD258*SIN(RADIANS(-$C258+Графики!$B$5)),"")</f>
        <v/>
      </c>
      <c r="GG258" s="24"/>
      <c r="GH258" s="25"/>
      <c r="GI258" s="25"/>
      <c r="GJ258" s="25"/>
      <c r="GK258" s="18" t="str">
        <f t="shared" si="645"/>
        <v/>
      </c>
      <c r="GL258" s="18" t="str">
        <f t="shared" si="646"/>
        <v/>
      </c>
      <c r="GM258" s="18" t="str">
        <f t="shared" si="695"/>
        <v/>
      </c>
      <c r="GN258" s="18" t="str">
        <f t="shared" si="696"/>
        <v/>
      </c>
      <c r="GO258" s="18" t="str">
        <f>IF(ISNUMBER(GM258), GM258*COS(RADIANS(-$C258+Графики!$B$3))+GN258*SIN(RADIANS(-$C258+Графики!$B$3)),"")</f>
        <v/>
      </c>
      <c r="GP258" s="19" t="str">
        <f>IF(ISNUMBER(GM258), GM258*COS(RADIANS(-$C258+Графики!$B$5))+GN258*SIN(RADIANS(-$C258+Графики!$B$5)),"")</f>
        <v/>
      </c>
      <c r="GQ258" s="24"/>
      <c r="GR258" s="25"/>
      <c r="GS258" s="25"/>
      <c r="GT258" s="25"/>
      <c r="GU258" s="18" t="str">
        <f t="shared" si="647"/>
        <v/>
      </c>
      <c r="GV258" s="18" t="str">
        <f t="shared" si="648"/>
        <v/>
      </c>
      <c r="GW258" s="18" t="str">
        <f t="shared" si="697"/>
        <v/>
      </c>
      <c r="GX258" s="18" t="str">
        <f t="shared" si="698"/>
        <v/>
      </c>
      <c r="GY258" s="18" t="str">
        <f>IF(ISNUMBER(GW258), GW258*COS(RADIANS(-$C258+Графики!$B$3))+GX258*SIN(RADIANS(-$C258+Графики!$B$3)),"")</f>
        <v/>
      </c>
      <c r="GZ258" s="19" t="str">
        <f>IF(ISNUMBER(GW258), GW258*COS(RADIANS(-$C258+Графики!$B$5))+GX258*SIN(RADIANS(-$C258+Графики!$B$5)),"")</f>
        <v/>
      </c>
      <c r="HA258" s="24"/>
      <c r="HB258" s="25"/>
      <c r="HC258" s="25"/>
      <c r="HD258" s="25"/>
      <c r="HE258" s="18" t="str">
        <f t="shared" si="649"/>
        <v/>
      </c>
      <c r="HF258" s="18" t="str">
        <f t="shared" si="650"/>
        <v/>
      </c>
      <c r="HG258" s="18" t="str">
        <f t="shared" si="699"/>
        <v/>
      </c>
      <c r="HH258" s="18" t="str">
        <f t="shared" si="700"/>
        <v/>
      </c>
      <c r="HI258" s="18" t="str">
        <f>IF(ISNUMBER(HG258), HG258*COS(RADIANS(-$C258+Графики!$B$3))+HH258*SIN(RADIANS(-$C258+Графики!$B$3)),"")</f>
        <v/>
      </c>
      <c r="HJ258" s="19" t="str">
        <f>IF(ISNUMBER(HG258), HG258*COS(RADIANS(-$C258+Графики!$B$5))+HH258*SIN(RADIANS(-$C258+Графики!$B$5)),"")</f>
        <v/>
      </c>
      <c r="HK258" s="24"/>
      <c r="HL258" s="25"/>
      <c r="HM258" s="25"/>
      <c r="HN258" s="25"/>
      <c r="HO258" s="18" t="str">
        <f t="shared" si="651"/>
        <v/>
      </c>
      <c r="HP258" s="18" t="str">
        <f t="shared" si="652"/>
        <v/>
      </c>
      <c r="HQ258" s="18" t="str">
        <f t="shared" si="701"/>
        <v/>
      </c>
      <c r="HR258" s="18" t="str">
        <f t="shared" si="702"/>
        <v/>
      </c>
      <c r="HS258" s="18" t="str">
        <f>IF(ISNUMBER(HQ258), HQ258*COS(RADIANS(-$C258+Графики!$B$3))+HR258*SIN(RADIANS(-$C258+Графики!$B$3)),"")</f>
        <v/>
      </c>
      <c r="HT258" s="19" t="str">
        <f>IF(ISNUMBER(HQ258), HQ258*COS(RADIANS(-$C258+Графики!$B$5))+HR258*SIN(RADIANS(-$C258+Графики!$B$5)),"")</f>
        <v/>
      </c>
      <c r="HU258" s="24"/>
      <c r="HV258" s="25"/>
      <c r="HW258" s="25"/>
      <c r="HX258" s="25"/>
      <c r="HY258" s="18" t="str">
        <f t="shared" si="653"/>
        <v/>
      </c>
      <c r="HZ258" s="18" t="str">
        <f t="shared" si="654"/>
        <v/>
      </c>
      <c r="IA258" s="18" t="str">
        <f t="shared" si="703"/>
        <v/>
      </c>
      <c r="IB258" s="18" t="str">
        <f t="shared" si="704"/>
        <v/>
      </c>
      <c r="IC258" s="18" t="str">
        <f>IF(ISNUMBER(IA258), IA258*COS(RADIANS(-$C258+Графики!$B$3))+IB258*SIN(RADIANS(-$C258+Графики!$B$3)),"")</f>
        <v/>
      </c>
      <c r="ID258" s="19" t="str">
        <f>IF(ISNUMBER(IA258), IA258*COS(RADIANS(-$C258+Графики!$B$5))+IB258*SIN(RADIANS(-$C258+Графики!$B$5)),"")</f>
        <v/>
      </c>
      <c r="IE258" s="24"/>
      <c r="IF258" s="25"/>
      <c r="IG258" s="25"/>
      <c r="IH258" s="25"/>
      <c r="II258" s="18" t="str">
        <f t="shared" si="655"/>
        <v/>
      </c>
      <c r="IJ258" s="18" t="str">
        <f t="shared" si="656"/>
        <v/>
      </c>
      <c r="IK258" s="18" t="str">
        <f t="shared" si="705"/>
        <v/>
      </c>
      <c r="IL258" s="18" t="str">
        <f t="shared" si="706"/>
        <v/>
      </c>
      <c r="IM258" s="18" t="str">
        <f>IF(ISNUMBER(IK258), IK258*COS(RADIANS(-$C258+Графики!$B$3))+IL258*SIN(RADIANS(-$C258+Графики!$B$3)),"")</f>
        <v/>
      </c>
      <c r="IN258" s="19" t="str">
        <f>IF(ISNUMBER(IK258), IK258*COS(RADIANS(-$C258+Графики!$B$5))+IL258*SIN(RADIANS(-$C258+Графики!$B$5)),"")</f>
        <v/>
      </c>
      <c r="IO258" s="24"/>
      <c r="IP258" s="25"/>
      <c r="IQ258" s="25"/>
      <c r="IR258" s="25"/>
      <c r="IS258" s="18" t="str">
        <f t="shared" si="657"/>
        <v/>
      </c>
      <c r="IT258" s="18" t="str">
        <f t="shared" si="658"/>
        <v/>
      </c>
      <c r="IU258" s="18" t="str">
        <f t="shared" si="707"/>
        <v/>
      </c>
      <c r="IV258" s="18" t="str">
        <f t="shared" si="708"/>
        <v/>
      </c>
      <c r="IW258" s="18" t="str">
        <f>IF(ISNUMBER(IU258), IU258*COS(RADIANS(-$C258+Графики!$B$3))+IV258*SIN(RADIANS(-$C258+Графики!$B$3)),"")</f>
        <v/>
      </c>
      <c r="IX258" s="19" t="str">
        <f>IF(ISNUMBER(IU258), IU258*COS(RADIANS(-$C258+Графики!$B$5))+IV258*SIN(RADIANS(-$C258+Графики!$B$5)),"")</f>
        <v/>
      </c>
    </row>
    <row r="259" spans="1:258" s="88" customFormat="1" x14ac:dyDescent="0.25">
      <c r="A259" s="44">
        <v>259</v>
      </c>
      <c r="B259" s="50">
        <v>0</v>
      </c>
      <c r="C259" s="11">
        <f>IF(Графики!$A$7="Расчитывать с учетом закручивания скважины",B259,0)</f>
        <v>0</v>
      </c>
      <c r="D259" s="47">
        <v>128</v>
      </c>
      <c r="E259" s="34">
        <f t="shared" si="709"/>
        <v>0</v>
      </c>
      <c r="F259" s="35">
        <f t="shared" si="709"/>
        <v>0</v>
      </c>
      <c r="G259" s="35">
        <f t="shared" ref="G259:G303" si="710">IF(ISNUMBER(INDEX($I$1:$IX$303,$A259,G$1) ),INDEX($I$1:$IX$303,$A259,G$1)-$G$305,0)</f>
        <v>0</v>
      </c>
      <c r="H259" s="36">
        <f t="shared" ref="H259:H303" si="711">IF(ISNUMBER(INDEX($I$1:$IX$303,$A259,H$1) ),INDEX($I$1:$IX$303,$A259,H$1)-$H$305,0)</f>
        <v>0</v>
      </c>
      <c r="I259" s="29"/>
      <c r="J259" s="25"/>
      <c r="K259" s="25"/>
      <c r="L259" s="25"/>
      <c r="M259" s="18" t="str">
        <f t="shared" si="609"/>
        <v/>
      </c>
      <c r="N259" s="18" t="str">
        <f t="shared" si="610"/>
        <v/>
      </c>
      <c r="O259" s="18" t="str">
        <f t="shared" si="659"/>
        <v/>
      </c>
      <c r="P259" s="18" t="str">
        <f t="shared" si="660"/>
        <v/>
      </c>
      <c r="Q259" s="18" t="str">
        <f>IF(ISNUMBER(O259), O259*COS(RADIANS(-$C259+Графики!$B$3))+P259*SIN(RADIANS(-$C259+Графики!$B$3)),"")</f>
        <v/>
      </c>
      <c r="R259" s="19" t="str">
        <f>IF(ISNUMBER(O259), O259*COS(RADIANS(-$C259+Графики!$B$5))+P259*SIN(RADIANS(-$C259+Графики!$B$5)),"")</f>
        <v/>
      </c>
      <c r="S259" s="29"/>
      <c r="T259" s="25"/>
      <c r="U259" s="25"/>
      <c r="V259" s="25"/>
      <c r="W259" s="18" t="str">
        <f t="shared" si="611"/>
        <v/>
      </c>
      <c r="X259" s="18" t="str">
        <f t="shared" si="612"/>
        <v/>
      </c>
      <c r="Y259" s="18" t="str">
        <f t="shared" si="661"/>
        <v/>
      </c>
      <c r="Z259" s="18" t="str">
        <f t="shared" si="662"/>
        <v/>
      </c>
      <c r="AA259" s="18" t="str">
        <f>IF(ISNUMBER(Y259), Y259*COS(RADIANS(-$C259+Графики!$B$3))+Z259*SIN(RADIANS(-$C259+Графики!$B$3)),"")</f>
        <v/>
      </c>
      <c r="AB259" s="18" t="str">
        <f>IF(ISNUMBER(Y259), Y259*COS(RADIANS(-$C259+Графики!$B$5))+Z259*SIN(RADIANS(-$C259+Графики!$B$5)),"")</f>
        <v/>
      </c>
      <c r="AC259" s="24"/>
      <c r="AD259" s="25"/>
      <c r="AE259" s="25"/>
      <c r="AF259" s="25"/>
      <c r="AG259" s="18" t="str">
        <f t="shared" si="613"/>
        <v/>
      </c>
      <c r="AH259" s="18" t="str">
        <f t="shared" si="614"/>
        <v/>
      </c>
      <c r="AI259" s="18" t="str">
        <f t="shared" si="663"/>
        <v/>
      </c>
      <c r="AJ259" s="18" t="str">
        <f t="shared" si="664"/>
        <v/>
      </c>
      <c r="AK259" s="18" t="str">
        <f>IF(ISNUMBER(AI259), AI259*COS(RADIANS(-$C259+Графики!$B$3))+AJ259*SIN(RADIANS(-$C259+Графики!$B$3)),"")</f>
        <v/>
      </c>
      <c r="AL259" s="19" t="str">
        <f>IF(ISNUMBER(AI259), AI259*COS(RADIANS(-$C259+Графики!$B$5))+AJ259*SIN(RADIANS(-$C259+Графики!$B$5)),"")</f>
        <v/>
      </c>
      <c r="AM259" s="24"/>
      <c r="AN259" s="25"/>
      <c r="AO259" s="25"/>
      <c r="AP259" s="25"/>
      <c r="AQ259" s="18" t="str">
        <f t="shared" si="615"/>
        <v/>
      </c>
      <c r="AR259" s="18" t="str">
        <f t="shared" si="616"/>
        <v/>
      </c>
      <c r="AS259" s="18" t="str">
        <f t="shared" si="665"/>
        <v/>
      </c>
      <c r="AT259" s="18" t="str">
        <f t="shared" si="666"/>
        <v/>
      </c>
      <c r="AU259" s="18" t="str">
        <f>IF(ISNUMBER(AS259), AS259*COS(RADIANS(-$C259+Графики!$B$3))+AT259*SIN(RADIANS(-$C259+Графики!$B$3)),"")</f>
        <v/>
      </c>
      <c r="AV259" s="19" t="str">
        <f>IF(ISNUMBER(AS259), AS259*COS(RADIANS(-$C259+Графики!$B$5))+AT259*SIN(RADIANS(-$C259+Графики!$B$5)),"")</f>
        <v/>
      </c>
      <c r="AW259" s="24"/>
      <c r="AX259" s="25"/>
      <c r="AY259" s="25"/>
      <c r="AZ259" s="25"/>
      <c r="BA259" s="18" t="str">
        <f t="shared" si="617"/>
        <v/>
      </c>
      <c r="BB259" s="18" t="str">
        <f t="shared" si="618"/>
        <v/>
      </c>
      <c r="BC259" s="18" t="str">
        <f t="shared" si="667"/>
        <v/>
      </c>
      <c r="BD259" s="18" t="str">
        <f t="shared" si="668"/>
        <v/>
      </c>
      <c r="BE259" s="18" t="str">
        <f>IF(ISNUMBER(BC259), BC259*COS(RADIANS(-$C259+Графики!$B$3))+BD259*SIN(RADIANS(-$C259+Графики!$B$3)),"")</f>
        <v/>
      </c>
      <c r="BF259" s="19" t="str">
        <f>IF(ISNUMBER(BC259), BC259*COS(RADIANS(-$C259+Графики!$B$5))+BD259*SIN(RADIANS(-$C259+Графики!$B$5)),"")</f>
        <v/>
      </c>
      <c r="BG259" s="24"/>
      <c r="BH259" s="25"/>
      <c r="BI259" s="25"/>
      <c r="BJ259" s="25"/>
      <c r="BK259" s="18" t="str">
        <f t="shared" si="619"/>
        <v/>
      </c>
      <c r="BL259" s="18" t="str">
        <f t="shared" si="620"/>
        <v/>
      </c>
      <c r="BM259" s="18" t="str">
        <f t="shared" si="669"/>
        <v/>
      </c>
      <c r="BN259" s="18" t="str">
        <f t="shared" si="670"/>
        <v/>
      </c>
      <c r="BO259" s="18" t="str">
        <f>IF(ISNUMBER(BM259), BM259*COS(RADIANS(-$C259+Графики!$B$3))+BN259*SIN(RADIANS(-$C259+Графики!$B$3)),"")</f>
        <v/>
      </c>
      <c r="BP259" s="19" t="str">
        <f>IF(ISNUMBER(BM259), BM259*COS(RADIANS(-$C259+Графики!$B$5))+BN259*SIN(RADIANS(-$C259+Графики!$B$5)),"")</f>
        <v/>
      </c>
      <c r="BQ259" s="24"/>
      <c r="BR259" s="25"/>
      <c r="BS259" s="25"/>
      <c r="BT259" s="25"/>
      <c r="BU259" s="18" t="str">
        <f t="shared" si="621"/>
        <v/>
      </c>
      <c r="BV259" s="18" t="str">
        <f t="shared" si="622"/>
        <v/>
      </c>
      <c r="BW259" s="18" t="str">
        <f t="shared" si="671"/>
        <v/>
      </c>
      <c r="BX259" s="18" t="str">
        <f t="shared" si="672"/>
        <v/>
      </c>
      <c r="BY259" s="18" t="str">
        <f>IF(ISNUMBER(BW259), BW259*COS(RADIANS(-$C259+Графики!$B$3))+BX259*SIN(RADIANS(-$C259+Графики!$B$3)),"")</f>
        <v/>
      </c>
      <c r="BZ259" s="19" t="str">
        <f>IF(ISNUMBER(BW259), BW259*COS(RADIANS(-$C259+Графики!$B$5))+BX259*SIN(RADIANS(-$C259+Графики!$B$5)),"")</f>
        <v/>
      </c>
      <c r="CA259" s="29"/>
      <c r="CB259" s="25"/>
      <c r="CC259" s="25"/>
      <c r="CD259" s="25"/>
      <c r="CE259" s="18" t="str">
        <f t="shared" si="623"/>
        <v/>
      </c>
      <c r="CF259" s="18" t="str">
        <f t="shared" si="624"/>
        <v/>
      </c>
      <c r="CG259" s="18" t="str">
        <f t="shared" si="673"/>
        <v/>
      </c>
      <c r="CH259" s="18" t="str">
        <f t="shared" si="674"/>
        <v/>
      </c>
      <c r="CI259" s="18" t="str">
        <f>IF(ISNUMBER(CG259), CG259*COS(RADIANS(-$C259+Графики!$B$3))+CH259*SIN(RADIANS(-$C259+Графики!$B$3)),"")</f>
        <v/>
      </c>
      <c r="CJ259" s="19" t="str">
        <f>IF(ISNUMBER(CG259), CG259*COS(RADIANS(-$C259+Графики!$B$5))+CH259*SIN(RADIANS(-$C259+Графики!$B$5)),"")</f>
        <v/>
      </c>
      <c r="CK259" s="24"/>
      <c r="CL259" s="25"/>
      <c r="CM259" s="25"/>
      <c r="CN259" s="25"/>
      <c r="CO259" s="18" t="str">
        <f t="shared" si="625"/>
        <v/>
      </c>
      <c r="CP259" s="18" t="str">
        <f t="shared" si="626"/>
        <v/>
      </c>
      <c r="CQ259" s="18" t="str">
        <f t="shared" si="675"/>
        <v/>
      </c>
      <c r="CR259" s="18" t="str">
        <f t="shared" si="676"/>
        <v/>
      </c>
      <c r="CS259" s="18" t="str">
        <f>IF(ISNUMBER(CQ259), CQ259*COS(RADIANS(-$C259+Графики!$B$3))+CR259*SIN(RADIANS(-$C259+Графики!$B$3)),"")</f>
        <v/>
      </c>
      <c r="CT259" s="19" t="str">
        <f>IF(ISNUMBER(CQ259), CQ259*COS(RADIANS(-$C259+Графики!$B$5))+CR259*SIN(RADIANS(-$C259+Графики!$B$5)),"")</f>
        <v/>
      </c>
      <c r="CU259" s="24"/>
      <c r="CV259" s="25"/>
      <c r="CW259" s="25"/>
      <c r="CX259" s="25"/>
      <c r="CY259" s="18" t="str">
        <f t="shared" si="627"/>
        <v/>
      </c>
      <c r="CZ259" s="18" t="str">
        <f t="shared" si="628"/>
        <v/>
      </c>
      <c r="DA259" s="18" t="str">
        <f t="shared" si="677"/>
        <v/>
      </c>
      <c r="DB259" s="18" t="str">
        <f t="shared" si="678"/>
        <v/>
      </c>
      <c r="DC259" s="18" t="str">
        <f>IF(ISNUMBER(DA259), DA259*COS(RADIANS(-$C259+Графики!$B$3))+DB259*SIN(RADIANS(-$C259+Графики!$B$3)),"")</f>
        <v/>
      </c>
      <c r="DD259" s="19" t="str">
        <f>IF(ISNUMBER(DA259), DA259*COS(RADIANS(-$C259+Графики!$B$5))+DB259*SIN(RADIANS(-$C259+Графики!$B$5)),"")</f>
        <v/>
      </c>
      <c r="DE259" s="24"/>
      <c r="DF259" s="25"/>
      <c r="DG259" s="25"/>
      <c r="DH259" s="25"/>
      <c r="DI259" s="18" t="str">
        <f t="shared" si="629"/>
        <v/>
      </c>
      <c r="DJ259" s="18" t="str">
        <f t="shared" si="630"/>
        <v/>
      </c>
      <c r="DK259" s="18" t="str">
        <f t="shared" si="679"/>
        <v/>
      </c>
      <c r="DL259" s="18" t="str">
        <f t="shared" si="680"/>
        <v/>
      </c>
      <c r="DM259" s="18" t="str">
        <f>IF(ISNUMBER(DK259), DK259*COS(RADIANS(-$C259+Графики!$B$3))+DL259*SIN(RADIANS(-$C259+Графики!$B$3)),"")</f>
        <v/>
      </c>
      <c r="DN259" s="19" t="str">
        <f>IF(ISNUMBER(DK259), DK259*COS(RADIANS(-$C259+Графики!$B$5))+DL259*SIN(RADIANS(-$C259+Графики!$B$5)),"")</f>
        <v/>
      </c>
      <c r="DO259" s="24"/>
      <c r="DP259" s="25"/>
      <c r="DQ259" s="25"/>
      <c r="DR259" s="25"/>
      <c r="DS259" s="18" t="str">
        <f t="shared" si="631"/>
        <v/>
      </c>
      <c r="DT259" s="18" t="str">
        <f t="shared" si="632"/>
        <v/>
      </c>
      <c r="DU259" s="18" t="str">
        <f t="shared" si="681"/>
        <v/>
      </c>
      <c r="DV259" s="18" t="str">
        <f t="shared" si="682"/>
        <v/>
      </c>
      <c r="DW259" s="18" t="str">
        <f>IF(ISNUMBER(DU259), DU259*COS(RADIANS(-$C259+Графики!$B$3))+DV259*SIN(RADIANS(-$C259+Графики!$B$3)),"")</f>
        <v/>
      </c>
      <c r="DX259" s="19" t="str">
        <f>IF(ISNUMBER(DU259), DU259*COS(RADIANS(-$C259+Графики!$B$5))+DV259*SIN(RADIANS(-$C259+Графики!$B$5)),"")</f>
        <v/>
      </c>
      <c r="DY259" s="24"/>
      <c r="DZ259" s="25"/>
      <c r="EA259" s="25"/>
      <c r="EB259" s="25"/>
      <c r="EC259" s="18" t="str">
        <f t="shared" si="633"/>
        <v/>
      </c>
      <c r="ED259" s="18" t="str">
        <f t="shared" si="634"/>
        <v/>
      </c>
      <c r="EE259" s="18" t="str">
        <f t="shared" si="683"/>
        <v/>
      </c>
      <c r="EF259" s="18" t="str">
        <f t="shared" si="684"/>
        <v/>
      </c>
      <c r="EG259" s="18" t="str">
        <f>IF(ISNUMBER(EE259), EE259*COS(RADIANS(-$C259+Графики!$B$3))+EF259*SIN(RADIANS(-$C259+Графики!$B$3)),"")</f>
        <v/>
      </c>
      <c r="EH259" s="19" t="str">
        <f>IF(ISNUMBER(EE259), EE259*COS(RADIANS(-$C259+Графики!$B$5))+EF259*SIN(RADIANS(-$C259+Графики!$B$5)),"")</f>
        <v/>
      </c>
      <c r="EI259" s="24"/>
      <c r="EJ259" s="25"/>
      <c r="EK259" s="25"/>
      <c r="EL259" s="25"/>
      <c r="EM259" s="18" t="str">
        <f t="shared" si="635"/>
        <v/>
      </c>
      <c r="EN259" s="18" t="str">
        <f t="shared" si="636"/>
        <v/>
      </c>
      <c r="EO259" s="18" t="str">
        <f t="shared" si="685"/>
        <v/>
      </c>
      <c r="EP259" s="18" t="str">
        <f t="shared" si="686"/>
        <v/>
      </c>
      <c r="EQ259" s="18" t="str">
        <f>IF(ISNUMBER(EO259), EO259*COS(RADIANS(-$C259+Графики!$B$3))+EP259*SIN(RADIANS(-$C259+Графики!$B$3)),"")</f>
        <v/>
      </c>
      <c r="ER259" s="19" t="str">
        <f>IF(ISNUMBER(EO259), EO259*COS(RADIANS(-$C259+Графики!$B$5))+EP259*SIN(RADIANS(-$C259+Графики!$B$5)),"")</f>
        <v/>
      </c>
      <c r="ES259" s="24"/>
      <c r="ET259" s="25"/>
      <c r="EU259" s="25"/>
      <c r="EV259" s="25"/>
      <c r="EW259" s="18" t="str">
        <f t="shared" si="637"/>
        <v/>
      </c>
      <c r="EX259" s="18" t="str">
        <f t="shared" si="638"/>
        <v/>
      </c>
      <c r="EY259" s="18" t="str">
        <f t="shared" si="687"/>
        <v/>
      </c>
      <c r="EZ259" s="18" t="str">
        <f t="shared" si="688"/>
        <v/>
      </c>
      <c r="FA259" s="18" t="str">
        <f>IF(ISNUMBER(EY259), EY259*COS(RADIANS(-$C259+Графики!$B$3))+EZ259*SIN(RADIANS(-$C259+Графики!$B$3)),"")</f>
        <v/>
      </c>
      <c r="FB259" s="19" t="str">
        <f>IF(ISNUMBER(EY259), EY259*COS(RADIANS(-$C259+Графики!$B$5))+EZ259*SIN(RADIANS(-$C259+Графики!$B$5)),"")</f>
        <v/>
      </c>
      <c r="FC259" s="24"/>
      <c r="FD259" s="25"/>
      <c r="FE259" s="25"/>
      <c r="FF259" s="25"/>
      <c r="FG259" s="18" t="str">
        <f t="shared" si="639"/>
        <v/>
      </c>
      <c r="FH259" s="18" t="str">
        <f t="shared" si="640"/>
        <v/>
      </c>
      <c r="FI259" s="18" t="str">
        <f t="shared" si="689"/>
        <v/>
      </c>
      <c r="FJ259" s="18" t="str">
        <f t="shared" si="690"/>
        <v/>
      </c>
      <c r="FK259" s="18" t="str">
        <f>IF(ISNUMBER(FI259), FI259*COS(RADIANS(-$C259+Графики!$B$3))+FJ259*SIN(RADIANS(-$C259+Графики!$B$3)),"")</f>
        <v/>
      </c>
      <c r="FL259" s="19" t="str">
        <f>IF(ISNUMBER(FI259), FI259*COS(RADIANS(-$C259+Графики!$B$5))+FJ259*SIN(RADIANS(-$C259+Графики!$B$5)),"")</f>
        <v/>
      </c>
      <c r="FM259" s="24"/>
      <c r="FN259" s="25"/>
      <c r="FO259" s="25"/>
      <c r="FP259" s="25"/>
      <c r="FQ259" s="18" t="str">
        <f t="shared" si="641"/>
        <v/>
      </c>
      <c r="FR259" s="18" t="str">
        <f t="shared" si="642"/>
        <v/>
      </c>
      <c r="FS259" s="18" t="str">
        <f t="shared" si="691"/>
        <v/>
      </c>
      <c r="FT259" s="18" t="str">
        <f t="shared" si="692"/>
        <v/>
      </c>
      <c r="FU259" s="18" t="str">
        <f>IF(ISNUMBER(FS259), FS259*COS(RADIANS(-$C259+Графики!$B$3))+FT259*SIN(RADIANS(-$C259+Графики!$B$3)),"")</f>
        <v/>
      </c>
      <c r="FV259" s="19" t="str">
        <f>IF(ISNUMBER(FS259), FS259*COS(RADIANS(-$C259+Графики!$B$5))+FT259*SIN(RADIANS(-$C259+Графики!$B$5)),"")</f>
        <v/>
      </c>
      <c r="FW259" s="24"/>
      <c r="FX259" s="25"/>
      <c r="FY259" s="25"/>
      <c r="FZ259" s="25"/>
      <c r="GA259" s="18" t="str">
        <f t="shared" si="643"/>
        <v/>
      </c>
      <c r="GB259" s="18" t="str">
        <f t="shared" si="644"/>
        <v/>
      </c>
      <c r="GC259" s="18" t="str">
        <f t="shared" si="693"/>
        <v/>
      </c>
      <c r="GD259" s="18" t="str">
        <f t="shared" si="694"/>
        <v/>
      </c>
      <c r="GE259" s="18" t="str">
        <f>IF(ISNUMBER(GC259), GC259*COS(RADIANS(-$C259+Графики!$B$3))+GD259*SIN(RADIANS(-$C259+Графики!$B$3)),"")</f>
        <v/>
      </c>
      <c r="GF259" s="19" t="str">
        <f>IF(ISNUMBER(GC259), GC259*COS(RADIANS(-$C259+Графики!$B$5))+GD259*SIN(RADIANS(-$C259+Графики!$B$5)),"")</f>
        <v/>
      </c>
      <c r="GG259" s="24"/>
      <c r="GH259" s="25"/>
      <c r="GI259" s="25"/>
      <c r="GJ259" s="25"/>
      <c r="GK259" s="18" t="str">
        <f t="shared" si="645"/>
        <v/>
      </c>
      <c r="GL259" s="18" t="str">
        <f t="shared" si="646"/>
        <v/>
      </c>
      <c r="GM259" s="18" t="str">
        <f t="shared" si="695"/>
        <v/>
      </c>
      <c r="GN259" s="18" t="str">
        <f t="shared" si="696"/>
        <v/>
      </c>
      <c r="GO259" s="18" t="str">
        <f>IF(ISNUMBER(GM259), GM259*COS(RADIANS(-$C259+Графики!$B$3))+GN259*SIN(RADIANS(-$C259+Графики!$B$3)),"")</f>
        <v/>
      </c>
      <c r="GP259" s="19" t="str">
        <f>IF(ISNUMBER(GM259), GM259*COS(RADIANS(-$C259+Графики!$B$5))+GN259*SIN(RADIANS(-$C259+Графики!$B$5)),"")</f>
        <v/>
      </c>
      <c r="GQ259" s="24"/>
      <c r="GR259" s="25"/>
      <c r="GS259" s="25"/>
      <c r="GT259" s="25"/>
      <c r="GU259" s="18" t="str">
        <f t="shared" si="647"/>
        <v/>
      </c>
      <c r="GV259" s="18" t="str">
        <f t="shared" si="648"/>
        <v/>
      </c>
      <c r="GW259" s="18" t="str">
        <f t="shared" si="697"/>
        <v/>
      </c>
      <c r="GX259" s="18" t="str">
        <f t="shared" si="698"/>
        <v/>
      </c>
      <c r="GY259" s="18" t="str">
        <f>IF(ISNUMBER(GW259), GW259*COS(RADIANS(-$C259+Графики!$B$3))+GX259*SIN(RADIANS(-$C259+Графики!$B$3)),"")</f>
        <v/>
      </c>
      <c r="GZ259" s="19" t="str">
        <f>IF(ISNUMBER(GW259), GW259*COS(RADIANS(-$C259+Графики!$B$5))+GX259*SIN(RADIANS(-$C259+Графики!$B$5)),"")</f>
        <v/>
      </c>
      <c r="HA259" s="24"/>
      <c r="HB259" s="25"/>
      <c r="HC259" s="25"/>
      <c r="HD259" s="25"/>
      <c r="HE259" s="18" t="str">
        <f t="shared" si="649"/>
        <v/>
      </c>
      <c r="HF259" s="18" t="str">
        <f t="shared" si="650"/>
        <v/>
      </c>
      <c r="HG259" s="18" t="str">
        <f t="shared" si="699"/>
        <v/>
      </c>
      <c r="HH259" s="18" t="str">
        <f t="shared" si="700"/>
        <v/>
      </c>
      <c r="HI259" s="18" t="str">
        <f>IF(ISNUMBER(HG259), HG259*COS(RADIANS(-$C259+Графики!$B$3))+HH259*SIN(RADIANS(-$C259+Графики!$B$3)),"")</f>
        <v/>
      </c>
      <c r="HJ259" s="19" t="str">
        <f>IF(ISNUMBER(HG259), HG259*COS(RADIANS(-$C259+Графики!$B$5))+HH259*SIN(RADIANS(-$C259+Графики!$B$5)),"")</f>
        <v/>
      </c>
      <c r="HK259" s="24"/>
      <c r="HL259" s="25"/>
      <c r="HM259" s="25"/>
      <c r="HN259" s="25"/>
      <c r="HO259" s="18" t="str">
        <f t="shared" si="651"/>
        <v/>
      </c>
      <c r="HP259" s="18" t="str">
        <f t="shared" si="652"/>
        <v/>
      </c>
      <c r="HQ259" s="18" t="str">
        <f t="shared" si="701"/>
        <v/>
      </c>
      <c r="HR259" s="18" t="str">
        <f t="shared" si="702"/>
        <v/>
      </c>
      <c r="HS259" s="18" t="str">
        <f>IF(ISNUMBER(HQ259), HQ259*COS(RADIANS(-$C259+Графики!$B$3))+HR259*SIN(RADIANS(-$C259+Графики!$B$3)),"")</f>
        <v/>
      </c>
      <c r="HT259" s="19" t="str">
        <f>IF(ISNUMBER(HQ259), HQ259*COS(RADIANS(-$C259+Графики!$B$5))+HR259*SIN(RADIANS(-$C259+Графики!$B$5)),"")</f>
        <v/>
      </c>
      <c r="HU259" s="24"/>
      <c r="HV259" s="25"/>
      <c r="HW259" s="25"/>
      <c r="HX259" s="25"/>
      <c r="HY259" s="18" t="str">
        <f t="shared" si="653"/>
        <v/>
      </c>
      <c r="HZ259" s="18" t="str">
        <f t="shared" si="654"/>
        <v/>
      </c>
      <c r="IA259" s="18" t="str">
        <f t="shared" si="703"/>
        <v/>
      </c>
      <c r="IB259" s="18" t="str">
        <f t="shared" si="704"/>
        <v/>
      </c>
      <c r="IC259" s="18" t="str">
        <f>IF(ISNUMBER(IA259), IA259*COS(RADIANS(-$C259+Графики!$B$3))+IB259*SIN(RADIANS(-$C259+Графики!$B$3)),"")</f>
        <v/>
      </c>
      <c r="ID259" s="19" t="str">
        <f>IF(ISNUMBER(IA259), IA259*COS(RADIANS(-$C259+Графики!$B$5))+IB259*SIN(RADIANS(-$C259+Графики!$B$5)),"")</f>
        <v/>
      </c>
      <c r="IE259" s="24"/>
      <c r="IF259" s="25"/>
      <c r="IG259" s="25"/>
      <c r="IH259" s="25"/>
      <c r="II259" s="18" t="str">
        <f t="shared" si="655"/>
        <v/>
      </c>
      <c r="IJ259" s="18" t="str">
        <f t="shared" si="656"/>
        <v/>
      </c>
      <c r="IK259" s="18" t="str">
        <f t="shared" si="705"/>
        <v/>
      </c>
      <c r="IL259" s="18" t="str">
        <f t="shared" si="706"/>
        <v/>
      </c>
      <c r="IM259" s="18" t="str">
        <f>IF(ISNUMBER(IK259), IK259*COS(RADIANS(-$C259+Графики!$B$3))+IL259*SIN(RADIANS(-$C259+Графики!$B$3)),"")</f>
        <v/>
      </c>
      <c r="IN259" s="19" t="str">
        <f>IF(ISNUMBER(IK259), IK259*COS(RADIANS(-$C259+Графики!$B$5))+IL259*SIN(RADIANS(-$C259+Графики!$B$5)),"")</f>
        <v/>
      </c>
      <c r="IO259" s="24"/>
      <c r="IP259" s="25"/>
      <c r="IQ259" s="25"/>
      <c r="IR259" s="25"/>
      <c r="IS259" s="18" t="str">
        <f t="shared" si="657"/>
        <v/>
      </c>
      <c r="IT259" s="18" t="str">
        <f t="shared" si="658"/>
        <v/>
      </c>
      <c r="IU259" s="18" t="str">
        <f t="shared" si="707"/>
        <v/>
      </c>
      <c r="IV259" s="18" t="str">
        <f t="shared" si="708"/>
        <v/>
      </c>
      <c r="IW259" s="18" t="str">
        <f>IF(ISNUMBER(IU259), IU259*COS(RADIANS(-$C259+Графики!$B$3))+IV259*SIN(RADIANS(-$C259+Графики!$B$3)),"")</f>
        <v/>
      </c>
      <c r="IX259" s="19" t="str">
        <f>IF(ISNUMBER(IU259), IU259*COS(RADIANS(-$C259+Графики!$B$5))+IV259*SIN(RADIANS(-$C259+Графики!$B$5)),"")</f>
        <v/>
      </c>
    </row>
    <row r="260" spans="1:258" s="88" customFormat="1" x14ac:dyDescent="0.25">
      <c r="A260" s="44">
        <v>260</v>
      </c>
      <c r="B260" s="50">
        <v>0</v>
      </c>
      <c r="C260" s="11">
        <f>IF(Графики!$A$7="Расчитывать с учетом закручивания скважины",B260,0)</f>
        <v>0</v>
      </c>
      <c r="D260" s="47">
        <v>128.5</v>
      </c>
      <c r="E260" s="34">
        <f t="shared" si="709"/>
        <v>0</v>
      </c>
      <c r="F260" s="35">
        <f t="shared" si="709"/>
        <v>0</v>
      </c>
      <c r="G260" s="35">
        <f t="shared" si="710"/>
        <v>0</v>
      </c>
      <c r="H260" s="36">
        <f t="shared" si="711"/>
        <v>0</v>
      </c>
      <c r="I260" s="29"/>
      <c r="J260" s="25"/>
      <c r="K260" s="25"/>
      <c r="L260" s="25"/>
      <c r="M260" s="18" t="str">
        <f t="shared" si="609"/>
        <v/>
      </c>
      <c r="N260" s="18" t="str">
        <f t="shared" si="610"/>
        <v/>
      </c>
      <c r="O260" s="18" t="str">
        <f t="shared" si="659"/>
        <v/>
      </c>
      <c r="P260" s="18" t="str">
        <f t="shared" si="660"/>
        <v/>
      </c>
      <c r="Q260" s="18" t="str">
        <f>IF(ISNUMBER(O260), O260*COS(RADIANS(-$C260+Графики!$B$3))+P260*SIN(RADIANS(-$C260+Графики!$B$3)),"")</f>
        <v/>
      </c>
      <c r="R260" s="19" t="str">
        <f>IF(ISNUMBER(O260), O260*COS(RADIANS(-$C260+Графики!$B$5))+P260*SIN(RADIANS(-$C260+Графики!$B$5)),"")</f>
        <v/>
      </c>
      <c r="S260" s="29"/>
      <c r="T260" s="25"/>
      <c r="U260" s="25"/>
      <c r="V260" s="25"/>
      <c r="W260" s="18" t="str">
        <f t="shared" si="611"/>
        <v/>
      </c>
      <c r="X260" s="18" t="str">
        <f t="shared" si="612"/>
        <v/>
      </c>
      <c r="Y260" s="18" t="str">
        <f t="shared" si="661"/>
        <v/>
      </c>
      <c r="Z260" s="18" t="str">
        <f t="shared" si="662"/>
        <v/>
      </c>
      <c r="AA260" s="18" t="str">
        <f>IF(ISNUMBER(Y260), Y260*COS(RADIANS(-$C260+Графики!$B$3))+Z260*SIN(RADIANS(-$C260+Графики!$B$3)),"")</f>
        <v/>
      </c>
      <c r="AB260" s="18" t="str">
        <f>IF(ISNUMBER(Y260), Y260*COS(RADIANS(-$C260+Графики!$B$5))+Z260*SIN(RADIANS(-$C260+Графики!$B$5)),"")</f>
        <v/>
      </c>
      <c r="AC260" s="24"/>
      <c r="AD260" s="25"/>
      <c r="AE260" s="25"/>
      <c r="AF260" s="25"/>
      <c r="AG260" s="18" t="str">
        <f t="shared" si="613"/>
        <v/>
      </c>
      <c r="AH260" s="18" t="str">
        <f t="shared" si="614"/>
        <v/>
      </c>
      <c r="AI260" s="18" t="str">
        <f t="shared" si="663"/>
        <v/>
      </c>
      <c r="AJ260" s="18" t="str">
        <f t="shared" si="664"/>
        <v/>
      </c>
      <c r="AK260" s="18" t="str">
        <f>IF(ISNUMBER(AI260), AI260*COS(RADIANS(-$C260+Графики!$B$3))+AJ260*SIN(RADIANS(-$C260+Графики!$B$3)),"")</f>
        <v/>
      </c>
      <c r="AL260" s="19" t="str">
        <f>IF(ISNUMBER(AI260), AI260*COS(RADIANS(-$C260+Графики!$B$5))+AJ260*SIN(RADIANS(-$C260+Графики!$B$5)),"")</f>
        <v/>
      </c>
      <c r="AM260" s="24"/>
      <c r="AN260" s="25"/>
      <c r="AO260" s="25"/>
      <c r="AP260" s="25"/>
      <c r="AQ260" s="18" t="str">
        <f t="shared" si="615"/>
        <v/>
      </c>
      <c r="AR260" s="18" t="str">
        <f t="shared" si="616"/>
        <v/>
      </c>
      <c r="AS260" s="18" t="str">
        <f t="shared" si="665"/>
        <v/>
      </c>
      <c r="AT260" s="18" t="str">
        <f t="shared" si="666"/>
        <v/>
      </c>
      <c r="AU260" s="18" t="str">
        <f>IF(ISNUMBER(AS260), AS260*COS(RADIANS(-$C260+Графики!$B$3))+AT260*SIN(RADIANS(-$C260+Графики!$B$3)),"")</f>
        <v/>
      </c>
      <c r="AV260" s="19" t="str">
        <f>IF(ISNUMBER(AS260), AS260*COS(RADIANS(-$C260+Графики!$B$5))+AT260*SIN(RADIANS(-$C260+Графики!$B$5)),"")</f>
        <v/>
      </c>
      <c r="AW260" s="24"/>
      <c r="AX260" s="25"/>
      <c r="AY260" s="25"/>
      <c r="AZ260" s="25"/>
      <c r="BA260" s="18" t="str">
        <f t="shared" si="617"/>
        <v/>
      </c>
      <c r="BB260" s="18" t="str">
        <f t="shared" si="618"/>
        <v/>
      </c>
      <c r="BC260" s="18" t="str">
        <f t="shared" si="667"/>
        <v/>
      </c>
      <c r="BD260" s="18" t="str">
        <f t="shared" si="668"/>
        <v/>
      </c>
      <c r="BE260" s="18" t="str">
        <f>IF(ISNUMBER(BC260), BC260*COS(RADIANS(-$C260+Графики!$B$3))+BD260*SIN(RADIANS(-$C260+Графики!$B$3)),"")</f>
        <v/>
      </c>
      <c r="BF260" s="19" t="str">
        <f>IF(ISNUMBER(BC260), BC260*COS(RADIANS(-$C260+Графики!$B$5))+BD260*SIN(RADIANS(-$C260+Графики!$B$5)),"")</f>
        <v/>
      </c>
      <c r="BG260" s="24"/>
      <c r="BH260" s="25"/>
      <c r="BI260" s="25"/>
      <c r="BJ260" s="25"/>
      <c r="BK260" s="18" t="str">
        <f t="shared" si="619"/>
        <v/>
      </c>
      <c r="BL260" s="18" t="str">
        <f t="shared" si="620"/>
        <v/>
      </c>
      <c r="BM260" s="18" t="str">
        <f t="shared" si="669"/>
        <v/>
      </c>
      <c r="BN260" s="18" t="str">
        <f t="shared" si="670"/>
        <v/>
      </c>
      <c r="BO260" s="18" t="str">
        <f>IF(ISNUMBER(BM260), BM260*COS(RADIANS(-$C260+Графики!$B$3))+BN260*SIN(RADIANS(-$C260+Графики!$B$3)),"")</f>
        <v/>
      </c>
      <c r="BP260" s="19" t="str">
        <f>IF(ISNUMBER(BM260), BM260*COS(RADIANS(-$C260+Графики!$B$5))+BN260*SIN(RADIANS(-$C260+Графики!$B$5)),"")</f>
        <v/>
      </c>
      <c r="BQ260" s="24"/>
      <c r="BR260" s="25"/>
      <c r="BS260" s="25"/>
      <c r="BT260" s="25"/>
      <c r="BU260" s="18" t="str">
        <f t="shared" si="621"/>
        <v/>
      </c>
      <c r="BV260" s="18" t="str">
        <f t="shared" si="622"/>
        <v/>
      </c>
      <c r="BW260" s="18" t="str">
        <f t="shared" si="671"/>
        <v/>
      </c>
      <c r="BX260" s="18" t="str">
        <f t="shared" si="672"/>
        <v/>
      </c>
      <c r="BY260" s="18" t="str">
        <f>IF(ISNUMBER(BW260), BW260*COS(RADIANS(-$C260+Графики!$B$3))+BX260*SIN(RADIANS(-$C260+Графики!$B$3)),"")</f>
        <v/>
      </c>
      <c r="BZ260" s="19" t="str">
        <f>IF(ISNUMBER(BW260), BW260*COS(RADIANS(-$C260+Графики!$B$5))+BX260*SIN(RADIANS(-$C260+Графики!$B$5)),"")</f>
        <v/>
      </c>
      <c r="CA260" s="29"/>
      <c r="CB260" s="25"/>
      <c r="CC260" s="25"/>
      <c r="CD260" s="25"/>
      <c r="CE260" s="18" t="str">
        <f t="shared" si="623"/>
        <v/>
      </c>
      <c r="CF260" s="18" t="str">
        <f t="shared" si="624"/>
        <v/>
      </c>
      <c r="CG260" s="18" t="str">
        <f t="shared" si="673"/>
        <v/>
      </c>
      <c r="CH260" s="18" t="str">
        <f t="shared" si="674"/>
        <v/>
      </c>
      <c r="CI260" s="18" t="str">
        <f>IF(ISNUMBER(CG260), CG260*COS(RADIANS(-$C260+Графики!$B$3))+CH260*SIN(RADIANS(-$C260+Графики!$B$3)),"")</f>
        <v/>
      </c>
      <c r="CJ260" s="19" t="str">
        <f>IF(ISNUMBER(CG260), CG260*COS(RADIANS(-$C260+Графики!$B$5))+CH260*SIN(RADIANS(-$C260+Графики!$B$5)),"")</f>
        <v/>
      </c>
      <c r="CK260" s="24"/>
      <c r="CL260" s="25"/>
      <c r="CM260" s="25"/>
      <c r="CN260" s="25"/>
      <c r="CO260" s="18" t="str">
        <f t="shared" si="625"/>
        <v/>
      </c>
      <c r="CP260" s="18" t="str">
        <f t="shared" si="626"/>
        <v/>
      </c>
      <c r="CQ260" s="18" t="str">
        <f t="shared" si="675"/>
        <v/>
      </c>
      <c r="CR260" s="18" t="str">
        <f t="shared" si="676"/>
        <v/>
      </c>
      <c r="CS260" s="18" t="str">
        <f>IF(ISNUMBER(CQ260), CQ260*COS(RADIANS(-$C260+Графики!$B$3))+CR260*SIN(RADIANS(-$C260+Графики!$B$3)),"")</f>
        <v/>
      </c>
      <c r="CT260" s="19" t="str">
        <f>IF(ISNUMBER(CQ260), CQ260*COS(RADIANS(-$C260+Графики!$B$5))+CR260*SIN(RADIANS(-$C260+Графики!$B$5)),"")</f>
        <v/>
      </c>
      <c r="CU260" s="24"/>
      <c r="CV260" s="25"/>
      <c r="CW260" s="25"/>
      <c r="CX260" s="25"/>
      <c r="CY260" s="18" t="str">
        <f t="shared" si="627"/>
        <v/>
      </c>
      <c r="CZ260" s="18" t="str">
        <f t="shared" si="628"/>
        <v/>
      </c>
      <c r="DA260" s="18" t="str">
        <f t="shared" si="677"/>
        <v/>
      </c>
      <c r="DB260" s="18" t="str">
        <f t="shared" si="678"/>
        <v/>
      </c>
      <c r="DC260" s="18" t="str">
        <f>IF(ISNUMBER(DA260), DA260*COS(RADIANS(-$C260+Графики!$B$3))+DB260*SIN(RADIANS(-$C260+Графики!$B$3)),"")</f>
        <v/>
      </c>
      <c r="DD260" s="19" t="str">
        <f>IF(ISNUMBER(DA260), DA260*COS(RADIANS(-$C260+Графики!$B$5))+DB260*SIN(RADIANS(-$C260+Графики!$B$5)),"")</f>
        <v/>
      </c>
      <c r="DE260" s="24"/>
      <c r="DF260" s="25"/>
      <c r="DG260" s="25"/>
      <c r="DH260" s="25"/>
      <c r="DI260" s="18" t="str">
        <f t="shared" si="629"/>
        <v/>
      </c>
      <c r="DJ260" s="18" t="str">
        <f t="shared" si="630"/>
        <v/>
      </c>
      <c r="DK260" s="18" t="str">
        <f t="shared" si="679"/>
        <v/>
      </c>
      <c r="DL260" s="18" t="str">
        <f t="shared" si="680"/>
        <v/>
      </c>
      <c r="DM260" s="18" t="str">
        <f>IF(ISNUMBER(DK260), DK260*COS(RADIANS(-$C260+Графики!$B$3))+DL260*SIN(RADIANS(-$C260+Графики!$B$3)),"")</f>
        <v/>
      </c>
      <c r="DN260" s="19" t="str">
        <f>IF(ISNUMBER(DK260), DK260*COS(RADIANS(-$C260+Графики!$B$5))+DL260*SIN(RADIANS(-$C260+Графики!$B$5)),"")</f>
        <v/>
      </c>
      <c r="DO260" s="24"/>
      <c r="DP260" s="25"/>
      <c r="DQ260" s="25"/>
      <c r="DR260" s="25"/>
      <c r="DS260" s="18" t="str">
        <f t="shared" si="631"/>
        <v/>
      </c>
      <c r="DT260" s="18" t="str">
        <f t="shared" si="632"/>
        <v/>
      </c>
      <c r="DU260" s="18" t="str">
        <f t="shared" si="681"/>
        <v/>
      </c>
      <c r="DV260" s="18" t="str">
        <f t="shared" si="682"/>
        <v/>
      </c>
      <c r="DW260" s="18" t="str">
        <f>IF(ISNUMBER(DU260), DU260*COS(RADIANS(-$C260+Графики!$B$3))+DV260*SIN(RADIANS(-$C260+Графики!$B$3)),"")</f>
        <v/>
      </c>
      <c r="DX260" s="19" t="str">
        <f>IF(ISNUMBER(DU260), DU260*COS(RADIANS(-$C260+Графики!$B$5))+DV260*SIN(RADIANS(-$C260+Графики!$B$5)),"")</f>
        <v/>
      </c>
      <c r="DY260" s="24"/>
      <c r="DZ260" s="25"/>
      <c r="EA260" s="25"/>
      <c r="EB260" s="25"/>
      <c r="EC260" s="18" t="str">
        <f t="shared" si="633"/>
        <v/>
      </c>
      <c r="ED260" s="18" t="str">
        <f t="shared" si="634"/>
        <v/>
      </c>
      <c r="EE260" s="18" t="str">
        <f t="shared" si="683"/>
        <v/>
      </c>
      <c r="EF260" s="18" t="str">
        <f t="shared" si="684"/>
        <v/>
      </c>
      <c r="EG260" s="18" t="str">
        <f>IF(ISNUMBER(EE260), EE260*COS(RADIANS(-$C260+Графики!$B$3))+EF260*SIN(RADIANS(-$C260+Графики!$B$3)),"")</f>
        <v/>
      </c>
      <c r="EH260" s="19" t="str">
        <f>IF(ISNUMBER(EE260), EE260*COS(RADIANS(-$C260+Графики!$B$5))+EF260*SIN(RADIANS(-$C260+Графики!$B$5)),"")</f>
        <v/>
      </c>
      <c r="EI260" s="24"/>
      <c r="EJ260" s="25"/>
      <c r="EK260" s="25"/>
      <c r="EL260" s="25"/>
      <c r="EM260" s="18" t="str">
        <f t="shared" si="635"/>
        <v/>
      </c>
      <c r="EN260" s="18" t="str">
        <f t="shared" si="636"/>
        <v/>
      </c>
      <c r="EO260" s="18" t="str">
        <f t="shared" si="685"/>
        <v/>
      </c>
      <c r="EP260" s="18" t="str">
        <f t="shared" si="686"/>
        <v/>
      </c>
      <c r="EQ260" s="18" t="str">
        <f>IF(ISNUMBER(EO260), EO260*COS(RADIANS(-$C260+Графики!$B$3))+EP260*SIN(RADIANS(-$C260+Графики!$B$3)),"")</f>
        <v/>
      </c>
      <c r="ER260" s="19" t="str">
        <f>IF(ISNUMBER(EO260), EO260*COS(RADIANS(-$C260+Графики!$B$5))+EP260*SIN(RADIANS(-$C260+Графики!$B$5)),"")</f>
        <v/>
      </c>
      <c r="ES260" s="24"/>
      <c r="ET260" s="25"/>
      <c r="EU260" s="25"/>
      <c r="EV260" s="25"/>
      <c r="EW260" s="18" t="str">
        <f t="shared" si="637"/>
        <v/>
      </c>
      <c r="EX260" s="18" t="str">
        <f t="shared" si="638"/>
        <v/>
      </c>
      <c r="EY260" s="18" t="str">
        <f t="shared" si="687"/>
        <v/>
      </c>
      <c r="EZ260" s="18" t="str">
        <f t="shared" si="688"/>
        <v/>
      </c>
      <c r="FA260" s="18" t="str">
        <f>IF(ISNUMBER(EY260), EY260*COS(RADIANS(-$C260+Графики!$B$3))+EZ260*SIN(RADIANS(-$C260+Графики!$B$3)),"")</f>
        <v/>
      </c>
      <c r="FB260" s="19" t="str">
        <f>IF(ISNUMBER(EY260), EY260*COS(RADIANS(-$C260+Графики!$B$5))+EZ260*SIN(RADIANS(-$C260+Графики!$B$5)),"")</f>
        <v/>
      </c>
      <c r="FC260" s="24"/>
      <c r="FD260" s="25"/>
      <c r="FE260" s="25"/>
      <c r="FF260" s="25"/>
      <c r="FG260" s="18" t="str">
        <f t="shared" si="639"/>
        <v/>
      </c>
      <c r="FH260" s="18" t="str">
        <f t="shared" si="640"/>
        <v/>
      </c>
      <c r="FI260" s="18" t="str">
        <f t="shared" si="689"/>
        <v/>
      </c>
      <c r="FJ260" s="18" t="str">
        <f t="shared" si="690"/>
        <v/>
      </c>
      <c r="FK260" s="18" t="str">
        <f>IF(ISNUMBER(FI260), FI260*COS(RADIANS(-$C260+Графики!$B$3))+FJ260*SIN(RADIANS(-$C260+Графики!$B$3)),"")</f>
        <v/>
      </c>
      <c r="FL260" s="19" t="str">
        <f>IF(ISNUMBER(FI260), FI260*COS(RADIANS(-$C260+Графики!$B$5))+FJ260*SIN(RADIANS(-$C260+Графики!$B$5)),"")</f>
        <v/>
      </c>
      <c r="FM260" s="24"/>
      <c r="FN260" s="25"/>
      <c r="FO260" s="25"/>
      <c r="FP260" s="25"/>
      <c r="FQ260" s="18" t="str">
        <f t="shared" si="641"/>
        <v/>
      </c>
      <c r="FR260" s="18" t="str">
        <f t="shared" si="642"/>
        <v/>
      </c>
      <c r="FS260" s="18" t="str">
        <f t="shared" si="691"/>
        <v/>
      </c>
      <c r="FT260" s="18" t="str">
        <f t="shared" si="692"/>
        <v/>
      </c>
      <c r="FU260" s="18" t="str">
        <f>IF(ISNUMBER(FS260), FS260*COS(RADIANS(-$C260+Графики!$B$3))+FT260*SIN(RADIANS(-$C260+Графики!$B$3)),"")</f>
        <v/>
      </c>
      <c r="FV260" s="19" t="str">
        <f>IF(ISNUMBER(FS260), FS260*COS(RADIANS(-$C260+Графики!$B$5))+FT260*SIN(RADIANS(-$C260+Графики!$B$5)),"")</f>
        <v/>
      </c>
      <c r="FW260" s="24"/>
      <c r="FX260" s="25"/>
      <c r="FY260" s="25"/>
      <c r="FZ260" s="25"/>
      <c r="GA260" s="18" t="str">
        <f t="shared" si="643"/>
        <v/>
      </c>
      <c r="GB260" s="18" t="str">
        <f t="shared" si="644"/>
        <v/>
      </c>
      <c r="GC260" s="18" t="str">
        <f t="shared" si="693"/>
        <v/>
      </c>
      <c r="GD260" s="18" t="str">
        <f t="shared" si="694"/>
        <v/>
      </c>
      <c r="GE260" s="18" t="str">
        <f>IF(ISNUMBER(GC260), GC260*COS(RADIANS(-$C260+Графики!$B$3))+GD260*SIN(RADIANS(-$C260+Графики!$B$3)),"")</f>
        <v/>
      </c>
      <c r="GF260" s="19" t="str">
        <f>IF(ISNUMBER(GC260), GC260*COS(RADIANS(-$C260+Графики!$B$5))+GD260*SIN(RADIANS(-$C260+Графики!$B$5)),"")</f>
        <v/>
      </c>
      <c r="GG260" s="24"/>
      <c r="GH260" s="25"/>
      <c r="GI260" s="25"/>
      <c r="GJ260" s="25"/>
      <c r="GK260" s="18" t="str">
        <f t="shared" si="645"/>
        <v/>
      </c>
      <c r="GL260" s="18" t="str">
        <f t="shared" si="646"/>
        <v/>
      </c>
      <c r="GM260" s="18" t="str">
        <f t="shared" si="695"/>
        <v/>
      </c>
      <c r="GN260" s="18" t="str">
        <f t="shared" si="696"/>
        <v/>
      </c>
      <c r="GO260" s="18" t="str">
        <f>IF(ISNUMBER(GM260), GM260*COS(RADIANS(-$C260+Графики!$B$3))+GN260*SIN(RADIANS(-$C260+Графики!$B$3)),"")</f>
        <v/>
      </c>
      <c r="GP260" s="19" t="str">
        <f>IF(ISNUMBER(GM260), GM260*COS(RADIANS(-$C260+Графики!$B$5))+GN260*SIN(RADIANS(-$C260+Графики!$B$5)),"")</f>
        <v/>
      </c>
      <c r="GQ260" s="24"/>
      <c r="GR260" s="25"/>
      <c r="GS260" s="25"/>
      <c r="GT260" s="25"/>
      <c r="GU260" s="18" t="str">
        <f t="shared" si="647"/>
        <v/>
      </c>
      <c r="GV260" s="18" t="str">
        <f t="shared" si="648"/>
        <v/>
      </c>
      <c r="GW260" s="18" t="str">
        <f t="shared" si="697"/>
        <v/>
      </c>
      <c r="GX260" s="18" t="str">
        <f t="shared" si="698"/>
        <v/>
      </c>
      <c r="GY260" s="18" t="str">
        <f>IF(ISNUMBER(GW260), GW260*COS(RADIANS(-$C260+Графики!$B$3))+GX260*SIN(RADIANS(-$C260+Графики!$B$3)),"")</f>
        <v/>
      </c>
      <c r="GZ260" s="19" t="str">
        <f>IF(ISNUMBER(GW260), GW260*COS(RADIANS(-$C260+Графики!$B$5))+GX260*SIN(RADIANS(-$C260+Графики!$B$5)),"")</f>
        <v/>
      </c>
      <c r="HA260" s="24"/>
      <c r="HB260" s="25"/>
      <c r="HC260" s="25"/>
      <c r="HD260" s="25"/>
      <c r="HE260" s="18" t="str">
        <f t="shared" si="649"/>
        <v/>
      </c>
      <c r="HF260" s="18" t="str">
        <f t="shared" si="650"/>
        <v/>
      </c>
      <c r="HG260" s="18" t="str">
        <f t="shared" si="699"/>
        <v/>
      </c>
      <c r="HH260" s="18" t="str">
        <f t="shared" si="700"/>
        <v/>
      </c>
      <c r="HI260" s="18" t="str">
        <f>IF(ISNUMBER(HG260), HG260*COS(RADIANS(-$C260+Графики!$B$3))+HH260*SIN(RADIANS(-$C260+Графики!$B$3)),"")</f>
        <v/>
      </c>
      <c r="HJ260" s="19" t="str">
        <f>IF(ISNUMBER(HG260), HG260*COS(RADIANS(-$C260+Графики!$B$5))+HH260*SIN(RADIANS(-$C260+Графики!$B$5)),"")</f>
        <v/>
      </c>
      <c r="HK260" s="24"/>
      <c r="HL260" s="25"/>
      <c r="HM260" s="25"/>
      <c r="HN260" s="25"/>
      <c r="HO260" s="18" t="str">
        <f t="shared" si="651"/>
        <v/>
      </c>
      <c r="HP260" s="18" t="str">
        <f t="shared" si="652"/>
        <v/>
      </c>
      <c r="HQ260" s="18" t="str">
        <f t="shared" si="701"/>
        <v/>
      </c>
      <c r="HR260" s="18" t="str">
        <f t="shared" si="702"/>
        <v/>
      </c>
      <c r="HS260" s="18" t="str">
        <f>IF(ISNUMBER(HQ260), HQ260*COS(RADIANS(-$C260+Графики!$B$3))+HR260*SIN(RADIANS(-$C260+Графики!$B$3)),"")</f>
        <v/>
      </c>
      <c r="HT260" s="19" t="str">
        <f>IF(ISNUMBER(HQ260), HQ260*COS(RADIANS(-$C260+Графики!$B$5))+HR260*SIN(RADIANS(-$C260+Графики!$B$5)),"")</f>
        <v/>
      </c>
      <c r="HU260" s="24"/>
      <c r="HV260" s="25"/>
      <c r="HW260" s="25"/>
      <c r="HX260" s="25"/>
      <c r="HY260" s="18" t="str">
        <f t="shared" si="653"/>
        <v/>
      </c>
      <c r="HZ260" s="18" t="str">
        <f t="shared" si="654"/>
        <v/>
      </c>
      <c r="IA260" s="18" t="str">
        <f t="shared" si="703"/>
        <v/>
      </c>
      <c r="IB260" s="18" t="str">
        <f t="shared" si="704"/>
        <v/>
      </c>
      <c r="IC260" s="18" t="str">
        <f>IF(ISNUMBER(IA260), IA260*COS(RADIANS(-$C260+Графики!$B$3))+IB260*SIN(RADIANS(-$C260+Графики!$B$3)),"")</f>
        <v/>
      </c>
      <c r="ID260" s="19" t="str">
        <f>IF(ISNUMBER(IA260), IA260*COS(RADIANS(-$C260+Графики!$B$5))+IB260*SIN(RADIANS(-$C260+Графики!$B$5)),"")</f>
        <v/>
      </c>
      <c r="IE260" s="24"/>
      <c r="IF260" s="25"/>
      <c r="IG260" s="25"/>
      <c r="IH260" s="25"/>
      <c r="II260" s="18" t="str">
        <f t="shared" si="655"/>
        <v/>
      </c>
      <c r="IJ260" s="18" t="str">
        <f t="shared" si="656"/>
        <v/>
      </c>
      <c r="IK260" s="18" t="str">
        <f t="shared" si="705"/>
        <v/>
      </c>
      <c r="IL260" s="18" t="str">
        <f t="shared" si="706"/>
        <v/>
      </c>
      <c r="IM260" s="18" t="str">
        <f>IF(ISNUMBER(IK260), IK260*COS(RADIANS(-$C260+Графики!$B$3))+IL260*SIN(RADIANS(-$C260+Графики!$B$3)),"")</f>
        <v/>
      </c>
      <c r="IN260" s="19" t="str">
        <f>IF(ISNUMBER(IK260), IK260*COS(RADIANS(-$C260+Графики!$B$5))+IL260*SIN(RADIANS(-$C260+Графики!$B$5)),"")</f>
        <v/>
      </c>
      <c r="IO260" s="24"/>
      <c r="IP260" s="25"/>
      <c r="IQ260" s="25"/>
      <c r="IR260" s="25"/>
      <c r="IS260" s="18" t="str">
        <f t="shared" si="657"/>
        <v/>
      </c>
      <c r="IT260" s="18" t="str">
        <f t="shared" si="658"/>
        <v/>
      </c>
      <c r="IU260" s="18" t="str">
        <f t="shared" si="707"/>
        <v/>
      </c>
      <c r="IV260" s="18" t="str">
        <f t="shared" si="708"/>
        <v/>
      </c>
      <c r="IW260" s="18" t="str">
        <f>IF(ISNUMBER(IU260), IU260*COS(RADIANS(-$C260+Графики!$B$3))+IV260*SIN(RADIANS(-$C260+Графики!$B$3)),"")</f>
        <v/>
      </c>
      <c r="IX260" s="19" t="str">
        <f>IF(ISNUMBER(IU260), IU260*COS(RADIANS(-$C260+Графики!$B$5))+IV260*SIN(RADIANS(-$C260+Графики!$B$5)),"")</f>
        <v/>
      </c>
    </row>
    <row r="261" spans="1:258" s="88" customFormat="1" x14ac:dyDescent="0.25">
      <c r="A261" s="44">
        <v>261</v>
      </c>
      <c r="B261" s="50">
        <v>0</v>
      </c>
      <c r="C261" s="11">
        <f>IF(Графики!$A$7="Расчитывать с учетом закручивания скважины",B261,0)</f>
        <v>0</v>
      </c>
      <c r="D261" s="47">
        <v>129</v>
      </c>
      <c r="E261" s="34">
        <f t="shared" si="709"/>
        <v>0</v>
      </c>
      <c r="F261" s="35">
        <f t="shared" si="709"/>
        <v>0</v>
      </c>
      <c r="G261" s="35">
        <f t="shared" si="710"/>
        <v>0</v>
      </c>
      <c r="H261" s="36">
        <f t="shared" si="711"/>
        <v>0</v>
      </c>
      <c r="I261" s="29"/>
      <c r="J261" s="25"/>
      <c r="K261" s="25"/>
      <c r="L261" s="25"/>
      <c r="M261" s="18" t="str">
        <f t="shared" si="609"/>
        <v/>
      </c>
      <c r="N261" s="18" t="str">
        <f t="shared" si="610"/>
        <v/>
      </c>
      <c r="O261" s="18" t="str">
        <f t="shared" si="659"/>
        <v/>
      </c>
      <c r="P261" s="18" t="str">
        <f t="shared" si="660"/>
        <v/>
      </c>
      <c r="Q261" s="18" t="str">
        <f>IF(ISNUMBER(O261), O261*COS(RADIANS(-$C261+Графики!$B$3))+P261*SIN(RADIANS(-$C261+Графики!$B$3)),"")</f>
        <v/>
      </c>
      <c r="R261" s="19" t="str">
        <f>IF(ISNUMBER(O261), O261*COS(RADIANS(-$C261+Графики!$B$5))+P261*SIN(RADIANS(-$C261+Графики!$B$5)),"")</f>
        <v/>
      </c>
      <c r="S261" s="29"/>
      <c r="T261" s="25"/>
      <c r="U261" s="25"/>
      <c r="V261" s="25"/>
      <c r="W261" s="18" t="str">
        <f t="shared" si="611"/>
        <v/>
      </c>
      <c r="X261" s="18" t="str">
        <f t="shared" si="612"/>
        <v/>
      </c>
      <c r="Y261" s="18" t="str">
        <f t="shared" si="661"/>
        <v/>
      </c>
      <c r="Z261" s="18" t="str">
        <f t="shared" si="662"/>
        <v/>
      </c>
      <c r="AA261" s="18" t="str">
        <f>IF(ISNUMBER(Y261), Y261*COS(RADIANS(-$C261+Графики!$B$3))+Z261*SIN(RADIANS(-$C261+Графики!$B$3)),"")</f>
        <v/>
      </c>
      <c r="AB261" s="18" t="str">
        <f>IF(ISNUMBER(Y261), Y261*COS(RADIANS(-$C261+Графики!$B$5))+Z261*SIN(RADIANS(-$C261+Графики!$B$5)),"")</f>
        <v/>
      </c>
      <c r="AC261" s="24"/>
      <c r="AD261" s="25"/>
      <c r="AE261" s="25"/>
      <c r="AF261" s="25"/>
      <c r="AG261" s="18" t="str">
        <f t="shared" si="613"/>
        <v/>
      </c>
      <c r="AH261" s="18" t="str">
        <f t="shared" si="614"/>
        <v/>
      </c>
      <c r="AI261" s="18" t="str">
        <f t="shared" si="663"/>
        <v/>
      </c>
      <c r="AJ261" s="18" t="str">
        <f t="shared" si="664"/>
        <v/>
      </c>
      <c r="AK261" s="18" t="str">
        <f>IF(ISNUMBER(AI261), AI261*COS(RADIANS(-$C261+Графики!$B$3))+AJ261*SIN(RADIANS(-$C261+Графики!$B$3)),"")</f>
        <v/>
      </c>
      <c r="AL261" s="19" t="str">
        <f>IF(ISNUMBER(AI261), AI261*COS(RADIANS(-$C261+Графики!$B$5))+AJ261*SIN(RADIANS(-$C261+Графики!$B$5)),"")</f>
        <v/>
      </c>
      <c r="AM261" s="24"/>
      <c r="AN261" s="25"/>
      <c r="AO261" s="25"/>
      <c r="AP261" s="25"/>
      <c r="AQ261" s="18" t="str">
        <f t="shared" si="615"/>
        <v/>
      </c>
      <c r="AR261" s="18" t="str">
        <f t="shared" si="616"/>
        <v/>
      </c>
      <c r="AS261" s="18" t="str">
        <f t="shared" si="665"/>
        <v/>
      </c>
      <c r="AT261" s="18" t="str">
        <f t="shared" si="666"/>
        <v/>
      </c>
      <c r="AU261" s="18" t="str">
        <f>IF(ISNUMBER(AS261), AS261*COS(RADIANS(-$C261+Графики!$B$3))+AT261*SIN(RADIANS(-$C261+Графики!$B$3)),"")</f>
        <v/>
      </c>
      <c r="AV261" s="19" t="str">
        <f>IF(ISNUMBER(AS261), AS261*COS(RADIANS(-$C261+Графики!$B$5))+AT261*SIN(RADIANS(-$C261+Графики!$B$5)),"")</f>
        <v/>
      </c>
      <c r="AW261" s="24"/>
      <c r="AX261" s="25"/>
      <c r="AY261" s="25"/>
      <c r="AZ261" s="25"/>
      <c r="BA261" s="18" t="str">
        <f t="shared" si="617"/>
        <v/>
      </c>
      <c r="BB261" s="18" t="str">
        <f t="shared" si="618"/>
        <v/>
      </c>
      <c r="BC261" s="18" t="str">
        <f t="shared" si="667"/>
        <v/>
      </c>
      <c r="BD261" s="18" t="str">
        <f t="shared" si="668"/>
        <v/>
      </c>
      <c r="BE261" s="18" t="str">
        <f>IF(ISNUMBER(BC261), BC261*COS(RADIANS(-$C261+Графики!$B$3))+BD261*SIN(RADIANS(-$C261+Графики!$B$3)),"")</f>
        <v/>
      </c>
      <c r="BF261" s="19" t="str">
        <f>IF(ISNUMBER(BC261), BC261*COS(RADIANS(-$C261+Графики!$B$5))+BD261*SIN(RADIANS(-$C261+Графики!$B$5)),"")</f>
        <v/>
      </c>
      <c r="BG261" s="24"/>
      <c r="BH261" s="25"/>
      <c r="BI261" s="25"/>
      <c r="BJ261" s="25"/>
      <c r="BK261" s="18" t="str">
        <f t="shared" si="619"/>
        <v/>
      </c>
      <c r="BL261" s="18" t="str">
        <f t="shared" si="620"/>
        <v/>
      </c>
      <c r="BM261" s="18" t="str">
        <f t="shared" si="669"/>
        <v/>
      </c>
      <c r="BN261" s="18" t="str">
        <f t="shared" si="670"/>
        <v/>
      </c>
      <c r="BO261" s="18" t="str">
        <f>IF(ISNUMBER(BM261), BM261*COS(RADIANS(-$C261+Графики!$B$3))+BN261*SIN(RADIANS(-$C261+Графики!$B$3)),"")</f>
        <v/>
      </c>
      <c r="BP261" s="19" t="str">
        <f>IF(ISNUMBER(BM261), BM261*COS(RADIANS(-$C261+Графики!$B$5))+BN261*SIN(RADIANS(-$C261+Графики!$B$5)),"")</f>
        <v/>
      </c>
      <c r="BQ261" s="24"/>
      <c r="BR261" s="25"/>
      <c r="BS261" s="25"/>
      <c r="BT261" s="25"/>
      <c r="BU261" s="18" t="str">
        <f t="shared" si="621"/>
        <v/>
      </c>
      <c r="BV261" s="18" t="str">
        <f t="shared" si="622"/>
        <v/>
      </c>
      <c r="BW261" s="18" t="str">
        <f t="shared" si="671"/>
        <v/>
      </c>
      <c r="BX261" s="18" t="str">
        <f t="shared" si="672"/>
        <v/>
      </c>
      <c r="BY261" s="18" t="str">
        <f>IF(ISNUMBER(BW261), BW261*COS(RADIANS(-$C261+Графики!$B$3))+BX261*SIN(RADIANS(-$C261+Графики!$B$3)),"")</f>
        <v/>
      </c>
      <c r="BZ261" s="19" t="str">
        <f>IF(ISNUMBER(BW261), BW261*COS(RADIANS(-$C261+Графики!$B$5))+BX261*SIN(RADIANS(-$C261+Графики!$B$5)),"")</f>
        <v/>
      </c>
      <c r="CA261" s="29"/>
      <c r="CB261" s="25"/>
      <c r="CC261" s="25"/>
      <c r="CD261" s="25"/>
      <c r="CE261" s="18" t="str">
        <f t="shared" si="623"/>
        <v/>
      </c>
      <c r="CF261" s="18" t="str">
        <f t="shared" si="624"/>
        <v/>
      </c>
      <c r="CG261" s="18" t="str">
        <f t="shared" si="673"/>
        <v/>
      </c>
      <c r="CH261" s="18" t="str">
        <f t="shared" si="674"/>
        <v/>
      </c>
      <c r="CI261" s="18" t="str">
        <f>IF(ISNUMBER(CG261), CG261*COS(RADIANS(-$C261+Графики!$B$3))+CH261*SIN(RADIANS(-$C261+Графики!$B$3)),"")</f>
        <v/>
      </c>
      <c r="CJ261" s="19" t="str">
        <f>IF(ISNUMBER(CG261), CG261*COS(RADIANS(-$C261+Графики!$B$5))+CH261*SIN(RADIANS(-$C261+Графики!$B$5)),"")</f>
        <v/>
      </c>
      <c r="CK261" s="24"/>
      <c r="CL261" s="25"/>
      <c r="CM261" s="25"/>
      <c r="CN261" s="25"/>
      <c r="CO261" s="18" t="str">
        <f t="shared" si="625"/>
        <v/>
      </c>
      <c r="CP261" s="18" t="str">
        <f t="shared" si="626"/>
        <v/>
      </c>
      <c r="CQ261" s="18" t="str">
        <f t="shared" si="675"/>
        <v/>
      </c>
      <c r="CR261" s="18" t="str">
        <f t="shared" si="676"/>
        <v/>
      </c>
      <c r="CS261" s="18" t="str">
        <f>IF(ISNUMBER(CQ261), CQ261*COS(RADIANS(-$C261+Графики!$B$3))+CR261*SIN(RADIANS(-$C261+Графики!$B$3)),"")</f>
        <v/>
      </c>
      <c r="CT261" s="19" t="str">
        <f>IF(ISNUMBER(CQ261), CQ261*COS(RADIANS(-$C261+Графики!$B$5))+CR261*SIN(RADIANS(-$C261+Графики!$B$5)),"")</f>
        <v/>
      </c>
      <c r="CU261" s="24"/>
      <c r="CV261" s="25"/>
      <c r="CW261" s="25"/>
      <c r="CX261" s="25"/>
      <c r="CY261" s="18" t="str">
        <f t="shared" si="627"/>
        <v/>
      </c>
      <c r="CZ261" s="18" t="str">
        <f t="shared" si="628"/>
        <v/>
      </c>
      <c r="DA261" s="18" t="str">
        <f t="shared" si="677"/>
        <v/>
      </c>
      <c r="DB261" s="18" t="str">
        <f t="shared" si="678"/>
        <v/>
      </c>
      <c r="DC261" s="18" t="str">
        <f>IF(ISNUMBER(DA261), DA261*COS(RADIANS(-$C261+Графики!$B$3))+DB261*SIN(RADIANS(-$C261+Графики!$B$3)),"")</f>
        <v/>
      </c>
      <c r="DD261" s="19" t="str">
        <f>IF(ISNUMBER(DA261), DA261*COS(RADIANS(-$C261+Графики!$B$5))+DB261*SIN(RADIANS(-$C261+Графики!$B$5)),"")</f>
        <v/>
      </c>
      <c r="DE261" s="24"/>
      <c r="DF261" s="25"/>
      <c r="DG261" s="25"/>
      <c r="DH261" s="25"/>
      <c r="DI261" s="18" t="str">
        <f t="shared" si="629"/>
        <v/>
      </c>
      <c r="DJ261" s="18" t="str">
        <f t="shared" si="630"/>
        <v/>
      </c>
      <c r="DK261" s="18" t="str">
        <f t="shared" si="679"/>
        <v/>
      </c>
      <c r="DL261" s="18" t="str">
        <f t="shared" si="680"/>
        <v/>
      </c>
      <c r="DM261" s="18" t="str">
        <f>IF(ISNUMBER(DK261), DK261*COS(RADIANS(-$C261+Графики!$B$3))+DL261*SIN(RADIANS(-$C261+Графики!$B$3)),"")</f>
        <v/>
      </c>
      <c r="DN261" s="19" t="str">
        <f>IF(ISNUMBER(DK261), DK261*COS(RADIANS(-$C261+Графики!$B$5))+DL261*SIN(RADIANS(-$C261+Графики!$B$5)),"")</f>
        <v/>
      </c>
      <c r="DO261" s="24"/>
      <c r="DP261" s="25"/>
      <c r="DQ261" s="25"/>
      <c r="DR261" s="25"/>
      <c r="DS261" s="18" t="str">
        <f t="shared" si="631"/>
        <v/>
      </c>
      <c r="DT261" s="18" t="str">
        <f t="shared" si="632"/>
        <v/>
      </c>
      <c r="DU261" s="18" t="str">
        <f t="shared" si="681"/>
        <v/>
      </c>
      <c r="DV261" s="18" t="str">
        <f t="shared" si="682"/>
        <v/>
      </c>
      <c r="DW261" s="18" t="str">
        <f>IF(ISNUMBER(DU261), DU261*COS(RADIANS(-$C261+Графики!$B$3))+DV261*SIN(RADIANS(-$C261+Графики!$B$3)),"")</f>
        <v/>
      </c>
      <c r="DX261" s="19" t="str">
        <f>IF(ISNUMBER(DU261), DU261*COS(RADIANS(-$C261+Графики!$B$5))+DV261*SIN(RADIANS(-$C261+Графики!$B$5)),"")</f>
        <v/>
      </c>
      <c r="DY261" s="24"/>
      <c r="DZ261" s="25"/>
      <c r="EA261" s="25"/>
      <c r="EB261" s="25"/>
      <c r="EC261" s="18" t="str">
        <f t="shared" si="633"/>
        <v/>
      </c>
      <c r="ED261" s="18" t="str">
        <f t="shared" si="634"/>
        <v/>
      </c>
      <c r="EE261" s="18" t="str">
        <f t="shared" si="683"/>
        <v/>
      </c>
      <c r="EF261" s="18" t="str">
        <f t="shared" si="684"/>
        <v/>
      </c>
      <c r="EG261" s="18" t="str">
        <f>IF(ISNUMBER(EE261), EE261*COS(RADIANS(-$C261+Графики!$B$3))+EF261*SIN(RADIANS(-$C261+Графики!$B$3)),"")</f>
        <v/>
      </c>
      <c r="EH261" s="19" t="str">
        <f>IF(ISNUMBER(EE261), EE261*COS(RADIANS(-$C261+Графики!$B$5))+EF261*SIN(RADIANS(-$C261+Графики!$B$5)),"")</f>
        <v/>
      </c>
      <c r="EI261" s="24"/>
      <c r="EJ261" s="25"/>
      <c r="EK261" s="25"/>
      <c r="EL261" s="25"/>
      <c r="EM261" s="18" t="str">
        <f t="shared" si="635"/>
        <v/>
      </c>
      <c r="EN261" s="18" t="str">
        <f t="shared" si="636"/>
        <v/>
      </c>
      <c r="EO261" s="18" t="str">
        <f t="shared" si="685"/>
        <v/>
      </c>
      <c r="EP261" s="18" t="str">
        <f t="shared" si="686"/>
        <v/>
      </c>
      <c r="EQ261" s="18" t="str">
        <f>IF(ISNUMBER(EO261), EO261*COS(RADIANS(-$C261+Графики!$B$3))+EP261*SIN(RADIANS(-$C261+Графики!$B$3)),"")</f>
        <v/>
      </c>
      <c r="ER261" s="19" t="str">
        <f>IF(ISNUMBER(EO261), EO261*COS(RADIANS(-$C261+Графики!$B$5))+EP261*SIN(RADIANS(-$C261+Графики!$B$5)),"")</f>
        <v/>
      </c>
      <c r="ES261" s="24"/>
      <c r="ET261" s="25"/>
      <c r="EU261" s="25"/>
      <c r="EV261" s="25"/>
      <c r="EW261" s="18" t="str">
        <f t="shared" si="637"/>
        <v/>
      </c>
      <c r="EX261" s="18" t="str">
        <f t="shared" si="638"/>
        <v/>
      </c>
      <c r="EY261" s="18" t="str">
        <f t="shared" si="687"/>
        <v/>
      </c>
      <c r="EZ261" s="18" t="str">
        <f t="shared" si="688"/>
        <v/>
      </c>
      <c r="FA261" s="18" t="str">
        <f>IF(ISNUMBER(EY261), EY261*COS(RADIANS(-$C261+Графики!$B$3))+EZ261*SIN(RADIANS(-$C261+Графики!$B$3)),"")</f>
        <v/>
      </c>
      <c r="FB261" s="19" t="str">
        <f>IF(ISNUMBER(EY261), EY261*COS(RADIANS(-$C261+Графики!$B$5))+EZ261*SIN(RADIANS(-$C261+Графики!$B$5)),"")</f>
        <v/>
      </c>
      <c r="FC261" s="24"/>
      <c r="FD261" s="25"/>
      <c r="FE261" s="25"/>
      <c r="FF261" s="25"/>
      <c r="FG261" s="18" t="str">
        <f t="shared" si="639"/>
        <v/>
      </c>
      <c r="FH261" s="18" t="str">
        <f t="shared" si="640"/>
        <v/>
      </c>
      <c r="FI261" s="18" t="str">
        <f t="shared" si="689"/>
        <v/>
      </c>
      <c r="FJ261" s="18" t="str">
        <f t="shared" si="690"/>
        <v/>
      </c>
      <c r="FK261" s="18" t="str">
        <f>IF(ISNUMBER(FI261), FI261*COS(RADIANS(-$C261+Графики!$B$3))+FJ261*SIN(RADIANS(-$C261+Графики!$B$3)),"")</f>
        <v/>
      </c>
      <c r="FL261" s="19" t="str">
        <f>IF(ISNUMBER(FI261), FI261*COS(RADIANS(-$C261+Графики!$B$5))+FJ261*SIN(RADIANS(-$C261+Графики!$B$5)),"")</f>
        <v/>
      </c>
      <c r="FM261" s="24"/>
      <c r="FN261" s="25"/>
      <c r="FO261" s="25"/>
      <c r="FP261" s="25"/>
      <c r="FQ261" s="18" t="str">
        <f t="shared" si="641"/>
        <v/>
      </c>
      <c r="FR261" s="18" t="str">
        <f t="shared" si="642"/>
        <v/>
      </c>
      <c r="FS261" s="18" t="str">
        <f t="shared" si="691"/>
        <v/>
      </c>
      <c r="FT261" s="18" t="str">
        <f t="shared" si="692"/>
        <v/>
      </c>
      <c r="FU261" s="18" t="str">
        <f>IF(ISNUMBER(FS261), FS261*COS(RADIANS(-$C261+Графики!$B$3))+FT261*SIN(RADIANS(-$C261+Графики!$B$3)),"")</f>
        <v/>
      </c>
      <c r="FV261" s="19" t="str">
        <f>IF(ISNUMBER(FS261), FS261*COS(RADIANS(-$C261+Графики!$B$5))+FT261*SIN(RADIANS(-$C261+Графики!$B$5)),"")</f>
        <v/>
      </c>
      <c r="FW261" s="24"/>
      <c r="FX261" s="25"/>
      <c r="FY261" s="25"/>
      <c r="FZ261" s="25"/>
      <c r="GA261" s="18" t="str">
        <f t="shared" si="643"/>
        <v/>
      </c>
      <c r="GB261" s="18" t="str">
        <f t="shared" si="644"/>
        <v/>
      </c>
      <c r="GC261" s="18" t="str">
        <f t="shared" si="693"/>
        <v/>
      </c>
      <c r="GD261" s="18" t="str">
        <f t="shared" si="694"/>
        <v/>
      </c>
      <c r="GE261" s="18" t="str">
        <f>IF(ISNUMBER(GC261), GC261*COS(RADIANS(-$C261+Графики!$B$3))+GD261*SIN(RADIANS(-$C261+Графики!$B$3)),"")</f>
        <v/>
      </c>
      <c r="GF261" s="19" t="str">
        <f>IF(ISNUMBER(GC261), GC261*COS(RADIANS(-$C261+Графики!$B$5))+GD261*SIN(RADIANS(-$C261+Графики!$B$5)),"")</f>
        <v/>
      </c>
      <c r="GG261" s="24"/>
      <c r="GH261" s="25"/>
      <c r="GI261" s="25"/>
      <c r="GJ261" s="25"/>
      <c r="GK261" s="18" t="str">
        <f t="shared" si="645"/>
        <v/>
      </c>
      <c r="GL261" s="18" t="str">
        <f t="shared" si="646"/>
        <v/>
      </c>
      <c r="GM261" s="18" t="str">
        <f t="shared" si="695"/>
        <v/>
      </c>
      <c r="GN261" s="18" t="str">
        <f t="shared" si="696"/>
        <v/>
      </c>
      <c r="GO261" s="18" t="str">
        <f>IF(ISNUMBER(GM261), GM261*COS(RADIANS(-$C261+Графики!$B$3))+GN261*SIN(RADIANS(-$C261+Графики!$B$3)),"")</f>
        <v/>
      </c>
      <c r="GP261" s="19" t="str">
        <f>IF(ISNUMBER(GM261), GM261*COS(RADIANS(-$C261+Графики!$B$5))+GN261*SIN(RADIANS(-$C261+Графики!$B$5)),"")</f>
        <v/>
      </c>
      <c r="GQ261" s="24"/>
      <c r="GR261" s="25"/>
      <c r="GS261" s="25"/>
      <c r="GT261" s="25"/>
      <c r="GU261" s="18" t="str">
        <f t="shared" si="647"/>
        <v/>
      </c>
      <c r="GV261" s="18" t="str">
        <f t="shared" si="648"/>
        <v/>
      </c>
      <c r="GW261" s="18" t="str">
        <f t="shared" si="697"/>
        <v/>
      </c>
      <c r="GX261" s="18" t="str">
        <f t="shared" si="698"/>
        <v/>
      </c>
      <c r="GY261" s="18" t="str">
        <f>IF(ISNUMBER(GW261), GW261*COS(RADIANS(-$C261+Графики!$B$3))+GX261*SIN(RADIANS(-$C261+Графики!$B$3)),"")</f>
        <v/>
      </c>
      <c r="GZ261" s="19" t="str">
        <f>IF(ISNUMBER(GW261), GW261*COS(RADIANS(-$C261+Графики!$B$5))+GX261*SIN(RADIANS(-$C261+Графики!$B$5)),"")</f>
        <v/>
      </c>
      <c r="HA261" s="24"/>
      <c r="HB261" s="25"/>
      <c r="HC261" s="25"/>
      <c r="HD261" s="25"/>
      <c r="HE261" s="18" t="str">
        <f t="shared" si="649"/>
        <v/>
      </c>
      <c r="HF261" s="18" t="str">
        <f t="shared" si="650"/>
        <v/>
      </c>
      <c r="HG261" s="18" t="str">
        <f t="shared" si="699"/>
        <v/>
      </c>
      <c r="HH261" s="18" t="str">
        <f t="shared" si="700"/>
        <v/>
      </c>
      <c r="HI261" s="18" t="str">
        <f>IF(ISNUMBER(HG261), HG261*COS(RADIANS(-$C261+Графики!$B$3))+HH261*SIN(RADIANS(-$C261+Графики!$B$3)),"")</f>
        <v/>
      </c>
      <c r="HJ261" s="19" t="str">
        <f>IF(ISNUMBER(HG261), HG261*COS(RADIANS(-$C261+Графики!$B$5))+HH261*SIN(RADIANS(-$C261+Графики!$B$5)),"")</f>
        <v/>
      </c>
      <c r="HK261" s="24"/>
      <c r="HL261" s="25"/>
      <c r="HM261" s="25"/>
      <c r="HN261" s="25"/>
      <c r="HO261" s="18" t="str">
        <f t="shared" si="651"/>
        <v/>
      </c>
      <c r="HP261" s="18" t="str">
        <f t="shared" si="652"/>
        <v/>
      </c>
      <c r="HQ261" s="18" t="str">
        <f t="shared" si="701"/>
        <v/>
      </c>
      <c r="HR261" s="18" t="str">
        <f t="shared" si="702"/>
        <v/>
      </c>
      <c r="HS261" s="18" t="str">
        <f>IF(ISNUMBER(HQ261), HQ261*COS(RADIANS(-$C261+Графики!$B$3))+HR261*SIN(RADIANS(-$C261+Графики!$B$3)),"")</f>
        <v/>
      </c>
      <c r="HT261" s="19" t="str">
        <f>IF(ISNUMBER(HQ261), HQ261*COS(RADIANS(-$C261+Графики!$B$5))+HR261*SIN(RADIANS(-$C261+Графики!$B$5)),"")</f>
        <v/>
      </c>
      <c r="HU261" s="24"/>
      <c r="HV261" s="25"/>
      <c r="HW261" s="25"/>
      <c r="HX261" s="25"/>
      <c r="HY261" s="18" t="str">
        <f t="shared" si="653"/>
        <v/>
      </c>
      <c r="HZ261" s="18" t="str">
        <f t="shared" si="654"/>
        <v/>
      </c>
      <c r="IA261" s="18" t="str">
        <f t="shared" si="703"/>
        <v/>
      </c>
      <c r="IB261" s="18" t="str">
        <f t="shared" si="704"/>
        <v/>
      </c>
      <c r="IC261" s="18" t="str">
        <f>IF(ISNUMBER(IA261), IA261*COS(RADIANS(-$C261+Графики!$B$3))+IB261*SIN(RADIANS(-$C261+Графики!$B$3)),"")</f>
        <v/>
      </c>
      <c r="ID261" s="19" t="str">
        <f>IF(ISNUMBER(IA261), IA261*COS(RADIANS(-$C261+Графики!$B$5))+IB261*SIN(RADIANS(-$C261+Графики!$B$5)),"")</f>
        <v/>
      </c>
      <c r="IE261" s="24"/>
      <c r="IF261" s="25"/>
      <c r="IG261" s="25"/>
      <c r="IH261" s="25"/>
      <c r="II261" s="18" t="str">
        <f t="shared" si="655"/>
        <v/>
      </c>
      <c r="IJ261" s="18" t="str">
        <f t="shared" si="656"/>
        <v/>
      </c>
      <c r="IK261" s="18" t="str">
        <f t="shared" si="705"/>
        <v/>
      </c>
      <c r="IL261" s="18" t="str">
        <f t="shared" si="706"/>
        <v/>
      </c>
      <c r="IM261" s="18" t="str">
        <f>IF(ISNUMBER(IK261), IK261*COS(RADIANS(-$C261+Графики!$B$3))+IL261*SIN(RADIANS(-$C261+Графики!$B$3)),"")</f>
        <v/>
      </c>
      <c r="IN261" s="19" t="str">
        <f>IF(ISNUMBER(IK261), IK261*COS(RADIANS(-$C261+Графики!$B$5))+IL261*SIN(RADIANS(-$C261+Графики!$B$5)),"")</f>
        <v/>
      </c>
      <c r="IO261" s="24"/>
      <c r="IP261" s="25"/>
      <c r="IQ261" s="25"/>
      <c r="IR261" s="25"/>
      <c r="IS261" s="18" t="str">
        <f t="shared" si="657"/>
        <v/>
      </c>
      <c r="IT261" s="18" t="str">
        <f t="shared" si="658"/>
        <v/>
      </c>
      <c r="IU261" s="18" t="str">
        <f t="shared" si="707"/>
        <v/>
      </c>
      <c r="IV261" s="18" t="str">
        <f t="shared" si="708"/>
        <v/>
      </c>
      <c r="IW261" s="18" t="str">
        <f>IF(ISNUMBER(IU261), IU261*COS(RADIANS(-$C261+Графики!$B$3))+IV261*SIN(RADIANS(-$C261+Графики!$B$3)),"")</f>
        <v/>
      </c>
      <c r="IX261" s="19" t="str">
        <f>IF(ISNUMBER(IU261), IU261*COS(RADIANS(-$C261+Графики!$B$5))+IV261*SIN(RADIANS(-$C261+Графики!$B$5)),"")</f>
        <v/>
      </c>
    </row>
    <row r="262" spans="1:258" s="88" customFormat="1" x14ac:dyDescent="0.25">
      <c r="A262" s="44">
        <v>262</v>
      </c>
      <c r="B262" s="50">
        <v>0</v>
      </c>
      <c r="C262" s="11">
        <f>IF(Графики!$A$7="Расчитывать с учетом закручивания скважины",B262,0)</f>
        <v>0</v>
      </c>
      <c r="D262" s="47">
        <v>129.5</v>
      </c>
      <c r="E262" s="34">
        <f t="shared" si="709"/>
        <v>0</v>
      </c>
      <c r="F262" s="35">
        <f t="shared" si="709"/>
        <v>0</v>
      </c>
      <c r="G262" s="35">
        <f t="shared" si="710"/>
        <v>0</v>
      </c>
      <c r="H262" s="36">
        <f t="shared" si="711"/>
        <v>0</v>
      </c>
      <c r="I262" s="29"/>
      <c r="J262" s="25"/>
      <c r="K262" s="25"/>
      <c r="L262" s="25"/>
      <c r="M262" s="18" t="str">
        <f t="shared" si="609"/>
        <v/>
      </c>
      <c r="N262" s="18" t="str">
        <f t="shared" si="610"/>
        <v/>
      </c>
      <c r="O262" s="18" t="str">
        <f t="shared" si="659"/>
        <v/>
      </c>
      <c r="P262" s="18" t="str">
        <f t="shared" si="660"/>
        <v/>
      </c>
      <c r="Q262" s="18" t="str">
        <f>IF(ISNUMBER(O262), O262*COS(RADIANS(-$C262+Графики!$B$3))+P262*SIN(RADIANS(-$C262+Графики!$B$3)),"")</f>
        <v/>
      </c>
      <c r="R262" s="19" t="str">
        <f>IF(ISNUMBER(O262), O262*COS(RADIANS(-$C262+Графики!$B$5))+P262*SIN(RADIANS(-$C262+Графики!$B$5)),"")</f>
        <v/>
      </c>
      <c r="S262" s="29"/>
      <c r="T262" s="25"/>
      <c r="U262" s="25"/>
      <c r="V262" s="25"/>
      <c r="W262" s="18" t="str">
        <f t="shared" si="611"/>
        <v/>
      </c>
      <c r="X262" s="18" t="str">
        <f t="shared" si="612"/>
        <v/>
      </c>
      <c r="Y262" s="18" t="str">
        <f t="shared" si="661"/>
        <v/>
      </c>
      <c r="Z262" s="18" t="str">
        <f t="shared" si="662"/>
        <v/>
      </c>
      <c r="AA262" s="18" t="str">
        <f>IF(ISNUMBER(Y262), Y262*COS(RADIANS(-$C262+Графики!$B$3))+Z262*SIN(RADIANS(-$C262+Графики!$B$3)),"")</f>
        <v/>
      </c>
      <c r="AB262" s="18" t="str">
        <f>IF(ISNUMBER(Y262), Y262*COS(RADIANS(-$C262+Графики!$B$5))+Z262*SIN(RADIANS(-$C262+Графики!$B$5)),"")</f>
        <v/>
      </c>
      <c r="AC262" s="24"/>
      <c r="AD262" s="25"/>
      <c r="AE262" s="25"/>
      <c r="AF262" s="25"/>
      <c r="AG262" s="18" t="str">
        <f t="shared" si="613"/>
        <v/>
      </c>
      <c r="AH262" s="18" t="str">
        <f t="shared" si="614"/>
        <v/>
      </c>
      <c r="AI262" s="18" t="str">
        <f t="shared" si="663"/>
        <v/>
      </c>
      <c r="AJ262" s="18" t="str">
        <f t="shared" si="664"/>
        <v/>
      </c>
      <c r="AK262" s="18" t="str">
        <f>IF(ISNUMBER(AI262), AI262*COS(RADIANS(-$C262+Графики!$B$3))+AJ262*SIN(RADIANS(-$C262+Графики!$B$3)),"")</f>
        <v/>
      </c>
      <c r="AL262" s="19" t="str">
        <f>IF(ISNUMBER(AI262), AI262*COS(RADIANS(-$C262+Графики!$B$5))+AJ262*SIN(RADIANS(-$C262+Графики!$B$5)),"")</f>
        <v/>
      </c>
      <c r="AM262" s="24"/>
      <c r="AN262" s="25"/>
      <c r="AO262" s="25"/>
      <c r="AP262" s="25"/>
      <c r="AQ262" s="18" t="str">
        <f t="shared" si="615"/>
        <v/>
      </c>
      <c r="AR262" s="18" t="str">
        <f t="shared" si="616"/>
        <v/>
      </c>
      <c r="AS262" s="18" t="str">
        <f t="shared" si="665"/>
        <v/>
      </c>
      <c r="AT262" s="18" t="str">
        <f t="shared" si="666"/>
        <v/>
      </c>
      <c r="AU262" s="18" t="str">
        <f>IF(ISNUMBER(AS262), AS262*COS(RADIANS(-$C262+Графики!$B$3))+AT262*SIN(RADIANS(-$C262+Графики!$B$3)),"")</f>
        <v/>
      </c>
      <c r="AV262" s="19" t="str">
        <f>IF(ISNUMBER(AS262), AS262*COS(RADIANS(-$C262+Графики!$B$5))+AT262*SIN(RADIANS(-$C262+Графики!$B$5)),"")</f>
        <v/>
      </c>
      <c r="AW262" s="24"/>
      <c r="AX262" s="25"/>
      <c r="AY262" s="25"/>
      <c r="AZ262" s="25"/>
      <c r="BA262" s="18" t="str">
        <f t="shared" si="617"/>
        <v/>
      </c>
      <c r="BB262" s="18" t="str">
        <f t="shared" si="618"/>
        <v/>
      </c>
      <c r="BC262" s="18" t="str">
        <f t="shared" si="667"/>
        <v/>
      </c>
      <c r="BD262" s="18" t="str">
        <f t="shared" si="668"/>
        <v/>
      </c>
      <c r="BE262" s="18" t="str">
        <f>IF(ISNUMBER(BC262), BC262*COS(RADIANS(-$C262+Графики!$B$3))+BD262*SIN(RADIANS(-$C262+Графики!$B$3)),"")</f>
        <v/>
      </c>
      <c r="BF262" s="19" t="str">
        <f>IF(ISNUMBER(BC262), BC262*COS(RADIANS(-$C262+Графики!$B$5))+BD262*SIN(RADIANS(-$C262+Графики!$B$5)),"")</f>
        <v/>
      </c>
      <c r="BG262" s="24"/>
      <c r="BH262" s="25"/>
      <c r="BI262" s="25"/>
      <c r="BJ262" s="25"/>
      <c r="BK262" s="18" t="str">
        <f t="shared" si="619"/>
        <v/>
      </c>
      <c r="BL262" s="18" t="str">
        <f t="shared" si="620"/>
        <v/>
      </c>
      <c r="BM262" s="18" t="str">
        <f t="shared" si="669"/>
        <v/>
      </c>
      <c r="BN262" s="18" t="str">
        <f t="shared" si="670"/>
        <v/>
      </c>
      <c r="BO262" s="18" t="str">
        <f>IF(ISNUMBER(BM262), BM262*COS(RADIANS(-$C262+Графики!$B$3))+BN262*SIN(RADIANS(-$C262+Графики!$B$3)),"")</f>
        <v/>
      </c>
      <c r="BP262" s="19" t="str">
        <f>IF(ISNUMBER(BM262), BM262*COS(RADIANS(-$C262+Графики!$B$5))+BN262*SIN(RADIANS(-$C262+Графики!$B$5)),"")</f>
        <v/>
      </c>
      <c r="BQ262" s="24"/>
      <c r="BR262" s="25"/>
      <c r="BS262" s="25"/>
      <c r="BT262" s="25"/>
      <c r="BU262" s="18" t="str">
        <f t="shared" si="621"/>
        <v/>
      </c>
      <c r="BV262" s="18" t="str">
        <f t="shared" si="622"/>
        <v/>
      </c>
      <c r="BW262" s="18" t="str">
        <f t="shared" si="671"/>
        <v/>
      </c>
      <c r="BX262" s="18" t="str">
        <f t="shared" si="672"/>
        <v/>
      </c>
      <c r="BY262" s="18" t="str">
        <f>IF(ISNUMBER(BW262), BW262*COS(RADIANS(-$C262+Графики!$B$3))+BX262*SIN(RADIANS(-$C262+Графики!$B$3)),"")</f>
        <v/>
      </c>
      <c r="BZ262" s="19" t="str">
        <f>IF(ISNUMBER(BW262), BW262*COS(RADIANS(-$C262+Графики!$B$5))+BX262*SIN(RADIANS(-$C262+Графики!$B$5)),"")</f>
        <v/>
      </c>
      <c r="CA262" s="29"/>
      <c r="CB262" s="25"/>
      <c r="CC262" s="25"/>
      <c r="CD262" s="25"/>
      <c r="CE262" s="18" t="str">
        <f t="shared" si="623"/>
        <v/>
      </c>
      <c r="CF262" s="18" t="str">
        <f t="shared" si="624"/>
        <v/>
      </c>
      <c r="CG262" s="18" t="str">
        <f t="shared" si="673"/>
        <v/>
      </c>
      <c r="CH262" s="18" t="str">
        <f t="shared" si="674"/>
        <v/>
      </c>
      <c r="CI262" s="18" t="str">
        <f>IF(ISNUMBER(CG262), CG262*COS(RADIANS(-$C262+Графики!$B$3))+CH262*SIN(RADIANS(-$C262+Графики!$B$3)),"")</f>
        <v/>
      </c>
      <c r="CJ262" s="19" t="str">
        <f>IF(ISNUMBER(CG262), CG262*COS(RADIANS(-$C262+Графики!$B$5))+CH262*SIN(RADIANS(-$C262+Графики!$B$5)),"")</f>
        <v/>
      </c>
      <c r="CK262" s="24"/>
      <c r="CL262" s="25"/>
      <c r="CM262" s="25"/>
      <c r="CN262" s="25"/>
      <c r="CO262" s="18" t="str">
        <f t="shared" si="625"/>
        <v/>
      </c>
      <c r="CP262" s="18" t="str">
        <f t="shared" si="626"/>
        <v/>
      </c>
      <c r="CQ262" s="18" t="str">
        <f t="shared" si="675"/>
        <v/>
      </c>
      <c r="CR262" s="18" t="str">
        <f t="shared" si="676"/>
        <v/>
      </c>
      <c r="CS262" s="18" t="str">
        <f>IF(ISNUMBER(CQ262), CQ262*COS(RADIANS(-$C262+Графики!$B$3))+CR262*SIN(RADIANS(-$C262+Графики!$B$3)),"")</f>
        <v/>
      </c>
      <c r="CT262" s="19" t="str">
        <f>IF(ISNUMBER(CQ262), CQ262*COS(RADIANS(-$C262+Графики!$B$5))+CR262*SIN(RADIANS(-$C262+Графики!$B$5)),"")</f>
        <v/>
      </c>
      <c r="CU262" s="24"/>
      <c r="CV262" s="25"/>
      <c r="CW262" s="25"/>
      <c r="CX262" s="25"/>
      <c r="CY262" s="18" t="str">
        <f t="shared" si="627"/>
        <v/>
      </c>
      <c r="CZ262" s="18" t="str">
        <f t="shared" si="628"/>
        <v/>
      </c>
      <c r="DA262" s="18" t="str">
        <f t="shared" si="677"/>
        <v/>
      </c>
      <c r="DB262" s="18" t="str">
        <f t="shared" si="678"/>
        <v/>
      </c>
      <c r="DC262" s="18" t="str">
        <f>IF(ISNUMBER(DA262), DA262*COS(RADIANS(-$C262+Графики!$B$3))+DB262*SIN(RADIANS(-$C262+Графики!$B$3)),"")</f>
        <v/>
      </c>
      <c r="DD262" s="19" t="str">
        <f>IF(ISNUMBER(DA262), DA262*COS(RADIANS(-$C262+Графики!$B$5))+DB262*SIN(RADIANS(-$C262+Графики!$B$5)),"")</f>
        <v/>
      </c>
      <c r="DE262" s="24"/>
      <c r="DF262" s="25"/>
      <c r="DG262" s="25"/>
      <c r="DH262" s="25"/>
      <c r="DI262" s="18" t="str">
        <f t="shared" si="629"/>
        <v/>
      </c>
      <c r="DJ262" s="18" t="str">
        <f t="shared" si="630"/>
        <v/>
      </c>
      <c r="DK262" s="18" t="str">
        <f t="shared" si="679"/>
        <v/>
      </c>
      <c r="DL262" s="18" t="str">
        <f t="shared" si="680"/>
        <v/>
      </c>
      <c r="DM262" s="18" t="str">
        <f>IF(ISNUMBER(DK262), DK262*COS(RADIANS(-$C262+Графики!$B$3))+DL262*SIN(RADIANS(-$C262+Графики!$B$3)),"")</f>
        <v/>
      </c>
      <c r="DN262" s="19" t="str">
        <f>IF(ISNUMBER(DK262), DK262*COS(RADIANS(-$C262+Графики!$B$5))+DL262*SIN(RADIANS(-$C262+Графики!$B$5)),"")</f>
        <v/>
      </c>
      <c r="DO262" s="24"/>
      <c r="DP262" s="25"/>
      <c r="DQ262" s="25"/>
      <c r="DR262" s="25"/>
      <c r="DS262" s="18" t="str">
        <f t="shared" si="631"/>
        <v/>
      </c>
      <c r="DT262" s="18" t="str">
        <f t="shared" si="632"/>
        <v/>
      </c>
      <c r="DU262" s="18" t="str">
        <f t="shared" si="681"/>
        <v/>
      </c>
      <c r="DV262" s="18" t="str">
        <f t="shared" si="682"/>
        <v/>
      </c>
      <c r="DW262" s="18" t="str">
        <f>IF(ISNUMBER(DU262), DU262*COS(RADIANS(-$C262+Графики!$B$3))+DV262*SIN(RADIANS(-$C262+Графики!$B$3)),"")</f>
        <v/>
      </c>
      <c r="DX262" s="19" t="str">
        <f>IF(ISNUMBER(DU262), DU262*COS(RADIANS(-$C262+Графики!$B$5))+DV262*SIN(RADIANS(-$C262+Графики!$B$5)),"")</f>
        <v/>
      </c>
      <c r="DY262" s="24"/>
      <c r="DZ262" s="25"/>
      <c r="EA262" s="25"/>
      <c r="EB262" s="25"/>
      <c r="EC262" s="18" t="str">
        <f t="shared" si="633"/>
        <v/>
      </c>
      <c r="ED262" s="18" t="str">
        <f t="shared" si="634"/>
        <v/>
      </c>
      <c r="EE262" s="18" t="str">
        <f t="shared" si="683"/>
        <v/>
      </c>
      <c r="EF262" s="18" t="str">
        <f t="shared" si="684"/>
        <v/>
      </c>
      <c r="EG262" s="18" t="str">
        <f>IF(ISNUMBER(EE262), EE262*COS(RADIANS(-$C262+Графики!$B$3))+EF262*SIN(RADIANS(-$C262+Графики!$B$3)),"")</f>
        <v/>
      </c>
      <c r="EH262" s="19" t="str">
        <f>IF(ISNUMBER(EE262), EE262*COS(RADIANS(-$C262+Графики!$B$5))+EF262*SIN(RADIANS(-$C262+Графики!$B$5)),"")</f>
        <v/>
      </c>
      <c r="EI262" s="24"/>
      <c r="EJ262" s="25"/>
      <c r="EK262" s="25"/>
      <c r="EL262" s="25"/>
      <c r="EM262" s="18" t="str">
        <f t="shared" si="635"/>
        <v/>
      </c>
      <c r="EN262" s="18" t="str">
        <f t="shared" si="636"/>
        <v/>
      </c>
      <c r="EO262" s="18" t="str">
        <f t="shared" si="685"/>
        <v/>
      </c>
      <c r="EP262" s="18" t="str">
        <f t="shared" si="686"/>
        <v/>
      </c>
      <c r="EQ262" s="18" t="str">
        <f>IF(ISNUMBER(EO262), EO262*COS(RADIANS(-$C262+Графики!$B$3))+EP262*SIN(RADIANS(-$C262+Графики!$B$3)),"")</f>
        <v/>
      </c>
      <c r="ER262" s="19" t="str">
        <f>IF(ISNUMBER(EO262), EO262*COS(RADIANS(-$C262+Графики!$B$5))+EP262*SIN(RADIANS(-$C262+Графики!$B$5)),"")</f>
        <v/>
      </c>
      <c r="ES262" s="24"/>
      <c r="ET262" s="25"/>
      <c r="EU262" s="25"/>
      <c r="EV262" s="25"/>
      <c r="EW262" s="18" t="str">
        <f t="shared" si="637"/>
        <v/>
      </c>
      <c r="EX262" s="18" t="str">
        <f t="shared" si="638"/>
        <v/>
      </c>
      <c r="EY262" s="18" t="str">
        <f t="shared" si="687"/>
        <v/>
      </c>
      <c r="EZ262" s="18" t="str">
        <f t="shared" si="688"/>
        <v/>
      </c>
      <c r="FA262" s="18" t="str">
        <f>IF(ISNUMBER(EY262), EY262*COS(RADIANS(-$C262+Графики!$B$3))+EZ262*SIN(RADIANS(-$C262+Графики!$B$3)),"")</f>
        <v/>
      </c>
      <c r="FB262" s="19" t="str">
        <f>IF(ISNUMBER(EY262), EY262*COS(RADIANS(-$C262+Графики!$B$5))+EZ262*SIN(RADIANS(-$C262+Графики!$B$5)),"")</f>
        <v/>
      </c>
      <c r="FC262" s="24"/>
      <c r="FD262" s="25"/>
      <c r="FE262" s="25"/>
      <c r="FF262" s="25"/>
      <c r="FG262" s="18" t="str">
        <f t="shared" si="639"/>
        <v/>
      </c>
      <c r="FH262" s="18" t="str">
        <f t="shared" si="640"/>
        <v/>
      </c>
      <c r="FI262" s="18" t="str">
        <f t="shared" si="689"/>
        <v/>
      </c>
      <c r="FJ262" s="18" t="str">
        <f t="shared" si="690"/>
        <v/>
      </c>
      <c r="FK262" s="18" t="str">
        <f>IF(ISNUMBER(FI262), FI262*COS(RADIANS(-$C262+Графики!$B$3))+FJ262*SIN(RADIANS(-$C262+Графики!$B$3)),"")</f>
        <v/>
      </c>
      <c r="FL262" s="19" t="str">
        <f>IF(ISNUMBER(FI262), FI262*COS(RADIANS(-$C262+Графики!$B$5))+FJ262*SIN(RADIANS(-$C262+Графики!$B$5)),"")</f>
        <v/>
      </c>
      <c r="FM262" s="24"/>
      <c r="FN262" s="25"/>
      <c r="FO262" s="25"/>
      <c r="FP262" s="25"/>
      <c r="FQ262" s="18" t="str">
        <f t="shared" si="641"/>
        <v/>
      </c>
      <c r="FR262" s="18" t="str">
        <f t="shared" si="642"/>
        <v/>
      </c>
      <c r="FS262" s="18" t="str">
        <f t="shared" si="691"/>
        <v/>
      </c>
      <c r="FT262" s="18" t="str">
        <f t="shared" si="692"/>
        <v/>
      </c>
      <c r="FU262" s="18" t="str">
        <f>IF(ISNUMBER(FS262), FS262*COS(RADIANS(-$C262+Графики!$B$3))+FT262*SIN(RADIANS(-$C262+Графики!$B$3)),"")</f>
        <v/>
      </c>
      <c r="FV262" s="19" t="str">
        <f>IF(ISNUMBER(FS262), FS262*COS(RADIANS(-$C262+Графики!$B$5))+FT262*SIN(RADIANS(-$C262+Графики!$B$5)),"")</f>
        <v/>
      </c>
      <c r="FW262" s="24"/>
      <c r="FX262" s="25"/>
      <c r="FY262" s="25"/>
      <c r="FZ262" s="25"/>
      <c r="GA262" s="18" t="str">
        <f t="shared" si="643"/>
        <v/>
      </c>
      <c r="GB262" s="18" t="str">
        <f t="shared" si="644"/>
        <v/>
      </c>
      <c r="GC262" s="18" t="str">
        <f t="shared" si="693"/>
        <v/>
      </c>
      <c r="GD262" s="18" t="str">
        <f t="shared" si="694"/>
        <v/>
      </c>
      <c r="GE262" s="18" t="str">
        <f>IF(ISNUMBER(GC262), GC262*COS(RADIANS(-$C262+Графики!$B$3))+GD262*SIN(RADIANS(-$C262+Графики!$B$3)),"")</f>
        <v/>
      </c>
      <c r="GF262" s="19" t="str">
        <f>IF(ISNUMBER(GC262), GC262*COS(RADIANS(-$C262+Графики!$B$5))+GD262*SIN(RADIANS(-$C262+Графики!$B$5)),"")</f>
        <v/>
      </c>
      <c r="GG262" s="24"/>
      <c r="GH262" s="25"/>
      <c r="GI262" s="25"/>
      <c r="GJ262" s="25"/>
      <c r="GK262" s="18" t="str">
        <f t="shared" si="645"/>
        <v/>
      </c>
      <c r="GL262" s="18" t="str">
        <f t="shared" si="646"/>
        <v/>
      </c>
      <c r="GM262" s="18" t="str">
        <f t="shared" si="695"/>
        <v/>
      </c>
      <c r="GN262" s="18" t="str">
        <f t="shared" si="696"/>
        <v/>
      </c>
      <c r="GO262" s="18" t="str">
        <f>IF(ISNUMBER(GM262), GM262*COS(RADIANS(-$C262+Графики!$B$3))+GN262*SIN(RADIANS(-$C262+Графики!$B$3)),"")</f>
        <v/>
      </c>
      <c r="GP262" s="19" t="str">
        <f>IF(ISNUMBER(GM262), GM262*COS(RADIANS(-$C262+Графики!$B$5))+GN262*SIN(RADIANS(-$C262+Графики!$B$5)),"")</f>
        <v/>
      </c>
      <c r="GQ262" s="24"/>
      <c r="GR262" s="25"/>
      <c r="GS262" s="25"/>
      <c r="GT262" s="25"/>
      <c r="GU262" s="18" t="str">
        <f t="shared" si="647"/>
        <v/>
      </c>
      <c r="GV262" s="18" t="str">
        <f t="shared" si="648"/>
        <v/>
      </c>
      <c r="GW262" s="18" t="str">
        <f t="shared" si="697"/>
        <v/>
      </c>
      <c r="GX262" s="18" t="str">
        <f t="shared" si="698"/>
        <v/>
      </c>
      <c r="GY262" s="18" t="str">
        <f>IF(ISNUMBER(GW262), GW262*COS(RADIANS(-$C262+Графики!$B$3))+GX262*SIN(RADIANS(-$C262+Графики!$B$3)),"")</f>
        <v/>
      </c>
      <c r="GZ262" s="19" t="str">
        <f>IF(ISNUMBER(GW262), GW262*COS(RADIANS(-$C262+Графики!$B$5))+GX262*SIN(RADIANS(-$C262+Графики!$B$5)),"")</f>
        <v/>
      </c>
      <c r="HA262" s="24"/>
      <c r="HB262" s="25"/>
      <c r="HC262" s="25"/>
      <c r="HD262" s="25"/>
      <c r="HE262" s="18" t="str">
        <f t="shared" si="649"/>
        <v/>
      </c>
      <c r="HF262" s="18" t="str">
        <f t="shared" si="650"/>
        <v/>
      </c>
      <c r="HG262" s="18" t="str">
        <f t="shared" si="699"/>
        <v/>
      </c>
      <c r="HH262" s="18" t="str">
        <f t="shared" si="700"/>
        <v/>
      </c>
      <c r="HI262" s="18" t="str">
        <f>IF(ISNUMBER(HG262), HG262*COS(RADIANS(-$C262+Графики!$B$3))+HH262*SIN(RADIANS(-$C262+Графики!$B$3)),"")</f>
        <v/>
      </c>
      <c r="HJ262" s="19" t="str">
        <f>IF(ISNUMBER(HG262), HG262*COS(RADIANS(-$C262+Графики!$B$5))+HH262*SIN(RADIANS(-$C262+Графики!$B$5)),"")</f>
        <v/>
      </c>
      <c r="HK262" s="24"/>
      <c r="HL262" s="25"/>
      <c r="HM262" s="25"/>
      <c r="HN262" s="25"/>
      <c r="HO262" s="18" t="str">
        <f t="shared" si="651"/>
        <v/>
      </c>
      <c r="HP262" s="18" t="str">
        <f t="shared" si="652"/>
        <v/>
      </c>
      <c r="HQ262" s="18" t="str">
        <f t="shared" si="701"/>
        <v/>
      </c>
      <c r="HR262" s="18" t="str">
        <f t="shared" si="702"/>
        <v/>
      </c>
      <c r="HS262" s="18" t="str">
        <f>IF(ISNUMBER(HQ262), HQ262*COS(RADIANS(-$C262+Графики!$B$3))+HR262*SIN(RADIANS(-$C262+Графики!$B$3)),"")</f>
        <v/>
      </c>
      <c r="HT262" s="19" t="str">
        <f>IF(ISNUMBER(HQ262), HQ262*COS(RADIANS(-$C262+Графики!$B$5))+HR262*SIN(RADIANS(-$C262+Графики!$B$5)),"")</f>
        <v/>
      </c>
      <c r="HU262" s="24"/>
      <c r="HV262" s="25"/>
      <c r="HW262" s="25"/>
      <c r="HX262" s="25"/>
      <c r="HY262" s="18" t="str">
        <f t="shared" si="653"/>
        <v/>
      </c>
      <c r="HZ262" s="18" t="str">
        <f t="shared" si="654"/>
        <v/>
      </c>
      <c r="IA262" s="18" t="str">
        <f t="shared" si="703"/>
        <v/>
      </c>
      <c r="IB262" s="18" t="str">
        <f t="shared" si="704"/>
        <v/>
      </c>
      <c r="IC262" s="18" t="str">
        <f>IF(ISNUMBER(IA262), IA262*COS(RADIANS(-$C262+Графики!$B$3))+IB262*SIN(RADIANS(-$C262+Графики!$B$3)),"")</f>
        <v/>
      </c>
      <c r="ID262" s="19" t="str">
        <f>IF(ISNUMBER(IA262), IA262*COS(RADIANS(-$C262+Графики!$B$5))+IB262*SIN(RADIANS(-$C262+Графики!$B$5)),"")</f>
        <v/>
      </c>
      <c r="IE262" s="24"/>
      <c r="IF262" s="25"/>
      <c r="IG262" s="25"/>
      <c r="IH262" s="25"/>
      <c r="II262" s="18" t="str">
        <f t="shared" si="655"/>
        <v/>
      </c>
      <c r="IJ262" s="18" t="str">
        <f t="shared" si="656"/>
        <v/>
      </c>
      <c r="IK262" s="18" t="str">
        <f t="shared" si="705"/>
        <v/>
      </c>
      <c r="IL262" s="18" t="str">
        <f t="shared" si="706"/>
        <v/>
      </c>
      <c r="IM262" s="18" t="str">
        <f>IF(ISNUMBER(IK262), IK262*COS(RADIANS(-$C262+Графики!$B$3))+IL262*SIN(RADIANS(-$C262+Графики!$B$3)),"")</f>
        <v/>
      </c>
      <c r="IN262" s="19" t="str">
        <f>IF(ISNUMBER(IK262), IK262*COS(RADIANS(-$C262+Графики!$B$5))+IL262*SIN(RADIANS(-$C262+Графики!$B$5)),"")</f>
        <v/>
      </c>
      <c r="IO262" s="24"/>
      <c r="IP262" s="25"/>
      <c r="IQ262" s="25"/>
      <c r="IR262" s="25"/>
      <c r="IS262" s="18" t="str">
        <f t="shared" si="657"/>
        <v/>
      </c>
      <c r="IT262" s="18" t="str">
        <f t="shared" si="658"/>
        <v/>
      </c>
      <c r="IU262" s="18" t="str">
        <f t="shared" si="707"/>
        <v/>
      </c>
      <c r="IV262" s="18" t="str">
        <f t="shared" si="708"/>
        <v/>
      </c>
      <c r="IW262" s="18" t="str">
        <f>IF(ISNUMBER(IU262), IU262*COS(RADIANS(-$C262+Графики!$B$3))+IV262*SIN(RADIANS(-$C262+Графики!$B$3)),"")</f>
        <v/>
      </c>
      <c r="IX262" s="19" t="str">
        <f>IF(ISNUMBER(IU262), IU262*COS(RADIANS(-$C262+Графики!$B$5))+IV262*SIN(RADIANS(-$C262+Графики!$B$5)),"")</f>
        <v/>
      </c>
    </row>
    <row r="263" spans="1:258" s="88" customFormat="1" x14ac:dyDescent="0.25">
      <c r="A263" s="44">
        <v>263</v>
      </c>
      <c r="B263" s="50">
        <v>0</v>
      </c>
      <c r="C263" s="11">
        <f>IF(Графики!$A$7="Расчитывать с учетом закручивания скважины",B263,0)</f>
        <v>0</v>
      </c>
      <c r="D263" s="47">
        <v>130</v>
      </c>
      <c r="E263" s="34">
        <f t="shared" ref="E263:F282" si="712">IF(ISNUMBER(INDEX($I$1:$IX$303,$A263,E$1) ),INDEX($I$1:$IX$303,$A263,E$1),0)</f>
        <v>0</v>
      </c>
      <c r="F263" s="35">
        <f t="shared" si="712"/>
        <v>0</v>
      </c>
      <c r="G263" s="35">
        <f t="shared" si="710"/>
        <v>0</v>
      </c>
      <c r="H263" s="36">
        <f t="shared" si="711"/>
        <v>0</v>
      </c>
      <c r="I263" s="29"/>
      <c r="J263" s="25"/>
      <c r="K263" s="25"/>
      <c r="L263" s="25"/>
      <c r="M263" s="18" t="str">
        <f t="shared" si="609"/>
        <v/>
      </c>
      <c r="N263" s="18" t="str">
        <f t="shared" si="610"/>
        <v/>
      </c>
      <c r="O263" s="18" t="str">
        <f t="shared" si="659"/>
        <v/>
      </c>
      <c r="P263" s="18" t="str">
        <f t="shared" si="660"/>
        <v/>
      </c>
      <c r="Q263" s="18" t="str">
        <f>IF(ISNUMBER(O263), O263*COS(RADIANS(-$C263+Графики!$B$3))+P263*SIN(RADIANS(-$C263+Графики!$B$3)),"")</f>
        <v/>
      </c>
      <c r="R263" s="19" t="str">
        <f>IF(ISNUMBER(O263), O263*COS(RADIANS(-$C263+Графики!$B$5))+P263*SIN(RADIANS(-$C263+Графики!$B$5)),"")</f>
        <v/>
      </c>
      <c r="S263" s="29"/>
      <c r="T263" s="25"/>
      <c r="U263" s="25"/>
      <c r="V263" s="25"/>
      <c r="W263" s="18" t="str">
        <f t="shared" si="611"/>
        <v/>
      </c>
      <c r="X263" s="18" t="str">
        <f t="shared" si="612"/>
        <v/>
      </c>
      <c r="Y263" s="18" t="str">
        <f t="shared" si="661"/>
        <v/>
      </c>
      <c r="Z263" s="18" t="str">
        <f t="shared" si="662"/>
        <v/>
      </c>
      <c r="AA263" s="18" t="str">
        <f>IF(ISNUMBER(Y263), Y263*COS(RADIANS(-$C263+Графики!$B$3))+Z263*SIN(RADIANS(-$C263+Графики!$B$3)),"")</f>
        <v/>
      </c>
      <c r="AB263" s="18" t="str">
        <f>IF(ISNUMBER(Y263), Y263*COS(RADIANS(-$C263+Графики!$B$5))+Z263*SIN(RADIANS(-$C263+Графики!$B$5)),"")</f>
        <v/>
      </c>
      <c r="AC263" s="24"/>
      <c r="AD263" s="25"/>
      <c r="AE263" s="25"/>
      <c r="AF263" s="25"/>
      <c r="AG263" s="18" t="str">
        <f t="shared" si="613"/>
        <v/>
      </c>
      <c r="AH263" s="18" t="str">
        <f t="shared" si="614"/>
        <v/>
      </c>
      <c r="AI263" s="18" t="str">
        <f t="shared" si="663"/>
        <v/>
      </c>
      <c r="AJ263" s="18" t="str">
        <f t="shared" si="664"/>
        <v/>
      </c>
      <c r="AK263" s="18" t="str">
        <f>IF(ISNUMBER(AI263), AI263*COS(RADIANS(-$C263+Графики!$B$3))+AJ263*SIN(RADIANS(-$C263+Графики!$B$3)),"")</f>
        <v/>
      </c>
      <c r="AL263" s="19" t="str">
        <f>IF(ISNUMBER(AI263), AI263*COS(RADIANS(-$C263+Графики!$B$5))+AJ263*SIN(RADIANS(-$C263+Графики!$B$5)),"")</f>
        <v/>
      </c>
      <c r="AM263" s="24"/>
      <c r="AN263" s="25"/>
      <c r="AO263" s="25"/>
      <c r="AP263" s="25"/>
      <c r="AQ263" s="18" t="str">
        <f t="shared" si="615"/>
        <v/>
      </c>
      <c r="AR263" s="18" t="str">
        <f t="shared" si="616"/>
        <v/>
      </c>
      <c r="AS263" s="18" t="str">
        <f t="shared" si="665"/>
        <v/>
      </c>
      <c r="AT263" s="18" t="str">
        <f t="shared" si="666"/>
        <v/>
      </c>
      <c r="AU263" s="18" t="str">
        <f>IF(ISNUMBER(AS263), AS263*COS(RADIANS(-$C263+Графики!$B$3))+AT263*SIN(RADIANS(-$C263+Графики!$B$3)),"")</f>
        <v/>
      </c>
      <c r="AV263" s="19" t="str">
        <f>IF(ISNUMBER(AS263), AS263*COS(RADIANS(-$C263+Графики!$B$5))+AT263*SIN(RADIANS(-$C263+Графики!$B$5)),"")</f>
        <v/>
      </c>
      <c r="AW263" s="24"/>
      <c r="AX263" s="25"/>
      <c r="AY263" s="25"/>
      <c r="AZ263" s="25"/>
      <c r="BA263" s="18" t="str">
        <f t="shared" si="617"/>
        <v/>
      </c>
      <c r="BB263" s="18" t="str">
        <f t="shared" si="618"/>
        <v/>
      </c>
      <c r="BC263" s="18" t="str">
        <f t="shared" si="667"/>
        <v/>
      </c>
      <c r="BD263" s="18" t="str">
        <f t="shared" si="668"/>
        <v/>
      </c>
      <c r="BE263" s="18" t="str">
        <f>IF(ISNUMBER(BC263), BC263*COS(RADIANS(-$C263+Графики!$B$3))+BD263*SIN(RADIANS(-$C263+Графики!$B$3)),"")</f>
        <v/>
      </c>
      <c r="BF263" s="19" t="str">
        <f>IF(ISNUMBER(BC263), BC263*COS(RADIANS(-$C263+Графики!$B$5))+BD263*SIN(RADIANS(-$C263+Графики!$B$5)),"")</f>
        <v/>
      </c>
      <c r="BG263" s="24"/>
      <c r="BH263" s="25"/>
      <c r="BI263" s="25"/>
      <c r="BJ263" s="25"/>
      <c r="BK263" s="18" t="str">
        <f t="shared" si="619"/>
        <v/>
      </c>
      <c r="BL263" s="18" t="str">
        <f t="shared" si="620"/>
        <v/>
      </c>
      <c r="BM263" s="18" t="str">
        <f t="shared" si="669"/>
        <v/>
      </c>
      <c r="BN263" s="18" t="str">
        <f t="shared" si="670"/>
        <v/>
      </c>
      <c r="BO263" s="18" t="str">
        <f>IF(ISNUMBER(BM263), BM263*COS(RADIANS(-$C263+Графики!$B$3))+BN263*SIN(RADIANS(-$C263+Графики!$B$3)),"")</f>
        <v/>
      </c>
      <c r="BP263" s="19" t="str">
        <f>IF(ISNUMBER(BM263), BM263*COS(RADIANS(-$C263+Графики!$B$5))+BN263*SIN(RADIANS(-$C263+Графики!$B$5)),"")</f>
        <v/>
      </c>
      <c r="BQ263" s="24"/>
      <c r="BR263" s="25"/>
      <c r="BS263" s="25"/>
      <c r="BT263" s="25"/>
      <c r="BU263" s="18" t="str">
        <f t="shared" si="621"/>
        <v/>
      </c>
      <c r="BV263" s="18" t="str">
        <f t="shared" si="622"/>
        <v/>
      </c>
      <c r="BW263" s="18" t="str">
        <f t="shared" si="671"/>
        <v/>
      </c>
      <c r="BX263" s="18" t="str">
        <f t="shared" si="672"/>
        <v/>
      </c>
      <c r="BY263" s="18" t="str">
        <f>IF(ISNUMBER(BW263), BW263*COS(RADIANS(-$C263+Графики!$B$3))+BX263*SIN(RADIANS(-$C263+Графики!$B$3)),"")</f>
        <v/>
      </c>
      <c r="BZ263" s="19" t="str">
        <f>IF(ISNUMBER(BW263), BW263*COS(RADIANS(-$C263+Графики!$B$5))+BX263*SIN(RADIANS(-$C263+Графики!$B$5)),"")</f>
        <v/>
      </c>
      <c r="CA263" s="29"/>
      <c r="CB263" s="25"/>
      <c r="CC263" s="25"/>
      <c r="CD263" s="25"/>
      <c r="CE263" s="18" t="str">
        <f t="shared" si="623"/>
        <v/>
      </c>
      <c r="CF263" s="18" t="str">
        <f t="shared" si="624"/>
        <v/>
      </c>
      <c r="CG263" s="18" t="str">
        <f t="shared" si="673"/>
        <v/>
      </c>
      <c r="CH263" s="18" t="str">
        <f t="shared" si="674"/>
        <v/>
      </c>
      <c r="CI263" s="18" t="str">
        <f>IF(ISNUMBER(CG263), CG263*COS(RADIANS(-$C263+Графики!$B$3))+CH263*SIN(RADIANS(-$C263+Графики!$B$3)),"")</f>
        <v/>
      </c>
      <c r="CJ263" s="19" t="str">
        <f>IF(ISNUMBER(CG263), CG263*COS(RADIANS(-$C263+Графики!$B$5))+CH263*SIN(RADIANS(-$C263+Графики!$B$5)),"")</f>
        <v/>
      </c>
      <c r="CK263" s="24"/>
      <c r="CL263" s="25"/>
      <c r="CM263" s="25"/>
      <c r="CN263" s="25"/>
      <c r="CO263" s="18" t="str">
        <f t="shared" si="625"/>
        <v/>
      </c>
      <c r="CP263" s="18" t="str">
        <f t="shared" si="626"/>
        <v/>
      </c>
      <c r="CQ263" s="18" t="str">
        <f t="shared" si="675"/>
        <v/>
      </c>
      <c r="CR263" s="18" t="str">
        <f t="shared" si="676"/>
        <v/>
      </c>
      <c r="CS263" s="18" t="str">
        <f>IF(ISNUMBER(CQ263), CQ263*COS(RADIANS(-$C263+Графики!$B$3))+CR263*SIN(RADIANS(-$C263+Графики!$B$3)),"")</f>
        <v/>
      </c>
      <c r="CT263" s="19" t="str">
        <f>IF(ISNUMBER(CQ263), CQ263*COS(RADIANS(-$C263+Графики!$B$5))+CR263*SIN(RADIANS(-$C263+Графики!$B$5)),"")</f>
        <v/>
      </c>
      <c r="CU263" s="24"/>
      <c r="CV263" s="25"/>
      <c r="CW263" s="25"/>
      <c r="CX263" s="25"/>
      <c r="CY263" s="18" t="str">
        <f t="shared" si="627"/>
        <v/>
      </c>
      <c r="CZ263" s="18" t="str">
        <f t="shared" si="628"/>
        <v/>
      </c>
      <c r="DA263" s="18" t="str">
        <f t="shared" si="677"/>
        <v/>
      </c>
      <c r="DB263" s="18" t="str">
        <f t="shared" si="678"/>
        <v/>
      </c>
      <c r="DC263" s="18" t="str">
        <f>IF(ISNUMBER(DA263), DA263*COS(RADIANS(-$C263+Графики!$B$3))+DB263*SIN(RADIANS(-$C263+Графики!$B$3)),"")</f>
        <v/>
      </c>
      <c r="DD263" s="19" t="str">
        <f>IF(ISNUMBER(DA263), DA263*COS(RADIANS(-$C263+Графики!$B$5))+DB263*SIN(RADIANS(-$C263+Графики!$B$5)),"")</f>
        <v/>
      </c>
      <c r="DE263" s="24"/>
      <c r="DF263" s="25"/>
      <c r="DG263" s="25"/>
      <c r="DH263" s="25"/>
      <c r="DI263" s="18" t="str">
        <f t="shared" si="629"/>
        <v/>
      </c>
      <c r="DJ263" s="18" t="str">
        <f t="shared" si="630"/>
        <v/>
      </c>
      <c r="DK263" s="18" t="str">
        <f t="shared" si="679"/>
        <v/>
      </c>
      <c r="DL263" s="18" t="str">
        <f t="shared" si="680"/>
        <v/>
      </c>
      <c r="DM263" s="18" t="str">
        <f>IF(ISNUMBER(DK263), DK263*COS(RADIANS(-$C263+Графики!$B$3))+DL263*SIN(RADIANS(-$C263+Графики!$B$3)),"")</f>
        <v/>
      </c>
      <c r="DN263" s="19" t="str">
        <f>IF(ISNUMBER(DK263), DK263*COS(RADIANS(-$C263+Графики!$B$5))+DL263*SIN(RADIANS(-$C263+Графики!$B$5)),"")</f>
        <v/>
      </c>
      <c r="DO263" s="24"/>
      <c r="DP263" s="25"/>
      <c r="DQ263" s="25"/>
      <c r="DR263" s="25"/>
      <c r="DS263" s="18" t="str">
        <f t="shared" si="631"/>
        <v/>
      </c>
      <c r="DT263" s="18" t="str">
        <f t="shared" si="632"/>
        <v/>
      </c>
      <c r="DU263" s="18" t="str">
        <f t="shared" si="681"/>
        <v/>
      </c>
      <c r="DV263" s="18" t="str">
        <f t="shared" si="682"/>
        <v/>
      </c>
      <c r="DW263" s="18" t="str">
        <f>IF(ISNUMBER(DU263), DU263*COS(RADIANS(-$C263+Графики!$B$3))+DV263*SIN(RADIANS(-$C263+Графики!$B$3)),"")</f>
        <v/>
      </c>
      <c r="DX263" s="19" t="str">
        <f>IF(ISNUMBER(DU263), DU263*COS(RADIANS(-$C263+Графики!$B$5))+DV263*SIN(RADIANS(-$C263+Графики!$B$5)),"")</f>
        <v/>
      </c>
      <c r="DY263" s="24"/>
      <c r="DZ263" s="25"/>
      <c r="EA263" s="25"/>
      <c r="EB263" s="25"/>
      <c r="EC263" s="18" t="str">
        <f t="shared" si="633"/>
        <v/>
      </c>
      <c r="ED263" s="18" t="str">
        <f t="shared" si="634"/>
        <v/>
      </c>
      <c r="EE263" s="18" t="str">
        <f t="shared" si="683"/>
        <v/>
      </c>
      <c r="EF263" s="18" t="str">
        <f t="shared" si="684"/>
        <v/>
      </c>
      <c r="EG263" s="18" t="str">
        <f>IF(ISNUMBER(EE263), EE263*COS(RADIANS(-$C263+Графики!$B$3))+EF263*SIN(RADIANS(-$C263+Графики!$B$3)),"")</f>
        <v/>
      </c>
      <c r="EH263" s="19" t="str">
        <f>IF(ISNUMBER(EE263), EE263*COS(RADIANS(-$C263+Графики!$B$5))+EF263*SIN(RADIANS(-$C263+Графики!$B$5)),"")</f>
        <v/>
      </c>
      <c r="EI263" s="24"/>
      <c r="EJ263" s="25"/>
      <c r="EK263" s="25"/>
      <c r="EL263" s="25"/>
      <c r="EM263" s="18" t="str">
        <f t="shared" si="635"/>
        <v/>
      </c>
      <c r="EN263" s="18" t="str">
        <f t="shared" si="636"/>
        <v/>
      </c>
      <c r="EO263" s="18" t="str">
        <f t="shared" si="685"/>
        <v/>
      </c>
      <c r="EP263" s="18" t="str">
        <f t="shared" si="686"/>
        <v/>
      </c>
      <c r="EQ263" s="18" t="str">
        <f>IF(ISNUMBER(EO263), EO263*COS(RADIANS(-$C263+Графики!$B$3))+EP263*SIN(RADIANS(-$C263+Графики!$B$3)),"")</f>
        <v/>
      </c>
      <c r="ER263" s="19" t="str">
        <f>IF(ISNUMBER(EO263), EO263*COS(RADIANS(-$C263+Графики!$B$5))+EP263*SIN(RADIANS(-$C263+Графики!$B$5)),"")</f>
        <v/>
      </c>
      <c r="ES263" s="24"/>
      <c r="ET263" s="25"/>
      <c r="EU263" s="25"/>
      <c r="EV263" s="25"/>
      <c r="EW263" s="18" t="str">
        <f t="shared" si="637"/>
        <v/>
      </c>
      <c r="EX263" s="18" t="str">
        <f t="shared" si="638"/>
        <v/>
      </c>
      <c r="EY263" s="18" t="str">
        <f t="shared" si="687"/>
        <v/>
      </c>
      <c r="EZ263" s="18" t="str">
        <f t="shared" si="688"/>
        <v/>
      </c>
      <c r="FA263" s="18" t="str">
        <f>IF(ISNUMBER(EY263), EY263*COS(RADIANS(-$C263+Графики!$B$3))+EZ263*SIN(RADIANS(-$C263+Графики!$B$3)),"")</f>
        <v/>
      </c>
      <c r="FB263" s="19" t="str">
        <f>IF(ISNUMBER(EY263), EY263*COS(RADIANS(-$C263+Графики!$B$5))+EZ263*SIN(RADIANS(-$C263+Графики!$B$5)),"")</f>
        <v/>
      </c>
      <c r="FC263" s="24"/>
      <c r="FD263" s="25"/>
      <c r="FE263" s="25"/>
      <c r="FF263" s="25"/>
      <c r="FG263" s="18" t="str">
        <f t="shared" si="639"/>
        <v/>
      </c>
      <c r="FH263" s="18" t="str">
        <f t="shared" si="640"/>
        <v/>
      </c>
      <c r="FI263" s="18" t="str">
        <f t="shared" si="689"/>
        <v/>
      </c>
      <c r="FJ263" s="18" t="str">
        <f t="shared" si="690"/>
        <v/>
      </c>
      <c r="FK263" s="18" t="str">
        <f>IF(ISNUMBER(FI263), FI263*COS(RADIANS(-$C263+Графики!$B$3))+FJ263*SIN(RADIANS(-$C263+Графики!$B$3)),"")</f>
        <v/>
      </c>
      <c r="FL263" s="19" t="str">
        <f>IF(ISNUMBER(FI263), FI263*COS(RADIANS(-$C263+Графики!$B$5))+FJ263*SIN(RADIANS(-$C263+Графики!$B$5)),"")</f>
        <v/>
      </c>
      <c r="FM263" s="24"/>
      <c r="FN263" s="25"/>
      <c r="FO263" s="25"/>
      <c r="FP263" s="25"/>
      <c r="FQ263" s="18" t="str">
        <f t="shared" si="641"/>
        <v/>
      </c>
      <c r="FR263" s="18" t="str">
        <f t="shared" si="642"/>
        <v/>
      </c>
      <c r="FS263" s="18" t="str">
        <f t="shared" si="691"/>
        <v/>
      </c>
      <c r="FT263" s="18" t="str">
        <f t="shared" si="692"/>
        <v/>
      </c>
      <c r="FU263" s="18" t="str">
        <f>IF(ISNUMBER(FS263), FS263*COS(RADIANS(-$C263+Графики!$B$3))+FT263*SIN(RADIANS(-$C263+Графики!$B$3)),"")</f>
        <v/>
      </c>
      <c r="FV263" s="19" t="str">
        <f>IF(ISNUMBER(FS263), FS263*COS(RADIANS(-$C263+Графики!$B$5))+FT263*SIN(RADIANS(-$C263+Графики!$B$5)),"")</f>
        <v/>
      </c>
      <c r="FW263" s="24"/>
      <c r="FX263" s="25"/>
      <c r="FY263" s="25"/>
      <c r="FZ263" s="25"/>
      <c r="GA263" s="18" t="str">
        <f t="shared" si="643"/>
        <v/>
      </c>
      <c r="GB263" s="18" t="str">
        <f t="shared" si="644"/>
        <v/>
      </c>
      <c r="GC263" s="18" t="str">
        <f t="shared" si="693"/>
        <v/>
      </c>
      <c r="GD263" s="18" t="str">
        <f t="shared" si="694"/>
        <v/>
      </c>
      <c r="GE263" s="18" t="str">
        <f>IF(ISNUMBER(GC263), GC263*COS(RADIANS(-$C263+Графики!$B$3))+GD263*SIN(RADIANS(-$C263+Графики!$B$3)),"")</f>
        <v/>
      </c>
      <c r="GF263" s="19" t="str">
        <f>IF(ISNUMBER(GC263), GC263*COS(RADIANS(-$C263+Графики!$B$5))+GD263*SIN(RADIANS(-$C263+Графики!$B$5)),"")</f>
        <v/>
      </c>
      <c r="GG263" s="24"/>
      <c r="GH263" s="25"/>
      <c r="GI263" s="25"/>
      <c r="GJ263" s="25"/>
      <c r="GK263" s="18" t="str">
        <f t="shared" si="645"/>
        <v/>
      </c>
      <c r="GL263" s="18" t="str">
        <f t="shared" si="646"/>
        <v/>
      </c>
      <c r="GM263" s="18" t="str">
        <f t="shared" si="695"/>
        <v/>
      </c>
      <c r="GN263" s="18" t="str">
        <f t="shared" si="696"/>
        <v/>
      </c>
      <c r="GO263" s="18" t="str">
        <f>IF(ISNUMBER(GM263), GM263*COS(RADIANS(-$C263+Графики!$B$3))+GN263*SIN(RADIANS(-$C263+Графики!$B$3)),"")</f>
        <v/>
      </c>
      <c r="GP263" s="19" t="str">
        <f>IF(ISNUMBER(GM263), GM263*COS(RADIANS(-$C263+Графики!$B$5))+GN263*SIN(RADIANS(-$C263+Графики!$B$5)),"")</f>
        <v/>
      </c>
      <c r="GQ263" s="24"/>
      <c r="GR263" s="25"/>
      <c r="GS263" s="25"/>
      <c r="GT263" s="25"/>
      <c r="GU263" s="18" t="str">
        <f t="shared" si="647"/>
        <v/>
      </c>
      <c r="GV263" s="18" t="str">
        <f t="shared" si="648"/>
        <v/>
      </c>
      <c r="GW263" s="18" t="str">
        <f t="shared" si="697"/>
        <v/>
      </c>
      <c r="GX263" s="18" t="str">
        <f t="shared" si="698"/>
        <v/>
      </c>
      <c r="GY263" s="18" t="str">
        <f>IF(ISNUMBER(GW263), GW263*COS(RADIANS(-$C263+Графики!$B$3))+GX263*SIN(RADIANS(-$C263+Графики!$B$3)),"")</f>
        <v/>
      </c>
      <c r="GZ263" s="19" t="str">
        <f>IF(ISNUMBER(GW263), GW263*COS(RADIANS(-$C263+Графики!$B$5))+GX263*SIN(RADIANS(-$C263+Графики!$B$5)),"")</f>
        <v/>
      </c>
      <c r="HA263" s="24"/>
      <c r="HB263" s="25"/>
      <c r="HC263" s="25"/>
      <c r="HD263" s="25"/>
      <c r="HE263" s="18" t="str">
        <f t="shared" si="649"/>
        <v/>
      </c>
      <c r="HF263" s="18" t="str">
        <f t="shared" si="650"/>
        <v/>
      </c>
      <c r="HG263" s="18" t="str">
        <f t="shared" si="699"/>
        <v/>
      </c>
      <c r="HH263" s="18" t="str">
        <f t="shared" si="700"/>
        <v/>
      </c>
      <c r="HI263" s="18" t="str">
        <f>IF(ISNUMBER(HG263), HG263*COS(RADIANS(-$C263+Графики!$B$3))+HH263*SIN(RADIANS(-$C263+Графики!$B$3)),"")</f>
        <v/>
      </c>
      <c r="HJ263" s="19" t="str">
        <f>IF(ISNUMBER(HG263), HG263*COS(RADIANS(-$C263+Графики!$B$5))+HH263*SIN(RADIANS(-$C263+Графики!$B$5)),"")</f>
        <v/>
      </c>
      <c r="HK263" s="24"/>
      <c r="HL263" s="25"/>
      <c r="HM263" s="25"/>
      <c r="HN263" s="25"/>
      <c r="HO263" s="18" t="str">
        <f t="shared" si="651"/>
        <v/>
      </c>
      <c r="HP263" s="18" t="str">
        <f t="shared" si="652"/>
        <v/>
      </c>
      <c r="HQ263" s="18" t="str">
        <f t="shared" si="701"/>
        <v/>
      </c>
      <c r="HR263" s="18" t="str">
        <f t="shared" si="702"/>
        <v/>
      </c>
      <c r="HS263" s="18" t="str">
        <f>IF(ISNUMBER(HQ263), HQ263*COS(RADIANS(-$C263+Графики!$B$3))+HR263*SIN(RADIANS(-$C263+Графики!$B$3)),"")</f>
        <v/>
      </c>
      <c r="HT263" s="19" t="str">
        <f>IF(ISNUMBER(HQ263), HQ263*COS(RADIANS(-$C263+Графики!$B$5))+HR263*SIN(RADIANS(-$C263+Графики!$B$5)),"")</f>
        <v/>
      </c>
      <c r="HU263" s="24"/>
      <c r="HV263" s="25"/>
      <c r="HW263" s="25"/>
      <c r="HX263" s="25"/>
      <c r="HY263" s="18" t="str">
        <f t="shared" si="653"/>
        <v/>
      </c>
      <c r="HZ263" s="18" t="str">
        <f t="shared" si="654"/>
        <v/>
      </c>
      <c r="IA263" s="18" t="str">
        <f t="shared" si="703"/>
        <v/>
      </c>
      <c r="IB263" s="18" t="str">
        <f t="shared" si="704"/>
        <v/>
      </c>
      <c r="IC263" s="18" t="str">
        <f>IF(ISNUMBER(IA263), IA263*COS(RADIANS(-$C263+Графики!$B$3))+IB263*SIN(RADIANS(-$C263+Графики!$B$3)),"")</f>
        <v/>
      </c>
      <c r="ID263" s="19" t="str">
        <f>IF(ISNUMBER(IA263), IA263*COS(RADIANS(-$C263+Графики!$B$5))+IB263*SIN(RADIANS(-$C263+Графики!$B$5)),"")</f>
        <v/>
      </c>
      <c r="IE263" s="24"/>
      <c r="IF263" s="25"/>
      <c r="IG263" s="25"/>
      <c r="IH263" s="25"/>
      <c r="II263" s="18" t="str">
        <f t="shared" si="655"/>
        <v/>
      </c>
      <c r="IJ263" s="18" t="str">
        <f t="shared" si="656"/>
        <v/>
      </c>
      <c r="IK263" s="18" t="str">
        <f t="shared" si="705"/>
        <v/>
      </c>
      <c r="IL263" s="18" t="str">
        <f t="shared" si="706"/>
        <v/>
      </c>
      <c r="IM263" s="18" t="str">
        <f>IF(ISNUMBER(IK263), IK263*COS(RADIANS(-$C263+Графики!$B$3))+IL263*SIN(RADIANS(-$C263+Графики!$B$3)),"")</f>
        <v/>
      </c>
      <c r="IN263" s="19" t="str">
        <f>IF(ISNUMBER(IK263), IK263*COS(RADIANS(-$C263+Графики!$B$5))+IL263*SIN(RADIANS(-$C263+Графики!$B$5)),"")</f>
        <v/>
      </c>
      <c r="IO263" s="24"/>
      <c r="IP263" s="25"/>
      <c r="IQ263" s="25"/>
      <c r="IR263" s="25"/>
      <c r="IS263" s="18" t="str">
        <f t="shared" si="657"/>
        <v/>
      </c>
      <c r="IT263" s="18" t="str">
        <f t="shared" si="658"/>
        <v/>
      </c>
      <c r="IU263" s="18" t="str">
        <f t="shared" si="707"/>
        <v/>
      </c>
      <c r="IV263" s="18" t="str">
        <f t="shared" si="708"/>
        <v/>
      </c>
      <c r="IW263" s="18" t="str">
        <f>IF(ISNUMBER(IU263), IU263*COS(RADIANS(-$C263+Графики!$B$3))+IV263*SIN(RADIANS(-$C263+Графики!$B$3)),"")</f>
        <v/>
      </c>
      <c r="IX263" s="19" t="str">
        <f>IF(ISNUMBER(IU263), IU263*COS(RADIANS(-$C263+Графики!$B$5))+IV263*SIN(RADIANS(-$C263+Графики!$B$5)),"")</f>
        <v/>
      </c>
    </row>
    <row r="264" spans="1:258" s="88" customFormat="1" x14ac:dyDescent="0.25">
      <c r="A264" s="44">
        <v>264</v>
      </c>
      <c r="B264" s="50">
        <v>0</v>
      </c>
      <c r="C264" s="11">
        <f>IF(Графики!$A$7="Расчитывать с учетом закручивания скважины",B264,0)</f>
        <v>0</v>
      </c>
      <c r="D264" s="47">
        <v>130.5</v>
      </c>
      <c r="E264" s="34">
        <f t="shared" si="712"/>
        <v>0</v>
      </c>
      <c r="F264" s="35">
        <f t="shared" si="712"/>
        <v>0</v>
      </c>
      <c r="G264" s="35">
        <f t="shared" si="710"/>
        <v>0</v>
      </c>
      <c r="H264" s="36">
        <f t="shared" si="711"/>
        <v>0</v>
      </c>
      <c r="I264" s="29"/>
      <c r="J264" s="25"/>
      <c r="K264" s="25"/>
      <c r="L264" s="25"/>
      <c r="M264" s="18" t="str">
        <f t="shared" si="609"/>
        <v/>
      </c>
      <c r="N264" s="18" t="str">
        <f t="shared" si="610"/>
        <v/>
      </c>
      <c r="O264" s="18" t="str">
        <f t="shared" si="659"/>
        <v/>
      </c>
      <c r="P264" s="18" t="str">
        <f t="shared" si="660"/>
        <v/>
      </c>
      <c r="Q264" s="18" t="str">
        <f>IF(ISNUMBER(O264), O264*COS(RADIANS(-$C264+Графики!$B$3))+P264*SIN(RADIANS(-$C264+Графики!$B$3)),"")</f>
        <v/>
      </c>
      <c r="R264" s="19" t="str">
        <f>IF(ISNUMBER(O264), O264*COS(RADIANS(-$C264+Графики!$B$5))+P264*SIN(RADIANS(-$C264+Графики!$B$5)),"")</f>
        <v/>
      </c>
      <c r="S264" s="29"/>
      <c r="T264" s="25"/>
      <c r="U264" s="25"/>
      <c r="V264" s="25"/>
      <c r="W264" s="18" t="str">
        <f t="shared" si="611"/>
        <v/>
      </c>
      <c r="X264" s="18" t="str">
        <f t="shared" si="612"/>
        <v/>
      </c>
      <c r="Y264" s="18" t="str">
        <f t="shared" si="661"/>
        <v/>
      </c>
      <c r="Z264" s="18" t="str">
        <f t="shared" si="662"/>
        <v/>
      </c>
      <c r="AA264" s="18" t="str">
        <f>IF(ISNUMBER(Y264), Y264*COS(RADIANS(-$C264+Графики!$B$3))+Z264*SIN(RADIANS(-$C264+Графики!$B$3)),"")</f>
        <v/>
      </c>
      <c r="AB264" s="18" t="str">
        <f>IF(ISNUMBER(Y264), Y264*COS(RADIANS(-$C264+Графики!$B$5))+Z264*SIN(RADIANS(-$C264+Графики!$B$5)),"")</f>
        <v/>
      </c>
      <c r="AC264" s="24"/>
      <c r="AD264" s="25"/>
      <c r="AE264" s="25"/>
      <c r="AF264" s="25"/>
      <c r="AG264" s="18" t="str">
        <f t="shared" si="613"/>
        <v/>
      </c>
      <c r="AH264" s="18" t="str">
        <f t="shared" si="614"/>
        <v/>
      </c>
      <c r="AI264" s="18" t="str">
        <f t="shared" si="663"/>
        <v/>
      </c>
      <c r="AJ264" s="18" t="str">
        <f t="shared" si="664"/>
        <v/>
      </c>
      <c r="AK264" s="18" t="str">
        <f>IF(ISNUMBER(AI264), AI264*COS(RADIANS(-$C264+Графики!$B$3))+AJ264*SIN(RADIANS(-$C264+Графики!$B$3)),"")</f>
        <v/>
      </c>
      <c r="AL264" s="19" t="str">
        <f>IF(ISNUMBER(AI264), AI264*COS(RADIANS(-$C264+Графики!$B$5))+AJ264*SIN(RADIANS(-$C264+Графики!$B$5)),"")</f>
        <v/>
      </c>
      <c r="AM264" s="24"/>
      <c r="AN264" s="25"/>
      <c r="AO264" s="25"/>
      <c r="AP264" s="25"/>
      <c r="AQ264" s="18" t="str">
        <f t="shared" si="615"/>
        <v/>
      </c>
      <c r="AR264" s="18" t="str">
        <f t="shared" si="616"/>
        <v/>
      </c>
      <c r="AS264" s="18" t="str">
        <f t="shared" si="665"/>
        <v/>
      </c>
      <c r="AT264" s="18" t="str">
        <f t="shared" si="666"/>
        <v/>
      </c>
      <c r="AU264" s="18" t="str">
        <f>IF(ISNUMBER(AS264), AS264*COS(RADIANS(-$C264+Графики!$B$3))+AT264*SIN(RADIANS(-$C264+Графики!$B$3)),"")</f>
        <v/>
      </c>
      <c r="AV264" s="19" t="str">
        <f>IF(ISNUMBER(AS264), AS264*COS(RADIANS(-$C264+Графики!$B$5))+AT264*SIN(RADIANS(-$C264+Графики!$B$5)),"")</f>
        <v/>
      </c>
      <c r="AW264" s="24"/>
      <c r="AX264" s="25"/>
      <c r="AY264" s="25"/>
      <c r="AZ264" s="25"/>
      <c r="BA264" s="18" t="str">
        <f t="shared" si="617"/>
        <v/>
      </c>
      <c r="BB264" s="18" t="str">
        <f t="shared" si="618"/>
        <v/>
      </c>
      <c r="BC264" s="18" t="str">
        <f t="shared" si="667"/>
        <v/>
      </c>
      <c r="BD264" s="18" t="str">
        <f t="shared" si="668"/>
        <v/>
      </c>
      <c r="BE264" s="18" t="str">
        <f>IF(ISNUMBER(BC264), BC264*COS(RADIANS(-$C264+Графики!$B$3))+BD264*SIN(RADIANS(-$C264+Графики!$B$3)),"")</f>
        <v/>
      </c>
      <c r="BF264" s="19" t="str">
        <f>IF(ISNUMBER(BC264), BC264*COS(RADIANS(-$C264+Графики!$B$5))+BD264*SIN(RADIANS(-$C264+Графики!$B$5)),"")</f>
        <v/>
      </c>
      <c r="BG264" s="24"/>
      <c r="BH264" s="25"/>
      <c r="BI264" s="25"/>
      <c r="BJ264" s="25"/>
      <c r="BK264" s="18" t="str">
        <f t="shared" si="619"/>
        <v/>
      </c>
      <c r="BL264" s="18" t="str">
        <f t="shared" si="620"/>
        <v/>
      </c>
      <c r="BM264" s="18" t="str">
        <f t="shared" si="669"/>
        <v/>
      </c>
      <c r="BN264" s="18" t="str">
        <f t="shared" si="670"/>
        <v/>
      </c>
      <c r="BO264" s="18" t="str">
        <f>IF(ISNUMBER(BM264), BM264*COS(RADIANS(-$C264+Графики!$B$3))+BN264*SIN(RADIANS(-$C264+Графики!$B$3)),"")</f>
        <v/>
      </c>
      <c r="BP264" s="19" t="str">
        <f>IF(ISNUMBER(BM264), BM264*COS(RADIANS(-$C264+Графики!$B$5))+BN264*SIN(RADIANS(-$C264+Графики!$B$5)),"")</f>
        <v/>
      </c>
      <c r="BQ264" s="24"/>
      <c r="BR264" s="25"/>
      <c r="BS264" s="25"/>
      <c r="BT264" s="25"/>
      <c r="BU264" s="18" t="str">
        <f t="shared" si="621"/>
        <v/>
      </c>
      <c r="BV264" s="18" t="str">
        <f t="shared" si="622"/>
        <v/>
      </c>
      <c r="BW264" s="18" t="str">
        <f t="shared" si="671"/>
        <v/>
      </c>
      <c r="BX264" s="18" t="str">
        <f t="shared" si="672"/>
        <v/>
      </c>
      <c r="BY264" s="18" t="str">
        <f>IF(ISNUMBER(BW264), BW264*COS(RADIANS(-$C264+Графики!$B$3))+BX264*SIN(RADIANS(-$C264+Графики!$B$3)),"")</f>
        <v/>
      </c>
      <c r="BZ264" s="19" t="str">
        <f>IF(ISNUMBER(BW264), BW264*COS(RADIANS(-$C264+Графики!$B$5))+BX264*SIN(RADIANS(-$C264+Графики!$B$5)),"")</f>
        <v/>
      </c>
      <c r="CA264" s="29"/>
      <c r="CB264" s="25"/>
      <c r="CC264" s="25"/>
      <c r="CD264" s="25"/>
      <c r="CE264" s="18" t="str">
        <f t="shared" si="623"/>
        <v/>
      </c>
      <c r="CF264" s="18" t="str">
        <f t="shared" si="624"/>
        <v/>
      </c>
      <c r="CG264" s="18" t="str">
        <f t="shared" si="673"/>
        <v/>
      </c>
      <c r="CH264" s="18" t="str">
        <f t="shared" si="674"/>
        <v/>
      </c>
      <c r="CI264" s="18" t="str">
        <f>IF(ISNUMBER(CG264), CG264*COS(RADIANS(-$C264+Графики!$B$3))+CH264*SIN(RADIANS(-$C264+Графики!$B$3)),"")</f>
        <v/>
      </c>
      <c r="CJ264" s="19" t="str">
        <f>IF(ISNUMBER(CG264), CG264*COS(RADIANS(-$C264+Графики!$B$5))+CH264*SIN(RADIANS(-$C264+Графики!$B$5)),"")</f>
        <v/>
      </c>
      <c r="CK264" s="24"/>
      <c r="CL264" s="25"/>
      <c r="CM264" s="25"/>
      <c r="CN264" s="25"/>
      <c r="CO264" s="18" t="str">
        <f t="shared" si="625"/>
        <v/>
      </c>
      <c r="CP264" s="18" t="str">
        <f t="shared" si="626"/>
        <v/>
      </c>
      <c r="CQ264" s="18" t="str">
        <f t="shared" si="675"/>
        <v/>
      </c>
      <c r="CR264" s="18" t="str">
        <f t="shared" si="676"/>
        <v/>
      </c>
      <c r="CS264" s="18" t="str">
        <f>IF(ISNUMBER(CQ264), CQ264*COS(RADIANS(-$C264+Графики!$B$3))+CR264*SIN(RADIANS(-$C264+Графики!$B$3)),"")</f>
        <v/>
      </c>
      <c r="CT264" s="19" t="str">
        <f>IF(ISNUMBER(CQ264), CQ264*COS(RADIANS(-$C264+Графики!$B$5))+CR264*SIN(RADIANS(-$C264+Графики!$B$5)),"")</f>
        <v/>
      </c>
      <c r="CU264" s="24"/>
      <c r="CV264" s="25"/>
      <c r="CW264" s="25"/>
      <c r="CX264" s="25"/>
      <c r="CY264" s="18" t="str">
        <f t="shared" si="627"/>
        <v/>
      </c>
      <c r="CZ264" s="18" t="str">
        <f t="shared" si="628"/>
        <v/>
      </c>
      <c r="DA264" s="18" t="str">
        <f t="shared" si="677"/>
        <v/>
      </c>
      <c r="DB264" s="18" t="str">
        <f t="shared" si="678"/>
        <v/>
      </c>
      <c r="DC264" s="18" t="str">
        <f>IF(ISNUMBER(DA264), DA264*COS(RADIANS(-$C264+Графики!$B$3))+DB264*SIN(RADIANS(-$C264+Графики!$B$3)),"")</f>
        <v/>
      </c>
      <c r="DD264" s="19" t="str">
        <f>IF(ISNUMBER(DA264), DA264*COS(RADIANS(-$C264+Графики!$B$5))+DB264*SIN(RADIANS(-$C264+Графики!$B$5)),"")</f>
        <v/>
      </c>
      <c r="DE264" s="24"/>
      <c r="DF264" s="25"/>
      <c r="DG264" s="25"/>
      <c r="DH264" s="25"/>
      <c r="DI264" s="18" t="str">
        <f t="shared" si="629"/>
        <v/>
      </c>
      <c r="DJ264" s="18" t="str">
        <f t="shared" si="630"/>
        <v/>
      </c>
      <c r="DK264" s="18" t="str">
        <f t="shared" si="679"/>
        <v/>
      </c>
      <c r="DL264" s="18" t="str">
        <f t="shared" si="680"/>
        <v/>
      </c>
      <c r="DM264" s="18" t="str">
        <f>IF(ISNUMBER(DK264), DK264*COS(RADIANS(-$C264+Графики!$B$3))+DL264*SIN(RADIANS(-$C264+Графики!$B$3)),"")</f>
        <v/>
      </c>
      <c r="DN264" s="19" t="str">
        <f>IF(ISNUMBER(DK264), DK264*COS(RADIANS(-$C264+Графики!$B$5))+DL264*SIN(RADIANS(-$C264+Графики!$B$5)),"")</f>
        <v/>
      </c>
      <c r="DO264" s="24"/>
      <c r="DP264" s="25"/>
      <c r="DQ264" s="25"/>
      <c r="DR264" s="25"/>
      <c r="DS264" s="18" t="str">
        <f t="shared" si="631"/>
        <v/>
      </c>
      <c r="DT264" s="18" t="str">
        <f t="shared" si="632"/>
        <v/>
      </c>
      <c r="DU264" s="18" t="str">
        <f t="shared" si="681"/>
        <v/>
      </c>
      <c r="DV264" s="18" t="str">
        <f t="shared" si="682"/>
        <v/>
      </c>
      <c r="DW264" s="18" t="str">
        <f>IF(ISNUMBER(DU264), DU264*COS(RADIANS(-$C264+Графики!$B$3))+DV264*SIN(RADIANS(-$C264+Графики!$B$3)),"")</f>
        <v/>
      </c>
      <c r="DX264" s="19" t="str">
        <f>IF(ISNUMBER(DU264), DU264*COS(RADIANS(-$C264+Графики!$B$5))+DV264*SIN(RADIANS(-$C264+Графики!$B$5)),"")</f>
        <v/>
      </c>
      <c r="DY264" s="24"/>
      <c r="DZ264" s="25"/>
      <c r="EA264" s="25"/>
      <c r="EB264" s="25"/>
      <c r="EC264" s="18" t="str">
        <f t="shared" si="633"/>
        <v/>
      </c>
      <c r="ED264" s="18" t="str">
        <f t="shared" si="634"/>
        <v/>
      </c>
      <c r="EE264" s="18" t="str">
        <f t="shared" si="683"/>
        <v/>
      </c>
      <c r="EF264" s="18" t="str">
        <f t="shared" si="684"/>
        <v/>
      </c>
      <c r="EG264" s="18" t="str">
        <f>IF(ISNUMBER(EE264), EE264*COS(RADIANS(-$C264+Графики!$B$3))+EF264*SIN(RADIANS(-$C264+Графики!$B$3)),"")</f>
        <v/>
      </c>
      <c r="EH264" s="19" t="str">
        <f>IF(ISNUMBER(EE264), EE264*COS(RADIANS(-$C264+Графики!$B$5))+EF264*SIN(RADIANS(-$C264+Графики!$B$5)),"")</f>
        <v/>
      </c>
      <c r="EI264" s="24"/>
      <c r="EJ264" s="25"/>
      <c r="EK264" s="25"/>
      <c r="EL264" s="25"/>
      <c r="EM264" s="18" t="str">
        <f t="shared" si="635"/>
        <v/>
      </c>
      <c r="EN264" s="18" t="str">
        <f t="shared" si="636"/>
        <v/>
      </c>
      <c r="EO264" s="18" t="str">
        <f t="shared" si="685"/>
        <v/>
      </c>
      <c r="EP264" s="18" t="str">
        <f t="shared" si="686"/>
        <v/>
      </c>
      <c r="EQ264" s="18" t="str">
        <f>IF(ISNUMBER(EO264), EO264*COS(RADIANS(-$C264+Графики!$B$3))+EP264*SIN(RADIANS(-$C264+Графики!$B$3)),"")</f>
        <v/>
      </c>
      <c r="ER264" s="19" t="str">
        <f>IF(ISNUMBER(EO264), EO264*COS(RADIANS(-$C264+Графики!$B$5))+EP264*SIN(RADIANS(-$C264+Графики!$B$5)),"")</f>
        <v/>
      </c>
      <c r="ES264" s="24"/>
      <c r="ET264" s="25"/>
      <c r="EU264" s="25"/>
      <c r="EV264" s="25"/>
      <c r="EW264" s="18" t="str">
        <f t="shared" si="637"/>
        <v/>
      </c>
      <c r="EX264" s="18" t="str">
        <f t="shared" si="638"/>
        <v/>
      </c>
      <c r="EY264" s="18" t="str">
        <f t="shared" si="687"/>
        <v/>
      </c>
      <c r="EZ264" s="18" t="str">
        <f t="shared" si="688"/>
        <v/>
      </c>
      <c r="FA264" s="18" t="str">
        <f>IF(ISNUMBER(EY264), EY264*COS(RADIANS(-$C264+Графики!$B$3))+EZ264*SIN(RADIANS(-$C264+Графики!$B$3)),"")</f>
        <v/>
      </c>
      <c r="FB264" s="19" t="str">
        <f>IF(ISNUMBER(EY264), EY264*COS(RADIANS(-$C264+Графики!$B$5))+EZ264*SIN(RADIANS(-$C264+Графики!$B$5)),"")</f>
        <v/>
      </c>
      <c r="FC264" s="24"/>
      <c r="FD264" s="25"/>
      <c r="FE264" s="25"/>
      <c r="FF264" s="25"/>
      <c r="FG264" s="18" t="str">
        <f t="shared" si="639"/>
        <v/>
      </c>
      <c r="FH264" s="18" t="str">
        <f t="shared" si="640"/>
        <v/>
      </c>
      <c r="FI264" s="18" t="str">
        <f t="shared" si="689"/>
        <v/>
      </c>
      <c r="FJ264" s="18" t="str">
        <f t="shared" si="690"/>
        <v/>
      </c>
      <c r="FK264" s="18" t="str">
        <f>IF(ISNUMBER(FI264), FI264*COS(RADIANS(-$C264+Графики!$B$3))+FJ264*SIN(RADIANS(-$C264+Графики!$B$3)),"")</f>
        <v/>
      </c>
      <c r="FL264" s="19" t="str">
        <f>IF(ISNUMBER(FI264), FI264*COS(RADIANS(-$C264+Графики!$B$5))+FJ264*SIN(RADIANS(-$C264+Графики!$B$5)),"")</f>
        <v/>
      </c>
      <c r="FM264" s="24"/>
      <c r="FN264" s="25"/>
      <c r="FO264" s="25"/>
      <c r="FP264" s="25"/>
      <c r="FQ264" s="18" t="str">
        <f t="shared" si="641"/>
        <v/>
      </c>
      <c r="FR264" s="18" t="str">
        <f t="shared" si="642"/>
        <v/>
      </c>
      <c r="FS264" s="18" t="str">
        <f t="shared" si="691"/>
        <v/>
      </c>
      <c r="FT264" s="18" t="str">
        <f t="shared" si="692"/>
        <v/>
      </c>
      <c r="FU264" s="18" t="str">
        <f>IF(ISNUMBER(FS264), FS264*COS(RADIANS(-$C264+Графики!$B$3))+FT264*SIN(RADIANS(-$C264+Графики!$B$3)),"")</f>
        <v/>
      </c>
      <c r="FV264" s="19" t="str">
        <f>IF(ISNUMBER(FS264), FS264*COS(RADIANS(-$C264+Графики!$B$5))+FT264*SIN(RADIANS(-$C264+Графики!$B$5)),"")</f>
        <v/>
      </c>
      <c r="FW264" s="24"/>
      <c r="FX264" s="25"/>
      <c r="FY264" s="25"/>
      <c r="FZ264" s="25"/>
      <c r="GA264" s="18" t="str">
        <f t="shared" si="643"/>
        <v/>
      </c>
      <c r="GB264" s="18" t="str">
        <f t="shared" si="644"/>
        <v/>
      </c>
      <c r="GC264" s="18" t="str">
        <f t="shared" si="693"/>
        <v/>
      </c>
      <c r="GD264" s="18" t="str">
        <f t="shared" si="694"/>
        <v/>
      </c>
      <c r="GE264" s="18" t="str">
        <f>IF(ISNUMBER(GC264), GC264*COS(RADIANS(-$C264+Графики!$B$3))+GD264*SIN(RADIANS(-$C264+Графики!$B$3)),"")</f>
        <v/>
      </c>
      <c r="GF264" s="19" t="str">
        <f>IF(ISNUMBER(GC264), GC264*COS(RADIANS(-$C264+Графики!$B$5))+GD264*SIN(RADIANS(-$C264+Графики!$B$5)),"")</f>
        <v/>
      </c>
      <c r="GG264" s="24"/>
      <c r="GH264" s="25"/>
      <c r="GI264" s="25"/>
      <c r="GJ264" s="25"/>
      <c r="GK264" s="18" t="str">
        <f t="shared" si="645"/>
        <v/>
      </c>
      <c r="GL264" s="18" t="str">
        <f t="shared" si="646"/>
        <v/>
      </c>
      <c r="GM264" s="18" t="str">
        <f t="shared" si="695"/>
        <v/>
      </c>
      <c r="GN264" s="18" t="str">
        <f t="shared" si="696"/>
        <v/>
      </c>
      <c r="GO264" s="18" t="str">
        <f>IF(ISNUMBER(GM264), GM264*COS(RADIANS(-$C264+Графики!$B$3))+GN264*SIN(RADIANS(-$C264+Графики!$B$3)),"")</f>
        <v/>
      </c>
      <c r="GP264" s="19" t="str">
        <f>IF(ISNUMBER(GM264), GM264*COS(RADIANS(-$C264+Графики!$B$5))+GN264*SIN(RADIANS(-$C264+Графики!$B$5)),"")</f>
        <v/>
      </c>
      <c r="GQ264" s="24"/>
      <c r="GR264" s="25"/>
      <c r="GS264" s="25"/>
      <c r="GT264" s="25"/>
      <c r="GU264" s="18" t="str">
        <f t="shared" si="647"/>
        <v/>
      </c>
      <c r="GV264" s="18" t="str">
        <f t="shared" si="648"/>
        <v/>
      </c>
      <c r="GW264" s="18" t="str">
        <f t="shared" si="697"/>
        <v/>
      </c>
      <c r="GX264" s="18" t="str">
        <f t="shared" si="698"/>
        <v/>
      </c>
      <c r="GY264" s="18" t="str">
        <f>IF(ISNUMBER(GW264), GW264*COS(RADIANS(-$C264+Графики!$B$3))+GX264*SIN(RADIANS(-$C264+Графики!$B$3)),"")</f>
        <v/>
      </c>
      <c r="GZ264" s="19" t="str">
        <f>IF(ISNUMBER(GW264), GW264*COS(RADIANS(-$C264+Графики!$B$5))+GX264*SIN(RADIANS(-$C264+Графики!$B$5)),"")</f>
        <v/>
      </c>
      <c r="HA264" s="24"/>
      <c r="HB264" s="25"/>
      <c r="HC264" s="25"/>
      <c r="HD264" s="25"/>
      <c r="HE264" s="18" t="str">
        <f t="shared" si="649"/>
        <v/>
      </c>
      <c r="HF264" s="18" t="str">
        <f t="shared" si="650"/>
        <v/>
      </c>
      <c r="HG264" s="18" t="str">
        <f t="shared" si="699"/>
        <v/>
      </c>
      <c r="HH264" s="18" t="str">
        <f t="shared" si="700"/>
        <v/>
      </c>
      <c r="HI264" s="18" t="str">
        <f>IF(ISNUMBER(HG264), HG264*COS(RADIANS(-$C264+Графики!$B$3))+HH264*SIN(RADIANS(-$C264+Графики!$B$3)),"")</f>
        <v/>
      </c>
      <c r="HJ264" s="19" t="str">
        <f>IF(ISNUMBER(HG264), HG264*COS(RADIANS(-$C264+Графики!$B$5))+HH264*SIN(RADIANS(-$C264+Графики!$B$5)),"")</f>
        <v/>
      </c>
      <c r="HK264" s="24"/>
      <c r="HL264" s="25"/>
      <c r="HM264" s="25"/>
      <c r="HN264" s="25"/>
      <c r="HO264" s="18" t="str">
        <f t="shared" si="651"/>
        <v/>
      </c>
      <c r="HP264" s="18" t="str">
        <f t="shared" si="652"/>
        <v/>
      </c>
      <c r="HQ264" s="18" t="str">
        <f t="shared" si="701"/>
        <v/>
      </c>
      <c r="HR264" s="18" t="str">
        <f t="shared" si="702"/>
        <v/>
      </c>
      <c r="HS264" s="18" t="str">
        <f>IF(ISNUMBER(HQ264), HQ264*COS(RADIANS(-$C264+Графики!$B$3))+HR264*SIN(RADIANS(-$C264+Графики!$B$3)),"")</f>
        <v/>
      </c>
      <c r="HT264" s="19" t="str">
        <f>IF(ISNUMBER(HQ264), HQ264*COS(RADIANS(-$C264+Графики!$B$5))+HR264*SIN(RADIANS(-$C264+Графики!$B$5)),"")</f>
        <v/>
      </c>
      <c r="HU264" s="24"/>
      <c r="HV264" s="25"/>
      <c r="HW264" s="25"/>
      <c r="HX264" s="25"/>
      <c r="HY264" s="18" t="str">
        <f t="shared" si="653"/>
        <v/>
      </c>
      <c r="HZ264" s="18" t="str">
        <f t="shared" si="654"/>
        <v/>
      </c>
      <c r="IA264" s="18" t="str">
        <f t="shared" si="703"/>
        <v/>
      </c>
      <c r="IB264" s="18" t="str">
        <f t="shared" si="704"/>
        <v/>
      </c>
      <c r="IC264" s="18" t="str">
        <f>IF(ISNUMBER(IA264), IA264*COS(RADIANS(-$C264+Графики!$B$3))+IB264*SIN(RADIANS(-$C264+Графики!$B$3)),"")</f>
        <v/>
      </c>
      <c r="ID264" s="19" t="str">
        <f>IF(ISNUMBER(IA264), IA264*COS(RADIANS(-$C264+Графики!$B$5))+IB264*SIN(RADIANS(-$C264+Графики!$B$5)),"")</f>
        <v/>
      </c>
      <c r="IE264" s="24"/>
      <c r="IF264" s="25"/>
      <c r="IG264" s="25"/>
      <c r="IH264" s="25"/>
      <c r="II264" s="18" t="str">
        <f t="shared" si="655"/>
        <v/>
      </c>
      <c r="IJ264" s="18" t="str">
        <f t="shared" si="656"/>
        <v/>
      </c>
      <c r="IK264" s="18" t="str">
        <f t="shared" si="705"/>
        <v/>
      </c>
      <c r="IL264" s="18" t="str">
        <f t="shared" si="706"/>
        <v/>
      </c>
      <c r="IM264" s="18" t="str">
        <f>IF(ISNUMBER(IK264), IK264*COS(RADIANS(-$C264+Графики!$B$3))+IL264*SIN(RADIANS(-$C264+Графики!$B$3)),"")</f>
        <v/>
      </c>
      <c r="IN264" s="19" t="str">
        <f>IF(ISNUMBER(IK264), IK264*COS(RADIANS(-$C264+Графики!$B$5))+IL264*SIN(RADIANS(-$C264+Графики!$B$5)),"")</f>
        <v/>
      </c>
      <c r="IO264" s="24"/>
      <c r="IP264" s="25"/>
      <c r="IQ264" s="25"/>
      <c r="IR264" s="25"/>
      <c r="IS264" s="18" t="str">
        <f t="shared" si="657"/>
        <v/>
      </c>
      <c r="IT264" s="18" t="str">
        <f t="shared" si="658"/>
        <v/>
      </c>
      <c r="IU264" s="18" t="str">
        <f t="shared" si="707"/>
        <v/>
      </c>
      <c r="IV264" s="18" t="str">
        <f t="shared" si="708"/>
        <v/>
      </c>
      <c r="IW264" s="18" t="str">
        <f>IF(ISNUMBER(IU264), IU264*COS(RADIANS(-$C264+Графики!$B$3))+IV264*SIN(RADIANS(-$C264+Графики!$B$3)),"")</f>
        <v/>
      </c>
      <c r="IX264" s="19" t="str">
        <f>IF(ISNUMBER(IU264), IU264*COS(RADIANS(-$C264+Графики!$B$5))+IV264*SIN(RADIANS(-$C264+Графики!$B$5)),"")</f>
        <v/>
      </c>
    </row>
    <row r="265" spans="1:258" s="88" customFormat="1" x14ac:dyDescent="0.25">
      <c r="A265" s="44">
        <v>265</v>
      </c>
      <c r="B265" s="50">
        <v>0</v>
      </c>
      <c r="C265" s="11">
        <f>IF(Графики!$A$7="Расчитывать с учетом закручивания скважины",B265,0)</f>
        <v>0</v>
      </c>
      <c r="D265" s="47">
        <v>131</v>
      </c>
      <c r="E265" s="34">
        <f t="shared" si="712"/>
        <v>0</v>
      </c>
      <c r="F265" s="35">
        <f t="shared" si="712"/>
        <v>0</v>
      </c>
      <c r="G265" s="35">
        <f t="shared" si="710"/>
        <v>0</v>
      </c>
      <c r="H265" s="36">
        <f t="shared" si="711"/>
        <v>0</v>
      </c>
      <c r="I265" s="29"/>
      <c r="J265" s="25"/>
      <c r="K265" s="25"/>
      <c r="L265" s="25"/>
      <c r="M265" s="18" t="str">
        <f t="shared" si="609"/>
        <v/>
      </c>
      <c r="N265" s="18" t="str">
        <f t="shared" si="610"/>
        <v/>
      </c>
      <c r="O265" s="18" t="str">
        <f t="shared" si="659"/>
        <v/>
      </c>
      <c r="P265" s="18" t="str">
        <f t="shared" si="660"/>
        <v/>
      </c>
      <c r="Q265" s="18" t="str">
        <f>IF(ISNUMBER(O265), O265*COS(RADIANS(-$C265+Графики!$B$3))+P265*SIN(RADIANS(-$C265+Графики!$B$3)),"")</f>
        <v/>
      </c>
      <c r="R265" s="19" t="str">
        <f>IF(ISNUMBER(O265), O265*COS(RADIANS(-$C265+Графики!$B$5))+P265*SIN(RADIANS(-$C265+Графики!$B$5)),"")</f>
        <v/>
      </c>
      <c r="S265" s="29"/>
      <c r="T265" s="25"/>
      <c r="U265" s="25"/>
      <c r="V265" s="25"/>
      <c r="W265" s="18" t="str">
        <f t="shared" si="611"/>
        <v/>
      </c>
      <c r="X265" s="18" t="str">
        <f t="shared" si="612"/>
        <v/>
      </c>
      <c r="Y265" s="18" t="str">
        <f t="shared" si="661"/>
        <v/>
      </c>
      <c r="Z265" s="18" t="str">
        <f t="shared" si="662"/>
        <v/>
      </c>
      <c r="AA265" s="18" t="str">
        <f>IF(ISNUMBER(Y265), Y265*COS(RADIANS(-$C265+Графики!$B$3))+Z265*SIN(RADIANS(-$C265+Графики!$B$3)),"")</f>
        <v/>
      </c>
      <c r="AB265" s="18" t="str">
        <f>IF(ISNUMBER(Y265), Y265*COS(RADIANS(-$C265+Графики!$B$5))+Z265*SIN(RADIANS(-$C265+Графики!$B$5)),"")</f>
        <v/>
      </c>
      <c r="AC265" s="24"/>
      <c r="AD265" s="25"/>
      <c r="AE265" s="25"/>
      <c r="AF265" s="25"/>
      <c r="AG265" s="18" t="str">
        <f t="shared" si="613"/>
        <v/>
      </c>
      <c r="AH265" s="18" t="str">
        <f t="shared" si="614"/>
        <v/>
      </c>
      <c r="AI265" s="18" t="str">
        <f t="shared" si="663"/>
        <v/>
      </c>
      <c r="AJ265" s="18" t="str">
        <f t="shared" si="664"/>
        <v/>
      </c>
      <c r="AK265" s="18" t="str">
        <f>IF(ISNUMBER(AI265), AI265*COS(RADIANS(-$C265+Графики!$B$3))+AJ265*SIN(RADIANS(-$C265+Графики!$B$3)),"")</f>
        <v/>
      </c>
      <c r="AL265" s="19" t="str">
        <f>IF(ISNUMBER(AI265), AI265*COS(RADIANS(-$C265+Графики!$B$5))+AJ265*SIN(RADIANS(-$C265+Графики!$B$5)),"")</f>
        <v/>
      </c>
      <c r="AM265" s="24"/>
      <c r="AN265" s="25"/>
      <c r="AO265" s="25"/>
      <c r="AP265" s="25"/>
      <c r="AQ265" s="18" t="str">
        <f t="shared" si="615"/>
        <v/>
      </c>
      <c r="AR265" s="18" t="str">
        <f t="shared" si="616"/>
        <v/>
      </c>
      <c r="AS265" s="18" t="str">
        <f t="shared" si="665"/>
        <v/>
      </c>
      <c r="AT265" s="18" t="str">
        <f t="shared" si="666"/>
        <v/>
      </c>
      <c r="AU265" s="18" t="str">
        <f>IF(ISNUMBER(AS265), AS265*COS(RADIANS(-$C265+Графики!$B$3))+AT265*SIN(RADIANS(-$C265+Графики!$B$3)),"")</f>
        <v/>
      </c>
      <c r="AV265" s="19" t="str">
        <f>IF(ISNUMBER(AS265), AS265*COS(RADIANS(-$C265+Графики!$B$5))+AT265*SIN(RADIANS(-$C265+Графики!$B$5)),"")</f>
        <v/>
      </c>
      <c r="AW265" s="24"/>
      <c r="AX265" s="25"/>
      <c r="AY265" s="25"/>
      <c r="AZ265" s="25"/>
      <c r="BA265" s="18" t="str">
        <f t="shared" si="617"/>
        <v/>
      </c>
      <c r="BB265" s="18" t="str">
        <f t="shared" si="618"/>
        <v/>
      </c>
      <c r="BC265" s="18" t="str">
        <f t="shared" si="667"/>
        <v/>
      </c>
      <c r="BD265" s="18" t="str">
        <f t="shared" si="668"/>
        <v/>
      </c>
      <c r="BE265" s="18" t="str">
        <f>IF(ISNUMBER(BC265), BC265*COS(RADIANS(-$C265+Графики!$B$3))+BD265*SIN(RADIANS(-$C265+Графики!$B$3)),"")</f>
        <v/>
      </c>
      <c r="BF265" s="19" t="str">
        <f>IF(ISNUMBER(BC265), BC265*COS(RADIANS(-$C265+Графики!$B$5))+BD265*SIN(RADIANS(-$C265+Графики!$B$5)),"")</f>
        <v/>
      </c>
      <c r="BG265" s="24"/>
      <c r="BH265" s="25"/>
      <c r="BI265" s="25"/>
      <c r="BJ265" s="25"/>
      <c r="BK265" s="18" t="str">
        <f t="shared" si="619"/>
        <v/>
      </c>
      <c r="BL265" s="18" t="str">
        <f t="shared" si="620"/>
        <v/>
      </c>
      <c r="BM265" s="18" t="str">
        <f t="shared" si="669"/>
        <v/>
      </c>
      <c r="BN265" s="18" t="str">
        <f t="shared" si="670"/>
        <v/>
      </c>
      <c r="BO265" s="18" t="str">
        <f>IF(ISNUMBER(BM265), BM265*COS(RADIANS(-$C265+Графики!$B$3))+BN265*SIN(RADIANS(-$C265+Графики!$B$3)),"")</f>
        <v/>
      </c>
      <c r="BP265" s="19" t="str">
        <f>IF(ISNUMBER(BM265), BM265*COS(RADIANS(-$C265+Графики!$B$5))+BN265*SIN(RADIANS(-$C265+Графики!$B$5)),"")</f>
        <v/>
      </c>
      <c r="BQ265" s="24"/>
      <c r="BR265" s="25"/>
      <c r="BS265" s="25"/>
      <c r="BT265" s="25"/>
      <c r="BU265" s="18" t="str">
        <f t="shared" si="621"/>
        <v/>
      </c>
      <c r="BV265" s="18" t="str">
        <f t="shared" si="622"/>
        <v/>
      </c>
      <c r="BW265" s="18" t="str">
        <f t="shared" si="671"/>
        <v/>
      </c>
      <c r="BX265" s="18" t="str">
        <f t="shared" si="672"/>
        <v/>
      </c>
      <c r="BY265" s="18" t="str">
        <f>IF(ISNUMBER(BW265), BW265*COS(RADIANS(-$C265+Графики!$B$3))+BX265*SIN(RADIANS(-$C265+Графики!$B$3)),"")</f>
        <v/>
      </c>
      <c r="BZ265" s="19" t="str">
        <f>IF(ISNUMBER(BW265), BW265*COS(RADIANS(-$C265+Графики!$B$5))+BX265*SIN(RADIANS(-$C265+Графики!$B$5)),"")</f>
        <v/>
      </c>
      <c r="CA265" s="29"/>
      <c r="CB265" s="25"/>
      <c r="CC265" s="25"/>
      <c r="CD265" s="25"/>
      <c r="CE265" s="18" t="str">
        <f t="shared" si="623"/>
        <v/>
      </c>
      <c r="CF265" s="18" t="str">
        <f t="shared" si="624"/>
        <v/>
      </c>
      <c r="CG265" s="18" t="str">
        <f t="shared" si="673"/>
        <v/>
      </c>
      <c r="CH265" s="18" t="str">
        <f t="shared" si="674"/>
        <v/>
      </c>
      <c r="CI265" s="18" t="str">
        <f>IF(ISNUMBER(CG265), CG265*COS(RADIANS(-$C265+Графики!$B$3))+CH265*SIN(RADIANS(-$C265+Графики!$B$3)),"")</f>
        <v/>
      </c>
      <c r="CJ265" s="19" t="str">
        <f>IF(ISNUMBER(CG265), CG265*COS(RADIANS(-$C265+Графики!$B$5))+CH265*SIN(RADIANS(-$C265+Графики!$B$5)),"")</f>
        <v/>
      </c>
      <c r="CK265" s="24"/>
      <c r="CL265" s="25"/>
      <c r="CM265" s="25"/>
      <c r="CN265" s="25"/>
      <c r="CO265" s="18" t="str">
        <f t="shared" si="625"/>
        <v/>
      </c>
      <c r="CP265" s="18" t="str">
        <f t="shared" si="626"/>
        <v/>
      </c>
      <c r="CQ265" s="18" t="str">
        <f t="shared" si="675"/>
        <v/>
      </c>
      <c r="CR265" s="18" t="str">
        <f t="shared" si="676"/>
        <v/>
      </c>
      <c r="CS265" s="18" t="str">
        <f>IF(ISNUMBER(CQ265), CQ265*COS(RADIANS(-$C265+Графики!$B$3))+CR265*SIN(RADIANS(-$C265+Графики!$B$3)),"")</f>
        <v/>
      </c>
      <c r="CT265" s="19" t="str">
        <f>IF(ISNUMBER(CQ265), CQ265*COS(RADIANS(-$C265+Графики!$B$5))+CR265*SIN(RADIANS(-$C265+Графики!$B$5)),"")</f>
        <v/>
      </c>
      <c r="CU265" s="24"/>
      <c r="CV265" s="25"/>
      <c r="CW265" s="25"/>
      <c r="CX265" s="25"/>
      <c r="CY265" s="18" t="str">
        <f t="shared" si="627"/>
        <v/>
      </c>
      <c r="CZ265" s="18" t="str">
        <f t="shared" si="628"/>
        <v/>
      </c>
      <c r="DA265" s="18" t="str">
        <f t="shared" si="677"/>
        <v/>
      </c>
      <c r="DB265" s="18" t="str">
        <f t="shared" si="678"/>
        <v/>
      </c>
      <c r="DC265" s="18" t="str">
        <f>IF(ISNUMBER(DA265), DA265*COS(RADIANS(-$C265+Графики!$B$3))+DB265*SIN(RADIANS(-$C265+Графики!$B$3)),"")</f>
        <v/>
      </c>
      <c r="DD265" s="19" t="str">
        <f>IF(ISNUMBER(DA265), DA265*COS(RADIANS(-$C265+Графики!$B$5))+DB265*SIN(RADIANS(-$C265+Графики!$B$5)),"")</f>
        <v/>
      </c>
      <c r="DE265" s="24"/>
      <c r="DF265" s="25"/>
      <c r="DG265" s="25"/>
      <c r="DH265" s="25"/>
      <c r="DI265" s="18" t="str">
        <f t="shared" si="629"/>
        <v/>
      </c>
      <c r="DJ265" s="18" t="str">
        <f t="shared" si="630"/>
        <v/>
      </c>
      <c r="DK265" s="18" t="str">
        <f t="shared" si="679"/>
        <v/>
      </c>
      <c r="DL265" s="18" t="str">
        <f t="shared" si="680"/>
        <v/>
      </c>
      <c r="DM265" s="18" t="str">
        <f>IF(ISNUMBER(DK265), DK265*COS(RADIANS(-$C265+Графики!$B$3))+DL265*SIN(RADIANS(-$C265+Графики!$B$3)),"")</f>
        <v/>
      </c>
      <c r="DN265" s="19" t="str">
        <f>IF(ISNUMBER(DK265), DK265*COS(RADIANS(-$C265+Графики!$B$5))+DL265*SIN(RADIANS(-$C265+Графики!$B$5)),"")</f>
        <v/>
      </c>
      <c r="DO265" s="24"/>
      <c r="DP265" s="25"/>
      <c r="DQ265" s="25"/>
      <c r="DR265" s="25"/>
      <c r="DS265" s="18" t="str">
        <f t="shared" si="631"/>
        <v/>
      </c>
      <c r="DT265" s="18" t="str">
        <f t="shared" si="632"/>
        <v/>
      </c>
      <c r="DU265" s="18" t="str">
        <f t="shared" si="681"/>
        <v/>
      </c>
      <c r="DV265" s="18" t="str">
        <f t="shared" si="682"/>
        <v/>
      </c>
      <c r="DW265" s="18" t="str">
        <f>IF(ISNUMBER(DU265), DU265*COS(RADIANS(-$C265+Графики!$B$3))+DV265*SIN(RADIANS(-$C265+Графики!$B$3)),"")</f>
        <v/>
      </c>
      <c r="DX265" s="19" t="str">
        <f>IF(ISNUMBER(DU265), DU265*COS(RADIANS(-$C265+Графики!$B$5))+DV265*SIN(RADIANS(-$C265+Графики!$B$5)),"")</f>
        <v/>
      </c>
      <c r="DY265" s="24"/>
      <c r="DZ265" s="25"/>
      <c r="EA265" s="25"/>
      <c r="EB265" s="25"/>
      <c r="EC265" s="18" t="str">
        <f t="shared" si="633"/>
        <v/>
      </c>
      <c r="ED265" s="18" t="str">
        <f t="shared" si="634"/>
        <v/>
      </c>
      <c r="EE265" s="18" t="str">
        <f t="shared" si="683"/>
        <v/>
      </c>
      <c r="EF265" s="18" t="str">
        <f t="shared" si="684"/>
        <v/>
      </c>
      <c r="EG265" s="18" t="str">
        <f>IF(ISNUMBER(EE265), EE265*COS(RADIANS(-$C265+Графики!$B$3))+EF265*SIN(RADIANS(-$C265+Графики!$B$3)),"")</f>
        <v/>
      </c>
      <c r="EH265" s="19" t="str">
        <f>IF(ISNUMBER(EE265), EE265*COS(RADIANS(-$C265+Графики!$B$5))+EF265*SIN(RADIANS(-$C265+Графики!$B$5)),"")</f>
        <v/>
      </c>
      <c r="EI265" s="24"/>
      <c r="EJ265" s="25"/>
      <c r="EK265" s="25"/>
      <c r="EL265" s="25"/>
      <c r="EM265" s="18" t="str">
        <f t="shared" si="635"/>
        <v/>
      </c>
      <c r="EN265" s="18" t="str">
        <f t="shared" si="636"/>
        <v/>
      </c>
      <c r="EO265" s="18" t="str">
        <f t="shared" si="685"/>
        <v/>
      </c>
      <c r="EP265" s="18" t="str">
        <f t="shared" si="686"/>
        <v/>
      </c>
      <c r="EQ265" s="18" t="str">
        <f>IF(ISNUMBER(EO265), EO265*COS(RADIANS(-$C265+Графики!$B$3))+EP265*SIN(RADIANS(-$C265+Графики!$B$3)),"")</f>
        <v/>
      </c>
      <c r="ER265" s="19" t="str">
        <f>IF(ISNUMBER(EO265), EO265*COS(RADIANS(-$C265+Графики!$B$5))+EP265*SIN(RADIANS(-$C265+Графики!$B$5)),"")</f>
        <v/>
      </c>
      <c r="ES265" s="24"/>
      <c r="ET265" s="25"/>
      <c r="EU265" s="25"/>
      <c r="EV265" s="25"/>
      <c r="EW265" s="18" t="str">
        <f t="shared" si="637"/>
        <v/>
      </c>
      <c r="EX265" s="18" t="str">
        <f t="shared" si="638"/>
        <v/>
      </c>
      <c r="EY265" s="18" t="str">
        <f t="shared" si="687"/>
        <v/>
      </c>
      <c r="EZ265" s="18" t="str">
        <f t="shared" si="688"/>
        <v/>
      </c>
      <c r="FA265" s="18" t="str">
        <f>IF(ISNUMBER(EY265), EY265*COS(RADIANS(-$C265+Графики!$B$3))+EZ265*SIN(RADIANS(-$C265+Графики!$B$3)),"")</f>
        <v/>
      </c>
      <c r="FB265" s="19" t="str">
        <f>IF(ISNUMBER(EY265), EY265*COS(RADIANS(-$C265+Графики!$B$5))+EZ265*SIN(RADIANS(-$C265+Графики!$B$5)),"")</f>
        <v/>
      </c>
      <c r="FC265" s="24"/>
      <c r="FD265" s="25"/>
      <c r="FE265" s="25"/>
      <c r="FF265" s="25"/>
      <c r="FG265" s="18" t="str">
        <f t="shared" si="639"/>
        <v/>
      </c>
      <c r="FH265" s="18" t="str">
        <f t="shared" si="640"/>
        <v/>
      </c>
      <c r="FI265" s="18" t="str">
        <f t="shared" si="689"/>
        <v/>
      </c>
      <c r="FJ265" s="18" t="str">
        <f t="shared" si="690"/>
        <v/>
      </c>
      <c r="FK265" s="18" t="str">
        <f>IF(ISNUMBER(FI265), FI265*COS(RADIANS(-$C265+Графики!$B$3))+FJ265*SIN(RADIANS(-$C265+Графики!$B$3)),"")</f>
        <v/>
      </c>
      <c r="FL265" s="19" t="str">
        <f>IF(ISNUMBER(FI265), FI265*COS(RADIANS(-$C265+Графики!$B$5))+FJ265*SIN(RADIANS(-$C265+Графики!$B$5)),"")</f>
        <v/>
      </c>
      <c r="FM265" s="24"/>
      <c r="FN265" s="25"/>
      <c r="FO265" s="25"/>
      <c r="FP265" s="25"/>
      <c r="FQ265" s="18" t="str">
        <f t="shared" si="641"/>
        <v/>
      </c>
      <c r="FR265" s="18" t="str">
        <f t="shared" si="642"/>
        <v/>
      </c>
      <c r="FS265" s="18" t="str">
        <f t="shared" si="691"/>
        <v/>
      </c>
      <c r="FT265" s="18" t="str">
        <f t="shared" si="692"/>
        <v/>
      </c>
      <c r="FU265" s="18" t="str">
        <f>IF(ISNUMBER(FS265), FS265*COS(RADIANS(-$C265+Графики!$B$3))+FT265*SIN(RADIANS(-$C265+Графики!$B$3)),"")</f>
        <v/>
      </c>
      <c r="FV265" s="19" t="str">
        <f>IF(ISNUMBER(FS265), FS265*COS(RADIANS(-$C265+Графики!$B$5))+FT265*SIN(RADIANS(-$C265+Графики!$B$5)),"")</f>
        <v/>
      </c>
      <c r="FW265" s="24"/>
      <c r="FX265" s="25"/>
      <c r="FY265" s="25"/>
      <c r="FZ265" s="25"/>
      <c r="GA265" s="18" t="str">
        <f t="shared" si="643"/>
        <v/>
      </c>
      <c r="GB265" s="18" t="str">
        <f t="shared" si="644"/>
        <v/>
      </c>
      <c r="GC265" s="18" t="str">
        <f t="shared" si="693"/>
        <v/>
      </c>
      <c r="GD265" s="18" t="str">
        <f t="shared" si="694"/>
        <v/>
      </c>
      <c r="GE265" s="18" t="str">
        <f>IF(ISNUMBER(GC265), GC265*COS(RADIANS(-$C265+Графики!$B$3))+GD265*SIN(RADIANS(-$C265+Графики!$B$3)),"")</f>
        <v/>
      </c>
      <c r="GF265" s="19" t="str">
        <f>IF(ISNUMBER(GC265), GC265*COS(RADIANS(-$C265+Графики!$B$5))+GD265*SIN(RADIANS(-$C265+Графики!$B$5)),"")</f>
        <v/>
      </c>
      <c r="GG265" s="24"/>
      <c r="GH265" s="25"/>
      <c r="GI265" s="25"/>
      <c r="GJ265" s="25"/>
      <c r="GK265" s="18" t="str">
        <f t="shared" si="645"/>
        <v/>
      </c>
      <c r="GL265" s="18" t="str">
        <f t="shared" si="646"/>
        <v/>
      </c>
      <c r="GM265" s="18" t="str">
        <f t="shared" si="695"/>
        <v/>
      </c>
      <c r="GN265" s="18" t="str">
        <f t="shared" si="696"/>
        <v/>
      </c>
      <c r="GO265" s="18" t="str">
        <f>IF(ISNUMBER(GM265), GM265*COS(RADIANS(-$C265+Графики!$B$3))+GN265*SIN(RADIANS(-$C265+Графики!$B$3)),"")</f>
        <v/>
      </c>
      <c r="GP265" s="19" t="str">
        <f>IF(ISNUMBER(GM265), GM265*COS(RADIANS(-$C265+Графики!$B$5))+GN265*SIN(RADIANS(-$C265+Графики!$B$5)),"")</f>
        <v/>
      </c>
      <c r="GQ265" s="24"/>
      <c r="GR265" s="25"/>
      <c r="GS265" s="25"/>
      <c r="GT265" s="25"/>
      <c r="GU265" s="18" t="str">
        <f t="shared" si="647"/>
        <v/>
      </c>
      <c r="GV265" s="18" t="str">
        <f t="shared" si="648"/>
        <v/>
      </c>
      <c r="GW265" s="18" t="str">
        <f t="shared" si="697"/>
        <v/>
      </c>
      <c r="GX265" s="18" t="str">
        <f t="shared" si="698"/>
        <v/>
      </c>
      <c r="GY265" s="18" t="str">
        <f>IF(ISNUMBER(GW265), GW265*COS(RADIANS(-$C265+Графики!$B$3))+GX265*SIN(RADIANS(-$C265+Графики!$B$3)),"")</f>
        <v/>
      </c>
      <c r="GZ265" s="19" t="str">
        <f>IF(ISNUMBER(GW265), GW265*COS(RADIANS(-$C265+Графики!$B$5))+GX265*SIN(RADIANS(-$C265+Графики!$B$5)),"")</f>
        <v/>
      </c>
      <c r="HA265" s="24"/>
      <c r="HB265" s="25"/>
      <c r="HC265" s="25"/>
      <c r="HD265" s="25"/>
      <c r="HE265" s="18" t="str">
        <f t="shared" si="649"/>
        <v/>
      </c>
      <c r="HF265" s="18" t="str">
        <f t="shared" si="650"/>
        <v/>
      </c>
      <c r="HG265" s="18" t="str">
        <f t="shared" si="699"/>
        <v/>
      </c>
      <c r="HH265" s="18" t="str">
        <f t="shared" si="700"/>
        <v/>
      </c>
      <c r="HI265" s="18" t="str">
        <f>IF(ISNUMBER(HG265), HG265*COS(RADIANS(-$C265+Графики!$B$3))+HH265*SIN(RADIANS(-$C265+Графики!$B$3)),"")</f>
        <v/>
      </c>
      <c r="HJ265" s="19" t="str">
        <f>IF(ISNUMBER(HG265), HG265*COS(RADIANS(-$C265+Графики!$B$5))+HH265*SIN(RADIANS(-$C265+Графики!$B$5)),"")</f>
        <v/>
      </c>
      <c r="HK265" s="24"/>
      <c r="HL265" s="25"/>
      <c r="HM265" s="25"/>
      <c r="HN265" s="25"/>
      <c r="HO265" s="18" t="str">
        <f t="shared" si="651"/>
        <v/>
      </c>
      <c r="HP265" s="18" t="str">
        <f t="shared" si="652"/>
        <v/>
      </c>
      <c r="HQ265" s="18" t="str">
        <f t="shared" si="701"/>
        <v/>
      </c>
      <c r="HR265" s="18" t="str">
        <f t="shared" si="702"/>
        <v/>
      </c>
      <c r="HS265" s="18" t="str">
        <f>IF(ISNUMBER(HQ265), HQ265*COS(RADIANS(-$C265+Графики!$B$3))+HR265*SIN(RADIANS(-$C265+Графики!$B$3)),"")</f>
        <v/>
      </c>
      <c r="HT265" s="19" t="str">
        <f>IF(ISNUMBER(HQ265), HQ265*COS(RADIANS(-$C265+Графики!$B$5))+HR265*SIN(RADIANS(-$C265+Графики!$B$5)),"")</f>
        <v/>
      </c>
      <c r="HU265" s="24"/>
      <c r="HV265" s="25"/>
      <c r="HW265" s="25"/>
      <c r="HX265" s="25"/>
      <c r="HY265" s="18" t="str">
        <f t="shared" si="653"/>
        <v/>
      </c>
      <c r="HZ265" s="18" t="str">
        <f t="shared" si="654"/>
        <v/>
      </c>
      <c r="IA265" s="18" t="str">
        <f t="shared" si="703"/>
        <v/>
      </c>
      <c r="IB265" s="18" t="str">
        <f t="shared" si="704"/>
        <v/>
      </c>
      <c r="IC265" s="18" t="str">
        <f>IF(ISNUMBER(IA265), IA265*COS(RADIANS(-$C265+Графики!$B$3))+IB265*SIN(RADIANS(-$C265+Графики!$B$3)),"")</f>
        <v/>
      </c>
      <c r="ID265" s="19" t="str">
        <f>IF(ISNUMBER(IA265), IA265*COS(RADIANS(-$C265+Графики!$B$5))+IB265*SIN(RADIANS(-$C265+Графики!$B$5)),"")</f>
        <v/>
      </c>
      <c r="IE265" s="24"/>
      <c r="IF265" s="25"/>
      <c r="IG265" s="25"/>
      <c r="IH265" s="25"/>
      <c r="II265" s="18" t="str">
        <f t="shared" si="655"/>
        <v/>
      </c>
      <c r="IJ265" s="18" t="str">
        <f t="shared" si="656"/>
        <v/>
      </c>
      <c r="IK265" s="18" t="str">
        <f t="shared" si="705"/>
        <v/>
      </c>
      <c r="IL265" s="18" t="str">
        <f t="shared" si="706"/>
        <v/>
      </c>
      <c r="IM265" s="18" t="str">
        <f>IF(ISNUMBER(IK265), IK265*COS(RADIANS(-$C265+Графики!$B$3))+IL265*SIN(RADIANS(-$C265+Графики!$B$3)),"")</f>
        <v/>
      </c>
      <c r="IN265" s="19" t="str">
        <f>IF(ISNUMBER(IK265), IK265*COS(RADIANS(-$C265+Графики!$B$5))+IL265*SIN(RADIANS(-$C265+Графики!$B$5)),"")</f>
        <v/>
      </c>
      <c r="IO265" s="24"/>
      <c r="IP265" s="25"/>
      <c r="IQ265" s="25"/>
      <c r="IR265" s="25"/>
      <c r="IS265" s="18" t="str">
        <f t="shared" si="657"/>
        <v/>
      </c>
      <c r="IT265" s="18" t="str">
        <f t="shared" si="658"/>
        <v/>
      </c>
      <c r="IU265" s="18" t="str">
        <f t="shared" si="707"/>
        <v/>
      </c>
      <c r="IV265" s="18" t="str">
        <f t="shared" si="708"/>
        <v/>
      </c>
      <c r="IW265" s="18" t="str">
        <f>IF(ISNUMBER(IU265), IU265*COS(RADIANS(-$C265+Графики!$B$3))+IV265*SIN(RADIANS(-$C265+Графики!$B$3)),"")</f>
        <v/>
      </c>
      <c r="IX265" s="19" t="str">
        <f>IF(ISNUMBER(IU265), IU265*COS(RADIANS(-$C265+Графики!$B$5))+IV265*SIN(RADIANS(-$C265+Графики!$B$5)),"")</f>
        <v/>
      </c>
    </row>
    <row r="266" spans="1:258" s="88" customFormat="1" x14ac:dyDescent="0.25">
      <c r="A266" s="44">
        <v>266</v>
      </c>
      <c r="B266" s="50">
        <v>0</v>
      </c>
      <c r="C266" s="11">
        <f>IF(Графики!$A$7="Расчитывать с учетом закручивания скважины",B266,0)</f>
        <v>0</v>
      </c>
      <c r="D266" s="47">
        <v>131.5</v>
      </c>
      <c r="E266" s="34">
        <f t="shared" si="712"/>
        <v>0</v>
      </c>
      <c r="F266" s="35">
        <f t="shared" si="712"/>
        <v>0</v>
      </c>
      <c r="G266" s="35">
        <f t="shared" si="710"/>
        <v>0</v>
      </c>
      <c r="H266" s="36">
        <f t="shared" si="711"/>
        <v>0</v>
      </c>
      <c r="I266" s="29"/>
      <c r="J266" s="25"/>
      <c r="K266" s="25"/>
      <c r="L266" s="25"/>
      <c r="M266" s="18" t="str">
        <f t="shared" si="609"/>
        <v/>
      </c>
      <c r="N266" s="18" t="str">
        <f t="shared" si="610"/>
        <v/>
      </c>
      <c r="O266" s="18" t="str">
        <f t="shared" si="659"/>
        <v/>
      </c>
      <c r="P266" s="18" t="str">
        <f t="shared" si="660"/>
        <v/>
      </c>
      <c r="Q266" s="18" t="str">
        <f>IF(ISNUMBER(O266), O266*COS(RADIANS(-$C266+Графики!$B$3))+P266*SIN(RADIANS(-$C266+Графики!$B$3)),"")</f>
        <v/>
      </c>
      <c r="R266" s="19" t="str">
        <f>IF(ISNUMBER(O266), O266*COS(RADIANS(-$C266+Графики!$B$5))+P266*SIN(RADIANS(-$C266+Графики!$B$5)),"")</f>
        <v/>
      </c>
      <c r="S266" s="29"/>
      <c r="T266" s="25"/>
      <c r="U266" s="25"/>
      <c r="V266" s="25"/>
      <c r="W266" s="18" t="str">
        <f t="shared" si="611"/>
        <v/>
      </c>
      <c r="X266" s="18" t="str">
        <f t="shared" si="612"/>
        <v/>
      </c>
      <c r="Y266" s="18" t="str">
        <f t="shared" si="661"/>
        <v/>
      </c>
      <c r="Z266" s="18" t="str">
        <f t="shared" si="662"/>
        <v/>
      </c>
      <c r="AA266" s="18" t="str">
        <f>IF(ISNUMBER(Y266), Y266*COS(RADIANS(-$C266+Графики!$B$3))+Z266*SIN(RADIANS(-$C266+Графики!$B$3)),"")</f>
        <v/>
      </c>
      <c r="AB266" s="18" t="str">
        <f>IF(ISNUMBER(Y266), Y266*COS(RADIANS(-$C266+Графики!$B$5))+Z266*SIN(RADIANS(-$C266+Графики!$B$5)),"")</f>
        <v/>
      </c>
      <c r="AC266" s="24"/>
      <c r="AD266" s="25"/>
      <c r="AE266" s="25"/>
      <c r="AF266" s="25"/>
      <c r="AG266" s="18" t="str">
        <f t="shared" si="613"/>
        <v/>
      </c>
      <c r="AH266" s="18" t="str">
        <f t="shared" si="614"/>
        <v/>
      </c>
      <c r="AI266" s="18" t="str">
        <f t="shared" si="663"/>
        <v/>
      </c>
      <c r="AJ266" s="18" t="str">
        <f t="shared" si="664"/>
        <v/>
      </c>
      <c r="AK266" s="18" t="str">
        <f>IF(ISNUMBER(AI266), AI266*COS(RADIANS(-$C266+Графики!$B$3))+AJ266*SIN(RADIANS(-$C266+Графики!$B$3)),"")</f>
        <v/>
      </c>
      <c r="AL266" s="19" t="str">
        <f>IF(ISNUMBER(AI266), AI266*COS(RADIANS(-$C266+Графики!$B$5))+AJ266*SIN(RADIANS(-$C266+Графики!$B$5)),"")</f>
        <v/>
      </c>
      <c r="AM266" s="24"/>
      <c r="AN266" s="25"/>
      <c r="AO266" s="25"/>
      <c r="AP266" s="25"/>
      <c r="AQ266" s="18" t="str">
        <f t="shared" si="615"/>
        <v/>
      </c>
      <c r="AR266" s="18" t="str">
        <f t="shared" si="616"/>
        <v/>
      </c>
      <c r="AS266" s="18" t="str">
        <f t="shared" si="665"/>
        <v/>
      </c>
      <c r="AT266" s="18" t="str">
        <f t="shared" si="666"/>
        <v/>
      </c>
      <c r="AU266" s="18" t="str">
        <f>IF(ISNUMBER(AS266), AS266*COS(RADIANS(-$C266+Графики!$B$3))+AT266*SIN(RADIANS(-$C266+Графики!$B$3)),"")</f>
        <v/>
      </c>
      <c r="AV266" s="19" t="str">
        <f>IF(ISNUMBER(AS266), AS266*COS(RADIANS(-$C266+Графики!$B$5))+AT266*SIN(RADIANS(-$C266+Графики!$B$5)),"")</f>
        <v/>
      </c>
      <c r="AW266" s="24"/>
      <c r="AX266" s="25"/>
      <c r="AY266" s="25"/>
      <c r="AZ266" s="25"/>
      <c r="BA266" s="18" t="str">
        <f t="shared" si="617"/>
        <v/>
      </c>
      <c r="BB266" s="18" t="str">
        <f t="shared" si="618"/>
        <v/>
      </c>
      <c r="BC266" s="18" t="str">
        <f t="shared" si="667"/>
        <v/>
      </c>
      <c r="BD266" s="18" t="str">
        <f t="shared" si="668"/>
        <v/>
      </c>
      <c r="BE266" s="18" t="str">
        <f>IF(ISNUMBER(BC266), BC266*COS(RADIANS(-$C266+Графики!$B$3))+BD266*SIN(RADIANS(-$C266+Графики!$B$3)),"")</f>
        <v/>
      </c>
      <c r="BF266" s="19" t="str">
        <f>IF(ISNUMBER(BC266), BC266*COS(RADIANS(-$C266+Графики!$B$5))+BD266*SIN(RADIANS(-$C266+Графики!$B$5)),"")</f>
        <v/>
      </c>
      <c r="BG266" s="24"/>
      <c r="BH266" s="25"/>
      <c r="BI266" s="25"/>
      <c r="BJ266" s="25"/>
      <c r="BK266" s="18" t="str">
        <f t="shared" si="619"/>
        <v/>
      </c>
      <c r="BL266" s="18" t="str">
        <f t="shared" si="620"/>
        <v/>
      </c>
      <c r="BM266" s="18" t="str">
        <f t="shared" si="669"/>
        <v/>
      </c>
      <c r="BN266" s="18" t="str">
        <f t="shared" si="670"/>
        <v/>
      </c>
      <c r="BO266" s="18" t="str">
        <f>IF(ISNUMBER(BM266), BM266*COS(RADIANS(-$C266+Графики!$B$3))+BN266*SIN(RADIANS(-$C266+Графики!$B$3)),"")</f>
        <v/>
      </c>
      <c r="BP266" s="19" t="str">
        <f>IF(ISNUMBER(BM266), BM266*COS(RADIANS(-$C266+Графики!$B$5))+BN266*SIN(RADIANS(-$C266+Графики!$B$5)),"")</f>
        <v/>
      </c>
      <c r="BQ266" s="24"/>
      <c r="BR266" s="25"/>
      <c r="BS266" s="25"/>
      <c r="BT266" s="25"/>
      <c r="BU266" s="18" t="str">
        <f t="shared" si="621"/>
        <v/>
      </c>
      <c r="BV266" s="18" t="str">
        <f t="shared" si="622"/>
        <v/>
      </c>
      <c r="BW266" s="18" t="str">
        <f t="shared" si="671"/>
        <v/>
      </c>
      <c r="BX266" s="18" t="str">
        <f t="shared" si="672"/>
        <v/>
      </c>
      <c r="BY266" s="18" t="str">
        <f>IF(ISNUMBER(BW266), BW266*COS(RADIANS(-$C266+Графики!$B$3))+BX266*SIN(RADIANS(-$C266+Графики!$B$3)),"")</f>
        <v/>
      </c>
      <c r="BZ266" s="19" t="str">
        <f>IF(ISNUMBER(BW266), BW266*COS(RADIANS(-$C266+Графики!$B$5))+BX266*SIN(RADIANS(-$C266+Графики!$B$5)),"")</f>
        <v/>
      </c>
      <c r="CA266" s="29"/>
      <c r="CB266" s="25"/>
      <c r="CC266" s="25"/>
      <c r="CD266" s="25"/>
      <c r="CE266" s="18" t="str">
        <f t="shared" si="623"/>
        <v/>
      </c>
      <c r="CF266" s="18" t="str">
        <f t="shared" si="624"/>
        <v/>
      </c>
      <c r="CG266" s="18" t="str">
        <f t="shared" si="673"/>
        <v/>
      </c>
      <c r="CH266" s="18" t="str">
        <f t="shared" si="674"/>
        <v/>
      </c>
      <c r="CI266" s="18" t="str">
        <f>IF(ISNUMBER(CG266), CG266*COS(RADIANS(-$C266+Графики!$B$3))+CH266*SIN(RADIANS(-$C266+Графики!$B$3)),"")</f>
        <v/>
      </c>
      <c r="CJ266" s="19" t="str">
        <f>IF(ISNUMBER(CG266), CG266*COS(RADIANS(-$C266+Графики!$B$5))+CH266*SIN(RADIANS(-$C266+Графики!$B$5)),"")</f>
        <v/>
      </c>
      <c r="CK266" s="24"/>
      <c r="CL266" s="25"/>
      <c r="CM266" s="25"/>
      <c r="CN266" s="25"/>
      <c r="CO266" s="18" t="str">
        <f t="shared" si="625"/>
        <v/>
      </c>
      <c r="CP266" s="18" t="str">
        <f t="shared" si="626"/>
        <v/>
      </c>
      <c r="CQ266" s="18" t="str">
        <f t="shared" si="675"/>
        <v/>
      </c>
      <c r="CR266" s="18" t="str">
        <f t="shared" si="676"/>
        <v/>
      </c>
      <c r="CS266" s="18" t="str">
        <f>IF(ISNUMBER(CQ266), CQ266*COS(RADIANS(-$C266+Графики!$B$3))+CR266*SIN(RADIANS(-$C266+Графики!$B$3)),"")</f>
        <v/>
      </c>
      <c r="CT266" s="19" t="str">
        <f>IF(ISNUMBER(CQ266), CQ266*COS(RADIANS(-$C266+Графики!$B$5))+CR266*SIN(RADIANS(-$C266+Графики!$B$5)),"")</f>
        <v/>
      </c>
      <c r="CU266" s="24"/>
      <c r="CV266" s="25"/>
      <c r="CW266" s="25"/>
      <c r="CX266" s="25"/>
      <c r="CY266" s="18" t="str">
        <f t="shared" si="627"/>
        <v/>
      </c>
      <c r="CZ266" s="18" t="str">
        <f t="shared" si="628"/>
        <v/>
      </c>
      <c r="DA266" s="18" t="str">
        <f t="shared" si="677"/>
        <v/>
      </c>
      <c r="DB266" s="18" t="str">
        <f t="shared" si="678"/>
        <v/>
      </c>
      <c r="DC266" s="18" t="str">
        <f>IF(ISNUMBER(DA266), DA266*COS(RADIANS(-$C266+Графики!$B$3))+DB266*SIN(RADIANS(-$C266+Графики!$B$3)),"")</f>
        <v/>
      </c>
      <c r="DD266" s="19" t="str">
        <f>IF(ISNUMBER(DA266), DA266*COS(RADIANS(-$C266+Графики!$B$5))+DB266*SIN(RADIANS(-$C266+Графики!$B$5)),"")</f>
        <v/>
      </c>
      <c r="DE266" s="24"/>
      <c r="DF266" s="25"/>
      <c r="DG266" s="25"/>
      <c r="DH266" s="25"/>
      <c r="DI266" s="18" t="str">
        <f t="shared" si="629"/>
        <v/>
      </c>
      <c r="DJ266" s="18" t="str">
        <f t="shared" si="630"/>
        <v/>
      </c>
      <c r="DK266" s="18" t="str">
        <f t="shared" si="679"/>
        <v/>
      </c>
      <c r="DL266" s="18" t="str">
        <f t="shared" si="680"/>
        <v/>
      </c>
      <c r="DM266" s="18" t="str">
        <f>IF(ISNUMBER(DK266), DK266*COS(RADIANS(-$C266+Графики!$B$3))+DL266*SIN(RADIANS(-$C266+Графики!$B$3)),"")</f>
        <v/>
      </c>
      <c r="DN266" s="19" t="str">
        <f>IF(ISNUMBER(DK266), DK266*COS(RADIANS(-$C266+Графики!$B$5))+DL266*SIN(RADIANS(-$C266+Графики!$B$5)),"")</f>
        <v/>
      </c>
      <c r="DO266" s="24"/>
      <c r="DP266" s="25"/>
      <c r="DQ266" s="25"/>
      <c r="DR266" s="25"/>
      <c r="DS266" s="18" t="str">
        <f t="shared" si="631"/>
        <v/>
      </c>
      <c r="DT266" s="18" t="str">
        <f t="shared" si="632"/>
        <v/>
      </c>
      <c r="DU266" s="18" t="str">
        <f t="shared" si="681"/>
        <v/>
      </c>
      <c r="DV266" s="18" t="str">
        <f t="shared" si="682"/>
        <v/>
      </c>
      <c r="DW266" s="18" t="str">
        <f>IF(ISNUMBER(DU266), DU266*COS(RADIANS(-$C266+Графики!$B$3))+DV266*SIN(RADIANS(-$C266+Графики!$B$3)),"")</f>
        <v/>
      </c>
      <c r="DX266" s="19" t="str">
        <f>IF(ISNUMBER(DU266), DU266*COS(RADIANS(-$C266+Графики!$B$5))+DV266*SIN(RADIANS(-$C266+Графики!$B$5)),"")</f>
        <v/>
      </c>
      <c r="DY266" s="24"/>
      <c r="DZ266" s="25"/>
      <c r="EA266" s="25"/>
      <c r="EB266" s="25"/>
      <c r="EC266" s="18" t="str">
        <f t="shared" si="633"/>
        <v/>
      </c>
      <c r="ED266" s="18" t="str">
        <f t="shared" si="634"/>
        <v/>
      </c>
      <c r="EE266" s="18" t="str">
        <f t="shared" si="683"/>
        <v/>
      </c>
      <c r="EF266" s="18" t="str">
        <f t="shared" si="684"/>
        <v/>
      </c>
      <c r="EG266" s="18" t="str">
        <f>IF(ISNUMBER(EE266), EE266*COS(RADIANS(-$C266+Графики!$B$3))+EF266*SIN(RADIANS(-$C266+Графики!$B$3)),"")</f>
        <v/>
      </c>
      <c r="EH266" s="19" t="str">
        <f>IF(ISNUMBER(EE266), EE266*COS(RADIANS(-$C266+Графики!$B$5))+EF266*SIN(RADIANS(-$C266+Графики!$B$5)),"")</f>
        <v/>
      </c>
      <c r="EI266" s="24"/>
      <c r="EJ266" s="25"/>
      <c r="EK266" s="25"/>
      <c r="EL266" s="25"/>
      <c r="EM266" s="18" t="str">
        <f t="shared" si="635"/>
        <v/>
      </c>
      <c r="EN266" s="18" t="str">
        <f t="shared" si="636"/>
        <v/>
      </c>
      <c r="EO266" s="18" t="str">
        <f t="shared" si="685"/>
        <v/>
      </c>
      <c r="EP266" s="18" t="str">
        <f t="shared" si="686"/>
        <v/>
      </c>
      <c r="EQ266" s="18" t="str">
        <f>IF(ISNUMBER(EO266), EO266*COS(RADIANS(-$C266+Графики!$B$3))+EP266*SIN(RADIANS(-$C266+Графики!$B$3)),"")</f>
        <v/>
      </c>
      <c r="ER266" s="19" t="str">
        <f>IF(ISNUMBER(EO266), EO266*COS(RADIANS(-$C266+Графики!$B$5))+EP266*SIN(RADIANS(-$C266+Графики!$B$5)),"")</f>
        <v/>
      </c>
      <c r="ES266" s="24"/>
      <c r="ET266" s="25"/>
      <c r="EU266" s="25"/>
      <c r="EV266" s="25"/>
      <c r="EW266" s="18" t="str">
        <f t="shared" si="637"/>
        <v/>
      </c>
      <c r="EX266" s="18" t="str">
        <f t="shared" si="638"/>
        <v/>
      </c>
      <c r="EY266" s="18" t="str">
        <f t="shared" si="687"/>
        <v/>
      </c>
      <c r="EZ266" s="18" t="str">
        <f t="shared" si="688"/>
        <v/>
      </c>
      <c r="FA266" s="18" t="str">
        <f>IF(ISNUMBER(EY266), EY266*COS(RADIANS(-$C266+Графики!$B$3))+EZ266*SIN(RADIANS(-$C266+Графики!$B$3)),"")</f>
        <v/>
      </c>
      <c r="FB266" s="19" t="str">
        <f>IF(ISNUMBER(EY266), EY266*COS(RADIANS(-$C266+Графики!$B$5))+EZ266*SIN(RADIANS(-$C266+Графики!$B$5)),"")</f>
        <v/>
      </c>
      <c r="FC266" s="24"/>
      <c r="FD266" s="25"/>
      <c r="FE266" s="25"/>
      <c r="FF266" s="25"/>
      <c r="FG266" s="18" t="str">
        <f t="shared" si="639"/>
        <v/>
      </c>
      <c r="FH266" s="18" t="str">
        <f t="shared" si="640"/>
        <v/>
      </c>
      <c r="FI266" s="18" t="str">
        <f t="shared" si="689"/>
        <v/>
      </c>
      <c r="FJ266" s="18" t="str">
        <f t="shared" si="690"/>
        <v/>
      </c>
      <c r="FK266" s="18" t="str">
        <f>IF(ISNUMBER(FI266), FI266*COS(RADIANS(-$C266+Графики!$B$3))+FJ266*SIN(RADIANS(-$C266+Графики!$B$3)),"")</f>
        <v/>
      </c>
      <c r="FL266" s="19" t="str">
        <f>IF(ISNUMBER(FI266), FI266*COS(RADIANS(-$C266+Графики!$B$5))+FJ266*SIN(RADIANS(-$C266+Графики!$B$5)),"")</f>
        <v/>
      </c>
      <c r="FM266" s="24"/>
      <c r="FN266" s="25"/>
      <c r="FO266" s="25"/>
      <c r="FP266" s="25"/>
      <c r="FQ266" s="18" t="str">
        <f t="shared" si="641"/>
        <v/>
      </c>
      <c r="FR266" s="18" t="str">
        <f t="shared" si="642"/>
        <v/>
      </c>
      <c r="FS266" s="18" t="str">
        <f t="shared" si="691"/>
        <v/>
      </c>
      <c r="FT266" s="18" t="str">
        <f t="shared" si="692"/>
        <v/>
      </c>
      <c r="FU266" s="18" t="str">
        <f>IF(ISNUMBER(FS266), FS266*COS(RADIANS(-$C266+Графики!$B$3))+FT266*SIN(RADIANS(-$C266+Графики!$B$3)),"")</f>
        <v/>
      </c>
      <c r="FV266" s="19" t="str">
        <f>IF(ISNUMBER(FS266), FS266*COS(RADIANS(-$C266+Графики!$B$5))+FT266*SIN(RADIANS(-$C266+Графики!$B$5)),"")</f>
        <v/>
      </c>
      <c r="FW266" s="24"/>
      <c r="FX266" s="25"/>
      <c r="FY266" s="25"/>
      <c r="FZ266" s="25"/>
      <c r="GA266" s="18" t="str">
        <f t="shared" si="643"/>
        <v/>
      </c>
      <c r="GB266" s="18" t="str">
        <f t="shared" si="644"/>
        <v/>
      </c>
      <c r="GC266" s="18" t="str">
        <f t="shared" si="693"/>
        <v/>
      </c>
      <c r="GD266" s="18" t="str">
        <f t="shared" si="694"/>
        <v/>
      </c>
      <c r="GE266" s="18" t="str">
        <f>IF(ISNUMBER(GC266), GC266*COS(RADIANS(-$C266+Графики!$B$3))+GD266*SIN(RADIANS(-$C266+Графики!$B$3)),"")</f>
        <v/>
      </c>
      <c r="GF266" s="19" t="str">
        <f>IF(ISNUMBER(GC266), GC266*COS(RADIANS(-$C266+Графики!$B$5))+GD266*SIN(RADIANS(-$C266+Графики!$B$5)),"")</f>
        <v/>
      </c>
      <c r="GG266" s="24"/>
      <c r="GH266" s="25"/>
      <c r="GI266" s="25"/>
      <c r="GJ266" s="25"/>
      <c r="GK266" s="18" t="str">
        <f t="shared" si="645"/>
        <v/>
      </c>
      <c r="GL266" s="18" t="str">
        <f t="shared" si="646"/>
        <v/>
      </c>
      <c r="GM266" s="18" t="str">
        <f t="shared" si="695"/>
        <v/>
      </c>
      <c r="GN266" s="18" t="str">
        <f t="shared" si="696"/>
        <v/>
      </c>
      <c r="GO266" s="18" t="str">
        <f>IF(ISNUMBER(GM266), GM266*COS(RADIANS(-$C266+Графики!$B$3))+GN266*SIN(RADIANS(-$C266+Графики!$B$3)),"")</f>
        <v/>
      </c>
      <c r="GP266" s="19" t="str">
        <f>IF(ISNUMBER(GM266), GM266*COS(RADIANS(-$C266+Графики!$B$5))+GN266*SIN(RADIANS(-$C266+Графики!$B$5)),"")</f>
        <v/>
      </c>
      <c r="GQ266" s="24"/>
      <c r="GR266" s="25"/>
      <c r="GS266" s="25"/>
      <c r="GT266" s="25"/>
      <c r="GU266" s="18" t="str">
        <f t="shared" si="647"/>
        <v/>
      </c>
      <c r="GV266" s="18" t="str">
        <f t="shared" si="648"/>
        <v/>
      </c>
      <c r="GW266" s="18" t="str">
        <f t="shared" si="697"/>
        <v/>
      </c>
      <c r="GX266" s="18" t="str">
        <f t="shared" si="698"/>
        <v/>
      </c>
      <c r="GY266" s="18" t="str">
        <f>IF(ISNUMBER(GW266), GW266*COS(RADIANS(-$C266+Графики!$B$3))+GX266*SIN(RADIANS(-$C266+Графики!$B$3)),"")</f>
        <v/>
      </c>
      <c r="GZ266" s="19" t="str">
        <f>IF(ISNUMBER(GW266), GW266*COS(RADIANS(-$C266+Графики!$B$5))+GX266*SIN(RADIANS(-$C266+Графики!$B$5)),"")</f>
        <v/>
      </c>
      <c r="HA266" s="24"/>
      <c r="HB266" s="25"/>
      <c r="HC266" s="25"/>
      <c r="HD266" s="25"/>
      <c r="HE266" s="18" t="str">
        <f t="shared" si="649"/>
        <v/>
      </c>
      <c r="HF266" s="18" t="str">
        <f t="shared" si="650"/>
        <v/>
      </c>
      <c r="HG266" s="18" t="str">
        <f t="shared" si="699"/>
        <v/>
      </c>
      <c r="HH266" s="18" t="str">
        <f t="shared" si="700"/>
        <v/>
      </c>
      <c r="HI266" s="18" t="str">
        <f>IF(ISNUMBER(HG266), HG266*COS(RADIANS(-$C266+Графики!$B$3))+HH266*SIN(RADIANS(-$C266+Графики!$B$3)),"")</f>
        <v/>
      </c>
      <c r="HJ266" s="19" t="str">
        <f>IF(ISNUMBER(HG266), HG266*COS(RADIANS(-$C266+Графики!$B$5))+HH266*SIN(RADIANS(-$C266+Графики!$B$5)),"")</f>
        <v/>
      </c>
      <c r="HK266" s="24"/>
      <c r="HL266" s="25"/>
      <c r="HM266" s="25"/>
      <c r="HN266" s="25"/>
      <c r="HO266" s="18" t="str">
        <f t="shared" si="651"/>
        <v/>
      </c>
      <c r="HP266" s="18" t="str">
        <f t="shared" si="652"/>
        <v/>
      </c>
      <c r="HQ266" s="18" t="str">
        <f t="shared" si="701"/>
        <v/>
      </c>
      <c r="HR266" s="18" t="str">
        <f t="shared" si="702"/>
        <v/>
      </c>
      <c r="HS266" s="18" t="str">
        <f>IF(ISNUMBER(HQ266), HQ266*COS(RADIANS(-$C266+Графики!$B$3))+HR266*SIN(RADIANS(-$C266+Графики!$B$3)),"")</f>
        <v/>
      </c>
      <c r="HT266" s="19" t="str">
        <f>IF(ISNUMBER(HQ266), HQ266*COS(RADIANS(-$C266+Графики!$B$5))+HR266*SIN(RADIANS(-$C266+Графики!$B$5)),"")</f>
        <v/>
      </c>
      <c r="HU266" s="24"/>
      <c r="HV266" s="25"/>
      <c r="HW266" s="25"/>
      <c r="HX266" s="25"/>
      <c r="HY266" s="18" t="str">
        <f t="shared" si="653"/>
        <v/>
      </c>
      <c r="HZ266" s="18" t="str">
        <f t="shared" si="654"/>
        <v/>
      </c>
      <c r="IA266" s="18" t="str">
        <f t="shared" si="703"/>
        <v/>
      </c>
      <c r="IB266" s="18" t="str">
        <f t="shared" si="704"/>
        <v/>
      </c>
      <c r="IC266" s="18" t="str">
        <f>IF(ISNUMBER(IA266), IA266*COS(RADIANS(-$C266+Графики!$B$3))+IB266*SIN(RADIANS(-$C266+Графики!$B$3)),"")</f>
        <v/>
      </c>
      <c r="ID266" s="19" t="str">
        <f>IF(ISNUMBER(IA266), IA266*COS(RADIANS(-$C266+Графики!$B$5))+IB266*SIN(RADIANS(-$C266+Графики!$B$5)),"")</f>
        <v/>
      </c>
      <c r="IE266" s="24"/>
      <c r="IF266" s="25"/>
      <c r="IG266" s="25"/>
      <c r="IH266" s="25"/>
      <c r="II266" s="18" t="str">
        <f t="shared" si="655"/>
        <v/>
      </c>
      <c r="IJ266" s="18" t="str">
        <f t="shared" si="656"/>
        <v/>
      </c>
      <c r="IK266" s="18" t="str">
        <f t="shared" si="705"/>
        <v/>
      </c>
      <c r="IL266" s="18" t="str">
        <f t="shared" si="706"/>
        <v/>
      </c>
      <c r="IM266" s="18" t="str">
        <f>IF(ISNUMBER(IK266), IK266*COS(RADIANS(-$C266+Графики!$B$3))+IL266*SIN(RADIANS(-$C266+Графики!$B$3)),"")</f>
        <v/>
      </c>
      <c r="IN266" s="19" t="str">
        <f>IF(ISNUMBER(IK266), IK266*COS(RADIANS(-$C266+Графики!$B$5))+IL266*SIN(RADIANS(-$C266+Графики!$B$5)),"")</f>
        <v/>
      </c>
      <c r="IO266" s="24"/>
      <c r="IP266" s="25"/>
      <c r="IQ266" s="25"/>
      <c r="IR266" s="25"/>
      <c r="IS266" s="18" t="str">
        <f t="shared" si="657"/>
        <v/>
      </c>
      <c r="IT266" s="18" t="str">
        <f t="shared" si="658"/>
        <v/>
      </c>
      <c r="IU266" s="18" t="str">
        <f t="shared" si="707"/>
        <v/>
      </c>
      <c r="IV266" s="18" t="str">
        <f t="shared" si="708"/>
        <v/>
      </c>
      <c r="IW266" s="18" t="str">
        <f>IF(ISNUMBER(IU266), IU266*COS(RADIANS(-$C266+Графики!$B$3))+IV266*SIN(RADIANS(-$C266+Графики!$B$3)),"")</f>
        <v/>
      </c>
      <c r="IX266" s="19" t="str">
        <f>IF(ISNUMBER(IU266), IU266*COS(RADIANS(-$C266+Графики!$B$5))+IV266*SIN(RADIANS(-$C266+Графики!$B$5)),"")</f>
        <v/>
      </c>
    </row>
    <row r="267" spans="1:258" s="88" customFormat="1" x14ac:dyDescent="0.25">
      <c r="A267" s="44">
        <v>267</v>
      </c>
      <c r="B267" s="50">
        <v>0</v>
      </c>
      <c r="C267" s="11">
        <f>IF(Графики!$A$7="Расчитывать с учетом закручивания скважины",B267,0)</f>
        <v>0</v>
      </c>
      <c r="D267" s="47">
        <v>132</v>
      </c>
      <c r="E267" s="34">
        <f t="shared" si="712"/>
        <v>0</v>
      </c>
      <c r="F267" s="35">
        <f t="shared" si="712"/>
        <v>0</v>
      </c>
      <c r="G267" s="35">
        <f t="shared" si="710"/>
        <v>0</v>
      </c>
      <c r="H267" s="36">
        <f t="shared" si="711"/>
        <v>0</v>
      </c>
      <c r="I267" s="29"/>
      <c r="J267" s="25"/>
      <c r="K267" s="25"/>
      <c r="L267" s="25"/>
      <c r="M267" s="18" t="str">
        <f t="shared" si="609"/>
        <v/>
      </c>
      <c r="N267" s="18" t="str">
        <f t="shared" si="610"/>
        <v/>
      </c>
      <c r="O267" s="18" t="str">
        <f t="shared" si="659"/>
        <v/>
      </c>
      <c r="P267" s="18" t="str">
        <f t="shared" si="660"/>
        <v/>
      </c>
      <c r="Q267" s="18" t="str">
        <f>IF(ISNUMBER(O267), O267*COS(RADIANS(-$C267+Графики!$B$3))+P267*SIN(RADIANS(-$C267+Графики!$B$3)),"")</f>
        <v/>
      </c>
      <c r="R267" s="19" t="str">
        <f>IF(ISNUMBER(O267), O267*COS(RADIANS(-$C267+Графики!$B$5))+P267*SIN(RADIANS(-$C267+Графики!$B$5)),"")</f>
        <v/>
      </c>
      <c r="S267" s="29"/>
      <c r="T267" s="25"/>
      <c r="U267" s="25"/>
      <c r="V267" s="25"/>
      <c r="W267" s="18" t="str">
        <f t="shared" si="611"/>
        <v/>
      </c>
      <c r="X267" s="18" t="str">
        <f t="shared" si="612"/>
        <v/>
      </c>
      <c r="Y267" s="18" t="str">
        <f t="shared" si="661"/>
        <v/>
      </c>
      <c r="Z267" s="18" t="str">
        <f t="shared" si="662"/>
        <v/>
      </c>
      <c r="AA267" s="18" t="str">
        <f>IF(ISNUMBER(Y267), Y267*COS(RADIANS(-$C267+Графики!$B$3))+Z267*SIN(RADIANS(-$C267+Графики!$B$3)),"")</f>
        <v/>
      </c>
      <c r="AB267" s="18" t="str">
        <f>IF(ISNUMBER(Y267), Y267*COS(RADIANS(-$C267+Графики!$B$5))+Z267*SIN(RADIANS(-$C267+Графики!$B$5)),"")</f>
        <v/>
      </c>
      <c r="AC267" s="24"/>
      <c r="AD267" s="25"/>
      <c r="AE267" s="25"/>
      <c r="AF267" s="25"/>
      <c r="AG267" s="18" t="str">
        <f t="shared" si="613"/>
        <v/>
      </c>
      <c r="AH267" s="18" t="str">
        <f t="shared" si="614"/>
        <v/>
      </c>
      <c r="AI267" s="18" t="str">
        <f t="shared" si="663"/>
        <v/>
      </c>
      <c r="AJ267" s="18" t="str">
        <f t="shared" si="664"/>
        <v/>
      </c>
      <c r="AK267" s="18" t="str">
        <f>IF(ISNUMBER(AI267), AI267*COS(RADIANS(-$C267+Графики!$B$3))+AJ267*SIN(RADIANS(-$C267+Графики!$B$3)),"")</f>
        <v/>
      </c>
      <c r="AL267" s="19" t="str">
        <f>IF(ISNUMBER(AI267), AI267*COS(RADIANS(-$C267+Графики!$B$5))+AJ267*SIN(RADIANS(-$C267+Графики!$B$5)),"")</f>
        <v/>
      </c>
      <c r="AM267" s="24"/>
      <c r="AN267" s="25"/>
      <c r="AO267" s="25"/>
      <c r="AP267" s="25"/>
      <c r="AQ267" s="18" t="str">
        <f t="shared" si="615"/>
        <v/>
      </c>
      <c r="AR267" s="18" t="str">
        <f t="shared" si="616"/>
        <v/>
      </c>
      <c r="AS267" s="18" t="str">
        <f t="shared" si="665"/>
        <v/>
      </c>
      <c r="AT267" s="18" t="str">
        <f t="shared" si="666"/>
        <v/>
      </c>
      <c r="AU267" s="18" t="str">
        <f>IF(ISNUMBER(AS267), AS267*COS(RADIANS(-$C267+Графики!$B$3))+AT267*SIN(RADIANS(-$C267+Графики!$B$3)),"")</f>
        <v/>
      </c>
      <c r="AV267" s="19" t="str">
        <f>IF(ISNUMBER(AS267), AS267*COS(RADIANS(-$C267+Графики!$B$5))+AT267*SIN(RADIANS(-$C267+Графики!$B$5)),"")</f>
        <v/>
      </c>
      <c r="AW267" s="24"/>
      <c r="AX267" s="25"/>
      <c r="AY267" s="25"/>
      <c r="AZ267" s="25"/>
      <c r="BA267" s="18" t="str">
        <f t="shared" si="617"/>
        <v/>
      </c>
      <c r="BB267" s="18" t="str">
        <f t="shared" si="618"/>
        <v/>
      </c>
      <c r="BC267" s="18" t="str">
        <f t="shared" si="667"/>
        <v/>
      </c>
      <c r="BD267" s="18" t="str">
        <f t="shared" si="668"/>
        <v/>
      </c>
      <c r="BE267" s="18" t="str">
        <f>IF(ISNUMBER(BC267), BC267*COS(RADIANS(-$C267+Графики!$B$3))+BD267*SIN(RADIANS(-$C267+Графики!$B$3)),"")</f>
        <v/>
      </c>
      <c r="BF267" s="19" t="str">
        <f>IF(ISNUMBER(BC267), BC267*COS(RADIANS(-$C267+Графики!$B$5))+BD267*SIN(RADIANS(-$C267+Графики!$B$5)),"")</f>
        <v/>
      </c>
      <c r="BG267" s="24"/>
      <c r="BH267" s="25"/>
      <c r="BI267" s="25"/>
      <c r="BJ267" s="25"/>
      <c r="BK267" s="18" t="str">
        <f t="shared" si="619"/>
        <v/>
      </c>
      <c r="BL267" s="18" t="str">
        <f t="shared" si="620"/>
        <v/>
      </c>
      <c r="BM267" s="18" t="str">
        <f t="shared" si="669"/>
        <v/>
      </c>
      <c r="BN267" s="18" t="str">
        <f t="shared" si="670"/>
        <v/>
      </c>
      <c r="BO267" s="18" t="str">
        <f>IF(ISNUMBER(BM267), BM267*COS(RADIANS(-$C267+Графики!$B$3))+BN267*SIN(RADIANS(-$C267+Графики!$B$3)),"")</f>
        <v/>
      </c>
      <c r="BP267" s="19" t="str">
        <f>IF(ISNUMBER(BM267), BM267*COS(RADIANS(-$C267+Графики!$B$5))+BN267*SIN(RADIANS(-$C267+Графики!$B$5)),"")</f>
        <v/>
      </c>
      <c r="BQ267" s="24"/>
      <c r="BR267" s="25"/>
      <c r="BS267" s="25"/>
      <c r="BT267" s="25"/>
      <c r="BU267" s="18" t="str">
        <f t="shared" si="621"/>
        <v/>
      </c>
      <c r="BV267" s="18" t="str">
        <f t="shared" si="622"/>
        <v/>
      </c>
      <c r="BW267" s="18" t="str">
        <f t="shared" si="671"/>
        <v/>
      </c>
      <c r="BX267" s="18" t="str">
        <f t="shared" si="672"/>
        <v/>
      </c>
      <c r="BY267" s="18" t="str">
        <f>IF(ISNUMBER(BW267), BW267*COS(RADIANS(-$C267+Графики!$B$3))+BX267*SIN(RADIANS(-$C267+Графики!$B$3)),"")</f>
        <v/>
      </c>
      <c r="BZ267" s="19" t="str">
        <f>IF(ISNUMBER(BW267), BW267*COS(RADIANS(-$C267+Графики!$B$5))+BX267*SIN(RADIANS(-$C267+Графики!$B$5)),"")</f>
        <v/>
      </c>
      <c r="CA267" s="29"/>
      <c r="CB267" s="25"/>
      <c r="CC267" s="25"/>
      <c r="CD267" s="25"/>
      <c r="CE267" s="18" t="str">
        <f t="shared" si="623"/>
        <v/>
      </c>
      <c r="CF267" s="18" t="str">
        <f t="shared" si="624"/>
        <v/>
      </c>
      <c r="CG267" s="18" t="str">
        <f t="shared" si="673"/>
        <v/>
      </c>
      <c r="CH267" s="18" t="str">
        <f t="shared" si="674"/>
        <v/>
      </c>
      <c r="CI267" s="18" t="str">
        <f>IF(ISNUMBER(CG267), CG267*COS(RADIANS(-$C267+Графики!$B$3))+CH267*SIN(RADIANS(-$C267+Графики!$B$3)),"")</f>
        <v/>
      </c>
      <c r="CJ267" s="19" t="str">
        <f>IF(ISNUMBER(CG267), CG267*COS(RADIANS(-$C267+Графики!$B$5))+CH267*SIN(RADIANS(-$C267+Графики!$B$5)),"")</f>
        <v/>
      </c>
      <c r="CK267" s="24"/>
      <c r="CL267" s="25"/>
      <c r="CM267" s="25"/>
      <c r="CN267" s="25"/>
      <c r="CO267" s="18" t="str">
        <f t="shared" si="625"/>
        <v/>
      </c>
      <c r="CP267" s="18" t="str">
        <f t="shared" si="626"/>
        <v/>
      </c>
      <c r="CQ267" s="18" t="str">
        <f t="shared" si="675"/>
        <v/>
      </c>
      <c r="CR267" s="18" t="str">
        <f t="shared" si="676"/>
        <v/>
      </c>
      <c r="CS267" s="18" t="str">
        <f>IF(ISNUMBER(CQ267), CQ267*COS(RADIANS(-$C267+Графики!$B$3))+CR267*SIN(RADIANS(-$C267+Графики!$B$3)),"")</f>
        <v/>
      </c>
      <c r="CT267" s="19" t="str">
        <f>IF(ISNUMBER(CQ267), CQ267*COS(RADIANS(-$C267+Графики!$B$5))+CR267*SIN(RADIANS(-$C267+Графики!$B$5)),"")</f>
        <v/>
      </c>
      <c r="CU267" s="24"/>
      <c r="CV267" s="25"/>
      <c r="CW267" s="25"/>
      <c r="CX267" s="25"/>
      <c r="CY267" s="18" t="str">
        <f t="shared" si="627"/>
        <v/>
      </c>
      <c r="CZ267" s="18" t="str">
        <f t="shared" si="628"/>
        <v/>
      </c>
      <c r="DA267" s="18" t="str">
        <f t="shared" si="677"/>
        <v/>
      </c>
      <c r="DB267" s="18" t="str">
        <f t="shared" si="678"/>
        <v/>
      </c>
      <c r="DC267" s="18" t="str">
        <f>IF(ISNUMBER(DA267), DA267*COS(RADIANS(-$C267+Графики!$B$3))+DB267*SIN(RADIANS(-$C267+Графики!$B$3)),"")</f>
        <v/>
      </c>
      <c r="DD267" s="19" t="str">
        <f>IF(ISNUMBER(DA267), DA267*COS(RADIANS(-$C267+Графики!$B$5))+DB267*SIN(RADIANS(-$C267+Графики!$B$5)),"")</f>
        <v/>
      </c>
      <c r="DE267" s="24"/>
      <c r="DF267" s="25"/>
      <c r="DG267" s="25"/>
      <c r="DH267" s="25"/>
      <c r="DI267" s="18" t="str">
        <f t="shared" si="629"/>
        <v/>
      </c>
      <c r="DJ267" s="18" t="str">
        <f t="shared" si="630"/>
        <v/>
      </c>
      <c r="DK267" s="18" t="str">
        <f t="shared" si="679"/>
        <v/>
      </c>
      <c r="DL267" s="18" t="str">
        <f t="shared" si="680"/>
        <v/>
      </c>
      <c r="DM267" s="18" t="str">
        <f>IF(ISNUMBER(DK267), DK267*COS(RADIANS(-$C267+Графики!$B$3))+DL267*SIN(RADIANS(-$C267+Графики!$B$3)),"")</f>
        <v/>
      </c>
      <c r="DN267" s="19" t="str">
        <f>IF(ISNUMBER(DK267), DK267*COS(RADIANS(-$C267+Графики!$B$5))+DL267*SIN(RADIANS(-$C267+Графики!$B$5)),"")</f>
        <v/>
      </c>
      <c r="DO267" s="24"/>
      <c r="DP267" s="25"/>
      <c r="DQ267" s="25"/>
      <c r="DR267" s="25"/>
      <c r="DS267" s="18" t="str">
        <f t="shared" si="631"/>
        <v/>
      </c>
      <c r="DT267" s="18" t="str">
        <f t="shared" si="632"/>
        <v/>
      </c>
      <c r="DU267" s="18" t="str">
        <f t="shared" si="681"/>
        <v/>
      </c>
      <c r="DV267" s="18" t="str">
        <f t="shared" si="682"/>
        <v/>
      </c>
      <c r="DW267" s="18" t="str">
        <f>IF(ISNUMBER(DU267), DU267*COS(RADIANS(-$C267+Графики!$B$3))+DV267*SIN(RADIANS(-$C267+Графики!$B$3)),"")</f>
        <v/>
      </c>
      <c r="DX267" s="19" t="str">
        <f>IF(ISNUMBER(DU267), DU267*COS(RADIANS(-$C267+Графики!$B$5))+DV267*SIN(RADIANS(-$C267+Графики!$B$5)),"")</f>
        <v/>
      </c>
      <c r="DY267" s="24"/>
      <c r="DZ267" s="25"/>
      <c r="EA267" s="25"/>
      <c r="EB267" s="25"/>
      <c r="EC267" s="18" t="str">
        <f t="shared" si="633"/>
        <v/>
      </c>
      <c r="ED267" s="18" t="str">
        <f t="shared" si="634"/>
        <v/>
      </c>
      <c r="EE267" s="18" t="str">
        <f t="shared" si="683"/>
        <v/>
      </c>
      <c r="EF267" s="18" t="str">
        <f t="shared" si="684"/>
        <v/>
      </c>
      <c r="EG267" s="18" t="str">
        <f>IF(ISNUMBER(EE267), EE267*COS(RADIANS(-$C267+Графики!$B$3))+EF267*SIN(RADIANS(-$C267+Графики!$B$3)),"")</f>
        <v/>
      </c>
      <c r="EH267" s="19" t="str">
        <f>IF(ISNUMBER(EE267), EE267*COS(RADIANS(-$C267+Графики!$B$5))+EF267*SIN(RADIANS(-$C267+Графики!$B$5)),"")</f>
        <v/>
      </c>
      <c r="EI267" s="24"/>
      <c r="EJ267" s="25"/>
      <c r="EK267" s="25"/>
      <c r="EL267" s="25"/>
      <c r="EM267" s="18" t="str">
        <f t="shared" si="635"/>
        <v/>
      </c>
      <c r="EN267" s="18" t="str">
        <f t="shared" si="636"/>
        <v/>
      </c>
      <c r="EO267" s="18" t="str">
        <f t="shared" si="685"/>
        <v/>
      </c>
      <c r="EP267" s="18" t="str">
        <f t="shared" si="686"/>
        <v/>
      </c>
      <c r="EQ267" s="18" t="str">
        <f>IF(ISNUMBER(EO267), EO267*COS(RADIANS(-$C267+Графики!$B$3))+EP267*SIN(RADIANS(-$C267+Графики!$B$3)),"")</f>
        <v/>
      </c>
      <c r="ER267" s="19" t="str">
        <f>IF(ISNUMBER(EO267), EO267*COS(RADIANS(-$C267+Графики!$B$5))+EP267*SIN(RADIANS(-$C267+Графики!$B$5)),"")</f>
        <v/>
      </c>
      <c r="ES267" s="24"/>
      <c r="ET267" s="25"/>
      <c r="EU267" s="25"/>
      <c r="EV267" s="25"/>
      <c r="EW267" s="18" t="str">
        <f t="shared" si="637"/>
        <v/>
      </c>
      <c r="EX267" s="18" t="str">
        <f t="shared" si="638"/>
        <v/>
      </c>
      <c r="EY267" s="18" t="str">
        <f t="shared" si="687"/>
        <v/>
      </c>
      <c r="EZ267" s="18" t="str">
        <f t="shared" si="688"/>
        <v/>
      </c>
      <c r="FA267" s="18" t="str">
        <f>IF(ISNUMBER(EY267), EY267*COS(RADIANS(-$C267+Графики!$B$3))+EZ267*SIN(RADIANS(-$C267+Графики!$B$3)),"")</f>
        <v/>
      </c>
      <c r="FB267" s="19" t="str">
        <f>IF(ISNUMBER(EY267), EY267*COS(RADIANS(-$C267+Графики!$B$5))+EZ267*SIN(RADIANS(-$C267+Графики!$B$5)),"")</f>
        <v/>
      </c>
      <c r="FC267" s="24"/>
      <c r="FD267" s="25"/>
      <c r="FE267" s="25"/>
      <c r="FF267" s="25"/>
      <c r="FG267" s="18" t="str">
        <f t="shared" si="639"/>
        <v/>
      </c>
      <c r="FH267" s="18" t="str">
        <f t="shared" si="640"/>
        <v/>
      </c>
      <c r="FI267" s="18" t="str">
        <f t="shared" si="689"/>
        <v/>
      </c>
      <c r="FJ267" s="18" t="str">
        <f t="shared" si="690"/>
        <v/>
      </c>
      <c r="FK267" s="18" t="str">
        <f>IF(ISNUMBER(FI267), FI267*COS(RADIANS(-$C267+Графики!$B$3))+FJ267*SIN(RADIANS(-$C267+Графики!$B$3)),"")</f>
        <v/>
      </c>
      <c r="FL267" s="19" t="str">
        <f>IF(ISNUMBER(FI267), FI267*COS(RADIANS(-$C267+Графики!$B$5))+FJ267*SIN(RADIANS(-$C267+Графики!$B$5)),"")</f>
        <v/>
      </c>
      <c r="FM267" s="24"/>
      <c r="FN267" s="25"/>
      <c r="FO267" s="25"/>
      <c r="FP267" s="25"/>
      <c r="FQ267" s="18" t="str">
        <f t="shared" si="641"/>
        <v/>
      </c>
      <c r="FR267" s="18" t="str">
        <f t="shared" si="642"/>
        <v/>
      </c>
      <c r="FS267" s="18" t="str">
        <f t="shared" si="691"/>
        <v/>
      </c>
      <c r="FT267" s="18" t="str">
        <f t="shared" si="692"/>
        <v/>
      </c>
      <c r="FU267" s="18" t="str">
        <f>IF(ISNUMBER(FS267), FS267*COS(RADIANS(-$C267+Графики!$B$3))+FT267*SIN(RADIANS(-$C267+Графики!$B$3)),"")</f>
        <v/>
      </c>
      <c r="FV267" s="19" t="str">
        <f>IF(ISNUMBER(FS267), FS267*COS(RADIANS(-$C267+Графики!$B$5))+FT267*SIN(RADIANS(-$C267+Графики!$B$5)),"")</f>
        <v/>
      </c>
      <c r="FW267" s="24"/>
      <c r="FX267" s="25"/>
      <c r="FY267" s="25"/>
      <c r="FZ267" s="25"/>
      <c r="GA267" s="18" t="str">
        <f t="shared" si="643"/>
        <v/>
      </c>
      <c r="GB267" s="18" t="str">
        <f t="shared" si="644"/>
        <v/>
      </c>
      <c r="GC267" s="18" t="str">
        <f t="shared" si="693"/>
        <v/>
      </c>
      <c r="GD267" s="18" t="str">
        <f t="shared" si="694"/>
        <v/>
      </c>
      <c r="GE267" s="18" t="str">
        <f>IF(ISNUMBER(GC267), GC267*COS(RADIANS(-$C267+Графики!$B$3))+GD267*SIN(RADIANS(-$C267+Графики!$B$3)),"")</f>
        <v/>
      </c>
      <c r="GF267" s="19" t="str">
        <f>IF(ISNUMBER(GC267), GC267*COS(RADIANS(-$C267+Графики!$B$5))+GD267*SIN(RADIANS(-$C267+Графики!$B$5)),"")</f>
        <v/>
      </c>
      <c r="GG267" s="24"/>
      <c r="GH267" s="25"/>
      <c r="GI267" s="25"/>
      <c r="GJ267" s="25"/>
      <c r="GK267" s="18" t="str">
        <f t="shared" si="645"/>
        <v/>
      </c>
      <c r="GL267" s="18" t="str">
        <f t="shared" si="646"/>
        <v/>
      </c>
      <c r="GM267" s="18" t="str">
        <f t="shared" si="695"/>
        <v/>
      </c>
      <c r="GN267" s="18" t="str">
        <f t="shared" si="696"/>
        <v/>
      </c>
      <c r="GO267" s="18" t="str">
        <f>IF(ISNUMBER(GM267), GM267*COS(RADIANS(-$C267+Графики!$B$3))+GN267*SIN(RADIANS(-$C267+Графики!$B$3)),"")</f>
        <v/>
      </c>
      <c r="GP267" s="19" t="str">
        <f>IF(ISNUMBER(GM267), GM267*COS(RADIANS(-$C267+Графики!$B$5))+GN267*SIN(RADIANS(-$C267+Графики!$B$5)),"")</f>
        <v/>
      </c>
      <c r="GQ267" s="24"/>
      <c r="GR267" s="25"/>
      <c r="GS267" s="25"/>
      <c r="GT267" s="25"/>
      <c r="GU267" s="18" t="str">
        <f t="shared" si="647"/>
        <v/>
      </c>
      <c r="GV267" s="18" t="str">
        <f t="shared" si="648"/>
        <v/>
      </c>
      <c r="GW267" s="18" t="str">
        <f t="shared" si="697"/>
        <v/>
      </c>
      <c r="GX267" s="18" t="str">
        <f t="shared" si="698"/>
        <v/>
      </c>
      <c r="GY267" s="18" t="str">
        <f>IF(ISNUMBER(GW267), GW267*COS(RADIANS(-$C267+Графики!$B$3))+GX267*SIN(RADIANS(-$C267+Графики!$B$3)),"")</f>
        <v/>
      </c>
      <c r="GZ267" s="19" t="str">
        <f>IF(ISNUMBER(GW267), GW267*COS(RADIANS(-$C267+Графики!$B$5))+GX267*SIN(RADIANS(-$C267+Графики!$B$5)),"")</f>
        <v/>
      </c>
      <c r="HA267" s="24"/>
      <c r="HB267" s="25"/>
      <c r="HC267" s="25"/>
      <c r="HD267" s="25"/>
      <c r="HE267" s="18" t="str">
        <f t="shared" si="649"/>
        <v/>
      </c>
      <c r="HF267" s="18" t="str">
        <f t="shared" si="650"/>
        <v/>
      </c>
      <c r="HG267" s="18" t="str">
        <f t="shared" si="699"/>
        <v/>
      </c>
      <c r="HH267" s="18" t="str">
        <f t="shared" si="700"/>
        <v/>
      </c>
      <c r="HI267" s="18" t="str">
        <f>IF(ISNUMBER(HG267), HG267*COS(RADIANS(-$C267+Графики!$B$3))+HH267*SIN(RADIANS(-$C267+Графики!$B$3)),"")</f>
        <v/>
      </c>
      <c r="HJ267" s="19" t="str">
        <f>IF(ISNUMBER(HG267), HG267*COS(RADIANS(-$C267+Графики!$B$5))+HH267*SIN(RADIANS(-$C267+Графики!$B$5)),"")</f>
        <v/>
      </c>
      <c r="HK267" s="24"/>
      <c r="HL267" s="25"/>
      <c r="HM267" s="25"/>
      <c r="HN267" s="25"/>
      <c r="HO267" s="18" t="str">
        <f t="shared" si="651"/>
        <v/>
      </c>
      <c r="HP267" s="18" t="str">
        <f t="shared" si="652"/>
        <v/>
      </c>
      <c r="HQ267" s="18" t="str">
        <f t="shared" si="701"/>
        <v/>
      </c>
      <c r="HR267" s="18" t="str">
        <f t="shared" si="702"/>
        <v/>
      </c>
      <c r="HS267" s="18" t="str">
        <f>IF(ISNUMBER(HQ267), HQ267*COS(RADIANS(-$C267+Графики!$B$3))+HR267*SIN(RADIANS(-$C267+Графики!$B$3)),"")</f>
        <v/>
      </c>
      <c r="HT267" s="19" t="str">
        <f>IF(ISNUMBER(HQ267), HQ267*COS(RADIANS(-$C267+Графики!$B$5))+HR267*SIN(RADIANS(-$C267+Графики!$B$5)),"")</f>
        <v/>
      </c>
      <c r="HU267" s="24"/>
      <c r="HV267" s="25"/>
      <c r="HW267" s="25"/>
      <c r="HX267" s="25"/>
      <c r="HY267" s="18" t="str">
        <f t="shared" si="653"/>
        <v/>
      </c>
      <c r="HZ267" s="18" t="str">
        <f t="shared" si="654"/>
        <v/>
      </c>
      <c r="IA267" s="18" t="str">
        <f t="shared" si="703"/>
        <v/>
      </c>
      <c r="IB267" s="18" t="str">
        <f t="shared" si="704"/>
        <v/>
      </c>
      <c r="IC267" s="18" t="str">
        <f>IF(ISNUMBER(IA267), IA267*COS(RADIANS(-$C267+Графики!$B$3))+IB267*SIN(RADIANS(-$C267+Графики!$B$3)),"")</f>
        <v/>
      </c>
      <c r="ID267" s="19" t="str">
        <f>IF(ISNUMBER(IA267), IA267*COS(RADIANS(-$C267+Графики!$B$5))+IB267*SIN(RADIANS(-$C267+Графики!$B$5)),"")</f>
        <v/>
      </c>
      <c r="IE267" s="24"/>
      <c r="IF267" s="25"/>
      <c r="IG267" s="25"/>
      <c r="IH267" s="25"/>
      <c r="II267" s="18" t="str">
        <f t="shared" si="655"/>
        <v/>
      </c>
      <c r="IJ267" s="18" t="str">
        <f t="shared" si="656"/>
        <v/>
      </c>
      <c r="IK267" s="18" t="str">
        <f t="shared" si="705"/>
        <v/>
      </c>
      <c r="IL267" s="18" t="str">
        <f t="shared" si="706"/>
        <v/>
      </c>
      <c r="IM267" s="18" t="str">
        <f>IF(ISNUMBER(IK267), IK267*COS(RADIANS(-$C267+Графики!$B$3))+IL267*SIN(RADIANS(-$C267+Графики!$B$3)),"")</f>
        <v/>
      </c>
      <c r="IN267" s="19" t="str">
        <f>IF(ISNUMBER(IK267), IK267*COS(RADIANS(-$C267+Графики!$B$5))+IL267*SIN(RADIANS(-$C267+Графики!$B$5)),"")</f>
        <v/>
      </c>
      <c r="IO267" s="24"/>
      <c r="IP267" s="25"/>
      <c r="IQ267" s="25"/>
      <c r="IR267" s="25"/>
      <c r="IS267" s="18" t="str">
        <f t="shared" si="657"/>
        <v/>
      </c>
      <c r="IT267" s="18" t="str">
        <f t="shared" si="658"/>
        <v/>
      </c>
      <c r="IU267" s="18" t="str">
        <f t="shared" si="707"/>
        <v/>
      </c>
      <c r="IV267" s="18" t="str">
        <f t="shared" si="708"/>
        <v/>
      </c>
      <c r="IW267" s="18" t="str">
        <f>IF(ISNUMBER(IU267), IU267*COS(RADIANS(-$C267+Графики!$B$3))+IV267*SIN(RADIANS(-$C267+Графики!$B$3)),"")</f>
        <v/>
      </c>
      <c r="IX267" s="19" t="str">
        <f>IF(ISNUMBER(IU267), IU267*COS(RADIANS(-$C267+Графики!$B$5))+IV267*SIN(RADIANS(-$C267+Графики!$B$5)),"")</f>
        <v/>
      </c>
    </row>
    <row r="268" spans="1:258" s="88" customFormat="1" x14ac:dyDescent="0.25">
      <c r="A268" s="44">
        <v>268</v>
      </c>
      <c r="B268" s="50">
        <v>0</v>
      </c>
      <c r="C268" s="11">
        <f>IF(Графики!$A$7="Расчитывать с учетом закручивания скважины",B268,0)</f>
        <v>0</v>
      </c>
      <c r="D268" s="47">
        <v>132.5</v>
      </c>
      <c r="E268" s="34">
        <f t="shared" si="712"/>
        <v>0</v>
      </c>
      <c r="F268" s="35">
        <f t="shared" si="712"/>
        <v>0</v>
      </c>
      <c r="G268" s="35">
        <f t="shared" si="710"/>
        <v>0</v>
      </c>
      <c r="H268" s="36">
        <f t="shared" si="711"/>
        <v>0</v>
      </c>
      <c r="I268" s="29"/>
      <c r="J268" s="25"/>
      <c r="K268" s="25"/>
      <c r="L268" s="25"/>
      <c r="M268" s="18" t="str">
        <f t="shared" si="609"/>
        <v/>
      </c>
      <c r="N268" s="18" t="str">
        <f t="shared" si="610"/>
        <v/>
      </c>
      <c r="O268" s="18" t="str">
        <f t="shared" si="659"/>
        <v/>
      </c>
      <c r="P268" s="18" t="str">
        <f t="shared" si="660"/>
        <v/>
      </c>
      <c r="Q268" s="18" t="str">
        <f>IF(ISNUMBER(O268), O268*COS(RADIANS(-$C268+Графики!$B$3))+P268*SIN(RADIANS(-$C268+Графики!$B$3)),"")</f>
        <v/>
      </c>
      <c r="R268" s="19" t="str">
        <f>IF(ISNUMBER(O268), O268*COS(RADIANS(-$C268+Графики!$B$5))+P268*SIN(RADIANS(-$C268+Графики!$B$5)),"")</f>
        <v/>
      </c>
      <c r="S268" s="29"/>
      <c r="T268" s="25"/>
      <c r="U268" s="25"/>
      <c r="V268" s="25"/>
      <c r="W268" s="18" t="str">
        <f t="shared" si="611"/>
        <v/>
      </c>
      <c r="X268" s="18" t="str">
        <f t="shared" si="612"/>
        <v/>
      </c>
      <c r="Y268" s="18" t="str">
        <f t="shared" si="661"/>
        <v/>
      </c>
      <c r="Z268" s="18" t="str">
        <f t="shared" si="662"/>
        <v/>
      </c>
      <c r="AA268" s="18" t="str">
        <f>IF(ISNUMBER(Y268), Y268*COS(RADIANS(-$C268+Графики!$B$3))+Z268*SIN(RADIANS(-$C268+Графики!$B$3)),"")</f>
        <v/>
      </c>
      <c r="AB268" s="18" t="str">
        <f>IF(ISNUMBER(Y268), Y268*COS(RADIANS(-$C268+Графики!$B$5))+Z268*SIN(RADIANS(-$C268+Графики!$B$5)),"")</f>
        <v/>
      </c>
      <c r="AC268" s="24"/>
      <c r="AD268" s="25"/>
      <c r="AE268" s="25"/>
      <c r="AF268" s="25"/>
      <c r="AG268" s="18" t="str">
        <f t="shared" si="613"/>
        <v/>
      </c>
      <c r="AH268" s="18" t="str">
        <f t="shared" si="614"/>
        <v/>
      </c>
      <c r="AI268" s="18" t="str">
        <f t="shared" si="663"/>
        <v/>
      </c>
      <c r="AJ268" s="18" t="str">
        <f t="shared" si="664"/>
        <v/>
      </c>
      <c r="AK268" s="18" t="str">
        <f>IF(ISNUMBER(AI268), AI268*COS(RADIANS(-$C268+Графики!$B$3))+AJ268*SIN(RADIANS(-$C268+Графики!$B$3)),"")</f>
        <v/>
      </c>
      <c r="AL268" s="19" t="str">
        <f>IF(ISNUMBER(AI268), AI268*COS(RADIANS(-$C268+Графики!$B$5))+AJ268*SIN(RADIANS(-$C268+Графики!$B$5)),"")</f>
        <v/>
      </c>
      <c r="AM268" s="24"/>
      <c r="AN268" s="25"/>
      <c r="AO268" s="25"/>
      <c r="AP268" s="25"/>
      <c r="AQ268" s="18" t="str">
        <f t="shared" si="615"/>
        <v/>
      </c>
      <c r="AR268" s="18" t="str">
        <f t="shared" si="616"/>
        <v/>
      </c>
      <c r="AS268" s="18" t="str">
        <f t="shared" si="665"/>
        <v/>
      </c>
      <c r="AT268" s="18" t="str">
        <f t="shared" si="666"/>
        <v/>
      </c>
      <c r="AU268" s="18" t="str">
        <f>IF(ISNUMBER(AS268), AS268*COS(RADIANS(-$C268+Графики!$B$3))+AT268*SIN(RADIANS(-$C268+Графики!$B$3)),"")</f>
        <v/>
      </c>
      <c r="AV268" s="19" t="str">
        <f>IF(ISNUMBER(AS268), AS268*COS(RADIANS(-$C268+Графики!$B$5))+AT268*SIN(RADIANS(-$C268+Графики!$B$5)),"")</f>
        <v/>
      </c>
      <c r="AW268" s="24"/>
      <c r="AX268" s="25"/>
      <c r="AY268" s="25"/>
      <c r="AZ268" s="25"/>
      <c r="BA268" s="18" t="str">
        <f t="shared" si="617"/>
        <v/>
      </c>
      <c r="BB268" s="18" t="str">
        <f t="shared" si="618"/>
        <v/>
      </c>
      <c r="BC268" s="18" t="str">
        <f t="shared" si="667"/>
        <v/>
      </c>
      <c r="BD268" s="18" t="str">
        <f t="shared" si="668"/>
        <v/>
      </c>
      <c r="BE268" s="18" t="str">
        <f>IF(ISNUMBER(BC268), BC268*COS(RADIANS(-$C268+Графики!$B$3))+BD268*SIN(RADIANS(-$C268+Графики!$B$3)),"")</f>
        <v/>
      </c>
      <c r="BF268" s="19" t="str">
        <f>IF(ISNUMBER(BC268), BC268*COS(RADIANS(-$C268+Графики!$B$5))+BD268*SIN(RADIANS(-$C268+Графики!$B$5)),"")</f>
        <v/>
      </c>
      <c r="BG268" s="24"/>
      <c r="BH268" s="25"/>
      <c r="BI268" s="25"/>
      <c r="BJ268" s="25"/>
      <c r="BK268" s="18" t="str">
        <f t="shared" si="619"/>
        <v/>
      </c>
      <c r="BL268" s="18" t="str">
        <f t="shared" si="620"/>
        <v/>
      </c>
      <c r="BM268" s="18" t="str">
        <f t="shared" si="669"/>
        <v/>
      </c>
      <c r="BN268" s="18" t="str">
        <f t="shared" si="670"/>
        <v/>
      </c>
      <c r="BO268" s="18" t="str">
        <f>IF(ISNUMBER(BM268), BM268*COS(RADIANS(-$C268+Графики!$B$3))+BN268*SIN(RADIANS(-$C268+Графики!$B$3)),"")</f>
        <v/>
      </c>
      <c r="BP268" s="19" t="str">
        <f>IF(ISNUMBER(BM268), BM268*COS(RADIANS(-$C268+Графики!$B$5))+BN268*SIN(RADIANS(-$C268+Графики!$B$5)),"")</f>
        <v/>
      </c>
      <c r="BQ268" s="24"/>
      <c r="BR268" s="25"/>
      <c r="BS268" s="25"/>
      <c r="BT268" s="25"/>
      <c r="BU268" s="18" t="str">
        <f t="shared" si="621"/>
        <v/>
      </c>
      <c r="BV268" s="18" t="str">
        <f t="shared" si="622"/>
        <v/>
      </c>
      <c r="BW268" s="18" t="str">
        <f t="shared" si="671"/>
        <v/>
      </c>
      <c r="BX268" s="18" t="str">
        <f t="shared" si="672"/>
        <v/>
      </c>
      <c r="BY268" s="18" t="str">
        <f>IF(ISNUMBER(BW268), BW268*COS(RADIANS(-$C268+Графики!$B$3))+BX268*SIN(RADIANS(-$C268+Графики!$B$3)),"")</f>
        <v/>
      </c>
      <c r="BZ268" s="19" t="str">
        <f>IF(ISNUMBER(BW268), BW268*COS(RADIANS(-$C268+Графики!$B$5))+BX268*SIN(RADIANS(-$C268+Графики!$B$5)),"")</f>
        <v/>
      </c>
      <c r="CA268" s="29"/>
      <c r="CB268" s="25"/>
      <c r="CC268" s="25"/>
      <c r="CD268" s="25"/>
      <c r="CE268" s="18" t="str">
        <f t="shared" si="623"/>
        <v/>
      </c>
      <c r="CF268" s="18" t="str">
        <f t="shared" si="624"/>
        <v/>
      </c>
      <c r="CG268" s="18" t="str">
        <f t="shared" si="673"/>
        <v/>
      </c>
      <c r="CH268" s="18" t="str">
        <f t="shared" si="674"/>
        <v/>
      </c>
      <c r="CI268" s="18" t="str">
        <f>IF(ISNUMBER(CG268), CG268*COS(RADIANS(-$C268+Графики!$B$3))+CH268*SIN(RADIANS(-$C268+Графики!$B$3)),"")</f>
        <v/>
      </c>
      <c r="CJ268" s="19" t="str">
        <f>IF(ISNUMBER(CG268), CG268*COS(RADIANS(-$C268+Графики!$B$5))+CH268*SIN(RADIANS(-$C268+Графики!$B$5)),"")</f>
        <v/>
      </c>
      <c r="CK268" s="24"/>
      <c r="CL268" s="25"/>
      <c r="CM268" s="25"/>
      <c r="CN268" s="25"/>
      <c r="CO268" s="18" t="str">
        <f t="shared" si="625"/>
        <v/>
      </c>
      <c r="CP268" s="18" t="str">
        <f t="shared" si="626"/>
        <v/>
      </c>
      <c r="CQ268" s="18" t="str">
        <f t="shared" si="675"/>
        <v/>
      </c>
      <c r="CR268" s="18" t="str">
        <f t="shared" si="676"/>
        <v/>
      </c>
      <c r="CS268" s="18" t="str">
        <f>IF(ISNUMBER(CQ268), CQ268*COS(RADIANS(-$C268+Графики!$B$3))+CR268*SIN(RADIANS(-$C268+Графики!$B$3)),"")</f>
        <v/>
      </c>
      <c r="CT268" s="19" t="str">
        <f>IF(ISNUMBER(CQ268), CQ268*COS(RADIANS(-$C268+Графики!$B$5))+CR268*SIN(RADIANS(-$C268+Графики!$B$5)),"")</f>
        <v/>
      </c>
      <c r="CU268" s="24"/>
      <c r="CV268" s="25"/>
      <c r="CW268" s="25"/>
      <c r="CX268" s="25"/>
      <c r="CY268" s="18" t="str">
        <f t="shared" si="627"/>
        <v/>
      </c>
      <c r="CZ268" s="18" t="str">
        <f t="shared" si="628"/>
        <v/>
      </c>
      <c r="DA268" s="18" t="str">
        <f t="shared" si="677"/>
        <v/>
      </c>
      <c r="DB268" s="18" t="str">
        <f t="shared" si="678"/>
        <v/>
      </c>
      <c r="DC268" s="18" t="str">
        <f>IF(ISNUMBER(DA268), DA268*COS(RADIANS(-$C268+Графики!$B$3))+DB268*SIN(RADIANS(-$C268+Графики!$B$3)),"")</f>
        <v/>
      </c>
      <c r="DD268" s="19" t="str">
        <f>IF(ISNUMBER(DA268), DA268*COS(RADIANS(-$C268+Графики!$B$5))+DB268*SIN(RADIANS(-$C268+Графики!$B$5)),"")</f>
        <v/>
      </c>
      <c r="DE268" s="24"/>
      <c r="DF268" s="25"/>
      <c r="DG268" s="25"/>
      <c r="DH268" s="25"/>
      <c r="DI268" s="18" t="str">
        <f t="shared" si="629"/>
        <v/>
      </c>
      <c r="DJ268" s="18" t="str">
        <f t="shared" si="630"/>
        <v/>
      </c>
      <c r="DK268" s="18" t="str">
        <f t="shared" si="679"/>
        <v/>
      </c>
      <c r="DL268" s="18" t="str">
        <f t="shared" si="680"/>
        <v/>
      </c>
      <c r="DM268" s="18" t="str">
        <f>IF(ISNUMBER(DK268), DK268*COS(RADIANS(-$C268+Графики!$B$3))+DL268*SIN(RADIANS(-$C268+Графики!$B$3)),"")</f>
        <v/>
      </c>
      <c r="DN268" s="19" t="str">
        <f>IF(ISNUMBER(DK268), DK268*COS(RADIANS(-$C268+Графики!$B$5))+DL268*SIN(RADIANS(-$C268+Графики!$B$5)),"")</f>
        <v/>
      </c>
      <c r="DO268" s="24"/>
      <c r="DP268" s="25"/>
      <c r="DQ268" s="25"/>
      <c r="DR268" s="25"/>
      <c r="DS268" s="18" t="str">
        <f t="shared" si="631"/>
        <v/>
      </c>
      <c r="DT268" s="18" t="str">
        <f t="shared" si="632"/>
        <v/>
      </c>
      <c r="DU268" s="18" t="str">
        <f t="shared" si="681"/>
        <v/>
      </c>
      <c r="DV268" s="18" t="str">
        <f t="shared" si="682"/>
        <v/>
      </c>
      <c r="DW268" s="18" t="str">
        <f>IF(ISNUMBER(DU268), DU268*COS(RADIANS(-$C268+Графики!$B$3))+DV268*SIN(RADIANS(-$C268+Графики!$B$3)),"")</f>
        <v/>
      </c>
      <c r="DX268" s="19" t="str">
        <f>IF(ISNUMBER(DU268), DU268*COS(RADIANS(-$C268+Графики!$B$5))+DV268*SIN(RADIANS(-$C268+Графики!$B$5)),"")</f>
        <v/>
      </c>
      <c r="DY268" s="24"/>
      <c r="DZ268" s="25"/>
      <c r="EA268" s="25"/>
      <c r="EB268" s="25"/>
      <c r="EC268" s="18" t="str">
        <f t="shared" si="633"/>
        <v/>
      </c>
      <c r="ED268" s="18" t="str">
        <f t="shared" si="634"/>
        <v/>
      </c>
      <c r="EE268" s="18" t="str">
        <f t="shared" si="683"/>
        <v/>
      </c>
      <c r="EF268" s="18" t="str">
        <f t="shared" si="684"/>
        <v/>
      </c>
      <c r="EG268" s="18" t="str">
        <f>IF(ISNUMBER(EE268), EE268*COS(RADIANS(-$C268+Графики!$B$3))+EF268*SIN(RADIANS(-$C268+Графики!$B$3)),"")</f>
        <v/>
      </c>
      <c r="EH268" s="19" t="str">
        <f>IF(ISNUMBER(EE268), EE268*COS(RADIANS(-$C268+Графики!$B$5))+EF268*SIN(RADIANS(-$C268+Графики!$B$5)),"")</f>
        <v/>
      </c>
      <c r="EI268" s="24"/>
      <c r="EJ268" s="25"/>
      <c r="EK268" s="25"/>
      <c r="EL268" s="25"/>
      <c r="EM268" s="18" t="str">
        <f t="shared" si="635"/>
        <v/>
      </c>
      <c r="EN268" s="18" t="str">
        <f t="shared" si="636"/>
        <v/>
      </c>
      <c r="EO268" s="18" t="str">
        <f t="shared" si="685"/>
        <v/>
      </c>
      <c r="EP268" s="18" t="str">
        <f t="shared" si="686"/>
        <v/>
      </c>
      <c r="EQ268" s="18" t="str">
        <f>IF(ISNUMBER(EO268), EO268*COS(RADIANS(-$C268+Графики!$B$3))+EP268*SIN(RADIANS(-$C268+Графики!$B$3)),"")</f>
        <v/>
      </c>
      <c r="ER268" s="19" t="str">
        <f>IF(ISNUMBER(EO268), EO268*COS(RADIANS(-$C268+Графики!$B$5))+EP268*SIN(RADIANS(-$C268+Графики!$B$5)),"")</f>
        <v/>
      </c>
      <c r="ES268" s="24"/>
      <c r="ET268" s="25"/>
      <c r="EU268" s="25"/>
      <c r="EV268" s="25"/>
      <c r="EW268" s="18" t="str">
        <f t="shared" si="637"/>
        <v/>
      </c>
      <c r="EX268" s="18" t="str">
        <f t="shared" si="638"/>
        <v/>
      </c>
      <c r="EY268" s="18" t="str">
        <f t="shared" si="687"/>
        <v/>
      </c>
      <c r="EZ268" s="18" t="str">
        <f t="shared" si="688"/>
        <v/>
      </c>
      <c r="FA268" s="18" t="str">
        <f>IF(ISNUMBER(EY268), EY268*COS(RADIANS(-$C268+Графики!$B$3))+EZ268*SIN(RADIANS(-$C268+Графики!$B$3)),"")</f>
        <v/>
      </c>
      <c r="FB268" s="19" t="str">
        <f>IF(ISNUMBER(EY268), EY268*COS(RADIANS(-$C268+Графики!$B$5))+EZ268*SIN(RADIANS(-$C268+Графики!$B$5)),"")</f>
        <v/>
      </c>
      <c r="FC268" s="24"/>
      <c r="FD268" s="25"/>
      <c r="FE268" s="25"/>
      <c r="FF268" s="25"/>
      <c r="FG268" s="18" t="str">
        <f t="shared" si="639"/>
        <v/>
      </c>
      <c r="FH268" s="18" t="str">
        <f t="shared" si="640"/>
        <v/>
      </c>
      <c r="FI268" s="18" t="str">
        <f t="shared" si="689"/>
        <v/>
      </c>
      <c r="FJ268" s="18" t="str">
        <f t="shared" si="690"/>
        <v/>
      </c>
      <c r="FK268" s="18" t="str">
        <f>IF(ISNUMBER(FI268), FI268*COS(RADIANS(-$C268+Графики!$B$3))+FJ268*SIN(RADIANS(-$C268+Графики!$B$3)),"")</f>
        <v/>
      </c>
      <c r="FL268" s="19" t="str">
        <f>IF(ISNUMBER(FI268), FI268*COS(RADIANS(-$C268+Графики!$B$5))+FJ268*SIN(RADIANS(-$C268+Графики!$B$5)),"")</f>
        <v/>
      </c>
      <c r="FM268" s="24"/>
      <c r="FN268" s="25"/>
      <c r="FO268" s="25"/>
      <c r="FP268" s="25"/>
      <c r="FQ268" s="18" t="str">
        <f t="shared" si="641"/>
        <v/>
      </c>
      <c r="FR268" s="18" t="str">
        <f t="shared" si="642"/>
        <v/>
      </c>
      <c r="FS268" s="18" t="str">
        <f t="shared" si="691"/>
        <v/>
      </c>
      <c r="FT268" s="18" t="str">
        <f t="shared" si="692"/>
        <v/>
      </c>
      <c r="FU268" s="18" t="str">
        <f>IF(ISNUMBER(FS268), FS268*COS(RADIANS(-$C268+Графики!$B$3))+FT268*SIN(RADIANS(-$C268+Графики!$B$3)),"")</f>
        <v/>
      </c>
      <c r="FV268" s="19" t="str">
        <f>IF(ISNUMBER(FS268), FS268*COS(RADIANS(-$C268+Графики!$B$5))+FT268*SIN(RADIANS(-$C268+Графики!$B$5)),"")</f>
        <v/>
      </c>
      <c r="FW268" s="24"/>
      <c r="FX268" s="25"/>
      <c r="FY268" s="25"/>
      <c r="FZ268" s="25"/>
      <c r="GA268" s="18" t="str">
        <f t="shared" si="643"/>
        <v/>
      </c>
      <c r="GB268" s="18" t="str">
        <f t="shared" si="644"/>
        <v/>
      </c>
      <c r="GC268" s="18" t="str">
        <f t="shared" si="693"/>
        <v/>
      </c>
      <c r="GD268" s="18" t="str">
        <f t="shared" si="694"/>
        <v/>
      </c>
      <c r="GE268" s="18" t="str">
        <f>IF(ISNUMBER(GC268), GC268*COS(RADIANS(-$C268+Графики!$B$3))+GD268*SIN(RADIANS(-$C268+Графики!$B$3)),"")</f>
        <v/>
      </c>
      <c r="GF268" s="19" t="str">
        <f>IF(ISNUMBER(GC268), GC268*COS(RADIANS(-$C268+Графики!$B$5))+GD268*SIN(RADIANS(-$C268+Графики!$B$5)),"")</f>
        <v/>
      </c>
      <c r="GG268" s="24"/>
      <c r="GH268" s="25"/>
      <c r="GI268" s="25"/>
      <c r="GJ268" s="25"/>
      <c r="GK268" s="18" t="str">
        <f t="shared" si="645"/>
        <v/>
      </c>
      <c r="GL268" s="18" t="str">
        <f t="shared" si="646"/>
        <v/>
      </c>
      <c r="GM268" s="18" t="str">
        <f t="shared" si="695"/>
        <v/>
      </c>
      <c r="GN268" s="18" t="str">
        <f t="shared" si="696"/>
        <v/>
      </c>
      <c r="GO268" s="18" t="str">
        <f>IF(ISNUMBER(GM268), GM268*COS(RADIANS(-$C268+Графики!$B$3))+GN268*SIN(RADIANS(-$C268+Графики!$B$3)),"")</f>
        <v/>
      </c>
      <c r="GP268" s="19" t="str">
        <f>IF(ISNUMBER(GM268), GM268*COS(RADIANS(-$C268+Графики!$B$5))+GN268*SIN(RADIANS(-$C268+Графики!$B$5)),"")</f>
        <v/>
      </c>
      <c r="GQ268" s="24"/>
      <c r="GR268" s="25"/>
      <c r="GS268" s="25"/>
      <c r="GT268" s="25"/>
      <c r="GU268" s="18" t="str">
        <f t="shared" si="647"/>
        <v/>
      </c>
      <c r="GV268" s="18" t="str">
        <f t="shared" si="648"/>
        <v/>
      </c>
      <c r="GW268" s="18" t="str">
        <f t="shared" si="697"/>
        <v/>
      </c>
      <c r="GX268" s="18" t="str">
        <f t="shared" si="698"/>
        <v/>
      </c>
      <c r="GY268" s="18" t="str">
        <f>IF(ISNUMBER(GW268), GW268*COS(RADIANS(-$C268+Графики!$B$3))+GX268*SIN(RADIANS(-$C268+Графики!$B$3)),"")</f>
        <v/>
      </c>
      <c r="GZ268" s="19" t="str">
        <f>IF(ISNUMBER(GW268), GW268*COS(RADIANS(-$C268+Графики!$B$5))+GX268*SIN(RADIANS(-$C268+Графики!$B$5)),"")</f>
        <v/>
      </c>
      <c r="HA268" s="24"/>
      <c r="HB268" s="25"/>
      <c r="HC268" s="25"/>
      <c r="HD268" s="25"/>
      <c r="HE268" s="18" t="str">
        <f t="shared" si="649"/>
        <v/>
      </c>
      <c r="HF268" s="18" t="str">
        <f t="shared" si="650"/>
        <v/>
      </c>
      <c r="HG268" s="18" t="str">
        <f t="shared" si="699"/>
        <v/>
      </c>
      <c r="HH268" s="18" t="str">
        <f t="shared" si="700"/>
        <v/>
      </c>
      <c r="HI268" s="18" t="str">
        <f>IF(ISNUMBER(HG268), HG268*COS(RADIANS(-$C268+Графики!$B$3))+HH268*SIN(RADIANS(-$C268+Графики!$B$3)),"")</f>
        <v/>
      </c>
      <c r="HJ268" s="19" t="str">
        <f>IF(ISNUMBER(HG268), HG268*COS(RADIANS(-$C268+Графики!$B$5))+HH268*SIN(RADIANS(-$C268+Графики!$B$5)),"")</f>
        <v/>
      </c>
      <c r="HK268" s="24"/>
      <c r="HL268" s="25"/>
      <c r="HM268" s="25"/>
      <c r="HN268" s="25"/>
      <c r="HO268" s="18" t="str">
        <f t="shared" si="651"/>
        <v/>
      </c>
      <c r="HP268" s="18" t="str">
        <f t="shared" si="652"/>
        <v/>
      </c>
      <c r="HQ268" s="18" t="str">
        <f t="shared" si="701"/>
        <v/>
      </c>
      <c r="HR268" s="18" t="str">
        <f t="shared" si="702"/>
        <v/>
      </c>
      <c r="HS268" s="18" t="str">
        <f>IF(ISNUMBER(HQ268), HQ268*COS(RADIANS(-$C268+Графики!$B$3))+HR268*SIN(RADIANS(-$C268+Графики!$B$3)),"")</f>
        <v/>
      </c>
      <c r="HT268" s="19" t="str">
        <f>IF(ISNUMBER(HQ268), HQ268*COS(RADIANS(-$C268+Графики!$B$5))+HR268*SIN(RADIANS(-$C268+Графики!$B$5)),"")</f>
        <v/>
      </c>
      <c r="HU268" s="24"/>
      <c r="HV268" s="25"/>
      <c r="HW268" s="25"/>
      <c r="HX268" s="25"/>
      <c r="HY268" s="18" t="str">
        <f t="shared" si="653"/>
        <v/>
      </c>
      <c r="HZ268" s="18" t="str">
        <f t="shared" si="654"/>
        <v/>
      </c>
      <c r="IA268" s="18" t="str">
        <f t="shared" si="703"/>
        <v/>
      </c>
      <c r="IB268" s="18" t="str">
        <f t="shared" si="704"/>
        <v/>
      </c>
      <c r="IC268" s="18" t="str">
        <f>IF(ISNUMBER(IA268), IA268*COS(RADIANS(-$C268+Графики!$B$3))+IB268*SIN(RADIANS(-$C268+Графики!$B$3)),"")</f>
        <v/>
      </c>
      <c r="ID268" s="19" t="str">
        <f>IF(ISNUMBER(IA268), IA268*COS(RADIANS(-$C268+Графики!$B$5))+IB268*SIN(RADIANS(-$C268+Графики!$B$5)),"")</f>
        <v/>
      </c>
      <c r="IE268" s="24"/>
      <c r="IF268" s="25"/>
      <c r="IG268" s="25"/>
      <c r="IH268" s="25"/>
      <c r="II268" s="18" t="str">
        <f t="shared" si="655"/>
        <v/>
      </c>
      <c r="IJ268" s="18" t="str">
        <f t="shared" si="656"/>
        <v/>
      </c>
      <c r="IK268" s="18" t="str">
        <f t="shared" si="705"/>
        <v/>
      </c>
      <c r="IL268" s="18" t="str">
        <f t="shared" si="706"/>
        <v/>
      </c>
      <c r="IM268" s="18" t="str">
        <f>IF(ISNUMBER(IK268), IK268*COS(RADIANS(-$C268+Графики!$B$3))+IL268*SIN(RADIANS(-$C268+Графики!$B$3)),"")</f>
        <v/>
      </c>
      <c r="IN268" s="19" t="str">
        <f>IF(ISNUMBER(IK268), IK268*COS(RADIANS(-$C268+Графики!$B$5))+IL268*SIN(RADIANS(-$C268+Графики!$B$5)),"")</f>
        <v/>
      </c>
      <c r="IO268" s="24"/>
      <c r="IP268" s="25"/>
      <c r="IQ268" s="25"/>
      <c r="IR268" s="25"/>
      <c r="IS268" s="18" t="str">
        <f t="shared" si="657"/>
        <v/>
      </c>
      <c r="IT268" s="18" t="str">
        <f t="shared" si="658"/>
        <v/>
      </c>
      <c r="IU268" s="18" t="str">
        <f t="shared" si="707"/>
        <v/>
      </c>
      <c r="IV268" s="18" t="str">
        <f t="shared" si="708"/>
        <v/>
      </c>
      <c r="IW268" s="18" t="str">
        <f>IF(ISNUMBER(IU268), IU268*COS(RADIANS(-$C268+Графики!$B$3))+IV268*SIN(RADIANS(-$C268+Графики!$B$3)),"")</f>
        <v/>
      </c>
      <c r="IX268" s="19" t="str">
        <f>IF(ISNUMBER(IU268), IU268*COS(RADIANS(-$C268+Графики!$B$5))+IV268*SIN(RADIANS(-$C268+Графики!$B$5)),"")</f>
        <v/>
      </c>
    </row>
    <row r="269" spans="1:258" s="88" customFormat="1" x14ac:dyDescent="0.25">
      <c r="A269" s="44">
        <v>269</v>
      </c>
      <c r="B269" s="50">
        <v>0</v>
      </c>
      <c r="C269" s="11">
        <f>IF(Графики!$A$7="Расчитывать с учетом закручивания скважины",B269,0)</f>
        <v>0</v>
      </c>
      <c r="D269" s="47">
        <v>133</v>
      </c>
      <c r="E269" s="34">
        <f t="shared" si="712"/>
        <v>0</v>
      </c>
      <c r="F269" s="35">
        <f t="shared" si="712"/>
        <v>0</v>
      </c>
      <c r="G269" s="35">
        <f t="shared" si="710"/>
        <v>0</v>
      </c>
      <c r="H269" s="36">
        <f t="shared" si="711"/>
        <v>0</v>
      </c>
      <c r="I269" s="29"/>
      <c r="J269" s="25"/>
      <c r="K269" s="25"/>
      <c r="L269" s="25"/>
      <c r="M269" s="18" t="str">
        <f t="shared" si="609"/>
        <v/>
      </c>
      <c r="N269" s="18" t="str">
        <f t="shared" si="610"/>
        <v/>
      </c>
      <c r="O269" s="18" t="str">
        <f t="shared" si="659"/>
        <v/>
      </c>
      <c r="P269" s="18" t="str">
        <f t="shared" si="660"/>
        <v/>
      </c>
      <c r="Q269" s="18" t="str">
        <f>IF(ISNUMBER(O269), O269*COS(RADIANS(-$C269+Графики!$B$3))+P269*SIN(RADIANS(-$C269+Графики!$B$3)),"")</f>
        <v/>
      </c>
      <c r="R269" s="19" t="str">
        <f>IF(ISNUMBER(O269), O269*COS(RADIANS(-$C269+Графики!$B$5))+P269*SIN(RADIANS(-$C269+Графики!$B$5)),"")</f>
        <v/>
      </c>
      <c r="S269" s="29"/>
      <c r="T269" s="25"/>
      <c r="U269" s="25"/>
      <c r="V269" s="25"/>
      <c r="W269" s="18" t="str">
        <f t="shared" si="611"/>
        <v/>
      </c>
      <c r="X269" s="18" t="str">
        <f t="shared" si="612"/>
        <v/>
      </c>
      <c r="Y269" s="18" t="str">
        <f t="shared" si="661"/>
        <v/>
      </c>
      <c r="Z269" s="18" t="str">
        <f t="shared" si="662"/>
        <v/>
      </c>
      <c r="AA269" s="18" t="str">
        <f>IF(ISNUMBER(Y269), Y269*COS(RADIANS(-$C269+Графики!$B$3))+Z269*SIN(RADIANS(-$C269+Графики!$B$3)),"")</f>
        <v/>
      </c>
      <c r="AB269" s="18" t="str">
        <f>IF(ISNUMBER(Y269), Y269*COS(RADIANS(-$C269+Графики!$B$5))+Z269*SIN(RADIANS(-$C269+Графики!$B$5)),"")</f>
        <v/>
      </c>
      <c r="AC269" s="24"/>
      <c r="AD269" s="25"/>
      <c r="AE269" s="25"/>
      <c r="AF269" s="25"/>
      <c r="AG269" s="18" t="str">
        <f t="shared" si="613"/>
        <v/>
      </c>
      <c r="AH269" s="18" t="str">
        <f t="shared" si="614"/>
        <v/>
      </c>
      <c r="AI269" s="18" t="str">
        <f t="shared" si="663"/>
        <v/>
      </c>
      <c r="AJ269" s="18" t="str">
        <f t="shared" si="664"/>
        <v/>
      </c>
      <c r="AK269" s="18" t="str">
        <f>IF(ISNUMBER(AI269), AI269*COS(RADIANS(-$C269+Графики!$B$3))+AJ269*SIN(RADIANS(-$C269+Графики!$B$3)),"")</f>
        <v/>
      </c>
      <c r="AL269" s="19" t="str">
        <f>IF(ISNUMBER(AI269), AI269*COS(RADIANS(-$C269+Графики!$B$5))+AJ269*SIN(RADIANS(-$C269+Графики!$B$5)),"")</f>
        <v/>
      </c>
      <c r="AM269" s="24"/>
      <c r="AN269" s="25"/>
      <c r="AO269" s="25"/>
      <c r="AP269" s="25"/>
      <c r="AQ269" s="18" t="str">
        <f t="shared" si="615"/>
        <v/>
      </c>
      <c r="AR269" s="18" t="str">
        <f t="shared" si="616"/>
        <v/>
      </c>
      <c r="AS269" s="18" t="str">
        <f t="shared" si="665"/>
        <v/>
      </c>
      <c r="AT269" s="18" t="str">
        <f t="shared" si="666"/>
        <v/>
      </c>
      <c r="AU269" s="18" t="str">
        <f>IF(ISNUMBER(AS269), AS269*COS(RADIANS(-$C269+Графики!$B$3))+AT269*SIN(RADIANS(-$C269+Графики!$B$3)),"")</f>
        <v/>
      </c>
      <c r="AV269" s="19" t="str">
        <f>IF(ISNUMBER(AS269), AS269*COS(RADIANS(-$C269+Графики!$B$5))+AT269*SIN(RADIANS(-$C269+Графики!$B$5)),"")</f>
        <v/>
      </c>
      <c r="AW269" s="24"/>
      <c r="AX269" s="25"/>
      <c r="AY269" s="25"/>
      <c r="AZ269" s="25"/>
      <c r="BA269" s="18" t="str">
        <f t="shared" si="617"/>
        <v/>
      </c>
      <c r="BB269" s="18" t="str">
        <f t="shared" si="618"/>
        <v/>
      </c>
      <c r="BC269" s="18" t="str">
        <f t="shared" si="667"/>
        <v/>
      </c>
      <c r="BD269" s="18" t="str">
        <f t="shared" si="668"/>
        <v/>
      </c>
      <c r="BE269" s="18" t="str">
        <f>IF(ISNUMBER(BC269), BC269*COS(RADIANS(-$C269+Графики!$B$3))+BD269*SIN(RADIANS(-$C269+Графики!$B$3)),"")</f>
        <v/>
      </c>
      <c r="BF269" s="19" t="str">
        <f>IF(ISNUMBER(BC269), BC269*COS(RADIANS(-$C269+Графики!$B$5))+BD269*SIN(RADIANS(-$C269+Графики!$B$5)),"")</f>
        <v/>
      </c>
      <c r="BG269" s="24"/>
      <c r="BH269" s="25"/>
      <c r="BI269" s="25"/>
      <c r="BJ269" s="25"/>
      <c r="BK269" s="18" t="str">
        <f t="shared" si="619"/>
        <v/>
      </c>
      <c r="BL269" s="18" t="str">
        <f t="shared" si="620"/>
        <v/>
      </c>
      <c r="BM269" s="18" t="str">
        <f t="shared" si="669"/>
        <v/>
      </c>
      <c r="BN269" s="18" t="str">
        <f t="shared" si="670"/>
        <v/>
      </c>
      <c r="BO269" s="18" t="str">
        <f>IF(ISNUMBER(BM269), BM269*COS(RADIANS(-$C269+Графики!$B$3))+BN269*SIN(RADIANS(-$C269+Графики!$B$3)),"")</f>
        <v/>
      </c>
      <c r="BP269" s="19" t="str">
        <f>IF(ISNUMBER(BM269), BM269*COS(RADIANS(-$C269+Графики!$B$5))+BN269*SIN(RADIANS(-$C269+Графики!$B$5)),"")</f>
        <v/>
      </c>
      <c r="BQ269" s="24"/>
      <c r="BR269" s="25"/>
      <c r="BS269" s="25"/>
      <c r="BT269" s="25"/>
      <c r="BU269" s="18" t="str">
        <f t="shared" si="621"/>
        <v/>
      </c>
      <c r="BV269" s="18" t="str">
        <f t="shared" si="622"/>
        <v/>
      </c>
      <c r="BW269" s="18" t="str">
        <f t="shared" si="671"/>
        <v/>
      </c>
      <c r="BX269" s="18" t="str">
        <f t="shared" si="672"/>
        <v/>
      </c>
      <c r="BY269" s="18" t="str">
        <f>IF(ISNUMBER(BW269), BW269*COS(RADIANS(-$C269+Графики!$B$3))+BX269*SIN(RADIANS(-$C269+Графики!$B$3)),"")</f>
        <v/>
      </c>
      <c r="BZ269" s="19" t="str">
        <f>IF(ISNUMBER(BW269), BW269*COS(RADIANS(-$C269+Графики!$B$5))+BX269*SIN(RADIANS(-$C269+Графики!$B$5)),"")</f>
        <v/>
      </c>
      <c r="CA269" s="29"/>
      <c r="CB269" s="25"/>
      <c r="CC269" s="25"/>
      <c r="CD269" s="25"/>
      <c r="CE269" s="18" t="str">
        <f t="shared" si="623"/>
        <v/>
      </c>
      <c r="CF269" s="18" t="str">
        <f t="shared" si="624"/>
        <v/>
      </c>
      <c r="CG269" s="18" t="str">
        <f t="shared" si="673"/>
        <v/>
      </c>
      <c r="CH269" s="18" t="str">
        <f t="shared" si="674"/>
        <v/>
      </c>
      <c r="CI269" s="18" t="str">
        <f>IF(ISNUMBER(CG269), CG269*COS(RADIANS(-$C269+Графики!$B$3))+CH269*SIN(RADIANS(-$C269+Графики!$B$3)),"")</f>
        <v/>
      </c>
      <c r="CJ269" s="19" t="str">
        <f>IF(ISNUMBER(CG269), CG269*COS(RADIANS(-$C269+Графики!$B$5))+CH269*SIN(RADIANS(-$C269+Графики!$B$5)),"")</f>
        <v/>
      </c>
      <c r="CK269" s="24"/>
      <c r="CL269" s="25"/>
      <c r="CM269" s="25"/>
      <c r="CN269" s="25"/>
      <c r="CO269" s="18" t="str">
        <f t="shared" si="625"/>
        <v/>
      </c>
      <c r="CP269" s="18" t="str">
        <f t="shared" si="626"/>
        <v/>
      </c>
      <c r="CQ269" s="18" t="str">
        <f t="shared" si="675"/>
        <v/>
      </c>
      <c r="CR269" s="18" t="str">
        <f t="shared" si="676"/>
        <v/>
      </c>
      <c r="CS269" s="18" t="str">
        <f>IF(ISNUMBER(CQ269), CQ269*COS(RADIANS(-$C269+Графики!$B$3))+CR269*SIN(RADIANS(-$C269+Графики!$B$3)),"")</f>
        <v/>
      </c>
      <c r="CT269" s="19" t="str">
        <f>IF(ISNUMBER(CQ269), CQ269*COS(RADIANS(-$C269+Графики!$B$5))+CR269*SIN(RADIANS(-$C269+Графики!$B$5)),"")</f>
        <v/>
      </c>
      <c r="CU269" s="24"/>
      <c r="CV269" s="25"/>
      <c r="CW269" s="25"/>
      <c r="CX269" s="25"/>
      <c r="CY269" s="18" t="str">
        <f t="shared" si="627"/>
        <v/>
      </c>
      <c r="CZ269" s="18" t="str">
        <f t="shared" si="628"/>
        <v/>
      </c>
      <c r="DA269" s="18" t="str">
        <f t="shared" si="677"/>
        <v/>
      </c>
      <c r="DB269" s="18" t="str">
        <f t="shared" si="678"/>
        <v/>
      </c>
      <c r="DC269" s="18" t="str">
        <f>IF(ISNUMBER(DA269), DA269*COS(RADIANS(-$C269+Графики!$B$3))+DB269*SIN(RADIANS(-$C269+Графики!$B$3)),"")</f>
        <v/>
      </c>
      <c r="DD269" s="19" t="str">
        <f>IF(ISNUMBER(DA269), DA269*COS(RADIANS(-$C269+Графики!$B$5))+DB269*SIN(RADIANS(-$C269+Графики!$B$5)),"")</f>
        <v/>
      </c>
      <c r="DE269" s="24"/>
      <c r="DF269" s="25"/>
      <c r="DG269" s="25"/>
      <c r="DH269" s="25"/>
      <c r="DI269" s="18" t="str">
        <f t="shared" si="629"/>
        <v/>
      </c>
      <c r="DJ269" s="18" t="str">
        <f t="shared" si="630"/>
        <v/>
      </c>
      <c r="DK269" s="18" t="str">
        <f t="shared" si="679"/>
        <v/>
      </c>
      <c r="DL269" s="18" t="str">
        <f t="shared" si="680"/>
        <v/>
      </c>
      <c r="DM269" s="18" t="str">
        <f>IF(ISNUMBER(DK269), DK269*COS(RADIANS(-$C269+Графики!$B$3))+DL269*SIN(RADIANS(-$C269+Графики!$B$3)),"")</f>
        <v/>
      </c>
      <c r="DN269" s="19" t="str">
        <f>IF(ISNUMBER(DK269), DK269*COS(RADIANS(-$C269+Графики!$B$5))+DL269*SIN(RADIANS(-$C269+Графики!$B$5)),"")</f>
        <v/>
      </c>
      <c r="DO269" s="24"/>
      <c r="DP269" s="25"/>
      <c r="DQ269" s="25"/>
      <c r="DR269" s="25"/>
      <c r="DS269" s="18" t="str">
        <f t="shared" si="631"/>
        <v/>
      </c>
      <c r="DT269" s="18" t="str">
        <f t="shared" si="632"/>
        <v/>
      </c>
      <c r="DU269" s="18" t="str">
        <f t="shared" si="681"/>
        <v/>
      </c>
      <c r="DV269" s="18" t="str">
        <f t="shared" si="682"/>
        <v/>
      </c>
      <c r="DW269" s="18" t="str">
        <f>IF(ISNUMBER(DU269), DU269*COS(RADIANS(-$C269+Графики!$B$3))+DV269*SIN(RADIANS(-$C269+Графики!$B$3)),"")</f>
        <v/>
      </c>
      <c r="DX269" s="19" t="str">
        <f>IF(ISNUMBER(DU269), DU269*COS(RADIANS(-$C269+Графики!$B$5))+DV269*SIN(RADIANS(-$C269+Графики!$B$5)),"")</f>
        <v/>
      </c>
      <c r="DY269" s="24"/>
      <c r="DZ269" s="25"/>
      <c r="EA269" s="25"/>
      <c r="EB269" s="25"/>
      <c r="EC269" s="18" t="str">
        <f t="shared" si="633"/>
        <v/>
      </c>
      <c r="ED269" s="18" t="str">
        <f t="shared" si="634"/>
        <v/>
      </c>
      <c r="EE269" s="18" t="str">
        <f t="shared" si="683"/>
        <v/>
      </c>
      <c r="EF269" s="18" t="str">
        <f t="shared" si="684"/>
        <v/>
      </c>
      <c r="EG269" s="18" t="str">
        <f>IF(ISNUMBER(EE269), EE269*COS(RADIANS(-$C269+Графики!$B$3))+EF269*SIN(RADIANS(-$C269+Графики!$B$3)),"")</f>
        <v/>
      </c>
      <c r="EH269" s="19" t="str">
        <f>IF(ISNUMBER(EE269), EE269*COS(RADIANS(-$C269+Графики!$B$5))+EF269*SIN(RADIANS(-$C269+Графики!$B$5)),"")</f>
        <v/>
      </c>
      <c r="EI269" s="24"/>
      <c r="EJ269" s="25"/>
      <c r="EK269" s="25"/>
      <c r="EL269" s="25"/>
      <c r="EM269" s="18" t="str">
        <f t="shared" si="635"/>
        <v/>
      </c>
      <c r="EN269" s="18" t="str">
        <f t="shared" si="636"/>
        <v/>
      </c>
      <c r="EO269" s="18" t="str">
        <f t="shared" si="685"/>
        <v/>
      </c>
      <c r="EP269" s="18" t="str">
        <f t="shared" si="686"/>
        <v/>
      </c>
      <c r="EQ269" s="18" t="str">
        <f>IF(ISNUMBER(EO269), EO269*COS(RADIANS(-$C269+Графики!$B$3))+EP269*SIN(RADIANS(-$C269+Графики!$B$3)),"")</f>
        <v/>
      </c>
      <c r="ER269" s="19" t="str">
        <f>IF(ISNUMBER(EO269), EO269*COS(RADIANS(-$C269+Графики!$B$5))+EP269*SIN(RADIANS(-$C269+Графики!$B$5)),"")</f>
        <v/>
      </c>
      <c r="ES269" s="24"/>
      <c r="ET269" s="25"/>
      <c r="EU269" s="25"/>
      <c r="EV269" s="25"/>
      <c r="EW269" s="18" t="str">
        <f t="shared" si="637"/>
        <v/>
      </c>
      <c r="EX269" s="18" t="str">
        <f t="shared" si="638"/>
        <v/>
      </c>
      <c r="EY269" s="18" t="str">
        <f t="shared" si="687"/>
        <v/>
      </c>
      <c r="EZ269" s="18" t="str">
        <f t="shared" si="688"/>
        <v/>
      </c>
      <c r="FA269" s="18" t="str">
        <f>IF(ISNUMBER(EY269), EY269*COS(RADIANS(-$C269+Графики!$B$3))+EZ269*SIN(RADIANS(-$C269+Графики!$B$3)),"")</f>
        <v/>
      </c>
      <c r="FB269" s="19" t="str">
        <f>IF(ISNUMBER(EY269), EY269*COS(RADIANS(-$C269+Графики!$B$5))+EZ269*SIN(RADIANS(-$C269+Графики!$B$5)),"")</f>
        <v/>
      </c>
      <c r="FC269" s="24"/>
      <c r="FD269" s="25"/>
      <c r="FE269" s="25"/>
      <c r="FF269" s="25"/>
      <c r="FG269" s="18" t="str">
        <f t="shared" si="639"/>
        <v/>
      </c>
      <c r="FH269" s="18" t="str">
        <f t="shared" si="640"/>
        <v/>
      </c>
      <c r="FI269" s="18" t="str">
        <f t="shared" si="689"/>
        <v/>
      </c>
      <c r="FJ269" s="18" t="str">
        <f t="shared" si="690"/>
        <v/>
      </c>
      <c r="FK269" s="18" t="str">
        <f>IF(ISNUMBER(FI269), FI269*COS(RADIANS(-$C269+Графики!$B$3))+FJ269*SIN(RADIANS(-$C269+Графики!$B$3)),"")</f>
        <v/>
      </c>
      <c r="FL269" s="19" t="str">
        <f>IF(ISNUMBER(FI269), FI269*COS(RADIANS(-$C269+Графики!$B$5))+FJ269*SIN(RADIANS(-$C269+Графики!$B$5)),"")</f>
        <v/>
      </c>
      <c r="FM269" s="24"/>
      <c r="FN269" s="25"/>
      <c r="FO269" s="25"/>
      <c r="FP269" s="25"/>
      <c r="FQ269" s="18" t="str">
        <f t="shared" si="641"/>
        <v/>
      </c>
      <c r="FR269" s="18" t="str">
        <f t="shared" si="642"/>
        <v/>
      </c>
      <c r="FS269" s="18" t="str">
        <f t="shared" si="691"/>
        <v/>
      </c>
      <c r="FT269" s="18" t="str">
        <f t="shared" si="692"/>
        <v/>
      </c>
      <c r="FU269" s="18" t="str">
        <f>IF(ISNUMBER(FS269), FS269*COS(RADIANS(-$C269+Графики!$B$3))+FT269*SIN(RADIANS(-$C269+Графики!$B$3)),"")</f>
        <v/>
      </c>
      <c r="FV269" s="19" t="str">
        <f>IF(ISNUMBER(FS269), FS269*COS(RADIANS(-$C269+Графики!$B$5))+FT269*SIN(RADIANS(-$C269+Графики!$B$5)),"")</f>
        <v/>
      </c>
      <c r="FW269" s="24"/>
      <c r="FX269" s="25"/>
      <c r="FY269" s="25"/>
      <c r="FZ269" s="25"/>
      <c r="GA269" s="18" t="str">
        <f t="shared" si="643"/>
        <v/>
      </c>
      <c r="GB269" s="18" t="str">
        <f t="shared" si="644"/>
        <v/>
      </c>
      <c r="GC269" s="18" t="str">
        <f t="shared" si="693"/>
        <v/>
      </c>
      <c r="GD269" s="18" t="str">
        <f t="shared" si="694"/>
        <v/>
      </c>
      <c r="GE269" s="18" t="str">
        <f>IF(ISNUMBER(GC269), GC269*COS(RADIANS(-$C269+Графики!$B$3))+GD269*SIN(RADIANS(-$C269+Графики!$B$3)),"")</f>
        <v/>
      </c>
      <c r="GF269" s="19" t="str">
        <f>IF(ISNUMBER(GC269), GC269*COS(RADIANS(-$C269+Графики!$B$5))+GD269*SIN(RADIANS(-$C269+Графики!$B$5)),"")</f>
        <v/>
      </c>
      <c r="GG269" s="24"/>
      <c r="GH269" s="25"/>
      <c r="GI269" s="25"/>
      <c r="GJ269" s="25"/>
      <c r="GK269" s="18" t="str">
        <f t="shared" si="645"/>
        <v/>
      </c>
      <c r="GL269" s="18" t="str">
        <f t="shared" si="646"/>
        <v/>
      </c>
      <c r="GM269" s="18" t="str">
        <f t="shared" si="695"/>
        <v/>
      </c>
      <c r="GN269" s="18" t="str">
        <f t="shared" si="696"/>
        <v/>
      </c>
      <c r="GO269" s="18" t="str">
        <f>IF(ISNUMBER(GM269), GM269*COS(RADIANS(-$C269+Графики!$B$3))+GN269*SIN(RADIANS(-$C269+Графики!$B$3)),"")</f>
        <v/>
      </c>
      <c r="GP269" s="19" t="str">
        <f>IF(ISNUMBER(GM269), GM269*COS(RADIANS(-$C269+Графики!$B$5))+GN269*SIN(RADIANS(-$C269+Графики!$B$5)),"")</f>
        <v/>
      </c>
      <c r="GQ269" s="24"/>
      <c r="GR269" s="25"/>
      <c r="GS269" s="25"/>
      <c r="GT269" s="25"/>
      <c r="GU269" s="18" t="str">
        <f t="shared" si="647"/>
        <v/>
      </c>
      <c r="GV269" s="18" t="str">
        <f t="shared" si="648"/>
        <v/>
      </c>
      <c r="GW269" s="18" t="str">
        <f t="shared" si="697"/>
        <v/>
      </c>
      <c r="GX269" s="18" t="str">
        <f t="shared" si="698"/>
        <v/>
      </c>
      <c r="GY269" s="18" t="str">
        <f>IF(ISNUMBER(GW269), GW269*COS(RADIANS(-$C269+Графики!$B$3))+GX269*SIN(RADIANS(-$C269+Графики!$B$3)),"")</f>
        <v/>
      </c>
      <c r="GZ269" s="19" t="str">
        <f>IF(ISNUMBER(GW269), GW269*COS(RADIANS(-$C269+Графики!$B$5))+GX269*SIN(RADIANS(-$C269+Графики!$B$5)),"")</f>
        <v/>
      </c>
      <c r="HA269" s="24"/>
      <c r="HB269" s="25"/>
      <c r="HC269" s="25"/>
      <c r="HD269" s="25"/>
      <c r="HE269" s="18" t="str">
        <f t="shared" si="649"/>
        <v/>
      </c>
      <c r="HF269" s="18" t="str">
        <f t="shared" si="650"/>
        <v/>
      </c>
      <c r="HG269" s="18" t="str">
        <f t="shared" si="699"/>
        <v/>
      </c>
      <c r="HH269" s="18" t="str">
        <f t="shared" si="700"/>
        <v/>
      </c>
      <c r="HI269" s="18" t="str">
        <f>IF(ISNUMBER(HG269), HG269*COS(RADIANS(-$C269+Графики!$B$3))+HH269*SIN(RADIANS(-$C269+Графики!$B$3)),"")</f>
        <v/>
      </c>
      <c r="HJ269" s="19" t="str">
        <f>IF(ISNUMBER(HG269), HG269*COS(RADIANS(-$C269+Графики!$B$5))+HH269*SIN(RADIANS(-$C269+Графики!$B$5)),"")</f>
        <v/>
      </c>
      <c r="HK269" s="24"/>
      <c r="HL269" s="25"/>
      <c r="HM269" s="25"/>
      <c r="HN269" s="25"/>
      <c r="HO269" s="18" t="str">
        <f t="shared" si="651"/>
        <v/>
      </c>
      <c r="HP269" s="18" t="str">
        <f t="shared" si="652"/>
        <v/>
      </c>
      <c r="HQ269" s="18" t="str">
        <f t="shared" si="701"/>
        <v/>
      </c>
      <c r="HR269" s="18" t="str">
        <f t="shared" si="702"/>
        <v/>
      </c>
      <c r="HS269" s="18" t="str">
        <f>IF(ISNUMBER(HQ269), HQ269*COS(RADIANS(-$C269+Графики!$B$3))+HR269*SIN(RADIANS(-$C269+Графики!$B$3)),"")</f>
        <v/>
      </c>
      <c r="HT269" s="19" t="str">
        <f>IF(ISNUMBER(HQ269), HQ269*COS(RADIANS(-$C269+Графики!$B$5))+HR269*SIN(RADIANS(-$C269+Графики!$B$5)),"")</f>
        <v/>
      </c>
      <c r="HU269" s="24"/>
      <c r="HV269" s="25"/>
      <c r="HW269" s="25"/>
      <c r="HX269" s="25"/>
      <c r="HY269" s="18" t="str">
        <f t="shared" si="653"/>
        <v/>
      </c>
      <c r="HZ269" s="18" t="str">
        <f t="shared" si="654"/>
        <v/>
      </c>
      <c r="IA269" s="18" t="str">
        <f t="shared" si="703"/>
        <v/>
      </c>
      <c r="IB269" s="18" t="str">
        <f t="shared" si="704"/>
        <v/>
      </c>
      <c r="IC269" s="18" t="str">
        <f>IF(ISNUMBER(IA269), IA269*COS(RADIANS(-$C269+Графики!$B$3))+IB269*SIN(RADIANS(-$C269+Графики!$B$3)),"")</f>
        <v/>
      </c>
      <c r="ID269" s="19" t="str">
        <f>IF(ISNUMBER(IA269), IA269*COS(RADIANS(-$C269+Графики!$B$5))+IB269*SIN(RADIANS(-$C269+Графики!$B$5)),"")</f>
        <v/>
      </c>
      <c r="IE269" s="24"/>
      <c r="IF269" s="25"/>
      <c r="IG269" s="25"/>
      <c r="IH269" s="25"/>
      <c r="II269" s="18" t="str">
        <f t="shared" si="655"/>
        <v/>
      </c>
      <c r="IJ269" s="18" t="str">
        <f t="shared" si="656"/>
        <v/>
      </c>
      <c r="IK269" s="18" t="str">
        <f t="shared" si="705"/>
        <v/>
      </c>
      <c r="IL269" s="18" t="str">
        <f t="shared" si="706"/>
        <v/>
      </c>
      <c r="IM269" s="18" t="str">
        <f>IF(ISNUMBER(IK269), IK269*COS(RADIANS(-$C269+Графики!$B$3))+IL269*SIN(RADIANS(-$C269+Графики!$B$3)),"")</f>
        <v/>
      </c>
      <c r="IN269" s="19" t="str">
        <f>IF(ISNUMBER(IK269), IK269*COS(RADIANS(-$C269+Графики!$B$5))+IL269*SIN(RADIANS(-$C269+Графики!$B$5)),"")</f>
        <v/>
      </c>
      <c r="IO269" s="24"/>
      <c r="IP269" s="25"/>
      <c r="IQ269" s="25"/>
      <c r="IR269" s="25"/>
      <c r="IS269" s="18" t="str">
        <f t="shared" si="657"/>
        <v/>
      </c>
      <c r="IT269" s="18" t="str">
        <f t="shared" si="658"/>
        <v/>
      </c>
      <c r="IU269" s="18" t="str">
        <f t="shared" si="707"/>
        <v/>
      </c>
      <c r="IV269" s="18" t="str">
        <f t="shared" si="708"/>
        <v/>
      </c>
      <c r="IW269" s="18" t="str">
        <f>IF(ISNUMBER(IU269), IU269*COS(RADIANS(-$C269+Графики!$B$3))+IV269*SIN(RADIANS(-$C269+Графики!$B$3)),"")</f>
        <v/>
      </c>
      <c r="IX269" s="19" t="str">
        <f>IF(ISNUMBER(IU269), IU269*COS(RADIANS(-$C269+Графики!$B$5))+IV269*SIN(RADIANS(-$C269+Графики!$B$5)),"")</f>
        <v/>
      </c>
    </row>
    <row r="270" spans="1:258" s="88" customFormat="1" x14ac:dyDescent="0.25">
      <c r="A270" s="44">
        <v>270</v>
      </c>
      <c r="B270" s="50">
        <v>0</v>
      </c>
      <c r="C270" s="11">
        <f>IF(Графики!$A$7="Расчитывать с учетом закручивания скважины",B270,0)</f>
        <v>0</v>
      </c>
      <c r="D270" s="47">
        <v>133.5</v>
      </c>
      <c r="E270" s="34">
        <f t="shared" si="712"/>
        <v>0</v>
      </c>
      <c r="F270" s="35">
        <f t="shared" si="712"/>
        <v>0</v>
      </c>
      <c r="G270" s="35">
        <f t="shared" si="710"/>
        <v>0</v>
      </c>
      <c r="H270" s="36">
        <f t="shared" si="711"/>
        <v>0</v>
      </c>
      <c r="I270" s="29"/>
      <c r="J270" s="25"/>
      <c r="K270" s="25"/>
      <c r="L270" s="25"/>
      <c r="M270" s="18" t="str">
        <f t="shared" si="609"/>
        <v/>
      </c>
      <c r="N270" s="18" t="str">
        <f t="shared" si="610"/>
        <v/>
      </c>
      <c r="O270" s="18" t="str">
        <f t="shared" si="659"/>
        <v/>
      </c>
      <c r="P270" s="18" t="str">
        <f t="shared" si="660"/>
        <v/>
      </c>
      <c r="Q270" s="18" t="str">
        <f>IF(ISNUMBER(O270), O270*COS(RADIANS(-$C270+Графики!$B$3))+P270*SIN(RADIANS(-$C270+Графики!$B$3)),"")</f>
        <v/>
      </c>
      <c r="R270" s="19" t="str">
        <f>IF(ISNUMBER(O270), O270*COS(RADIANS(-$C270+Графики!$B$5))+P270*SIN(RADIANS(-$C270+Графики!$B$5)),"")</f>
        <v/>
      </c>
      <c r="S270" s="29"/>
      <c r="T270" s="25"/>
      <c r="U270" s="25"/>
      <c r="V270" s="25"/>
      <c r="W270" s="18" t="str">
        <f t="shared" si="611"/>
        <v/>
      </c>
      <c r="X270" s="18" t="str">
        <f t="shared" si="612"/>
        <v/>
      </c>
      <c r="Y270" s="18" t="str">
        <f t="shared" si="661"/>
        <v/>
      </c>
      <c r="Z270" s="18" t="str">
        <f t="shared" si="662"/>
        <v/>
      </c>
      <c r="AA270" s="18" t="str">
        <f>IF(ISNUMBER(Y270), Y270*COS(RADIANS(-$C270+Графики!$B$3))+Z270*SIN(RADIANS(-$C270+Графики!$B$3)),"")</f>
        <v/>
      </c>
      <c r="AB270" s="18" t="str">
        <f>IF(ISNUMBER(Y270), Y270*COS(RADIANS(-$C270+Графики!$B$5))+Z270*SIN(RADIANS(-$C270+Графики!$B$5)),"")</f>
        <v/>
      </c>
      <c r="AC270" s="24"/>
      <c r="AD270" s="25"/>
      <c r="AE270" s="25"/>
      <c r="AF270" s="25"/>
      <c r="AG270" s="18" t="str">
        <f t="shared" si="613"/>
        <v/>
      </c>
      <c r="AH270" s="18" t="str">
        <f t="shared" si="614"/>
        <v/>
      </c>
      <c r="AI270" s="18" t="str">
        <f t="shared" si="663"/>
        <v/>
      </c>
      <c r="AJ270" s="18" t="str">
        <f t="shared" si="664"/>
        <v/>
      </c>
      <c r="AK270" s="18" t="str">
        <f>IF(ISNUMBER(AI270), AI270*COS(RADIANS(-$C270+Графики!$B$3))+AJ270*SIN(RADIANS(-$C270+Графики!$B$3)),"")</f>
        <v/>
      </c>
      <c r="AL270" s="19" t="str">
        <f>IF(ISNUMBER(AI270), AI270*COS(RADIANS(-$C270+Графики!$B$5))+AJ270*SIN(RADIANS(-$C270+Графики!$B$5)),"")</f>
        <v/>
      </c>
      <c r="AM270" s="24"/>
      <c r="AN270" s="25"/>
      <c r="AO270" s="25"/>
      <c r="AP270" s="25"/>
      <c r="AQ270" s="18" t="str">
        <f t="shared" si="615"/>
        <v/>
      </c>
      <c r="AR270" s="18" t="str">
        <f t="shared" si="616"/>
        <v/>
      </c>
      <c r="AS270" s="18" t="str">
        <f t="shared" si="665"/>
        <v/>
      </c>
      <c r="AT270" s="18" t="str">
        <f t="shared" si="666"/>
        <v/>
      </c>
      <c r="AU270" s="18" t="str">
        <f>IF(ISNUMBER(AS270), AS270*COS(RADIANS(-$C270+Графики!$B$3))+AT270*SIN(RADIANS(-$C270+Графики!$B$3)),"")</f>
        <v/>
      </c>
      <c r="AV270" s="19" t="str">
        <f>IF(ISNUMBER(AS270), AS270*COS(RADIANS(-$C270+Графики!$B$5))+AT270*SIN(RADIANS(-$C270+Графики!$B$5)),"")</f>
        <v/>
      </c>
      <c r="AW270" s="24"/>
      <c r="AX270" s="25"/>
      <c r="AY270" s="25"/>
      <c r="AZ270" s="25"/>
      <c r="BA270" s="18" t="str">
        <f t="shared" si="617"/>
        <v/>
      </c>
      <c r="BB270" s="18" t="str">
        <f t="shared" si="618"/>
        <v/>
      </c>
      <c r="BC270" s="18" t="str">
        <f t="shared" si="667"/>
        <v/>
      </c>
      <c r="BD270" s="18" t="str">
        <f t="shared" si="668"/>
        <v/>
      </c>
      <c r="BE270" s="18" t="str">
        <f>IF(ISNUMBER(BC270), BC270*COS(RADIANS(-$C270+Графики!$B$3))+BD270*SIN(RADIANS(-$C270+Графики!$B$3)),"")</f>
        <v/>
      </c>
      <c r="BF270" s="19" t="str">
        <f>IF(ISNUMBER(BC270), BC270*COS(RADIANS(-$C270+Графики!$B$5))+BD270*SIN(RADIANS(-$C270+Графики!$B$5)),"")</f>
        <v/>
      </c>
      <c r="BG270" s="24"/>
      <c r="BH270" s="25"/>
      <c r="BI270" s="25"/>
      <c r="BJ270" s="25"/>
      <c r="BK270" s="18" t="str">
        <f t="shared" si="619"/>
        <v/>
      </c>
      <c r="BL270" s="18" t="str">
        <f t="shared" si="620"/>
        <v/>
      </c>
      <c r="BM270" s="18" t="str">
        <f t="shared" si="669"/>
        <v/>
      </c>
      <c r="BN270" s="18" t="str">
        <f t="shared" si="670"/>
        <v/>
      </c>
      <c r="BO270" s="18" t="str">
        <f>IF(ISNUMBER(BM270), BM270*COS(RADIANS(-$C270+Графики!$B$3))+BN270*SIN(RADIANS(-$C270+Графики!$B$3)),"")</f>
        <v/>
      </c>
      <c r="BP270" s="19" t="str">
        <f>IF(ISNUMBER(BM270), BM270*COS(RADIANS(-$C270+Графики!$B$5))+BN270*SIN(RADIANS(-$C270+Графики!$B$5)),"")</f>
        <v/>
      </c>
      <c r="BQ270" s="24"/>
      <c r="BR270" s="25"/>
      <c r="BS270" s="25"/>
      <c r="BT270" s="25"/>
      <c r="BU270" s="18" t="str">
        <f t="shared" si="621"/>
        <v/>
      </c>
      <c r="BV270" s="18" t="str">
        <f t="shared" si="622"/>
        <v/>
      </c>
      <c r="BW270" s="18" t="str">
        <f t="shared" si="671"/>
        <v/>
      </c>
      <c r="BX270" s="18" t="str">
        <f t="shared" si="672"/>
        <v/>
      </c>
      <c r="BY270" s="18" t="str">
        <f>IF(ISNUMBER(BW270), BW270*COS(RADIANS(-$C270+Графики!$B$3))+BX270*SIN(RADIANS(-$C270+Графики!$B$3)),"")</f>
        <v/>
      </c>
      <c r="BZ270" s="19" t="str">
        <f>IF(ISNUMBER(BW270), BW270*COS(RADIANS(-$C270+Графики!$B$5))+BX270*SIN(RADIANS(-$C270+Графики!$B$5)),"")</f>
        <v/>
      </c>
      <c r="CA270" s="29"/>
      <c r="CB270" s="25"/>
      <c r="CC270" s="25"/>
      <c r="CD270" s="25"/>
      <c r="CE270" s="18" t="str">
        <f t="shared" si="623"/>
        <v/>
      </c>
      <c r="CF270" s="18" t="str">
        <f t="shared" si="624"/>
        <v/>
      </c>
      <c r="CG270" s="18" t="str">
        <f t="shared" si="673"/>
        <v/>
      </c>
      <c r="CH270" s="18" t="str">
        <f t="shared" si="674"/>
        <v/>
      </c>
      <c r="CI270" s="18" t="str">
        <f>IF(ISNUMBER(CG270), CG270*COS(RADIANS(-$C270+Графики!$B$3))+CH270*SIN(RADIANS(-$C270+Графики!$B$3)),"")</f>
        <v/>
      </c>
      <c r="CJ270" s="19" t="str">
        <f>IF(ISNUMBER(CG270), CG270*COS(RADIANS(-$C270+Графики!$B$5))+CH270*SIN(RADIANS(-$C270+Графики!$B$5)),"")</f>
        <v/>
      </c>
      <c r="CK270" s="24"/>
      <c r="CL270" s="25"/>
      <c r="CM270" s="25"/>
      <c r="CN270" s="25"/>
      <c r="CO270" s="18" t="str">
        <f t="shared" si="625"/>
        <v/>
      </c>
      <c r="CP270" s="18" t="str">
        <f t="shared" si="626"/>
        <v/>
      </c>
      <c r="CQ270" s="18" t="str">
        <f t="shared" si="675"/>
        <v/>
      </c>
      <c r="CR270" s="18" t="str">
        <f t="shared" si="676"/>
        <v/>
      </c>
      <c r="CS270" s="18" t="str">
        <f>IF(ISNUMBER(CQ270), CQ270*COS(RADIANS(-$C270+Графики!$B$3))+CR270*SIN(RADIANS(-$C270+Графики!$B$3)),"")</f>
        <v/>
      </c>
      <c r="CT270" s="19" t="str">
        <f>IF(ISNUMBER(CQ270), CQ270*COS(RADIANS(-$C270+Графики!$B$5))+CR270*SIN(RADIANS(-$C270+Графики!$B$5)),"")</f>
        <v/>
      </c>
      <c r="CU270" s="24"/>
      <c r="CV270" s="25"/>
      <c r="CW270" s="25"/>
      <c r="CX270" s="25"/>
      <c r="CY270" s="18" t="str">
        <f t="shared" si="627"/>
        <v/>
      </c>
      <c r="CZ270" s="18" t="str">
        <f t="shared" si="628"/>
        <v/>
      </c>
      <c r="DA270" s="18" t="str">
        <f t="shared" si="677"/>
        <v/>
      </c>
      <c r="DB270" s="18" t="str">
        <f t="shared" si="678"/>
        <v/>
      </c>
      <c r="DC270" s="18" t="str">
        <f>IF(ISNUMBER(DA270), DA270*COS(RADIANS(-$C270+Графики!$B$3))+DB270*SIN(RADIANS(-$C270+Графики!$B$3)),"")</f>
        <v/>
      </c>
      <c r="DD270" s="19" t="str">
        <f>IF(ISNUMBER(DA270), DA270*COS(RADIANS(-$C270+Графики!$B$5))+DB270*SIN(RADIANS(-$C270+Графики!$B$5)),"")</f>
        <v/>
      </c>
      <c r="DE270" s="24"/>
      <c r="DF270" s="25"/>
      <c r="DG270" s="25"/>
      <c r="DH270" s="25"/>
      <c r="DI270" s="18" t="str">
        <f t="shared" si="629"/>
        <v/>
      </c>
      <c r="DJ270" s="18" t="str">
        <f t="shared" si="630"/>
        <v/>
      </c>
      <c r="DK270" s="18" t="str">
        <f t="shared" si="679"/>
        <v/>
      </c>
      <c r="DL270" s="18" t="str">
        <f t="shared" si="680"/>
        <v/>
      </c>
      <c r="DM270" s="18" t="str">
        <f>IF(ISNUMBER(DK270), DK270*COS(RADIANS(-$C270+Графики!$B$3))+DL270*SIN(RADIANS(-$C270+Графики!$B$3)),"")</f>
        <v/>
      </c>
      <c r="DN270" s="19" t="str">
        <f>IF(ISNUMBER(DK270), DK270*COS(RADIANS(-$C270+Графики!$B$5))+DL270*SIN(RADIANS(-$C270+Графики!$B$5)),"")</f>
        <v/>
      </c>
      <c r="DO270" s="24"/>
      <c r="DP270" s="25"/>
      <c r="DQ270" s="25"/>
      <c r="DR270" s="25"/>
      <c r="DS270" s="18" t="str">
        <f t="shared" si="631"/>
        <v/>
      </c>
      <c r="DT270" s="18" t="str">
        <f t="shared" si="632"/>
        <v/>
      </c>
      <c r="DU270" s="18" t="str">
        <f t="shared" si="681"/>
        <v/>
      </c>
      <c r="DV270" s="18" t="str">
        <f t="shared" si="682"/>
        <v/>
      </c>
      <c r="DW270" s="18" t="str">
        <f>IF(ISNUMBER(DU270), DU270*COS(RADIANS(-$C270+Графики!$B$3))+DV270*SIN(RADIANS(-$C270+Графики!$B$3)),"")</f>
        <v/>
      </c>
      <c r="DX270" s="19" t="str">
        <f>IF(ISNUMBER(DU270), DU270*COS(RADIANS(-$C270+Графики!$B$5))+DV270*SIN(RADIANS(-$C270+Графики!$B$5)),"")</f>
        <v/>
      </c>
      <c r="DY270" s="24"/>
      <c r="DZ270" s="25"/>
      <c r="EA270" s="25"/>
      <c r="EB270" s="25"/>
      <c r="EC270" s="18" t="str">
        <f t="shared" si="633"/>
        <v/>
      </c>
      <c r="ED270" s="18" t="str">
        <f t="shared" si="634"/>
        <v/>
      </c>
      <c r="EE270" s="18" t="str">
        <f t="shared" si="683"/>
        <v/>
      </c>
      <c r="EF270" s="18" t="str">
        <f t="shared" si="684"/>
        <v/>
      </c>
      <c r="EG270" s="18" t="str">
        <f>IF(ISNUMBER(EE270), EE270*COS(RADIANS(-$C270+Графики!$B$3))+EF270*SIN(RADIANS(-$C270+Графики!$B$3)),"")</f>
        <v/>
      </c>
      <c r="EH270" s="19" t="str">
        <f>IF(ISNUMBER(EE270), EE270*COS(RADIANS(-$C270+Графики!$B$5))+EF270*SIN(RADIANS(-$C270+Графики!$B$5)),"")</f>
        <v/>
      </c>
      <c r="EI270" s="24"/>
      <c r="EJ270" s="25"/>
      <c r="EK270" s="25"/>
      <c r="EL270" s="25"/>
      <c r="EM270" s="18" t="str">
        <f t="shared" si="635"/>
        <v/>
      </c>
      <c r="EN270" s="18" t="str">
        <f t="shared" si="636"/>
        <v/>
      </c>
      <c r="EO270" s="18" t="str">
        <f t="shared" si="685"/>
        <v/>
      </c>
      <c r="EP270" s="18" t="str">
        <f t="shared" si="686"/>
        <v/>
      </c>
      <c r="EQ270" s="18" t="str">
        <f>IF(ISNUMBER(EO270), EO270*COS(RADIANS(-$C270+Графики!$B$3))+EP270*SIN(RADIANS(-$C270+Графики!$B$3)),"")</f>
        <v/>
      </c>
      <c r="ER270" s="19" t="str">
        <f>IF(ISNUMBER(EO270), EO270*COS(RADIANS(-$C270+Графики!$B$5))+EP270*SIN(RADIANS(-$C270+Графики!$B$5)),"")</f>
        <v/>
      </c>
      <c r="ES270" s="24"/>
      <c r="ET270" s="25"/>
      <c r="EU270" s="25"/>
      <c r="EV270" s="25"/>
      <c r="EW270" s="18" t="str">
        <f t="shared" si="637"/>
        <v/>
      </c>
      <c r="EX270" s="18" t="str">
        <f t="shared" si="638"/>
        <v/>
      </c>
      <c r="EY270" s="18" t="str">
        <f t="shared" si="687"/>
        <v/>
      </c>
      <c r="EZ270" s="18" t="str">
        <f t="shared" si="688"/>
        <v/>
      </c>
      <c r="FA270" s="18" t="str">
        <f>IF(ISNUMBER(EY270), EY270*COS(RADIANS(-$C270+Графики!$B$3))+EZ270*SIN(RADIANS(-$C270+Графики!$B$3)),"")</f>
        <v/>
      </c>
      <c r="FB270" s="19" t="str">
        <f>IF(ISNUMBER(EY270), EY270*COS(RADIANS(-$C270+Графики!$B$5))+EZ270*SIN(RADIANS(-$C270+Графики!$B$5)),"")</f>
        <v/>
      </c>
      <c r="FC270" s="24"/>
      <c r="FD270" s="25"/>
      <c r="FE270" s="25"/>
      <c r="FF270" s="25"/>
      <c r="FG270" s="18" t="str">
        <f t="shared" si="639"/>
        <v/>
      </c>
      <c r="FH270" s="18" t="str">
        <f t="shared" si="640"/>
        <v/>
      </c>
      <c r="FI270" s="18" t="str">
        <f t="shared" si="689"/>
        <v/>
      </c>
      <c r="FJ270" s="18" t="str">
        <f t="shared" si="690"/>
        <v/>
      </c>
      <c r="FK270" s="18" t="str">
        <f>IF(ISNUMBER(FI270), FI270*COS(RADIANS(-$C270+Графики!$B$3))+FJ270*SIN(RADIANS(-$C270+Графики!$B$3)),"")</f>
        <v/>
      </c>
      <c r="FL270" s="19" t="str">
        <f>IF(ISNUMBER(FI270), FI270*COS(RADIANS(-$C270+Графики!$B$5))+FJ270*SIN(RADIANS(-$C270+Графики!$B$5)),"")</f>
        <v/>
      </c>
      <c r="FM270" s="24"/>
      <c r="FN270" s="25"/>
      <c r="FO270" s="25"/>
      <c r="FP270" s="25"/>
      <c r="FQ270" s="18" t="str">
        <f t="shared" si="641"/>
        <v/>
      </c>
      <c r="FR270" s="18" t="str">
        <f t="shared" si="642"/>
        <v/>
      </c>
      <c r="FS270" s="18" t="str">
        <f t="shared" si="691"/>
        <v/>
      </c>
      <c r="FT270" s="18" t="str">
        <f t="shared" si="692"/>
        <v/>
      </c>
      <c r="FU270" s="18" t="str">
        <f>IF(ISNUMBER(FS270), FS270*COS(RADIANS(-$C270+Графики!$B$3))+FT270*SIN(RADIANS(-$C270+Графики!$B$3)),"")</f>
        <v/>
      </c>
      <c r="FV270" s="19" t="str">
        <f>IF(ISNUMBER(FS270), FS270*COS(RADIANS(-$C270+Графики!$B$5))+FT270*SIN(RADIANS(-$C270+Графики!$B$5)),"")</f>
        <v/>
      </c>
      <c r="FW270" s="24"/>
      <c r="FX270" s="25"/>
      <c r="FY270" s="25"/>
      <c r="FZ270" s="25"/>
      <c r="GA270" s="18" t="str">
        <f t="shared" si="643"/>
        <v/>
      </c>
      <c r="GB270" s="18" t="str">
        <f t="shared" si="644"/>
        <v/>
      </c>
      <c r="GC270" s="18" t="str">
        <f t="shared" si="693"/>
        <v/>
      </c>
      <c r="GD270" s="18" t="str">
        <f t="shared" si="694"/>
        <v/>
      </c>
      <c r="GE270" s="18" t="str">
        <f>IF(ISNUMBER(GC270), GC270*COS(RADIANS(-$C270+Графики!$B$3))+GD270*SIN(RADIANS(-$C270+Графики!$B$3)),"")</f>
        <v/>
      </c>
      <c r="GF270" s="19" t="str">
        <f>IF(ISNUMBER(GC270), GC270*COS(RADIANS(-$C270+Графики!$B$5))+GD270*SIN(RADIANS(-$C270+Графики!$B$5)),"")</f>
        <v/>
      </c>
      <c r="GG270" s="24"/>
      <c r="GH270" s="25"/>
      <c r="GI270" s="25"/>
      <c r="GJ270" s="25"/>
      <c r="GK270" s="18" t="str">
        <f t="shared" si="645"/>
        <v/>
      </c>
      <c r="GL270" s="18" t="str">
        <f t="shared" si="646"/>
        <v/>
      </c>
      <c r="GM270" s="18" t="str">
        <f t="shared" si="695"/>
        <v/>
      </c>
      <c r="GN270" s="18" t="str">
        <f t="shared" si="696"/>
        <v/>
      </c>
      <c r="GO270" s="18" t="str">
        <f>IF(ISNUMBER(GM270), GM270*COS(RADIANS(-$C270+Графики!$B$3))+GN270*SIN(RADIANS(-$C270+Графики!$B$3)),"")</f>
        <v/>
      </c>
      <c r="GP270" s="19" t="str">
        <f>IF(ISNUMBER(GM270), GM270*COS(RADIANS(-$C270+Графики!$B$5))+GN270*SIN(RADIANS(-$C270+Графики!$B$5)),"")</f>
        <v/>
      </c>
      <c r="GQ270" s="24"/>
      <c r="GR270" s="25"/>
      <c r="GS270" s="25"/>
      <c r="GT270" s="25"/>
      <c r="GU270" s="18" t="str">
        <f t="shared" si="647"/>
        <v/>
      </c>
      <c r="GV270" s="18" t="str">
        <f t="shared" si="648"/>
        <v/>
      </c>
      <c r="GW270" s="18" t="str">
        <f t="shared" si="697"/>
        <v/>
      </c>
      <c r="GX270" s="18" t="str">
        <f t="shared" si="698"/>
        <v/>
      </c>
      <c r="GY270" s="18" t="str">
        <f>IF(ISNUMBER(GW270), GW270*COS(RADIANS(-$C270+Графики!$B$3))+GX270*SIN(RADIANS(-$C270+Графики!$B$3)),"")</f>
        <v/>
      </c>
      <c r="GZ270" s="19" t="str">
        <f>IF(ISNUMBER(GW270), GW270*COS(RADIANS(-$C270+Графики!$B$5))+GX270*SIN(RADIANS(-$C270+Графики!$B$5)),"")</f>
        <v/>
      </c>
      <c r="HA270" s="24"/>
      <c r="HB270" s="25"/>
      <c r="HC270" s="25"/>
      <c r="HD270" s="25"/>
      <c r="HE270" s="18" t="str">
        <f t="shared" si="649"/>
        <v/>
      </c>
      <c r="HF270" s="18" t="str">
        <f t="shared" si="650"/>
        <v/>
      </c>
      <c r="HG270" s="18" t="str">
        <f t="shared" si="699"/>
        <v/>
      </c>
      <c r="HH270" s="18" t="str">
        <f t="shared" si="700"/>
        <v/>
      </c>
      <c r="HI270" s="18" t="str">
        <f>IF(ISNUMBER(HG270), HG270*COS(RADIANS(-$C270+Графики!$B$3))+HH270*SIN(RADIANS(-$C270+Графики!$B$3)),"")</f>
        <v/>
      </c>
      <c r="HJ270" s="19" t="str">
        <f>IF(ISNUMBER(HG270), HG270*COS(RADIANS(-$C270+Графики!$B$5))+HH270*SIN(RADIANS(-$C270+Графики!$B$5)),"")</f>
        <v/>
      </c>
      <c r="HK270" s="24"/>
      <c r="HL270" s="25"/>
      <c r="HM270" s="25"/>
      <c r="HN270" s="25"/>
      <c r="HO270" s="18" t="str">
        <f t="shared" si="651"/>
        <v/>
      </c>
      <c r="HP270" s="18" t="str">
        <f t="shared" si="652"/>
        <v/>
      </c>
      <c r="HQ270" s="18" t="str">
        <f t="shared" si="701"/>
        <v/>
      </c>
      <c r="HR270" s="18" t="str">
        <f t="shared" si="702"/>
        <v/>
      </c>
      <c r="HS270" s="18" t="str">
        <f>IF(ISNUMBER(HQ270), HQ270*COS(RADIANS(-$C270+Графики!$B$3))+HR270*SIN(RADIANS(-$C270+Графики!$B$3)),"")</f>
        <v/>
      </c>
      <c r="HT270" s="19" t="str">
        <f>IF(ISNUMBER(HQ270), HQ270*COS(RADIANS(-$C270+Графики!$B$5))+HR270*SIN(RADIANS(-$C270+Графики!$B$5)),"")</f>
        <v/>
      </c>
      <c r="HU270" s="24"/>
      <c r="HV270" s="25"/>
      <c r="HW270" s="25"/>
      <c r="HX270" s="25"/>
      <c r="HY270" s="18" t="str">
        <f t="shared" si="653"/>
        <v/>
      </c>
      <c r="HZ270" s="18" t="str">
        <f t="shared" si="654"/>
        <v/>
      </c>
      <c r="IA270" s="18" t="str">
        <f t="shared" si="703"/>
        <v/>
      </c>
      <c r="IB270" s="18" t="str">
        <f t="shared" si="704"/>
        <v/>
      </c>
      <c r="IC270" s="18" t="str">
        <f>IF(ISNUMBER(IA270), IA270*COS(RADIANS(-$C270+Графики!$B$3))+IB270*SIN(RADIANS(-$C270+Графики!$B$3)),"")</f>
        <v/>
      </c>
      <c r="ID270" s="19" t="str">
        <f>IF(ISNUMBER(IA270), IA270*COS(RADIANS(-$C270+Графики!$B$5))+IB270*SIN(RADIANS(-$C270+Графики!$B$5)),"")</f>
        <v/>
      </c>
      <c r="IE270" s="24"/>
      <c r="IF270" s="25"/>
      <c r="IG270" s="25"/>
      <c r="IH270" s="25"/>
      <c r="II270" s="18" t="str">
        <f t="shared" si="655"/>
        <v/>
      </c>
      <c r="IJ270" s="18" t="str">
        <f t="shared" si="656"/>
        <v/>
      </c>
      <c r="IK270" s="18" t="str">
        <f t="shared" si="705"/>
        <v/>
      </c>
      <c r="IL270" s="18" t="str">
        <f t="shared" si="706"/>
        <v/>
      </c>
      <c r="IM270" s="18" t="str">
        <f>IF(ISNUMBER(IK270), IK270*COS(RADIANS(-$C270+Графики!$B$3))+IL270*SIN(RADIANS(-$C270+Графики!$B$3)),"")</f>
        <v/>
      </c>
      <c r="IN270" s="19" t="str">
        <f>IF(ISNUMBER(IK270), IK270*COS(RADIANS(-$C270+Графики!$B$5))+IL270*SIN(RADIANS(-$C270+Графики!$B$5)),"")</f>
        <v/>
      </c>
      <c r="IO270" s="24"/>
      <c r="IP270" s="25"/>
      <c r="IQ270" s="25"/>
      <c r="IR270" s="25"/>
      <c r="IS270" s="18" t="str">
        <f t="shared" si="657"/>
        <v/>
      </c>
      <c r="IT270" s="18" t="str">
        <f t="shared" si="658"/>
        <v/>
      </c>
      <c r="IU270" s="18" t="str">
        <f t="shared" si="707"/>
        <v/>
      </c>
      <c r="IV270" s="18" t="str">
        <f t="shared" si="708"/>
        <v/>
      </c>
      <c r="IW270" s="18" t="str">
        <f>IF(ISNUMBER(IU270), IU270*COS(RADIANS(-$C270+Графики!$B$3))+IV270*SIN(RADIANS(-$C270+Графики!$B$3)),"")</f>
        <v/>
      </c>
      <c r="IX270" s="19" t="str">
        <f>IF(ISNUMBER(IU270), IU270*COS(RADIANS(-$C270+Графики!$B$5))+IV270*SIN(RADIANS(-$C270+Графики!$B$5)),"")</f>
        <v/>
      </c>
    </row>
    <row r="271" spans="1:258" s="88" customFormat="1" x14ac:dyDescent="0.25">
      <c r="A271" s="44">
        <v>271</v>
      </c>
      <c r="B271" s="50">
        <v>0</v>
      </c>
      <c r="C271" s="11">
        <f>IF(Графики!$A$7="Расчитывать с учетом закручивания скважины",B271,0)</f>
        <v>0</v>
      </c>
      <c r="D271" s="47">
        <v>134</v>
      </c>
      <c r="E271" s="34">
        <f t="shared" si="712"/>
        <v>0</v>
      </c>
      <c r="F271" s="35">
        <f t="shared" si="712"/>
        <v>0</v>
      </c>
      <c r="G271" s="35">
        <f t="shared" si="710"/>
        <v>0</v>
      </c>
      <c r="H271" s="36">
        <f t="shared" si="711"/>
        <v>0</v>
      </c>
      <c r="I271" s="29"/>
      <c r="J271" s="25"/>
      <c r="K271" s="25"/>
      <c r="L271" s="25"/>
      <c r="M271" s="18" t="str">
        <f t="shared" si="609"/>
        <v/>
      </c>
      <c r="N271" s="18" t="str">
        <f t="shared" si="610"/>
        <v/>
      </c>
      <c r="O271" s="18" t="str">
        <f t="shared" si="659"/>
        <v/>
      </c>
      <c r="P271" s="18" t="str">
        <f t="shared" si="660"/>
        <v/>
      </c>
      <c r="Q271" s="18" t="str">
        <f>IF(ISNUMBER(O271), O271*COS(RADIANS(-$C271+Графики!$B$3))+P271*SIN(RADIANS(-$C271+Графики!$B$3)),"")</f>
        <v/>
      </c>
      <c r="R271" s="19" t="str">
        <f>IF(ISNUMBER(O271), O271*COS(RADIANS(-$C271+Графики!$B$5))+P271*SIN(RADIANS(-$C271+Графики!$B$5)),"")</f>
        <v/>
      </c>
      <c r="S271" s="29"/>
      <c r="T271" s="25"/>
      <c r="U271" s="25"/>
      <c r="V271" s="25"/>
      <c r="W271" s="18" t="str">
        <f t="shared" si="611"/>
        <v/>
      </c>
      <c r="X271" s="18" t="str">
        <f t="shared" si="612"/>
        <v/>
      </c>
      <c r="Y271" s="18" t="str">
        <f t="shared" si="661"/>
        <v/>
      </c>
      <c r="Z271" s="18" t="str">
        <f t="shared" si="662"/>
        <v/>
      </c>
      <c r="AA271" s="18" t="str">
        <f>IF(ISNUMBER(Y271), Y271*COS(RADIANS(-$C271+Графики!$B$3))+Z271*SIN(RADIANS(-$C271+Графики!$B$3)),"")</f>
        <v/>
      </c>
      <c r="AB271" s="18" t="str">
        <f>IF(ISNUMBER(Y271), Y271*COS(RADIANS(-$C271+Графики!$B$5))+Z271*SIN(RADIANS(-$C271+Графики!$B$5)),"")</f>
        <v/>
      </c>
      <c r="AC271" s="24"/>
      <c r="AD271" s="25"/>
      <c r="AE271" s="25"/>
      <c r="AF271" s="25"/>
      <c r="AG271" s="18" t="str">
        <f t="shared" si="613"/>
        <v/>
      </c>
      <c r="AH271" s="18" t="str">
        <f t="shared" si="614"/>
        <v/>
      </c>
      <c r="AI271" s="18" t="str">
        <f t="shared" si="663"/>
        <v/>
      </c>
      <c r="AJ271" s="18" t="str">
        <f t="shared" si="664"/>
        <v/>
      </c>
      <c r="AK271" s="18" t="str">
        <f>IF(ISNUMBER(AI271), AI271*COS(RADIANS(-$C271+Графики!$B$3))+AJ271*SIN(RADIANS(-$C271+Графики!$B$3)),"")</f>
        <v/>
      </c>
      <c r="AL271" s="19" t="str">
        <f>IF(ISNUMBER(AI271), AI271*COS(RADIANS(-$C271+Графики!$B$5))+AJ271*SIN(RADIANS(-$C271+Графики!$B$5)),"")</f>
        <v/>
      </c>
      <c r="AM271" s="24"/>
      <c r="AN271" s="25"/>
      <c r="AO271" s="25"/>
      <c r="AP271" s="25"/>
      <c r="AQ271" s="18" t="str">
        <f t="shared" si="615"/>
        <v/>
      </c>
      <c r="AR271" s="18" t="str">
        <f t="shared" si="616"/>
        <v/>
      </c>
      <c r="AS271" s="18" t="str">
        <f t="shared" si="665"/>
        <v/>
      </c>
      <c r="AT271" s="18" t="str">
        <f t="shared" si="666"/>
        <v/>
      </c>
      <c r="AU271" s="18" t="str">
        <f>IF(ISNUMBER(AS271), AS271*COS(RADIANS(-$C271+Графики!$B$3))+AT271*SIN(RADIANS(-$C271+Графики!$B$3)),"")</f>
        <v/>
      </c>
      <c r="AV271" s="19" t="str">
        <f>IF(ISNUMBER(AS271), AS271*COS(RADIANS(-$C271+Графики!$B$5))+AT271*SIN(RADIANS(-$C271+Графики!$B$5)),"")</f>
        <v/>
      </c>
      <c r="AW271" s="24"/>
      <c r="AX271" s="25"/>
      <c r="AY271" s="25"/>
      <c r="AZ271" s="25"/>
      <c r="BA271" s="18" t="str">
        <f t="shared" si="617"/>
        <v/>
      </c>
      <c r="BB271" s="18" t="str">
        <f t="shared" si="618"/>
        <v/>
      </c>
      <c r="BC271" s="18" t="str">
        <f t="shared" si="667"/>
        <v/>
      </c>
      <c r="BD271" s="18" t="str">
        <f t="shared" si="668"/>
        <v/>
      </c>
      <c r="BE271" s="18" t="str">
        <f>IF(ISNUMBER(BC271), BC271*COS(RADIANS(-$C271+Графики!$B$3))+BD271*SIN(RADIANS(-$C271+Графики!$B$3)),"")</f>
        <v/>
      </c>
      <c r="BF271" s="19" t="str">
        <f>IF(ISNUMBER(BC271), BC271*COS(RADIANS(-$C271+Графики!$B$5))+BD271*SIN(RADIANS(-$C271+Графики!$B$5)),"")</f>
        <v/>
      </c>
      <c r="BG271" s="24"/>
      <c r="BH271" s="25"/>
      <c r="BI271" s="25"/>
      <c r="BJ271" s="25"/>
      <c r="BK271" s="18" t="str">
        <f t="shared" si="619"/>
        <v/>
      </c>
      <c r="BL271" s="18" t="str">
        <f t="shared" si="620"/>
        <v/>
      </c>
      <c r="BM271" s="18" t="str">
        <f t="shared" si="669"/>
        <v/>
      </c>
      <c r="BN271" s="18" t="str">
        <f t="shared" si="670"/>
        <v/>
      </c>
      <c r="BO271" s="18" t="str">
        <f>IF(ISNUMBER(BM271), BM271*COS(RADIANS(-$C271+Графики!$B$3))+BN271*SIN(RADIANS(-$C271+Графики!$B$3)),"")</f>
        <v/>
      </c>
      <c r="BP271" s="19" t="str">
        <f>IF(ISNUMBER(BM271), BM271*COS(RADIANS(-$C271+Графики!$B$5))+BN271*SIN(RADIANS(-$C271+Графики!$B$5)),"")</f>
        <v/>
      </c>
      <c r="BQ271" s="24"/>
      <c r="BR271" s="25"/>
      <c r="BS271" s="25"/>
      <c r="BT271" s="25"/>
      <c r="BU271" s="18" t="str">
        <f t="shared" si="621"/>
        <v/>
      </c>
      <c r="BV271" s="18" t="str">
        <f t="shared" si="622"/>
        <v/>
      </c>
      <c r="BW271" s="18" t="str">
        <f t="shared" si="671"/>
        <v/>
      </c>
      <c r="BX271" s="18" t="str">
        <f t="shared" si="672"/>
        <v/>
      </c>
      <c r="BY271" s="18" t="str">
        <f>IF(ISNUMBER(BW271), BW271*COS(RADIANS(-$C271+Графики!$B$3))+BX271*SIN(RADIANS(-$C271+Графики!$B$3)),"")</f>
        <v/>
      </c>
      <c r="BZ271" s="19" t="str">
        <f>IF(ISNUMBER(BW271), BW271*COS(RADIANS(-$C271+Графики!$B$5))+BX271*SIN(RADIANS(-$C271+Графики!$B$5)),"")</f>
        <v/>
      </c>
      <c r="CA271" s="29"/>
      <c r="CB271" s="25"/>
      <c r="CC271" s="25"/>
      <c r="CD271" s="25"/>
      <c r="CE271" s="18" t="str">
        <f t="shared" si="623"/>
        <v/>
      </c>
      <c r="CF271" s="18" t="str">
        <f t="shared" si="624"/>
        <v/>
      </c>
      <c r="CG271" s="18" t="str">
        <f t="shared" si="673"/>
        <v/>
      </c>
      <c r="CH271" s="18" t="str">
        <f t="shared" si="674"/>
        <v/>
      </c>
      <c r="CI271" s="18" t="str">
        <f>IF(ISNUMBER(CG271), CG271*COS(RADIANS(-$C271+Графики!$B$3))+CH271*SIN(RADIANS(-$C271+Графики!$B$3)),"")</f>
        <v/>
      </c>
      <c r="CJ271" s="19" t="str">
        <f>IF(ISNUMBER(CG271), CG271*COS(RADIANS(-$C271+Графики!$B$5))+CH271*SIN(RADIANS(-$C271+Графики!$B$5)),"")</f>
        <v/>
      </c>
      <c r="CK271" s="24"/>
      <c r="CL271" s="25"/>
      <c r="CM271" s="25"/>
      <c r="CN271" s="25"/>
      <c r="CO271" s="18" t="str">
        <f t="shared" si="625"/>
        <v/>
      </c>
      <c r="CP271" s="18" t="str">
        <f t="shared" si="626"/>
        <v/>
      </c>
      <c r="CQ271" s="18" t="str">
        <f t="shared" si="675"/>
        <v/>
      </c>
      <c r="CR271" s="18" t="str">
        <f t="shared" si="676"/>
        <v/>
      </c>
      <c r="CS271" s="18" t="str">
        <f>IF(ISNUMBER(CQ271), CQ271*COS(RADIANS(-$C271+Графики!$B$3))+CR271*SIN(RADIANS(-$C271+Графики!$B$3)),"")</f>
        <v/>
      </c>
      <c r="CT271" s="19" t="str">
        <f>IF(ISNUMBER(CQ271), CQ271*COS(RADIANS(-$C271+Графики!$B$5))+CR271*SIN(RADIANS(-$C271+Графики!$B$5)),"")</f>
        <v/>
      </c>
      <c r="CU271" s="24"/>
      <c r="CV271" s="25"/>
      <c r="CW271" s="25"/>
      <c r="CX271" s="25"/>
      <c r="CY271" s="18" t="str">
        <f t="shared" si="627"/>
        <v/>
      </c>
      <c r="CZ271" s="18" t="str">
        <f t="shared" si="628"/>
        <v/>
      </c>
      <c r="DA271" s="18" t="str">
        <f t="shared" si="677"/>
        <v/>
      </c>
      <c r="DB271" s="18" t="str">
        <f t="shared" si="678"/>
        <v/>
      </c>
      <c r="DC271" s="18" t="str">
        <f>IF(ISNUMBER(DA271), DA271*COS(RADIANS(-$C271+Графики!$B$3))+DB271*SIN(RADIANS(-$C271+Графики!$B$3)),"")</f>
        <v/>
      </c>
      <c r="DD271" s="19" t="str">
        <f>IF(ISNUMBER(DA271), DA271*COS(RADIANS(-$C271+Графики!$B$5))+DB271*SIN(RADIANS(-$C271+Графики!$B$5)),"")</f>
        <v/>
      </c>
      <c r="DE271" s="24"/>
      <c r="DF271" s="25"/>
      <c r="DG271" s="25"/>
      <c r="DH271" s="25"/>
      <c r="DI271" s="18" t="str">
        <f t="shared" si="629"/>
        <v/>
      </c>
      <c r="DJ271" s="18" t="str">
        <f t="shared" si="630"/>
        <v/>
      </c>
      <c r="DK271" s="18" t="str">
        <f t="shared" si="679"/>
        <v/>
      </c>
      <c r="DL271" s="18" t="str">
        <f t="shared" si="680"/>
        <v/>
      </c>
      <c r="DM271" s="18" t="str">
        <f>IF(ISNUMBER(DK271), DK271*COS(RADIANS(-$C271+Графики!$B$3))+DL271*SIN(RADIANS(-$C271+Графики!$B$3)),"")</f>
        <v/>
      </c>
      <c r="DN271" s="19" t="str">
        <f>IF(ISNUMBER(DK271), DK271*COS(RADIANS(-$C271+Графики!$B$5))+DL271*SIN(RADIANS(-$C271+Графики!$B$5)),"")</f>
        <v/>
      </c>
      <c r="DO271" s="24"/>
      <c r="DP271" s="25"/>
      <c r="DQ271" s="25"/>
      <c r="DR271" s="25"/>
      <c r="DS271" s="18" t="str">
        <f t="shared" si="631"/>
        <v/>
      </c>
      <c r="DT271" s="18" t="str">
        <f t="shared" si="632"/>
        <v/>
      </c>
      <c r="DU271" s="18" t="str">
        <f t="shared" si="681"/>
        <v/>
      </c>
      <c r="DV271" s="18" t="str">
        <f t="shared" si="682"/>
        <v/>
      </c>
      <c r="DW271" s="18" t="str">
        <f>IF(ISNUMBER(DU271), DU271*COS(RADIANS(-$C271+Графики!$B$3))+DV271*SIN(RADIANS(-$C271+Графики!$B$3)),"")</f>
        <v/>
      </c>
      <c r="DX271" s="19" t="str">
        <f>IF(ISNUMBER(DU271), DU271*COS(RADIANS(-$C271+Графики!$B$5))+DV271*SIN(RADIANS(-$C271+Графики!$B$5)),"")</f>
        <v/>
      </c>
      <c r="DY271" s="24"/>
      <c r="DZ271" s="25"/>
      <c r="EA271" s="25"/>
      <c r="EB271" s="25"/>
      <c r="EC271" s="18" t="str">
        <f t="shared" si="633"/>
        <v/>
      </c>
      <c r="ED271" s="18" t="str">
        <f t="shared" si="634"/>
        <v/>
      </c>
      <c r="EE271" s="18" t="str">
        <f t="shared" si="683"/>
        <v/>
      </c>
      <c r="EF271" s="18" t="str">
        <f t="shared" si="684"/>
        <v/>
      </c>
      <c r="EG271" s="18" t="str">
        <f>IF(ISNUMBER(EE271), EE271*COS(RADIANS(-$C271+Графики!$B$3))+EF271*SIN(RADIANS(-$C271+Графики!$B$3)),"")</f>
        <v/>
      </c>
      <c r="EH271" s="19" t="str">
        <f>IF(ISNUMBER(EE271), EE271*COS(RADIANS(-$C271+Графики!$B$5))+EF271*SIN(RADIANS(-$C271+Графики!$B$5)),"")</f>
        <v/>
      </c>
      <c r="EI271" s="24"/>
      <c r="EJ271" s="25"/>
      <c r="EK271" s="25"/>
      <c r="EL271" s="25"/>
      <c r="EM271" s="18" t="str">
        <f t="shared" si="635"/>
        <v/>
      </c>
      <c r="EN271" s="18" t="str">
        <f t="shared" si="636"/>
        <v/>
      </c>
      <c r="EO271" s="18" t="str">
        <f t="shared" si="685"/>
        <v/>
      </c>
      <c r="EP271" s="18" t="str">
        <f t="shared" si="686"/>
        <v/>
      </c>
      <c r="EQ271" s="18" t="str">
        <f>IF(ISNUMBER(EO271), EO271*COS(RADIANS(-$C271+Графики!$B$3))+EP271*SIN(RADIANS(-$C271+Графики!$B$3)),"")</f>
        <v/>
      </c>
      <c r="ER271" s="19" t="str">
        <f>IF(ISNUMBER(EO271), EO271*COS(RADIANS(-$C271+Графики!$B$5))+EP271*SIN(RADIANS(-$C271+Графики!$B$5)),"")</f>
        <v/>
      </c>
      <c r="ES271" s="24"/>
      <c r="ET271" s="25"/>
      <c r="EU271" s="25"/>
      <c r="EV271" s="25"/>
      <c r="EW271" s="18" t="str">
        <f t="shared" si="637"/>
        <v/>
      </c>
      <c r="EX271" s="18" t="str">
        <f t="shared" si="638"/>
        <v/>
      </c>
      <c r="EY271" s="18" t="str">
        <f t="shared" si="687"/>
        <v/>
      </c>
      <c r="EZ271" s="18" t="str">
        <f t="shared" si="688"/>
        <v/>
      </c>
      <c r="FA271" s="18" t="str">
        <f>IF(ISNUMBER(EY271), EY271*COS(RADIANS(-$C271+Графики!$B$3))+EZ271*SIN(RADIANS(-$C271+Графики!$B$3)),"")</f>
        <v/>
      </c>
      <c r="FB271" s="19" t="str">
        <f>IF(ISNUMBER(EY271), EY271*COS(RADIANS(-$C271+Графики!$B$5))+EZ271*SIN(RADIANS(-$C271+Графики!$B$5)),"")</f>
        <v/>
      </c>
      <c r="FC271" s="24"/>
      <c r="FD271" s="25"/>
      <c r="FE271" s="25"/>
      <c r="FF271" s="25"/>
      <c r="FG271" s="18" t="str">
        <f t="shared" si="639"/>
        <v/>
      </c>
      <c r="FH271" s="18" t="str">
        <f t="shared" si="640"/>
        <v/>
      </c>
      <c r="FI271" s="18" t="str">
        <f t="shared" si="689"/>
        <v/>
      </c>
      <c r="FJ271" s="18" t="str">
        <f t="shared" si="690"/>
        <v/>
      </c>
      <c r="FK271" s="18" t="str">
        <f>IF(ISNUMBER(FI271), FI271*COS(RADIANS(-$C271+Графики!$B$3))+FJ271*SIN(RADIANS(-$C271+Графики!$B$3)),"")</f>
        <v/>
      </c>
      <c r="FL271" s="19" t="str">
        <f>IF(ISNUMBER(FI271), FI271*COS(RADIANS(-$C271+Графики!$B$5))+FJ271*SIN(RADIANS(-$C271+Графики!$B$5)),"")</f>
        <v/>
      </c>
      <c r="FM271" s="24"/>
      <c r="FN271" s="25"/>
      <c r="FO271" s="25"/>
      <c r="FP271" s="25"/>
      <c r="FQ271" s="18" t="str">
        <f t="shared" si="641"/>
        <v/>
      </c>
      <c r="FR271" s="18" t="str">
        <f t="shared" si="642"/>
        <v/>
      </c>
      <c r="FS271" s="18" t="str">
        <f t="shared" si="691"/>
        <v/>
      </c>
      <c r="FT271" s="18" t="str">
        <f t="shared" si="692"/>
        <v/>
      </c>
      <c r="FU271" s="18" t="str">
        <f>IF(ISNUMBER(FS271), FS271*COS(RADIANS(-$C271+Графики!$B$3))+FT271*SIN(RADIANS(-$C271+Графики!$B$3)),"")</f>
        <v/>
      </c>
      <c r="FV271" s="19" t="str">
        <f>IF(ISNUMBER(FS271), FS271*COS(RADIANS(-$C271+Графики!$B$5))+FT271*SIN(RADIANS(-$C271+Графики!$B$5)),"")</f>
        <v/>
      </c>
      <c r="FW271" s="24"/>
      <c r="FX271" s="25"/>
      <c r="FY271" s="25"/>
      <c r="FZ271" s="25"/>
      <c r="GA271" s="18" t="str">
        <f t="shared" si="643"/>
        <v/>
      </c>
      <c r="GB271" s="18" t="str">
        <f t="shared" si="644"/>
        <v/>
      </c>
      <c r="GC271" s="18" t="str">
        <f t="shared" si="693"/>
        <v/>
      </c>
      <c r="GD271" s="18" t="str">
        <f t="shared" si="694"/>
        <v/>
      </c>
      <c r="GE271" s="18" t="str">
        <f>IF(ISNUMBER(GC271), GC271*COS(RADIANS(-$C271+Графики!$B$3))+GD271*SIN(RADIANS(-$C271+Графики!$B$3)),"")</f>
        <v/>
      </c>
      <c r="GF271" s="19" t="str">
        <f>IF(ISNUMBER(GC271), GC271*COS(RADIANS(-$C271+Графики!$B$5))+GD271*SIN(RADIANS(-$C271+Графики!$B$5)),"")</f>
        <v/>
      </c>
      <c r="GG271" s="24"/>
      <c r="GH271" s="25"/>
      <c r="GI271" s="25"/>
      <c r="GJ271" s="25"/>
      <c r="GK271" s="18" t="str">
        <f t="shared" si="645"/>
        <v/>
      </c>
      <c r="GL271" s="18" t="str">
        <f t="shared" si="646"/>
        <v/>
      </c>
      <c r="GM271" s="18" t="str">
        <f t="shared" si="695"/>
        <v/>
      </c>
      <c r="GN271" s="18" t="str">
        <f t="shared" si="696"/>
        <v/>
      </c>
      <c r="GO271" s="18" t="str">
        <f>IF(ISNUMBER(GM271), GM271*COS(RADIANS(-$C271+Графики!$B$3))+GN271*SIN(RADIANS(-$C271+Графики!$B$3)),"")</f>
        <v/>
      </c>
      <c r="GP271" s="19" t="str">
        <f>IF(ISNUMBER(GM271), GM271*COS(RADIANS(-$C271+Графики!$B$5))+GN271*SIN(RADIANS(-$C271+Графики!$B$5)),"")</f>
        <v/>
      </c>
      <c r="GQ271" s="24"/>
      <c r="GR271" s="25"/>
      <c r="GS271" s="25"/>
      <c r="GT271" s="25"/>
      <c r="GU271" s="18" t="str">
        <f t="shared" si="647"/>
        <v/>
      </c>
      <c r="GV271" s="18" t="str">
        <f t="shared" si="648"/>
        <v/>
      </c>
      <c r="GW271" s="18" t="str">
        <f t="shared" si="697"/>
        <v/>
      </c>
      <c r="GX271" s="18" t="str">
        <f t="shared" si="698"/>
        <v/>
      </c>
      <c r="GY271" s="18" t="str">
        <f>IF(ISNUMBER(GW271), GW271*COS(RADIANS(-$C271+Графики!$B$3))+GX271*SIN(RADIANS(-$C271+Графики!$B$3)),"")</f>
        <v/>
      </c>
      <c r="GZ271" s="19" t="str">
        <f>IF(ISNUMBER(GW271), GW271*COS(RADIANS(-$C271+Графики!$B$5))+GX271*SIN(RADIANS(-$C271+Графики!$B$5)),"")</f>
        <v/>
      </c>
      <c r="HA271" s="24"/>
      <c r="HB271" s="25"/>
      <c r="HC271" s="25"/>
      <c r="HD271" s="25"/>
      <c r="HE271" s="18" t="str">
        <f t="shared" si="649"/>
        <v/>
      </c>
      <c r="HF271" s="18" t="str">
        <f t="shared" si="650"/>
        <v/>
      </c>
      <c r="HG271" s="18" t="str">
        <f t="shared" si="699"/>
        <v/>
      </c>
      <c r="HH271" s="18" t="str">
        <f t="shared" si="700"/>
        <v/>
      </c>
      <c r="HI271" s="18" t="str">
        <f>IF(ISNUMBER(HG271), HG271*COS(RADIANS(-$C271+Графики!$B$3))+HH271*SIN(RADIANS(-$C271+Графики!$B$3)),"")</f>
        <v/>
      </c>
      <c r="HJ271" s="19" t="str">
        <f>IF(ISNUMBER(HG271), HG271*COS(RADIANS(-$C271+Графики!$B$5))+HH271*SIN(RADIANS(-$C271+Графики!$B$5)),"")</f>
        <v/>
      </c>
      <c r="HK271" s="24"/>
      <c r="HL271" s="25"/>
      <c r="HM271" s="25"/>
      <c r="HN271" s="25"/>
      <c r="HO271" s="18" t="str">
        <f t="shared" si="651"/>
        <v/>
      </c>
      <c r="HP271" s="18" t="str">
        <f t="shared" si="652"/>
        <v/>
      </c>
      <c r="HQ271" s="18" t="str">
        <f t="shared" si="701"/>
        <v/>
      </c>
      <c r="HR271" s="18" t="str">
        <f t="shared" si="702"/>
        <v/>
      </c>
      <c r="HS271" s="18" t="str">
        <f>IF(ISNUMBER(HQ271), HQ271*COS(RADIANS(-$C271+Графики!$B$3))+HR271*SIN(RADIANS(-$C271+Графики!$B$3)),"")</f>
        <v/>
      </c>
      <c r="HT271" s="19" t="str">
        <f>IF(ISNUMBER(HQ271), HQ271*COS(RADIANS(-$C271+Графики!$B$5))+HR271*SIN(RADIANS(-$C271+Графики!$B$5)),"")</f>
        <v/>
      </c>
      <c r="HU271" s="24"/>
      <c r="HV271" s="25"/>
      <c r="HW271" s="25"/>
      <c r="HX271" s="25"/>
      <c r="HY271" s="18" t="str">
        <f t="shared" si="653"/>
        <v/>
      </c>
      <c r="HZ271" s="18" t="str">
        <f t="shared" si="654"/>
        <v/>
      </c>
      <c r="IA271" s="18" t="str">
        <f t="shared" si="703"/>
        <v/>
      </c>
      <c r="IB271" s="18" t="str">
        <f t="shared" si="704"/>
        <v/>
      </c>
      <c r="IC271" s="18" t="str">
        <f>IF(ISNUMBER(IA271), IA271*COS(RADIANS(-$C271+Графики!$B$3))+IB271*SIN(RADIANS(-$C271+Графики!$B$3)),"")</f>
        <v/>
      </c>
      <c r="ID271" s="19" t="str">
        <f>IF(ISNUMBER(IA271), IA271*COS(RADIANS(-$C271+Графики!$B$5))+IB271*SIN(RADIANS(-$C271+Графики!$B$5)),"")</f>
        <v/>
      </c>
      <c r="IE271" s="24"/>
      <c r="IF271" s="25"/>
      <c r="IG271" s="25"/>
      <c r="IH271" s="25"/>
      <c r="II271" s="18" t="str">
        <f t="shared" si="655"/>
        <v/>
      </c>
      <c r="IJ271" s="18" t="str">
        <f t="shared" si="656"/>
        <v/>
      </c>
      <c r="IK271" s="18" t="str">
        <f t="shared" si="705"/>
        <v/>
      </c>
      <c r="IL271" s="18" t="str">
        <f t="shared" si="706"/>
        <v/>
      </c>
      <c r="IM271" s="18" t="str">
        <f>IF(ISNUMBER(IK271), IK271*COS(RADIANS(-$C271+Графики!$B$3))+IL271*SIN(RADIANS(-$C271+Графики!$B$3)),"")</f>
        <v/>
      </c>
      <c r="IN271" s="19" t="str">
        <f>IF(ISNUMBER(IK271), IK271*COS(RADIANS(-$C271+Графики!$B$5))+IL271*SIN(RADIANS(-$C271+Графики!$B$5)),"")</f>
        <v/>
      </c>
      <c r="IO271" s="24"/>
      <c r="IP271" s="25"/>
      <c r="IQ271" s="25"/>
      <c r="IR271" s="25"/>
      <c r="IS271" s="18" t="str">
        <f t="shared" si="657"/>
        <v/>
      </c>
      <c r="IT271" s="18" t="str">
        <f t="shared" si="658"/>
        <v/>
      </c>
      <c r="IU271" s="18" t="str">
        <f t="shared" si="707"/>
        <v/>
      </c>
      <c r="IV271" s="18" t="str">
        <f t="shared" si="708"/>
        <v/>
      </c>
      <c r="IW271" s="18" t="str">
        <f>IF(ISNUMBER(IU271), IU271*COS(RADIANS(-$C271+Графики!$B$3))+IV271*SIN(RADIANS(-$C271+Графики!$B$3)),"")</f>
        <v/>
      </c>
      <c r="IX271" s="19" t="str">
        <f>IF(ISNUMBER(IU271), IU271*COS(RADIANS(-$C271+Графики!$B$5))+IV271*SIN(RADIANS(-$C271+Графики!$B$5)),"")</f>
        <v/>
      </c>
    </row>
    <row r="272" spans="1:258" s="88" customFormat="1" x14ac:dyDescent="0.25">
      <c r="A272" s="44">
        <v>272</v>
      </c>
      <c r="B272" s="50">
        <v>0</v>
      </c>
      <c r="C272" s="11">
        <f>IF(Графики!$A$7="Расчитывать с учетом закручивания скважины",B272,0)</f>
        <v>0</v>
      </c>
      <c r="D272" s="47">
        <v>134.5</v>
      </c>
      <c r="E272" s="34">
        <f t="shared" si="712"/>
        <v>0</v>
      </c>
      <c r="F272" s="35">
        <f t="shared" si="712"/>
        <v>0</v>
      </c>
      <c r="G272" s="35">
        <f t="shared" si="710"/>
        <v>0</v>
      </c>
      <c r="H272" s="36">
        <f t="shared" si="711"/>
        <v>0</v>
      </c>
      <c r="I272" s="29"/>
      <c r="J272" s="25"/>
      <c r="K272" s="25"/>
      <c r="L272" s="25"/>
      <c r="M272" s="18" t="str">
        <f t="shared" si="609"/>
        <v/>
      </c>
      <c r="N272" s="18" t="str">
        <f t="shared" si="610"/>
        <v/>
      </c>
      <c r="O272" s="18" t="str">
        <f t="shared" si="659"/>
        <v/>
      </c>
      <c r="P272" s="18" t="str">
        <f t="shared" si="660"/>
        <v/>
      </c>
      <c r="Q272" s="18" t="str">
        <f>IF(ISNUMBER(O272), O272*COS(RADIANS(-$C272+Графики!$B$3))+P272*SIN(RADIANS(-$C272+Графики!$B$3)),"")</f>
        <v/>
      </c>
      <c r="R272" s="19" t="str">
        <f>IF(ISNUMBER(O272), O272*COS(RADIANS(-$C272+Графики!$B$5))+P272*SIN(RADIANS(-$C272+Графики!$B$5)),"")</f>
        <v/>
      </c>
      <c r="S272" s="29"/>
      <c r="T272" s="25"/>
      <c r="U272" s="25"/>
      <c r="V272" s="25"/>
      <c r="W272" s="18" t="str">
        <f t="shared" si="611"/>
        <v/>
      </c>
      <c r="X272" s="18" t="str">
        <f t="shared" si="612"/>
        <v/>
      </c>
      <c r="Y272" s="18" t="str">
        <f t="shared" si="661"/>
        <v/>
      </c>
      <c r="Z272" s="18" t="str">
        <f t="shared" si="662"/>
        <v/>
      </c>
      <c r="AA272" s="18" t="str">
        <f>IF(ISNUMBER(Y272), Y272*COS(RADIANS(-$C272+Графики!$B$3))+Z272*SIN(RADIANS(-$C272+Графики!$B$3)),"")</f>
        <v/>
      </c>
      <c r="AB272" s="18" t="str">
        <f>IF(ISNUMBER(Y272), Y272*COS(RADIANS(-$C272+Графики!$B$5))+Z272*SIN(RADIANS(-$C272+Графики!$B$5)),"")</f>
        <v/>
      </c>
      <c r="AC272" s="24"/>
      <c r="AD272" s="25"/>
      <c r="AE272" s="25"/>
      <c r="AF272" s="25"/>
      <c r="AG272" s="18" t="str">
        <f t="shared" si="613"/>
        <v/>
      </c>
      <c r="AH272" s="18" t="str">
        <f t="shared" si="614"/>
        <v/>
      </c>
      <c r="AI272" s="18" t="str">
        <f t="shared" si="663"/>
        <v/>
      </c>
      <c r="AJ272" s="18" t="str">
        <f t="shared" si="664"/>
        <v/>
      </c>
      <c r="AK272" s="18" t="str">
        <f>IF(ISNUMBER(AI272), AI272*COS(RADIANS(-$C272+Графики!$B$3))+AJ272*SIN(RADIANS(-$C272+Графики!$B$3)),"")</f>
        <v/>
      </c>
      <c r="AL272" s="19" t="str">
        <f>IF(ISNUMBER(AI272), AI272*COS(RADIANS(-$C272+Графики!$B$5))+AJ272*SIN(RADIANS(-$C272+Графики!$B$5)),"")</f>
        <v/>
      </c>
      <c r="AM272" s="24"/>
      <c r="AN272" s="25"/>
      <c r="AO272" s="25"/>
      <c r="AP272" s="25"/>
      <c r="AQ272" s="18" t="str">
        <f t="shared" si="615"/>
        <v/>
      </c>
      <c r="AR272" s="18" t="str">
        <f t="shared" si="616"/>
        <v/>
      </c>
      <c r="AS272" s="18" t="str">
        <f t="shared" si="665"/>
        <v/>
      </c>
      <c r="AT272" s="18" t="str">
        <f t="shared" si="666"/>
        <v/>
      </c>
      <c r="AU272" s="18" t="str">
        <f>IF(ISNUMBER(AS272), AS272*COS(RADIANS(-$C272+Графики!$B$3))+AT272*SIN(RADIANS(-$C272+Графики!$B$3)),"")</f>
        <v/>
      </c>
      <c r="AV272" s="19" t="str">
        <f>IF(ISNUMBER(AS272), AS272*COS(RADIANS(-$C272+Графики!$B$5))+AT272*SIN(RADIANS(-$C272+Графики!$B$5)),"")</f>
        <v/>
      </c>
      <c r="AW272" s="24"/>
      <c r="AX272" s="25"/>
      <c r="AY272" s="25"/>
      <c r="AZ272" s="25"/>
      <c r="BA272" s="18" t="str">
        <f t="shared" si="617"/>
        <v/>
      </c>
      <c r="BB272" s="18" t="str">
        <f t="shared" si="618"/>
        <v/>
      </c>
      <c r="BC272" s="18" t="str">
        <f t="shared" si="667"/>
        <v/>
      </c>
      <c r="BD272" s="18" t="str">
        <f t="shared" si="668"/>
        <v/>
      </c>
      <c r="BE272" s="18" t="str">
        <f>IF(ISNUMBER(BC272), BC272*COS(RADIANS(-$C272+Графики!$B$3))+BD272*SIN(RADIANS(-$C272+Графики!$B$3)),"")</f>
        <v/>
      </c>
      <c r="BF272" s="19" t="str">
        <f>IF(ISNUMBER(BC272), BC272*COS(RADIANS(-$C272+Графики!$B$5))+BD272*SIN(RADIANS(-$C272+Графики!$B$5)),"")</f>
        <v/>
      </c>
      <c r="BG272" s="24"/>
      <c r="BH272" s="25"/>
      <c r="BI272" s="25"/>
      <c r="BJ272" s="25"/>
      <c r="BK272" s="18" t="str">
        <f t="shared" si="619"/>
        <v/>
      </c>
      <c r="BL272" s="18" t="str">
        <f t="shared" si="620"/>
        <v/>
      </c>
      <c r="BM272" s="18" t="str">
        <f t="shared" si="669"/>
        <v/>
      </c>
      <c r="BN272" s="18" t="str">
        <f t="shared" si="670"/>
        <v/>
      </c>
      <c r="BO272" s="18" t="str">
        <f>IF(ISNUMBER(BM272), BM272*COS(RADIANS(-$C272+Графики!$B$3))+BN272*SIN(RADIANS(-$C272+Графики!$B$3)),"")</f>
        <v/>
      </c>
      <c r="BP272" s="19" t="str">
        <f>IF(ISNUMBER(BM272), BM272*COS(RADIANS(-$C272+Графики!$B$5))+BN272*SIN(RADIANS(-$C272+Графики!$B$5)),"")</f>
        <v/>
      </c>
      <c r="BQ272" s="24"/>
      <c r="BR272" s="25"/>
      <c r="BS272" s="25"/>
      <c r="BT272" s="25"/>
      <c r="BU272" s="18" t="str">
        <f t="shared" si="621"/>
        <v/>
      </c>
      <c r="BV272" s="18" t="str">
        <f t="shared" si="622"/>
        <v/>
      </c>
      <c r="BW272" s="18" t="str">
        <f t="shared" si="671"/>
        <v/>
      </c>
      <c r="BX272" s="18" t="str">
        <f t="shared" si="672"/>
        <v/>
      </c>
      <c r="BY272" s="18" t="str">
        <f>IF(ISNUMBER(BW272), BW272*COS(RADIANS(-$C272+Графики!$B$3))+BX272*SIN(RADIANS(-$C272+Графики!$B$3)),"")</f>
        <v/>
      </c>
      <c r="BZ272" s="19" t="str">
        <f>IF(ISNUMBER(BW272), BW272*COS(RADIANS(-$C272+Графики!$B$5))+BX272*SIN(RADIANS(-$C272+Графики!$B$5)),"")</f>
        <v/>
      </c>
      <c r="CA272" s="29"/>
      <c r="CB272" s="25"/>
      <c r="CC272" s="25"/>
      <c r="CD272" s="25"/>
      <c r="CE272" s="18" t="str">
        <f t="shared" si="623"/>
        <v/>
      </c>
      <c r="CF272" s="18" t="str">
        <f t="shared" si="624"/>
        <v/>
      </c>
      <c r="CG272" s="18" t="str">
        <f t="shared" si="673"/>
        <v/>
      </c>
      <c r="CH272" s="18" t="str">
        <f t="shared" si="674"/>
        <v/>
      </c>
      <c r="CI272" s="18" t="str">
        <f>IF(ISNUMBER(CG272), CG272*COS(RADIANS(-$C272+Графики!$B$3))+CH272*SIN(RADIANS(-$C272+Графики!$B$3)),"")</f>
        <v/>
      </c>
      <c r="CJ272" s="19" t="str">
        <f>IF(ISNUMBER(CG272), CG272*COS(RADIANS(-$C272+Графики!$B$5))+CH272*SIN(RADIANS(-$C272+Графики!$B$5)),"")</f>
        <v/>
      </c>
      <c r="CK272" s="24"/>
      <c r="CL272" s="25"/>
      <c r="CM272" s="25"/>
      <c r="CN272" s="25"/>
      <c r="CO272" s="18" t="str">
        <f t="shared" si="625"/>
        <v/>
      </c>
      <c r="CP272" s="18" t="str">
        <f t="shared" si="626"/>
        <v/>
      </c>
      <c r="CQ272" s="18" t="str">
        <f t="shared" si="675"/>
        <v/>
      </c>
      <c r="CR272" s="18" t="str">
        <f t="shared" si="676"/>
        <v/>
      </c>
      <c r="CS272" s="18" t="str">
        <f>IF(ISNUMBER(CQ272), CQ272*COS(RADIANS(-$C272+Графики!$B$3))+CR272*SIN(RADIANS(-$C272+Графики!$B$3)),"")</f>
        <v/>
      </c>
      <c r="CT272" s="19" t="str">
        <f>IF(ISNUMBER(CQ272), CQ272*COS(RADIANS(-$C272+Графики!$B$5))+CR272*SIN(RADIANS(-$C272+Графики!$B$5)),"")</f>
        <v/>
      </c>
      <c r="CU272" s="24"/>
      <c r="CV272" s="25"/>
      <c r="CW272" s="25"/>
      <c r="CX272" s="25"/>
      <c r="CY272" s="18" t="str">
        <f t="shared" si="627"/>
        <v/>
      </c>
      <c r="CZ272" s="18" t="str">
        <f t="shared" si="628"/>
        <v/>
      </c>
      <c r="DA272" s="18" t="str">
        <f t="shared" si="677"/>
        <v/>
      </c>
      <c r="DB272" s="18" t="str">
        <f t="shared" si="678"/>
        <v/>
      </c>
      <c r="DC272" s="18" t="str">
        <f>IF(ISNUMBER(DA272), DA272*COS(RADIANS(-$C272+Графики!$B$3))+DB272*SIN(RADIANS(-$C272+Графики!$B$3)),"")</f>
        <v/>
      </c>
      <c r="DD272" s="19" t="str">
        <f>IF(ISNUMBER(DA272), DA272*COS(RADIANS(-$C272+Графики!$B$5))+DB272*SIN(RADIANS(-$C272+Графики!$B$5)),"")</f>
        <v/>
      </c>
      <c r="DE272" s="24"/>
      <c r="DF272" s="25"/>
      <c r="DG272" s="25"/>
      <c r="DH272" s="25"/>
      <c r="DI272" s="18" t="str">
        <f t="shared" si="629"/>
        <v/>
      </c>
      <c r="DJ272" s="18" t="str">
        <f t="shared" si="630"/>
        <v/>
      </c>
      <c r="DK272" s="18" t="str">
        <f t="shared" si="679"/>
        <v/>
      </c>
      <c r="DL272" s="18" t="str">
        <f t="shared" si="680"/>
        <v/>
      </c>
      <c r="DM272" s="18" t="str">
        <f>IF(ISNUMBER(DK272), DK272*COS(RADIANS(-$C272+Графики!$B$3))+DL272*SIN(RADIANS(-$C272+Графики!$B$3)),"")</f>
        <v/>
      </c>
      <c r="DN272" s="19" t="str">
        <f>IF(ISNUMBER(DK272), DK272*COS(RADIANS(-$C272+Графики!$B$5))+DL272*SIN(RADIANS(-$C272+Графики!$B$5)),"")</f>
        <v/>
      </c>
      <c r="DO272" s="24"/>
      <c r="DP272" s="25"/>
      <c r="DQ272" s="25"/>
      <c r="DR272" s="25"/>
      <c r="DS272" s="18" t="str">
        <f t="shared" si="631"/>
        <v/>
      </c>
      <c r="DT272" s="18" t="str">
        <f t="shared" si="632"/>
        <v/>
      </c>
      <c r="DU272" s="18" t="str">
        <f t="shared" si="681"/>
        <v/>
      </c>
      <c r="DV272" s="18" t="str">
        <f t="shared" si="682"/>
        <v/>
      </c>
      <c r="DW272" s="18" t="str">
        <f>IF(ISNUMBER(DU272), DU272*COS(RADIANS(-$C272+Графики!$B$3))+DV272*SIN(RADIANS(-$C272+Графики!$B$3)),"")</f>
        <v/>
      </c>
      <c r="DX272" s="19" t="str">
        <f>IF(ISNUMBER(DU272), DU272*COS(RADIANS(-$C272+Графики!$B$5))+DV272*SIN(RADIANS(-$C272+Графики!$B$5)),"")</f>
        <v/>
      </c>
      <c r="DY272" s="24"/>
      <c r="DZ272" s="25"/>
      <c r="EA272" s="25"/>
      <c r="EB272" s="25"/>
      <c r="EC272" s="18" t="str">
        <f t="shared" si="633"/>
        <v/>
      </c>
      <c r="ED272" s="18" t="str">
        <f t="shared" si="634"/>
        <v/>
      </c>
      <c r="EE272" s="18" t="str">
        <f t="shared" si="683"/>
        <v/>
      </c>
      <c r="EF272" s="18" t="str">
        <f t="shared" si="684"/>
        <v/>
      </c>
      <c r="EG272" s="18" t="str">
        <f>IF(ISNUMBER(EE272), EE272*COS(RADIANS(-$C272+Графики!$B$3))+EF272*SIN(RADIANS(-$C272+Графики!$B$3)),"")</f>
        <v/>
      </c>
      <c r="EH272" s="19" t="str">
        <f>IF(ISNUMBER(EE272), EE272*COS(RADIANS(-$C272+Графики!$B$5))+EF272*SIN(RADIANS(-$C272+Графики!$B$5)),"")</f>
        <v/>
      </c>
      <c r="EI272" s="24"/>
      <c r="EJ272" s="25"/>
      <c r="EK272" s="25"/>
      <c r="EL272" s="25"/>
      <c r="EM272" s="18" t="str">
        <f t="shared" si="635"/>
        <v/>
      </c>
      <c r="EN272" s="18" t="str">
        <f t="shared" si="636"/>
        <v/>
      </c>
      <c r="EO272" s="18" t="str">
        <f t="shared" si="685"/>
        <v/>
      </c>
      <c r="EP272" s="18" t="str">
        <f t="shared" si="686"/>
        <v/>
      </c>
      <c r="EQ272" s="18" t="str">
        <f>IF(ISNUMBER(EO272), EO272*COS(RADIANS(-$C272+Графики!$B$3))+EP272*SIN(RADIANS(-$C272+Графики!$B$3)),"")</f>
        <v/>
      </c>
      <c r="ER272" s="19" t="str">
        <f>IF(ISNUMBER(EO272), EO272*COS(RADIANS(-$C272+Графики!$B$5))+EP272*SIN(RADIANS(-$C272+Графики!$B$5)),"")</f>
        <v/>
      </c>
      <c r="ES272" s="24"/>
      <c r="ET272" s="25"/>
      <c r="EU272" s="25"/>
      <c r="EV272" s="25"/>
      <c r="EW272" s="18" t="str">
        <f t="shared" si="637"/>
        <v/>
      </c>
      <c r="EX272" s="18" t="str">
        <f t="shared" si="638"/>
        <v/>
      </c>
      <c r="EY272" s="18" t="str">
        <f t="shared" si="687"/>
        <v/>
      </c>
      <c r="EZ272" s="18" t="str">
        <f t="shared" si="688"/>
        <v/>
      </c>
      <c r="FA272" s="18" t="str">
        <f>IF(ISNUMBER(EY272), EY272*COS(RADIANS(-$C272+Графики!$B$3))+EZ272*SIN(RADIANS(-$C272+Графики!$B$3)),"")</f>
        <v/>
      </c>
      <c r="FB272" s="19" t="str">
        <f>IF(ISNUMBER(EY272), EY272*COS(RADIANS(-$C272+Графики!$B$5))+EZ272*SIN(RADIANS(-$C272+Графики!$B$5)),"")</f>
        <v/>
      </c>
      <c r="FC272" s="24"/>
      <c r="FD272" s="25"/>
      <c r="FE272" s="25"/>
      <c r="FF272" s="25"/>
      <c r="FG272" s="18" t="str">
        <f t="shared" si="639"/>
        <v/>
      </c>
      <c r="FH272" s="18" t="str">
        <f t="shared" si="640"/>
        <v/>
      </c>
      <c r="FI272" s="18" t="str">
        <f t="shared" si="689"/>
        <v/>
      </c>
      <c r="FJ272" s="18" t="str">
        <f t="shared" si="690"/>
        <v/>
      </c>
      <c r="FK272" s="18" t="str">
        <f>IF(ISNUMBER(FI272), FI272*COS(RADIANS(-$C272+Графики!$B$3))+FJ272*SIN(RADIANS(-$C272+Графики!$B$3)),"")</f>
        <v/>
      </c>
      <c r="FL272" s="19" t="str">
        <f>IF(ISNUMBER(FI272), FI272*COS(RADIANS(-$C272+Графики!$B$5))+FJ272*SIN(RADIANS(-$C272+Графики!$B$5)),"")</f>
        <v/>
      </c>
      <c r="FM272" s="24"/>
      <c r="FN272" s="25"/>
      <c r="FO272" s="25"/>
      <c r="FP272" s="25"/>
      <c r="FQ272" s="18" t="str">
        <f t="shared" si="641"/>
        <v/>
      </c>
      <c r="FR272" s="18" t="str">
        <f t="shared" si="642"/>
        <v/>
      </c>
      <c r="FS272" s="18" t="str">
        <f t="shared" si="691"/>
        <v/>
      </c>
      <c r="FT272" s="18" t="str">
        <f t="shared" si="692"/>
        <v/>
      </c>
      <c r="FU272" s="18" t="str">
        <f>IF(ISNUMBER(FS272), FS272*COS(RADIANS(-$C272+Графики!$B$3))+FT272*SIN(RADIANS(-$C272+Графики!$B$3)),"")</f>
        <v/>
      </c>
      <c r="FV272" s="19" t="str">
        <f>IF(ISNUMBER(FS272), FS272*COS(RADIANS(-$C272+Графики!$B$5))+FT272*SIN(RADIANS(-$C272+Графики!$B$5)),"")</f>
        <v/>
      </c>
      <c r="FW272" s="24"/>
      <c r="FX272" s="25"/>
      <c r="FY272" s="25"/>
      <c r="FZ272" s="25"/>
      <c r="GA272" s="18" t="str">
        <f t="shared" si="643"/>
        <v/>
      </c>
      <c r="GB272" s="18" t="str">
        <f t="shared" si="644"/>
        <v/>
      </c>
      <c r="GC272" s="18" t="str">
        <f t="shared" si="693"/>
        <v/>
      </c>
      <c r="GD272" s="18" t="str">
        <f t="shared" si="694"/>
        <v/>
      </c>
      <c r="GE272" s="18" t="str">
        <f>IF(ISNUMBER(GC272), GC272*COS(RADIANS(-$C272+Графики!$B$3))+GD272*SIN(RADIANS(-$C272+Графики!$B$3)),"")</f>
        <v/>
      </c>
      <c r="GF272" s="19" t="str">
        <f>IF(ISNUMBER(GC272), GC272*COS(RADIANS(-$C272+Графики!$B$5))+GD272*SIN(RADIANS(-$C272+Графики!$B$5)),"")</f>
        <v/>
      </c>
      <c r="GG272" s="24"/>
      <c r="GH272" s="25"/>
      <c r="GI272" s="25"/>
      <c r="GJ272" s="25"/>
      <c r="GK272" s="18" t="str">
        <f t="shared" si="645"/>
        <v/>
      </c>
      <c r="GL272" s="18" t="str">
        <f t="shared" si="646"/>
        <v/>
      </c>
      <c r="GM272" s="18" t="str">
        <f t="shared" si="695"/>
        <v/>
      </c>
      <c r="GN272" s="18" t="str">
        <f t="shared" si="696"/>
        <v/>
      </c>
      <c r="GO272" s="18" t="str">
        <f>IF(ISNUMBER(GM272), GM272*COS(RADIANS(-$C272+Графики!$B$3))+GN272*SIN(RADIANS(-$C272+Графики!$B$3)),"")</f>
        <v/>
      </c>
      <c r="GP272" s="19" t="str">
        <f>IF(ISNUMBER(GM272), GM272*COS(RADIANS(-$C272+Графики!$B$5))+GN272*SIN(RADIANS(-$C272+Графики!$B$5)),"")</f>
        <v/>
      </c>
      <c r="GQ272" s="24"/>
      <c r="GR272" s="25"/>
      <c r="GS272" s="25"/>
      <c r="GT272" s="25"/>
      <c r="GU272" s="18" t="str">
        <f t="shared" si="647"/>
        <v/>
      </c>
      <c r="GV272" s="18" t="str">
        <f t="shared" si="648"/>
        <v/>
      </c>
      <c r="GW272" s="18" t="str">
        <f t="shared" si="697"/>
        <v/>
      </c>
      <c r="GX272" s="18" t="str">
        <f t="shared" si="698"/>
        <v/>
      </c>
      <c r="GY272" s="18" t="str">
        <f>IF(ISNUMBER(GW272), GW272*COS(RADIANS(-$C272+Графики!$B$3))+GX272*SIN(RADIANS(-$C272+Графики!$B$3)),"")</f>
        <v/>
      </c>
      <c r="GZ272" s="19" t="str">
        <f>IF(ISNUMBER(GW272), GW272*COS(RADIANS(-$C272+Графики!$B$5))+GX272*SIN(RADIANS(-$C272+Графики!$B$5)),"")</f>
        <v/>
      </c>
      <c r="HA272" s="24"/>
      <c r="HB272" s="25"/>
      <c r="HC272" s="25"/>
      <c r="HD272" s="25"/>
      <c r="HE272" s="18" t="str">
        <f t="shared" si="649"/>
        <v/>
      </c>
      <c r="HF272" s="18" t="str">
        <f t="shared" si="650"/>
        <v/>
      </c>
      <c r="HG272" s="18" t="str">
        <f t="shared" si="699"/>
        <v/>
      </c>
      <c r="HH272" s="18" t="str">
        <f t="shared" si="700"/>
        <v/>
      </c>
      <c r="HI272" s="18" t="str">
        <f>IF(ISNUMBER(HG272), HG272*COS(RADIANS(-$C272+Графики!$B$3))+HH272*SIN(RADIANS(-$C272+Графики!$B$3)),"")</f>
        <v/>
      </c>
      <c r="HJ272" s="19" t="str">
        <f>IF(ISNUMBER(HG272), HG272*COS(RADIANS(-$C272+Графики!$B$5))+HH272*SIN(RADIANS(-$C272+Графики!$B$5)),"")</f>
        <v/>
      </c>
      <c r="HK272" s="24"/>
      <c r="HL272" s="25"/>
      <c r="HM272" s="25"/>
      <c r="HN272" s="25"/>
      <c r="HO272" s="18" t="str">
        <f t="shared" si="651"/>
        <v/>
      </c>
      <c r="HP272" s="18" t="str">
        <f t="shared" si="652"/>
        <v/>
      </c>
      <c r="HQ272" s="18" t="str">
        <f t="shared" si="701"/>
        <v/>
      </c>
      <c r="HR272" s="18" t="str">
        <f t="shared" si="702"/>
        <v/>
      </c>
      <c r="HS272" s="18" t="str">
        <f>IF(ISNUMBER(HQ272), HQ272*COS(RADIANS(-$C272+Графики!$B$3))+HR272*SIN(RADIANS(-$C272+Графики!$B$3)),"")</f>
        <v/>
      </c>
      <c r="HT272" s="19" t="str">
        <f>IF(ISNUMBER(HQ272), HQ272*COS(RADIANS(-$C272+Графики!$B$5))+HR272*SIN(RADIANS(-$C272+Графики!$B$5)),"")</f>
        <v/>
      </c>
      <c r="HU272" s="24"/>
      <c r="HV272" s="25"/>
      <c r="HW272" s="25"/>
      <c r="HX272" s="25"/>
      <c r="HY272" s="18" t="str">
        <f t="shared" si="653"/>
        <v/>
      </c>
      <c r="HZ272" s="18" t="str">
        <f t="shared" si="654"/>
        <v/>
      </c>
      <c r="IA272" s="18" t="str">
        <f t="shared" si="703"/>
        <v/>
      </c>
      <c r="IB272" s="18" t="str">
        <f t="shared" si="704"/>
        <v/>
      </c>
      <c r="IC272" s="18" t="str">
        <f>IF(ISNUMBER(IA272), IA272*COS(RADIANS(-$C272+Графики!$B$3))+IB272*SIN(RADIANS(-$C272+Графики!$B$3)),"")</f>
        <v/>
      </c>
      <c r="ID272" s="19" t="str">
        <f>IF(ISNUMBER(IA272), IA272*COS(RADIANS(-$C272+Графики!$B$5))+IB272*SIN(RADIANS(-$C272+Графики!$B$5)),"")</f>
        <v/>
      </c>
      <c r="IE272" s="24"/>
      <c r="IF272" s="25"/>
      <c r="IG272" s="25"/>
      <c r="IH272" s="25"/>
      <c r="II272" s="18" t="str">
        <f t="shared" si="655"/>
        <v/>
      </c>
      <c r="IJ272" s="18" t="str">
        <f t="shared" si="656"/>
        <v/>
      </c>
      <c r="IK272" s="18" t="str">
        <f t="shared" si="705"/>
        <v/>
      </c>
      <c r="IL272" s="18" t="str">
        <f t="shared" si="706"/>
        <v/>
      </c>
      <c r="IM272" s="18" t="str">
        <f>IF(ISNUMBER(IK272), IK272*COS(RADIANS(-$C272+Графики!$B$3))+IL272*SIN(RADIANS(-$C272+Графики!$B$3)),"")</f>
        <v/>
      </c>
      <c r="IN272" s="19" t="str">
        <f>IF(ISNUMBER(IK272), IK272*COS(RADIANS(-$C272+Графики!$B$5))+IL272*SIN(RADIANS(-$C272+Графики!$B$5)),"")</f>
        <v/>
      </c>
      <c r="IO272" s="24"/>
      <c r="IP272" s="25"/>
      <c r="IQ272" s="25"/>
      <c r="IR272" s="25"/>
      <c r="IS272" s="18" t="str">
        <f t="shared" si="657"/>
        <v/>
      </c>
      <c r="IT272" s="18" t="str">
        <f t="shared" si="658"/>
        <v/>
      </c>
      <c r="IU272" s="18" t="str">
        <f t="shared" si="707"/>
        <v/>
      </c>
      <c r="IV272" s="18" t="str">
        <f t="shared" si="708"/>
        <v/>
      </c>
      <c r="IW272" s="18" t="str">
        <f>IF(ISNUMBER(IU272), IU272*COS(RADIANS(-$C272+Графики!$B$3))+IV272*SIN(RADIANS(-$C272+Графики!$B$3)),"")</f>
        <v/>
      </c>
      <c r="IX272" s="19" t="str">
        <f>IF(ISNUMBER(IU272), IU272*COS(RADIANS(-$C272+Графики!$B$5))+IV272*SIN(RADIANS(-$C272+Графики!$B$5)),"")</f>
        <v/>
      </c>
    </row>
    <row r="273" spans="1:258" s="88" customFormat="1" x14ac:dyDescent="0.25">
      <c r="A273" s="44">
        <v>273</v>
      </c>
      <c r="B273" s="50">
        <v>0</v>
      </c>
      <c r="C273" s="11">
        <f>IF(Графики!$A$7="Расчитывать с учетом закручивания скважины",B273,0)</f>
        <v>0</v>
      </c>
      <c r="D273" s="47">
        <v>135</v>
      </c>
      <c r="E273" s="34">
        <f t="shared" si="712"/>
        <v>0</v>
      </c>
      <c r="F273" s="35">
        <f t="shared" si="712"/>
        <v>0</v>
      </c>
      <c r="G273" s="35">
        <f t="shared" si="710"/>
        <v>0</v>
      </c>
      <c r="H273" s="36">
        <f t="shared" si="711"/>
        <v>0</v>
      </c>
      <c r="I273" s="29"/>
      <c r="J273" s="25"/>
      <c r="K273" s="25"/>
      <c r="L273" s="25"/>
      <c r="M273" s="18" t="str">
        <f t="shared" si="609"/>
        <v/>
      </c>
      <c r="N273" s="18" t="str">
        <f t="shared" si="610"/>
        <v/>
      </c>
      <c r="O273" s="18" t="str">
        <f t="shared" si="659"/>
        <v/>
      </c>
      <c r="P273" s="18" t="str">
        <f t="shared" si="660"/>
        <v/>
      </c>
      <c r="Q273" s="18" t="str">
        <f>IF(ISNUMBER(O273), O273*COS(RADIANS(-$C273+Графики!$B$3))+P273*SIN(RADIANS(-$C273+Графики!$B$3)),"")</f>
        <v/>
      </c>
      <c r="R273" s="19" t="str">
        <f>IF(ISNUMBER(O273), O273*COS(RADIANS(-$C273+Графики!$B$5))+P273*SIN(RADIANS(-$C273+Графики!$B$5)),"")</f>
        <v/>
      </c>
      <c r="S273" s="29"/>
      <c r="T273" s="25"/>
      <c r="U273" s="25"/>
      <c r="V273" s="25"/>
      <c r="W273" s="18" t="str">
        <f t="shared" si="611"/>
        <v/>
      </c>
      <c r="X273" s="18" t="str">
        <f t="shared" si="612"/>
        <v/>
      </c>
      <c r="Y273" s="18" t="str">
        <f t="shared" si="661"/>
        <v/>
      </c>
      <c r="Z273" s="18" t="str">
        <f t="shared" si="662"/>
        <v/>
      </c>
      <c r="AA273" s="18" t="str">
        <f>IF(ISNUMBER(Y273), Y273*COS(RADIANS(-$C273+Графики!$B$3))+Z273*SIN(RADIANS(-$C273+Графики!$B$3)),"")</f>
        <v/>
      </c>
      <c r="AB273" s="18" t="str">
        <f>IF(ISNUMBER(Y273), Y273*COS(RADIANS(-$C273+Графики!$B$5))+Z273*SIN(RADIANS(-$C273+Графики!$B$5)),"")</f>
        <v/>
      </c>
      <c r="AC273" s="24"/>
      <c r="AD273" s="25"/>
      <c r="AE273" s="25"/>
      <c r="AF273" s="25"/>
      <c r="AG273" s="18" t="str">
        <f t="shared" si="613"/>
        <v/>
      </c>
      <c r="AH273" s="18" t="str">
        <f t="shared" si="614"/>
        <v/>
      </c>
      <c r="AI273" s="18" t="str">
        <f t="shared" si="663"/>
        <v/>
      </c>
      <c r="AJ273" s="18" t="str">
        <f t="shared" si="664"/>
        <v/>
      </c>
      <c r="AK273" s="18" t="str">
        <f>IF(ISNUMBER(AI273), AI273*COS(RADIANS(-$C273+Графики!$B$3))+AJ273*SIN(RADIANS(-$C273+Графики!$B$3)),"")</f>
        <v/>
      </c>
      <c r="AL273" s="19" t="str">
        <f>IF(ISNUMBER(AI273), AI273*COS(RADIANS(-$C273+Графики!$B$5))+AJ273*SIN(RADIANS(-$C273+Графики!$B$5)),"")</f>
        <v/>
      </c>
      <c r="AM273" s="24"/>
      <c r="AN273" s="25"/>
      <c r="AO273" s="25"/>
      <c r="AP273" s="25"/>
      <c r="AQ273" s="18" t="str">
        <f t="shared" si="615"/>
        <v/>
      </c>
      <c r="AR273" s="18" t="str">
        <f t="shared" si="616"/>
        <v/>
      </c>
      <c r="AS273" s="18" t="str">
        <f t="shared" si="665"/>
        <v/>
      </c>
      <c r="AT273" s="18" t="str">
        <f t="shared" si="666"/>
        <v/>
      </c>
      <c r="AU273" s="18" t="str">
        <f>IF(ISNUMBER(AS273), AS273*COS(RADIANS(-$C273+Графики!$B$3))+AT273*SIN(RADIANS(-$C273+Графики!$B$3)),"")</f>
        <v/>
      </c>
      <c r="AV273" s="19" t="str">
        <f>IF(ISNUMBER(AS273), AS273*COS(RADIANS(-$C273+Графики!$B$5))+AT273*SIN(RADIANS(-$C273+Графики!$B$5)),"")</f>
        <v/>
      </c>
      <c r="AW273" s="24"/>
      <c r="AX273" s="25"/>
      <c r="AY273" s="25"/>
      <c r="AZ273" s="25"/>
      <c r="BA273" s="18" t="str">
        <f t="shared" si="617"/>
        <v/>
      </c>
      <c r="BB273" s="18" t="str">
        <f t="shared" si="618"/>
        <v/>
      </c>
      <c r="BC273" s="18" t="str">
        <f t="shared" si="667"/>
        <v/>
      </c>
      <c r="BD273" s="18" t="str">
        <f t="shared" si="668"/>
        <v/>
      </c>
      <c r="BE273" s="18" t="str">
        <f>IF(ISNUMBER(BC273), BC273*COS(RADIANS(-$C273+Графики!$B$3))+BD273*SIN(RADIANS(-$C273+Графики!$B$3)),"")</f>
        <v/>
      </c>
      <c r="BF273" s="19" t="str">
        <f>IF(ISNUMBER(BC273), BC273*COS(RADIANS(-$C273+Графики!$B$5))+BD273*SIN(RADIANS(-$C273+Графики!$B$5)),"")</f>
        <v/>
      </c>
      <c r="BG273" s="24"/>
      <c r="BH273" s="25"/>
      <c r="BI273" s="25"/>
      <c r="BJ273" s="25"/>
      <c r="BK273" s="18" t="str">
        <f t="shared" si="619"/>
        <v/>
      </c>
      <c r="BL273" s="18" t="str">
        <f t="shared" si="620"/>
        <v/>
      </c>
      <c r="BM273" s="18" t="str">
        <f t="shared" si="669"/>
        <v/>
      </c>
      <c r="BN273" s="18" t="str">
        <f t="shared" si="670"/>
        <v/>
      </c>
      <c r="BO273" s="18" t="str">
        <f>IF(ISNUMBER(BM273), BM273*COS(RADIANS(-$C273+Графики!$B$3))+BN273*SIN(RADIANS(-$C273+Графики!$B$3)),"")</f>
        <v/>
      </c>
      <c r="BP273" s="19" t="str">
        <f>IF(ISNUMBER(BM273), BM273*COS(RADIANS(-$C273+Графики!$B$5))+BN273*SIN(RADIANS(-$C273+Графики!$B$5)),"")</f>
        <v/>
      </c>
      <c r="BQ273" s="24"/>
      <c r="BR273" s="25"/>
      <c r="BS273" s="25"/>
      <c r="BT273" s="25"/>
      <c r="BU273" s="18" t="str">
        <f t="shared" si="621"/>
        <v/>
      </c>
      <c r="BV273" s="18" t="str">
        <f t="shared" si="622"/>
        <v/>
      </c>
      <c r="BW273" s="18" t="str">
        <f t="shared" si="671"/>
        <v/>
      </c>
      <c r="BX273" s="18" t="str">
        <f t="shared" si="672"/>
        <v/>
      </c>
      <c r="BY273" s="18" t="str">
        <f>IF(ISNUMBER(BW273), BW273*COS(RADIANS(-$C273+Графики!$B$3))+BX273*SIN(RADIANS(-$C273+Графики!$B$3)),"")</f>
        <v/>
      </c>
      <c r="BZ273" s="19" t="str">
        <f>IF(ISNUMBER(BW273), BW273*COS(RADIANS(-$C273+Графики!$B$5))+BX273*SIN(RADIANS(-$C273+Графики!$B$5)),"")</f>
        <v/>
      </c>
      <c r="CA273" s="29"/>
      <c r="CB273" s="25"/>
      <c r="CC273" s="25"/>
      <c r="CD273" s="25"/>
      <c r="CE273" s="18" t="str">
        <f t="shared" si="623"/>
        <v/>
      </c>
      <c r="CF273" s="18" t="str">
        <f t="shared" si="624"/>
        <v/>
      </c>
      <c r="CG273" s="18" t="str">
        <f t="shared" si="673"/>
        <v/>
      </c>
      <c r="CH273" s="18" t="str">
        <f t="shared" si="674"/>
        <v/>
      </c>
      <c r="CI273" s="18" t="str">
        <f>IF(ISNUMBER(CG273), CG273*COS(RADIANS(-$C273+Графики!$B$3))+CH273*SIN(RADIANS(-$C273+Графики!$B$3)),"")</f>
        <v/>
      </c>
      <c r="CJ273" s="19" t="str">
        <f>IF(ISNUMBER(CG273), CG273*COS(RADIANS(-$C273+Графики!$B$5))+CH273*SIN(RADIANS(-$C273+Графики!$B$5)),"")</f>
        <v/>
      </c>
      <c r="CK273" s="24"/>
      <c r="CL273" s="25"/>
      <c r="CM273" s="25"/>
      <c r="CN273" s="25"/>
      <c r="CO273" s="18" t="str">
        <f t="shared" si="625"/>
        <v/>
      </c>
      <c r="CP273" s="18" t="str">
        <f t="shared" si="626"/>
        <v/>
      </c>
      <c r="CQ273" s="18" t="str">
        <f t="shared" si="675"/>
        <v/>
      </c>
      <c r="CR273" s="18" t="str">
        <f t="shared" si="676"/>
        <v/>
      </c>
      <c r="CS273" s="18" t="str">
        <f>IF(ISNUMBER(CQ273), CQ273*COS(RADIANS(-$C273+Графики!$B$3))+CR273*SIN(RADIANS(-$C273+Графики!$B$3)),"")</f>
        <v/>
      </c>
      <c r="CT273" s="19" t="str">
        <f>IF(ISNUMBER(CQ273), CQ273*COS(RADIANS(-$C273+Графики!$B$5))+CR273*SIN(RADIANS(-$C273+Графики!$B$5)),"")</f>
        <v/>
      </c>
      <c r="CU273" s="24"/>
      <c r="CV273" s="25"/>
      <c r="CW273" s="25"/>
      <c r="CX273" s="25"/>
      <c r="CY273" s="18" t="str">
        <f t="shared" si="627"/>
        <v/>
      </c>
      <c r="CZ273" s="18" t="str">
        <f t="shared" si="628"/>
        <v/>
      </c>
      <c r="DA273" s="18" t="str">
        <f t="shared" si="677"/>
        <v/>
      </c>
      <c r="DB273" s="18" t="str">
        <f t="shared" si="678"/>
        <v/>
      </c>
      <c r="DC273" s="18" t="str">
        <f>IF(ISNUMBER(DA273), DA273*COS(RADIANS(-$C273+Графики!$B$3))+DB273*SIN(RADIANS(-$C273+Графики!$B$3)),"")</f>
        <v/>
      </c>
      <c r="DD273" s="19" t="str">
        <f>IF(ISNUMBER(DA273), DA273*COS(RADIANS(-$C273+Графики!$B$5))+DB273*SIN(RADIANS(-$C273+Графики!$B$5)),"")</f>
        <v/>
      </c>
      <c r="DE273" s="24"/>
      <c r="DF273" s="25"/>
      <c r="DG273" s="25"/>
      <c r="DH273" s="25"/>
      <c r="DI273" s="18" t="str">
        <f t="shared" si="629"/>
        <v/>
      </c>
      <c r="DJ273" s="18" t="str">
        <f t="shared" si="630"/>
        <v/>
      </c>
      <c r="DK273" s="18" t="str">
        <f t="shared" si="679"/>
        <v/>
      </c>
      <c r="DL273" s="18" t="str">
        <f t="shared" si="680"/>
        <v/>
      </c>
      <c r="DM273" s="18" t="str">
        <f>IF(ISNUMBER(DK273), DK273*COS(RADIANS(-$C273+Графики!$B$3))+DL273*SIN(RADIANS(-$C273+Графики!$B$3)),"")</f>
        <v/>
      </c>
      <c r="DN273" s="19" t="str">
        <f>IF(ISNUMBER(DK273), DK273*COS(RADIANS(-$C273+Графики!$B$5))+DL273*SIN(RADIANS(-$C273+Графики!$B$5)),"")</f>
        <v/>
      </c>
      <c r="DO273" s="24"/>
      <c r="DP273" s="25"/>
      <c r="DQ273" s="25"/>
      <c r="DR273" s="25"/>
      <c r="DS273" s="18" t="str">
        <f t="shared" si="631"/>
        <v/>
      </c>
      <c r="DT273" s="18" t="str">
        <f t="shared" si="632"/>
        <v/>
      </c>
      <c r="DU273" s="18" t="str">
        <f t="shared" si="681"/>
        <v/>
      </c>
      <c r="DV273" s="18" t="str">
        <f t="shared" si="682"/>
        <v/>
      </c>
      <c r="DW273" s="18" t="str">
        <f>IF(ISNUMBER(DU273), DU273*COS(RADIANS(-$C273+Графики!$B$3))+DV273*SIN(RADIANS(-$C273+Графики!$B$3)),"")</f>
        <v/>
      </c>
      <c r="DX273" s="19" t="str">
        <f>IF(ISNUMBER(DU273), DU273*COS(RADIANS(-$C273+Графики!$B$5))+DV273*SIN(RADIANS(-$C273+Графики!$B$5)),"")</f>
        <v/>
      </c>
      <c r="DY273" s="24"/>
      <c r="DZ273" s="25"/>
      <c r="EA273" s="25"/>
      <c r="EB273" s="25"/>
      <c r="EC273" s="18" t="str">
        <f t="shared" si="633"/>
        <v/>
      </c>
      <c r="ED273" s="18" t="str">
        <f t="shared" si="634"/>
        <v/>
      </c>
      <c r="EE273" s="18" t="str">
        <f t="shared" si="683"/>
        <v/>
      </c>
      <c r="EF273" s="18" t="str">
        <f t="shared" si="684"/>
        <v/>
      </c>
      <c r="EG273" s="18" t="str">
        <f>IF(ISNUMBER(EE273), EE273*COS(RADIANS(-$C273+Графики!$B$3))+EF273*SIN(RADIANS(-$C273+Графики!$B$3)),"")</f>
        <v/>
      </c>
      <c r="EH273" s="19" t="str">
        <f>IF(ISNUMBER(EE273), EE273*COS(RADIANS(-$C273+Графики!$B$5))+EF273*SIN(RADIANS(-$C273+Графики!$B$5)),"")</f>
        <v/>
      </c>
      <c r="EI273" s="24"/>
      <c r="EJ273" s="25"/>
      <c r="EK273" s="25"/>
      <c r="EL273" s="25"/>
      <c r="EM273" s="18" t="str">
        <f t="shared" si="635"/>
        <v/>
      </c>
      <c r="EN273" s="18" t="str">
        <f t="shared" si="636"/>
        <v/>
      </c>
      <c r="EO273" s="18" t="str">
        <f t="shared" si="685"/>
        <v/>
      </c>
      <c r="EP273" s="18" t="str">
        <f t="shared" si="686"/>
        <v/>
      </c>
      <c r="EQ273" s="18" t="str">
        <f>IF(ISNUMBER(EO273), EO273*COS(RADIANS(-$C273+Графики!$B$3))+EP273*SIN(RADIANS(-$C273+Графики!$B$3)),"")</f>
        <v/>
      </c>
      <c r="ER273" s="19" t="str">
        <f>IF(ISNUMBER(EO273), EO273*COS(RADIANS(-$C273+Графики!$B$5))+EP273*SIN(RADIANS(-$C273+Графики!$B$5)),"")</f>
        <v/>
      </c>
      <c r="ES273" s="24"/>
      <c r="ET273" s="25"/>
      <c r="EU273" s="25"/>
      <c r="EV273" s="25"/>
      <c r="EW273" s="18" t="str">
        <f t="shared" si="637"/>
        <v/>
      </c>
      <c r="EX273" s="18" t="str">
        <f t="shared" si="638"/>
        <v/>
      </c>
      <c r="EY273" s="18" t="str">
        <f t="shared" si="687"/>
        <v/>
      </c>
      <c r="EZ273" s="18" t="str">
        <f t="shared" si="688"/>
        <v/>
      </c>
      <c r="FA273" s="18" t="str">
        <f>IF(ISNUMBER(EY273), EY273*COS(RADIANS(-$C273+Графики!$B$3))+EZ273*SIN(RADIANS(-$C273+Графики!$B$3)),"")</f>
        <v/>
      </c>
      <c r="FB273" s="19" t="str">
        <f>IF(ISNUMBER(EY273), EY273*COS(RADIANS(-$C273+Графики!$B$5))+EZ273*SIN(RADIANS(-$C273+Графики!$B$5)),"")</f>
        <v/>
      </c>
      <c r="FC273" s="24"/>
      <c r="FD273" s="25"/>
      <c r="FE273" s="25"/>
      <c r="FF273" s="25"/>
      <c r="FG273" s="18" t="str">
        <f t="shared" si="639"/>
        <v/>
      </c>
      <c r="FH273" s="18" t="str">
        <f t="shared" si="640"/>
        <v/>
      </c>
      <c r="FI273" s="18" t="str">
        <f t="shared" si="689"/>
        <v/>
      </c>
      <c r="FJ273" s="18" t="str">
        <f t="shared" si="690"/>
        <v/>
      </c>
      <c r="FK273" s="18" t="str">
        <f>IF(ISNUMBER(FI273), FI273*COS(RADIANS(-$C273+Графики!$B$3))+FJ273*SIN(RADIANS(-$C273+Графики!$B$3)),"")</f>
        <v/>
      </c>
      <c r="FL273" s="19" t="str">
        <f>IF(ISNUMBER(FI273), FI273*COS(RADIANS(-$C273+Графики!$B$5))+FJ273*SIN(RADIANS(-$C273+Графики!$B$5)),"")</f>
        <v/>
      </c>
      <c r="FM273" s="24"/>
      <c r="FN273" s="25"/>
      <c r="FO273" s="25"/>
      <c r="FP273" s="25"/>
      <c r="FQ273" s="18" t="str">
        <f t="shared" si="641"/>
        <v/>
      </c>
      <c r="FR273" s="18" t="str">
        <f t="shared" si="642"/>
        <v/>
      </c>
      <c r="FS273" s="18" t="str">
        <f t="shared" si="691"/>
        <v/>
      </c>
      <c r="FT273" s="18" t="str">
        <f t="shared" si="692"/>
        <v/>
      </c>
      <c r="FU273" s="18" t="str">
        <f>IF(ISNUMBER(FS273), FS273*COS(RADIANS(-$C273+Графики!$B$3))+FT273*SIN(RADIANS(-$C273+Графики!$B$3)),"")</f>
        <v/>
      </c>
      <c r="FV273" s="19" t="str">
        <f>IF(ISNUMBER(FS273), FS273*COS(RADIANS(-$C273+Графики!$B$5))+FT273*SIN(RADIANS(-$C273+Графики!$B$5)),"")</f>
        <v/>
      </c>
      <c r="FW273" s="24"/>
      <c r="FX273" s="25"/>
      <c r="FY273" s="25"/>
      <c r="FZ273" s="25"/>
      <c r="GA273" s="18" t="str">
        <f t="shared" si="643"/>
        <v/>
      </c>
      <c r="GB273" s="18" t="str">
        <f t="shared" si="644"/>
        <v/>
      </c>
      <c r="GC273" s="18" t="str">
        <f t="shared" si="693"/>
        <v/>
      </c>
      <c r="GD273" s="18" t="str">
        <f t="shared" si="694"/>
        <v/>
      </c>
      <c r="GE273" s="18" t="str">
        <f>IF(ISNUMBER(GC273), GC273*COS(RADIANS(-$C273+Графики!$B$3))+GD273*SIN(RADIANS(-$C273+Графики!$B$3)),"")</f>
        <v/>
      </c>
      <c r="GF273" s="19" t="str">
        <f>IF(ISNUMBER(GC273), GC273*COS(RADIANS(-$C273+Графики!$B$5))+GD273*SIN(RADIANS(-$C273+Графики!$B$5)),"")</f>
        <v/>
      </c>
      <c r="GG273" s="24"/>
      <c r="GH273" s="25"/>
      <c r="GI273" s="25"/>
      <c r="GJ273" s="25"/>
      <c r="GK273" s="18" t="str">
        <f t="shared" si="645"/>
        <v/>
      </c>
      <c r="GL273" s="18" t="str">
        <f t="shared" si="646"/>
        <v/>
      </c>
      <c r="GM273" s="18" t="str">
        <f t="shared" si="695"/>
        <v/>
      </c>
      <c r="GN273" s="18" t="str">
        <f t="shared" si="696"/>
        <v/>
      </c>
      <c r="GO273" s="18" t="str">
        <f>IF(ISNUMBER(GM273), GM273*COS(RADIANS(-$C273+Графики!$B$3))+GN273*SIN(RADIANS(-$C273+Графики!$B$3)),"")</f>
        <v/>
      </c>
      <c r="GP273" s="19" t="str">
        <f>IF(ISNUMBER(GM273), GM273*COS(RADIANS(-$C273+Графики!$B$5))+GN273*SIN(RADIANS(-$C273+Графики!$B$5)),"")</f>
        <v/>
      </c>
      <c r="GQ273" s="24"/>
      <c r="GR273" s="25"/>
      <c r="GS273" s="25"/>
      <c r="GT273" s="25"/>
      <c r="GU273" s="18" t="str">
        <f t="shared" si="647"/>
        <v/>
      </c>
      <c r="GV273" s="18" t="str">
        <f t="shared" si="648"/>
        <v/>
      </c>
      <c r="GW273" s="18" t="str">
        <f t="shared" si="697"/>
        <v/>
      </c>
      <c r="GX273" s="18" t="str">
        <f t="shared" si="698"/>
        <v/>
      </c>
      <c r="GY273" s="18" t="str">
        <f>IF(ISNUMBER(GW273), GW273*COS(RADIANS(-$C273+Графики!$B$3))+GX273*SIN(RADIANS(-$C273+Графики!$B$3)),"")</f>
        <v/>
      </c>
      <c r="GZ273" s="19" t="str">
        <f>IF(ISNUMBER(GW273), GW273*COS(RADIANS(-$C273+Графики!$B$5))+GX273*SIN(RADIANS(-$C273+Графики!$B$5)),"")</f>
        <v/>
      </c>
      <c r="HA273" s="24"/>
      <c r="HB273" s="25"/>
      <c r="HC273" s="25"/>
      <c r="HD273" s="25"/>
      <c r="HE273" s="18" t="str">
        <f t="shared" si="649"/>
        <v/>
      </c>
      <c r="HF273" s="18" t="str">
        <f t="shared" si="650"/>
        <v/>
      </c>
      <c r="HG273" s="18" t="str">
        <f t="shared" si="699"/>
        <v/>
      </c>
      <c r="HH273" s="18" t="str">
        <f t="shared" si="700"/>
        <v/>
      </c>
      <c r="HI273" s="18" t="str">
        <f>IF(ISNUMBER(HG273), HG273*COS(RADIANS(-$C273+Графики!$B$3))+HH273*SIN(RADIANS(-$C273+Графики!$B$3)),"")</f>
        <v/>
      </c>
      <c r="HJ273" s="19" t="str">
        <f>IF(ISNUMBER(HG273), HG273*COS(RADIANS(-$C273+Графики!$B$5))+HH273*SIN(RADIANS(-$C273+Графики!$B$5)),"")</f>
        <v/>
      </c>
      <c r="HK273" s="24"/>
      <c r="HL273" s="25"/>
      <c r="HM273" s="25"/>
      <c r="HN273" s="25"/>
      <c r="HO273" s="18" t="str">
        <f t="shared" si="651"/>
        <v/>
      </c>
      <c r="HP273" s="18" t="str">
        <f t="shared" si="652"/>
        <v/>
      </c>
      <c r="HQ273" s="18" t="str">
        <f t="shared" si="701"/>
        <v/>
      </c>
      <c r="HR273" s="18" t="str">
        <f t="shared" si="702"/>
        <v/>
      </c>
      <c r="HS273" s="18" t="str">
        <f>IF(ISNUMBER(HQ273), HQ273*COS(RADIANS(-$C273+Графики!$B$3))+HR273*SIN(RADIANS(-$C273+Графики!$B$3)),"")</f>
        <v/>
      </c>
      <c r="HT273" s="19" t="str">
        <f>IF(ISNUMBER(HQ273), HQ273*COS(RADIANS(-$C273+Графики!$B$5))+HR273*SIN(RADIANS(-$C273+Графики!$B$5)),"")</f>
        <v/>
      </c>
      <c r="HU273" s="24"/>
      <c r="HV273" s="25"/>
      <c r="HW273" s="25"/>
      <c r="HX273" s="25"/>
      <c r="HY273" s="18" t="str">
        <f t="shared" si="653"/>
        <v/>
      </c>
      <c r="HZ273" s="18" t="str">
        <f t="shared" si="654"/>
        <v/>
      </c>
      <c r="IA273" s="18" t="str">
        <f t="shared" si="703"/>
        <v/>
      </c>
      <c r="IB273" s="18" t="str">
        <f t="shared" si="704"/>
        <v/>
      </c>
      <c r="IC273" s="18" t="str">
        <f>IF(ISNUMBER(IA273), IA273*COS(RADIANS(-$C273+Графики!$B$3))+IB273*SIN(RADIANS(-$C273+Графики!$B$3)),"")</f>
        <v/>
      </c>
      <c r="ID273" s="19" t="str">
        <f>IF(ISNUMBER(IA273), IA273*COS(RADIANS(-$C273+Графики!$B$5))+IB273*SIN(RADIANS(-$C273+Графики!$B$5)),"")</f>
        <v/>
      </c>
      <c r="IE273" s="24"/>
      <c r="IF273" s="25"/>
      <c r="IG273" s="25"/>
      <c r="IH273" s="25"/>
      <c r="II273" s="18" t="str">
        <f t="shared" si="655"/>
        <v/>
      </c>
      <c r="IJ273" s="18" t="str">
        <f t="shared" si="656"/>
        <v/>
      </c>
      <c r="IK273" s="18" t="str">
        <f t="shared" si="705"/>
        <v/>
      </c>
      <c r="IL273" s="18" t="str">
        <f t="shared" si="706"/>
        <v/>
      </c>
      <c r="IM273" s="18" t="str">
        <f>IF(ISNUMBER(IK273), IK273*COS(RADIANS(-$C273+Графики!$B$3))+IL273*SIN(RADIANS(-$C273+Графики!$B$3)),"")</f>
        <v/>
      </c>
      <c r="IN273" s="19" t="str">
        <f>IF(ISNUMBER(IK273), IK273*COS(RADIANS(-$C273+Графики!$B$5))+IL273*SIN(RADIANS(-$C273+Графики!$B$5)),"")</f>
        <v/>
      </c>
      <c r="IO273" s="24"/>
      <c r="IP273" s="25"/>
      <c r="IQ273" s="25"/>
      <c r="IR273" s="25"/>
      <c r="IS273" s="18" t="str">
        <f t="shared" si="657"/>
        <v/>
      </c>
      <c r="IT273" s="18" t="str">
        <f t="shared" si="658"/>
        <v/>
      </c>
      <c r="IU273" s="18" t="str">
        <f t="shared" si="707"/>
        <v/>
      </c>
      <c r="IV273" s="18" t="str">
        <f t="shared" si="708"/>
        <v/>
      </c>
      <c r="IW273" s="18" t="str">
        <f>IF(ISNUMBER(IU273), IU273*COS(RADIANS(-$C273+Графики!$B$3))+IV273*SIN(RADIANS(-$C273+Графики!$B$3)),"")</f>
        <v/>
      </c>
      <c r="IX273" s="19" t="str">
        <f>IF(ISNUMBER(IU273), IU273*COS(RADIANS(-$C273+Графики!$B$5))+IV273*SIN(RADIANS(-$C273+Графики!$B$5)),"")</f>
        <v/>
      </c>
    </row>
    <row r="274" spans="1:258" s="88" customFormat="1" x14ac:dyDescent="0.25">
      <c r="A274" s="44">
        <v>274</v>
      </c>
      <c r="B274" s="50">
        <v>0</v>
      </c>
      <c r="C274" s="11">
        <f>IF(Графики!$A$7="Расчитывать с учетом закручивания скважины",B274,0)</f>
        <v>0</v>
      </c>
      <c r="D274" s="47">
        <v>135.5</v>
      </c>
      <c r="E274" s="34">
        <f t="shared" si="712"/>
        <v>0</v>
      </c>
      <c r="F274" s="35">
        <f t="shared" si="712"/>
        <v>0</v>
      </c>
      <c r="G274" s="35">
        <f t="shared" si="710"/>
        <v>0</v>
      </c>
      <c r="H274" s="36">
        <f t="shared" si="711"/>
        <v>0</v>
      </c>
      <c r="I274" s="29"/>
      <c r="J274" s="25"/>
      <c r="K274" s="25"/>
      <c r="L274" s="25"/>
      <c r="M274" s="18" t="str">
        <f t="shared" si="609"/>
        <v/>
      </c>
      <c r="N274" s="18" t="str">
        <f t="shared" si="610"/>
        <v/>
      </c>
      <c r="O274" s="18" t="str">
        <f t="shared" si="659"/>
        <v/>
      </c>
      <c r="P274" s="18" t="str">
        <f t="shared" si="660"/>
        <v/>
      </c>
      <c r="Q274" s="18" t="str">
        <f>IF(ISNUMBER(O274), O274*COS(RADIANS(-$C274+Графики!$B$3))+P274*SIN(RADIANS(-$C274+Графики!$B$3)),"")</f>
        <v/>
      </c>
      <c r="R274" s="19" t="str">
        <f>IF(ISNUMBER(O274), O274*COS(RADIANS(-$C274+Графики!$B$5))+P274*SIN(RADIANS(-$C274+Графики!$B$5)),"")</f>
        <v/>
      </c>
      <c r="S274" s="29"/>
      <c r="T274" s="25"/>
      <c r="U274" s="25"/>
      <c r="V274" s="25"/>
      <c r="W274" s="18" t="str">
        <f t="shared" si="611"/>
        <v/>
      </c>
      <c r="X274" s="18" t="str">
        <f t="shared" si="612"/>
        <v/>
      </c>
      <c r="Y274" s="18" t="str">
        <f t="shared" si="661"/>
        <v/>
      </c>
      <c r="Z274" s="18" t="str">
        <f t="shared" si="662"/>
        <v/>
      </c>
      <c r="AA274" s="18" t="str">
        <f>IF(ISNUMBER(Y274), Y274*COS(RADIANS(-$C274+Графики!$B$3))+Z274*SIN(RADIANS(-$C274+Графики!$B$3)),"")</f>
        <v/>
      </c>
      <c r="AB274" s="18" t="str">
        <f>IF(ISNUMBER(Y274), Y274*COS(RADIANS(-$C274+Графики!$B$5))+Z274*SIN(RADIANS(-$C274+Графики!$B$5)),"")</f>
        <v/>
      </c>
      <c r="AC274" s="24"/>
      <c r="AD274" s="25"/>
      <c r="AE274" s="25"/>
      <c r="AF274" s="25"/>
      <c r="AG274" s="18" t="str">
        <f t="shared" si="613"/>
        <v/>
      </c>
      <c r="AH274" s="18" t="str">
        <f t="shared" si="614"/>
        <v/>
      </c>
      <c r="AI274" s="18" t="str">
        <f t="shared" si="663"/>
        <v/>
      </c>
      <c r="AJ274" s="18" t="str">
        <f t="shared" si="664"/>
        <v/>
      </c>
      <c r="AK274" s="18" t="str">
        <f>IF(ISNUMBER(AI274), AI274*COS(RADIANS(-$C274+Графики!$B$3))+AJ274*SIN(RADIANS(-$C274+Графики!$B$3)),"")</f>
        <v/>
      </c>
      <c r="AL274" s="19" t="str">
        <f>IF(ISNUMBER(AI274), AI274*COS(RADIANS(-$C274+Графики!$B$5))+AJ274*SIN(RADIANS(-$C274+Графики!$B$5)),"")</f>
        <v/>
      </c>
      <c r="AM274" s="24"/>
      <c r="AN274" s="25"/>
      <c r="AO274" s="25"/>
      <c r="AP274" s="25"/>
      <c r="AQ274" s="18" t="str">
        <f t="shared" si="615"/>
        <v/>
      </c>
      <c r="AR274" s="18" t="str">
        <f t="shared" si="616"/>
        <v/>
      </c>
      <c r="AS274" s="18" t="str">
        <f t="shared" si="665"/>
        <v/>
      </c>
      <c r="AT274" s="18" t="str">
        <f t="shared" si="666"/>
        <v/>
      </c>
      <c r="AU274" s="18" t="str">
        <f>IF(ISNUMBER(AS274), AS274*COS(RADIANS(-$C274+Графики!$B$3))+AT274*SIN(RADIANS(-$C274+Графики!$B$3)),"")</f>
        <v/>
      </c>
      <c r="AV274" s="19" t="str">
        <f>IF(ISNUMBER(AS274), AS274*COS(RADIANS(-$C274+Графики!$B$5))+AT274*SIN(RADIANS(-$C274+Графики!$B$5)),"")</f>
        <v/>
      </c>
      <c r="AW274" s="24"/>
      <c r="AX274" s="25"/>
      <c r="AY274" s="25"/>
      <c r="AZ274" s="25"/>
      <c r="BA274" s="18" t="str">
        <f t="shared" si="617"/>
        <v/>
      </c>
      <c r="BB274" s="18" t="str">
        <f t="shared" si="618"/>
        <v/>
      </c>
      <c r="BC274" s="18" t="str">
        <f t="shared" si="667"/>
        <v/>
      </c>
      <c r="BD274" s="18" t="str">
        <f t="shared" si="668"/>
        <v/>
      </c>
      <c r="BE274" s="18" t="str">
        <f>IF(ISNUMBER(BC274), BC274*COS(RADIANS(-$C274+Графики!$B$3))+BD274*SIN(RADIANS(-$C274+Графики!$B$3)),"")</f>
        <v/>
      </c>
      <c r="BF274" s="19" t="str">
        <f>IF(ISNUMBER(BC274), BC274*COS(RADIANS(-$C274+Графики!$B$5))+BD274*SIN(RADIANS(-$C274+Графики!$B$5)),"")</f>
        <v/>
      </c>
      <c r="BG274" s="24"/>
      <c r="BH274" s="25"/>
      <c r="BI274" s="25"/>
      <c r="BJ274" s="25"/>
      <c r="BK274" s="18" t="str">
        <f t="shared" si="619"/>
        <v/>
      </c>
      <c r="BL274" s="18" t="str">
        <f t="shared" si="620"/>
        <v/>
      </c>
      <c r="BM274" s="18" t="str">
        <f t="shared" si="669"/>
        <v/>
      </c>
      <c r="BN274" s="18" t="str">
        <f t="shared" si="670"/>
        <v/>
      </c>
      <c r="BO274" s="18" t="str">
        <f>IF(ISNUMBER(BM274), BM274*COS(RADIANS(-$C274+Графики!$B$3))+BN274*SIN(RADIANS(-$C274+Графики!$B$3)),"")</f>
        <v/>
      </c>
      <c r="BP274" s="19" t="str">
        <f>IF(ISNUMBER(BM274), BM274*COS(RADIANS(-$C274+Графики!$B$5))+BN274*SIN(RADIANS(-$C274+Графики!$B$5)),"")</f>
        <v/>
      </c>
      <c r="BQ274" s="24"/>
      <c r="BR274" s="25"/>
      <c r="BS274" s="25"/>
      <c r="BT274" s="25"/>
      <c r="BU274" s="18" t="str">
        <f t="shared" si="621"/>
        <v/>
      </c>
      <c r="BV274" s="18" t="str">
        <f t="shared" si="622"/>
        <v/>
      </c>
      <c r="BW274" s="18" t="str">
        <f t="shared" si="671"/>
        <v/>
      </c>
      <c r="BX274" s="18" t="str">
        <f t="shared" si="672"/>
        <v/>
      </c>
      <c r="BY274" s="18" t="str">
        <f>IF(ISNUMBER(BW274), BW274*COS(RADIANS(-$C274+Графики!$B$3))+BX274*SIN(RADIANS(-$C274+Графики!$B$3)),"")</f>
        <v/>
      </c>
      <c r="BZ274" s="19" t="str">
        <f>IF(ISNUMBER(BW274), BW274*COS(RADIANS(-$C274+Графики!$B$5))+BX274*SIN(RADIANS(-$C274+Графики!$B$5)),"")</f>
        <v/>
      </c>
      <c r="CA274" s="29"/>
      <c r="CB274" s="25"/>
      <c r="CC274" s="25"/>
      <c r="CD274" s="25"/>
      <c r="CE274" s="18" t="str">
        <f t="shared" si="623"/>
        <v/>
      </c>
      <c r="CF274" s="18" t="str">
        <f t="shared" si="624"/>
        <v/>
      </c>
      <c r="CG274" s="18" t="str">
        <f t="shared" si="673"/>
        <v/>
      </c>
      <c r="CH274" s="18" t="str">
        <f t="shared" si="674"/>
        <v/>
      </c>
      <c r="CI274" s="18" t="str">
        <f>IF(ISNUMBER(CG274), CG274*COS(RADIANS(-$C274+Графики!$B$3))+CH274*SIN(RADIANS(-$C274+Графики!$B$3)),"")</f>
        <v/>
      </c>
      <c r="CJ274" s="19" t="str">
        <f>IF(ISNUMBER(CG274), CG274*COS(RADIANS(-$C274+Графики!$B$5))+CH274*SIN(RADIANS(-$C274+Графики!$B$5)),"")</f>
        <v/>
      </c>
      <c r="CK274" s="24"/>
      <c r="CL274" s="25"/>
      <c r="CM274" s="25"/>
      <c r="CN274" s="25"/>
      <c r="CO274" s="18" t="str">
        <f t="shared" si="625"/>
        <v/>
      </c>
      <c r="CP274" s="18" t="str">
        <f t="shared" si="626"/>
        <v/>
      </c>
      <c r="CQ274" s="18" t="str">
        <f t="shared" si="675"/>
        <v/>
      </c>
      <c r="CR274" s="18" t="str">
        <f t="shared" si="676"/>
        <v/>
      </c>
      <c r="CS274" s="18" t="str">
        <f>IF(ISNUMBER(CQ274), CQ274*COS(RADIANS(-$C274+Графики!$B$3))+CR274*SIN(RADIANS(-$C274+Графики!$B$3)),"")</f>
        <v/>
      </c>
      <c r="CT274" s="19" t="str">
        <f>IF(ISNUMBER(CQ274), CQ274*COS(RADIANS(-$C274+Графики!$B$5))+CR274*SIN(RADIANS(-$C274+Графики!$B$5)),"")</f>
        <v/>
      </c>
      <c r="CU274" s="24"/>
      <c r="CV274" s="25"/>
      <c r="CW274" s="25"/>
      <c r="CX274" s="25"/>
      <c r="CY274" s="18" t="str">
        <f t="shared" si="627"/>
        <v/>
      </c>
      <c r="CZ274" s="18" t="str">
        <f t="shared" si="628"/>
        <v/>
      </c>
      <c r="DA274" s="18" t="str">
        <f t="shared" si="677"/>
        <v/>
      </c>
      <c r="DB274" s="18" t="str">
        <f t="shared" si="678"/>
        <v/>
      </c>
      <c r="DC274" s="18" t="str">
        <f>IF(ISNUMBER(DA274), DA274*COS(RADIANS(-$C274+Графики!$B$3))+DB274*SIN(RADIANS(-$C274+Графики!$B$3)),"")</f>
        <v/>
      </c>
      <c r="DD274" s="19" t="str">
        <f>IF(ISNUMBER(DA274), DA274*COS(RADIANS(-$C274+Графики!$B$5))+DB274*SIN(RADIANS(-$C274+Графики!$B$5)),"")</f>
        <v/>
      </c>
      <c r="DE274" s="24"/>
      <c r="DF274" s="25"/>
      <c r="DG274" s="25"/>
      <c r="DH274" s="25"/>
      <c r="DI274" s="18" t="str">
        <f t="shared" si="629"/>
        <v/>
      </c>
      <c r="DJ274" s="18" t="str">
        <f t="shared" si="630"/>
        <v/>
      </c>
      <c r="DK274" s="18" t="str">
        <f t="shared" si="679"/>
        <v/>
      </c>
      <c r="DL274" s="18" t="str">
        <f t="shared" si="680"/>
        <v/>
      </c>
      <c r="DM274" s="18" t="str">
        <f>IF(ISNUMBER(DK274), DK274*COS(RADIANS(-$C274+Графики!$B$3))+DL274*SIN(RADIANS(-$C274+Графики!$B$3)),"")</f>
        <v/>
      </c>
      <c r="DN274" s="19" t="str">
        <f>IF(ISNUMBER(DK274), DK274*COS(RADIANS(-$C274+Графики!$B$5))+DL274*SIN(RADIANS(-$C274+Графики!$B$5)),"")</f>
        <v/>
      </c>
      <c r="DO274" s="24"/>
      <c r="DP274" s="25"/>
      <c r="DQ274" s="25"/>
      <c r="DR274" s="25"/>
      <c r="DS274" s="18" t="str">
        <f t="shared" si="631"/>
        <v/>
      </c>
      <c r="DT274" s="18" t="str">
        <f t="shared" si="632"/>
        <v/>
      </c>
      <c r="DU274" s="18" t="str">
        <f t="shared" si="681"/>
        <v/>
      </c>
      <c r="DV274" s="18" t="str">
        <f t="shared" si="682"/>
        <v/>
      </c>
      <c r="DW274" s="18" t="str">
        <f>IF(ISNUMBER(DU274), DU274*COS(RADIANS(-$C274+Графики!$B$3))+DV274*SIN(RADIANS(-$C274+Графики!$B$3)),"")</f>
        <v/>
      </c>
      <c r="DX274" s="19" t="str">
        <f>IF(ISNUMBER(DU274), DU274*COS(RADIANS(-$C274+Графики!$B$5))+DV274*SIN(RADIANS(-$C274+Графики!$B$5)),"")</f>
        <v/>
      </c>
      <c r="DY274" s="24"/>
      <c r="DZ274" s="25"/>
      <c r="EA274" s="25"/>
      <c r="EB274" s="25"/>
      <c r="EC274" s="18" t="str">
        <f t="shared" si="633"/>
        <v/>
      </c>
      <c r="ED274" s="18" t="str">
        <f t="shared" si="634"/>
        <v/>
      </c>
      <c r="EE274" s="18" t="str">
        <f t="shared" si="683"/>
        <v/>
      </c>
      <c r="EF274" s="18" t="str">
        <f t="shared" si="684"/>
        <v/>
      </c>
      <c r="EG274" s="18" t="str">
        <f>IF(ISNUMBER(EE274), EE274*COS(RADIANS(-$C274+Графики!$B$3))+EF274*SIN(RADIANS(-$C274+Графики!$B$3)),"")</f>
        <v/>
      </c>
      <c r="EH274" s="19" t="str">
        <f>IF(ISNUMBER(EE274), EE274*COS(RADIANS(-$C274+Графики!$B$5))+EF274*SIN(RADIANS(-$C274+Графики!$B$5)),"")</f>
        <v/>
      </c>
      <c r="EI274" s="24"/>
      <c r="EJ274" s="25"/>
      <c r="EK274" s="25"/>
      <c r="EL274" s="25"/>
      <c r="EM274" s="18" t="str">
        <f t="shared" si="635"/>
        <v/>
      </c>
      <c r="EN274" s="18" t="str">
        <f t="shared" si="636"/>
        <v/>
      </c>
      <c r="EO274" s="18" t="str">
        <f t="shared" si="685"/>
        <v/>
      </c>
      <c r="EP274" s="18" t="str">
        <f t="shared" si="686"/>
        <v/>
      </c>
      <c r="EQ274" s="18" t="str">
        <f>IF(ISNUMBER(EO274), EO274*COS(RADIANS(-$C274+Графики!$B$3))+EP274*SIN(RADIANS(-$C274+Графики!$B$3)),"")</f>
        <v/>
      </c>
      <c r="ER274" s="19" t="str">
        <f>IF(ISNUMBER(EO274), EO274*COS(RADIANS(-$C274+Графики!$B$5))+EP274*SIN(RADIANS(-$C274+Графики!$B$5)),"")</f>
        <v/>
      </c>
      <c r="ES274" s="24"/>
      <c r="ET274" s="25"/>
      <c r="EU274" s="25"/>
      <c r="EV274" s="25"/>
      <c r="EW274" s="18" t="str">
        <f t="shared" si="637"/>
        <v/>
      </c>
      <c r="EX274" s="18" t="str">
        <f t="shared" si="638"/>
        <v/>
      </c>
      <c r="EY274" s="18" t="str">
        <f t="shared" si="687"/>
        <v/>
      </c>
      <c r="EZ274" s="18" t="str">
        <f t="shared" si="688"/>
        <v/>
      </c>
      <c r="FA274" s="18" t="str">
        <f>IF(ISNUMBER(EY274), EY274*COS(RADIANS(-$C274+Графики!$B$3))+EZ274*SIN(RADIANS(-$C274+Графики!$B$3)),"")</f>
        <v/>
      </c>
      <c r="FB274" s="19" t="str">
        <f>IF(ISNUMBER(EY274), EY274*COS(RADIANS(-$C274+Графики!$B$5))+EZ274*SIN(RADIANS(-$C274+Графики!$B$5)),"")</f>
        <v/>
      </c>
      <c r="FC274" s="24"/>
      <c r="FD274" s="25"/>
      <c r="FE274" s="25"/>
      <c r="FF274" s="25"/>
      <c r="FG274" s="18" t="str">
        <f t="shared" si="639"/>
        <v/>
      </c>
      <c r="FH274" s="18" t="str">
        <f t="shared" si="640"/>
        <v/>
      </c>
      <c r="FI274" s="18" t="str">
        <f t="shared" si="689"/>
        <v/>
      </c>
      <c r="FJ274" s="18" t="str">
        <f t="shared" si="690"/>
        <v/>
      </c>
      <c r="FK274" s="18" t="str">
        <f>IF(ISNUMBER(FI274), FI274*COS(RADIANS(-$C274+Графики!$B$3))+FJ274*SIN(RADIANS(-$C274+Графики!$B$3)),"")</f>
        <v/>
      </c>
      <c r="FL274" s="19" t="str">
        <f>IF(ISNUMBER(FI274), FI274*COS(RADIANS(-$C274+Графики!$B$5))+FJ274*SIN(RADIANS(-$C274+Графики!$B$5)),"")</f>
        <v/>
      </c>
      <c r="FM274" s="24"/>
      <c r="FN274" s="25"/>
      <c r="FO274" s="25"/>
      <c r="FP274" s="25"/>
      <c r="FQ274" s="18" t="str">
        <f t="shared" si="641"/>
        <v/>
      </c>
      <c r="FR274" s="18" t="str">
        <f t="shared" si="642"/>
        <v/>
      </c>
      <c r="FS274" s="18" t="str">
        <f t="shared" si="691"/>
        <v/>
      </c>
      <c r="FT274" s="18" t="str">
        <f t="shared" si="692"/>
        <v/>
      </c>
      <c r="FU274" s="18" t="str">
        <f>IF(ISNUMBER(FS274), FS274*COS(RADIANS(-$C274+Графики!$B$3))+FT274*SIN(RADIANS(-$C274+Графики!$B$3)),"")</f>
        <v/>
      </c>
      <c r="FV274" s="19" t="str">
        <f>IF(ISNUMBER(FS274), FS274*COS(RADIANS(-$C274+Графики!$B$5))+FT274*SIN(RADIANS(-$C274+Графики!$B$5)),"")</f>
        <v/>
      </c>
      <c r="FW274" s="24"/>
      <c r="FX274" s="25"/>
      <c r="FY274" s="25"/>
      <c r="FZ274" s="25"/>
      <c r="GA274" s="18" t="str">
        <f t="shared" si="643"/>
        <v/>
      </c>
      <c r="GB274" s="18" t="str">
        <f t="shared" si="644"/>
        <v/>
      </c>
      <c r="GC274" s="18" t="str">
        <f t="shared" si="693"/>
        <v/>
      </c>
      <c r="GD274" s="18" t="str">
        <f t="shared" si="694"/>
        <v/>
      </c>
      <c r="GE274" s="18" t="str">
        <f>IF(ISNUMBER(GC274), GC274*COS(RADIANS(-$C274+Графики!$B$3))+GD274*SIN(RADIANS(-$C274+Графики!$B$3)),"")</f>
        <v/>
      </c>
      <c r="GF274" s="19" t="str">
        <f>IF(ISNUMBER(GC274), GC274*COS(RADIANS(-$C274+Графики!$B$5))+GD274*SIN(RADIANS(-$C274+Графики!$B$5)),"")</f>
        <v/>
      </c>
      <c r="GG274" s="24"/>
      <c r="GH274" s="25"/>
      <c r="GI274" s="25"/>
      <c r="GJ274" s="25"/>
      <c r="GK274" s="18" t="str">
        <f t="shared" si="645"/>
        <v/>
      </c>
      <c r="GL274" s="18" t="str">
        <f t="shared" si="646"/>
        <v/>
      </c>
      <c r="GM274" s="18" t="str">
        <f t="shared" si="695"/>
        <v/>
      </c>
      <c r="GN274" s="18" t="str">
        <f t="shared" si="696"/>
        <v/>
      </c>
      <c r="GO274" s="18" t="str">
        <f>IF(ISNUMBER(GM274), GM274*COS(RADIANS(-$C274+Графики!$B$3))+GN274*SIN(RADIANS(-$C274+Графики!$B$3)),"")</f>
        <v/>
      </c>
      <c r="GP274" s="19" t="str">
        <f>IF(ISNUMBER(GM274), GM274*COS(RADIANS(-$C274+Графики!$B$5))+GN274*SIN(RADIANS(-$C274+Графики!$B$5)),"")</f>
        <v/>
      </c>
      <c r="GQ274" s="24"/>
      <c r="GR274" s="25"/>
      <c r="GS274" s="25"/>
      <c r="GT274" s="25"/>
      <c r="GU274" s="18" t="str">
        <f t="shared" si="647"/>
        <v/>
      </c>
      <c r="GV274" s="18" t="str">
        <f t="shared" si="648"/>
        <v/>
      </c>
      <c r="GW274" s="18" t="str">
        <f t="shared" si="697"/>
        <v/>
      </c>
      <c r="GX274" s="18" t="str">
        <f t="shared" si="698"/>
        <v/>
      </c>
      <c r="GY274" s="18" t="str">
        <f>IF(ISNUMBER(GW274), GW274*COS(RADIANS(-$C274+Графики!$B$3))+GX274*SIN(RADIANS(-$C274+Графики!$B$3)),"")</f>
        <v/>
      </c>
      <c r="GZ274" s="19" t="str">
        <f>IF(ISNUMBER(GW274), GW274*COS(RADIANS(-$C274+Графики!$B$5))+GX274*SIN(RADIANS(-$C274+Графики!$B$5)),"")</f>
        <v/>
      </c>
      <c r="HA274" s="24"/>
      <c r="HB274" s="25"/>
      <c r="HC274" s="25"/>
      <c r="HD274" s="25"/>
      <c r="HE274" s="18" t="str">
        <f t="shared" si="649"/>
        <v/>
      </c>
      <c r="HF274" s="18" t="str">
        <f t="shared" si="650"/>
        <v/>
      </c>
      <c r="HG274" s="18" t="str">
        <f t="shared" si="699"/>
        <v/>
      </c>
      <c r="HH274" s="18" t="str">
        <f t="shared" si="700"/>
        <v/>
      </c>
      <c r="HI274" s="18" t="str">
        <f>IF(ISNUMBER(HG274), HG274*COS(RADIANS(-$C274+Графики!$B$3))+HH274*SIN(RADIANS(-$C274+Графики!$B$3)),"")</f>
        <v/>
      </c>
      <c r="HJ274" s="19" t="str">
        <f>IF(ISNUMBER(HG274), HG274*COS(RADIANS(-$C274+Графики!$B$5))+HH274*SIN(RADIANS(-$C274+Графики!$B$5)),"")</f>
        <v/>
      </c>
      <c r="HK274" s="24"/>
      <c r="HL274" s="25"/>
      <c r="HM274" s="25"/>
      <c r="HN274" s="25"/>
      <c r="HO274" s="18" t="str">
        <f t="shared" si="651"/>
        <v/>
      </c>
      <c r="HP274" s="18" t="str">
        <f t="shared" si="652"/>
        <v/>
      </c>
      <c r="HQ274" s="18" t="str">
        <f t="shared" si="701"/>
        <v/>
      </c>
      <c r="HR274" s="18" t="str">
        <f t="shared" si="702"/>
        <v/>
      </c>
      <c r="HS274" s="18" t="str">
        <f>IF(ISNUMBER(HQ274), HQ274*COS(RADIANS(-$C274+Графики!$B$3))+HR274*SIN(RADIANS(-$C274+Графики!$B$3)),"")</f>
        <v/>
      </c>
      <c r="HT274" s="19" t="str">
        <f>IF(ISNUMBER(HQ274), HQ274*COS(RADIANS(-$C274+Графики!$B$5))+HR274*SIN(RADIANS(-$C274+Графики!$B$5)),"")</f>
        <v/>
      </c>
      <c r="HU274" s="24"/>
      <c r="HV274" s="25"/>
      <c r="HW274" s="25"/>
      <c r="HX274" s="25"/>
      <c r="HY274" s="18" t="str">
        <f t="shared" si="653"/>
        <v/>
      </c>
      <c r="HZ274" s="18" t="str">
        <f t="shared" si="654"/>
        <v/>
      </c>
      <c r="IA274" s="18" t="str">
        <f t="shared" si="703"/>
        <v/>
      </c>
      <c r="IB274" s="18" t="str">
        <f t="shared" si="704"/>
        <v/>
      </c>
      <c r="IC274" s="18" t="str">
        <f>IF(ISNUMBER(IA274), IA274*COS(RADIANS(-$C274+Графики!$B$3))+IB274*SIN(RADIANS(-$C274+Графики!$B$3)),"")</f>
        <v/>
      </c>
      <c r="ID274" s="19" t="str">
        <f>IF(ISNUMBER(IA274), IA274*COS(RADIANS(-$C274+Графики!$B$5))+IB274*SIN(RADIANS(-$C274+Графики!$B$5)),"")</f>
        <v/>
      </c>
      <c r="IE274" s="24"/>
      <c r="IF274" s="25"/>
      <c r="IG274" s="25"/>
      <c r="IH274" s="25"/>
      <c r="II274" s="18" t="str">
        <f t="shared" si="655"/>
        <v/>
      </c>
      <c r="IJ274" s="18" t="str">
        <f t="shared" si="656"/>
        <v/>
      </c>
      <c r="IK274" s="18" t="str">
        <f t="shared" si="705"/>
        <v/>
      </c>
      <c r="IL274" s="18" t="str">
        <f t="shared" si="706"/>
        <v/>
      </c>
      <c r="IM274" s="18" t="str">
        <f>IF(ISNUMBER(IK274), IK274*COS(RADIANS(-$C274+Графики!$B$3))+IL274*SIN(RADIANS(-$C274+Графики!$B$3)),"")</f>
        <v/>
      </c>
      <c r="IN274" s="19" t="str">
        <f>IF(ISNUMBER(IK274), IK274*COS(RADIANS(-$C274+Графики!$B$5))+IL274*SIN(RADIANS(-$C274+Графики!$B$5)),"")</f>
        <v/>
      </c>
      <c r="IO274" s="24"/>
      <c r="IP274" s="25"/>
      <c r="IQ274" s="25"/>
      <c r="IR274" s="25"/>
      <c r="IS274" s="18" t="str">
        <f t="shared" si="657"/>
        <v/>
      </c>
      <c r="IT274" s="18" t="str">
        <f t="shared" si="658"/>
        <v/>
      </c>
      <c r="IU274" s="18" t="str">
        <f t="shared" si="707"/>
        <v/>
      </c>
      <c r="IV274" s="18" t="str">
        <f t="shared" si="708"/>
        <v/>
      </c>
      <c r="IW274" s="18" t="str">
        <f>IF(ISNUMBER(IU274), IU274*COS(RADIANS(-$C274+Графики!$B$3))+IV274*SIN(RADIANS(-$C274+Графики!$B$3)),"")</f>
        <v/>
      </c>
      <c r="IX274" s="19" t="str">
        <f>IF(ISNUMBER(IU274), IU274*COS(RADIANS(-$C274+Графики!$B$5))+IV274*SIN(RADIANS(-$C274+Графики!$B$5)),"")</f>
        <v/>
      </c>
    </row>
    <row r="275" spans="1:258" s="88" customFormat="1" x14ac:dyDescent="0.25">
      <c r="A275" s="44">
        <v>275</v>
      </c>
      <c r="B275" s="50">
        <v>0</v>
      </c>
      <c r="C275" s="11">
        <f>IF(Графики!$A$7="Расчитывать с учетом закручивания скважины",B275,0)</f>
        <v>0</v>
      </c>
      <c r="D275" s="47">
        <v>136</v>
      </c>
      <c r="E275" s="34">
        <f t="shared" si="712"/>
        <v>0</v>
      </c>
      <c r="F275" s="35">
        <f t="shared" si="712"/>
        <v>0</v>
      </c>
      <c r="G275" s="35">
        <f t="shared" si="710"/>
        <v>0</v>
      </c>
      <c r="H275" s="36">
        <f t="shared" si="711"/>
        <v>0</v>
      </c>
      <c r="I275" s="29"/>
      <c r="J275" s="25"/>
      <c r="K275" s="25"/>
      <c r="L275" s="25"/>
      <c r="M275" s="18" t="str">
        <f t="shared" si="609"/>
        <v/>
      </c>
      <c r="N275" s="18" t="str">
        <f t="shared" si="610"/>
        <v/>
      </c>
      <c r="O275" s="18" t="str">
        <f t="shared" si="659"/>
        <v/>
      </c>
      <c r="P275" s="18" t="str">
        <f t="shared" si="660"/>
        <v/>
      </c>
      <c r="Q275" s="18" t="str">
        <f>IF(ISNUMBER(O275), O275*COS(RADIANS(-$C275+Графики!$B$3))+P275*SIN(RADIANS(-$C275+Графики!$B$3)),"")</f>
        <v/>
      </c>
      <c r="R275" s="19" t="str">
        <f>IF(ISNUMBER(O275), O275*COS(RADIANS(-$C275+Графики!$B$5))+P275*SIN(RADIANS(-$C275+Графики!$B$5)),"")</f>
        <v/>
      </c>
      <c r="S275" s="29"/>
      <c r="T275" s="25"/>
      <c r="U275" s="25"/>
      <c r="V275" s="25"/>
      <c r="W275" s="18" t="str">
        <f t="shared" si="611"/>
        <v/>
      </c>
      <c r="X275" s="18" t="str">
        <f t="shared" si="612"/>
        <v/>
      </c>
      <c r="Y275" s="18" t="str">
        <f t="shared" si="661"/>
        <v/>
      </c>
      <c r="Z275" s="18" t="str">
        <f t="shared" si="662"/>
        <v/>
      </c>
      <c r="AA275" s="18" t="str">
        <f>IF(ISNUMBER(Y275), Y275*COS(RADIANS(-$C275+Графики!$B$3))+Z275*SIN(RADIANS(-$C275+Графики!$B$3)),"")</f>
        <v/>
      </c>
      <c r="AB275" s="18" t="str">
        <f>IF(ISNUMBER(Y275), Y275*COS(RADIANS(-$C275+Графики!$B$5))+Z275*SIN(RADIANS(-$C275+Графики!$B$5)),"")</f>
        <v/>
      </c>
      <c r="AC275" s="24"/>
      <c r="AD275" s="25"/>
      <c r="AE275" s="25"/>
      <c r="AF275" s="25"/>
      <c r="AG275" s="18" t="str">
        <f t="shared" si="613"/>
        <v/>
      </c>
      <c r="AH275" s="18" t="str">
        <f t="shared" si="614"/>
        <v/>
      </c>
      <c r="AI275" s="18" t="str">
        <f t="shared" si="663"/>
        <v/>
      </c>
      <c r="AJ275" s="18" t="str">
        <f t="shared" si="664"/>
        <v/>
      </c>
      <c r="AK275" s="18" t="str">
        <f>IF(ISNUMBER(AI275), AI275*COS(RADIANS(-$C275+Графики!$B$3))+AJ275*SIN(RADIANS(-$C275+Графики!$B$3)),"")</f>
        <v/>
      </c>
      <c r="AL275" s="19" t="str">
        <f>IF(ISNUMBER(AI275), AI275*COS(RADIANS(-$C275+Графики!$B$5))+AJ275*SIN(RADIANS(-$C275+Графики!$B$5)),"")</f>
        <v/>
      </c>
      <c r="AM275" s="24"/>
      <c r="AN275" s="25"/>
      <c r="AO275" s="25"/>
      <c r="AP275" s="25"/>
      <c r="AQ275" s="18" t="str">
        <f t="shared" si="615"/>
        <v/>
      </c>
      <c r="AR275" s="18" t="str">
        <f t="shared" si="616"/>
        <v/>
      </c>
      <c r="AS275" s="18" t="str">
        <f t="shared" si="665"/>
        <v/>
      </c>
      <c r="AT275" s="18" t="str">
        <f t="shared" si="666"/>
        <v/>
      </c>
      <c r="AU275" s="18" t="str">
        <f>IF(ISNUMBER(AS275), AS275*COS(RADIANS(-$C275+Графики!$B$3))+AT275*SIN(RADIANS(-$C275+Графики!$B$3)),"")</f>
        <v/>
      </c>
      <c r="AV275" s="19" t="str">
        <f>IF(ISNUMBER(AS275), AS275*COS(RADIANS(-$C275+Графики!$B$5))+AT275*SIN(RADIANS(-$C275+Графики!$B$5)),"")</f>
        <v/>
      </c>
      <c r="AW275" s="24"/>
      <c r="AX275" s="25"/>
      <c r="AY275" s="25"/>
      <c r="AZ275" s="25"/>
      <c r="BA275" s="18" t="str">
        <f t="shared" si="617"/>
        <v/>
      </c>
      <c r="BB275" s="18" t="str">
        <f t="shared" si="618"/>
        <v/>
      </c>
      <c r="BC275" s="18" t="str">
        <f t="shared" si="667"/>
        <v/>
      </c>
      <c r="BD275" s="18" t="str">
        <f t="shared" si="668"/>
        <v/>
      </c>
      <c r="BE275" s="18" t="str">
        <f>IF(ISNUMBER(BC275), BC275*COS(RADIANS(-$C275+Графики!$B$3))+BD275*SIN(RADIANS(-$C275+Графики!$B$3)),"")</f>
        <v/>
      </c>
      <c r="BF275" s="19" t="str">
        <f>IF(ISNUMBER(BC275), BC275*COS(RADIANS(-$C275+Графики!$B$5))+BD275*SIN(RADIANS(-$C275+Графики!$B$5)),"")</f>
        <v/>
      </c>
      <c r="BG275" s="24"/>
      <c r="BH275" s="25"/>
      <c r="BI275" s="25"/>
      <c r="BJ275" s="25"/>
      <c r="BK275" s="18" t="str">
        <f t="shared" si="619"/>
        <v/>
      </c>
      <c r="BL275" s="18" t="str">
        <f t="shared" si="620"/>
        <v/>
      </c>
      <c r="BM275" s="18" t="str">
        <f t="shared" si="669"/>
        <v/>
      </c>
      <c r="BN275" s="18" t="str">
        <f t="shared" si="670"/>
        <v/>
      </c>
      <c r="BO275" s="18" t="str">
        <f>IF(ISNUMBER(BM275), BM275*COS(RADIANS(-$C275+Графики!$B$3))+BN275*SIN(RADIANS(-$C275+Графики!$B$3)),"")</f>
        <v/>
      </c>
      <c r="BP275" s="19" t="str">
        <f>IF(ISNUMBER(BM275), BM275*COS(RADIANS(-$C275+Графики!$B$5))+BN275*SIN(RADIANS(-$C275+Графики!$B$5)),"")</f>
        <v/>
      </c>
      <c r="BQ275" s="24"/>
      <c r="BR275" s="25"/>
      <c r="BS275" s="25"/>
      <c r="BT275" s="25"/>
      <c r="BU275" s="18" t="str">
        <f t="shared" si="621"/>
        <v/>
      </c>
      <c r="BV275" s="18" t="str">
        <f t="shared" si="622"/>
        <v/>
      </c>
      <c r="BW275" s="18" t="str">
        <f t="shared" si="671"/>
        <v/>
      </c>
      <c r="BX275" s="18" t="str">
        <f t="shared" si="672"/>
        <v/>
      </c>
      <c r="BY275" s="18" t="str">
        <f>IF(ISNUMBER(BW275), BW275*COS(RADIANS(-$C275+Графики!$B$3))+BX275*SIN(RADIANS(-$C275+Графики!$B$3)),"")</f>
        <v/>
      </c>
      <c r="BZ275" s="19" t="str">
        <f>IF(ISNUMBER(BW275), BW275*COS(RADIANS(-$C275+Графики!$B$5))+BX275*SIN(RADIANS(-$C275+Графики!$B$5)),"")</f>
        <v/>
      </c>
      <c r="CA275" s="29"/>
      <c r="CB275" s="25"/>
      <c r="CC275" s="25"/>
      <c r="CD275" s="25"/>
      <c r="CE275" s="18" t="str">
        <f t="shared" si="623"/>
        <v/>
      </c>
      <c r="CF275" s="18" t="str">
        <f t="shared" si="624"/>
        <v/>
      </c>
      <c r="CG275" s="18" t="str">
        <f t="shared" si="673"/>
        <v/>
      </c>
      <c r="CH275" s="18" t="str">
        <f t="shared" si="674"/>
        <v/>
      </c>
      <c r="CI275" s="18" t="str">
        <f>IF(ISNUMBER(CG275), CG275*COS(RADIANS(-$C275+Графики!$B$3))+CH275*SIN(RADIANS(-$C275+Графики!$B$3)),"")</f>
        <v/>
      </c>
      <c r="CJ275" s="19" t="str">
        <f>IF(ISNUMBER(CG275), CG275*COS(RADIANS(-$C275+Графики!$B$5))+CH275*SIN(RADIANS(-$C275+Графики!$B$5)),"")</f>
        <v/>
      </c>
      <c r="CK275" s="24"/>
      <c r="CL275" s="25"/>
      <c r="CM275" s="25"/>
      <c r="CN275" s="25"/>
      <c r="CO275" s="18" t="str">
        <f t="shared" si="625"/>
        <v/>
      </c>
      <c r="CP275" s="18" t="str">
        <f t="shared" si="626"/>
        <v/>
      </c>
      <c r="CQ275" s="18" t="str">
        <f t="shared" si="675"/>
        <v/>
      </c>
      <c r="CR275" s="18" t="str">
        <f t="shared" si="676"/>
        <v/>
      </c>
      <c r="CS275" s="18" t="str">
        <f>IF(ISNUMBER(CQ275), CQ275*COS(RADIANS(-$C275+Графики!$B$3))+CR275*SIN(RADIANS(-$C275+Графики!$B$3)),"")</f>
        <v/>
      </c>
      <c r="CT275" s="19" t="str">
        <f>IF(ISNUMBER(CQ275), CQ275*COS(RADIANS(-$C275+Графики!$B$5))+CR275*SIN(RADIANS(-$C275+Графики!$B$5)),"")</f>
        <v/>
      </c>
      <c r="CU275" s="24"/>
      <c r="CV275" s="25"/>
      <c r="CW275" s="25"/>
      <c r="CX275" s="25"/>
      <c r="CY275" s="18" t="str">
        <f t="shared" si="627"/>
        <v/>
      </c>
      <c r="CZ275" s="18" t="str">
        <f t="shared" si="628"/>
        <v/>
      </c>
      <c r="DA275" s="18" t="str">
        <f t="shared" si="677"/>
        <v/>
      </c>
      <c r="DB275" s="18" t="str">
        <f t="shared" si="678"/>
        <v/>
      </c>
      <c r="DC275" s="18" t="str">
        <f>IF(ISNUMBER(DA275), DA275*COS(RADIANS(-$C275+Графики!$B$3))+DB275*SIN(RADIANS(-$C275+Графики!$B$3)),"")</f>
        <v/>
      </c>
      <c r="DD275" s="19" t="str">
        <f>IF(ISNUMBER(DA275), DA275*COS(RADIANS(-$C275+Графики!$B$5))+DB275*SIN(RADIANS(-$C275+Графики!$B$5)),"")</f>
        <v/>
      </c>
      <c r="DE275" s="24"/>
      <c r="DF275" s="25"/>
      <c r="DG275" s="25"/>
      <c r="DH275" s="25"/>
      <c r="DI275" s="18" t="str">
        <f t="shared" si="629"/>
        <v/>
      </c>
      <c r="DJ275" s="18" t="str">
        <f t="shared" si="630"/>
        <v/>
      </c>
      <c r="DK275" s="18" t="str">
        <f t="shared" si="679"/>
        <v/>
      </c>
      <c r="DL275" s="18" t="str">
        <f t="shared" si="680"/>
        <v/>
      </c>
      <c r="DM275" s="18" t="str">
        <f>IF(ISNUMBER(DK275), DK275*COS(RADIANS(-$C275+Графики!$B$3))+DL275*SIN(RADIANS(-$C275+Графики!$B$3)),"")</f>
        <v/>
      </c>
      <c r="DN275" s="19" t="str">
        <f>IF(ISNUMBER(DK275), DK275*COS(RADIANS(-$C275+Графики!$B$5))+DL275*SIN(RADIANS(-$C275+Графики!$B$5)),"")</f>
        <v/>
      </c>
      <c r="DO275" s="24"/>
      <c r="DP275" s="25"/>
      <c r="DQ275" s="25"/>
      <c r="DR275" s="25"/>
      <c r="DS275" s="18" t="str">
        <f t="shared" si="631"/>
        <v/>
      </c>
      <c r="DT275" s="18" t="str">
        <f t="shared" si="632"/>
        <v/>
      </c>
      <c r="DU275" s="18" t="str">
        <f t="shared" si="681"/>
        <v/>
      </c>
      <c r="DV275" s="18" t="str">
        <f t="shared" si="682"/>
        <v/>
      </c>
      <c r="DW275" s="18" t="str">
        <f>IF(ISNUMBER(DU275), DU275*COS(RADIANS(-$C275+Графики!$B$3))+DV275*SIN(RADIANS(-$C275+Графики!$B$3)),"")</f>
        <v/>
      </c>
      <c r="DX275" s="19" t="str">
        <f>IF(ISNUMBER(DU275), DU275*COS(RADIANS(-$C275+Графики!$B$5))+DV275*SIN(RADIANS(-$C275+Графики!$B$5)),"")</f>
        <v/>
      </c>
      <c r="DY275" s="24"/>
      <c r="DZ275" s="25"/>
      <c r="EA275" s="25"/>
      <c r="EB275" s="25"/>
      <c r="EC275" s="18" t="str">
        <f t="shared" si="633"/>
        <v/>
      </c>
      <c r="ED275" s="18" t="str">
        <f t="shared" si="634"/>
        <v/>
      </c>
      <c r="EE275" s="18" t="str">
        <f t="shared" si="683"/>
        <v/>
      </c>
      <c r="EF275" s="18" t="str">
        <f t="shared" si="684"/>
        <v/>
      </c>
      <c r="EG275" s="18" t="str">
        <f>IF(ISNUMBER(EE275), EE275*COS(RADIANS(-$C275+Графики!$B$3))+EF275*SIN(RADIANS(-$C275+Графики!$B$3)),"")</f>
        <v/>
      </c>
      <c r="EH275" s="19" t="str">
        <f>IF(ISNUMBER(EE275), EE275*COS(RADIANS(-$C275+Графики!$B$5))+EF275*SIN(RADIANS(-$C275+Графики!$B$5)),"")</f>
        <v/>
      </c>
      <c r="EI275" s="24"/>
      <c r="EJ275" s="25"/>
      <c r="EK275" s="25"/>
      <c r="EL275" s="25"/>
      <c r="EM275" s="18" t="str">
        <f t="shared" si="635"/>
        <v/>
      </c>
      <c r="EN275" s="18" t="str">
        <f t="shared" si="636"/>
        <v/>
      </c>
      <c r="EO275" s="18" t="str">
        <f t="shared" si="685"/>
        <v/>
      </c>
      <c r="EP275" s="18" t="str">
        <f t="shared" si="686"/>
        <v/>
      </c>
      <c r="EQ275" s="18" t="str">
        <f>IF(ISNUMBER(EO275), EO275*COS(RADIANS(-$C275+Графики!$B$3))+EP275*SIN(RADIANS(-$C275+Графики!$B$3)),"")</f>
        <v/>
      </c>
      <c r="ER275" s="19" t="str">
        <f>IF(ISNUMBER(EO275), EO275*COS(RADIANS(-$C275+Графики!$B$5))+EP275*SIN(RADIANS(-$C275+Графики!$B$5)),"")</f>
        <v/>
      </c>
      <c r="ES275" s="24"/>
      <c r="ET275" s="25"/>
      <c r="EU275" s="25"/>
      <c r="EV275" s="25"/>
      <c r="EW275" s="18" t="str">
        <f t="shared" si="637"/>
        <v/>
      </c>
      <c r="EX275" s="18" t="str">
        <f t="shared" si="638"/>
        <v/>
      </c>
      <c r="EY275" s="18" t="str">
        <f t="shared" si="687"/>
        <v/>
      </c>
      <c r="EZ275" s="18" t="str">
        <f t="shared" si="688"/>
        <v/>
      </c>
      <c r="FA275" s="18" t="str">
        <f>IF(ISNUMBER(EY275), EY275*COS(RADIANS(-$C275+Графики!$B$3))+EZ275*SIN(RADIANS(-$C275+Графики!$B$3)),"")</f>
        <v/>
      </c>
      <c r="FB275" s="19" t="str">
        <f>IF(ISNUMBER(EY275), EY275*COS(RADIANS(-$C275+Графики!$B$5))+EZ275*SIN(RADIANS(-$C275+Графики!$B$5)),"")</f>
        <v/>
      </c>
      <c r="FC275" s="24"/>
      <c r="FD275" s="25"/>
      <c r="FE275" s="25"/>
      <c r="FF275" s="25"/>
      <c r="FG275" s="18" t="str">
        <f t="shared" si="639"/>
        <v/>
      </c>
      <c r="FH275" s="18" t="str">
        <f t="shared" si="640"/>
        <v/>
      </c>
      <c r="FI275" s="18" t="str">
        <f t="shared" si="689"/>
        <v/>
      </c>
      <c r="FJ275" s="18" t="str">
        <f t="shared" si="690"/>
        <v/>
      </c>
      <c r="FK275" s="18" t="str">
        <f>IF(ISNUMBER(FI275), FI275*COS(RADIANS(-$C275+Графики!$B$3))+FJ275*SIN(RADIANS(-$C275+Графики!$B$3)),"")</f>
        <v/>
      </c>
      <c r="FL275" s="19" t="str">
        <f>IF(ISNUMBER(FI275), FI275*COS(RADIANS(-$C275+Графики!$B$5))+FJ275*SIN(RADIANS(-$C275+Графики!$B$5)),"")</f>
        <v/>
      </c>
      <c r="FM275" s="24"/>
      <c r="FN275" s="25"/>
      <c r="FO275" s="25"/>
      <c r="FP275" s="25"/>
      <c r="FQ275" s="18" t="str">
        <f t="shared" si="641"/>
        <v/>
      </c>
      <c r="FR275" s="18" t="str">
        <f t="shared" si="642"/>
        <v/>
      </c>
      <c r="FS275" s="18" t="str">
        <f t="shared" si="691"/>
        <v/>
      </c>
      <c r="FT275" s="18" t="str">
        <f t="shared" si="692"/>
        <v/>
      </c>
      <c r="FU275" s="18" t="str">
        <f>IF(ISNUMBER(FS275), FS275*COS(RADIANS(-$C275+Графики!$B$3))+FT275*SIN(RADIANS(-$C275+Графики!$B$3)),"")</f>
        <v/>
      </c>
      <c r="FV275" s="19" t="str">
        <f>IF(ISNUMBER(FS275), FS275*COS(RADIANS(-$C275+Графики!$B$5))+FT275*SIN(RADIANS(-$C275+Графики!$B$5)),"")</f>
        <v/>
      </c>
      <c r="FW275" s="24"/>
      <c r="FX275" s="25"/>
      <c r="FY275" s="25"/>
      <c r="FZ275" s="25"/>
      <c r="GA275" s="18" t="str">
        <f t="shared" si="643"/>
        <v/>
      </c>
      <c r="GB275" s="18" t="str">
        <f t="shared" si="644"/>
        <v/>
      </c>
      <c r="GC275" s="18" t="str">
        <f t="shared" si="693"/>
        <v/>
      </c>
      <c r="GD275" s="18" t="str">
        <f t="shared" si="694"/>
        <v/>
      </c>
      <c r="GE275" s="18" t="str">
        <f>IF(ISNUMBER(GC275), GC275*COS(RADIANS(-$C275+Графики!$B$3))+GD275*SIN(RADIANS(-$C275+Графики!$B$3)),"")</f>
        <v/>
      </c>
      <c r="GF275" s="19" t="str">
        <f>IF(ISNUMBER(GC275), GC275*COS(RADIANS(-$C275+Графики!$B$5))+GD275*SIN(RADIANS(-$C275+Графики!$B$5)),"")</f>
        <v/>
      </c>
      <c r="GG275" s="24"/>
      <c r="GH275" s="25"/>
      <c r="GI275" s="25"/>
      <c r="GJ275" s="25"/>
      <c r="GK275" s="18" t="str">
        <f t="shared" si="645"/>
        <v/>
      </c>
      <c r="GL275" s="18" t="str">
        <f t="shared" si="646"/>
        <v/>
      </c>
      <c r="GM275" s="18" t="str">
        <f t="shared" si="695"/>
        <v/>
      </c>
      <c r="GN275" s="18" t="str">
        <f t="shared" si="696"/>
        <v/>
      </c>
      <c r="GO275" s="18" t="str">
        <f>IF(ISNUMBER(GM275), GM275*COS(RADIANS(-$C275+Графики!$B$3))+GN275*SIN(RADIANS(-$C275+Графики!$B$3)),"")</f>
        <v/>
      </c>
      <c r="GP275" s="19" t="str">
        <f>IF(ISNUMBER(GM275), GM275*COS(RADIANS(-$C275+Графики!$B$5))+GN275*SIN(RADIANS(-$C275+Графики!$B$5)),"")</f>
        <v/>
      </c>
      <c r="GQ275" s="24"/>
      <c r="GR275" s="25"/>
      <c r="GS275" s="25"/>
      <c r="GT275" s="25"/>
      <c r="GU275" s="18" t="str">
        <f t="shared" si="647"/>
        <v/>
      </c>
      <c r="GV275" s="18" t="str">
        <f t="shared" si="648"/>
        <v/>
      </c>
      <c r="GW275" s="18" t="str">
        <f t="shared" si="697"/>
        <v/>
      </c>
      <c r="GX275" s="18" t="str">
        <f t="shared" si="698"/>
        <v/>
      </c>
      <c r="GY275" s="18" t="str">
        <f>IF(ISNUMBER(GW275), GW275*COS(RADIANS(-$C275+Графики!$B$3))+GX275*SIN(RADIANS(-$C275+Графики!$B$3)),"")</f>
        <v/>
      </c>
      <c r="GZ275" s="19" t="str">
        <f>IF(ISNUMBER(GW275), GW275*COS(RADIANS(-$C275+Графики!$B$5))+GX275*SIN(RADIANS(-$C275+Графики!$B$5)),"")</f>
        <v/>
      </c>
      <c r="HA275" s="24"/>
      <c r="HB275" s="25"/>
      <c r="HC275" s="25"/>
      <c r="HD275" s="25"/>
      <c r="HE275" s="18" t="str">
        <f t="shared" si="649"/>
        <v/>
      </c>
      <c r="HF275" s="18" t="str">
        <f t="shared" si="650"/>
        <v/>
      </c>
      <c r="HG275" s="18" t="str">
        <f t="shared" si="699"/>
        <v/>
      </c>
      <c r="HH275" s="18" t="str">
        <f t="shared" si="700"/>
        <v/>
      </c>
      <c r="HI275" s="18" t="str">
        <f>IF(ISNUMBER(HG275), HG275*COS(RADIANS(-$C275+Графики!$B$3))+HH275*SIN(RADIANS(-$C275+Графики!$B$3)),"")</f>
        <v/>
      </c>
      <c r="HJ275" s="19" t="str">
        <f>IF(ISNUMBER(HG275), HG275*COS(RADIANS(-$C275+Графики!$B$5))+HH275*SIN(RADIANS(-$C275+Графики!$B$5)),"")</f>
        <v/>
      </c>
      <c r="HK275" s="24"/>
      <c r="HL275" s="25"/>
      <c r="HM275" s="25"/>
      <c r="HN275" s="25"/>
      <c r="HO275" s="18" t="str">
        <f t="shared" si="651"/>
        <v/>
      </c>
      <c r="HP275" s="18" t="str">
        <f t="shared" si="652"/>
        <v/>
      </c>
      <c r="HQ275" s="18" t="str">
        <f t="shared" si="701"/>
        <v/>
      </c>
      <c r="HR275" s="18" t="str">
        <f t="shared" si="702"/>
        <v/>
      </c>
      <c r="HS275" s="18" t="str">
        <f>IF(ISNUMBER(HQ275), HQ275*COS(RADIANS(-$C275+Графики!$B$3))+HR275*SIN(RADIANS(-$C275+Графики!$B$3)),"")</f>
        <v/>
      </c>
      <c r="HT275" s="19" t="str">
        <f>IF(ISNUMBER(HQ275), HQ275*COS(RADIANS(-$C275+Графики!$B$5))+HR275*SIN(RADIANS(-$C275+Графики!$B$5)),"")</f>
        <v/>
      </c>
      <c r="HU275" s="24"/>
      <c r="HV275" s="25"/>
      <c r="HW275" s="25"/>
      <c r="HX275" s="25"/>
      <c r="HY275" s="18" t="str">
        <f t="shared" si="653"/>
        <v/>
      </c>
      <c r="HZ275" s="18" t="str">
        <f t="shared" si="654"/>
        <v/>
      </c>
      <c r="IA275" s="18" t="str">
        <f t="shared" si="703"/>
        <v/>
      </c>
      <c r="IB275" s="18" t="str">
        <f t="shared" si="704"/>
        <v/>
      </c>
      <c r="IC275" s="18" t="str">
        <f>IF(ISNUMBER(IA275), IA275*COS(RADIANS(-$C275+Графики!$B$3))+IB275*SIN(RADIANS(-$C275+Графики!$B$3)),"")</f>
        <v/>
      </c>
      <c r="ID275" s="19" t="str">
        <f>IF(ISNUMBER(IA275), IA275*COS(RADIANS(-$C275+Графики!$B$5))+IB275*SIN(RADIANS(-$C275+Графики!$B$5)),"")</f>
        <v/>
      </c>
      <c r="IE275" s="24"/>
      <c r="IF275" s="25"/>
      <c r="IG275" s="25"/>
      <c r="IH275" s="25"/>
      <c r="II275" s="18" t="str">
        <f t="shared" si="655"/>
        <v/>
      </c>
      <c r="IJ275" s="18" t="str">
        <f t="shared" si="656"/>
        <v/>
      </c>
      <c r="IK275" s="18" t="str">
        <f t="shared" si="705"/>
        <v/>
      </c>
      <c r="IL275" s="18" t="str">
        <f t="shared" si="706"/>
        <v/>
      </c>
      <c r="IM275" s="18" t="str">
        <f>IF(ISNUMBER(IK275), IK275*COS(RADIANS(-$C275+Графики!$B$3))+IL275*SIN(RADIANS(-$C275+Графики!$B$3)),"")</f>
        <v/>
      </c>
      <c r="IN275" s="19" t="str">
        <f>IF(ISNUMBER(IK275), IK275*COS(RADIANS(-$C275+Графики!$B$5))+IL275*SIN(RADIANS(-$C275+Графики!$B$5)),"")</f>
        <v/>
      </c>
      <c r="IO275" s="24"/>
      <c r="IP275" s="25"/>
      <c r="IQ275" s="25"/>
      <c r="IR275" s="25"/>
      <c r="IS275" s="18" t="str">
        <f t="shared" si="657"/>
        <v/>
      </c>
      <c r="IT275" s="18" t="str">
        <f t="shared" si="658"/>
        <v/>
      </c>
      <c r="IU275" s="18" t="str">
        <f t="shared" si="707"/>
        <v/>
      </c>
      <c r="IV275" s="18" t="str">
        <f t="shared" si="708"/>
        <v/>
      </c>
      <c r="IW275" s="18" t="str">
        <f>IF(ISNUMBER(IU275), IU275*COS(RADIANS(-$C275+Графики!$B$3))+IV275*SIN(RADIANS(-$C275+Графики!$B$3)),"")</f>
        <v/>
      </c>
      <c r="IX275" s="19" t="str">
        <f>IF(ISNUMBER(IU275), IU275*COS(RADIANS(-$C275+Графики!$B$5))+IV275*SIN(RADIANS(-$C275+Графики!$B$5)),"")</f>
        <v/>
      </c>
    </row>
    <row r="276" spans="1:258" s="88" customFormat="1" x14ac:dyDescent="0.25">
      <c r="A276" s="44">
        <v>276</v>
      </c>
      <c r="B276" s="50">
        <v>0</v>
      </c>
      <c r="C276" s="11">
        <f>IF(Графики!$A$7="Расчитывать с учетом закручивания скважины",B276,0)</f>
        <v>0</v>
      </c>
      <c r="D276" s="47">
        <v>136.5</v>
      </c>
      <c r="E276" s="34">
        <f t="shared" si="712"/>
        <v>0</v>
      </c>
      <c r="F276" s="35">
        <f t="shared" si="712"/>
        <v>0</v>
      </c>
      <c r="G276" s="35">
        <f t="shared" si="710"/>
        <v>0</v>
      </c>
      <c r="H276" s="36">
        <f t="shared" si="711"/>
        <v>0</v>
      </c>
      <c r="I276" s="29"/>
      <c r="J276" s="25"/>
      <c r="K276" s="25"/>
      <c r="L276" s="25"/>
      <c r="M276" s="18" t="str">
        <f t="shared" si="609"/>
        <v/>
      </c>
      <c r="N276" s="18" t="str">
        <f t="shared" si="610"/>
        <v/>
      </c>
      <c r="O276" s="18" t="str">
        <f t="shared" si="659"/>
        <v/>
      </c>
      <c r="P276" s="18" t="str">
        <f t="shared" si="660"/>
        <v/>
      </c>
      <c r="Q276" s="18" t="str">
        <f>IF(ISNUMBER(O276), O276*COS(RADIANS(-$C276+Графики!$B$3))+P276*SIN(RADIANS(-$C276+Графики!$B$3)),"")</f>
        <v/>
      </c>
      <c r="R276" s="19" t="str">
        <f>IF(ISNUMBER(O276), O276*COS(RADIANS(-$C276+Графики!$B$5))+P276*SIN(RADIANS(-$C276+Графики!$B$5)),"")</f>
        <v/>
      </c>
      <c r="S276" s="29"/>
      <c r="T276" s="25"/>
      <c r="U276" s="25"/>
      <c r="V276" s="25"/>
      <c r="W276" s="18" t="str">
        <f t="shared" si="611"/>
        <v/>
      </c>
      <c r="X276" s="18" t="str">
        <f t="shared" si="612"/>
        <v/>
      </c>
      <c r="Y276" s="18" t="str">
        <f t="shared" si="661"/>
        <v/>
      </c>
      <c r="Z276" s="18" t="str">
        <f t="shared" si="662"/>
        <v/>
      </c>
      <c r="AA276" s="18" t="str">
        <f>IF(ISNUMBER(Y276), Y276*COS(RADIANS(-$C276+Графики!$B$3))+Z276*SIN(RADIANS(-$C276+Графики!$B$3)),"")</f>
        <v/>
      </c>
      <c r="AB276" s="18" t="str">
        <f>IF(ISNUMBER(Y276), Y276*COS(RADIANS(-$C276+Графики!$B$5))+Z276*SIN(RADIANS(-$C276+Графики!$B$5)),"")</f>
        <v/>
      </c>
      <c r="AC276" s="24"/>
      <c r="AD276" s="25"/>
      <c r="AE276" s="25"/>
      <c r="AF276" s="25"/>
      <c r="AG276" s="18" t="str">
        <f t="shared" si="613"/>
        <v/>
      </c>
      <c r="AH276" s="18" t="str">
        <f t="shared" si="614"/>
        <v/>
      </c>
      <c r="AI276" s="18" t="str">
        <f t="shared" si="663"/>
        <v/>
      </c>
      <c r="AJ276" s="18" t="str">
        <f t="shared" si="664"/>
        <v/>
      </c>
      <c r="AK276" s="18" t="str">
        <f>IF(ISNUMBER(AI276), AI276*COS(RADIANS(-$C276+Графики!$B$3))+AJ276*SIN(RADIANS(-$C276+Графики!$B$3)),"")</f>
        <v/>
      </c>
      <c r="AL276" s="19" t="str">
        <f>IF(ISNUMBER(AI276), AI276*COS(RADIANS(-$C276+Графики!$B$5))+AJ276*SIN(RADIANS(-$C276+Графики!$B$5)),"")</f>
        <v/>
      </c>
      <c r="AM276" s="24"/>
      <c r="AN276" s="25"/>
      <c r="AO276" s="25"/>
      <c r="AP276" s="25"/>
      <c r="AQ276" s="18" t="str">
        <f t="shared" si="615"/>
        <v/>
      </c>
      <c r="AR276" s="18" t="str">
        <f t="shared" si="616"/>
        <v/>
      </c>
      <c r="AS276" s="18" t="str">
        <f t="shared" si="665"/>
        <v/>
      </c>
      <c r="AT276" s="18" t="str">
        <f t="shared" si="666"/>
        <v/>
      </c>
      <c r="AU276" s="18" t="str">
        <f>IF(ISNUMBER(AS276), AS276*COS(RADIANS(-$C276+Графики!$B$3))+AT276*SIN(RADIANS(-$C276+Графики!$B$3)),"")</f>
        <v/>
      </c>
      <c r="AV276" s="19" t="str">
        <f>IF(ISNUMBER(AS276), AS276*COS(RADIANS(-$C276+Графики!$B$5))+AT276*SIN(RADIANS(-$C276+Графики!$B$5)),"")</f>
        <v/>
      </c>
      <c r="AW276" s="24"/>
      <c r="AX276" s="25"/>
      <c r="AY276" s="25"/>
      <c r="AZ276" s="25"/>
      <c r="BA276" s="18" t="str">
        <f t="shared" si="617"/>
        <v/>
      </c>
      <c r="BB276" s="18" t="str">
        <f t="shared" si="618"/>
        <v/>
      </c>
      <c r="BC276" s="18" t="str">
        <f t="shared" si="667"/>
        <v/>
      </c>
      <c r="BD276" s="18" t="str">
        <f t="shared" si="668"/>
        <v/>
      </c>
      <c r="BE276" s="18" t="str">
        <f>IF(ISNUMBER(BC276), BC276*COS(RADIANS(-$C276+Графики!$B$3))+BD276*SIN(RADIANS(-$C276+Графики!$B$3)),"")</f>
        <v/>
      </c>
      <c r="BF276" s="19" t="str">
        <f>IF(ISNUMBER(BC276), BC276*COS(RADIANS(-$C276+Графики!$B$5))+BD276*SIN(RADIANS(-$C276+Графики!$B$5)),"")</f>
        <v/>
      </c>
      <c r="BG276" s="24"/>
      <c r="BH276" s="25"/>
      <c r="BI276" s="25"/>
      <c r="BJ276" s="25"/>
      <c r="BK276" s="18" t="str">
        <f t="shared" si="619"/>
        <v/>
      </c>
      <c r="BL276" s="18" t="str">
        <f t="shared" si="620"/>
        <v/>
      </c>
      <c r="BM276" s="18" t="str">
        <f t="shared" si="669"/>
        <v/>
      </c>
      <c r="BN276" s="18" t="str">
        <f t="shared" si="670"/>
        <v/>
      </c>
      <c r="BO276" s="18" t="str">
        <f>IF(ISNUMBER(BM276), BM276*COS(RADIANS(-$C276+Графики!$B$3))+BN276*SIN(RADIANS(-$C276+Графики!$B$3)),"")</f>
        <v/>
      </c>
      <c r="BP276" s="19" t="str">
        <f>IF(ISNUMBER(BM276), BM276*COS(RADIANS(-$C276+Графики!$B$5))+BN276*SIN(RADIANS(-$C276+Графики!$B$5)),"")</f>
        <v/>
      </c>
      <c r="BQ276" s="24"/>
      <c r="BR276" s="25"/>
      <c r="BS276" s="25"/>
      <c r="BT276" s="25"/>
      <c r="BU276" s="18" t="str">
        <f t="shared" si="621"/>
        <v/>
      </c>
      <c r="BV276" s="18" t="str">
        <f t="shared" si="622"/>
        <v/>
      </c>
      <c r="BW276" s="18" t="str">
        <f t="shared" si="671"/>
        <v/>
      </c>
      <c r="BX276" s="18" t="str">
        <f t="shared" si="672"/>
        <v/>
      </c>
      <c r="BY276" s="18" t="str">
        <f>IF(ISNUMBER(BW276), BW276*COS(RADIANS(-$C276+Графики!$B$3))+BX276*SIN(RADIANS(-$C276+Графики!$B$3)),"")</f>
        <v/>
      </c>
      <c r="BZ276" s="19" t="str">
        <f>IF(ISNUMBER(BW276), BW276*COS(RADIANS(-$C276+Графики!$B$5))+BX276*SIN(RADIANS(-$C276+Графики!$B$5)),"")</f>
        <v/>
      </c>
      <c r="CA276" s="29"/>
      <c r="CB276" s="25"/>
      <c r="CC276" s="25"/>
      <c r="CD276" s="25"/>
      <c r="CE276" s="18" t="str">
        <f t="shared" si="623"/>
        <v/>
      </c>
      <c r="CF276" s="18" t="str">
        <f t="shared" si="624"/>
        <v/>
      </c>
      <c r="CG276" s="18" t="str">
        <f t="shared" si="673"/>
        <v/>
      </c>
      <c r="CH276" s="18" t="str">
        <f t="shared" si="674"/>
        <v/>
      </c>
      <c r="CI276" s="18" t="str">
        <f>IF(ISNUMBER(CG276), CG276*COS(RADIANS(-$C276+Графики!$B$3))+CH276*SIN(RADIANS(-$C276+Графики!$B$3)),"")</f>
        <v/>
      </c>
      <c r="CJ276" s="19" t="str">
        <f>IF(ISNUMBER(CG276), CG276*COS(RADIANS(-$C276+Графики!$B$5))+CH276*SIN(RADIANS(-$C276+Графики!$B$5)),"")</f>
        <v/>
      </c>
      <c r="CK276" s="24"/>
      <c r="CL276" s="25"/>
      <c r="CM276" s="25"/>
      <c r="CN276" s="25"/>
      <c r="CO276" s="18" t="str">
        <f t="shared" si="625"/>
        <v/>
      </c>
      <c r="CP276" s="18" t="str">
        <f t="shared" si="626"/>
        <v/>
      </c>
      <c r="CQ276" s="18" t="str">
        <f t="shared" si="675"/>
        <v/>
      </c>
      <c r="CR276" s="18" t="str">
        <f t="shared" si="676"/>
        <v/>
      </c>
      <c r="CS276" s="18" t="str">
        <f>IF(ISNUMBER(CQ276), CQ276*COS(RADIANS(-$C276+Графики!$B$3))+CR276*SIN(RADIANS(-$C276+Графики!$B$3)),"")</f>
        <v/>
      </c>
      <c r="CT276" s="19" t="str">
        <f>IF(ISNUMBER(CQ276), CQ276*COS(RADIANS(-$C276+Графики!$B$5))+CR276*SIN(RADIANS(-$C276+Графики!$B$5)),"")</f>
        <v/>
      </c>
      <c r="CU276" s="24"/>
      <c r="CV276" s="25"/>
      <c r="CW276" s="25"/>
      <c r="CX276" s="25"/>
      <c r="CY276" s="18" t="str">
        <f t="shared" si="627"/>
        <v/>
      </c>
      <c r="CZ276" s="18" t="str">
        <f t="shared" si="628"/>
        <v/>
      </c>
      <c r="DA276" s="18" t="str">
        <f t="shared" si="677"/>
        <v/>
      </c>
      <c r="DB276" s="18" t="str">
        <f t="shared" si="678"/>
        <v/>
      </c>
      <c r="DC276" s="18" t="str">
        <f>IF(ISNUMBER(DA276), DA276*COS(RADIANS(-$C276+Графики!$B$3))+DB276*SIN(RADIANS(-$C276+Графики!$B$3)),"")</f>
        <v/>
      </c>
      <c r="DD276" s="19" t="str">
        <f>IF(ISNUMBER(DA276), DA276*COS(RADIANS(-$C276+Графики!$B$5))+DB276*SIN(RADIANS(-$C276+Графики!$B$5)),"")</f>
        <v/>
      </c>
      <c r="DE276" s="24"/>
      <c r="DF276" s="25"/>
      <c r="DG276" s="25"/>
      <c r="DH276" s="25"/>
      <c r="DI276" s="18" t="str">
        <f t="shared" si="629"/>
        <v/>
      </c>
      <c r="DJ276" s="18" t="str">
        <f t="shared" si="630"/>
        <v/>
      </c>
      <c r="DK276" s="18" t="str">
        <f t="shared" si="679"/>
        <v/>
      </c>
      <c r="DL276" s="18" t="str">
        <f t="shared" si="680"/>
        <v/>
      </c>
      <c r="DM276" s="18" t="str">
        <f>IF(ISNUMBER(DK276), DK276*COS(RADIANS(-$C276+Графики!$B$3))+DL276*SIN(RADIANS(-$C276+Графики!$B$3)),"")</f>
        <v/>
      </c>
      <c r="DN276" s="19" t="str">
        <f>IF(ISNUMBER(DK276), DK276*COS(RADIANS(-$C276+Графики!$B$5))+DL276*SIN(RADIANS(-$C276+Графики!$B$5)),"")</f>
        <v/>
      </c>
      <c r="DO276" s="24"/>
      <c r="DP276" s="25"/>
      <c r="DQ276" s="25"/>
      <c r="DR276" s="25"/>
      <c r="DS276" s="18" t="str">
        <f t="shared" si="631"/>
        <v/>
      </c>
      <c r="DT276" s="18" t="str">
        <f t="shared" si="632"/>
        <v/>
      </c>
      <c r="DU276" s="18" t="str">
        <f t="shared" si="681"/>
        <v/>
      </c>
      <c r="DV276" s="18" t="str">
        <f t="shared" si="682"/>
        <v/>
      </c>
      <c r="DW276" s="18" t="str">
        <f>IF(ISNUMBER(DU276), DU276*COS(RADIANS(-$C276+Графики!$B$3))+DV276*SIN(RADIANS(-$C276+Графики!$B$3)),"")</f>
        <v/>
      </c>
      <c r="DX276" s="19" t="str">
        <f>IF(ISNUMBER(DU276), DU276*COS(RADIANS(-$C276+Графики!$B$5))+DV276*SIN(RADIANS(-$C276+Графики!$B$5)),"")</f>
        <v/>
      </c>
      <c r="DY276" s="24"/>
      <c r="DZ276" s="25"/>
      <c r="EA276" s="25"/>
      <c r="EB276" s="25"/>
      <c r="EC276" s="18" t="str">
        <f t="shared" si="633"/>
        <v/>
      </c>
      <c r="ED276" s="18" t="str">
        <f t="shared" si="634"/>
        <v/>
      </c>
      <c r="EE276" s="18" t="str">
        <f t="shared" si="683"/>
        <v/>
      </c>
      <c r="EF276" s="18" t="str">
        <f t="shared" si="684"/>
        <v/>
      </c>
      <c r="EG276" s="18" t="str">
        <f>IF(ISNUMBER(EE276), EE276*COS(RADIANS(-$C276+Графики!$B$3))+EF276*SIN(RADIANS(-$C276+Графики!$B$3)),"")</f>
        <v/>
      </c>
      <c r="EH276" s="19" t="str">
        <f>IF(ISNUMBER(EE276), EE276*COS(RADIANS(-$C276+Графики!$B$5))+EF276*SIN(RADIANS(-$C276+Графики!$B$5)),"")</f>
        <v/>
      </c>
      <c r="EI276" s="24"/>
      <c r="EJ276" s="25"/>
      <c r="EK276" s="25"/>
      <c r="EL276" s="25"/>
      <c r="EM276" s="18" t="str">
        <f t="shared" si="635"/>
        <v/>
      </c>
      <c r="EN276" s="18" t="str">
        <f t="shared" si="636"/>
        <v/>
      </c>
      <c r="EO276" s="18" t="str">
        <f t="shared" si="685"/>
        <v/>
      </c>
      <c r="EP276" s="18" t="str">
        <f t="shared" si="686"/>
        <v/>
      </c>
      <c r="EQ276" s="18" t="str">
        <f>IF(ISNUMBER(EO276), EO276*COS(RADIANS(-$C276+Графики!$B$3))+EP276*SIN(RADIANS(-$C276+Графики!$B$3)),"")</f>
        <v/>
      </c>
      <c r="ER276" s="19" t="str">
        <f>IF(ISNUMBER(EO276), EO276*COS(RADIANS(-$C276+Графики!$B$5))+EP276*SIN(RADIANS(-$C276+Графики!$B$5)),"")</f>
        <v/>
      </c>
      <c r="ES276" s="24"/>
      <c r="ET276" s="25"/>
      <c r="EU276" s="25"/>
      <c r="EV276" s="25"/>
      <c r="EW276" s="18" t="str">
        <f t="shared" si="637"/>
        <v/>
      </c>
      <c r="EX276" s="18" t="str">
        <f t="shared" si="638"/>
        <v/>
      </c>
      <c r="EY276" s="18" t="str">
        <f t="shared" si="687"/>
        <v/>
      </c>
      <c r="EZ276" s="18" t="str">
        <f t="shared" si="688"/>
        <v/>
      </c>
      <c r="FA276" s="18" t="str">
        <f>IF(ISNUMBER(EY276), EY276*COS(RADIANS(-$C276+Графики!$B$3))+EZ276*SIN(RADIANS(-$C276+Графики!$B$3)),"")</f>
        <v/>
      </c>
      <c r="FB276" s="19" t="str">
        <f>IF(ISNUMBER(EY276), EY276*COS(RADIANS(-$C276+Графики!$B$5))+EZ276*SIN(RADIANS(-$C276+Графики!$B$5)),"")</f>
        <v/>
      </c>
      <c r="FC276" s="24"/>
      <c r="FD276" s="25"/>
      <c r="FE276" s="25"/>
      <c r="FF276" s="25"/>
      <c r="FG276" s="18" t="str">
        <f t="shared" si="639"/>
        <v/>
      </c>
      <c r="FH276" s="18" t="str">
        <f t="shared" si="640"/>
        <v/>
      </c>
      <c r="FI276" s="18" t="str">
        <f t="shared" si="689"/>
        <v/>
      </c>
      <c r="FJ276" s="18" t="str">
        <f t="shared" si="690"/>
        <v/>
      </c>
      <c r="FK276" s="18" t="str">
        <f>IF(ISNUMBER(FI276), FI276*COS(RADIANS(-$C276+Графики!$B$3))+FJ276*SIN(RADIANS(-$C276+Графики!$B$3)),"")</f>
        <v/>
      </c>
      <c r="FL276" s="19" t="str">
        <f>IF(ISNUMBER(FI276), FI276*COS(RADIANS(-$C276+Графики!$B$5))+FJ276*SIN(RADIANS(-$C276+Графики!$B$5)),"")</f>
        <v/>
      </c>
      <c r="FM276" s="24"/>
      <c r="FN276" s="25"/>
      <c r="FO276" s="25"/>
      <c r="FP276" s="25"/>
      <c r="FQ276" s="18" t="str">
        <f t="shared" si="641"/>
        <v/>
      </c>
      <c r="FR276" s="18" t="str">
        <f t="shared" si="642"/>
        <v/>
      </c>
      <c r="FS276" s="18" t="str">
        <f t="shared" si="691"/>
        <v/>
      </c>
      <c r="FT276" s="18" t="str">
        <f t="shared" si="692"/>
        <v/>
      </c>
      <c r="FU276" s="18" t="str">
        <f>IF(ISNUMBER(FS276), FS276*COS(RADIANS(-$C276+Графики!$B$3))+FT276*SIN(RADIANS(-$C276+Графики!$B$3)),"")</f>
        <v/>
      </c>
      <c r="FV276" s="19" t="str">
        <f>IF(ISNUMBER(FS276), FS276*COS(RADIANS(-$C276+Графики!$B$5))+FT276*SIN(RADIANS(-$C276+Графики!$B$5)),"")</f>
        <v/>
      </c>
      <c r="FW276" s="24"/>
      <c r="FX276" s="25"/>
      <c r="FY276" s="25"/>
      <c r="FZ276" s="25"/>
      <c r="GA276" s="18" t="str">
        <f t="shared" si="643"/>
        <v/>
      </c>
      <c r="GB276" s="18" t="str">
        <f t="shared" si="644"/>
        <v/>
      </c>
      <c r="GC276" s="18" t="str">
        <f t="shared" si="693"/>
        <v/>
      </c>
      <c r="GD276" s="18" t="str">
        <f t="shared" si="694"/>
        <v/>
      </c>
      <c r="GE276" s="18" t="str">
        <f>IF(ISNUMBER(GC276), GC276*COS(RADIANS(-$C276+Графики!$B$3))+GD276*SIN(RADIANS(-$C276+Графики!$B$3)),"")</f>
        <v/>
      </c>
      <c r="GF276" s="19" t="str">
        <f>IF(ISNUMBER(GC276), GC276*COS(RADIANS(-$C276+Графики!$B$5))+GD276*SIN(RADIANS(-$C276+Графики!$B$5)),"")</f>
        <v/>
      </c>
      <c r="GG276" s="24"/>
      <c r="GH276" s="25"/>
      <c r="GI276" s="25"/>
      <c r="GJ276" s="25"/>
      <c r="GK276" s="18" t="str">
        <f t="shared" si="645"/>
        <v/>
      </c>
      <c r="GL276" s="18" t="str">
        <f t="shared" si="646"/>
        <v/>
      </c>
      <c r="GM276" s="18" t="str">
        <f t="shared" si="695"/>
        <v/>
      </c>
      <c r="GN276" s="18" t="str">
        <f t="shared" si="696"/>
        <v/>
      </c>
      <c r="GO276" s="18" t="str">
        <f>IF(ISNUMBER(GM276), GM276*COS(RADIANS(-$C276+Графики!$B$3))+GN276*SIN(RADIANS(-$C276+Графики!$B$3)),"")</f>
        <v/>
      </c>
      <c r="GP276" s="19" t="str">
        <f>IF(ISNUMBER(GM276), GM276*COS(RADIANS(-$C276+Графики!$B$5))+GN276*SIN(RADIANS(-$C276+Графики!$B$5)),"")</f>
        <v/>
      </c>
      <c r="GQ276" s="24"/>
      <c r="GR276" s="25"/>
      <c r="GS276" s="25"/>
      <c r="GT276" s="25"/>
      <c r="GU276" s="18" t="str">
        <f t="shared" si="647"/>
        <v/>
      </c>
      <c r="GV276" s="18" t="str">
        <f t="shared" si="648"/>
        <v/>
      </c>
      <c r="GW276" s="18" t="str">
        <f t="shared" si="697"/>
        <v/>
      </c>
      <c r="GX276" s="18" t="str">
        <f t="shared" si="698"/>
        <v/>
      </c>
      <c r="GY276" s="18" t="str">
        <f>IF(ISNUMBER(GW276), GW276*COS(RADIANS(-$C276+Графики!$B$3))+GX276*SIN(RADIANS(-$C276+Графики!$B$3)),"")</f>
        <v/>
      </c>
      <c r="GZ276" s="19" t="str">
        <f>IF(ISNUMBER(GW276), GW276*COS(RADIANS(-$C276+Графики!$B$5))+GX276*SIN(RADIANS(-$C276+Графики!$B$5)),"")</f>
        <v/>
      </c>
      <c r="HA276" s="24"/>
      <c r="HB276" s="25"/>
      <c r="HC276" s="25"/>
      <c r="HD276" s="25"/>
      <c r="HE276" s="18" t="str">
        <f t="shared" si="649"/>
        <v/>
      </c>
      <c r="HF276" s="18" t="str">
        <f t="shared" si="650"/>
        <v/>
      </c>
      <c r="HG276" s="18" t="str">
        <f t="shared" si="699"/>
        <v/>
      </c>
      <c r="HH276" s="18" t="str">
        <f t="shared" si="700"/>
        <v/>
      </c>
      <c r="HI276" s="18" t="str">
        <f>IF(ISNUMBER(HG276), HG276*COS(RADIANS(-$C276+Графики!$B$3))+HH276*SIN(RADIANS(-$C276+Графики!$B$3)),"")</f>
        <v/>
      </c>
      <c r="HJ276" s="19" t="str">
        <f>IF(ISNUMBER(HG276), HG276*COS(RADIANS(-$C276+Графики!$B$5))+HH276*SIN(RADIANS(-$C276+Графики!$B$5)),"")</f>
        <v/>
      </c>
      <c r="HK276" s="24"/>
      <c r="HL276" s="25"/>
      <c r="HM276" s="25"/>
      <c r="HN276" s="25"/>
      <c r="HO276" s="18" t="str">
        <f t="shared" si="651"/>
        <v/>
      </c>
      <c r="HP276" s="18" t="str">
        <f t="shared" si="652"/>
        <v/>
      </c>
      <c r="HQ276" s="18" t="str">
        <f t="shared" si="701"/>
        <v/>
      </c>
      <c r="HR276" s="18" t="str">
        <f t="shared" si="702"/>
        <v/>
      </c>
      <c r="HS276" s="18" t="str">
        <f>IF(ISNUMBER(HQ276), HQ276*COS(RADIANS(-$C276+Графики!$B$3))+HR276*SIN(RADIANS(-$C276+Графики!$B$3)),"")</f>
        <v/>
      </c>
      <c r="HT276" s="19" t="str">
        <f>IF(ISNUMBER(HQ276), HQ276*COS(RADIANS(-$C276+Графики!$B$5))+HR276*SIN(RADIANS(-$C276+Графики!$B$5)),"")</f>
        <v/>
      </c>
      <c r="HU276" s="24"/>
      <c r="HV276" s="25"/>
      <c r="HW276" s="25"/>
      <c r="HX276" s="25"/>
      <c r="HY276" s="18" t="str">
        <f t="shared" si="653"/>
        <v/>
      </c>
      <c r="HZ276" s="18" t="str">
        <f t="shared" si="654"/>
        <v/>
      </c>
      <c r="IA276" s="18" t="str">
        <f t="shared" si="703"/>
        <v/>
      </c>
      <c r="IB276" s="18" t="str">
        <f t="shared" si="704"/>
        <v/>
      </c>
      <c r="IC276" s="18" t="str">
        <f>IF(ISNUMBER(IA276), IA276*COS(RADIANS(-$C276+Графики!$B$3))+IB276*SIN(RADIANS(-$C276+Графики!$B$3)),"")</f>
        <v/>
      </c>
      <c r="ID276" s="19" t="str">
        <f>IF(ISNUMBER(IA276), IA276*COS(RADIANS(-$C276+Графики!$B$5))+IB276*SIN(RADIANS(-$C276+Графики!$B$5)),"")</f>
        <v/>
      </c>
      <c r="IE276" s="24"/>
      <c r="IF276" s="25"/>
      <c r="IG276" s="25"/>
      <c r="IH276" s="25"/>
      <c r="II276" s="18" t="str">
        <f t="shared" si="655"/>
        <v/>
      </c>
      <c r="IJ276" s="18" t="str">
        <f t="shared" si="656"/>
        <v/>
      </c>
      <c r="IK276" s="18" t="str">
        <f t="shared" si="705"/>
        <v/>
      </c>
      <c r="IL276" s="18" t="str">
        <f t="shared" si="706"/>
        <v/>
      </c>
      <c r="IM276" s="18" t="str">
        <f>IF(ISNUMBER(IK276), IK276*COS(RADIANS(-$C276+Графики!$B$3))+IL276*SIN(RADIANS(-$C276+Графики!$B$3)),"")</f>
        <v/>
      </c>
      <c r="IN276" s="19" t="str">
        <f>IF(ISNUMBER(IK276), IK276*COS(RADIANS(-$C276+Графики!$B$5))+IL276*SIN(RADIANS(-$C276+Графики!$B$5)),"")</f>
        <v/>
      </c>
      <c r="IO276" s="24"/>
      <c r="IP276" s="25"/>
      <c r="IQ276" s="25"/>
      <c r="IR276" s="25"/>
      <c r="IS276" s="18" t="str">
        <f t="shared" si="657"/>
        <v/>
      </c>
      <c r="IT276" s="18" t="str">
        <f t="shared" si="658"/>
        <v/>
      </c>
      <c r="IU276" s="18" t="str">
        <f t="shared" si="707"/>
        <v/>
      </c>
      <c r="IV276" s="18" t="str">
        <f t="shared" si="708"/>
        <v/>
      </c>
      <c r="IW276" s="18" t="str">
        <f>IF(ISNUMBER(IU276), IU276*COS(RADIANS(-$C276+Графики!$B$3))+IV276*SIN(RADIANS(-$C276+Графики!$B$3)),"")</f>
        <v/>
      </c>
      <c r="IX276" s="19" t="str">
        <f>IF(ISNUMBER(IU276), IU276*COS(RADIANS(-$C276+Графики!$B$5))+IV276*SIN(RADIANS(-$C276+Графики!$B$5)),"")</f>
        <v/>
      </c>
    </row>
    <row r="277" spans="1:258" s="88" customFormat="1" x14ac:dyDescent="0.25">
      <c r="A277" s="44">
        <v>277</v>
      </c>
      <c r="B277" s="50">
        <v>0</v>
      </c>
      <c r="C277" s="11">
        <f>IF(Графики!$A$7="Расчитывать с учетом закручивания скважины",B277,0)</f>
        <v>0</v>
      </c>
      <c r="D277" s="47">
        <v>137</v>
      </c>
      <c r="E277" s="34">
        <f t="shared" si="712"/>
        <v>0</v>
      </c>
      <c r="F277" s="35">
        <f t="shared" si="712"/>
        <v>0</v>
      </c>
      <c r="G277" s="35">
        <f t="shared" si="710"/>
        <v>0</v>
      </c>
      <c r="H277" s="36">
        <f t="shared" si="711"/>
        <v>0</v>
      </c>
      <c r="I277" s="29"/>
      <c r="J277" s="25"/>
      <c r="K277" s="25"/>
      <c r="L277" s="25"/>
      <c r="M277" s="18" t="str">
        <f t="shared" si="609"/>
        <v/>
      </c>
      <c r="N277" s="18" t="str">
        <f t="shared" si="610"/>
        <v/>
      </c>
      <c r="O277" s="18" t="str">
        <f t="shared" si="659"/>
        <v/>
      </c>
      <c r="P277" s="18" t="str">
        <f t="shared" si="660"/>
        <v/>
      </c>
      <c r="Q277" s="18" t="str">
        <f>IF(ISNUMBER(O277), O277*COS(RADIANS(-$C277+Графики!$B$3))+P277*SIN(RADIANS(-$C277+Графики!$B$3)),"")</f>
        <v/>
      </c>
      <c r="R277" s="19" t="str">
        <f>IF(ISNUMBER(O277), O277*COS(RADIANS(-$C277+Графики!$B$5))+P277*SIN(RADIANS(-$C277+Графики!$B$5)),"")</f>
        <v/>
      </c>
      <c r="S277" s="29"/>
      <c r="T277" s="25"/>
      <c r="U277" s="25"/>
      <c r="V277" s="25"/>
      <c r="W277" s="18" t="str">
        <f t="shared" si="611"/>
        <v/>
      </c>
      <c r="X277" s="18" t="str">
        <f t="shared" si="612"/>
        <v/>
      </c>
      <c r="Y277" s="18" t="str">
        <f t="shared" si="661"/>
        <v/>
      </c>
      <c r="Z277" s="18" t="str">
        <f t="shared" si="662"/>
        <v/>
      </c>
      <c r="AA277" s="18" t="str">
        <f>IF(ISNUMBER(Y277), Y277*COS(RADIANS(-$C277+Графики!$B$3))+Z277*SIN(RADIANS(-$C277+Графики!$B$3)),"")</f>
        <v/>
      </c>
      <c r="AB277" s="18" t="str">
        <f>IF(ISNUMBER(Y277), Y277*COS(RADIANS(-$C277+Графики!$B$5))+Z277*SIN(RADIANS(-$C277+Графики!$B$5)),"")</f>
        <v/>
      </c>
      <c r="AC277" s="24"/>
      <c r="AD277" s="25"/>
      <c r="AE277" s="25"/>
      <c r="AF277" s="25"/>
      <c r="AG277" s="18" t="str">
        <f t="shared" si="613"/>
        <v/>
      </c>
      <c r="AH277" s="18" t="str">
        <f t="shared" si="614"/>
        <v/>
      </c>
      <c r="AI277" s="18" t="str">
        <f t="shared" si="663"/>
        <v/>
      </c>
      <c r="AJ277" s="18" t="str">
        <f t="shared" si="664"/>
        <v/>
      </c>
      <c r="AK277" s="18" t="str">
        <f>IF(ISNUMBER(AI277), AI277*COS(RADIANS(-$C277+Графики!$B$3))+AJ277*SIN(RADIANS(-$C277+Графики!$B$3)),"")</f>
        <v/>
      </c>
      <c r="AL277" s="19" t="str">
        <f>IF(ISNUMBER(AI277), AI277*COS(RADIANS(-$C277+Графики!$B$5))+AJ277*SIN(RADIANS(-$C277+Графики!$B$5)),"")</f>
        <v/>
      </c>
      <c r="AM277" s="24"/>
      <c r="AN277" s="25"/>
      <c r="AO277" s="25"/>
      <c r="AP277" s="25"/>
      <c r="AQ277" s="18" t="str">
        <f t="shared" si="615"/>
        <v/>
      </c>
      <c r="AR277" s="18" t="str">
        <f t="shared" si="616"/>
        <v/>
      </c>
      <c r="AS277" s="18" t="str">
        <f t="shared" si="665"/>
        <v/>
      </c>
      <c r="AT277" s="18" t="str">
        <f t="shared" si="666"/>
        <v/>
      </c>
      <c r="AU277" s="18" t="str">
        <f>IF(ISNUMBER(AS277), AS277*COS(RADIANS(-$C277+Графики!$B$3))+AT277*SIN(RADIANS(-$C277+Графики!$B$3)),"")</f>
        <v/>
      </c>
      <c r="AV277" s="19" t="str">
        <f>IF(ISNUMBER(AS277), AS277*COS(RADIANS(-$C277+Графики!$B$5))+AT277*SIN(RADIANS(-$C277+Графики!$B$5)),"")</f>
        <v/>
      </c>
      <c r="AW277" s="24"/>
      <c r="AX277" s="25"/>
      <c r="AY277" s="25"/>
      <c r="AZ277" s="25"/>
      <c r="BA277" s="18" t="str">
        <f t="shared" si="617"/>
        <v/>
      </c>
      <c r="BB277" s="18" t="str">
        <f t="shared" si="618"/>
        <v/>
      </c>
      <c r="BC277" s="18" t="str">
        <f t="shared" si="667"/>
        <v/>
      </c>
      <c r="BD277" s="18" t="str">
        <f t="shared" si="668"/>
        <v/>
      </c>
      <c r="BE277" s="18" t="str">
        <f>IF(ISNUMBER(BC277), BC277*COS(RADIANS(-$C277+Графики!$B$3))+BD277*SIN(RADIANS(-$C277+Графики!$B$3)),"")</f>
        <v/>
      </c>
      <c r="BF277" s="19" t="str">
        <f>IF(ISNUMBER(BC277), BC277*COS(RADIANS(-$C277+Графики!$B$5))+BD277*SIN(RADIANS(-$C277+Графики!$B$5)),"")</f>
        <v/>
      </c>
      <c r="BG277" s="24"/>
      <c r="BH277" s="25"/>
      <c r="BI277" s="25"/>
      <c r="BJ277" s="25"/>
      <c r="BK277" s="18" t="str">
        <f t="shared" si="619"/>
        <v/>
      </c>
      <c r="BL277" s="18" t="str">
        <f t="shared" si="620"/>
        <v/>
      </c>
      <c r="BM277" s="18" t="str">
        <f t="shared" si="669"/>
        <v/>
      </c>
      <c r="BN277" s="18" t="str">
        <f t="shared" si="670"/>
        <v/>
      </c>
      <c r="BO277" s="18" t="str">
        <f>IF(ISNUMBER(BM277), BM277*COS(RADIANS(-$C277+Графики!$B$3))+BN277*SIN(RADIANS(-$C277+Графики!$B$3)),"")</f>
        <v/>
      </c>
      <c r="BP277" s="19" t="str">
        <f>IF(ISNUMBER(BM277), BM277*COS(RADIANS(-$C277+Графики!$B$5))+BN277*SIN(RADIANS(-$C277+Графики!$B$5)),"")</f>
        <v/>
      </c>
      <c r="BQ277" s="24"/>
      <c r="BR277" s="25"/>
      <c r="BS277" s="25"/>
      <c r="BT277" s="25"/>
      <c r="BU277" s="18" t="str">
        <f t="shared" si="621"/>
        <v/>
      </c>
      <c r="BV277" s="18" t="str">
        <f t="shared" si="622"/>
        <v/>
      </c>
      <c r="BW277" s="18" t="str">
        <f t="shared" si="671"/>
        <v/>
      </c>
      <c r="BX277" s="18" t="str">
        <f t="shared" si="672"/>
        <v/>
      </c>
      <c r="BY277" s="18" t="str">
        <f>IF(ISNUMBER(BW277), BW277*COS(RADIANS(-$C277+Графики!$B$3))+BX277*SIN(RADIANS(-$C277+Графики!$B$3)),"")</f>
        <v/>
      </c>
      <c r="BZ277" s="19" t="str">
        <f>IF(ISNUMBER(BW277), BW277*COS(RADIANS(-$C277+Графики!$B$5))+BX277*SIN(RADIANS(-$C277+Графики!$B$5)),"")</f>
        <v/>
      </c>
      <c r="CA277" s="29"/>
      <c r="CB277" s="25"/>
      <c r="CC277" s="25"/>
      <c r="CD277" s="25"/>
      <c r="CE277" s="18" t="str">
        <f t="shared" si="623"/>
        <v/>
      </c>
      <c r="CF277" s="18" t="str">
        <f t="shared" si="624"/>
        <v/>
      </c>
      <c r="CG277" s="18" t="str">
        <f t="shared" si="673"/>
        <v/>
      </c>
      <c r="CH277" s="18" t="str">
        <f t="shared" si="674"/>
        <v/>
      </c>
      <c r="CI277" s="18" t="str">
        <f>IF(ISNUMBER(CG277), CG277*COS(RADIANS(-$C277+Графики!$B$3))+CH277*SIN(RADIANS(-$C277+Графики!$B$3)),"")</f>
        <v/>
      </c>
      <c r="CJ277" s="19" t="str">
        <f>IF(ISNUMBER(CG277), CG277*COS(RADIANS(-$C277+Графики!$B$5))+CH277*SIN(RADIANS(-$C277+Графики!$B$5)),"")</f>
        <v/>
      </c>
      <c r="CK277" s="24"/>
      <c r="CL277" s="25"/>
      <c r="CM277" s="25"/>
      <c r="CN277" s="25"/>
      <c r="CO277" s="18" t="str">
        <f t="shared" si="625"/>
        <v/>
      </c>
      <c r="CP277" s="18" t="str">
        <f t="shared" si="626"/>
        <v/>
      </c>
      <c r="CQ277" s="18" t="str">
        <f t="shared" si="675"/>
        <v/>
      </c>
      <c r="CR277" s="18" t="str">
        <f t="shared" si="676"/>
        <v/>
      </c>
      <c r="CS277" s="18" t="str">
        <f>IF(ISNUMBER(CQ277), CQ277*COS(RADIANS(-$C277+Графики!$B$3))+CR277*SIN(RADIANS(-$C277+Графики!$B$3)),"")</f>
        <v/>
      </c>
      <c r="CT277" s="19" t="str">
        <f>IF(ISNUMBER(CQ277), CQ277*COS(RADIANS(-$C277+Графики!$B$5))+CR277*SIN(RADIANS(-$C277+Графики!$B$5)),"")</f>
        <v/>
      </c>
      <c r="CU277" s="24"/>
      <c r="CV277" s="25"/>
      <c r="CW277" s="25"/>
      <c r="CX277" s="25"/>
      <c r="CY277" s="18" t="str">
        <f t="shared" si="627"/>
        <v/>
      </c>
      <c r="CZ277" s="18" t="str">
        <f t="shared" si="628"/>
        <v/>
      </c>
      <c r="DA277" s="18" t="str">
        <f t="shared" si="677"/>
        <v/>
      </c>
      <c r="DB277" s="18" t="str">
        <f t="shared" si="678"/>
        <v/>
      </c>
      <c r="DC277" s="18" t="str">
        <f>IF(ISNUMBER(DA277), DA277*COS(RADIANS(-$C277+Графики!$B$3))+DB277*SIN(RADIANS(-$C277+Графики!$B$3)),"")</f>
        <v/>
      </c>
      <c r="DD277" s="19" t="str">
        <f>IF(ISNUMBER(DA277), DA277*COS(RADIANS(-$C277+Графики!$B$5))+DB277*SIN(RADIANS(-$C277+Графики!$B$5)),"")</f>
        <v/>
      </c>
      <c r="DE277" s="24"/>
      <c r="DF277" s="25"/>
      <c r="DG277" s="25"/>
      <c r="DH277" s="25"/>
      <c r="DI277" s="18" t="str">
        <f t="shared" si="629"/>
        <v/>
      </c>
      <c r="DJ277" s="18" t="str">
        <f t="shared" si="630"/>
        <v/>
      </c>
      <c r="DK277" s="18" t="str">
        <f t="shared" si="679"/>
        <v/>
      </c>
      <c r="DL277" s="18" t="str">
        <f t="shared" si="680"/>
        <v/>
      </c>
      <c r="DM277" s="18" t="str">
        <f>IF(ISNUMBER(DK277), DK277*COS(RADIANS(-$C277+Графики!$B$3))+DL277*SIN(RADIANS(-$C277+Графики!$B$3)),"")</f>
        <v/>
      </c>
      <c r="DN277" s="19" t="str">
        <f>IF(ISNUMBER(DK277), DK277*COS(RADIANS(-$C277+Графики!$B$5))+DL277*SIN(RADIANS(-$C277+Графики!$B$5)),"")</f>
        <v/>
      </c>
      <c r="DO277" s="24"/>
      <c r="DP277" s="25"/>
      <c r="DQ277" s="25"/>
      <c r="DR277" s="25"/>
      <c r="DS277" s="18" t="str">
        <f t="shared" si="631"/>
        <v/>
      </c>
      <c r="DT277" s="18" t="str">
        <f t="shared" si="632"/>
        <v/>
      </c>
      <c r="DU277" s="18" t="str">
        <f t="shared" si="681"/>
        <v/>
      </c>
      <c r="DV277" s="18" t="str">
        <f t="shared" si="682"/>
        <v/>
      </c>
      <c r="DW277" s="18" t="str">
        <f>IF(ISNUMBER(DU277), DU277*COS(RADIANS(-$C277+Графики!$B$3))+DV277*SIN(RADIANS(-$C277+Графики!$B$3)),"")</f>
        <v/>
      </c>
      <c r="DX277" s="19" t="str">
        <f>IF(ISNUMBER(DU277), DU277*COS(RADIANS(-$C277+Графики!$B$5))+DV277*SIN(RADIANS(-$C277+Графики!$B$5)),"")</f>
        <v/>
      </c>
      <c r="DY277" s="24"/>
      <c r="DZ277" s="25"/>
      <c r="EA277" s="25"/>
      <c r="EB277" s="25"/>
      <c r="EC277" s="18" t="str">
        <f t="shared" si="633"/>
        <v/>
      </c>
      <c r="ED277" s="18" t="str">
        <f t="shared" si="634"/>
        <v/>
      </c>
      <c r="EE277" s="18" t="str">
        <f t="shared" si="683"/>
        <v/>
      </c>
      <c r="EF277" s="18" t="str">
        <f t="shared" si="684"/>
        <v/>
      </c>
      <c r="EG277" s="18" t="str">
        <f>IF(ISNUMBER(EE277), EE277*COS(RADIANS(-$C277+Графики!$B$3))+EF277*SIN(RADIANS(-$C277+Графики!$B$3)),"")</f>
        <v/>
      </c>
      <c r="EH277" s="19" t="str">
        <f>IF(ISNUMBER(EE277), EE277*COS(RADIANS(-$C277+Графики!$B$5))+EF277*SIN(RADIANS(-$C277+Графики!$B$5)),"")</f>
        <v/>
      </c>
      <c r="EI277" s="24"/>
      <c r="EJ277" s="25"/>
      <c r="EK277" s="25"/>
      <c r="EL277" s="25"/>
      <c r="EM277" s="18" t="str">
        <f t="shared" si="635"/>
        <v/>
      </c>
      <c r="EN277" s="18" t="str">
        <f t="shared" si="636"/>
        <v/>
      </c>
      <c r="EO277" s="18" t="str">
        <f t="shared" si="685"/>
        <v/>
      </c>
      <c r="EP277" s="18" t="str">
        <f t="shared" si="686"/>
        <v/>
      </c>
      <c r="EQ277" s="18" t="str">
        <f>IF(ISNUMBER(EO277), EO277*COS(RADIANS(-$C277+Графики!$B$3))+EP277*SIN(RADIANS(-$C277+Графики!$B$3)),"")</f>
        <v/>
      </c>
      <c r="ER277" s="19" t="str">
        <f>IF(ISNUMBER(EO277), EO277*COS(RADIANS(-$C277+Графики!$B$5))+EP277*SIN(RADIANS(-$C277+Графики!$B$5)),"")</f>
        <v/>
      </c>
      <c r="ES277" s="24"/>
      <c r="ET277" s="25"/>
      <c r="EU277" s="25"/>
      <c r="EV277" s="25"/>
      <c r="EW277" s="18" t="str">
        <f t="shared" si="637"/>
        <v/>
      </c>
      <c r="EX277" s="18" t="str">
        <f t="shared" si="638"/>
        <v/>
      </c>
      <c r="EY277" s="18" t="str">
        <f t="shared" si="687"/>
        <v/>
      </c>
      <c r="EZ277" s="18" t="str">
        <f t="shared" si="688"/>
        <v/>
      </c>
      <c r="FA277" s="18" t="str">
        <f>IF(ISNUMBER(EY277), EY277*COS(RADIANS(-$C277+Графики!$B$3))+EZ277*SIN(RADIANS(-$C277+Графики!$B$3)),"")</f>
        <v/>
      </c>
      <c r="FB277" s="19" t="str">
        <f>IF(ISNUMBER(EY277), EY277*COS(RADIANS(-$C277+Графики!$B$5))+EZ277*SIN(RADIANS(-$C277+Графики!$B$5)),"")</f>
        <v/>
      </c>
      <c r="FC277" s="24"/>
      <c r="FD277" s="25"/>
      <c r="FE277" s="25"/>
      <c r="FF277" s="25"/>
      <c r="FG277" s="18" t="str">
        <f t="shared" si="639"/>
        <v/>
      </c>
      <c r="FH277" s="18" t="str">
        <f t="shared" si="640"/>
        <v/>
      </c>
      <c r="FI277" s="18" t="str">
        <f t="shared" si="689"/>
        <v/>
      </c>
      <c r="FJ277" s="18" t="str">
        <f t="shared" si="690"/>
        <v/>
      </c>
      <c r="FK277" s="18" t="str">
        <f>IF(ISNUMBER(FI277), FI277*COS(RADIANS(-$C277+Графики!$B$3))+FJ277*SIN(RADIANS(-$C277+Графики!$B$3)),"")</f>
        <v/>
      </c>
      <c r="FL277" s="19" t="str">
        <f>IF(ISNUMBER(FI277), FI277*COS(RADIANS(-$C277+Графики!$B$5))+FJ277*SIN(RADIANS(-$C277+Графики!$B$5)),"")</f>
        <v/>
      </c>
      <c r="FM277" s="24"/>
      <c r="FN277" s="25"/>
      <c r="FO277" s="25"/>
      <c r="FP277" s="25"/>
      <c r="FQ277" s="18" t="str">
        <f t="shared" si="641"/>
        <v/>
      </c>
      <c r="FR277" s="18" t="str">
        <f t="shared" si="642"/>
        <v/>
      </c>
      <c r="FS277" s="18" t="str">
        <f t="shared" si="691"/>
        <v/>
      </c>
      <c r="FT277" s="18" t="str">
        <f t="shared" si="692"/>
        <v/>
      </c>
      <c r="FU277" s="18" t="str">
        <f>IF(ISNUMBER(FS277), FS277*COS(RADIANS(-$C277+Графики!$B$3))+FT277*SIN(RADIANS(-$C277+Графики!$B$3)),"")</f>
        <v/>
      </c>
      <c r="FV277" s="19" t="str">
        <f>IF(ISNUMBER(FS277), FS277*COS(RADIANS(-$C277+Графики!$B$5))+FT277*SIN(RADIANS(-$C277+Графики!$B$5)),"")</f>
        <v/>
      </c>
      <c r="FW277" s="24"/>
      <c r="FX277" s="25"/>
      <c r="FY277" s="25"/>
      <c r="FZ277" s="25"/>
      <c r="GA277" s="18" t="str">
        <f t="shared" si="643"/>
        <v/>
      </c>
      <c r="GB277" s="18" t="str">
        <f t="shared" si="644"/>
        <v/>
      </c>
      <c r="GC277" s="18" t="str">
        <f t="shared" si="693"/>
        <v/>
      </c>
      <c r="GD277" s="18" t="str">
        <f t="shared" si="694"/>
        <v/>
      </c>
      <c r="GE277" s="18" t="str">
        <f>IF(ISNUMBER(GC277), GC277*COS(RADIANS(-$C277+Графики!$B$3))+GD277*SIN(RADIANS(-$C277+Графики!$B$3)),"")</f>
        <v/>
      </c>
      <c r="GF277" s="19" t="str">
        <f>IF(ISNUMBER(GC277), GC277*COS(RADIANS(-$C277+Графики!$B$5))+GD277*SIN(RADIANS(-$C277+Графики!$B$5)),"")</f>
        <v/>
      </c>
      <c r="GG277" s="24"/>
      <c r="GH277" s="25"/>
      <c r="GI277" s="25"/>
      <c r="GJ277" s="25"/>
      <c r="GK277" s="18" t="str">
        <f t="shared" si="645"/>
        <v/>
      </c>
      <c r="GL277" s="18" t="str">
        <f t="shared" si="646"/>
        <v/>
      </c>
      <c r="GM277" s="18" t="str">
        <f t="shared" si="695"/>
        <v/>
      </c>
      <c r="GN277" s="18" t="str">
        <f t="shared" si="696"/>
        <v/>
      </c>
      <c r="GO277" s="18" t="str">
        <f>IF(ISNUMBER(GM277), GM277*COS(RADIANS(-$C277+Графики!$B$3))+GN277*SIN(RADIANS(-$C277+Графики!$B$3)),"")</f>
        <v/>
      </c>
      <c r="GP277" s="19" t="str">
        <f>IF(ISNUMBER(GM277), GM277*COS(RADIANS(-$C277+Графики!$B$5))+GN277*SIN(RADIANS(-$C277+Графики!$B$5)),"")</f>
        <v/>
      </c>
      <c r="GQ277" s="24"/>
      <c r="GR277" s="25"/>
      <c r="GS277" s="25"/>
      <c r="GT277" s="25"/>
      <c r="GU277" s="18" t="str">
        <f t="shared" si="647"/>
        <v/>
      </c>
      <c r="GV277" s="18" t="str">
        <f t="shared" si="648"/>
        <v/>
      </c>
      <c r="GW277" s="18" t="str">
        <f t="shared" si="697"/>
        <v/>
      </c>
      <c r="GX277" s="18" t="str">
        <f t="shared" si="698"/>
        <v/>
      </c>
      <c r="GY277" s="18" t="str">
        <f>IF(ISNUMBER(GW277), GW277*COS(RADIANS(-$C277+Графики!$B$3))+GX277*SIN(RADIANS(-$C277+Графики!$B$3)),"")</f>
        <v/>
      </c>
      <c r="GZ277" s="19" t="str">
        <f>IF(ISNUMBER(GW277), GW277*COS(RADIANS(-$C277+Графики!$B$5))+GX277*SIN(RADIANS(-$C277+Графики!$B$5)),"")</f>
        <v/>
      </c>
      <c r="HA277" s="24"/>
      <c r="HB277" s="25"/>
      <c r="HC277" s="25"/>
      <c r="HD277" s="25"/>
      <c r="HE277" s="18" t="str">
        <f t="shared" si="649"/>
        <v/>
      </c>
      <c r="HF277" s="18" t="str">
        <f t="shared" si="650"/>
        <v/>
      </c>
      <c r="HG277" s="18" t="str">
        <f t="shared" si="699"/>
        <v/>
      </c>
      <c r="HH277" s="18" t="str">
        <f t="shared" si="700"/>
        <v/>
      </c>
      <c r="HI277" s="18" t="str">
        <f>IF(ISNUMBER(HG277), HG277*COS(RADIANS(-$C277+Графики!$B$3))+HH277*SIN(RADIANS(-$C277+Графики!$B$3)),"")</f>
        <v/>
      </c>
      <c r="HJ277" s="19" t="str">
        <f>IF(ISNUMBER(HG277), HG277*COS(RADIANS(-$C277+Графики!$B$5))+HH277*SIN(RADIANS(-$C277+Графики!$B$5)),"")</f>
        <v/>
      </c>
      <c r="HK277" s="24"/>
      <c r="HL277" s="25"/>
      <c r="HM277" s="25"/>
      <c r="HN277" s="25"/>
      <c r="HO277" s="18" t="str">
        <f t="shared" si="651"/>
        <v/>
      </c>
      <c r="HP277" s="18" t="str">
        <f t="shared" si="652"/>
        <v/>
      </c>
      <c r="HQ277" s="18" t="str">
        <f t="shared" si="701"/>
        <v/>
      </c>
      <c r="HR277" s="18" t="str">
        <f t="shared" si="702"/>
        <v/>
      </c>
      <c r="HS277" s="18" t="str">
        <f>IF(ISNUMBER(HQ277), HQ277*COS(RADIANS(-$C277+Графики!$B$3))+HR277*SIN(RADIANS(-$C277+Графики!$B$3)),"")</f>
        <v/>
      </c>
      <c r="HT277" s="19" t="str">
        <f>IF(ISNUMBER(HQ277), HQ277*COS(RADIANS(-$C277+Графики!$B$5))+HR277*SIN(RADIANS(-$C277+Графики!$B$5)),"")</f>
        <v/>
      </c>
      <c r="HU277" s="24"/>
      <c r="HV277" s="25"/>
      <c r="HW277" s="25"/>
      <c r="HX277" s="25"/>
      <c r="HY277" s="18" t="str">
        <f t="shared" si="653"/>
        <v/>
      </c>
      <c r="HZ277" s="18" t="str">
        <f t="shared" si="654"/>
        <v/>
      </c>
      <c r="IA277" s="18" t="str">
        <f t="shared" si="703"/>
        <v/>
      </c>
      <c r="IB277" s="18" t="str">
        <f t="shared" si="704"/>
        <v/>
      </c>
      <c r="IC277" s="18" t="str">
        <f>IF(ISNUMBER(IA277), IA277*COS(RADIANS(-$C277+Графики!$B$3))+IB277*SIN(RADIANS(-$C277+Графики!$B$3)),"")</f>
        <v/>
      </c>
      <c r="ID277" s="19" t="str">
        <f>IF(ISNUMBER(IA277), IA277*COS(RADIANS(-$C277+Графики!$B$5))+IB277*SIN(RADIANS(-$C277+Графики!$B$5)),"")</f>
        <v/>
      </c>
      <c r="IE277" s="24"/>
      <c r="IF277" s="25"/>
      <c r="IG277" s="25"/>
      <c r="IH277" s="25"/>
      <c r="II277" s="18" t="str">
        <f t="shared" si="655"/>
        <v/>
      </c>
      <c r="IJ277" s="18" t="str">
        <f t="shared" si="656"/>
        <v/>
      </c>
      <c r="IK277" s="18" t="str">
        <f t="shared" si="705"/>
        <v/>
      </c>
      <c r="IL277" s="18" t="str">
        <f t="shared" si="706"/>
        <v/>
      </c>
      <c r="IM277" s="18" t="str">
        <f>IF(ISNUMBER(IK277), IK277*COS(RADIANS(-$C277+Графики!$B$3))+IL277*SIN(RADIANS(-$C277+Графики!$B$3)),"")</f>
        <v/>
      </c>
      <c r="IN277" s="19" t="str">
        <f>IF(ISNUMBER(IK277), IK277*COS(RADIANS(-$C277+Графики!$B$5))+IL277*SIN(RADIANS(-$C277+Графики!$B$5)),"")</f>
        <v/>
      </c>
      <c r="IO277" s="24"/>
      <c r="IP277" s="25"/>
      <c r="IQ277" s="25"/>
      <c r="IR277" s="25"/>
      <c r="IS277" s="18" t="str">
        <f t="shared" si="657"/>
        <v/>
      </c>
      <c r="IT277" s="18" t="str">
        <f t="shared" si="658"/>
        <v/>
      </c>
      <c r="IU277" s="18" t="str">
        <f t="shared" si="707"/>
        <v/>
      </c>
      <c r="IV277" s="18" t="str">
        <f t="shared" si="708"/>
        <v/>
      </c>
      <c r="IW277" s="18" t="str">
        <f>IF(ISNUMBER(IU277), IU277*COS(RADIANS(-$C277+Графики!$B$3))+IV277*SIN(RADIANS(-$C277+Графики!$B$3)),"")</f>
        <v/>
      </c>
      <c r="IX277" s="19" t="str">
        <f>IF(ISNUMBER(IU277), IU277*COS(RADIANS(-$C277+Графики!$B$5))+IV277*SIN(RADIANS(-$C277+Графики!$B$5)),"")</f>
        <v/>
      </c>
    </row>
    <row r="278" spans="1:258" s="88" customFormat="1" x14ac:dyDescent="0.25">
      <c r="A278" s="44">
        <v>278</v>
      </c>
      <c r="B278" s="50">
        <v>0</v>
      </c>
      <c r="C278" s="11">
        <f>IF(Графики!$A$7="Расчитывать с учетом закручивания скважины",B278,0)</f>
        <v>0</v>
      </c>
      <c r="D278" s="47">
        <v>137.5</v>
      </c>
      <c r="E278" s="34">
        <f t="shared" si="712"/>
        <v>0</v>
      </c>
      <c r="F278" s="35">
        <f t="shared" si="712"/>
        <v>0</v>
      </c>
      <c r="G278" s="35">
        <f t="shared" si="710"/>
        <v>0</v>
      </c>
      <c r="H278" s="36">
        <f t="shared" si="711"/>
        <v>0</v>
      </c>
      <c r="I278" s="29"/>
      <c r="J278" s="25"/>
      <c r="K278" s="25"/>
      <c r="L278" s="25"/>
      <c r="M278" s="18" t="str">
        <f t="shared" si="609"/>
        <v/>
      </c>
      <c r="N278" s="18" t="str">
        <f t="shared" si="610"/>
        <v/>
      </c>
      <c r="O278" s="18" t="str">
        <f t="shared" si="659"/>
        <v/>
      </c>
      <c r="P278" s="18" t="str">
        <f t="shared" si="660"/>
        <v/>
      </c>
      <c r="Q278" s="18" t="str">
        <f>IF(ISNUMBER(O278), O278*COS(RADIANS(-$C278+Графики!$B$3))+P278*SIN(RADIANS(-$C278+Графики!$B$3)),"")</f>
        <v/>
      </c>
      <c r="R278" s="19" t="str">
        <f>IF(ISNUMBER(O278), O278*COS(RADIANS(-$C278+Графики!$B$5))+P278*SIN(RADIANS(-$C278+Графики!$B$5)),"")</f>
        <v/>
      </c>
      <c r="S278" s="29"/>
      <c r="T278" s="25"/>
      <c r="U278" s="25"/>
      <c r="V278" s="25"/>
      <c r="W278" s="18" t="str">
        <f t="shared" si="611"/>
        <v/>
      </c>
      <c r="X278" s="18" t="str">
        <f t="shared" si="612"/>
        <v/>
      </c>
      <c r="Y278" s="18" t="str">
        <f t="shared" si="661"/>
        <v/>
      </c>
      <c r="Z278" s="18" t="str">
        <f t="shared" si="662"/>
        <v/>
      </c>
      <c r="AA278" s="18" t="str">
        <f>IF(ISNUMBER(Y278), Y278*COS(RADIANS(-$C278+Графики!$B$3))+Z278*SIN(RADIANS(-$C278+Графики!$B$3)),"")</f>
        <v/>
      </c>
      <c r="AB278" s="18" t="str">
        <f>IF(ISNUMBER(Y278), Y278*COS(RADIANS(-$C278+Графики!$B$5))+Z278*SIN(RADIANS(-$C278+Графики!$B$5)),"")</f>
        <v/>
      </c>
      <c r="AC278" s="24"/>
      <c r="AD278" s="25"/>
      <c r="AE278" s="25"/>
      <c r="AF278" s="25"/>
      <c r="AG278" s="18" t="str">
        <f t="shared" si="613"/>
        <v/>
      </c>
      <c r="AH278" s="18" t="str">
        <f t="shared" si="614"/>
        <v/>
      </c>
      <c r="AI278" s="18" t="str">
        <f t="shared" si="663"/>
        <v/>
      </c>
      <c r="AJ278" s="18" t="str">
        <f t="shared" si="664"/>
        <v/>
      </c>
      <c r="AK278" s="18" t="str">
        <f>IF(ISNUMBER(AI278), AI278*COS(RADIANS(-$C278+Графики!$B$3))+AJ278*SIN(RADIANS(-$C278+Графики!$B$3)),"")</f>
        <v/>
      </c>
      <c r="AL278" s="19" t="str">
        <f>IF(ISNUMBER(AI278), AI278*COS(RADIANS(-$C278+Графики!$B$5))+AJ278*SIN(RADIANS(-$C278+Графики!$B$5)),"")</f>
        <v/>
      </c>
      <c r="AM278" s="24"/>
      <c r="AN278" s="25"/>
      <c r="AO278" s="25"/>
      <c r="AP278" s="25"/>
      <c r="AQ278" s="18" t="str">
        <f t="shared" si="615"/>
        <v/>
      </c>
      <c r="AR278" s="18" t="str">
        <f t="shared" si="616"/>
        <v/>
      </c>
      <c r="AS278" s="18" t="str">
        <f t="shared" si="665"/>
        <v/>
      </c>
      <c r="AT278" s="18" t="str">
        <f t="shared" si="666"/>
        <v/>
      </c>
      <c r="AU278" s="18" t="str">
        <f>IF(ISNUMBER(AS278), AS278*COS(RADIANS(-$C278+Графики!$B$3))+AT278*SIN(RADIANS(-$C278+Графики!$B$3)),"")</f>
        <v/>
      </c>
      <c r="AV278" s="19" t="str">
        <f>IF(ISNUMBER(AS278), AS278*COS(RADIANS(-$C278+Графики!$B$5))+AT278*SIN(RADIANS(-$C278+Графики!$B$5)),"")</f>
        <v/>
      </c>
      <c r="AW278" s="24"/>
      <c r="AX278" s="25"/>
      <c r="AY278" s="25"/>
      <c r="AZ278" s="25"/>
      <c r="BA278" s="18" t="str">
        <f t="shared" si="617"/>
        <v/>
      </c>
      <c r="BB278" s="18" t="str">
        <f t="shared" si="618"/>
        <v/>
      </c>
      <c r="BC278" s="18" t="str">
        <f t="shared" si="667"/>
        <v/>
      </c>
      <c r="BD278" s="18" t="str">
        <f t="shared" si="668"/>
        <v/>
      </c>
      <c r="BE278" s="18" t="str">
        <f>IF(ISNUMBER(BC278), BC278*COS(RADIANS(-$C278+Графики!$B$3))+BD278*SIN(RADIANS(-$C278+Графики!$B$3)),"")</f>
        <v/>
      </c>
      <c r="BF278" s="19" t="str">
        <f>IF(ISNUMBER(BC278), BC278*COS(RADIANS(-$C278+Графики!$B$5))+BD278*SIN(RADIANS(-$C278+Графики!$B$5)),"")</f>
        <v/>
      </c>
      <c r="BG278" s="24"/>
      <c r="BH278" s="25"/>
      <c r="BI278" s="25"/>
      <c r="BJ278" s="25"/>
      <c r="BK278" s="18" t="str">
        <f t="shared" si="619"/>
        <v/>
      </c>
      <c r="BL278" s="18" t="str">
        <f t="shared" si="620"/>
        <v/>
      </c>
      <c r="BM278" s="18" t="str">
        <f t="shared" si="669"/>
        <v/>
      </c>
      <c r="BN278" s="18" t="str">
        <f t="shared" si="670"/>
        <v/>
      </c>
      <c r="BO278" s="18" t="str">
        <f>IF(ISNUMBER(BM278), BM278*COS(RADIANS(-$C278+Графики!$B$3))+BN278*SIN(RADIANS(-$C278+Графики!$B$3)),"")</f>
        <v/>
      </c>
      <c r="BP278" s="19" t="str">
        <f>IF(ISNUMBER(BM278), BM278*COS(RADIANS(-$C278+Графики!$B$5))+BN278*SIN(RADIANS(-$C278+Графики!$B$5)),"")</f>
        <v/>
      </c>
      <c r="BQ278" s="24"/>
      <c r="BR278" s="25"/>
      <c r="BS278" s="25"/>
      <c r="BT278" s="25"/>
      <c r="BU278" s="18" t="str">
        <f t="shared" si="621"/>
        <v/>
      </c>
      <c r="BV278" s="18" t="str">
        <f t="shared" si="622"/>
        <v/>
      </c>
      <c r="BW278" s="18" t="str">
        <f t="shared" si="671"/>
        <v/>
      </c>
      <c r="BX278" s="18" t="str">
        <f t="shared" si="672"/>
        <v/>
      </c>
      <c r="BY278" s="18" t="str">
        <f>IF(ISNUMBER(BW278), BW278*COS(RADIANS(-$C278+Графики!$B$3))+BX278*SIN(RADIANS(-$C278+Графики!$B$3)),"")</f>
        <v/>
      </c>
      <c r="BZ278" s="19" t="str">
        <f>IF(ISNUMBER(BW278), BW278*COS(RADIANS(-$C278+Графики!$B$5))+BX278*SIN(RADIANS(-$C278+Графики!$B$5)),"")</f>
        <v/>
      </c>
      <c r="CA278" s="29"/>
      <c r="CB278" s="25"/>
      <c r="CC278" s="25"/>
      <c r="CD278" s="25"/>
      <c r="CE278" s="18" t="str">
        <f t="shared" si="623"/>
        <v/>
      </c>
      <c r="CF278" s="18" t="str">
        <f t="shared" si="624"/>
        <v/>
      </c>
      <c r="CG278" s="18" t="str">
        <f t="shared" si="673"/>
        <v/>
      </c>
      <c r="CH278" s="18" t="str">
        <f t="shared" si="674"/>
        <v/>
      </c>
      <c r="CI278" s="18" t="str">
        <f>IF(ISNUMBER(CG278), CG278*COS(RADIANS(-$C278+Графики!$B$3))+CH278*SIN(RADIANS(-$C278+Графики!$B$3)),"")</f>
        <v/>
      </c>
      <c r="CJ278" s="19" t="str">
        <f>IF(ISNUMBER(CG278), CG278*COS(RADIANS(-$C278+Графики!$B$5))+CH278*SIN(RADIANS(-$C278+Графики!$B$5)),"")</f>
        <v/>
      </c>
      <c r="CK278" s="24"/>
      <c r="CL278" s="25"/>
      <c r="CM278" s="25"/>
      <c r="CN278" s="25"/>
      <c r="CO278" s="18" t="str">
        <f t="shared" si="625"/>
        <v/>
      </c>
      <c r="CP278" s="18" t="str">
        <f t="shared" si="626"/>
        <v/>
      </c>
      <c r="CQ278" s="18" t="str">
        <f t="shared" si="675"/>
        <v/>
      </c>
      <c r="CR278" s="18" t="str">
        <f t="shared" si="676"/>
        <v/>
      </c>
      <c r="CS278" s="18" t="str">
        <f>IF(ISNUMBER(CQ278), CQ278*COS(RADIANS(-$C278+Графики!$B$3))+CR278*SIN(RADIANS(-$C278+Графики!$B$3)),"")</f>
        <v/>
      </c>
      <c r="CT278" s="19" t="str">
        <f>IF(ISNUMBER(CQ278), CQ278*COS(RADIANS(-$C278+Графики!$B$5))+CR278*SIN(RADIANS(-$C278+Графики!$B$5)),"")</f>
        <v/>
      </c>
      <c r="CU278" s="24"/>
      <c r="CV278" s="25"/>
      <c r="CW278" s="25"/>
      <c r="CX278" s="25"/>
      <c r="CY278" s="18" t="str">
        <f t="shared" si="627"/>
        <v/>
      </c>
      <c r="CZ278" s="18" t="str">
        <f t="shared" si="628"/>
        <v/>
      </c>
      <c r="DA278" s="18" t="str">
        <f t="shared" si="677"/>
        <v/>
      </c>
      <c r="DB278" s="18" t="str">
        <f t="shared" si="678"/>
        <v/>
      </c>
      <c r="DC278" s="18" t="str">
        <f>IF(ISNUMBER(DA278), DA278*COS(RADIANS(-$C278+Графики!$B$3))+DB278*SIN(RADIANS(-$C278+Графики!$B$3)),"")</f>
        <v/>
      </c>
      <c r="DD278" s="19" t="str">
        <f>IF(ISNUMBER(DA278), DA278*COS(RADIANS(-$C278+Графики!$B$5))+DB278*SIN(RADIANS(-$C278+Графики!$B$5)),"")</f>
        <v/>
      </c>
      <c r="DE278" s="24"/>
      <c r="DF278" s="25"/>
      <c r="DG278" s="25"/>
      <c r="DH278" s="25"/>
      <c r="DI278" s="18" t="str">
        <f t="shared" si="629"/>
        <v/>
      </c>
      <c r="DJ278" s="18" t="str">
        <f t="shared" si="630"/>
        <v/>
      </c>
      <c r="DK278" s="18" t="str">
        <f t="shared" si="679"/>
        <v/>
      </c>
      <c r="DL278" s="18" t="str">
        <f t="shared" si="680"/>
        <v/>
      </c>
      <c r="DM278" s="18" t="str">
        <f>IF(ISNUMBER(DK278), DK278*COS(RADIANS(-$C278+Графики!$B$3))+DL278*SIN(RADIANS(-$C278+Графики!$B$3)),"")</f>
        <v/>
      </c>
      <c r="DN278" s="19" t="str">
        <f>IF(ISNUMBER(DK278), DK278*COS(RADIANS(-$C278+Графики!$B$5))+DL278*SIN(RADIANS(-$C278+Графики!$B$5)),"")</f>
        <v/>
      </c>
      <c r="DO278" s="24"/>
      <c r="DP278" s="25"/>
      <c r="DQ278" s="25"/>
      <c r="DR278" s="25"/>
      <c r="DS278" s="18" t="str">
        <f t="shared" si="631"/>
        <v/>
      </c>
      <c r="DT278" s="18" t="str">
        <f t="shared" si="632"/>
        <v/>
      </c>
      <c r="DU278" s="18" t="str">
        <f t="shared" si="681"/>
        <v/>
      </c>
      <c r="DV278" s="18" t="str">
        <f t="shared" si="682"/>
        <v/>
      </c>
      <c r="DW278" s="18" t="str">
        <f>IF(ISNUMBER(DU278), DU278*COS(RADIANS(-$C278+Графики!$B$3))+DV278*SIN(RADIANS(-$C278+Графики!$B$3)),"")</f>
        <v/>
      </c>
      <c r="DX278" s="19" t="str">
        <f>IF(ISNUMBER(DU278), DU278*COS(RADIANS(-$C278+Графики!$B$5))+DV278*SIN(RADIANS(-$C278+Графики!$B$5)),"")</f>
        <v/>
      </c>
      <c r="DY278" s="24"/>
      <c r="DZ278" s="25"/>
      <c r="EA278" s="25"/>
      <c r="EB278" s="25"/>
      <c r="EC278" s="18" t="str">
        <f t="shared" si="633"/>
        <v/>
      </c>
      <c r="ED278" s="18" t="str">
        <f t="shared" si="634"/>
        <v/>
      </c>
      <c r="EE278" s="18" t="str">
        <f t="shared" si="683"/>
        <v/>
      </c>
      <c r="EF278" s="18" t="str">
        <f t="shared" si="684"/>
        <v/>
      </c>
      <c r="EG278" s="18" t="str">
        <f>IF(ISNUMBER(EE278), EE278*COS(RADIANS(-$C278+Графики!$B$3))+EF278*SIN(RADIANS(-$C278+Графики!$B$3)),"")</f>
        <v/>
      </c>
      <c r="EH278" s="19" t="str">
        <f>IF(ISNUMBER(EE278), EE278*COS(RADIANS(-$C278+Графики!$B$5))+EF278*SIN(RADIANS(-$C278+Графики!$B$5)),"")</f>
        <v/>
      </c>
      <c r="EI278" s="24"/>
      <c r="EJ278" s="25"/>
      <c r="EK278" s="25"/>
      <c r="EL278" s="25"/>
      <c r="EM278" s="18" t="str">
        <f t="shared" si="635"/>
        <v/>
      </c>
      <c r="EN278" s="18" t="str">
        <f t="shared" si="636"/>
        <v/>
      </c>
      <c r="EO278" s="18" t="str">
        <f t="shared" si="685"/>
        <v/>
      </c>
      <c r="EP278" s="18" t="str">
        <f t="shared" si="686"/>
        <v/>
      </c>
      <c r="EQ278" s="18" t="str">
        <f>IF(ISNUMBER(EO278), EO278*COS(RADIANS(-$C278+Графики!$B$3))+EP278*SIN(RADIANS(-$C278+Графики!$B$3)),"")</f>
        <v/>
      </c>
      <c r="ER278" s="19" t="str">
        <f>IF(ISNUMBER(EO278), EO278*COS(RADIANS(-$C278+Графики!$B$5))+EP278*SIN(RADIANS(-$C278+Графики!$B$5)),"")</f>
        <v/>
      </c>
      <c r="ES278" s="24"/>
      <c r="ET278" s="25"/>
      <c r="EU278" s="25"/>
      <c r="EV278" s="25"/>
      <c r="EW278" s="18" t="str">
        <f t="shared" si="637"/>
        <v/>
      </c>
      <c r="EX278" s="18" t="str">
        <f t="shared" si="638"/>
        <v/>
      </c>
      <c r="EY278" s="18" t="str">
        <f t="shared" si="687"/>
        <v/>
      </c>
      <c r="EZ278" s="18" t="str">
        <f t="shared" si="688"/>
        <v/>
      </c>
      <c r="FA278" s="18" t="str">
        <f>IF(ISNUMBER(EY278), EY278*COS(RADIANS(-$C278+Графики!$B$3))+EZ278*SIN(RADIANS(-$C278+Графики!$B$3)),"")</f>
        <v/>
      </c>
      <c r="FB278" s="19" t="str">
        <f>IF(ISNUMBER(EY278), EY278*COS(RADIANS(-$C278+Графики!$B$5))+EZ278*SIN(RADIANS(-$C278+Графики!$B$5)),"")</f>
        <v/>
      </c>
      <c r="FC278" s="24"/>
      <c r="FD278" s="25"/>
      <c r="FE278" s="25"/>
      <c r="FF278" s="25"/>
      <c r="FG278" s="18" t="str">
        <f t="shared" si="639"/>
        <v/>
      </c>
      <c r="FH278" s="18" t="str">
        <f t="shared" si="640"/>
        <v/>
      </c>
      <c r="FI278" s="18" t="str">
        <f t="shared" si="689"/>
        <v/>
      </c>
      <c r="FJ278" s="18" t="str">
        <f t="shared" si="690"/>
        <v/>
      </c>
      <c r="FK278" s="18" t="str">
        <f>IF(ISNUMBER(FI278), FI278*COS(RADIANS(-$C278+Графики!$B$3))+FJ278*SIN(RADIANS(-$C278+Графики!$B$3)),"")</f>
        <v/>
      </c>
      <c r="FL278" s="19" t="str">
        <f>IF(ISNUMBER(FI278), FI278*COS(RADIANS(-$C278+Графики!$B$5))+FJ278*SIN(RADIANS(-$C278+Графики!$B$5)),"")</f>
        <v/>
      </c>
      <c r="FM278" s="24"/>
      <c r="FN278" s="25"/>
      <c r="FO278" s="25"/>
      <c r="FP278" s="25"/>
      <c r="FQ278" s="18" t="str">
        <f t="shared" si="641"/>
        <v/>
      </c>
      <c r="FR278" s="18" t="str">
        <f t="shared" si="642"/>
        <v/>
      </c>
      <c r="FS278" s="18" t="str">
        <f t="shared" si="691"/>
        <v/>
      </c>
      <c r="FT278" s="18" t="str">
        <f t="shared" si="692"/>
        <v/>
      </c>
      <c r="FU278" s="18" t="str">
        <f>IF(ISNUMBER(FS278), FS278*COS(RADIANS(-$C278+Графики!$B$3))+FT278*SIN(RADIANS(-$C278+Графики!$B$3)),"")</f>
        <v/>
      </c>
      <c r="FV278" s="19" t="str">
        <f>IF(ISNUMBER(FS278), FS278*COS(RADIANS(-$C278+Графики!$B$5))+FT278*SIN(RADIANS(-$C278+Графики!$B$5)),"")</f>
        <v/>
      </c>
      <c r="FW278" s="24"/>
      <c r="FX278" s="25"/>
      <c r="FY278" s="25"/>
      <c r="FZ278" s="25"/>
      <c r="GA278" s="18" t="str">
        <f t="shared" si="643"/>
        <v/>
      </c>
      <c r="GB278" s="18" t="str">
        <f t="shared" si="644"/>
        <v/>
      </c>
      <c r="GC278" s="18" t="str">
        <f t="shared" si="693"/>
        <v/>
      </c>
      <c r="GD278" s="18" t="str">
        <f t="shared" si="694"/>
        <v/>
      </c>
      <c r="GE278" s="18" t="str">
        <f>IF(ISNUMBER(GC278), GC278*COS(RADIANS(-$C278+Графики!$B$3))+GD278*SIN(RADIANS(-$C278+Графики!$B$3)),"")</f>
        <v/>
      </c>
      <c r="GF278" s="19" t="str">
        <f>IF(ISNUMBER(GC278), GC278*COS(RADIANS(-$C278+Графики!$B$5))+GD278*SIN(RADIANS(-$C278+Графики!$B$5)),"")</f>
        <v/>
      </c>
      <c r="GG278" s="24"/>
      <c r="GH278" s="25"/>
      <c r="GI278" s="25"/>
      <c r="GJ278" s="25"/>
      <c r="GK278" s="18" t="str">
        <f t="shared" si="645"/>
        <v/>
      </c>
      <c r="GL278" s="18" t="str">
        <f t="shared" si="646"/>
        <v/>
      </c>
      <c r="GM278" s="18" t="str">
        <f t="shared" si="695"/>
        <v/>
      </c>
      <c r="GN278" s="18" t="str">
        <f t="shared" si="696"/>
        <v/>
      </c>
      <c r="GO278" s="18" t="str">
        <f>IF(ISNUMBER(GM278), GM278*COS(RADIANS(-$C278+Графики!$B$3))+GN278*SIN(RADIANS(-$C278+Графики!$B$3)),"")</f>
        <v/>
      </c>
      <c r="GP278" s="19" t="str">
        <f>IF(ISNUMBER(GM278), GM278*COS(RADIANS(-$C278+Графики!$B$5))+GN278*SIN(RADIANS(-$C278+Графики!$B$5)),"")</f>
        <v/>
      </c>
      <c r="GQ278" s="24"/>
      <c r="GR278" s="25"/>
      <c r="GS278" s="25"/>
      <c r="GT278" s="25"/>
      <c r="GU278" s="18" t="str">
        <f t="shared" si="647"/>
        <v/>
      </c>
      <c r="GV278" s="18" t="str">
        <f t="shared" si="648"/>
        <v/>
      </c>
      <c r="GW278" s="18" t="str">
        <f t="shared" si="697"/>
        <v/>
      </c>
      <c r="GX278" s="18" t="str">
        <f t="shared" si="698"/>
        <v/>
      </c>
      <c r="GY278" s="18" t="str">
        <f>IF(ISNUMBER(GW278), GW278*COS(RADIANS(-$C278+Графики!$B$3))+GX278*SIN(RADIANS(-$C278+Графики!$B$3)),"")</f>
        <v/>
      </c>
      <c r="GZ278" s="19" t="str">
        <f>IF(ISNUMBER(GW278), GW278*COS(RADIANS(-$C278+Графики!$B$5))+GX278*SIN(RADIANS(-$C278+Графики!$B$5)),"")</f>
        <v/>
      </c>
      <c r="HA278" s="24"/>
      <c r="HB278" s="25"/>
      <c r="HC278" s="25"/>
      <c r="HD278" s="25"/>
      <c r="HE278" s="18" t="str">
        <f t="shared" si="649"/>
        <v/>
      </c>
      <c r="HF278" s="18" t="str">
        <f t="shared" si="650"/>
        <v/>
      </c>
      <c r="HG278" s="18" t="str">
        <f t="shared" si="699"/>
        <v/>
      </c>
      <c r="HH278" s="18" t="str">
        <f t="shared" si="700"/>
        <v/>
      </c>
      <c r="HI278" s="18" t="str">
        <f>IF(ISNUMBER(HG278), HG278*COS(RADIANS(-$C278+Графики!$B$3))+HH278*SIN(RADIANS(-$C278+Графики!$B$3)),"")</f>
        <v/>
      </c>
      <c r="HJ278" s="19" t="str">
        <f>IF(ISNUMBER(HG278), HG278*COS(RADIANS(-$C278+Графики!$B$5))+HH278*SIN(RADIANS(-$C278+Графики!$B$5)),"")</f>
        <v/>
      </c>
      <c r="HK278" s="24"/>
      <c r="HL278" s="25"/>
      <c r="HM278" s="25"/>
      <c r="HN278" s="25"/>
      <c r="HO278" s="18" t="str">
        <f t="shared" si="651"/>
        <v/>
      </c>
      <c r="HP278" s="18" t="str">
        <f t="shared" si="652"/>
        <v/>
      </c>
      <c r="HQ278" s="18" t="str">
        <f t="shared" si="701"/>
        <v/>
      </c>
      <c r="HR278" s="18" t="str">
        <f t="shared" si="702"/>
        <v/>
      </c>
      <c r="HS278" s="18" t="str">
        <f>IF(ISNUMBER(HQ278), HQ278*COS(RADIANS(-$C278+Графики!$B$3))+HR278*SIN(RADIANS(-$C278+Графики!$B$3)),"")</f>
        <v/>
      </c>
      <c r="HT278" s="19" t="str">
        <f>IF(ISNUMBER(HQ278), HQ278*COS(RADIANS(-$C278+Графики!$B$5))+HR278*SIN(RADIANS(-$C278+Графики!$B$5)),"")</f>
        <v/>
      </c>
      <c r="HU278" s="24"/>
      <c r="HV278" s="25"/>
      <c r="HW278" s="25"/>
      <c r="HX278" s="25"/>
      <c r="HY278" s="18" t="str">
        <f t="shared" si="653"/>
        <v/>
      </c>
      <c r="HZ278" s="18" t="str">
        <f t="shared" si="654"/>
        <v/>
      </c>
      <c r="IA278" s="18" t="str">
        <f t="shared" si="703"/>
        <v/>
      </c>
      <c r="IB278" s="18" t="str">
        <f t="shared" si="704"/>
        <v/>
      </c>
      <c r="IC278" s="18" t="str">
        <f>IF(ISNUMBER(IA278), IA278*COS(RADIANS(-$C278+Графики!$B$3))+IB278*SIN(RADIANS(-$C278+Графики!$B$3)),"")</f>
        <v/>
      </c>
      <c r="ID278" s="19" t="str">
        <f>IF(ISNUMBER(IA278), IA278*COS(RADIANS(-$C278+Графики!$B$5))+IB278*SIN(RADIANS(-$C278+Графики!$B$5)),"")</f>
        <v/>
      </c>
      <c r="IE278" s="24"/>
      <c r="IF278" s="25"/>
      <c r="IG278" s="25"/>
      <c r="IH278" s="25"/>
      <c r="II278" s="18" t="str">
        <f t="shared" si="655"/>
        <v/>
      </c>
      <c r="IJ278" s="18" t="str">
        <f t="shared" si="656"/>
        <v/>
      </c>
      <c r="IK278" s="18" t="str">
        <f t="shared" si="705"/>
        <v/>
      </c>
      <c r="IL278" s="18" t="str">
        <f t="shared" si="706"/>
        <v/>
      </c>
      <c r="IM278" s="18" t="str">
        <f>IF(ISNUMBER(IK278), IK278*COS(RADIANS(-$C278+Графики!$B$3))+IL278*SIN(RADIANS(-$C278+Графики!$B$3)),"")</f>
        <v/>
      </c>
      <c r="IN278" s="19" t="str">
        <f>IF(ISNUMBER(IK278), IK278*COS(RADIANS(-$C278+Графики!$B$5))+IL278*SIN(RADIANS(-$C278+Графики!$B$5)),"")</f>
        <v/>
      </c>
      <c r="IO278" s="24"/>
      <c r="IP278" s="25"/>
      <c r="IQ278" s="25"/>
      <c r="IR278" s="25"/>
      <c r="IS278" s="18" t="str">
        <f t="shared" si="657"/>
        <v/>
      </c>
      <c r="IT278" s="18" t="str">
        <f t="shared" si="658"/>
        <v/>
      </c>
      <c r="IU278" s="18" t="str">
        <f t="shared" si="707"/>
        <v/>
      </c>
      <c r="IV278" s="18" t="str">
        <f t="shared" si="708"/>
        <v/>
      </c>
      <c r="IW278" s="18" t="str">
        <f>IF(ISNUMBER(IU278), IU278*COS(RADIANS(-$C278+Графики!$B$3))+IV278*SIN(RADIANS(-$C278+Графики!$B$3)),"")</f>
        <v/>
      </c>
      <c r="IX278" s="19" t="str">
        <f>IF(ISNUMBER(IU278), IU278*COS(RADIANS(-$C278+Графики!$B$5))+IV278*SIN(RADIANS(-$C278+Графики!$B$5)),"")</f>
        <v/>
      </c>
    </row>
    <row r="279" spans="1:258" s="88" customFormat="1" x14ac:dyDescent="0.25">
      <c r="A279" s="44">
        <v>279</v>
      </c>
      <c r="B279" s="50">
        <v>0</v>
      </c>
      <c r="C279" s="11">
        <f>IF(Графики!$A$7="Расчитывать с учетом закручивания скважины",B279,0)</f>
        <v>0</v>
      </c>
      <c r="D279" s="47">
        <v>138</v>
      </c>
      <c r="E279" s="34">
        <f t="shared" si="712"/>
        <v>0</v>
      </c>
      <c r="F279" s="35">
        <f t="shared" si="712"/>
        <v>0</v>
      </c>
      <c r="G279" s="35">
        <f t="shared" si="710"/>
        <v>0</v>
      </c>
      <c r="H279" s="36">
        <f t="shared" si="711"/>
        <v>0</v>
      </c>
      <c r="I279" s="29"/>
      <c r="J279" s="25"/>
      <c r="K279" s="25"/>
      <c r="L279" s="25"/>
      <c r="M279" s="18" t="str">
        <f t="shared" si="609"/>
        <v/>
      </c>
      <c r="N279" s="18" t="str">
        <f t="shared" si="610"/>
        <v/>
      </c>
      <c r="O279" s="18" t="str">
        <f t="shared" si="659"/>
        <v/>
      </c>
      <c r="P279" s="18" t="str">
        <f t="shared" si="660"/>
        <v/>
      </c>
      <c r="Q279" s="18" t="str">
        <f>IF(ISNUMBER(O279), O279*COS(RADIANS(-$C279+Графики!$B$3))+P279*SIN(RADIANS(-$C279+Графики!$B$3)),"")</f>
        <v/>
      </c>
      <c r="R279" s="19" t="str">
        <f>IF(ISNUMBER(O279), O279*COS(RADIANS(-$C279+Графики!$B$5))+P279*SIN(RADIANS(-$C279+Графики!$B$5)),"")</f>
        <v/>
      </c>
      <c r="S279" s="29"/>
      <c r="T279" s="25"/>
      <c r="U279" s="25"/>
      <c r="V279" s="25"/>
      <c r="W279" s="18" t="str">
        <f t="shared" si="611"/>
        <v/>
      </c>
      <c r="X279" s="18" t="str">
        <f t="shared" si="612"/>
        <v/>
      </c>
      <c r="Y279" s="18" t="str">
        <f t="shared" si="661"/>
        <v/>
      </c>
      <c r="Z279" s="18" t="str">
        <f t="shared" si="662"/>
        <v/>
      </c>
      <c r="AA279" s="18" t="str">
        <f>IF(ISNUMBER(Y279), Y279*COS(RADIANS(-$C279+Графики!$B$3))+Z279*SIN(RADIANS(-$C279+Графики!$B$3)),"")</f>
        <v/>
      </c>
      <c r="AB279" s="18" t="str">
        <f>IF(ISNUMBER(Y279), Y279*COS(RADIANS(-$C279+Графики!$B$5))+Z279*SIN(RADIANS(-$C279+Графики!$B$5)),"")</f>
        <v/>
      </c>
      <c r="AC279" s="24"/>
      <c r="AD279" s="25"/>
      <c r="AE279" s="25"/>
      <c r="AF279" s="25"/>
      <c r="AG279" s="18" t="str">
        <f t="shared" si="613"/>
        <v/>
      </c>
      <c r="AH279" s="18" t="str">
        <f t="shared" si="614"/>
        <v/>
      </c>
      <c r="AI279" s="18" t="str">
        <f t="shared" si="663"/>
        <v/>
      </c>
      <c r="AJ279" s="18" t="str">
        <f t="shared" si="664"/>
        <v/>
      </c>
      <c r="AK279" s="18" t="str">
        <f>IF(ISNUMBER(AI279), AI279*COS(RADIANS(-$C279+Графики!$B$3))+AJ279*SIN(RADIANS(-$C279+Графики!$B$3)),"")</f>
        <v/>
      </c>
      <c r="AL279" s="19" t="str">
        <f>IF(ISNUMBER(AI279), AI279*COS(RADIANS(-$C279+Графики!$B$5))+AJ279*SIN(RADIANS(-$C279+Графики!$B$5)),"")</f>
        <v/>
      </c>
      <c r="AM279" s="24"/>
      <c r="AN279" s="25"/>
      <c r="AO279" s="25"/>
      <c r="AP279" s="25"/>
      <c r="AQ279" s="18" t="str">
        <f t="shared" si="615"/>
        <v/>
      </c>
      <c r="AR279" s="18" t="str">
        <f t="shared" si="616"/>
        <v/>
      </c>
      <c r="AS279" s="18" t="str">
        <f t="shared" si="665"/>
        <v/>
      </c>
      <c r="AT279" s="18" t="str">
        <f t="shared" si="666"/>
        <v/>
      </c>
      <c r="AU279" s="18" t="str">
        <f>IF(ISNUMBER(AS279), AS279*COS(RADIANS(-$C279+Графики!$B$3))+AT279*SIN(RADIANS(-$C279+Графики!$B$3)),"")</f>
        <v/>
      </c>
      <c r="AV279" s="19" t="str">
        <f>IF(ISNUMBER(AS279), AS279*COS(RADIANS(-$C279+Графики!$B$5))+AT279*SIN(RADIANS(-$C279+Графики!$B$5)),"")</f>
        <v/>
      </c>
      <c r="AW279" s="24"/>
      <c r="AX279" s="25"/>
      <c r="AY279" s="25"/>
      <c r="AZ279" s="25"/>
      <c r="BA279" s="18" t="str">
        <f t="shared" si="617"/>
        <v/>
      </c>
      <c r="BB279" s="18" t="str">
        <f t="shared" si="618"/>
        <v/>
      </c>
      <c r="BC279" s="18" t="str">
        <f t="shared" si="667"/>
        <v/>
      </c>
      <c r="BD279" s="18" t="str">
        <f t="shared" si="668"/>
        <v/>
      </c>
      <c r="BE279" s="18" t="str">
        <f>IF(ISNUMBER(BC279), BC279*COS(RADIANS(-$C279+Графики!$B$3))+BD279*SIN(RADIANS(-$C279+Графики!$B$3)),"")</f>
        <v/>
      </c>
      <c r="BF279" s="19" t="str">
        <f>IF(ISNUMBER(BC279), BC279*COS(RADIANS(-$C279+Графики!$B$5))+BD279*SIN(RADIANS(-$C279+Графики!$B$5)),"")</f>
        <v/>
      </c>
      <c r="BG279" s="24"/>
      <c r="BH279" s="25"/>
      <c r="BI279" s="25"/>
      <c r="BJ279" s="25"/>
      <c r="BK279" s="18" t="str">
        <f t="shared" si="619"/>
        <v/>
      </c>
      <c r="BL279" s="18" t="str">
        <f t="shared" si="620"/>
        <v/>
      </c>
      <c r="BM279" s="18" t="str">
        <f t="shared" si="669"/>
        <v/>
      </c>
      <c r="BN279" s="18" t="str">
        <f t="shared" si="670"/>
        <v/>
      </c>
      <c r="BO279" s="18" t="str">
        <f>IF(ISNUMBER(BM279), BM279*COS(RADIANS(-$C279+Графики!$B$3))+BN279*SIN(RADIANS(-$C279+Графики!$B$3)),"")</f>
        <v/>
      </c>
      <c r="BP279" s="19" t="str">
        <f>IF(ISNUMBER(BM279), BM279*COS(RADIANS(-$C279+Графики!$B$5))+BN279*SIN(RADIANS(-$C279+Графики!$B$5)),"")</f>
        <v/>
      </c>
      <c r="BQ279" s="24"/>
      <c r="BR279" s="25"/>
      <c r="BS279" s="25"/>
      <c r="BT279" s="25"/>
      <c r="BU279" s="18" t="str">
        <f t="shared" si="621"/>
        <v/>
      </c>
      <c r="BV279" s="18" t="str">
        <f t="shared" si="622"/>
        <v/>
      </c>
      <c r="BW279" s="18" t="str">
        <f t="shared" si="671"/>
        <v/>
      </c>
      <c r="BX279" s="18" t="str">
        <f t="shared" si="672"/>
        <v/>
      </c>
      <c r="BY279" s="18" t="str">
        <f>IF(ISNUMBER(BW279), BW279*COS(RADIANS(-$C279+Графики!$B$3))+BX279*SIN(RADIANS(-$C279+Графики!$B$3)),"")</f>
        <v/>
      </c>
      <c r="BZ279" s="19" t="str">
        <f>IF(ISNUMBER(BW279), BW279*COS(RADIANS(-$C279+Графики!$B$5))+BX279*SIN(RADIANS(-$C279+Графики!$B$5)),"")</f>
        <v/>
      </c>
      <c r="CA279" s="29"/>
      <c r="CB279" s="25"/>
      <c r="CC279" s="25"/>
      <c r="CD279" s="25"/>
      <c r="CE279" s="18" t="str">
        <f t="shared" si="623"/>
        <v/>
      </c>
      <c r="CF279" s="18" t="str">
        <f t="shared" si="624"/>
        <v/>
      </c>
      <c r="CG279" s="18" t="str">
        <f t="shared" si="673"/>
        <v/>
      </c>
      <c r="CH279" s="18" t="str">
        <f t="shared" si="674"/>
        <v/>
      </c>
      <c r="CI279" s="18" t="str">
        <f>IF(ISNUMBER(CG279), CG279*COS(RADIANS(-$C279+Графики!$B$3))+CH279*SIN(RADIANS(-$C279+Графики!$B$3)),"")</f>
        <v/>
      </c>
      <c r="CJ279" s="19" t="str">
        <f>IF(ISNUMBER(CG279), CG279*COS(RADIANS(-$C279+Графики!$B$5))+CH279*SIN(RADIANS(-$C279+Графики!$B$5)),"")</f>
        <v/>
      </c>
      <c r="CK279" s="24"/>
      <c r="CL279" s="25"/>
      <c r="CM279" s="25"/>
      <c r="CN279" s="25"/>
      <c r="CO279" s="18" t="str">
        <f t="shared" si="625"/>
        <v/>
      </c>
      <c r="CP279" s="18" t="str">
        <f t="shared" si="626"/>
        <v/>
      </c>
      <c r="CQ279" s="18" t="str">
        <f t="shared" si="675"/>
        <v/>
      </c>
      <c r="CR279" s="18" t="str">
        <f t="shared" si="676"/>
        <v/>
      </c>
      <c r="CS279" s="18" t="str">
        <f>IF(ISNUMBER(CQ279), CQ279*COS(RADIANS(-$C279+Графики!$B$3))+CR279*SIN(RADIANS(-$C279+Графики!$B$3)),"")</f>
        <v/>
      </c>
      <c r="CT279" s="19" t="str">
        <f>IF(ISNUMBER(CQ279), CQ279*COS(RADIANS(-$C279+Графики!$B$5))+CR279*SIN(RADIANS(-$C279+Графики!$B$5)),"")</f>
        <v/>
      </c>
      <c r="CU279" s="24"/>
      <c r="CV279" s="25"/>
      <c r="CW279" s="25"/>
      <c r="CX279" s="25"/>
      <c r="CY279" s="18" t="str">
        <f t="shared" si="627"/>
        <v/>
      </c>
      <c r="CZ279" s="18" t="str">
        <f t="shared" si="628"/>
        <v/>
      </c>
      <c r="DA279" s="18" t="str">
        <f t="shared" si="677"/>
        <v/>
      </c>
      <c r="DB279" s="18" t="str">
        <f t="shared" si="678"/>
        <v/>
      </c>
      <c r="DC279" s="18" t="str">
        <f>IF(ISNUMBER(DA279), DA279*COS(RADIANS(-$C279+Графики!$B$3))+DB279*SIN(RADIANS(-$C279+Графики!$B$3)),"")</f>
        <v/>
      </c>
      <c r="DD279" s="19" t="str">
        <f>IF(ISNUMBER(DA279), DA279*COS(RADIANS(-$C279+Графики!$B$5))+DB279*SIN(RADIANS(-$C279+Графики!$B$5)),"")</f>
        <v/>
      </c>
      <c r="DE279" s="24"/>
      <c r="DF279" s="25"/>
      <c r="DG279" s="25"/>
      <c r="DH279" s="25"/>
      <c r="DI279" s="18" t="str">
        <f t="shared" si="629"/>
        <v/>
      </c>
      <c r="DJ279" s="18" t="str">
        <f t="shared" si="630"/>
        <v/>
      </c>
      <c r="DK279" s="18" t="str">
        <f t="shared" si="679"/>
        <v/>
      </c>
      <c r="DL279" s="18" t="str">
        <f t="shared" si="680"/>
        <v/>
      </c>
      <c r="DM279" s="18" t="str">
        <f>IF(ISNUMBER(DK279), DK279*COS(RADIANS(-$C279+Графики!$B$3))+DL279*SIN(RADIANS(-$C279+Графики!$B$3)),"")</f>
        <v/>
      </c>
      <c r="DN279" s="19" t="str">
        <f>IF(ISNUMBER(DK279), DK279*COS(RADIANS(-$C279+Графики!$B$5))+DL279*SIN(RADIANS(-$C279+Графики!$B$5)),"")</f>
        <v/>
      </c>
      <c r="DO279" s="24"/>
      <c r="DP279" s="25"/>
      <c r="DQ279" s="25"/>
      <c r="DR279" s="25"/>
      <c r="DS279" s="18" t="str">
        <f t="shared" si="631"/>
        <v/>
      </c>
      <c r="DT279" s="18" t="str">
        <f t="shared" si="632"/>
        <v/>
      </c>
      <c r="DU279" s="18" t="str">
        <f t="shared" si="681"/>
        <v/>
      </c>
      <c r="DV279" s="18" t="str">
        <f t="shared" si="682"/>
        <v/>
      </c>
      <c r="DW279" s="18" t="str">
        <f>IF(ISNUMBER(DU279), DU279*COS(RADIANS(-$C279+Графики!$B$3))+DV279*SIN(RADIANS(-$C279+Графики!$B$3)),"")</f>
        <v/>
      </c>
      <c r="DX279" s="19" t="str">
        <f>IF(ISNUMBER(DU279), DU279*COS(RADIANS(-$C279+Графики!$B$5))+DV279*SIN(RADIANS(-$C279+Графики!$B$5)),"")</f>
        <v/>
      </c>
      <c r="DY279" s="24"/>
      <c r="DZ279" s="25"/>
      <c r="EA279" s="25"/>
      <c r="EB279" s="25"/>
      <c r="EC279" s="18" t="str">
        <f t="shared" si="633"/>
        <v/>
      </c>
      <c r="ED279" s="18" t="str">
        <f t="shared" si="634"/>
        <v/>
      </c>
      <c r="EE279" s="18" t="str">
        <f t="shared" si="683"/>
        <v/>
      </c>
      <c r="EF279" s="18" t="str">
        <f t="shared" si="684"/>
        <v/>
      </c>
      <c r="EG279" s="18" t="str">
        <f>IF(ISNUMBER(EE279), EE279*COS(RADIANS(-$C279+Графики!$B$3))+EF279*SIN(RADIANS(-$C279+Графики!$B$3)),"")</f>
        <v/>
      </c>
      <c r="EH279" s="19" t="str">
        <f>IF(ISNUMBER(EE279), EE279*COS(RADIANS(-$C279+Графики!$B$5))+EF279*SIN(RADIANS(-$C279+Графики!$B$5)),"")</f>
        <v/>
      </c>
      <c r="EI279" s="24"/>
      <c r="EJ279" s="25"/>
      <c r="EK279" s="25"/>
      <c r="EL279" s="25"/>
      <c r="EM279" s="18" t="str">
        <f t="shared" si="635"/>
        <v/>
      </c>
      <c r="EN279" s="18" t="str">
        <f t="shared" si="636"/>
        <v/>
      </c>
      <c r="EO279" s="18" t="str">
        <f t="shared" si="685"/>
        <v/>
      </c>
      <c r="EP279" s="18" t="str">
        <f t="shared" si="686"/>
        <v/>
      </c>
      <c r="EQ279" s="18" t="str">
        <f>IF(ISNUMBER(EO279), EO279*COS(RADIANS(-$C279+Графики!$B$3))+EP279*SIN(RADIANS(-$C279+Графики!$B$3)),"")</f>
        <v/>
      </c>
      <c r="ER279" s="19" t="str">
        <f>IF(ISNUMBER(EO279), EO279*COS(RADIANS(-$C279+Графики!$B$5))+EP279*SIN(RADIANS(-$C279+Графики!$B$5)),"")</f>
        <v/>
      </c>
      <c r="ES279" s="24"/>
      <c r="ET279" s="25"/>
      <c r="EU279" s="25"/>
      <c r="EV279" s="25"/>
      <c r="EW279" s="18" t="str">
        <f t="shared" si="637"/>
        <v/>
      </c>
      <c r="EX279" s="18" t="str">
        <f t="shared" si="638"/>
        <v/>
      </c>
      <c r="EY279" s="18" t="str">
        <f t="shared" si="687"/>
        <v/>
      </c>
      <c r="EZ279" s="18" t="str">
        <f t="shared" si="688"/>
        <v/>
      </c>
      <c r="FA279" s="18" t="str">
        <f>IF(ISNUMBER(EY279), EY279*COS(RADIANS(-$C279+Графики!$B$3))+EZ279*SIN(RADIANS(-$C279+Графики!$B$3)),"")</f>
        <v/>
      </c>
      <c r="FB279" s="19" t="str">
        <f>IF(ISNUMBER(EY279), EY279*COS(RADIANS(-$C279+Графики!$B$5))+EZ279*SIN(RADIANS(-$C279+Графики!$B$5)),"")</f>
        <v/>
      </c>
      <c r="FC279" s="24"/>
      <c r="FD279" s="25"/>
      <c r="FE279" s="25"/>
      <c r="FF279" s="25"/>
      <c r="FG279" s="18" t="str">
        <f t="shared" si="639"/>
        <v/>
      </c>
      <c r="FH279" s="18" t="str">
        <f t="shared" si="640"/>
        <v/>
      </c>
      <c r="FI279" s="18" t="str">
        <f t="shared" si="689"/>
        <v/>
      </c>
      <c r="FJ279" s="18" t="str">
        <f t="shared" si="690"/>
        <v/>
      </c>
      <c r="FK279" s="18" t="str">
        <f>IF(ISNUMBER(FI279), FI279*COS(RADIANS(-$C279+Графики!$B$3))+FJ279*SIN(RADIANS(-$C279+Графики!$B$3)),"")</f>
        <v/>
      </c>
      <c r="FL279" s="19" t="str">
        <f>IF(ISNUMBER(FI279), FI279*COS(RADIANS(-$C279+Графики!$B$5))+FJ279*SIN(RADIANS(-$C279+Графики!$B$5)),"")</f>
        <v/>
      </c>
      <c r="FM279" s="24"/>
      <c r="FN279" s="25"/>
      <c r="FO279" s="25"/>
      <c r="FP279" s="25"/>
      <c r="FQ279" s="18" t="str">
        <f t="shared" si="641"/>
        <v/>
      </c>
      <c r="FR279" s="18" t="str">
        <f t="shared" si="642"/>
        <v/>
      </c>
      <c r="FS279" s="18" t="str">
        <f t="shared" si="691"/>
        <v/>
      </c>
      <c r="FT279" s="18" t="str">
        <f t="shared" si="692"/>
        <v/>
      </c>
      <c r="FU279" s="18" t="str">
        <f>IF(ISNUMBER(FS279), FS279*COS(RADIANS(-$C279+Графики!$B$3))+FT279*SIN(RADIANS(-$C279+Графики!$B$3)),"")</f>
        <v/>
      </c>
      <c r="FV279" s="19" t="str">
        <f>IF(ISNUMBER(FS279), FS279*COS(RADIANS(-$C279+Графики!$B$5))+FT279*SIN(RADIANS(-$C279+Графики!$B$5)),"")</f>
        <v/>
      </c>
      <c r="FW279" s="24"/>
      <c r="FX279" s="25"/>
      <c r="FY279" s="25"/>
      <c r="FZ279" s="25"/>
      <c r="GA279" s="18" t="str">
        <f t="shared" si="643"/>
        <v/>
      </c>
      <c r="GB279" s="18" t="str">
        <f t="shared" si="644"/>
        <v/>
      </c>
      <c r="GC279" s="18" t="str">
        <f t="shared" si="693"/>
        <v/>
      </c>
      <c r="GD279" s="18" t="str">
        <f t="shared" si="694"/>
        <v/>
      </c>
      <c r="GE279" s="18" t="str">
        <f>IF(ISNUMBER(GC279), GC279*COS(RADIANS(-$C279+Графики!$B$3))+GD279*SIN(RADIANS(-$C279+Графики!$B$3)),"")</f>
        <v/>
      </c>
      <c r="GF279" s="19" t="str">
        <f>IF(ISNUMBER(GC279), GC279*COS(RADIANS(-$C279+Графики!$B$5))+GD279*SIN(RADIANS(-$C279+Графики!$B$5)),"")</f>
        <v/>
      </c>
      <c r="GG279" s="24"/>
      <c r="GH279" s="25"/>
      <c r="GI279" s="25"/>
      <c r="GJ279" s="25"/>
      <c r="GK279" s="18" t="str">
        <f t="shared" si="645"/>
        <v/>
      </c>
      <c r="GL279" s="18" t="str">
        <f t="shared" si="646"/>
        <v/>
      </c>
      <c r="GM279" s="18" t="str">
        <f t="shared" si="695"/>
        <v/>
      </c>
      <c r="GN279" s="18" t="str">
        <f t="shared" si="696"/>
        <v/>
      </c>
      <c r="GO279" s="18" t="str">
        <f>IF(ISNUMBER(GM279), GM279*COS(RADIANS(-$C279+Графики!$B$3))+GN279*SIN(RADIANS(-$C279+Графики!$B$3)),"")</f>
        <v/>
      </c>
      <c r="GP279" s="19" t="str">
        <f>IF(ISNUMBER(GM279), GM279*COS(RADIANS(-$C279+Графики!$B$5))+GN279*SIN(RADIANS(-$C279+Графики!$B$5)),"")</f>
        <v/>
      </c>
      <c r="GQ279" s="24"/>
      <c r="GR279" s="25"/>
      <c r="GS279" s="25"/>
      <c r="GT279" s="25"/>
      <c r="GU279" s="18" t="str">
        <f t="shared" si="647"/>
        <v/>
      </c>
      <c r="GV279" s="18" t="str">
        <f t="shared" si="648"/>
        <v/>
      </c>
      <c r="GW279" s="18" t="str">
        <f t="shared" si="697"/>
        <v/>
      </c>
      <c r="GX279" s="18" t="str">
        <f t="shared" si="698"/>
        <v/>
      </c>
      <c r="GY279" s="18" t="str">
        <f>IF(ISNUMBER(GW279), GW279*COS(RADIANS(-$C279+Графики!$B$3))+GX279*SIN(RADIANS(-$C279+Графики!$B$3)),"")</f>
        <v/>
      </c>
      <c r="GZ279" s="19" t="str">
        <f>IF(ISNUMBER(GW279), GW279*COS(RADIANS(-$C279+Графики!$B$5))+GX279*SIN(RADIANS(-$C279+Графики!$B$5)),"")</f>
        <v/>
      </c>
      <c r="HA279" s="24"/>
      <c r="HB279" s="25"/>
      <c r="HC279" s="25"/>
      <c r="HD279" s="25"/>
      <c r="HE279" s="18" t="str">
        <f t="shared" si="649"/>
        <v/>
      </c>
      <c r="HF279" s="18" t="str">
        <f t="shared" si="650"/>
        <v/>
      </c>
      <c r="HG279" s="18" t="str">
        <f t="shared" si="699"/>
        <v/>
      </c>
      <c r="HH279" s="18" t="str">
        <f t="shared" si="700"/>
        <v/>
      </c>
      <c r="HI279" s="18" t="str">
        <f>IF(ISNUMBER(HG279), HG279*COS(RADIANS(-$C279+Графики!$B$3))+HH279*SIN(RADIANS(-$C279+Графики!$B$3)),"")</f>
        <v/>
      </c>
      <c r="HJ279" s="19" t="str">
        <f>IF(ISNUMBER(HG279), HG279*COS(RADIANS(-$C279+Графики!$B$5))+HH279*SIN(RADIANS(-$C279+Графики!$B$5)),"")</f>
        <v/>
      </c>
      <c r="HK279" s="24"/>
      <c r="HL279" s="25"/>
      <c r="HM279" s="25"/>
      <c r="HN279" s="25"/>
      <c r="HO279" s="18" t="str">
        <f t="shared" si="651"/>
        <v/>
      </c>
      <c r="HP279" s="18" t="str">
        <f t="shared" si="652"/>
        <v/>
      </c>
      <c r="HQ279" s="18" t="str">
        <f t="shared" si="701"/>
        <v/>
      </c>
      <c r="HR279" s="18" t="str">
        <f t="shared" si="702"/>
        <v/>
      </c>
      <c r="HS279" s="18" t="str">
        <f>IF(ISNUMBER(HQ279), HQ279*COS(RADIANS(-$C279+Графики!$B$3))+HR279*SIN(RADIANS(-$C279+Графики!$B$3)),"")</f>
        <v/>
      </c>
      <c r="HT279" s="19" t="str">
        <f>IF(ISNUMBER(HQ279), HQ279*COS(RADIANS(-$C279+Графики!$B$5))+HR279*SIN(RADIANS(-$C279+Графики!$B$5)),"")</f>
        <v/>
      </c>
      <c r="HU279" s="24"/>
      <c r="HV279" s="25"/>
      <c r="HW279" s="25"/>
      <c r="HX279" s="25"/>
      <c r="HY279" s="18" t="str">
        <f t="shared" si="653"/>
        <v/>
      </c>
      <c r="HZ279" s="18" t="str">
        <f t="shared" si="654"/>
        <v/>
      </c>
      <c r="IA279" s="18" t="str">
        <f t="shared" si="703"/>
        <v/>
      </c>
      <c r="IB279" s="18" t="str">
        <f t="shared" si="704"/>
        <v/>
      </c>
      <c r="IC279" s="18" t="str">
        <f>IF(ISNUMBER(IA279), IA279*COS(RADIANS(-$C279+Графики!$B$3))+IB279*SIN(RADIANS(-$C279+Графики!$B$3)),"")</f>
        <v/>
      </c>
      <c r="ID279" s="19" t="str">
        <f>IF(ISNUMBER(IA279), IA279*COS(RADIANS(-$C279+Графики!$B$5))+IB279*SIN(RADIANS(-$C279+Графики!$B$5)),"")</f>
        <v/>
      </c>
      <c r="IE279" s="24"/>
      <c r="IF279" s="25"/>
      <c r="IG279" s="25"/>
      <c r="IH279" s="25"/>
      <c r="II279" s="18" t="str">
        <f t="shared" si="655"/>
        <v/>
      </c>
      <c r="IJ279" s="18" t="str">
        <f t="shared" si="656"/>
        <v/>
      </c>
      <c r="IK279" s="18" t="str">
        <f t="shared" si="705"/>
        <v/>
      </c>
      <c r="IL279" s="18" t="str">
        <f t="shared" si="706"/>
        <v/>
      </c>
      <c r="IM279" s="18" t="str">
        <f>IF(ISNUMBER(IK279), IK279*COS(RADIANS(-$C279+Графики!$B$3))+IL279*SIN(RADIANS(-$C279+Графики!$B$3)),"")</f>
        <v/>
      </c>
      <c r="IN279" s="19" t="str">
        <f>IF(ISNUMBER(IK279), IK279*COS(RADIANS(-$C279+Графики!$B$5))+IL279*SIN(RADIANS(-$C279+Графики!$B$5)),"")</f>
        <v/>
      </c>
      <c r="IO279" s="24"/>
      <c r="IP279" s="25"/>
      <c r="IQ279" s="25"/>
      <c r="IR279" s="25"/>
      <c r="IS279" s="18" t="str">
        <f t="shared" si="657"/>
        <v/>
      </c>
      <c r="IT279" s="18" t="str">
        <f t="shared" si="658"/>
        <v/>
      </c>
      <c r="IU279" s="18" t="str">
        <f t="shared" si="707"/>
        <v/>
      </c>
      <c r="IV279" s="18" t="str">
        <f t="shared" si="708"/>
        <v/>
      </c>
      <c r="IW279" s="18" t="str">
        <f>IF(ISNUMBER(IU279), IU279*COS(RADIANS(-$C279+Графики!$B$3))+IV279*SIN(RADIANS(-$C279+Графики!$B$3)),"")</f>
        <v/>
      </c>
      <c r="IX279" s="19" t="str">
        <f>IF(ISNUMBER(IU279), IU279*COS(RADIANS(-$C279+Графики!$B$5))+IV279*SIN(RADIANS(-$C279+Графики!$B$5)),"")</f>
        <v/>
      </c>
    </row>
    <row r="280" spans="1:258" s="88" customFormat="1" x14ac:dyDescent="0.25">
      <c r="A280" s="44">
        <v>280</v>
      </c>
      <c r="B280" s="50">
        <v>0</v>
      </c>
      <c r="C280" s="11">
        <f>IF(Графики!$A$7="Расчитывать с учетом закручивания скважины",B280,0)</f>
        <v>0</v>
      </c>
      <c r="D280" s="47">
        <v>138.5</v>
      </c>
      <c r="E280" s="34">
        <f t="shared" si="712"/>
        <v>0</v>
      </c>
      <c r="F280" s="35">
        <f t="shared" si="712"/>
        <v>0</v>
      </c>
      <c r="G280" s="35">
        <f t="shared" si="710"/>
        <v>0</v>
      </c>
      <c r="H280" s="36">
        <f t="shared" si="711"/>
        <v>0</v>
      </c>
      <c r="I280" s="29"/>
      <c r="J280" s="25"/>
      <c r="K280" s="25"/>
      <c r="L280" s="25"/>
      <c r="M280" s="18" t="str">
        <f t="shared" si="609"/>
        <v/>
      </c>
      <c r="N280" s="18" t="str">
        <f t="shared" si="610"/>
        <v/>
      </c>
      <c r="O280" s="18" t="str">
        <f t="shared" si="659"/>
        <v/>
      </c>
      <c r="P280" s="18" t="str">
        <f t="shared" si="660"/>
        <v/>
      </c>
      <c r="Q280" s="18" t="str">
        <f>IF(ISNUMBER(O280), O280*COS(RADIANS(-$C280+Графики!$B$3))+P280*SIN(RADIANS(-$C280+Графики!$B$3)),"")</f>
        <v/>
      </c>
      <c r="R280" s="19" t="str">
        <f>IF(ISNUMBER(O280), O280*COS(RADIANS(-$C280+Графики!$B$5))+P280*SIN(RADIANS(-$C280+Графики!$B$5)),"")</f>
        <v/>
      </c>
      <c r="S280" s="29"/>
      <c r="T280" s="25"/>
      <c r="U280" s="25"/>
      <c r="V280" s="25"/>
      <c r="W280" s="18" t="str">
        <f t="shared" si="611"/>
        <v/>
      </c>
      <c r="X280" s="18" t="str">
        <f t="shared" si="612"/>
        <v/>
      </c>
      <c r="Y280" s="18" t="str">
        <f t="shared" si="661"/>
        <v/>
      </c>
      <c r="Z280" s="18" t="str">
        <f t="shared" si="662"/>
        <v/>
      </c>
      <c r="AA280" s="18" t="str">
        <f>IF(ISNUMBER(Y280), Y280*COS(RADIANS(-$C280+Графики!$B$3))+Z280*SIN(RADIANS(-$C280+Графики!$B$3)),"")</f>
        <v/>
      </c>
      <c r="AB280" s="18" t="str">
        <f>IF(ISNUMBER(Y280), Y280*COS(RADIANS(-$C280+Графики!$B$5))+Z280*SIN(RADIANS(-$C280+Графики!$B$5)),"")</f>
        <v/>
      </c>
      <c r="AC280" s="24"/>
      <c r="AD280" s="25"/>
      <c r="AE280" s="25"/>
      <c r="AF280" s="25"/>
      <c r="AG280" s="18" t="str">
        <f t="shared" si="613"/>
        <v/>
      </c>
      <c r="AH280" s="18" t="str">
        <f t="shared" si="614"/>
        <v/>
      </c>
      <c r="AI280" s="18" t="str">
        <f t="shared" si="663"/>
        <v/>
      </c>
      <c r="AJ280" s="18" t="str">
        <f t="shared" si="664"/>
        <v/>
      </c>
      <c r="AK280" s="18" t="str">
        <f>IF(ISNUMBER(AI280), AI280*COS(RADIANS(-$C280+Графики!$B$3))+AJ280*SIN(RADIANS(-$C280+Графики!$B$3)),"")</f>
        <v/>
      </c>
      <c r="AL280" s="19" t="str">
        <f>IF(ISNUMBER(AI280), AI280*COS(RADIANS(-$C280+Графики!$B$5))+AJ280*SIN(RADIANS(-$C280+Графики!$B$5)),"")</f>
        <v/>
      </c>
      <c r="AM280" s="24"/>
      <c r="AN280" s="25"/>
      <c r="AO280" s="25"/>
      <c r="AP280" s="25"/>
      <c r="AQ280" s="18" t="str">
        <f t="shared" si="615"/>
        <v/>
      </c>
      <c r="AR280" s="18" t="str">
        <f t="shared" si="616"/>
        <v/>
      </c>
      <c r="AS280" s="18" t="str">
        <f t="shared" si="665"/>
        <v/>
      </c>
      <c r="AT280" s="18" t="str">
        <f t="shared" si="666"/>
        <v/>
      </c>
      <c r="AU280" s="18" t="str">
        <f>IF(ISNUMBER(AS280), AS280*COS(RADIANS(-$C280+Графики!$B$3))+AT280*SIN(RADIANS(-$C280+Графики!$B$3)),"")</f>
        <v/>
      </c>
      <c r="AV280" s="19" t="str">
        <f>IF(ISNUMBER(AS280), AS280*COS(RADIANS(-$C280+Графики!$B$5))+AT280*SIN(RADIANS(-$C280+Графики!$B$5)),"")</f>
        <v/>
      </c>
      <c r="AW280" s="24"/>
      <c r="AX280" s="25"/>
      <c r="AY280" s="25"/>
      <c r="AZ280" s="25"/>
      <c r="BA280" s="18" t="str">
        <f t="shared" si="617"/>
        <v/>
      </c>
      <c r="BB280" s="18" t="str">
        <f t="shared" si="618"/>
        <v/>
      </c>
      <c r="BC280" s="18" t="str">
        <f t="shared" si="667"/>
        <v/>
      </c>
      <c r="BD280" s="18" t="str">
        <f t="shared" si="668"/>
        <v/>
      </c>
      <c r="BE280" s="18" t="str">
        <f>IF(ISNUMBER(BC280), BC280*COS(RADIANS(-$C280+Графики!$B$3))+BD280*SIN(RADIANS(-$C280+Графики!$B$3)),"")</f>
        <v/>
      </c>
      <c r="BF280" s="19" t="str">
        <f>IF(ISNUMBER(BC280), BC280*COS(RADIANS(-$C280+Графики!$B$5))+BD280*SIN(RADIANS(-$C280+Графики!$B$5)),"")</f>
        <v/>
      </c>
      <c r="BG280" s="24"/>
      <c r="BH280" s="25"/>
      <c r="BI280" s="25"/>
      <c r="BJ280" s="25"/>
      <c r="BK280" s="18" t="str">
        <f t="shared" si="619"/>
        <v/>
      </c>
      <c r="BL280" s="18" t="str">
        <f t="shared" si="620"/>
        <v/>
      </c>
      <c r="BM280" s="18" t="str">
        <f t="shared" si="669"/>
        <v/>
      </c>
      <c r="BN280" s="18" t="str">
        <f t="shared" si="670"/>
        <v/>
      </c>
      <c r="BO280" s="18" t="str">
        <f>IF(ISNUMBER(BM280), BM280*COS(RADIANS(-$C280+Графики!$B$3))+BN280*SIN(RADIANS(-$C280+Графики!$B$3)),"")</f>
        <v/>
      </c>
      <c r="BP280" s="19" t="str">
        <f>IF(ISNUMBER(BM280), BM280*COS(RADIANS(-$C280+Графики!$B$5))+BN280*SIN(RADIANS(-$C280+Графики!$B$5)),"")</f>
        <v/>
      </c>
      <c r="BQ280" s="24"/>
      <c r="BR280" s="25"/>
      <c r="BS280" s="25"/>
      <c r="BT280" s="25"/>
      <c r="BU280" s="18" t="str">
        <f t="shared" si="621"/>
        <v/>
      </c>
      <c r="BV280" s="18" t="str">
        <f t="shared" si="622"/>
        <v/>
      </c>
      <c r="BW280" s="18" t="str">
        <f t="shared" si="671"/>
        <v/>
      </c>
      <c r="BX280" s="18" t="str">
        <f t="shared" si="672"/>
        <v/>
      </c>
      <c r="BY280" s="18" t="str">
        <f>IF(ISNUMBER(BW280), BW280*COS(RADIANS(-$C280+Графики!$B$3))+BX280*SIN(RADIANS(-$C280+Графики!$B$3)),"")</f>
        <v/>
      </c>
      <c r="BZ280" s="19" t="str">
        <f>IF(ISNUMBER(BW280), BW280*COS(RADIANS(-$C280+Графики!$B$5))+BX280*SIN(RADIANS(-$C280+Графики!$B$5)),"")</f>
        <v/>
      </c>
      <c r="CA280" s="29"/>
      <c r="CB280" s="25"/>
      <c r="CC280" s="25"/>
      <c r="CD280" s="25"/>
      <c r="CE280" s="18" t="str">
        <f t="shared" si="623"/>
        <v/>
      </c>
      <c r="CF280" s="18" t="str">
        <f t="shared" si="624"/>
        <v/>
      </c>
      <c r="CG280" s="18" t="str">
        <f t="shared" si="673"/>
        <v/>
      </c>
      <c r="CH280" s="18" t="str">
        <f t="shared" si="674"/>
        <v/>
      </c>
      <c r="CI280" s="18" t="str">
        <f>IF(ISNUMBER(CG280), CG280*COS(RADIANS(-$C280+Графики!$B$3))+CH280*SIN(RADIANS(-$C280+Графики!$B$3)),"")</f>
        <v/>
      </c>
      <c r="CJ280" s="19" t="str">
        <f>IF(ISNUMBER(CG280), CG280*COS(RADIANS(-$C280+Графики!$B$5))+CH280*SIN(RADIANS(-$C280+Графики!$B$5)),"")</f>
        <v/>
      </c>
      <c r="CK280" s="24"/>
      <c r="CL280" s="25"/>
      <c r="CM280" s="25"/>
      <c r="CN280" s="25"/>
      <c r="CO280" s="18" t="str">
        <f t="shared" si="625"/>
        <v/>
      </c>
      <c r="CP280" s="18" t="str">
        <f t="shared" si="626"/>
        <v/>
      </c>
      <c r="CQ280" s="18" t="str">
        <f t="shared" si="675"/>
        <v/>
      </c>
      <c r="CR280" s="18" t="str">
        <f t="shared" si="676"/>
        <v/>
      </c>
      <c r="CS280" s="18" t="str">
        <f>IF(ISNUMBER(CQ280), CQ280*COS(RADIANS(-$C280+Графики!$B$3))+CR280*SIN(RADIANS(-$C280+Графики!$B$3)),"")</f>
        <v/>
      </c>
      <c r="CT280" s="19" t="str">
        <f>IF(ISNUMBER(CQ280), CQ280*COS(RADIANS(-$C280+Графики!$B$5))+CR280*SIN(RADIANS(-$C280+Графики!$B$5)),"")</f>
        <v/>
      </c>
      <c r="CU280" s="24"/>
      <c r="CV280" s="25"/>
      <c r="CW280" s="25"/>
      <c r="CX280" s="25"/>
      <c r="CY280" s="18" t="str">
        <f t="shared" si="627"/>
        <v/>
      </c>
      <c r="CZ280" s="18" t="str">
        <f t="shared" si="628"/>
        <v/>
      </c>
      <c r="DA280" s="18" t="str">
        <f t="shared" si="677"/>
        <v/>
      </c>
      <c r="DB280" s="18" t="str">
        <f t="shared" si="678"/>
        <v/>
      </c>
      <c r="DC280" s="18" t="str">
        <f>IF(ISNUMBER(DA280), DA280*COS(RADIANS(-$C280+Графики!$B$3))+DB280*SIN(RADIANS(-$C280+Графики!$B$3)),"")</f>
        <v/>
      </c>
      <c r="DD280" s="19" t="str">
        <f>IF(ISNUMBER(DA280), DA280*COS(RADIANS(-$C280+Графики!$B$5))+DB280*SIN(RADIANS(-$C280+Графики!$B$5)),"")</f>
        <v/>
      </c>
      <c r="DE280" s="24"/>
      <c r="DF280" s="25"/>
      <c r="DG280" s="25"/>
      <c r="DH280" s="25"/>
      <c r="DI280" s="18" t="str">
        <f t="shared" si="629"/>
        <v/>
      </c>
      <c r="DJ280" s="18" t="str">
        <f t="shared" si="630"/>
        <v/>
      </c>
      <c r="DK280" s="18" t="str">
        <f t="shared" si="679"/>
        <v/>
      </c>
      <c r="DL280" s="18" t="str">
        <f t="shared" si="680"/>
        <v/>
      </c>
      <c r="DM280" s="18" t="str">
        <f>IF(ISNUMBER(DK280), DK280*COS(RADIANS(-$C280+Графики!$B$3))+DL280*SIN(RADIANS(-$C280+Графики!$B$3)),"")</f>
        <v/>
      </c>
      <c r="DN280" s="19" t="str">
        <f>IF(ISNUMBER(DK280), DK280*COS(RADIANS(-$C280+Графики!$B$5))+DL280*SIN(RADIANS(-$C280+Графики!$B$5)),"")</f>
        <v/>
      </c>
      <c r="DO280" s="24"/>
      <c r="DP280" s="25"/>
      <c r="DQ280" s="25"/>
      <c r="DR280" s="25"/>
      <c r="DS280" s="18" t="str">
        <f t="shared" si="631"/>
        <v/>
      </c>
      <c r="DT280" s="18" t="str">
        <f t="shared" si="632"/>
        <v/>
      </c>
      <c r="DU280" s="18" t="str">
        <f t="shared" si="681"/>
        <v/>
      </c>
      <c r="DV280" s="18" t="str">
        <f t="shared" si="682"/>
        <v/>
      </c>
      <c r="DW280" s="18" t="str">
        <f>IF(ISNUMBER(DU280), DU280*COS(RADIANS(-$C280+Графики!$B$3))+DV280*SIN(RADIANS(-$C280+Графики!$B$3)),"")</f>
        <v/>
      </c>
      <c r="DX280" s="19" t="str">
        <f>IF(ISNUMBER(DU280), DU280*COS(RADIANS(-$C280+Графики!$B$5))+DV280*SIN(RADIANS(-$C280+Графики!$B$5)),"")</f>
        <v/>
      </c>
      <c r="DY280" s="24"/>
      <c r="DZ280" s="25"/>
      <c r="EA280" s="25"/>
      <c r="EB280" s="25"/>
      <c r="EC280" s="18" t="str">
        <f t="shared" si="633"/>
        <v/>
      </c>
      <c r="ED280" s="18" t="str">
        <f t="shared" si="634"/>
        <v/>
      </c>
      <c r="EE280" s="18" t="str">
        <f t="shared" si="683"/>
        <v/>
      </c>
      <c r="EF280" s="18" t="str">
        <f t="shared" si="684"/>
        <v/>
      </c>
      <c r="EG280" s="18" t="str">
        <f>IF(ISNUMBER(EE280), EE280*COS(RADIANS(-$C280+Графики!$B$3))+EF280*SIN(RADIANS(-$C280+Графики!$B$3)),"")</f>
        <v/>
      </c>
      <c r="EH280" s="19" t="str">
        <f>IF(ISNUMBER(EE280), EE280*COS(RADIANS(-$C280+Графики!$B$5))+EF280*SIN(RADIANS(-$C280+Графики!$B$5)),"")</f>
        <v/>
      </c>
      <c r="EI280" s="24"/>
      <c r="EJ280" s="25"/>
      <c r="EK280" s="25"/>
      <c r="EL280" s="25"/>
      <c r="EM280" s="18" t="str">
        <f t="shared" si="635"/>
        <v/>
      </c>
      <c r="EN280" s="18" t="str">
        <f t="shared" si="636"/>
        <v/>
      </c>
      <c r="EO280" s="18" t="str">
        <f t="shared" si="685"/>
        <v/>
      </c>
      <c r="EP280" s="18" t="str">
        <f t="shared" si="686"/>
        <v/>
      </c>
      <c r="EQ280" s="18" t="str">
        <f>IF(ISNUMBER(EO280), EO280*COS(RADIANS(-$C280+Графики!$B$3))+EP280*SIN(RADIANS(-$C280+Графики!$B$3)),"")</f>
        <v/>
      </c>
      <c r="ER280" s="19" t="str">
        <f>IF(ISNUMBER(EO280), EO280*COS(RADIANS(-$C280+Графики!$B$5))+EP280*SIN(RADIANS(-$C280+Графики!$B$5)),"")</f>
        <v/>
      </c>
      <c r="ES280" s="24"/>
      <c r="ET280" s="25"/>
      <c r="EU280" s="25"/>
      <c r="EV280" s="25"/>
      <c r="EW280" s="18" t="str">
        <f t="shared" si="637"/>
        <v/>
      </c>
      <c r="EX280" s="18" t="str">
        <f t="shared" si="638"/>
        <v/>
      </c>
      <c r="EY280" s="18" t="str">
        <f t="shared" si="687"/>
        <v/>
      </c>
      <c r="EZ280" s="18" t="str">
        <f t="shared" si="688"/>
        <v/>
      </c>
      <c r="FA280" s="18" t="str">
        <f>IF(ISNUMBER(EY280), EY280*COS(RADIANS(-$C280+Графики!$B$3))+EZ280*SIN(RADIANS(-$C280+Графики!$B$3)),"")</f>
        <v/>
      </c>
      <c r="FB280" s="19" t="str">
        <f>IF(ISNUMBER(EY280), EY280*COS(RADIANS(-$C280+Графики!$B$5))+EZ280*SIN(RADIANS(-$C280+Графики!$B$5)),"")</f>
        <v/>
      </c>
      <c r="FC280" s="24"/>
      <c r="FD280" s="25"/>
      <c r="FE280" s="25"/>
      <c r="FF280" s="25"/>
      <c r="FG280" s="18" t="str">
        <f t="shared" si="639"/>
        <v/>
      </c>
      <c r="FH280" s="18" t="str">
        <f t="shared" si="640"/>
        <v/>
      </c>
      <c r="FI280" s="18" t="str">
        <f t="shared" si="689"/>
        <v/>
      </c>
      <c r="FJ280" s="18" t="str">
        <f t="shared" si="690"/>
        <v/>
      </c>
      <c r="FK280" s="18" t="str">
        <f>IF(ISNUMBER(FI280), FI280*COS(RADIANS(-$C280+Графики!$B$3))+FJ280*SIN(RADIANS(-$C280+Графики!$B$3)),"")</f>
        <v/>
      </c>
      <c r="FL280" s="19" t="str">
        <f>IF(ISNUMBER(FI280), FI280*COS(RADIANS(-$C280+Графики!$B$5))+FJ280*SIN(RADIANS(-$C280+Графики!$B$5)),"")</f>
        <v/>
      </c>
      <c r="FM280" s="24"/>
      <c r="FN280" s="25"/>
      <c r="FO280" s="25"/>
      <c r="FP280" s="25"/>
      <c r="FQ280" s="18" t="str">
        <f t="shared" si="641"/>
        <v/>
      </c>
      <c r="FR280" s="18" t="str">
        <f t="shared" si="642"/>
        <v/>
      </c>
      <c r="FS280" s="18" t="str">
        <f t="shared" si="691"/>
        <v/>
      </c>
      <c r="FT280" s="18" t="str">
        <f t="shared" si="692"/>
        <v/>
      </c>
      <c r="FU280" s="18" t="str">
        <f>IF(ISNUMBER(FS280), FS280*COS(RADIANS(-$C280+Графики!$B$3))+FT280*SIN(RADIANS(-$C280+Графики!$B$3)),"")</f>
        <v/>
      </c>
      <c r="FV280" s="19" t="str">
        <f>IF(ISNUMBER(FS280), FS280*COS(RADIANS(-$C280+Графики!$B$5))+FT280*SIN(RADIANS(-$C280+Графики!$B$5)),"")</f>
        <v/>
      </c>
      <c r="FW280" s="24"/>
      <c r="FX280" s="25"/>
      <c r="FY280" s="25"/>
      <c r="FZ280" s="25"/>
      <c r="GA280" s="18" t="str">
        <f t="shared" si="643"/>
        <v/>
      </c>
      <c r="GB280" s="18" t="str">
        <f t="shared" si="644"/>
        <v/>
      </c>
      <c r="GC280" s="18" t="str">
        <f t="shared" si="693"/>
        <v/>
      </c>
      <c r="GD280" s="18" t="str">
        <f t="shared" si="694"/>
        <v/>
      </c>
      <c r="GE280" s="18" t="str">
        <f>IF(ISNUMBER(GC280), GC280*COS(RADIANS(-$C280+Графики!$B$3))+GD280*SIN(RADIANS(-$C280+Графики!$B$3)),"")</f>
        <v/>
      </c>
      <c r="GF280" s="19" t="str">
        <f>IF(ISNUMBER(GC280), GC280*COS(RADIANS(-$C280+Графики!$B$5))+GD280*SIN(RADIANS(-$C280+Графики!$B$5)),"")</f>
        <v/>
      </c>
      <c r="GG280" s="24"/>
      <c r="GH280" s="25"/>
      <c r="GI280" s="25"/>
      <c r="GJ280" s="25"/>
      <c r="GK280" s="18" t="str">
        <f t="shared" si="645"/>
        <v/>
      </c>
      <c r="GL280" s="18" t="str">
        <f t="shared" si="646"/>
        <v/>
      </c>
      <c r="GM280" s="18" t="str">
        <f t="shared" si="695"/>
        <v/>
      </c>
      <c r="GN280" s="18" t="str">
        <f t="shared" si="696"/>
        <v/>
      </c>
      <c r="GO280" s="18" t="str">
        <f>IF(ISNUMBER(GM280), GM280*COS(RADIANS(-$C280+Графики!$B$3))+GN280*SIN(RADIANS(-$C280+Графики!$B$3)),"")</f>
        <v/>
      </c>
      <c r="GP280" s="19" t="str">
        <f>IF(ISNUMBER(GM280), GM280*COS(RADIANS(-$C280+Графики!$B$5))+GN280*SIN(RADIANS(-$C280+Графики!$B$5)),"")</f>
        <v/>
      </c>
      <c r="GQ280" s="24"/>
      <c r="GR280" s="25"/>
      <c r="GS280" s="25"/>
      <c r="GT280" s="25"/>
      <c r="GU280" s="18" t="str">
        <f t="shared" si="647"/>
        <v/>
      </c>
      <c r="GV280" s="18" t="str">
        <f t="shared" si="648"/>
        <v/>
      </c>
      <c r="GW280" s="18" t="str">
        <f t="shared" si="697"/>
        <v/>
      </c>
      <c r="GX280" s="18" t="str">
        <f t="shared" si="698"/>
        <v/>
      </c>
      <c r="GY280" s="18" t="str">
        <f>IF(ISNUMBER(GW280), GW280*COS(RADIANS(-$C280+Графики!$B$3))+GX280*SIN(RADIANS(-$C280+Графики!$B$3)),"")</f>
        <v/>
      </c>
      <c r="GZ280" s="19" t="str">
        <f>IF(ISNUMBER(GW280), GW280*COS(RADIANS(-$C280+Графики!$B$5))+GX280*SIN(RADIANS(-$C280+Графики!$B$5)),"")</f>
        <v/>
      </c>
      <c r="HA280" s="24"/>
      <c r="HB280" s="25"/>
      <c r="HC280" s="25"/>
      <c r="HD280" s="25"/>
      <c r="HE280" s="18" t="str">
        <f t="shared" si="649"/>
        <v/>
      </c>
      <c r="HF280" s="18" t="str">
        <f t="shared" si="650"/>
        <v/>
      </c>
      <c r="HG280" s="18" t="str">
        <f t="shared" si="699"/>
        <v/>
      </c>
      <c r="HH280" s="18" t="str">
        <f t="shared" si="700"/>
        <v/>
      </c>
      <c r="HI280" s="18" t="str">
        <f>IF(ISNUMBER(HG280), HG280*COS(RADIANS(-$C280+Графики!$B$3))+HH280*SIN(RADIANS(-$C280+Графики!$B$3)),"")</f>
        <v/>
      </c>
      <c r="HJ280" s="19" t="str">
        <f>IF(ISNUMBER(HG280), HG280*COS(RADIANS(-$C280+Графики!$B$5))+HH280*SIN(RADIANS(-$C280+Графики!$B$5)),"")</f>
        <v/>
      </c>
      <c r="HK280" s="24"/>
      <c r="HL280" s="25"/>
      <c r="HM280" s="25"/>
      <c r="HN280" s="25"/>
      <c r="HO280" s="18" t="str">
        <f t="shared" si="651"/>
        <v/>
      </c>
      <c r="HP280" s="18" t="str">
        <f t="shared" si="652"/>
        <v/>
      </c>
      <c r="HQ280" s="18" t="str">
        <f t="shared" si="701"/>
        <v/>
      </c>
      <c r="HR280" s="18" t="str">
        <f t="shared" si="702"/>
        <v/>
      </c>
      <c r="HS280" s="18" t="str">
        <f>IF(ISNUMBER(HQ280), HQ280*COS(RADIANS(-$C280+Графики!$B$3))+HR280*SIN(RADIANS(-$C280+Графики!$B$3)),"")</f>
        <v/>
      </c>
      <c r="HT280" s="19" t="str">
        <f>IF(ISNUMBER(HQ280), HQ280*COS(RADIANS(-$C280+Графики!$B$5))+HR280*SIN(RADIANS(-$C280+Графики!$B$5)),"")</f>
        <v/>
      </c>
      <c r="HU280" s="24"/>
      <c r="HV280" s="25"/>
      <c r="HW280" s="25"/>
      <c r="HX280" s="25"/>
      <c r="HY280" s="18" t="str">
        <f t="shared" si="653"/>
        <v/>
      </c>
      <c r="HZ280" s="18" t="str">
        <f t="shared" si="654"/>
        <v/>
      </c>
      <c r="IA280" s="18" t="str">
        <f t="shared" si="703"/>
        <v/>
      </c>
      <c r="IB280" s="18" t="str">
        <f t="shared" si="704"/>
        <v/>
      </c>
      <c r="IC280" s="18" t="str">
        <f>IF(ISNUMBER(IA280), IA280*COS(RADIANS(-$C280+Графики!$B$3))+IB280*SIN(RADIANS(-$C280+Графики!$B$3)),"")</f>
        <v/>
      </c>
      <c r="ID280" s="19" t="str">
        <f>IF(ISNUMBER(IA280), IA280*COS(RADIANS(-$C280+Графики!$B$5))+IB280*SIN(RADIANS(-$C280+Графики!$B$5)),"")</f>
        <v/>
      </c>
      <c r="IE280" s="24"/>
      <c r="IF280" s="25"/>
      <c r="IG280" s="25"/>
      <c r="IH280" s="25"/>
      <c r="II280" s="18" t="str">
        <f t="shared" si="655"/>
        <v/>
      </c>
      <c r="IJ280" s="18" t="str">
        <f t="shared" si="656"/>
        <v/>
      </c>
      <c r="IK280" s="18" t="str">
        <f t="shared" si="705"/>
        <v/>
      </c>
      <c r="IL280" s="18" t="str">
        <f t="shared" si="706"/>
        <v/>
      </c>
      <c r="IM280" s="18" t="str">
        <f>IF(ISNUMBER(IK280), IK280*COS(RADIANS(-$C280+Графики!$B$3))+IL280*SIN(RADIANS(-$C280+Графики!$B$3)),"")</f>
        <v/>
      </c>
      <c r="IN280" s="19" t="str">
        <f>IF(ISNUMBER(IK280), IK280*COS(RADIANS(-$C280+Графики!$B$5))+IL280*SIN(RADIANS(-$C280+Графики!$B$5)),"")</f>
        <v/>
      </c>
      <c r="IO280" s="24"/>
      <c r="IP280" s="25"/>
      <c r="IQ280" s="25"/>
      <c r="IR280" s="25"/>
      <c r="IS280" s="18" t="str">
        <f t="shared" si="657"/>
        <v/>
      </c>
      <c r="IT280" s="18" t="str">
        <f t="shared" si="658"/>
        <v/>
      </c>
      <c r="IU280" s="18" t="str">
        <f t="shared" si="707"/>
        <v/>
      </c>
      <c r="IV280" s="18" t="str">
        <f t="shared" si="708"/>
        <v/>
      </c>
      <c r="IW280" s="18" t="str">
        <f>IF(ISNUMBER(IU280), IU280*COS(RADIANS(-$C280+Графики!$B$3))+IV280*SIN(RADIANS(-$C280+Графики!$B$3)),"")</f>
        <v/>
      </c>
      <c r="IX280" s="19" t="str">
        <f>IF(ISNUMBER(IU280), IU280*COS(RADIANS(-$C280+Графики!$B$5))+IV280*SIN(RADIANS(-$C280+Графики!$B$5)),"")</f>
        <v/>
      </c>
    </row>
    <row r="281" spans="1:258" s="88" customFormat="1" x14ac:dyDescent="0.25">
      <c r="A281" s="44">
        <v>281</v>
      </c>
      <c r="B281" s="50">
        <v>0</v>
      </c>
      <c r="C281" s="11">
        <f>IF(Графики!$A$7="Расчитывать с учетом закручивания скважины",B281,0)</f>
        <v>0</v>
      </c>
      <c r="D281" s="47">
        <v>139</v>
      </c>
      <c r="E281" s="34">
        <f t="shared" si="712"/>
        <v>0</v>
      </c>
      <c r="F281" s="35">
        <f t="shared" si="712"/>
        <v>0</v>
      </c>
      <c r="G281" s="35">
        <f t="shared" si="710"/>
        <v>0</v>
      </c>
      <c r="H281" s="36">
        <f t="shared" si="711"/>
        <v>0</v>
      </c>
      <c r="I281" s="29"/>
      <c r="J281" s="25"/>
      <c r="K281" s="25"/>
      <c r="L281" s="25"/>
      <c r="M281" s="18" t="str">
        <f t="shared" si="609"/>
        <v/>
      </c>
      <c r="N281" s="18" t="str">
        <f t="shared" si="610"/>
        <v/>
      </c>
      <c r="O281" s="18" t="str">
        <f t="shared" si="659"/>
        <v/>
      </c>
      <c r="P281" s="18" t="str">
        <f t="shared" si="660"/>
        <v/>
      </c>
      <c r="Q281" s="18" t="str">
        <f>IF(ISNUMBER(O281), O281*COS(RADIANS(-$C281+Графики!$B$3))+P281*SIN(RADIANS(-$C281+Графики!$B$3)),"")</f>
        <v/>
      </c>
      <c r="R281" s="19" t="str">
        <f>IF(ISNUMBER(O281), O281*COS(RADIANS(-$C281+Графики!$B$5))+P281*SIN(RADIANS(-$C281+Графики!$B$5)),"")</f>
        <v/>
      </c>
      <c r="S281" s="29"/>
      <c r="T281" s="25"/>
      <c r="U281" s="25"/>
      <c r="V281" s="25"/>
      <c r="W281" s="18" t="str">
        <f t="shared" si="611"/>
        <v/>
      </c>
      <c r="X281" s="18" t="str">
        <f t="shared" si="612"/>
        <v/>
      </c>
      <c r="Y281" s="18" t="str">
        <f t="shared" si="661"/>
        <v/>
      </c>
      <c r="Z281" s="18" t="str">
        <f t="shared" si="662"/>
        <v/>
      </c>
      <c r="AA281" s="18" t="str">
        <f>IF(ISNUMBER(Y281), Y281*COS(RADIANS(-$C281+Графики!$B$3))+Z281*SIN(RADIANS(-$C281+Графики!$B$3)),"")</f>
        <v/>
      </c>
      <c r="AB281" s="18" t="str">
        <f>IF(ISNUMBER(Y281), Y281*COS(RADIANS(-$C281+Графики!$B$5))+Z281*SIN(RADIANS(-$C281+Графики!$B$5)),"")</f>
        <v/>
      </c>
      <c r="AC281" s="24"/>
      <c r="AD281" s="25"/>
      <c r="AE281" s="25"/>
      <c r="AF281" s="25"/>
      <c r="AG281" s="18" t="str">
        <f t="shared" si="613"/>
        <v/>
      </c>
      <c r="AH281" s="18" t="str">
        <f t="shared" si="614"/>
        <v/>
      </c>
      <c r="AI281" s="18" t="str">
        <f t="shared" si="663"/>
        <v/>
      </c>
      <c r="AJ281" s="18" t="str">
        <f t="shared" si="664"/>
        <v/>
      </c>
      <c r="AK281" s="18" t="str">
        <f>IF(ISNUMBER(AI281), AI281*COS(RADIANS(-$C281+Графики!$B$3))+AJ281*SIN(RADIANS(-$C281+Графики!$B$3)),"")</f>
        <v/>
      </c>
      <c r="AL281" s="19" t="str">
        <f>IF(ISNUMBER(AI281), AI281*COS(RADIANS(-$C281+Графики!$B$5))+AJ281*SIN(RADIANS(-$C281+Графики!$B$5)),"")</f>
        <v/>
      </c>
      <c r="AM281" s="24"/>
      <c r="AN281" s="25"/>
      <c r="AO281" s="25"/>
      <c r="AP281" s="25"/>
      <c r="AQ281" s="18" t="str">
        <f t="shared" si="615"/>
        <v/>
      </c>
      <c r="AR281" s="18" t="str">
        <f t="shared" si="616"/>
        <v/>
      </c>
      <c r="AS281" s="18" t="str">
        <f t="shared" si="665"/>
        <v/>
      </c>
      <c r="AT281" s="18" t="str">
        <f t="shared" si="666"/>
        <v/>
      </c>
      <c r="AU281" s="18" t="str">
        <f>IF(ISNUMBER(AS281), AS281*COS(RADIANS(-$C281+Графики!$B$3))+AT281*SIN(RADIANS(-$C281+Графики!$B$3)),"")</f>
        <v/>
      </c>
      <c r="AV281" s="19" t="str">
        <f>IF(ISNUMBER(AS281), AS281*COS(RADIANS(-$C281+Графики!$B$5))+AT281*SIN(RADIANS(-$C281+Графики!$B$5)),"")</f>
        <v/>
      </c>
      <c r="AW281" s="24"/>
      <c r="AX281" s="25"/>
      <c r="AY281" s="25"/>
      <c r="AZ281" s="25"/>
      <c r="BA281" s="18" t="str">
        <f t="shared" si="617"/>
        <v/>
      </c>
      <c r="BB281" s="18" t="str">
        <f t="shared" si="618"/>
        <v/>
      </c>
      <c r="BC281" s="18" t="str">
        <f t="shared" si="667"/>
        <v/>
      </c>
      <c r="BD281" s="18" t="str">
        <f t="shared" si="668"/>
        <v/>
      </c>
      <c r="BE281" s="18" t="str">
        <f>IF(ISNUMBER(BC281), BC281*COS(RADIANS(-$C281+Графики!$B$3))+BD281*SIN(RADIANS(-$C281+Графики!$B$3)),"")</f>
        <v/>
      </c>
      <c r="BF281" s="19" t="str">
        <f>IF(ISNUMBER(BC281), BC281*COS(RADIANS(-$C281+Графики!$B$5))+BD281*SIN(RADIANS(-$C281+Графики!$B$5)),"")</f>
        <v/>
      </c>
      <c r="BG281" s="24"/>
      <c r="BH281" s="25"/>
      <c r="BI281" s="25"/>
      <c r="BJ281" s="25"/>
      <c r="BK281" s="18" t="str">
        <f t="shared" si="619"/>
        <v/>
      </c>
      <c r="BL281" s="18" t="str">
        <f t="shared" si="620"/>
        <v/>
      </c>
      <c r="BM281" s="18" t="str">
        <f t="shared" si="669"/>
        <v/>
      </c>
      <c r="BN281" s="18" t="str">
        <f t="shared" si="670"/>
        <v/>
      </c>
      <c r="BO281" s="18" t="str">
        <f>IF(ISNUMBER(BM281), BM281*COS(RADIANS(-$C281+Графики!$B$3))+BN281*SIN(RADIANS(-$C281+Графики!$B$3)),"")</f>
        <v/>
      </c>
      <c r="BP281" s="19" t="str">
        <f>IF(ISNUMBER(BM281), BM281*COS(RADIANS(-$C281+Графики!$B$5))+BN281*SIN(RADIANS(-$C281+Графики!$B$5)),"")</f>
        <v/>
      </c>
      <c r="BQ281" s="24"/>
      <c r="BR281" s="25"/>
      <c r="BS281" s="25"/>
      <c r="BT281" s="25"/>
      <c r="BU281" s="18" t="str">
        <f t="shared" si="621"/>
        <v/>
      </c>
      <c r="BV281" s="18" t="str">
        <f t="shared" si="622"/>
        <v/>
      </c>
      <c r="BW281" s="18" t="str">
        <f t="shared" si="671"/>
        <v/>
      </c>
      <c r="BX281" s="18" t="str">
        <f t="shared" si="672"/>
        <v/>
      </c>
      <c r="BY281" s="18" t="str">
        <f>IF(ISNUMBER(BW281), BW281*COS(RADIANS(-$C281+Графики!$B$3))+BX281*SIN(RADIANS(-$C281+Графики!$B$3)),"")</f>
        <v/>
      </c>
      <c r="BZ281" s="19" t="str">
        <f>IF(ISNUMBER(BW281), BW281*COS(RADIANS(-$C281+Графики!$B$5))+BX281*SIN(RADIANS(-$C281+Графики!$B$5)),"")</f>
        <v/>
      </c>
      <c r="CA281" s="29"/>
      <c r="CB281" s="25"/>
      <c r="CC281" s="25"/>
      <c r="CD281" s="25"/>
      <c r="CE281" s="18" t="str">
        <f t="shared" si="623"/>
        <v/>
      </c>
      <c r="CF281" s="18" t="str">
        <f t="shared" si="624"/>
        <v/>
      </c>
      <c r="CG281" s="18" t="str">
        <f t="shared" si="673"/>
        <v/>
      </c>
      <c r="CH281" s="18" t="str">
        <f t="shared" si="674"/>
        <v/>
      </c>
      <c r="CI281" s="18" t="str">
        <f>IF(ISNUMBER(CG281), CG281*COS(RADIANS(-$C281+Графики!$B$3))+CH281*SIN(RADIANS(-$C281+Графики!$B$3)),"")</f>
        <v/>
      </c>
      <c r="CJ281" s="19" t="str">
        <f>IF(ISNUMBER(CG281), CG281*COS(RADIANS(-$C281+Графики!$B$5))+CH281*SIN(RADIANS(-$C281+Графики!$B$5)),"")</f>
        <v/>
      </c>
      <c r="CK281" s="24"/>
      <c r="CL281" s="25"/>
      <c r="CM281" s="25"/>
      <c r="CN281" s="25"/>
      <c r="CO281" s="18" t="str">
        <f t="shared" si="625"/>
        <v/>
      </c>
      <c r="CP281" s="18" t="str">
        <f t="shared" si="626"/>
        <v/>
      </c>
      <c r="CQ281" s="18" t="str">
        <f t="shared" si="675"/>
        <v/>
      </c>
      <c r="CR281" s="18" t="str">
        <f t="shared" si="676"/>
        <v/>
      </c>
      <c r="CS281" s="18" t="str">
        <f>IF(ISNUMBER(CQ281), CQ281*COS(RADIANS(-$C281+Графики!$B$3))+CR281*SIN(RADIANS(-$C281+Графики!$B$3)),"")</f>
        <v/>
      </c>
      <c r="CT281" s="19" t="str">
        <f>IF(ISNUMBER(CQ281), CQ281*COS(RADIANS(-$C281+Графики!$B$5))+CR281*SIN(RADIANS(-$C281+Графики!$B$5)),"")</f>
        <v/>
      </c>
      <c r="CU281" s="24"/>
      <c r="CV281" s="25"/>
      <c r="CW281" s="25"/>
      <c r="CX281" s="25"/>
      <c r="CY281" s="18" t="str">
        <f t="shared" si="627"/>
        <v/>
      </c>
      <c r="CZ281" s="18" t="str">
        <f t="shared" si="628"/>
        <v/>
      </c>
      <c r="DA281" s="18" t="str">
        <f t="shared" si="677"/>
        <v/>
      </c>
      <c r="DB281" s="18" t="str">
        <f t="shared" si="678"/>
        <v/>
      </c>
      <c r="DC281" s="18" t="str">
        <f>IF(ISNUMBER(DA281), DA281*COS(RADIANS(-$C281+Графики!$B$3))+DB281*SIN(RADIANS(-$C281+Графики!$B$3)),"")</f>
        <v/>
      </c>
      <c r="DD281" s="19" t="str">
        <f>IF(ISNUMBER(DA281), DA281*COS(RADIANS(-$C281+Графики!$B$5))+DB281*SIN(RADIANS(-$C281+Графики!$B$5)),"")</f>
        <v/>
      </c>
      <c r="DE281" s="24"/>
      <c r="DF281" s="25"/>
      <c r="DG281" s="25"/>
      <c r="DH281" s="25"/>
      <c r="DI281" s="18" t="str">
        <f t="shared" si="629"/>
        <v/>
      </c>
      <c r="DJ281" s="18" t="str">
        <f t="shared" si="630"/>
        <v/>
      </c>
      <c r="DK281" s="18" t="str">
        <f t="shared" si="679"/>
        <v/>
      </c>
      <c r="DL281" s="18" t="str">
        <f t="shared" si="680"/>
        <v/>
      </c>
      <c r="DM281" s="18" t="str">
        <f>IF(ISNUMBER(DK281), DK281*COS(RADIANS(-$C281+Графики!$B$3))+DL281*SIN(RADIANS(-$C281+Графики!$B$3)),"")</f>
        <v/>
      </c>
      <c r="DN281" s="19" t="str">
        <f>IF(ISNUMBER(DK281), DK281*COS(RADIANS(-$C281+Графики!$B$5))+DL281*SIN(RADIANS(-$C281+Графики!$B$5)),"")</f>
        <v/>
      </c>
      <c r="DO281" s="24"/>
      <c r="DP281" s="25"/>
      <c r="DQ281" s="25"/>
      <c r="DR281" s="25"/>
      <c r="DS281" s="18" t="str">
        <f t="shared" si="631"/>
        <v/>
      </c>
      <c r="DT281" s="18" t="str">
        <f t="shared" si="632"/>
        <v/>
      </c>
      <c r="DU281" s="18" t="str">
        <f t="shared" si="681"/>
        <v/>
      </c>
      <c r="DV281" s="18" t="str">
        <f t="shared" si="682"/>
        <v/>
      </c>
      <c r="DW281" s="18" t="str">
        <f>IF(ISNUMBER(DU281), DU281*COS(RADIANS(-$C281+Графики!$B$3))+DV281*SIN(RADIANS(-$C281+Графики!$B$3)),"")</f>
        <v/>
      </c>
      <c r="DX281" s="19" t="str">
        <f>IF(ISNUMBER(DU281), DU281*COS(RADIANS(-$C281+Графики!$B$5))+DV281*SIN(RADIANS(-$C281+Графики!$B$5)),"")</f>
        <v/>
      </c>
      <c r="DY281" s="24"/>
      <c r="DZ281" s="25"/>
      <c r="EA281" s="25"/>
      <c r="EB281" s="25"/>
      <c r="EC281" s="18" t="str">
        <f t="shared" si="633"/>
        <v/>
      </c>
      <c r="ED281" s="18" t="str">
        <f t="shared" si="634"/>
        <v/>
      </c>
      <c r="EE281" s="18" t="str">
        <f t="shared" si="683"/>
        <v/>
      </c>
      <c r="EF281" s="18" t="str">
        <f t="shared" si="684"/>
        <v/>
      </c>
      <c r="EG281" s="18" t="str">
        <f>IF(ISNUMBER(EE281), EE281*COS(RADIANS(-$C281+Графики!$B$3))+EF281*SIN(RADIANS(-$C281+Графики!$B$3)),"")</f>
        <v/>
      </c>
      <c r="EH281" s="19" t="str">
        <f>IF(ISNUMBER(EE281), EE281*COS(RADIANS(-$C281+Графики!$B$5))+EF281*SIN(RADIANS(-$C281+Графики!$B$5)),"")</f>
        <v/>
      </c>
      <c r="EI281" s="24"/>
      <c r="EJ281" s="25"/>
      <c r="EK281" s="25"/>
      <c r="EL281" s="25"/>
      <c r="EM281" s="18" t="str">
        <f t="shared" si="635"/>
        <v/>
      </c>
      <c r="EN281" s="18" t="str">
        <f t="shared" si="636"/>
        <v/>
      </c>
      <c r="EO281" s="18" t="str">
        <f t="shared" si="685"/>
        <v/>
      </c>
      <c r="EP281" s="18" t="str">
        <f t="shared" si="686"/>
        <v/>
      </c>
      <c r="EQ281" s="18" t="str">
        <f>IF(ISNUMBER(EO281), EO281*COS(RADIANS(-$C281+Графики!$B$3))+EP281*SIN(RADIANS(-$C281+Графики!$B$3)),"")</f>
        <v/>
      </c>
      <c r="ER281" s="19" t="str">
        <f>IF(ISNUMBER(EO281), EO281*COS(RADIANS(-$C281+Графики!$B$5))+EP281*SIN(RADIANS(-$C281+Графики!$B$5)),"")</f>
        <v/>
      </c>
      <c r="ES281" s="24"/>
      <c r="ET281" s="25"/>
      <c r="EU281" s="25"/>
      <c r="EV281" s="25"/>
      <c r="EW281" s="18" t="str">
        <f t="shared" si="637"/>
        <v/>
      </c>
      <c r="EX281" s="18" t="str">
        <f t="shared" si="638"/>
        <v/>
      </c>
      <c r="EY281" s="18" t="str">
        <f t="shared" si="687"/>
        <v/>
      </c>
      <c r="EZ281" s="18" t="str">
        <f t="shared" si="688"/>
        <v/>
      </c>
      <c r="FA281" s="18" t="str">
        <f>IF(ISNUMBER(EY281), EY281*COS(RADIANS(-$C281+Графики!$B$3))+EZ281*SIN(RADIANS(-$C281+Графики!$B$3)),"")</f>
        <v/>
      </c>
      <c r="FB281" s="19" t="str">
        <f>IF(ISNUMBER(EY281), EY281*COS(RADIANS(-$C281+Графики!$B$5))+EZ281*SIN(RADIANS(-$C281+Графики!$B$5)),"")</f>
        <v/>
      </c>
      <c r="FC281" s="24"/>
      <c r="FD281" s="25"/>
      <c r="FE281" s="25"/>
      <c r="FF281" s="25"/>
      <c r="FG281" s="18" t="str">
        <f t="shared" si="639"/>
        <v/>
      </c>
      <c r="FH281" s="18" t="str">
        <f t="shared" si="640"/>
        <v/>
      </c>
      <c r="FI281" s="18" t="str">
        <f t="shared" si="689"/>
        <v/>
      </c>
      <c r="FJ281" s="18" t="str">
        <f t="shared" si="690"/>
        <v/>
      </c>
      <c r="FK281" s="18" t="str">
        <f>IF(ISNUMBER(FI281), FI281*COS(RADIANS(-$C281+Графики!$B$3))+FJ281*SIN(RADIANS(-$C281+Графики!$B$3)),"")</f>
        <v/>
      </c>
      <c r="FL281" s="19" t="str">
        <f>IF(ISNUMBER(FI281), FI281*COS(RADIANS(-$C281+Графики!$B$5))+FJ281*SIN(RADIANS(-$C281+Графики!$B$5)),"")</f>
        <v/>
      </c>
      <c r="FM281" s="24"/>
      <c r="FN281" s="25"/>
      <c r="FO281" s="25"/>
      <c r="FP281" s="25"/>
      <c r="FQ281" s="18" t="str">
        <f t="shared" si="641"/>
        <v/>
      </c>
      <c r="FR281" s="18" t="str">
        <f t="shared" si="642"/>
        <v/>
      </c>
      <c r="FS281" s="18" t="str">
        <f t="shared" si="691"/>
        <v/>
      </c>
      <c r="FT281" s="18" t="str">
        <f t="shared" si="692"/>
        <v/>
      </c>
      <c r="FU281" s="18" t="str">
        <f>IF(ISNUMBER(FS281), FS281*COS(RADIANS(-$C281+Графики!$B$3))+FT281*SIN(RADIANS(-$C281+Графики!$B$3)),"")</f>
        <v/>
      </c>
      <c r="FV281" s="19" t="str">
        <f>IF(ISNUMBER(FS281), FS281*COS(RADIANS(-$C281+Графики!$B$5))+FT281*SIN(RADIANS(-$C281+Графики!$B$5)),"")</f>
        <v/>
      </c>
      <c r="FW281" s="24"/>
      <c r="FX281" s="25"/>
      <c r="FY281" s="25"/>
      <c r="FZ281" s="25"/>
      <c r="GA281" s="18" t="str">
        <f t="shared" si="643"/>
        <v/>
      </c>
      <c r="GB281" s="18" t="str">
        <f t="shared" si="644"/>
        <v/>
      </c>
      <c r="GC281" s="18" t="str">
        <f t="shared" si="693"/>
        <v/>
      </c>
      <c r="GD281" s="18" t="str">
        <f t="shared" si="694"/>
        <v/>
      </c>
      <c r="GE281" s="18" t="str">
        <f>IF(ISNUMBER(GC281), GC281*COS(RADIANS(-$C281+Графики!$B$3))+GD281*SIN(RADIANS(-$C281+Графики!$B$3)),"")</f>
        <v/>
      </c>
      <c r="GF281" s="19" t="str">
        <f>IF(ISNUMBER(GC281), GC281*COS(RADIANS(-$C281+Графики!$B$5))+GD281*SIN(RADIANS(-$C281+Графики!$B$5)),"")</f>
        <v/>
      </c>
      <c r="GG281" s="24"/>
      <c r="GH281" s="25"/>
      <c r="GI281" s="25"/>
      <c r="GJ281" s="25"/>
      <c r="GK281" s="18" t="str">
        <f t="shared" si="645"/>
        <v/>
      </c>
      <c r="GL281" s="18" t="str">
        <f t="shared" si="646"/>
        <v/>
      </c>
      <c r="GM281" s="18" t="str">
        <f t="shared" si="695"/>
        <v/>
      </c>
      <c r="GN281" s="18" t="str">
        <f t="shared" si="696"/>
        <v/>
      </c>
      <c r="GO281" s="18" t="str">
        <f>IF(ISNUMBER(GM281), GM281*COS(RADIANS(-$C281+Графики!$B$3))+GN281*SIN(RADIANS(-$C281+Графики!$B$3)),"")</f>
        <v/>
      </c>
      <c r="GP281" s="19" t="str">
        <f>IF(ISNUMBER(GM281), GM281*COS(RADIANS(-$C281+Графики!$B$5))+GN281*SIN(RADIANS(-$C281+Графики!$B$5)),"")</f>
        <v/>
      </c>
      <c r="GQ281" s="24"/>
      <c r="GR281" s="25"/>
      <c r="GS281" s="25"/>
      <c r="GT281" s="25"/>
      <c r="GU281" s="18" t="str">
        <f t="shared" si="647"/>
        <v/>
      </c>
      <c r="GV281" s="18" t="str">
        <f t="shared" si="648"/>
        <v/>
      </c>
      <c r="GW281" s="18" t="str">
        <f t="shared" si="697"/>
        <v/>
      </c>
      <c r="GX281" s="18" t="str">
        <f t="shared" si="698"/>
        <v/>
      </c>
      <c r="GY281" s="18" t="str">
        <f>IF(ISNUMBER(GW281), GW281*COS(RADIANS(-$C281+Графики!$B$3))+GX281*SIN(RADIANS(-$C281+Графики!$B$3)),"")</f>
        <v/>
      </c>
      <c r="GZ281" s="19" t="str">
        <f>IF(ISNUMBER(GW281), GW281*COS(RADIANS(-$C281+Графики!$B$5))+GX281*SIN(RADIANS(-$C281+Графики!$B$5)),"")</f>
        <v/>
      </c>
      <c r="HA281" s="24"/>
      <c r="HB281" s="25"/>
      <c r="HC281" s="25"/>
      <c r="HD281" s="25"/>
      <c r="HE281" s="18" t="str">
        <f t="shared" si="649"/>
        <v/>
      </c>
      <c r="HF281" s="18" t="str">
        <f t="shared" si="650"/>
        <v/>
      </c>
      <c r="HG281" s="18" t="str">
        <f t="shared" si="699"/>
        <v/>
      </c>
      <c r="HH281" s="18" t="str">
        <f t="shared" si="700"/>
        <v/>
      </c>
      <c r="HI281" s="18" t="str">
        <f>IF(ISNUMBER(HG281), HG281*COS(RADIANS(-$C281+Графики!$B$3))+HH281*SIN(RADIANS(-$C281+Графики!$B$3)),"")</f>
        <v/>
      </c>
      <c r="HJ281" s="19" t="str">
        <f>IF(ISNUMBER(HG281), HG281*COS(RADIANS(-$C281+Графики!$B$5))+HH281*SIN(RADIANS(-$C281+Графики!$B$5)),"")</f>
        <v/>
      </c>
      <c r="HK281" s="24"/>
      <c r="HL281" s="25"/>
      <c r="HM281" s="25"/>
      <c r="HN281" s="25"/>
      <c r="HO281" s="18" t="str">
        <f t="shared" si="651"/>
        <v/>
      </c>
      <c r="HP281" s="18" t="str">
        <f t="shared" si="652"/>
        <v/>
      </c>
      <c r="HQ281" s="18" t="str">
        <f t="shared" si="701"/>
        <v/>
      </c>
      <c r="HR281" s="18" t="str">
        <f t="shared" si="702"/>
        <v/>
      </c>
      <c r="HS281" s="18" t="str">
        <f>IF(ISNUMBER(HQ281), HQ281*COS(RADIANS(-$C281+Графики!$B$3))+HR281*SIN(RADIANS(-$C281+Графики!$B$3)),"")</f>
        <v/>
      </c>
      <c r="HT281" s="19" t="str">
        <f>IF(ISNUMBER(HQ281), HQ281*COS(RADIANS(-$C281+Графики!$B$5))+HR281*SIN(RADIANS(-$C281+Графики!$B$5)),"")</f>
        <v/>
      </c>
      <c r="HU281" s="24"/>
      <c r="HV281" s="25"/>
      <c r="HW281" s="25"/>
      <c r="HX281" s="25"/>
      <c r="HY281" s="18" t="str">
        <f t="shared" si="653"/>
        <v/>
      </c>
      <c r="HZ281" s="18" t="str">
        <f t="shared" si="654"/>
        <v/>
      </c>
      <c r="IA281" s="18" t="str">
        <f t="shared" si="703"/>
        <v/>
      </c>
      <c r="IB281" s="18" t="str">
        <f t="shared" si="704"/>
        <v/>
      </c>
      <c r="IC281" s="18" t="str">
        <f>IF(ISNUMBER(IA281), IA281*COS(RADIANS(-$C281+Графики!$B$3))+IB281*SIN(RADIANS(-$C281+Графики!$B$3)),"")</f>
        <v/>
      </c>
      <c r="ID281" s="19" t="str">
        <f>IF(ISNUMBER(IA281), IA281*COS(RADIANS(-$C281+Графики!$B$5))+IB281*SIN(RADIANS(-$C281+Графики!$B$5)),"")</f>
        <v/>
      </c>
      <c r="IE281" s="24"/>
      <c r="IF281" s="25"/>
      <c r="IG281" s="25"/>
      <c r="IH281" s="25"/>
      <c r="II281" s="18" t="str">
        <f t="shared" si="655"/>
        <v/>
      </c>
      <c r="IJ281" s="18" t="str">
        <f t="shared" si="656"/>
        <v/>
      </c>
      <c r="IK281" s="18" t="str">
        <f t="shared" si="705"/>
        <v/>
      </c>
      <c r="IL281" s="18" t="str">
        <f t="shared" si="706"/>
        <v/>
      </c>
      <c r="IM281" s="18" t="str">
        <f>IF(ISNUMBER(IK281), IK281*COS(RADIANS(-$C281+Графики!$B$3))+IL281*SIN(RADIANS(-$C281+Графики!$B$3)),"")</f>
        <v/>
      </c>
      <c r="IN281" s="19" t="str">
        <f>IF(ISNUMBER(IK281), IK281*COS(RADIANS(-$C281+Графики!$B$5))+IL281*SIN(RADIANS(-$C281+Графики!$B$5)),"")</f>
        <v/>
      </c>
      <c r="IO281" s="24"/>
      <c r="IP281" s="25"/>
      <c r="IQ281" s="25"/>
      <c r="IR281" s="25"/>
      <c r="IS281" s="18" t="str">
        <f t="shared" si="657"/>
        <v/>
      </c>
      <c r="IT281" s="18" t="str">
        <f t="shared" si="658"/>
        <v/>
      </c>
      <c r="IU281" s="18" t="str">
        <f t="shared" si="707"/>
        <v/>
      </c>
      <c r="IV281" s="18" t="str">
        <f t="shared" si="708"/>
        <v/>
      </c>
      <c r="IW281" s="18" t="str">
        <f>IF(ISNUMBER(IU281), IU281*COS(RADIANS(-$C281+Графики!$B$3))+IV281*SIN(RADIANS(-$C281+Графики!$B$3)),"")</f>
        <v/>
      </c>
      <c r="IX281" s="19" t="str">
        <f>IF(ISNUMBER(IU281), IU281*COS(RADIANS(-$C281+Графики!$B$5))+IV281*SIN(RADIANS(-$C281+Графики!$B$5)),"")</f>
        <v/>
      </c>
    </row>
    <row r="282" spans="1:258" s="88" customFormat="1" x14ac:dyDescent="0.25">
      <c r="A282" s="44">
        <v>282</v>
      </c>
      <c r="B282" s="50">
        <v>0</v>
      </c>
      <c r="C282" s="11">
        <f>IF(Графики!$A$7="Расчитывать с учетом закручивания скважины",B282,0)</f>
        <v>0</v>
      </c>
      <c r="D282" s="47">
        <v>139.5</v>
      </c>
      <c r="E282" s="34">
        <f t="shared" si="712"/>
        <v>0</v>
      </c>
      <c r="F282" s="35">
        <f t="shared" si="712"/>
        <v>0</v>
      </c>
      <c r="G282" s="35">
        <f t="shared" si="710"/>
        <v>0</v>
      </c>
      <c r="H282" s="36">
        <f t="shared" si="711"/>
        <v>0</v>
      </c>
      <c r="I282" s="29"/>
      <c r="J282" s="25"/>
      <c r="K282" s="25"/>
      <c r="L282" s="25"/>
      <c r="M282" s="18" t="str">
        <f t="shared" si="609"/>
        <v/>
      </c>
      <c r="N282" s="18" t="str">
        <f t="shared" si="610"/>
        <v/>
      </c>
      <c r="O282" s="18" t="str">
        <f t="shared" si="659"/>
        <v/>
      </c>
      <c r="P282" s="18" t="str">
        <f t="shared" si="660"/>
        <v/>
      </c>
      <c r="Q282" s="18" t="str">
        <f>IF(ISNUMBER(O282), O282*COS(RADIANS(-$C282+Графики!$B$3))+P282*SIN(RADIANS(-$C282+Графики!$B$3)),"")</f>
        <v/>
      </c>
      <c r="R282" s="19" t="str">
        <f>IF(ISNUMBER(O282), O282*COS(RADIANS(-$C282+Графики!$B$5))+P282*SIN(RADIANS(-$C282+Графики!$B$5)),"")</f>
        <v/>
      </c>
      <c r="S282" s="29"/>
      <c r="T282" s="25"/>
      <c r="U282" s="25"/>
      <c r="V282" s="25"/>
      <c r="W282" s="18" t="str">
        <f t="shared" si="611"/>
        <v/>
      </c>
      <c r="X282" s="18" t="str">
        <f t="shared" si="612"/>
        <v/>
      </c>
      <c r="Y282" s="18" t="str">
        <f t="shared" si="661"/>
        <v/>
      </c>
      <c r="Z282" s="18" t="str">
        <f t="shared" si="662"/>
        <v/>
      </c>
      <c r="AA282" s="18" t="str">
        <f>IF(ISNUMBER(Y282), Y282*COS(RADIANS(-$C282+Графики!$B$3))+Z282*SIN(RADIANS(-$C282+Графики!$B$3)),"")</f>
        <v/>
      </c>
      <c r="AB282" s="18" t="str">
        <f>IF(ISNUMBER(Y282), Y282*COS(RADIANS(-$C282+Графики!$B$5))+Z282*SIN(RADIANS(-$C282+Графики!$B$5)),"")</f>
        <v/>
      </c>
      <c r="AC282" s="24"/>
      <c r="AD282" s="25"/>
      <c r="AE282" s="25"/>
      <c r="AF282" s="25"/>
      <c r="AG282" s="18" t="str">
        <f t="shared" si="613"/>
        <v/>
      </c>
      <c r="AH282" s="18" t="str">
        <f t="shared" si="614"/>
        <v/>
      </c>
      <c r="AI282" s="18" t="str">
        <f t="shared" si="663"/>
        <v/>
      </c>
      <c r="AJ282" s="18" t="str">
        <f t="shared" si="664"/>
        <v/>
      </c>
      <c r="AK282" s="18" t="str">
        <f>IF(ISNUMBER(AI282), AI282*COS(RADIANS(-$C282+Графики!$B$3))+AJ282*SIN(RADIANS(-$C282+Графики!$B$3)),"")</f>
        <v/>
      </c>
      <c r="AL282" s="19" t="str">
        <f>IF(ISNUMBER(AI282), AI282*COS(RADIANS(-$C282+Графики!$B$5))+AJ282*SIN(RADIANS(-$C282+Графики!$B$5)),"")</f>
        <v/>
      </c>
      <c r="AM282" s="24"/>
      <c r="AN282" s="25"/>
      <c r="AO282" s="25"/>
      <c r="AP282" s="25"/>
      <c r="AQ282" s="18" t="str">
        <f t="shared" si="615"/>
        <v/>
      </c>
      <c r="AR282" s="18" t="str">
        <f t="shared" si="616"/>
        <v/>
      </c>
      <c r="AS282" s="18" t="str">
        <f t="shared" si="665"/>
        <v/>
      </c>
      <c r="AT282" s="18" t="str">
        <f t="shared" si="666"/>
        <v/>
      </c>
      <c r="AU282" s="18" t="str">
        <f>IF(ISNUMBER(AS282), AS282*COS(RADIANS(-$C282+Графики!$B$3))+AT282*SIN(RADIANS(-$C282+Графики!$B$3)),"")</f>
        <v/>
      </c>
      <c r="AV282" s="19" t="str">
        <f>IF(ISNUMBER(AS282), AS282*COS(RADIANS(-$C282+Графики!$B$5))+AT282*SIN(RADIANS(-$C282+Графики!$B$5)),"")</f>
        <v/>
      </c>
      <c r="AW282" s="24"/>
      <c r="AX282" s="25"/>
      <c r="AY282" s="25"/>
      <c r="AZ282" s="25"/>
      <c r="BA282" s="18" t="str">
        <f t="shared" si="617"/>
        <v/>
      </c>
      <c r="BB282" s="18" t="str">
        <f t="shared" si="618"/>
        <v/>
      </c>
      <c r="BC282" s="18" t="str">
        <f t="shared" si="667"/>
        <v/>
      </c>
      <c r="BD282" s="18" t="str">
        <f t="shared" si="668"/>
        <v/>
      </c>
      <c r="BE282" s="18" t="str">
        <f>IF(ISNUMBER(BC282), BC282*COS(RADIANS(-$C282+Графики!$B$3))+BD282*SIN(RADIANS(-$C282+Графики!$B$3)),"")</f>
        <v/>
      </c>
      <c r="BF282" s="19" t="str">
        <f>IF(ISNUMBER(BC282), BC282*COS(RADIANS(-$C282+Графики!$B$5))+BD282*SIN(RADIANS(-$C282+Графики!$B$5)),"")</f>
        <v/>
      </c>
      <c r="BG282" s="24"/>
      <c r="BH282" s="25"/>
      <c r="BI282" s="25"/>
      <c r="BJ282" s="25"/>
      <c r="BK282" s="18" t="str">
        <f t="shared" si="619"/>
        <v/>
      </c>
      <c r="BL282" s="18" t="str">
        <f t="shared" si="620"/>
        <v/>
      </c>
      <c r="BM282" s="18" t="str">
        <f t="shared" si="669"/>
        <v/>
      </c>
      <c r="BN282" s="18" t="str">
        <f t="shared" si="670"/>
        <v/>
      </c>
      <c r="BO282" s="18" t="str">
        <f>IF(ISNUMBER(BM282), BM282*COS(RADIANS(-$C282+Графики!$B$3))+BN282*SIN(RADIANS(-$C282+Графики!$B$3)),"")</f>
        <v/>
      </c>
      <c r="BP282" s="19" t="str">
        <f>IF(ISNUMBER(BM282), BM282*COS(RADIANS(-$C282+Графики!$B$5))+BN282*SIN(RADIANS(-$C282+Графики!$B$5)),"")</f>
        <v/>
      </c>
      <c r="BQ282" s="24"/>
      <c r="BR282" s="25"/>
      <c r="BS282" s="25"/>
      <c r="BT282" s="25"/>
      <c r="BU282" s="18" t="str">
        <f t="shared" si="621"/>
        <v/>
      </c>
      <c r="BV282" s="18" t="str">
        <f t="shared" si="622"/>
        <v/>
      </c>
      <c r="BW282" s="18" t="str">
        <f t="shared" si="671"/>
        <v/>
      </c>
      <c r="BX282" s="18" t="str">
        <f t="shared" si="672"/>
        <v/>
      </c>
      <c r="BY282" s="18" t="str">
        <f>IF(ISNUMBER(BW282), BW282*COS(RADIANS(-$C282+Графики!$B$3))+BX282*SIN(RADIANS(-$C282+Графики!$B$3)),"")</f>
        <v/>
      </c>
      <c r="BZ282" s="19" t="str">
        <f>IF(ISNUMBER(BW282), BW282*COS(RADIANS(-$C282+Графики!$B$5))+BX282*SIN(RADIANS(-$C282+Графики!$B$5)),"")</f>
        <v/>
      </c>
      <c r="CA282" s="29"/>
      <c r="CB282" s="25"/>
      <c r="CC282" s="25"/>
      <c r="CD282" s="25"/>
      <c r="CE282" s="18" t="str">
        <f t="shared" si="623"/>
        <v/>
      </c>
      <c r="CF282" s="18" t="str">
        <f t="shared" si="624"/>
        <v/>
      </c>
      <c r="CG282" s="18" t="str">
        <f t="shared" si="673"/>
        <v/>
      </c>
      <c r="CH282" s="18" t="str">
        <f t="shared" si="674"/>
        <v/>
      </c>
      <c r="CI282" s="18" t="str">
        <f>IF(ISNUMBER(CG282), CG282*COS(RADIANS(-$C282+Графики!$B$3))+CH282*SIN(RADIANS(-$C282+Графики!$B$3)),"")</f>
        <v/>
      </c>
      <c r="CJ282" s="19" t="str">
        <f>IF(ISNUMBER(CG282), CG282*COS(RADIANS(-$C282+Графики!$B$5))+CH282*SIN(RADIANS(-$C282+Графики!$B$5)),"")</f>
        <v/>
      </c>
      <c r="CK282" s="24"/>
      <c r="CL282" s="25"/>
      <c r="CM282" s="25"/>
      <c r="CN282" s="25"/>
      <c r="CO282" s="18" t="str">
        <f t="shared" si="625"/>
        <v/>
      </c>
      <c r="CP282" s="18" t="str">
        <f t="shared" si="626"/>
        <v/>
      </c>
      <c r="CQ282" s="18" t="str">
        <f t="shared" si="675"/>
        <v/>
      </c>
      <c r="CR282" s="18" t="str">
        <f t="shared" si="676"/>
        <v/>
      </c>
      <c r="CS282" s="18" t="str">
        <f>IF(ISNUMBER(CQ282), CQ282*COS(RADIANS(-$C282+Графики!$B$3))+CR282*SIN(RADIANS(-$C282+Графики!$B$3)),"")</f>
        <v/>
      </c>
      <c r="CT282" s="19" t="str">
        <f>IF(ISNUMBER(CQ282), CQ282*COS(RADIANS(-$C282+Графики!$B$5))+CR282*SIN(RADIANS(-$C282+Графики!$B$5)),"")</f>
        <v/>
      </c>
      <c r="CU282" s="24"/>
      <c r="CV282" s="25"/>
      <c r="CW282" s="25"/>
      <c r="CX282" s="25"/>
      <c r="CY282" s="18" t="str">
        <f t="shared" si="627"/>
        <v/>
      </c>
      <c r="CZ282" s="18" t="str">
        <f t="shared" si="628"/>
        <v/>
      </c>
      <c r="DA282" s="18" t="str">
        <f t="shared" si="677"/>
        <v/>
      </c>
      <c r="DB282" s="18" t="str">
        <f t="shared" si="678"/>
        <v/>
      </c>
      <c r="DC282" s="18" t="str">
        <f>IF(ISNUMBER(DA282), DA282*COS(RADIANS(-$C282+Графики!$B$3))+DB282*SIN(RADIANS(-$C282+Графики!$B$3)),"")</f>
        <v/>
      </c>
      <c r="DD282" s="19" t="str">
        <f>IF(ISNUMBER(DA282), DA282*COS(RADIANS(-$C282+Графики!$B$5))+DB282*SIN(RADIANS(-$C282+Графики!$B$5)),"")</f>
        <v/>
      </c>
      <c r="DE282" s="24"/>
      <c r="DF282" s="25"/>
      <c r="DG282" s="25"/>
      <c r="DH282" s="25"/>
      <c r="DI282" s="18" t="str">
        <f t="shared" si="629"/>
        <v/>
      </c>
      <c r="DJ282" s="18" t="str">
        <f t="shared" si="630"/>
        <v/>
      </c>
      <c r="DK282" s="18" t="str">
        <f t="shared" si="679"/>
        <v/>
      </c>
      <c r="DL282" s="18" t="str">
        <f t="shared" si="680"/>
        <v/>
      </c>
      <c r="DM282" s="18" t="str">
        <f>IF(ISNUMBER(DK282), DK282*COS(RADIANS(-$C282+Графики!$B$3))+DL282*SIN(RADIANS(-$C282+Графики!$B$3)),"")</f>
        <v/>
      </c>
      <c r="DN282" s="19" t="str">
        <f>IF(ISNUMBER(DK282), DK282*COS(RADIANS(-$C282+Графики!$B$5))+DL282*SIN(RADIANS(-$C282+Графики!$B$5)),"")</f>
        <v/>
      </c>
      <c r="DO282" s="24"/>
      <c r="DP282" s="25"/>
      <c r="DQ282" s="25"/>
      <c r="DR282" s="25"/>
      <c r="DS282" s="18" t="str">
        <f t="shared" si="631"/>
        <v/>
      </c>
      <c r="DT282" s="18" t="str">
        <f t="shared" si="632"/>
        <v/>
      </c>
      <c r="DU282" s="18" t="str">
        <f t="shared" si="681"/>
        <v/>
      </c>
      <c r="DV282" s="18" t="str">
        <f t="shared" si="682"/>
        <v/>
      </c>
      <c r="DW282" s="18" t="str">
        <f>IF(ISNUMBER(DU282), DU282*COS(RADIANS(-$C282+Графики!$B$3))+DV282*SIN(RADIANS(-$C282+Графики!$B$3)),"")</f>
        <v/>
      </c>
      <c r="DX282" s="19" t="str">
        <f>IF(ISNUMBER(DU282), DU282*COS(RADIANS(-$C282+Графики!$B$5))+DV282*SIN(RADIANS(-$C282+Графики!$B$5)),"")</f>
        <v/>
      </c>
      <c r="DY282" s="24"/>
      <c r="DZ282" s="25"/>
      <c r="EA282" s="25"/>
      <c r="EB282" s="25"/>
      <c r="EC282" s="18" t="str">
        <f t="shared" si="633"/>
        <v/>
      </c>
      <c r="ED282" s="18" t="str">
        <f t="shared" si="634"/>
        <v/>
      </c>
      <c r="EE282" s="18" t="str">
        <f t="shared" si="683"/>
        <v/>
      </c>
      <c r="EF282" s="18" t="str">
        <f t="shared" si="684"/>
        <v/>
      </c>
      <c r="EG282" s="18" t="str">
        <f>IF(ISNUMBER(EE282), EE282*COS(RADIANS(-$C282+Графики!$B$3))+EF282*SIN(RADIANS(-$C282+Графики!$B$3)),"")</f>
        <v/>
      </c>
      <c r="EH282" s="19" t="str">
        <f>IF(ISNUMBER(EE282), EE282*COS(RADIANS(-$C282+Графики!$B$5))+EF282*SIN(RADIANS(-$C282+Графики!$B$5)),"")</f>
        <v/>
      </c>
      <c r="EI282" s="24"/>
      <c r="EJ282" s="25"/>
      <c r="EK282" s="25"/>
      <c r="EL282" s="25"/>
      <c r="EM282" s="18" t="str">
        <f t="shared" si="635"/>
        <v/>
      </c>
      <c r="EN282" s="18" t="str">
        <f t="shared" si="636"/>
        <v/>
      </c>
      <c r="EO282" s="18" t="str">
        <f t="shared" si="685"/>
        <v/>
      </c>
      <c r="EP282" s="18" t="str">
        <f t="shared" si="686"/>
        <v/>
      </c>
      <c r="EQ282" s="18" t="str">
        <f>IF(ISNUMBER(EO282), EO282*COS(RADIANS(-$C282+Графики!$B$3))+EP282*SIN(RADIANS(-$C282+Графики!$B$3)),"")</f>
        <v/>
      </c>
      <c r="ER282" s="19" t="str">
        <f>IF(ISNUMBER(EO282), EO282*COS(RADIANS(-$C282+Графики!$B$5))+EP282*SIN(RADIANS(-$C282+Графики!$B$5)),"")</f>
        <v/>
      </c>
      <c r="ES282" s="24"/>
      <c r="ET282" s="25"/>
      <c r="EU282" s="25"/>
      <c r="EV282" s="25"/>
      <c r="EW282" s="18" t="str">
        <f t="shared" si="637"/>
        <v/>
      </c>
      <c r="EX282" s="18" t="str">
        <f t="shared" si="638"/>
        <v/>
      </c>
      <c r="EY282" s="18" t="str">
        <f t="shared" si="687"/>
        <v/>
      </c>
      <c r="EZ282" s="18" t="str">
        <f t="shared" si="688"/>
        <v/>
      </c>
      <c r="FA282" s="18" t="str">
        <f>IF(ISNUMBER(EY282), EY282*COS(RADIANS(-$C282+Графики!$B$3))+EZ282*SIN(RADIANS(-$C282+Графики!$B$3)),"")</f>
        <v/>
      </c>
      <c r="FB282" s="19" t="str">
        <f>IF(ISNUMBER(EY282), EY282*COS(RADIANS(-$C282+Графики!$B$5))+EZ282*SIN(RADIANS(-$C282+Графики!$B$5)),"")</f>
        <v/>
      </c>
      <c r="FC282" s="24"/>
      <c r="FD282" s="25"/>
      <c r="FE282" s="25"/>
      <c r="FF282" s="25"/>
      <c r="FG282" s="18" t="str">
        <f t="shared" si="639"/>
        <v/>
      </c>
      <c r="FH282" s="18" t="str">
        <f t="shared" si="640"/>
        <v/>
      </c>
      <c r="FI282" s="18" t="str">
        <f t="shared" si="689"/>
        <v/>
      </c>
      <c r="FJ282" s="18" t="str">
        <f t="shared" si="690"/>
        <v/>
      </c>
      <c r="FK282" s="18" t="str">
        <f>IF(ISNUMBER(FI282), FI282*COS(RADIANS(-$C282+Графики!$B$3))+FJ282*SIN(RADIANS(-$C282+Графики!$B$3)),"")</f>
        <v/>
      </c>
      <c r="FL282" s="19" t="str">
        <f>IF(ISNUMBER(FI282), FI282*COS(RADIANS(-$C282+Графики!$B$5))+FJ282*SIN(RADIANS(-$C282+Графики!$B$5)),"")</f>
        <v/>
      </c>
      <c r="FM282" s="24"/>
      <c r="FN282" s="25"/>
      <c r="FO282" s="25"/>
      <c r="FP282" s="25"/>
      <c r="FQ282" s="18" t="str">
        <f t="shared" si="641"/>
        <v/>
      </c>
      <c r="FR282" s="18" t="str">
        <f t="shared" si="642"/>
        <v/>
      </c>
      <c r="FS282" s="18" t="str">
        <f t="shared" si="691"/>
        <v/>
      </c>
      <c r="FT282" s="18" t="str">
        <f t="shared" si="692"/>
        <v/>
      </c>
      <c r="FU282" s="18" t="str">
        <f>IF(ISNUMBER(FS282), FS282*COS(RADIANS(-$C282+Графики!$B$3))+FT282*SIN(RADIANS(-$C282+Графики!$B$3)),"")</f>
        <v/>
      </c>
      <c r="FV282" s="19" t="str">
        <f>IF(ISNUMBER(FS282), FS282*COS(RADIANS(-$C282+Графики!$B$5))+FT282*SIN(RADIANS(-$C282+Графики!$B$5)),"")</f>
        <v/>
      </c>
      <c r="FW282" s="24"/>
      <c r="FX282" s="25"/>
      <c r="FY282" s="25"/>
      <c r="FZ282" s="25"/>
      <c r="GA282" s="18" t="str">
        <f t="shared" si="643"/>
        <v/>
      </c>
      <c r="GB282" s="18" t="str">
        <f t="shared" si="644"/>
        <v/>
      </c>
      <c r="GC282" s="18" t="str">
        <f t="shared" si="693"/>
        <v/>
      </c>
      <c r="GD282" s="18" t="str">
        <f t="shared" si="694"/>
        <v/>
      </c>
      <c r="GE282" s="18" t="str">
        <f>IF(ISNUMBER(GC282), GC282*COS(RADIANS(-$C282+Графики!$B$3))+GD282*SIN(RADIANS(-$C282+Графики!$B$3)),"")</f>
        <v/>
      </c>
      <c r="GF282" s="19" t="str">
        <f>IF(ISNUMBER(GC282), GC282*COS(RADIANS(-$C282+Графики!$B$5))+GD282*SIN(RADIANS(-$C282+Графики!$B$5)),"")</f>
        <v/>
      </c>
      <c r="GG282" s="24"/>
      <c r="GH282" s="25"/>
      <c r="GI282" s="25"/>
      <c r="GJ282" s="25"/>
      <c r="GK282" s="18" t="str">
        <f t="shared" si="645"/>
        <v/>
      </c>
      <c r="GL282" s="18" t="str">
        <f t="shared" si="646"/>
        <v/>
      </c>
      <c r="GM282" s="18" t="str">
        <f t="shared" si="695"/>
        <v/>
      </c>
      <c r="GN282" s="18" t="str">
        <f t="shared" si="696"/>
        <v/>
      </c>
      <c r="GO282" s="18" t="str">
        <f>IF(ISNUMBER(GM282), GM282*COS(RADIANS(-$C282+Графики!$B$3))+GN282*SIN(RADIANS(-$C282+Графики!$B$3)),"")</f>
        <v/>
      </c>
      <c r="GP282" s="19" t="str">
        <f>IF(ISNUMBER(GM282), GM282*COS(RADIANS(-$C282+Графики!$B$5))+GN282*SIN(RADIANS(-$C282+Графики!$B$5)),"")</f>
        <v/>
      </c>
      <c r="GQ282" s="24"/>
      <c r="GR282" s="25"/>
      <c r="GS282" s="25"/>
      <c r="GT282" s="25"/>
      <c r="GU282" s="18" t="str">
        <f t="shared" si="647"/>
        <v/>
      </c>
      <c r="GV282" s="18" t="str">
        <f t="shared" si="648"/>
        <v/>
      </c>
      <c r="GW282" s="18" t="str">
        <f t="shared" si="697"/>
        <v/>
      </c>
      <c r="GX282" s="18" t="str">
        <f t="shared" si="698"/>
        <v/>
      </c>
      <c r="GY282" s="18" t="str">
        <f>IF(ISNUMBER(GW282), GW282*COS(RADIANS(-$C282+Графики!$B$3))+GX282*SIN(RADIANS(-$C282+Графики!$B$3)),"")</f>
        <v/>
      </c>
      <c r="GZ282" s="19" t="str">
        <f>IF(ISNUMBER(GW282), GW282*COS(RADIANS(-$C282+Графики!$B$5))+GX282*SIN(RADIANS(-$C282+Графики!$B$5)),"")</f>
        <v/>
      </c>
      <c r="HA282" s="24"/>
      <c r="HB282" s="25"/>
      <c r="HC282" s="25"/>
      <c r="HD282" s="25"/>
      <c r="HE282" s="18" t="str">
        <f t="shared" si="649"/>
        <v/>
      </c>
      <c r="HF282" s="18" t="str">
        <f t="shared" si="650"/>
        <v/>
      </c>
      <c r="HG282" s="18" t="str">
        <f t="shared" si="699"/>
        <v/>
      </c>
      <c r="HH282" s="18" t="str">
        <f t="shared" si="700"/>
        <v/>
      </c>
      <c r="HI282" s="18" t="str">
        <f>IF(ISNUMBER(HG282), HG282*COS(RADIANS(-$C282+Графики!$B$3))+HH282*SIN(RADIANS(-$C282+Графики!$B$3)),"")</f>
        <v/>
      </c>
      <c r="HJ282" s="19" t="str">
        <f>IF(ISNUMBER(HG282), HG282*COS(RADIANS(-$C282+Графики!$B$5))+HH282*SIN(RADIANS(-$C282+Графики!$B$5)),"")</f>
        <v/>
      </c>
      <c r="HK282" s="24"/>
      <c r="HL282" s="25"/>
      <c r="HM282" s="25"/>
      <c r="HN282" s="25"/>
      <c r="HO282" s="18" t="str">
        <f t="shared" si="651"/>
        <v/>
      </c>
      <c r="HP282" s="18" t="str">
        <f t="shared" si="652"/>
        <v/>
      </c>
      <c r="HQ282" s="18" t="str">
        <f t="shared" si="701"/>
        <v/>
      </c>
      <c r="HR282" s="18" t="str">
        <f t="shared" si="702"/>
        <v/>
      </c>
      <c r="HS282" s="18" t="str">
        <f>IF(ISNUMBER(HQ282), HQ282*COS(RADIANS(-$C282+Графики!$B$3))+HR282*SIN(RADIANS(-$C282+Графики!$B$3)),"")</f>
        <v/>
      </c>
      <c r="HT282" s="19" t="str">
        <f>IF(ISNUMBER(HQ282), HQ282*COS(RADIANS(-$C282+Графики!$B$5))+HR282*SIN(RADIANS(-$C282+Графики!$B$5)),"")</f>
        <v/>
      </c>
      <c r="HU282" s="24"/>
      <c r="HV282" s="25"/>
      <c r="HW282" s="25"/>
      <c r="HX282" s="25"/>
      <c r="HY282" s="18" t="str">
        <f t="shared" si="653"/>
        <v/>
      </c>
      <c r="HZ282" s="18" t="str">
        <f t="shared" si="654"/>
        <v/>
      </c>
      <c r="IA282" s="18" t="str">
        <f t="shared" si="703"/>
        <v/>
      </c>
      <c r="IB282" s="18" t="str">
        <f t="shared" si="704"/>
        <v/>
      </c>
      <c r="IC282" s="18" t="str">
        <f>IF(ISNUMBER(IA282), IA282*COS(RADIANS(-$C282+Графики!$B$3))+IB282*SIN(RADIANS(-$C282+Графики!$B$3)),"")</f>
        <v/>
      </c>
      <c r="ID282" s="19" t="str">
        <f>IF(ISNUMBER(IA282), IA282*COS(RADIANS(-$C282+Графики!$B$5))+IB282*SIN(RADIANS(-$C282+Графики!$B$5)),"")</f>
        <v/>
      </c>
      <c r="IE282" s="24"/>
      <c r="IF282" s="25"/>
      <c r="IG282" s="25"/>
      <c r="IH282" s="25"/>
      <c r="II282" s="18" t="str">
        <f t="shared" si="655"/>
        <v/>
      </c>
      <c r="IJ282" s="18" t="str">
        <f t="shared" si="656"/>
        <v/>
      </c>
      <c r="IK282" s="18" t="str">
        <f t="shared" si="705"/>
        <v/>
      </c>
      <c r="IL282" s="18" t="str">
        <f t="shared" si="706"/>
        <v/>
      </c>
      <c r="IM282" s="18" t="str">
        <f>IF(ISNUMBER(IK282), IK282*COS(RADIANS(-$C282+Графики!$B$3))+IL282*SIN(RADIANS(-$C282+Графики!$B$3)),"")</f>
        <v/>
      </c>
      <c r="IN282" s="19" t="str">
        <f>IF(ISNUMBER(IK282), IK282*COS(RADIANS(-$C282+Графики!$B$5))+IL282*SIN(RADIANS(-$C282+Графики!$B$5)),"")</f>
        <v/>
      </c>
      <c r="IO282" s="24"/>
      <c r="IP282" s="25"/>
      <c r="IQ282" s="25"/>
      <c r="IR282" s="25"/>
      <c r="IS282" s="18" t="str">
        <f t="shared" si="657"/>
        <v/>
      </c>
      <c r="IT282" s="18" t="str">
        <f t="shared" si="658"/>
        <v/>
      </c>
      <c r="IU282" s="18" t="str">
        <f t="shared" si="707"/>
        <v/>
      </c>
      <c r="IV282" s="18" t="str">
        <f t="shared" si="708"/>
        <v/>
      </c>
      <c r="IW282" s="18" t="str">
        <f>IF(ISNUMBER(IU282), IU282*COS(RADIANS(-$C282+Графики!$B$3))+IV282*SIN(RADIANS(-$C282+Графики!$B$3)),"")</f>
        <v/>
      </c>
      <c r="IX282" s="19" t="str">
        <f>IF(ISNUMBER(IU282), IU282*COS(RADIANS(-$C282+Графики!$B$5))+IV282*SIN(RADIANS(-$C282+Графики!$B$5)),"")</f>
        <v/>
      </c>
    </row>
    <row r="283" spans="1:258" s="88" customFormat="1" x14ac:dyDescent="0.25">
      <c r="A283" s="44">
        <v>283</v>
      </c>
      <c r="B283" s="50">
        <v>0</v>
      </c>
      <c r="C283" s="11">
        <f>IF(Графики!$A$7="Расчитывать с учетом закручивания скважины",B283,0)</f>
        <v>0</v>
      </c>
      <c r="D283" s="47">
        <v>140</v>
      </c>
      <c r="E283" s="34">
        <f t="shared" ref="E283:F303" si="713">IF(ISNUMBER(INDEX($I$1:$IX$303,$A283,E$1) ),INDEX($I$1:$IX$303,$A283,E$1),0)</f>
        <v>0</v>
      </c>
      <c r="F283" s="35">
        <f t="shared" si="713"/>
        <v>0</v>
      </c>
      <c r="G283" s="35">
        <f t="shared" si="710"/>
        <v>0</v>
      </c>
      <c r="H283" s="36">
        <f t="shared" si="711"/>
        <v>0</v>
      </c>
      <c r="I283" s="29"/>
      <c r="J283" s="25"/>
      <c r="K283" s="25"/>
      <c r="L283" s="25"/>
      <c r="M283" s="18" t="str">
        <f t="shared" si="609"/>
        <v/>
      </c>
      <c r="N283" s="18" t="str">
        <f t="shared" si="610"/>
        <v/>
      </c>
      <c r="O283" s="18" t="str">
        <f t="shared" si="659"/>
        <v/>
      </c>
      <c r="P283" s="18" t="str">
        <f t="shared" si="660"/>
        <v/>
      </c>
      <c r="Q283" s="18" t="str">
        <f>IF(ISNUMBER(O283), O283*COS(RADIANS(-$C283+Графики!$B$3))+P283*SIN(RADIANS(-$C283+Графики!$B$3)),"")</f>
        <v/>
      </c>
      <c r="R283" s="19" t="str">
        <f>IF(ISNUMBER(O283), O283*COS(RADIANS(-$C283+Графики!$B$5))+P283*SIN(RADIANS(-$C283+Графики!$B$5)),"")</f>
        <v/>
      </c>
      <c r="S283" s="29"/>
      <c r="T283" s="25"/>
      <c r="U283" s="25"/>
      <c r="V283" s="25"/>
      <c r="W283" s="18" t="str">
        <f t="shared" si="611"/>
        <v/>
      </c>
      <c r="X283" s="18" t="str">
        <f t="shared" si="612"/>
        <v/>
      </c>
      <c r="Y283" s="18" t="str">
        <f t="shared" si="661"/>
        <v/>
      </c>
      <c r="Z283" s="18" t="str">
        <f t="shared" si="662"/>
        <v/>
      </c>
      <c r="AA283" s="18" t="str">
        <f>IF(ISNUMBER(Y283), Y283*COS(RADIANS(-$C283+Графики!$B$3))+Z283*SIN(RADIANS(-$C283+Графики!$B$3)),"")</f>
        <v/>
      </c>
      <c r="AB283" s="18" t="str">
        <f>IF(ISNUMBER(Y283), Y283*COS(RADIANS(-$C283+Графики!$B$5))+Z283*SIN(RADIANS(-$C283+Графики!$B$5)),"")</f>
        <v/>
      </c>
      <c r="AC283" s="24"/>
      <c r="AD283" s="25"/>
      <c r="AE283" s="25"/>
      <c r="AF283" s="25"/>
      <c r="AG283" s="18" t="str">
        <f t="shared" si="613"/>
        <v/>
      </c>
      <c r="AH283" s="18" t="str">
        <f t="shared" si="614"/>
        <v/>
      </c>
      <c r="AI283" s="18" t="str">
        <f t="shared" si="663"/>
        <v/>
      </c>
      <c r="AJ283" s="18" t="str">
        <f t="shared" si="664"/>
        <v/>
      </c>
      <c r="AK283" s="18" t="str">
        <f>IF(ISNUMBER(AI283), AI283*COS(RADIANS(-$C283+Графики!$B$3))+AJ283*SIN(RADIANS(-$C283+Графики!$B$3)),"")</f>
        <v/>
      </c>
      <c r="AL283" s="19" t="str">
        <f>IF(ISNUMBER(AI283), AI283*COS(RADIANS(-$C283+Графики!$B$5))+AJ283*SIN(RADIANS(-$C283+Графики!$B$5)),"")</f>
        <v/>
      </c>
      <c r="AM283" s="24"/>
      <c r="AN283" s="25"/>
      <c r="AO283" s="25"/>
      <c r="AP283" s="25"/>
      <c r="AQ283" s="18" t="str">
        <f t="shared" si="615"/>
        <v/>
      </c>
      <c r="AR283" s="18" t="str">
        <f t="shared" si="616"/>
        <v/>
      </c>
      <c r="AS283" s="18" t="str">
        <f t="shared" si="665"/>
        <v/>
      </c>
      <c r="AT283" s="18" t="str">
        <f t="shared" si="666"/>
        <v/>
      </c>
      <c r="AU283" s="18" t="str">
        <f>IF(ISNUMBER(AS283), AS283*COS(RADIANS(-$C283+Графики!$B$3))+AT283*SIN(RADIANS(-$C283+Графики!$B$3)),"")</f>
        <v/>
      </c>
      <c r="AV283" s="19" t="str">
        <f>IF(ISNUMBER(AS283), AS283*COS(RADIANS(-$C283+Графики!$B$5))+AT283*SIN(RADIANS(-$C283+Графики!$B$5)),"")</f>
        <v/>
      </c>
      <c r="AW283" s="24"/>
      <c r="AX283" s="25"/>
      <c r="AY283" s="25"/>
      <c r="AZ283" s="25"/>
      <c r="BA283" s="18" t="str">
        <f t="shared" si="617"/>
        <v/>
      </c>
      <c r="BB283" s="18" t="str">
        <f t="shared" si="618"/>
        <v/>
      </c>
      <c r="BC283" s="18" t="str">
        <f t="shared" si="667"/>
        <v/>
      </c>
      <c r="BD283" s="18" t="str">
        <f t="shared" si="668"/>
        <v/>
      </c>
      <c r="BE283" s="18" t="str">
        <f>IF(ISNUMBER(BC283), BC283*COS(RADIANS(-$C283+Графики!$B$3))+BD283*SIN(RADIANS(-$C283+Графики!$B$3)),"")</f>
        <v/>
      </c>
      <c r="BF283" s="19" t="str">
        <f>IF(ISNUMBER(BC283), BC283*COS(RADIANS(-$C283+Графики!$B$5))+BD283*SIN(RADIANS(-$C283+Графики!$B$5)),"")</f>
        <v/>
      </c>
      <c r="BG283" s="24"/>
      <c r="BH283" s="25"/>
      <c r="BI283" s="25"/>
      <c r="BJ283" s="25"/>
      <c r="BK283" s="18" t="str">
        <f t="shared" si="619"/>
        <v/>
      </c>
      <c r="BL283" s="18" t="str">
        <f t="shared" si="620"/>
        <v/>
      </c>
      <c r="BM283" s="18" t="str">
        <f t="shared" si="669"/>
        <v/>
      </c>
      <c r="BN283" s="18" t="str">
        <f t="shared" si="670"/>
        <v/>
      </c>
      <c r="BO283" s="18" t="str">
        <f>IF(ISNUMBER(BM283), BM283*COS(RADIANS(-$C283+Графики!$B$3))+BN283*SIN(RADIANS(-$C283+Графики!$B$3)),"")</f>
        <v/>
      </c>
      <c r="BP283" s="19" t="str">
        <f>IF(ISNUMBER(BM283), BM283*COS(RADIANS(-$C283+Графики!$B$5))+BN283*SIN(RADIANS(-$C283+Графики!$B$5)),"")</f>
        <v/>
      </c>
      <c r="BQ283" s="24"/>
      <c r="BR283" s="25"/>
      <c r="BS283" s="25"/>
      <c r="BT283" s="25"/>
      <c r="BU283" s="18" t="str">
        <f t="shared" si="621"/>
        <v/>
      </c>
      <c r="BV283" s="18" t="str">
        <f t="shared" si="622"/>
        <v/>
      </c>
      <c r="BW283" s="18" t="str">
        <f t="shared" si="671"/>
        <v/>
      </c>
      <c r="BX283" s="18" t="str">
        <f t="shared" si="672"/>
        <v/>
      </c>
      <c r="BY283" s="18" t="str">
        <f>IF(ISNUMBER(BW283), BW283*COS(RADIANS(-$C283+Графики!$B$3))+BX283*SIN(RADIANS(-$C283+Графики!$B$3)),"")</f>
        <v/>
      </c>
      <c r="BZ283" s="19" t="str">
        <f>IF(ISNUMBER(BW283), BW283*COS(RADIANS(-$C283+Графики!$B$5))+BX283*SIN(RADIANS(-$C283+Графики!$B$5)),"")</f>
        <v/>
      </c>
      <c r="CA283" s="29"/>
      <c r="CB283" s="25"/>
      <c r="CC283" s="25"/>
      <c r="CD283" s="25"/>
      <c r="CE283" s="18" t="str">
        <f t="shared" si="623"/>
        <v/>
      </c>
      <c r="CF283" s="18" t="str">
        <f t="shared" si="624"/>
        <v/>
      </c>
      <c r="CG283" s="18" t="str">
        <f t="shared" si="673"/>
        <v/>
      </c>
      <c r="CH283" s="18" t="str">
        <f t="shared" si="674"/>
        <v/>
      </c>
      <c r="CI283" s="18" t="str">
        <f>IF(ISNUMBER(CG283), CG283*COS(RADIANS(-$C283+Графики!$B$3))+CH283*SIN(RADIANS(-$C283+Графики!$B$3)),"")</f>
        <v/>
      </c>
      <c r="CJ283" s="19" t="str">
        <f>IF(ISNUMBER(CG283), CG283*COS(RADIANS(-$C283+Графики!$B$5))+CH283*SIN(RADIANS(-$C283+Графики!$B$5)),"")</f>
        <v/>
      </c>
      <c r="CK283" s="24"/>
      <c r="CL283" s="25"/>
      <c r="CM283" s="25"/>
      <c r="CN283" s="25"/>
      <c r="CO283" s="18" t="str">
        <f t="shared" si="625"/>
        <v/>
      </c>
      <c r="CP283" s="18" t="str">
        <f t="shared" si="626"/>
        <v/>
      </c>
      <c r="CQ283" s="18" t="str">
        <f t="shared" si="675"/>
        <v/>
      </c>
      <c r="CR283" s="18" t="str">
        <f t="shared" si="676"/>
        <v/>
      </c>
      <c r="CS283" s="18" t="str">
        <f>IF(ISNUMBER(CQ283), CQ283*COS(RADIANS(-$C283+Графики!$B$3))+CR283*SIN(RADIANS(-$C283+Графики!$B$3)),"")</f>
        <v/>
      </c>
      <c r="CT283" s="19" t="str">
        <f>IF(ISNUMBER(CQ283), CQ283*COS(RADIANS(-$C283+Графики!$B$5))+CR283*SIN(RADIANS(-$C283+Графики!$B$5)),"")</f>
        <v/>
      </c>
      <c r="CU283" s="24"/>
      <c r="CV283" s="25"/>
      <c r="CW283" s="25"/>
      <c r="CX283" s="25"/>
      <c r="CY283" s="18" t="str">
        <f t="shared" si="627"/>
        <v/>
      </c>
      <c r="CZ283" s="18" t="str">
        <f t="shared" si="628"/>
        <v/>
      </c>
      <c r="DA283" s="18" t="str">
        <f t="shared" si="677"/>
        <v/>
      </c>
      <c r="DB283" s="18" t="str">
        <f t="shared" si="678"/>
        <v/>
      </c>
      <c r="DC283" s="18" t="str">
        <f>IF(ISNUMBER(DA283), DA283*COS(RADIANS(-$C283+Графики!$B$3))+DB283*SIN(RADIANS(-$C283+Графики!$B$3)),"")</f>
        <v/>
      </c>
      <c r="DD283" s="19" t="str">
        <f>IF(ISNUMBER(DA283), DA283*COS(RADIANS(-$C283+Графики!$B$5))+DB283*SIN(RADIANS(-$C283+Графики!$B$5)),"")</f>
        <v/>
      </c>
      <c r="DE283" s="24"/>
      <c r="DF283" s="25"/>
      <c r="DG283" s="25"/>
      <c r="DH283" s="25"/>
      <c r="DI283" s="18" t="str">
        <f t="shared" si="629"/>
        <v/>
      </c>
      <c r="DJ283" s="18" t="str">
        <f t="shared" si="630"/>
        <v/>
      </c>
      <c r="DK283" s="18" t="str">
        <f t="shared" si="679"/>
        <v/>
      </c>
      <c r="DL283" s="18" t="str">
        <f t="shared" si="680"/>
        <v/>
      </c>
      <c r="DM283" s="18" t="str">
        <f>IF(ISNUMBER(DK283), DK283*COS(RADIANS(-$C283+Графики!$B$3))+DL283*SIN(RADIANS(-$C283+Графики!$B$3)),"")</f>
        <v/>
      </c>
      <c r="DN283" s="19" t="str">
        <f>IF(ISNUMBER(DK283), DK283*COS(RADIANS(-$C283+Графики!$B$5))+DL283*SIN(RADIANS(-$C283+Графики!$B$5)),"")</f>
        <v/>
      </c>
      <c r="DO283" s="24"/>
      <c r="DP283" s="25"/>
      <c r="DQ283" s="25"/>
      <c r="DR283" s="25"/>
      <c r="DS283" s="18" t="str">
        <f t="shared" si="631"/>
        <v/>
      </c>
      <c r="DT283" s="18" t="str">
        <f t="shared" si="632"/>
        <v/>
      </c>
      <c r="DU283" s="18" t="str">
        <f t="shared" si="681"/>
        <v/>
      </c>
      <c r="DV283" s="18" t="str">
        <f t="shared" si="682"/>
        <v/>
      </c>
      <c r="DW283" s="18" t="str">
        <f>IF(ISNUMBER(DU283), DU283*COS(RADIANS(-$C283+Графики!$B$3))+DV283*SIN(RADIANS(-$C283+Графики!$B$3)),"")</f>
        <v/>
      </c>
      <c r="DX283" s="19" t="str">
        <f>IF(ISNUMBER(DU283), DU283*COS(RADIANS(-$C283+Графики!$B$5))+DV283*SIN(RADIANS(-$C283+Графики!$B$5)),"")</f>
        <v/>
      </c>
      <c r="DY283" s="24"/>
      <c r="DZ283" s="25"/>
      <c r="EA283" s="25"/>
      <c r="EB283" s="25"/>
      <c r="EC283" s="18" t="str">
        <f t="shared" si="633"/>
        <v/>
      </c>
      <c r="ED283" s="18" t="str">
        <f t="shared" si="634"/>
        <v/>
      </c>
      <c r="EE283" s="18" t="str">
        <f t="shared" si="683"/>
        <v/>
      </c>
      <c r="EF283" s="18" t="str">
        <f t="shared" si="684"/>
        <v/>
      </c>
      <c r="EG283" s="18" t="str">
        <f>IF(ISNUMBER(EE283), EE283*COS(RADIANS(-$C283+Графики!$B$3))+EF283*SIN(RADIANS(-$C283+Графики!$B$3)),"")</f>
        <v/>
      </c>
      <c r="EH283" s="19" t="str">
        <f>IF(ISNUMBER(EE283), EE283*COS(RADIANS(-$C283+Графики!$B$5))+EF283*SIN(RADIANS(-$C283+Графики!$B$5)),"")</f>
        <v/>
      </c>
      <c r="EI283" s="24"/>
      <c r="EJ283" s="25"/>
      <c r="EK283" s="25"/>
      <c r="EL283" s="25"/>
      <c r="EM283" s="18" t="str">
        <f t="shared" si="635"/>
        <v/>
      </c>
      <c r="EN283" s="18" t="str">
        <f t="shared" si="636"/>
        <v/>
      </c>
      <c r="EO283" s="18" t="str">
        <f t="shared" si="685"/>
        <v/>
      </c>
      <c r="EP283" s="18" t="str">
        <f t="shared" si="686"/>
        <v/>
      </c>
      <c r="EQ283" s="18" t="str">
        <f>IF(ISNUMBER(EO283), EO283*COS(RADIANS(-$C283+Графики!$B$3))+EP283*SIN(RADIANS(-$C283+Графики!$B$3)),"")</f>
        <v/>
      </c>
      <c r="ER283" s="19" t="str">
        <f>IF(ISNUMBER(EO283), EO283*COS(RADIANS(-$C283+Графики!$B$5))+EP283*SIN(RADIANS(-$C283+Графики!$B$5)),"")</f>
        <v/>
      </c>
      <c r="ES283" s="24"/>
      <c r="ET283" s="25"/>
      <c r="EU283" s="25"/>
      <c r="EV283" s="25"/>
      <c r="EW283" s="18" t="str">
        <f t="shared" si="637"/>
        <v/>
      </c>
      <c r="EX283" s="18" t="str">
        <f t="shared" si="638"/>
        <v/>
      </c>
      <c r="EY283" s="18" t="str">
        <f t="shared" si="687"/>
        <v/>
      </c>
      <c r="EZ283" s="18" t="str">
        <f t="shared" si="688"/>
        <v/>
      </c>
      <c r="FA283" s="18" t="str">
        <f>IF(ISNUMBER(EY283), EY283*COS(RADIANS(-$C283+Графики!$B$3))+EZ283*SIN(RADIANS(-$C283+Графики!$B$3)),"")</f>
        <v/>
      </c>
      <c r="FB283" s="19" t="str">
        <f>IF(ISNUMBER(EY283), EY283*COS(RADIANS(-$C283+Графики!$B$5))+EZ283*SIN(RADIANS(-$C283+Графики!$B$5)),"")</f>
        <v/>
      </c>
      <c r="FC283" s="24"/>
      <c r="FD283" s="25"/>
      <c r="FE283" s="25"/>
      <c r="FF283" s="25"/>
      <c r="FG283" s="18" t="str">
        <f t="shared" si="639"/>
        <v/>
      </c>
      <c r="FH283" s="18" t="str">
        <f t="shared" si="640"/>
        <v/>
      </c>
      <c r="FI283" s="18" t="str">
        <f t="shared" si="689"/>
        <v/>
      </c>
      <c r="FJ283" s="18" t="str">
        <f t="shared" si="690"/>
        <v/>
      </c>
      <c r="FK283" s="18" t="str">
        <f>IF(ISNUMBER(FI283), FI283*COS(RADIANS(-$C283+Графики!$B$3))+FJ283*SIN(RADIANS(-$C283+Графики!$B$3)),"")</f>
        <v/>
      </c>
      <c r="FL283" s="19" t="str">
        <f>IF(ISNUMBER(FI283), FI283*COS(RADIANS(-$C283+Графики!$B$5))+FJ283*SIN(RADIANS(-$C283+Графики!$B$5)),"")</f>
        <v/>
      </c>
      <c r="FM283" s="24"/>
      <c r="FN283" s="25"/>
      <c r="FO283" s="25"/>
      <c r="FP283" s="25"/>
      <c r="FQ283" s="18" t="str">
        <f t="shared" si="641"/>
        <v/>
      </c>
      <c r="FR283" s="18" t="str">
        <f t="shared" si="642"/>
        <v/>
      </c>
      <c r="FS283" s="18" t="str">
        <f t="shared" si="691"/>
        <v/>
      </c>
      <c r="FT283" s="18" t="str">
        <f t="shared" si="692"/>
        <v/>
      </c>
      <c r="FU283" s="18" t="str">
        <f>IF(ISNUMBER(FS283), FS283*COS(RADIANS(-$C283+Графики!$B$3))+FT283*SIN(RADIANS(-$C283+Графики!$B$3)),"")</f>
        <v/>
      </c>
      <c r="FV283" s="19" t="str">
        <f>IF(ISNUMBER(FS283), FS283*COS(RADIANS(-$C283+Графики!$B$5))+FT283*SIN(RADIANS(-$C283+Графики!$B$5)),"")</f>
        <v/>
      </c>
      <c r="FW283" s="24"/>
      <c r="FX283" s="25"/>
      <c r="FY283" s="25"/>
      <c r="FZ283" s="25"/>
      <c r="GA283" s="18" t="str">
        <f t="shared" si="643"/>
        <v/>
      </c>
      <c r="GB283" s="18" t="str">
        <f t="shared" si="644"/>
        <v/>
      </c>
      <c r="GC283" s="18" t="str">
        <f t="shared" si="693"/>
        <v/>
      </c>
      <c r="GD283" s="18" t="str">
        <f t="shared" si="694"/>
        <v/>
      </c>
      <c r="GE283" s="18" t="str">
        <f>IF(ISNUMBER(GC283), GC283*COS(RADIANS(-$C283+Графики!$B$3))+GD283*SIN(RADIANS(-$C283+Графики!$B$3)),"")</f>
        <v/>
      </c>
      <c r="GF283" s="19" t="str">
        <f>IF(ISNUMBER(GC283), GC283*COS(RADIANS(-$C283+Графики!$B$5))+GD283*SIN(RADIANS(-$C283+Графики!$B$5)),"")</f>
        <v/>
      </c>
      <c r="GG283" s="24"/>
      <c r="GH283" s="25"/>
      <c r="GI283" s="25"/>
      <c r="GJ283" s="25"/>
      <c r="GK283" s="18" t="str">
        <f t="shared" si="645"/>
        <v/>
      </c>
      <c r="GL283" s="18" t="str">
        <f t="shared" si="646"/>
        <v/>
      </c>
      <c r="GM283" s="18" t="str">
        <f t="shared" si="695"/>
        <v/>
      </c>
      <c r="GN283" s="18" t="str">
        <f t="shared" si="696"/>
        <v/>
      </c>
      <c r="GO283" s="18" t="str">
        <f>IF(ISNUMBER(GM283), GM283*COS(RADIANS(-$C283+Графики!$B$3))+GN283*SIN(RADIANS(-$C283+Графики!$B$3)),"")</f>
        <v/>
      </c>
      <c r="GP283" s="19" t="str">
        <f>IF(ISNUMBER(GM283), GM283*COS(RADIANS(-$C283+Графики!$B$5))+GN283*SIN(RADIANS(-$C283+Графики!$B$5)),"")</f>
        <v/>
      </c>
      <c r="GQ283" s="24"/>
      <c r="GR283" s="25"/>
      <c r="GS283" s="25"/>
      <c r="GT283" s="25"/>
      <c r="GU283" s="18" t="str">
        <f t="shared" si="647"/>
        <v/>
      </c>
      <c r="GV283" s="18" t="str">
        <f t="shared" si="648"/>
        <v/>
      </c>
      <c r="GW283" s="18" t="str">
        <f t="shared" si="697"/>
        <v/>
      </c>
      <c r="GX283" s="18" t="str">
        <f t="shared" si="698"/>
        <v/>
      </c>
      <c r="GY283" s="18" t="str">
        <f>IF(ISNUMBER(GW283), GW283*COS(RADIANS(-$C283+Графики!$B$3))+GX283*SIN(RADIANS(-$C283+Графики!$B$3)),"")</f>
        <v/>
      </c>
      <c r="GZ283" s="19" t="str">
        <f>IF(ISNUMBER(GW283), GW283*COS(RADIANS(-$C283+Графики!$B$5))+GX283*SIN(RADIANS(-$C283+Графики!$B$5)),"")</f>
        <v/>
      </c>
      <c r="HA283" s="24"/>
      <c r="HB283" s="25"/>
      <c r="HC283" s="25"/>
      <c r="HD283" s="25"/>
      <c r="HE283" s="18" t="str">
        <f t="shared" si="649"/>
        <v/>
      </c>
      <c r="HF283" s="18" t="str">
        <f t="shared" si="650"/>
        <v/>
      </c>
      <c r="HG283" s="18" t="str">
        <f t="shared" si="699"/>
        <v/>
      </c>
      <c r="HH283" s="18" t="str">
        <f t="shared" si="700"/>
        <v/>
      </c>
      <c r="HI283" s="18" t="str">
        <f>IF(ISNUMBER(HG283), HG283*COS(RADIANS(-$C283+Графики!$B$3))+HH283*SIN(RADIANS(-$C283+Графики!$B$3)),"")</f>
        <v/>
      </c>
      <c r="HJ283" s="19" t="str">
        <f>IF(ISNUMBER(HG283), HG283*COS(RADIANS(-$C283+Графики!$B$5))+HH283*SIN(RADIANS(-$C283+Графики!$B$5)),"")</f>
        <v/>
      </c>
      <c r="HK283" s="24"/>
      <c r="HL283" s="25"/>
      <c r="HM283" s="25"/>
      <c r="HN283" s="25"/>
      <c r="HO283" s="18" t="str">
        <f t="shared" si="651"/>
        <v/>
      </c>
      <c r="HP283" s="18" t="str">
        <f t="shared" si="652"/>
        <v/>
      </c>
      <c r="HQ283" s="18" t="str">
        <f t="shared" si="701"/>
        <v/>
      </c>
      <c r="HR283" s="18" t="str">
        <f t="shared" si="702"/>
        <v/>
      </c>
      <c r="HS283" s="18" t="str">
        <f>IF(ISNUMBER(HQ283), HQ283*COS(RADIANS(-$C283+Графики!$B$3))+HR283*SIN(RADIANS(-$C283+Графики!$B$3)),"")</f>
        <v/>
      </c>
      <c r="HT283" s="19" t="str">
        <f>IF(ISNUMBER(HQ283), HQ283*COS(RADIANS(-$C283+Графики!$B$5))+HR283*SIN(RADIANS(-$C283+Графики!$B$5)),"")</f>
        <v/>
      </c>
      <c r="HU283" s="24"/>
      <c r="HV283" s="25"/>
      <c r="HW283" s="25"/>
      <c r="HX283" s="25"/>
      <c r="HY283" s="18" t="str">
        <f t="shared" si="653"/>
        <v/>
      </c>
      <c r="HZ283" s="18" t="str">
        <f t="shared" si="654"/>
        <v/>
      </c>
      <c r="IA283" s="18" t="str">
        <f t="shared" si="703"/>
        <v/>
      </c>
      <c r="IB283" s="18" t="str">
        <f t="shared" si="704"/>
        <v/>
      </c>
      <c r="IC283" s="18" t="str">
        <f>IF(ISNUMBER(IA283), IA283*COS(RADIANS(-$C283+Графики!$B$3))+IB283*SIN(RADIANS(-$C283+Графики!$B$3)),"")</f>
        <v/>
      </c>
      <c r="ID283" s="19" t="str">
        <f>IF(ISNUMBER(IA283), IA283*COS(RADIANS(-$C283+Графики!$B$5))+IB283*SIN(RADIANS(-$C283+Графики!$B$5)),"")</f>
        <v/>
      </c>
      <c r="IE283" s="24"/>
      <c r="IF283" s="25"/>
      <c r="IG283" s="25"/>
      <c r="IH283" s="25"/>
      <c r="II283" s="18" t="str">
        <f t="shared" si="655"/>
        <v/>
      </c>
      <c r="IJ283" s="18" t="str">
        <f t="shared" si="656"/>
        <v/>
      </c>
      <c r="IK283" s="18" t="str">
        <f t="shared" si="705"/>
        <v/>
      </c>
      <c r="IL283" s="18" t="str">
        <f t="shared" si="706"/>
        <v/>
      </c>
      <c r="IM283" s="18" t="str">
        <f>IF(ISNUMBER(IK283), IK283*COS(RADIANS(-$C283+Графики!$B$3))+IL283*SIN(RADIANS(-$C283+Графики!$B$3)),"")</f>
        <v/>
      </c>
      <c r="IN283" s="19" t="str">
        <f>IF(ISNUMBER(IK283), IK283*COS(RADIANS(-$C283+Графики!$B$5))+IL283*SIN(RADIANS(-$C283+Графики!$B$5)),"")</f>
        <v/>
      </c>
      <c r="IO283" s="24"/>
      <c r="IP283" s="25"/>
      <c r="IQ283" s="25"/>
      <c r="IR283" s="25"/>
      <c r="IS283" s="18" t="str">
        <f t="shared" si="657"/>
        <v/>
      </c>
      <c r="IT283" s="18" t="str">
        <f t="shared" si="658"/>
        <v/>
      </c>
      <c r="IU283" s="18" t="str">
        <f t="shared" si="707"/>
        <v/>
      </c>
      <c r="IV283" s="18" t="str">
        <f t="shared" si="708"/>
        <v/>
      </c>
      <c r="IW283" s="18" t="str">
        <f>IF(ISNUMBER(IU283), IU283*COS(RADIANS(-$C283+Графики!$B$3))+IV283*SIN(RADIANS(-$C283+Графики!$B$3)),"")</f>
        <v/>
      </c>
      <c r="IX283" s="19" t="str">
        <f>IF(ISNUMBER(IU283), IU283*COS(RADIANS(-$C283+Графики!$B$5))+IV283*SIN(RADIANS(-$C283+Графики!$B$5)),"")</f>
        <v/>
      </c>
    </row>
    <row r="284" spans="1:258" s="88" customFormat="1" x14ac:dyDescent="0.25">
      <c r="A284" s="44">
        <v>284</v>
      </c>
      <c r="B284" s="50">
        <v>0</v>
      </c>
      <c r="C284" s="11">
        <f>IF(Графики!$A$7="Расчитывать с учетом закручивания скважины",B284,0)</f>
        <v>0</v>
      </c>
      <c r="D284" s="47">
        <v>140.5</v>
      </c>
      <c r="E284" s="34">
        <f t="shared" si="713"/>
        <v>0</v>
      </c>
      <c r="F284" s="35">
        <f t="shared" si="713"/>
        <v>0</v>
      </c>
      <c r="G284" s="35">
        <f t="shared" si="710"/>
        <v>0</v>
      </c>
      <c r="H284" s="36">
        <f t="shared" si="711"/>
        <v>0</v>
      </c>
      <c r="I284" s="29"/>
      <c r="J284" s="25"/>
      <c r="K284" s="25"/>
      <c r="L284" s="25"/>
      <c r="M284" s="18" t="str">
        <f t="shared" si="609"/>
        <v/>
      </c>
      <c r="N284" s="18" t="str">
        <f t="shared" si="610"/>
        <v/>
      </c>
      <c r="O284" s="18" t="str">
        <f t="shared" si="659"/>
        <v/>
      </c>
      <c r="P284" s="18" t="str">
        <f t="shared" si="660"/>
        <v/>
      </c>
      <c r="Q284" s="18" t="str">
        <f>IF(ISNUMBER(O284), O284*COS(RADIANS(-$C284+Графики!$B$3))+P284*SIN(RADIANS(-$C284+Графики!$B$3)),"")</f>
        <v/>
      </c>
      <c r="R284" s="19" t="str">
        <f>IF(ISNUMBER(O284), O284*COS(RADIANS(-$C284+Графики!$B$5))+P284*SIN(RADIANS(-$C284+Графики!$B$5)),"")</f>
        <v/>
      </c>
      <c r="S284" s="29"/>
      <c r="T284" s="25"/>
      <c r="U284" s="25"/>
      <c r="V284" s="25"/>
      <c r="W284" s="18" t="str">
        <f t="shared" si="611"/>
        <v/>
      </c>
      <c r="X284" s="18" t="str">
        <f t="shared" si="612"/>
        <v/>
      </c>
      <c r="Y284" s="18" t="str">
        <f t="shared" si="661"/>
        <v/>
      </c>
      <c r="Z284" s="18" t="str">
        <f t="shared" si="662"/>
        <v/>
      </c>
      <c r="AA284" s="18" t="str">
        <f>IF(ISNUMBER(Y284), Y284*COS(RADIANS(-$C284+Графики!$B$3))+Z284*SIN(RADIANS(-$C284+Графики!$B$3)),"")</f>
        <v/>
      </c>
      <c r="AB284" s="18" t="str">
        <f>IF(ISNUMBER(Y284), Y284*COS(RADIANS(-$C284+Графики!$B$5))+Z284*SIN(RADIANS(-$C284+Графики!$B$5)),"")</f>
        <v/>
      </c>
      <c r="AC284" s="24"/>
      <c r="AD284" s="25"/>
      <c r="AE284" s="25"/>
      <c r="AF284" s="25"/>
      <c r="AG284" s="18" t="str">
        <f t="shared" si="613"/>
        <v/>
      </c>
      <c r="AH284" s="18" t="str">
        <f t="shared" si="614"/>
        <v/>
      </c>
      <c r="AI284" s="18" t="str">
        <f t="shared" si="663"/>
        <v/>
      </c>
      <c r="AJ284" s="18" t="str">
        <f t="shared" si="664"/>
        <v/>
      </c>
      <c r="AK284" s="18" t="str">
        <f>IF(ISNUMBER(AI284), AI284*COS(RADIANS(-$C284+Графики!$B$3))+AJ284*SIN(RADIANS(-$C284+Графики!$B$3)),"")</f>
        <v/>
      </c>
      <c r="AL284" s="19" t="str">
        <f>IF(ISNUMBER(AI284), AI284*COS(RADIANS(-$C284+Графики!$B$5))+AJ284*SIN(RADIANS(-$C284+Графики!$B$5)),"")</f>
        <v/>
      </c>
      <c r="AM284" s="24"/>
      <c r="AN284" s="25"/>
      <c r="AO284" s="25"/>
      <c r="AP284" s="25"/>
      <c r="AQ284" s="18" t="str">
        <f t="shared" si="615"/>
        <v/>
      </c>
      <c r="AR284" s="18" t="str">
        <f t="shared" si="616"/>
        <v/>
      </c>
      <c r="AS284" s="18" t="str">
        <f t="shared" si="665"/>
        <v/>
      </c>
      <c r="AT284" s="18" t="str">
        <f t="shared" si="666"/>
        <v/>
      </c>
      <c r="AU284" s="18" t="str">
        <f>IF(ISNUMBER(AS284), AS284*COS(RADIANS(-$C284+Графики!$B$3))+AT284*SIN(RADIANS(-$C284+Графики!$B$3)),"")</f>
        <v/>
      </c>
      <c r="AV284" s="19" t="str">
        <f>IF(ISNUMBER(AS284), AS284*COS(RADIANS(-$C284+Графики!$B$5))+AT284*SIN(RADIANS(-$C284+Графики!$B$5)),"")</f>
        <v/>
      </c>
      <c r="AW284" s="24"/>
      <c r="AX284" s="25"/>
      <c r="AY284" s="25"/>
      <c r="AZ284" s="25"/>
      <c r="BA284" s="18" t="str">
        <f t="shared" si="617"/>
        <v/>
      </c>
      <c r="BB284" s="18" t="str">
        <f t="shared" si="618"/>
        <v/>
      </c>
      <c r="BC284" s="18" t="str">
        <f t="shared" si="667"/>
        <v/>
      </c>
      <c r="BD284" s="18" t="str">
        <f t="shared" si="668"/>
        <v/>
      </c>
      <c r="BE284" s="18" t="str">
        <f>IF(ISNUMBER(BC284), BC284*COS(RADIANS(-$C284+Графики!$B$3))+BD284*SIN(RADIANS(-$C284+Графики!$B$3)),"")</f>
        <v/>
      </c>
      <c r="BF284" s="19" t="str">
        <f>IF(ISNUMBER(BC284), BC284*COS(RADIANS(-$C284+Графики!$B$5))+BD284*SIN(RADIANS(-$C284+Графики!$B$5)),"")</f>
        <v/>
      </c>
      <c r="BG284" s="24"/>
      <c r="BH284" s="25"/>
      <c r="BI284" s="25"/>
      <c r="BJ284" s="25"/>
      <c r="BK284" s="18" t="str">
        <f t="shared" si="619"/>
        <v/>
      </c>
      <c r="BL284" s="18" t="str">
        <f t="shared" si="620"/>
        <v/>
      </c>
      <c r="BM284" s="18" t="str">
        <f t="shared" si="669"/>
        <v/>
      </c>
      <c r="BN284" s="18" t="str">
        <f t="shared" si="670"/>
        <v/>
      </c>
      <c r="BO284" s="18" t="str">
        <f>IF(ISNUMBER(BM284), BM284*COS(RADIANS(-$C284+Графики!$B$3))+BN284*SIN(RADIANS(-$C284+Графики!$B$3)),"")</f>
        <v/>
      </c>
      <c r="BP284" s="19" t="str">
        <f>IF(ISNUMBER(BM284), BM284*COS(RADIANS(-$C284+Графики!$B$5))+BN284*SIN(RADIANS(-$C284+Графики!$B$5)),"")</f>
        <v/>
      </c>
      <c r="BQ284" s="24"/>
      <c r="BR284" s="25"/>
      <c r="BS284" s="25"/>
      <c r="BT284" s="25"/>
      <c r="BU284" s="18" t="str">
        <f t="shared" si="621"/>
        <v/>
      </c>
      <c r="BV284" s="18" t="str">
        <f t="shared" si="622"/>
        <v/>
      </c>
      <c r="BW284" s="18" t="str">
        <f t="shared" si="671"/>
        <v/>
      </c>
      <c r="BX284" s="18" t="str">
        <f t="shared" si="672"/>
        <v/>
      </c>
      <c r="BY284" s="18" t="str">
        <f>IF(ISNUMBER(BW284), BW284*COS(RADIANS(-$C284+Графики!$B$3))+BX284*SIN(RADIANS(-$C284+Графики!$B$3)),"")</f>
        <v/>
      </c>
      <c r="BZ284" s="19" t="str">
        <f>IF(ISNUMBER(BW284), BW284*COS(RADIANS(-$C284+Графики!$B$5))+BX284*SIN(RADIANS(-$C284+Графики!$B$5)),"")</f>
        <v/>
      </c>
      <c r="CA284" s="29"/>
      <c r="CB284" s="25"/>
      <c r="CC284" s="25"/>
      <c r="CD284" s="25"/>
      <c r="CE284" s="18" t="str">
        <f t="shared" si="623"/>
        <v/>
      </c>
      <c r="CF284" s="18" t="str">
        <f t="shared" si="624"/>
        <v/>
      </c>
      <c r="CG284" s="18" t="str">
        <f t="shared" si="673"/>
        <v/>
      </c>
      <c r="CH284" s="18" t="str">
        <f t="shared" si="674"/>
        <v/>
      </c>
      <c r="CI284" s="18" t="str">
        <f>IF(ISNUMBER(CG284), CG284*COS(RADIANS(-$C284+Графики!$B$3))+CH284*SIN(RADIANS(-$C284+Графики!$B$3)),"")</f>
        <v/>
      </c>
      <c r="CJ284" s="19" t="str">
        <f>IF(ISNUMBER(CG284), CG284*COS(RADIANS(-$C284+Графики!$B$5))+CH284*SIN(RADIANS(-$C284+Графики!$B$5)),"")</f>
        <v/>
      </c>
      <c r="CK284" s="24"/>
      <c r="CL284" s="25"/>
      <c r="CM284" s="25"/>
      <c r="CN284" s="25"/>
      <c r="CO284" s="18" t="str">
        <f t="shared" si="625"/>
        <v/>
      </c>
      <c r="CP284" s="18" t="str">
        <f t="shared" si="626"/>
        <v/>
      </c>
      <c r="CQ284" s="18" t="str">
        <f t="shared" si="675"/>
        <v/>
      </c>
      <c r="CR284" s="18" t="str">
        <f t="shared" si="676"/>
        <v/>
      </c>
      <c r="CS284" s="18" t="str">
        <f>IF(ISNUMBER(CQ284), CQ284*COS(RADIANS(-$C284+Графики!$B$3))+CR284*SIN(RADIANS(-$C284+Графики!$B$3)),"")</f>
        <v/>
      </c>
      <c r="CT284" s="19" t="str">
        <f>IF(ISNUMBER(CQ284), CQ284*COS(RADIANS(-$C284+Графики!$B$5))+CR284*SIN(RADIANS(-$C284+Графики!$B$5)),"")</f>
        <v/>
      </c>
      <c r="CU284" s="24"/>
      <c r="CV284" s="25"/>
      <c r="CW284" s="25"/>
      <c r="CX284" s="25"/>
      <c r="CY284" s="18" t="str">
        <f t="shared" si="627"/>
        <v/>
      </c>
      <c r="CZ284" s="18" t="str">
        <f t="shared" si="628"/>
        <v/>
      </c>
      <c r="DA284" s="18" t="str">
        <f t="shared" si="677"/>
        <v/>
      </c>
      <c r="DB284" s="18" t="str">
        <f t="shared" si="678"/>
        <v/>
      </c>
      <c r="DC284" s="18" t="str">
        <f>IF(ISNUMBER(DA284), DA284*COS(RADIANS(-$C284+Графики!$B$3))+DB284*SIN(RADIANS(-$C284+Графики!$B$3)),"")</f>
        <v/>
      </c>
      <c r="DD284" s="19" t="str">
        <f>IF(ISNUMBER(DA284), DA284*COS(RADIANS(-$C284+Графики!$B$5))+DB284*SIN(RADIANS(-$C284+Графики!$B$5)),"")</f>
        <v/>
      </c>
      <c r="DE284" s="24"/>
      <c r="DF284" s="25"/>
      <c r="DG284" s="25"/>
      <c r="DH284" s="25"/>
      <c r="DI284" s="18" t="str">
        <f t="shared" si="629"/>
        <v/>
      </c>
      <c r="DJ284" s="18" t="str">
        <f t="shared" si="630"/>
        <v/>
      </c>
      <c r="DK284" s="18" t="str">
        <f t="shared" si="679"/>
        <v/>
      </c>
      <c r="DL284" s="18" t="str">
        <f t="shared" si="680"/>
        <v/>
      </c>
      <c r="DM284" s="18" t="str">
        <f>IF(ISNUMBER(DK284), DK284*COS(RADIANS(-$C284+Графики!$B$3))+DL284*SIN(RADIANS(-$C284+Графики!$B$3)),"")</f>
        <v/>
      </c>
      <c r="DN284" s="19" t="str">
        <f>IF(ISNUMBER(DK284), DK284*COS(RADIANS(-$C284+Графики!$B$5))+DL284*SIN(RADIANS(-$C284+Графики!$B$5)),"")</f>
        <v/>
      </c>
      <c r="DO284" s="24"/>
      <c r="DP284" s="25"/>
      <c r="DQ284" s="25"/>
      <c r="DR284" s="25"/>
      <c r="DS284" s="18" t="str">
        <f t="shared" si="631"/>
        <v/>
      </c>
      <c r="DT284" s="18" t="str">
        <f t="shared" si="632"/>
        <v/>
      </c>
      <c r="DU284" s="18" t="str">
        <f t="shared" si="681"/>
        <v/>
      </c>
      <c r="DV284" s="18" t="str">
        <f t="shared" si="682"/>
        <v/>
      </c>
      <c r="DW284" s="18" t="str">
        <f>IF(ISNUMBER(DU284), DU284*COS(RADIANS(-$C284+Графики!$B$3))+DV284*SIN(RADIANS(-$C284+Графики!$B$3)),"")</f>
        <v/>
      </c>
      <c r="DX284" s="19" t="str">
        <f>IF(ISNUMBER(DU284), DU284*COS(RADIANS(-$C284+Графики!$B$5))+DV284*SIN(RADIANS(-$C284+Графики!$B$5)),"")</f>
        <v/>
      </c>
      <c r="DY284" s="24"/>
      <c r="DZ284" s="25"/>
      <c r="EA284" s="25"/>
      <c r="EB284" s="25"/>
      <c r="EC284" s="18" t="str">
        <f t="shared" si="633"/>
        <v/>
      </c>
      <c r="ED284" s="18" t="str">
        <f t="shared" si="634"/>
        <v/>
      </c>
      <c r="EE284" s="18" t="str">
        <f t="shared" si="683"/>
        <v/>
      </c>
      <c r="EF284" s="18" t="str">
        <f t="shared" si="684"/>
        <v/>
      </c>
      <c r="EG284" s="18" t="str">
        <f>IF(ISNUMBER(EE284), EE284*COS(RADIANS(-$C284+Графики!$B$3))+EF284*SIN(RADIANS(-$C284+Графики!$B$3)),"")</f>
        <v/>
      </c>
      <c r="EH284" s="19" t="str">
        <f>IF(ISNUMBER(EE284), EE284*COS(RADIANS(-$C284+Графики!$B$5))+EF284*SIN(RADIANS(-$C284+Графики!$B$5)),"")</f>
        <v/>
      </c>
      <c r="EI284" s="24"/>
      <c r="EJ284" s="25"/>
      <c r="EK284" s="25"/>
      <c r="EL284" s="25"/>
      <c r="EM284" s="18" t="str">
        <f t="shared" si="635"/>
        <v/>
      </c>
      <c r="EN284" s="18" t="str">
        <f t="shared" si="636"/>
        <v/>
      </c>
      <c r="EO284" s="18" t="str">
        <f t="shared" si="685"/>
        <v/>
      </c>
      <c r="EP284" s="18" t="str">
        <f t="shared" si="686"/>
        <v/>
      </c>
      <c r="EQ284" s="18" t="str">
        <f>IF(ISNUMBER(EO284), EO284*COS(RADIANS(-$C284+Графики!$B$3))+EP284*SIN(RADIANS(-$C284+Графики!$B$3)),"")</f>
        <v/>
      </c>
      <c r="ER284" s="19" t="str">
        <f>IF(ISNUMBER(EO284), EO284*COS(RADIANS(-$C284+Графики!$B$5))+EP284*SIN(RADIANS(-$C284+Графики!$B$5)),"")</f>
        <v/>
      </c>
      <c r="ES284" s="24"/>
      <c r="ET284" s="25"/>
      <c r="EU284" s="25"/>
      <c r="EV284" s="25"/>
      <c r="EW284" s="18" t="str">
        <f t="shared" si="637"/>
        <v/>
      </c>
      <c r="EX284" s="18" t="str">
        <f t="shared" si="638"/>
        <v/>
      </c>
      <c r="EY284" s="18" t="str">
        <f t="shared" si="687"/>
        <v/>
      </c>
      <c r="EZ284" s="18" t="str">
        <f t="shared" si="688"/>
        <v/>
      </c>
      <c r="FA284" s="18" t="str">
        <f>IF(ISNUMBER(EY284), EY284*COS(RADIANS(-$C284+Графики!$B$3))+EZ284*SIN(RADIANS(-$C284+Графики!$B$3)),"")</f>
        <v/>
      </c>
      <c r="FB284" s="19" t="str">
        <f>IF(ISNUMBER(EY284), EY284*COS(RADIANS(-$C284+Графики!$B$5))+EZ284*SIN(RADIANS(-$C284+Графики!$B$5)),"")</f>
        <v/>
      </c>
      <c r="FC284" s="24"/>
      <c r="FD284" s="25"/>
      <c r="FE284" s="25"/>
      <c r="FF284" s="25"/>
      <c r="FG284" s="18" t="str">
        <f t="shared" si="639"/>
        <v/>
      </c>
      <c r="FH284" s="18" t="str">
        <f t="shared" si="640"/>
        <v/>
      </c>
      <c r="FI284" s="18" t="str">
        <f t="shared" si="689"/>
        <v/>
      </c>
      <c r="FJ284" s="18" t="str">
        <f t="shared" si="690"/>
        <v/>
      </c>
      <c r="FK284" s="18" t="str">
        <f>IF(ISNUMBER(FI284), FI284*COS(RADIANS(-$C284+Графики!$B$3))+FJ284*SIN(RADIANS(-$C284+Графики!$B$3)),"")</f>
        <v/>
      </c>
      <c r="FL284" s="19" t="str">
        <f>IF(ISNUMBER(FI284), FI284*COS(RADIANS(-$C284+Графики!$B$5))+FJ284*SIN(RADIANS(-$C284+Графики!$B$5)),"")</f>
        <v/>
      </c>
      <c r="FM284" s="24"/>
      <c r="FN284" s="25"/>
      <c r="FO284" s="25"/>
      <c r="FP284" s="25"/>
      <c r="FQ284" s="18" t="str">
        <f t="shared" si="641"/>
        <v/>
      </c>
      <c r="FR284" s="18" t="str">
        <f t="shared" si="642"/>
        <v/>
      </c>
      <c r="FS284" s="18" t="str">
        <f t="shared" si="691"/>
        <v/>
      </c>
      <c r="FT284" s="18" t="str">
        <f t="shared" si="692"/>
        <v/>
      </c>
      <c r="FU284" s="18" t="str">
        <f>IF(ISNUMBER(FS284), FS284*COS(RADIANS(-$C284+Графики!$B$3))+FT284*SIN(RADIANS(-$C284+Графики!$B$3)),"")</f>
        <v/>
      </c>
      <c r="FV284" s="19" t="str">
        <f>IF(ISNUMBER(FS284), FS284*COS(RADIANS(-$C284+Графики!$B$5))+FT284*SIN(RADIANS(-$C284+Графики!$B$5)),"")</f>
        <v/>
      </c>
      <c r="FW284" s="24"/>
      <c r="FX284" s="25"/>
      <c r="FY284" s="25"/>
      <c r="FZ284" s="25"/>
      <c r="GA284" s="18" t="str">
        <f t="shared" si="643"/>
        <v/>
      </c>
      <c r="GB284" s="18" t="str">
        <f t="shared" si="644"/>
        <v/>
      </c>
      <c r="GC284" s="18" t="str">
        <f t="shared" si="693"/>
        <v/>
      </c>
      <c r="GD284" s="18" t="str">
        <f t="shared" si="694"/>
        <v/>
      </c>
      <c r="GE284" s="18" t="str">
        <f>IF(ISNUMBER(GC284), GC284*COS(RADIANS(-$C284+Графики!$B$3))+GD284*SIN(RADIANS(-$C284+Графики!$B$3)),"")</f>
        <v/>
      </c>
      <c r="GF284" s="19" t="str">
        <f>IF(ISNUMBER(GC284), GC284*COS(RADIANS(-$C284+Графики!$B$5))+GD284*SIN(RADIANS(-$C284+Графики!$B$5)),"")</f>
        <v/>
      </c>
      <c r="GG284" s="24"/>
      <c r="GH284" s="25"/>
      <c r="GI284" s="25"/>
      <c r="GJ284" s="25"/>
      <c r="GK284" s="18" t="str">
        <f t="shared" si="645"/>
        <v/>
      </c>
      <c r="GL284" s="18" t="str">
        <f t="shared" si="646"/>
        <v/>
      </c>
      <c r="GM284" s="18" t="str">
        <f t="shared" si="695"/>
        <v/>
      </c>
      <c r="GN284" s="18" t="str">
        <f t="shared" si="696"/>
        <v/>
      </c>
      <c r="GO284" s="18" t="str">
        <f>IF(ISNUMBER(GM284), GM284*COS(RADIANS(-$C284+Графики!$B$3))+GN284*SIN(RADIANS(-$C284+Графики!$B$3)),"")</f>
        <v/>
      </c>
      <c r="GP284" s="19" t="str">
        <f>IF(ISNUMBER(GM284), GM284*COS(RADIANS(-$C284+Графики!$B$5))+GN284*SIN(RADIANS(-$C284+Графики!$B$5)),"")</f>
        <v/>
      </c>
      <c r="GQ284" s="24"/>
      <c r="GR284" s="25"/>
      <c r="GS284" s="25"/>
      <c r="GT284" s="25"/>
      <c r="GU284" s="18" t="str">
        <f t="shared" si="647"/>
        <v/>
      </c>
      <c r="GV284" s="18" t="str">
        <f t="shared" si="648"/>
        <v/>
      </c>
      <c r="GW284" s="18" t="str">
        <f t="shared" si="697"/>
        <v/>
      </c>
      <c r="GX284" s="18" t="str">
        <f t="shared" si="698"/>
        <v/>
      </c>
      <c r="GY284" s="18" t="str">
        <f>IF(ISNUMBER(GW284), GW284*COS(RADIANS(-$C284+Графики!$B$3))+GX284*SIN(RADIANS(-$C284+Графики!$B$3)),"")</f>
        <v/>
      </c>
      <c r="GZ284" s="19" t="str">
        <f>IF(ISNUMBER(GW284), GW284*COS(RADIANS(-$C284+Графики!$B$5))+GX284*SIN(RADIANS(-$C284+Графики!$B$5)),"")</f>
        <v/>
      </c>
      <c r="HA284" s="24"/>
      <c r="HB284" s="25"/>
      <c r="HC284" s="25"/>
      <c r="HD284" s="25"/>
      <c r="HE284" s="18" t="str">
        <f t="shared" si="649"/>
        <v/>
      </c>
      <c r="HF284" s="18" t="str">
        <f t="shared" si="650"/>
        <v/>
      </c>
      <c r="HG284" s="18" t="str">
        <f t="shared" si="699"/>
        <v/>
      </c>
      <c r="HH284" s="18" t="str">
        <f t="shared" si="700"/>
        <v/>
      </c>
      <c r="HI284" s="18" t="str">
        <f>IF(ISNUMBER(HG284), HG284*COS(RADIANS(-$C284+Графики!$B$3))+HH284*SIN(RADIANS(-$C284+Графики!$B$3)),"")</f>
        <v/>
      </c>
      <c r="HJ284" s="19" t="str">
        <f>IF(ISNUMBER(HG284), HG284*COS(RADIANS(-$C284+Графики!$B$5))+HH284*SIN(RADIANS(-$C284+Графики!$B$5)),"")</f>
        <v/>
      </c>
      <c r="HK284" s="24"/>
      <c r="HL284" s="25"/>
      <c r="HM284" s="25"/>
      <c r="HN284" s="25"/>
      <c r="HO284" s="18" t="str">
        <f t="shared" si="651"/>
        <v/>
      </c>
      <c r="HP284" s="18" t="str">
        <f t="shared" si="652"/>
        <v/>
      </c>
      <c r="HQ284" s="18" t="str">
        <f t="shared" si="701"/>
        <v/>
      </c>
      <c r="HR284" s="18" t="str">
        <f t="shared" si="702"/>
        <v/>
      </c>
      <c r="HS284" s="18" t="str">
        <f>IF(ISNUMBER(HQ284), HQ284*COS(RADIANS(-$C284+Графики!$B$3))+HR284*SIN(RADIANS(-$C284+Графики!$B$3)),"")</f>
        <v/>
      </c>
      <c r="HT284" s="19" t="str">
        <f>IF(ISNUMBER(HQ284), HQ284*COS(RADIANS(-$C284+Графики!$B$5))+HR284*SIN(RADIANS(-$C284+Графики!$B$5)),"")</f>
        <v/>
      </c>
      <c r="HU284" s="24"/>
      <c r="HV284" s="25"/>
      <c r="HW284" s="25"/>
      <c r="HX284" s="25"/>
      <c r="HY284" s="18" t="str">
        <f t="shared" si="653"/>
        <v/>
      </c>
      <c r="HZ284" s="18" t="str">
        <f t="shared" si="654"/>
        <v/>
      </c>
      <c r="IA284" s="18" t="str">
        <f t="shared" si="703"/>
        <v/>
      </c>
      <c r="IB284" s="18" t="str">
        <f t="shared" si="704"/>
        <v/>
      </c>
      <c r="IC284" s="18" t="str">
        <f>IF(ISNUMBER(IA284), IA284*COS(RADIANS(-$C284+Графики!$B$3))+IB284*SIN(RADIANS(-$C284+Графики!$B$3)),"")</f>
        <v/>
      </c>
      <c r="ID284" s="19" t="str">
        <f>IF(ISNUMBER(IA284), IA284*COS(RADIANS(-$C284+Графики!$B$5))+IB284*SIN(RADIANS(-$C284+Графики!$B$5)),"")</f>
        <v/>
      </c>
      <c r="IE284" s="24"/>
      <c r="IF284" s="25"/>
      <c r="IG284" s="25"/>
      <c r="IH284" s="25"/>
      <c r="II284" s="18" t="str">
        <f t="shared" si="655"/>
        <v/>
      </c>
      <c r="IJ284" s="18" t="str">
        <f t="shared" si="656"/>
        <v/>
      </c>
      <c r="IK284" s="18" t="str">
        <f t="shared" si="705"/>
        <v/>
      </c>
      <c r="IL284" s="18" t="str">
        <f t="shared" si="706"/>
        <v/>
      </c>
      <c r="IM284" s="18" t="str">
        <f>IF(ISNUMBER(IK284), IK284*COS(RADIANS(-$C284+Графики!$B$3))+IL284*SIN(RADIANS(-$C284+Графики!$B$3)),"")</f>
        <v/>
      </c>
      <c r="IN284" s="19" t="str">
        <f>IF(ISNUMBER(IK284), IK284*COS(RADIANS(-$C284+Графики!$B$5))+IL284*SIN(RADIANS(-$C284+Графики!$B$5)),"")</f>
        <v/>
      </c>
      <c r="IO284" s="24"/>
      <c r="IP284" s="25"/>
      <c r="IQ284" s="25"/>
      <c r="IR284" s="25"/>
      <c r="IS284" s="18" t="str">
        <f t="shared" si="657"/>
        <v/>
      </c>
      <c r="IT284" s="18" t="str">
        <f t="shared" si="658"/>
        <v/>
      </c>
      <c r="IU284" s="18" t="str">
        <f t="shared" si="707"/>
        <v/>
      </c>
      <c r="IV284" s="18" t="str">
        <f t="shared" si="708"/>
        <v/>
      </c>
      <c r="IW284" s="18" t="str">
        <f>IF(ISNUMBER(IU284), IU284*COS(RADIANS(-$C284+Графики!$B$3))+IV284*SIN(RADIANS(-$C284+Графики!$B$3)),"")</f>
        <v/>
      </c>
      <c r="IX284" s="19" t="str">
        <f>IF(ISNUMBER(IU284), IU284*COS(RADIANS(-$C284+Графики!$B$5))+IV284*SIN(RADIANS(-$C284+Графики!$B$5)),"")</f>
        <v/>
      </c>
    </row>
    <row r="285" spans="1:258" s="88" customFormat="1" x14ac:dyDescent="0.25">
      <c r="A285" s="44">
        <v>285</v>
      </c>
      <c r="B285" s="50">
        <v>0</v>
      </c>
      <c r="C285" s="11">
        <f>IF(Графики!$A$7="Расчитывать с учетом закручивания скважины",B285,0)</f>
        <v>0</v>
      </c>
      <c r="D285" s="47">
        <v>141</v>
      </c>
      <c r="E285" s="34">
        <f t="shared" si="713"/>
        <v>0</v>
      </c>
      <c r="F285" s="35">
        <f t="shared" si="713"/>
        <v>0</v>
      </c>
      <c r="G285" s="35">
        <f t="shared" si="710"/>
        <v>0</v>
      </c>
      <c r="H285" s="36">
        <f t="shared" si="711"/>
        <v>0</v>
      </c>
      <c r="I285" s="29"/>
      <c r="J285" s="25"/>
      <c r="K285" s="25"/>
      <c r="L285" s="25"/>
      <c r="M285" s="18" t="str">
        <f t="shared" si="609"/>
        <v/>
      </c>
      <c r="N285" s="18" t="str">
        <f t="shared" si="610"/>
        <v/>
      </c>
      <c r="O285" s="18" t="str">
        <f t="shared" si="659"/>
        <v/>
      </c>
      <c r="P285" s="18" t="str">
        <f t="shared" si="660"/>
        <v/>
      </c>
      <c r="Q285" s="18" t="str">
        <f>IF(ISNUMBER(O285), O285*COS(RADIANS(-$C285+Графики!$B$3))+P285*SIN(RADIANS(-$C285+Графики!$B$3)),"")</f>
        <v/>
      </c>
      <c r="R285" s="19" t="str">
        <f>IF(ISNUMBER(O285), O285*COS(RADIANS(-$C285+Графики!$B$5))+P285*SIN(RADIANS(-$C285+Графики!$B$5)),"")</f>
        <v/>
      </c>
      <c r="S285" s="29"/>
      <c r="T285" s="25"/>
      <c r="U285" s="25"/>
      <c r="V285" s="25"/>
      <c r="W285" s="18" t="str">
        <f t="shared" si="611"/>
        <v/>
      </c>
      <c r="X285" s="18" t="str">
        <f t="shared" si="612"/>
        <v/>
      </c>
      <c r="Y285" s="18" t="str">
        <f t="shared" si="661"/>
        <v/>
      </c>
      <c r="Z285" s="18" t="str">
        <f t="shared" si="662"/>
        <v/>
      </c>
      <c r="AA285" s="18" t="str">
        <f>IF(ISNUMBER(Y285), Y285*COS(RADIANS(-$C285+Графики!$B$3))+Z285*SIN(RADIANS(-$C285+Графики!$B$3)),"")</f>
        <v/>
      </c>
      <c r="AB285" s="18" t="str">
        <f>IF(ISNUMBER(Y285), Y285*COS(RADIANS(-$C285+Графики!$B$5))+Z285*SIN(RADIANS(-$C285+Графики!$B$5)),"")</f>
        <v/>
      </c>
      <c r="AC285" s="24"/>
      <c r="AD285" s="25"/>
      <c r="AE285" s="25"/>
      <c r="AF285" s="25"/>
      <c r="AG285" s="18" t="str">
        <f t="shared" si="613"/>
        <v/>
      </c>
      <c r="AH285" s="18" t="str">
        <f t="shared" si="614"/>
        <v/>
      </c>
      <c r="AI285" s="18" t="str">
        <f t="shared" si="663"/>
        <v/>
      </c>
      <c r="AJ285" s="18" t="str">
        <f t="shared" si="664"/>
        <v/>
      </c>
      <c r="AK285" s="18" t="str">
        <f>IF(ISNUMBER(AI285), AI285*COS(RADIANS(-$C285+Графики!$B$3))+AJ285*SIN(RADIANS(-$C285+Графики!$B$3)),"")</f>
        <v/>
      </c>
      <c r="AL285" s="19" t="str">
        <f>IF(ISNUMBER(AI285), AI285*COS(RADIANS(-$C285+Графики!$B$5))+AJ285*SIN(RADIANS(-$C285+Графики!$B$5)),"")</f>
        <v/>
      </c>
      <c r="AM285" s="24"/>
      <c r="AN285" s="25"/>
      <c r="AO285" s="25"/>
      <c r="AP285" s="25"/>
      <c r="AQ285" s="18" t="str">
        <f t="shared" si="615"/>
        <v/>
      </c>
      <c r="AR285" s="18" t="str">
        <f t="shared" si="616"/>
        <v/>
      </c>
      <c r="AS285" s="18" t="str">
        <f t="shared" si="665"/>
        <v/>
      </c>
      <c r="AT285" s="18" t="str">
        <f t="shared" si="666"/>
        <v/>
      </c>
      <c r="AU285" s="18" t="str">
        <f>IF(ISNUMBER(AS285), AS285*COS(RADIANS(-$C285+Графики!$B$3))+AT285*SIN(RADIANS(-$C285+Графики!$B$3)),"")</f>
        <v/>
      </c>
      <c r="AV285" s="19" t="str">
        <f>IF(ISNUMBER(AS285), AS285*COS(RADIANS(-$C285+Графики!$B$5))+AT285*SIN(RADIANS(-$C285+Графики!$B$5)),"")</f>
        <v/>
      </c>
      <c r="AW285" s="24"/>
      <c r="AX285" s="25"/>
      <c r="AY285" s="25"/>
      <c r="AZ285" s="25"/>
      <c r="BA285" s="18" t="str">
        <f t="shared" si="617"/>
        <v/>
      </c>
      <c r="BB285" s="18" t="str">
        <f t="shared" si="618"/>
        <v/>
      </c>
      <c r="BC285" s="18" t="str">
        <f t="shared" si="667"/>
        <v/>
      </c>
      <c r="BD285" s="18" t="str">
        <f t="shared" si="668"/>
        <v/>
      </c>
      <c r="BE285" s="18" t="str">
        <f>IF(ISNUMBER(BC285), BC285*COS(RADIANS(-$C285+Графики!$B$3))+BD285*SIN(RADIANS(-$C285+Графики!$B$3)),"")</f>
        <v/>
      </c>
      <c r="BF285" s="19" t="str">
        <f>IF(ISNUMBER(BC285), BC285*COS(RADIANS(-$C285+Графики!$B$5))+BD285*SIN(RADIANS(-$C285+Графики!$B$5)),"")</f>
        <v/>
      </c>
      <c r="BG285" s="24"/>
      <c r="BH285" s="25"/>
      <c r="BI285" s="25"/>
      <c r="BJ285" s="25"/>
      <c r="BK285" s="18" t="str">
        <f t="shared" si="619"/>
        <v/>
      </c>
      <c r="BL285" s="18" t="str">
        <f t="shared" si="620"/>
        <v/>
      </c>
      <c r="BM285" s="18" t="str">
        <f t="shared" si="669"/>
        <v/>
      </c>
      <c r="BN285" s="18" t="str">
        <f t="shared" si="670"/>
        <v/>
      </c>
      <c r="BO285" s="18" t="str">
        <f>IF(ISNUMBER(BM285), BM285*COS(RADIANS(-$C285+Графики!$B$3))+BN285*SIN(RADIANS(-$C285+Графики!$B$3)),"")</f>
        <v/>
      </c>
      <c r="BP285" s="19" t="str">
        <f>IF(ISNUMBER(BM285), BM285*COS(RADIANS(-$C285+Графики!$B$5))+BN285*SIN(RADIANS(-$C285+Графики!$B$5)),"")</f>
        <v/>
      </c>
      <c r="BQ285" s="24"/>
      <c r="BR285" s="25"/>
      <c r="BS285" s="25"/>
      <c r="BT285" s="25"/>
      <c r="BU285" s="18" t="str">
        <f t="shared" si="621"/>
        <v/>
      </c>
      <c r="BV285" s="18" t="str">
        <f t="shared" si="622"/>
        <v/>
      </c>
      <c r="BW285" s="18" t="str">
        <f t="shared" si="671"/>
        <v/>
      </c>
      <c r="BX285" s="18" t="str">
        <f t="shared" si="672"/>
        <v/>
      </c>
      <c r="BY285" s="18" t="str">
        <f>IF(ISNUMBER(BW285), BW285*COS(RADIANS(-$C285+Графики!$B$3))+BX285*SIN(RADIANS(-$C285+Графики!$B$3)),"")</f>
        <v/>
      </c>
      <c r="BZ285" s="19" t="str">
        <f>IF(ISNUMBER(BW285), BW285*COS(RADIANS(-$C285+Графики!$B$5))+BX285*SIN(RADIANS(-$C285+Графики!$B$5)),"")</f>
        <v/>
      </c>
      <c r="CA285" s="29"/>
      <c r="CB285" s="25"/>
      <c r="CC285" s="25"/>
      <c r="CD285" s="25"/>
      <c r="CE285" s="18" t="str">
        <f t="shared" si="623"/>
        <v/>
      </c>
      <c r="CF285" s="18" t="str">
        <f t="shared" si="624"/>
        <v/>
      </c>
      <c r="CG285" s="18" t="str">
        <f t="shared" si="673"/>
        <v/>
      </c>
      <c r="CH285" s="18" t="str">
        <f t="shared" si="674"/>
        <v/>
      </c>
      <c r="CI285" s="18" t="str">
        <f>IF(ISNUMBER(CG285), CG285*COS(RADIANS(-$C285+Графики!$B$3))+CH285*SIN(RADIANS(-$C285+Графики!$B$3)),"")</f>
        <v/>
      </c>
      <c r="CJ285" s="19" t="str">
        <f>IF(ISNUMBER(CG285), CG285*COS(RADIANS(-$C285+Графики!$B$5))+CH285*SIN(RADIANS(-$C285+Графики!$B$5)),"")</f>
        <v/>
      </c>
      <c r="CK285" s="24"/>
      <c r="CL285" s="25"/>
      <c r="CM285" s="25"/>
      <c r="CN285" s="25"/>
      <c r="CO285" s="18" t="str">
        <f t="shared" si="625"/>
        <v/>
      </c>
      <c r="CP285" s="18" t="str">
        <f t="shared" si="626"/>
        <v/>
      </c>
      <c r="CQ285" s="18" t="str">
        <f t="shared" si="675"/>
        <v/>
      </c>
      <c r="CR285" s="18" t="str">
        <f t="shared" si="676"/>
        <v/>
      </c>
      <c r="CS285" s="18" t="str">
        <f>IF(ISNUMBER(CQ285), CQ285*COS(RADIANS(-$C285+Графики!$B$3))+CR285*SIN(RADIANS(-$C285+Графики!$B$3)),"")</f>
        <v/>
      </c>
      <c r="CT285" s="19" t="str">
        <f>IF(ISNUMBER(CQ285), CQ285*COS(RADIANS(-$C285+Графики!$B$5))+CR285*SIN(RADIANS(-$C285+Графики!$B$5)),"")</f>
        <v/>
      </c>
      <c r="CU285" s="24"/>
      <c r="CV285" s="25"/>
      <c r="CW285" s="25"/>
      <c r="CX285" s="25"/>
      <c r="CY285" s="18" t="str">
        <f t="shared" si="627"/>
        <v/>
      </c>
      <c r="CZ285" s="18" t="str">
        <f t="shared" si="628"/>
        <v/>
      </c>
      <c r="DA285" s="18" t="str">
        <f t="shared" si="677"/>
        <v/>
      </c>
      <c r="DB285" s="18" t="str">
        <f t="shared" si="678"/>
        <v/>
      </c>
      <c r="DC285" s="18" t="str">
        <f>IF(ISNUMBER(DA285), DA285*COS(RADIANS(-$C285+Графики!$B$3))+DB285*SIN(RADIANS(-$C285+Графики!$B$3)),"")</f>
        <v/>
      </c>
      <c r="DD285" s="19" t="str">
        <f>IF(ISNUMBER(DA285), DA285*COS(RADIANS(-$C285+Графики!$B$5))+DB285*SIN(RADIANS(-$C285+Графики!$B$5)),"")</f>
        <v/>
      </c>
      <c r="DE285" s="24"/>
      <c r="DF285" s="25"/>
      <c r="DG285" s="25"/>
      <c r="DH285" s="25"/>
      <c r="DI285" s="18" t="str">
        <f t="shared" si="629"/>
        <v/>
      </c>
      <c r="DJ285" s="18" t="str">
        <f t="shared" si="630"/>
        <v/>
      </c>
      <c r="DK285" s="18" t="str">
        <f t="shared" si="679"/>
        <v/>
      </c>
      <c r="DL285" s="18" t="str">
        <f t="shared" si="680"/>
        <v/>
      </c>
      <c r="DM285" s="18" t="str">
        <f>IF(ISNUMBER(DK285), DK285*COS(RADIANS(-$C285+Графики!$B$3))+DL285*SIN(RADIANS(-$C285+Графики!$B$3)),"")</f>
        <v/>
      </c>
      <c r="DN285" s="19" t="str">
        <f>IF(ISNUMBER(DK285), DK285*COS(RADIANS(-$C285+Графики!$B$5))+DL285*SIN(RADIANS(-$C285+Графики!$B$5)),"")</f>
        <v/>
      </c>
      <c r="DO285" s="24"/>
      <c r="DP285" s="25"/>
      <c r="DQ285" s="25"/>
      <c r="DR285" s="25"/>
      <c r="DS285" s="18" t="str">
        <f t="shared" si="631"/>
        <v/>
      </c>
      <c r="DT285" s="18" t="str">
        <f t="shared" si="632"/>
        <v/>
      </c>
      <c r="DU285" s="18" t="str">
        <f t="shared" si="681"/>
        <v/>
      </c>
      <c r="DV285" s="18" t="str">
        <f t="shared" si="682"/>
        <v/>
      </c>
      <c r="DW285" s="18" t="str">
        <f>IF(ISNUMBER(DU285), DU285*COS(RADIANS(-$C285+Графики!$B$3))+DV285*SIN(RADIANS(-$C285+Графики!$B$3)),"")</f>
        <v/>
      </c>
      <c r="DX285" s="19" t="str">
        <f>IF(ISNUMBER(DU285), DU285*COS(RADIANS(-$C285+Графики!$B$5))+DV285*SIN(RADIANS(-$C285+Графики!$B$5)),"")</f>
        <v/>
      </c>
      <c r="DY285" s="24"/>
      <c r="DZ285" s="25"/>
      <c r="EA285" s="25"/>
      <c r="EB285" s="25"/>
      <c r="EC285" s="18" t="str">
        <f t="shared" si="633"/>
        <v/>
      </c>
      <c r="ED285" s="18" t="str">
        <f t="shared" si="634"/>
        <v/>
      </c>
      <c r="EE285" s="18" t="str">
        <f t="shared" si="683"/>
        <v/>
      </c>
      <c r="EF285" s="18" t="str">
        <f t="shared" si="684"/>
        <v/>
      </c>
      <c r="EG285" s="18" t="str">
        <f>IF(ISNUMBER(EE285), EE285*COS(RADIANS(-$C285+Графики!$B$3))+EF285*SIN(RADIANS(-$C285+Графики!$B$3)),"")</f>
        <v/>
      </c>
      <c r="EH285" s="19" t="str">
        <f>IF(ISNUMBER(EE285), EE285*COS(RADIANS(-$C285+Графики!$B$5))+EF285*SIN(RADIANS(-$C285+Графики!$B$5)),"")</f>
        <v/>
      </c>
      <c r="EI285" s="24"/>
      <c r="EJ285" s="25"/>
      <c r="EK285" s="25"/>
      <c r="EL285" s="25"/>
      <c r="EM285" s="18" t="str">
        <f t="shared" si="635"/>
        <v/>
      </c>
      <c r="EN285" s="18" t="str">
        <f t="shared" si="636"/>
        <v/>
      </c>
      <c r="EO285" s="18" t="str">
        <f t="shared" si="685"/>
        <v/>
      </c>
      <c r="EP285" s="18" t="str">
        <f t="shared" si="686"/>
        <v/>
      </c>
      <c r="EQ285" s="18" t="str">
        <f>IF(ISNUMBER(EO285), EO285*COS(RADIANS(-$C285+Графики!$B$3))+EP285*SIN(RADIANS(-$C285+Графики!$B$3)),"")</f>
        <v/>
      </c>
      <c r="ER285" s="19" t="str">
        <f>IF(ISNUMBER(EO285), EO285*COS(RADIANS(-$C285+Графики!$B$5))+EP285*SIN(RADIANS(-$C285+Графики!$B$5)),"")</f>
        <v/>
      </c>
      <c r="ES285" s="24"/>
      <c r="ET285" s="25"/>
      <c r="EU285" s="25"/>
      <c r="EV285" s="25"/>
      <c r="EW285" s="18" t="str">
        <f t="shared" si="637"/>
        <v/>
      </c>
      <c r="EX285" s="18" t="str">
        <f t="shared" si="638"/>
        <v/>
      </c>
      <c r="EY285" s="18" t="str">
        <f t="shared" si="687"/>
        <v/>
      </c>
      <c r="EZ285" s="18" t="str">
        <f t="shared" si="688"/>
        <v/>
      </c>
      <c r="FA285" s="18" t="str">
        <f>IF(ISNUMBER(EY285), EY285*COS(RADIANS(-$C285+Графики!$B$3))+EZ285*SIN(RADIANS(-$C285+Графики!$B$3)),"")</f>
        <v/>
      </c>
      <c r="FB285" s="19" t="str">
        <f>IF(ISNUMBER(EY285), EY285*COS(RADIANS(-$C285+Графики!$B$5))+EZ285*SIN(RADIANS(-$C285+Графики!$B$5)),"")</f>
        <v/>
      </c>
      <c r="FC285" s="24"/>
      <c r="FD285" s="25"/>
      <c r="FE285" s="25"/>
      <c r="FF285" s="25"/>
      <c r="FG285" s="18" t="str">
        <f t="shared" si="639"/>
        <v/>
      </c>
      <c r="FH285" s="18" t="str">
        <f t="shared" si="640"/>
        <v/>
      </c>
      <c r="FI285" s="18" t="str">
        <f t="shared" si="689"/>
        <v/>
      </c>
      <c r="FJ285" s="18" t="str">
        <f t="shared" si="690"/>
        <v/>
      </c>
      <c r="FK285" s="18" t="str">
        <f>IF(ISNUMBER(FI285), FI285*COS(RADIANS(-$C285+Графики!$B$3))+FJ285*SIN(RADIANS(-$C285+Графики!$B$3)),"")</f>
        <v/>
      </c>
      <c r="FL285" s="19" t="str">
        <f>IF(ISNUMBER(FI285), FI285*COS(RADIANS(-$C285+Графики!$B$5))+FJ285*SIN(RADIANS(-$C285+Графики!$B$5)),"")</f>
        <v/>
      </c>
      <c r="FM285" s="24"/>
      <c r="FN285" s="25"/>
      <c r="FO285" s="25"/>
      <c r="FP285" s="25"/>
      <c r="FQ285" s="18" t="str">
        <f t="shared" si="641"/>
        <v/>
      </c>
      <c r="FR285" s="18" t="str">
        <f t="shared" si="642"/>
        <v/>
      </c>
      <c r="FS285" s="18" t="str">
        <f t="shared" si="691"/>
        <v/>
      </c>
      <c r="FT285" s="18" t="str">
        <f t="shared" si="692"/>
        <v/>
      </c>
      <c r="FU285" s="18" t="str">
        <f>IF(ISNUMBER(FS285), FS285*COS(RADIANS(-$C285+Графики!$B$3))+FT285*SIN(RADIANS(-$C285+Графики!$B$3)),"")</f>
        <v/>
      </c>
      <c r="FV285" s="19" t="str">
        <f>IF(ISNUMBER(FS285), FS285*COS(RADIANS(-$C285+Графики!$B$5))+FT285*SIN(RADIANS(-$C285+Графики!$B$5)),"")</f>
        <v/>
      </c>
      <c r="FW285" s="24"/>
      <c r="FX285" s="25"/>
      <c r="FY285" s="25"/>
      <c r="FZ285" s="25"/>
      <c r="GA285" s="18" t="str">
        <f t="shared" si="643"/>
        <v/>
      </c>
      <c r="GB285" s="18" t="str">
        <f t="shared" si="644"/>
        <v/>
      </c>
      <c r="GC285" s="18" t="str">
        <f t="shared" si="693"/>
        <v/>
      </c>
      <c r="GD285" s="18" t="str">
        <f t="shared" si="694"/>
        <v/>
      </c>
      <c r="GE285" s="18" t="str">
        <f>IF(ISNUMBER(GC285), GC285*COS(RADIANS(-$C285+Графики!$B$3))+GD285*SIN(RADIANS(-$C285+Графики!$B$3)),"")</f>
        <v/>
      </c>
      <c r="GF285" s="19" t="str">
        <f>IF(ISNUMBER(GC285), GC285*COS(RADIANS(-$C285+Графики!$B$5))+GD285*SIN(RADIANS(-$C285+Графики!$B$5)),"")</f>
        <v/>
      </c>
      <c r="GG285" s="24"/>
      <c r="GH285" s="25"/>
      <c r="GI285" s="25"/>
      <c r="GJ285" s="25"/>
      <c r="GK285" s="18" t="str">
        <f t="shared" si="645"/>
        <v/>
      </c>
      <c r="GL285" s="18" t="str">
        <f t="shared" si="646"/>
        <v/>
      </c>
      <c r="GM285" s="18" t="str">
        <f t="shared" si="695"/>
        <v/>
      </c>
      <c r="GN285" s="18" t="str">
        <f t="shared" si="696"/>
        <v/>
      </c>
      <c r="GO285" s="18" t="str">
        <f>IF(ISNUMBER(GM285), GM285*COS(RADIANS(-$C285+Графики!$B$3))+GN285*SIN(RADIANS(-$C285+Графики!$B$3)),"")</f>
        <v/>
      </c>
      <c r="GP285" s="19" t="str">
        <f>IF(ISNUMBER(GM285), GM285*COS(RADIANS(-$C285+Графики!$B$5))+GN285*SIN(RADIANS(-$C285+Графики!$B$5)),"")</f>
        <v/>
      </c>
      <c r="GQ285" s="24"/>
      <c r="GR285" s="25"/>
      <c r="GS285" s="25"/>
      <c r="GT285" s="25"/>
      <c r="GU285" s="18" t="str">
        <f t="shared" si="647"/>
        <v/>
      </c>
      <c r="GV285" s="18" t="str">
        <f t="shared" si="648"/>
        <v/>
      </c>
      <c r="GW285" s="18" t="str">
        <f t="shared" si="697"/>
        <v/>
      </c>
      <c r="GX285" s="18" t="str">
        <f t="shared" si="698"/>
        <v/>
      </c>
      <c r="GY285" s="18" t="str">
        <f>IF(ISNUMBER(GW285), GW285*COS(RADIANS(-$C285+Графики!$B$3))+GX285*SIN(RADIANS(-$C285+Графики!$B$3)),"")</f>
        <v/>
      </c>
      <c r="GZ285" s="19" t="str">
        <f>IF(ISNUMBER(GW285), GW285*COS(RADIANS(-$C285+Графики!$B$5))+GX285*SIN(RADIANS(-$C285+Графики!$B$5)),"")</f>
        <v/>
      </c>
      <c r="HA285" s="24"/>
      <c r="HB285" s="25"/>
      <c r="HC285" s="25"/>
      <c r="HD285" s="25"/>
      <c r="HE285" s="18" t="str">
        <f t="shared" si="649"/>
        <v/>
      </c>
      <c r="HF285" s="18" t="str">
        <f t="shared" si="650"/>
        <v/>
      </c>
      <c r="HG285" s="18" t="str">
        <f t="shared" si="699"/>
        <v/>
      </c>
      <c r="HH285" s="18" t="str">
        <f t="shared" si="700"/>
        <v/>
      </c>
      <c r="HI285" s="18" t="str">
        <f>IF(ISNUMBER(HG285), HG285*COS(RADIANS(-$C285+Графики!$B$3))+HH285*SIN(RADIANS(-$C285+Графики!$B$3)),"")</f>
        <v/>
      </c>
      <c r="HJ285" s="19" t="str">
        <f>IF(ISNUMBER(HG285), HG285*COS(RADIANS(-$C285+Графики!$B$5))+HH285*SIN(RADIANS(-$C285+Графики!$B$5)),"")</f>
        <v/>
      </c>
      <c r="HK285" s="24"/>
      <c r="HL285" s="25"/>
      <c r="HM285" s="25"/>
      <c r="HN285" s="25"/>
      <c r="HO285" s="18" t="str">
        <f t="shared" si="651"/>
        <v/>
      </c>
      <c r="HP285" s="18" t="str">
        <f t="shared" si="652"/>
        <v/>
      </c>
      <c r="HQ285" s="18" t="str">
        <f t="shared" si="701"/>
        <v/>
      </c>
      <c r="HR285" s="18" t="str">
        <f t="shared" si="702"/>
        <v/>
      </c>
      <c r="HS285" s="18" t="str">
        <f>IF(ISNUMBER(HQ285), HQ285*COS(RADIANS(-$C285+Графики!$B$3))+HR285*SIN(RADIANS(-$C285+Графики!$B$3)),"")</f>
        <v/>
      </c>
      <c r="HT285" s="19" t="str">
        <f>IF(ISNUMBER(HQ285), HQ285*COS(RADIANS(-$C285+Графики!$B$5))+HR285*SIN(RADIANS(-$C285+Графики!$B$5)),"")</f>
        <v/>
      </c>
      <c r="HU285" s="24"/>
      <c r="HV285" s="25"/>
      <c r="HW285" s="25"/>
      <c r="HX285" s="25"/>
      <c r="HY285" s="18" t="str">
        <f t="shared" si="653"/>
        <v/>
      </c>
      <c r="HZ285" s="18" t="str">
        <f t="shared" si="654"/>
        <v/>
      </c>
      <c r="IA285" s="18" t="str">
        <f t="shared" si="703"/>
        <v/>
      </c>
      <c r="IB285" s="18" t="str">
        <f t="shared" si="704"/>
        <v/>
      </c>
      <c r="IC285" s="18" t="str">
        <f>IF(ISNUMBER(IA285), IA285*COS(RADIANS(-$C285+Графики!$B$3))+IB285*SIN(RADIANS(-$C285+Графики!$B$3)),"")</f>
        <v/>
      </c>
      <c r="ID285" s="19" t="str">
        <f>IF(ISNUMBER(IA285), IA285*COS(RADIANS(-$C285+Графики!$B$5))+IB285*SIN(RADIANS(-$C285+Графики!$B$5)),"")</f>
        <v/>
      </c>
      <c r="IE285" s="24"/>
      <c r="IF285" s="25"/>
      <c r="IG285" s="25"/>
      <c r="IH285" s="25"/>
      <c r="II285" s="18" t="str">
        <f t="shared" si="655"/>
        <v/>
      </c>
      <c r="IJ285" s="18" t="str">
        <f t="shared" si="656"/>
        <v/>
      </c>
      <c r="IK285" s="18" t="str">
        <f t="shared" si="705"/>
        <v/>
      </c>
      <c r="IL285" s="18" t="str">
        <f t="shared" si="706"/>
        <v/>
      </c>
      <c r="IM285" s="18" t="str">
        <f>IF(ISNUMBER(IK285), IK285*COS(RADIANS(-$C285+Графики!$B$3))+IL285*SIN(RADIANS(-$C285+Графики!$B$3)),"")</f>
        <v/>
      </c>
      <c r="IN285" s="19" t="str">
        <f>IF(ISNUMBER(IK285), IK285*COS(RADIANS(-$C285+Графики!$B$5))+IL285*SIN(RADIANS(-$C285+Графики!$B$5)),"")</f>
        <v/>
      </c>
      <c r="IO285" s="24"/>
      <c r="IP285" s="25"/>
      <c r="IQ285" s="25"/>
      <c r="IR285" s="25"/>
      <c r="IS285" s="18" t="str">
        <f t="shared" si="657"/>
        <v/>
      </c>
      <c r="IT285" s="18" t="str">
        <f t="shared" si="658"/>
        <v/>
      </c>
      <c r="IU285" s="18" t="str">
        <f t="shared" si="707"/>
        <v/>
      </c>
      <c r="IV285" s="18" t="str">
        <f t="shared" si="708"/>
        <v/>
      </c>
      <c r="IW285" s="18" t="str">
        <f>IF(ISNUMBER(IU285), IU285*COS(RADIANS(-$C285+Графики!$B$3))+IV285*SIN(RADIANS(-$C285+Графики!$B$3)),"")</f>
        <v/>
      </c>
      <c r="IX285" s="19" t="str">
        <f>IF(ISNUMBER(IU285), IU285*COS(RADIANS(-$C285+Графики!$B$5))+IV285*SIN(RADIANS(-$C285+Графики!$B$5)),"")</f>
        <v/>
      </c>
    </row>
    <row r="286" spans="1:258" s="88" customFormat="1" x14ac:dyDescent="0.25">
      <c r="A286" s="44">
        <v>286</v>
      </c>
      <c r="B286" s="50">
        <v>0</v>
      </c>
      <c r="C286" s="11">
        <f>IF(Графики!$A$7="Расчитывать с учетом закручивания скважины",B286,0)</f>
        <v>0</v>
      </c>
      <c r="D286" s="47">
        <v>141.5</v>
      </c>
      <c r="E286" s="34">
        <f t="shared" si="713"/>
        <v>0</v>
      </c>
      <c r="F286" s="35">
        <f t="shared" si="713"/>
        <v>0</v>
      </c>
      <c r="G286" s="35">
        <f t="shared" si="710"/>
        <v>0</v>
      </c>
      <c r="H286" s="36">
        <f t="shared" si="711"/>
        <v>0</v>
      </c>
      <c r="I286" s="29"/>
      <c r="J286" s="25"/>
      <c r="K286" s="25"/>
      <c r="L286" s="25"/>
      <c r="M286" s="18" t="str">
        <f t="shared" si="609"/>
        <v/>
      </c>
      <c r="N286" s="18" t="str">
        <f t="shared" si="610"/>
        <v/>
      </c>
      <c r="O286" s="18" t="str">
        <f t="shared" si="659"/>
        <v/>
      </c>
      <c r="P286" s="18" t="str">
        <f t="shared" si="660"/>
        <v/>
      </c>
      <c r="Q286" s="18" t="str">
        <f>IF(ISNUMBER(O286), O286*COS(RADIANS(-$C286+Графики!$B$3))+P286*SIN(RADIANS(-$C286+Графики!$B$3)),"")</f>
        <v/>
      </c>
      <c r="R286" s="19" t="str">
        <f>IF(ISNUMBER(O286), O286*COS(RADIANS(-$C286+Графики!$B$5))+P286*SIN(RADIANS(-$C286+Графики!$B$5)),"")</f>
        <v/>
      </c>
      <c r="S286" s="29"/>
      <c r="T286" s="25"/>
      <c r="U286" s="25"/>
      <c r="V286" s="25"/>
      <c r="W286" s="18" t="str">
        <f t="shared" si="611"/>
        <v/>
      </c>
      <c r="X286" s="18" t="str">
        <f t="shared" si="612"/>
        <v/>
      </c>
      <c r="Y286" s="18" t="str">
        <f t="shared" si="661"/>
        <v/>
      </c>
      <c r="Z286" s="18" t="str">
        <f t="shared" si="662"/>
        <v/>
      </c>
      <c r="AA286" s="18" t="str">
        <f>IF(ISNUMBER(Y286), Y286*COS(RADIANS(-$C286+Графики!$B$3))+Z286*SIN(RADIANS(-$C286+Графики!$B$3)),"")</f>
        <v/>
      </c>
      <c r="AB286" s="18" t="str">
        <f>IF(ISNUMBER(Y286), Y286*COS(RADIANS(-$C286+Графики!$B$5))+Z286*SIN(RADIANS(-$C286+Графики!$B$5)),"")</f>
        <v/>
      </c>
      <c r="AC286" s="24"/>
      <c r="AD286" s="25"/>
      <c r="AE286" s="25"/>
      <c r="AF286" s="25"/>
      <c r="AG286" s="18" t="str">
        <f t="shared" si="613"/>
        <v/>
      </c>
      <c r="AH286" s="18" t="str">
        <f t="shared" si="614"/>
        <v/>
      </c>
      <c r="AI286" s="18" t="str">
        <f t="shared" si="663"/>
        <v/>
      </c>
      <c r="AJ286" s="18" t="str">
        <f t="shared" si="664"/>
        <v/>
      </c>
      <c r="AK286" s="18" t="str">
        <f>IF(ISNUMBER(AI286), AI286*COS(RADIANS(-$C286+Графики!$B$3))+AJ286*SIN(RADIANS(-$C286+Графики!$B$3)),"")</f>
        <v/>
      </c>
      <c r="AL286" s="19" t="str">
        <f>IF(ISNUMBER(AI286), AI286*COS(RADIANS(-$C286+Графики!$B$5))+AJ286*SIN(RADIANS(-$C286+Графики!$B$5)),"")</f>
        <v/>
      </c>
      <c r="AM286" s="24"/>
      <c r="AN286" s="25"/>
      <c r="AO286" s="25"/>
      <c r="AP286" s="25"/>
      <c r="AQ286" s="18" t="str">
        <f t="shared" si="615"/>
        <v/>
      </c>
      <c r="AR286" s="18" t="str">
        <f t="shared" si="616"/>
        <v/>
      </c>
      <c r="AS286" s="18" t="str">
        <f t="shared" si="665"/>
        <v/>
      </c>
      <c r="AT286" s="18" t="str">
        <f t="shared" si="666"/>
        <v/>
      </c>
      <c r="AU286" s="18" t="str">
        <f>IF(ISNUMBER(AS286), AS286*COS(RADIANS(-$C286+Графики!$B$3))+AT286*SIN(RADIANS(-$C286+Графики!$B$3)),"")</f>
        <v/>
      </c>
      <c r="AV286" s="19" t="str">
        <f>IF(ISNUMBER(AS286), AS286*COS(RADIANS(-$C286+Графики!$B$5))+AT286*SIN(RADIANS(-$C286+Графики!$B$5)),"")</f>
        <v/>
      </c>
      <c r="AW286" s="24"/>
      <c r="AX286" s="25"/>
      <c r="AY286" s="25"/>
      <c r="AZ286" s="25"/>
      <c r="BA286" s="18" t="str">
        <f t="shared" si="617"/>
        <v/>
      </c>
      <c r="BB286" s="18" t="str">
        <f t="shared" si="618"/>
        <v/>
      </c>
      <c r="BC286" s="18" t="str">
        <f t="shared" si="667"/>
        <v/>
      </c>
      <c r="BD286" s="18" t="str">
        <f t="shared" si="668"/>
        <v/>
      </c>
      <c r="BE286" s="18" t="str">
        <f>IF(ISNUMBER(BC286), BC286*COS(RADIANS(-$C286+Графики!$B$3))+BD286*SIN(RADIANS(-$C286+Графики!$B$3)),"")</f>
        <v/>
      </c>
      <c r="BF286" s="19" t="str">
        <f>IF(ISNUMBER(BC286), BC286*COS(RADIANS(-$C286+Графики!$B$5))+BD286*SIN(RADIANS(-$C286+Графики!$B$5)),"")</f>
        <v/>
      </c>
      <c r="BG286" s="24"/>
      <c r="BH286" s="25"/>
      <c r="BI286" s="25"/>
      <c r="BJ286" s="25"/>
      <c r="BK286" s="18" t="str">
        <f t="shared" si="619"/>
        <v/>
      </c>
      <c r="BL286" s="18" t="str">
        <f t="shared" si="620"/>
        <v/>
      </c>
      <c r="BM286" s="18" t="str">
        <f t="shared" si="669"/>
        <v/>
      </c>
      <c r="BN286" s="18" t="str">
        <f t="shared" si="670"/>
        <v/>
      </c>
      <c r="BO286" s="18" t="str">
        <f>IF(ISNUMBER(BM286), BM286*COS(RADIANS(-$C286+Графики!$B$3))+BN286*SIN(RADIANS(-$C286+Графики!$B$3)),"")</f>
        <v/>
      </c>
      <c r="BP286" s="19" t="str">
        <f>IF(ISNUMBER(BM286), BM286*COS(RADIANS(-$C286+Графики!$B$5))+BN286*SIN(RADIANS(-$C286+Графики!$B$5)),"")</f>
        <v/>
      </c>
      <c r="BQ286" s="24"/>
      <c r="BR286" s="25"/>
      <c r="BS286" s="25"/>
      <c r="BT286" s="25"/>
      <c r="BU286" s="18" t="str">
        <f t="shared" si="621"/>
        <v/>
      </c>
      <c r="BV286" s="18" t="str">
        <f t="shared" si="622"/>
        <v/>
      </c>
      <c r="BW286" s="18" t="str">
        <f t="shared" si="671"/>
        <v/>
      </c>
      <c r="BX286" s="18" t="str">
        <f t="shared" si="672"/>
        <v/>
      </c>
      <c r="BY286" s="18" t="str">
        <f>IF(ISNUMBER(BW286), BW286*COS(RADIANS(-$C286+Графики!$B$3))+BX286*SIN(RADIANS(-$C286+Графики!$B$3)),"")</f>
        <v/>
      </c>
      <c r="BZ286" s="19" t="str">
        <f>IF(ISNUMBER(BW286), BW286*COS(RADIANS(-$C286+Графики!$B$5))+BX286*SIN(RADIANS(-$C286+Графики!$B$5)),"")</f>
        <v/>
      </c>
      <c r="CA286" s="29"/>
      <c r="CB286" s="25"/>
      <c r="CC286" s="25"/>
      <c r="CD286" s="25"/>
      <c r="CE286" s="18" t="str">
        <f t="shared" si="623"/>
        <v/>
      </c>
      <c r="CF286" s="18" t="str">
        <f t="shared" si="624"/>
        <v/>
      </c>
      <c r="CG286" s="18" t="str">
        <f t="shared" si="673"/>
        <v/>
      </c>
      <c r="CH286" s="18" t="str">
        <f t="shared" si="674"/>
        <v/>
      </c>
      <c r="CI286" s="18" t="str">
        <f>IF(ISNUMBER(CG286), CG286*COS(RADIANS(-$C286+Графики!$B$3))+CH286*SIN(RADIANS(-$C286+Графики!$B$3)),"")</f>
        <v/>
      </c>
      <c r="CJ286" s="19" t="str">
        <f>IF(ISNUMBER(CG286), CG286*COS(RADIANS(-$C286+Графики!$B$5))+CH286*SIN(RADIANS(-$C286+Графики!$B$5)),"")</f>
        <v/>
      </c>
      <c r="CK286" s="24"/>
      <c r="CL286" s="25"/>
      <c r="CM286" s="25"/>
      <c r="CN286" s="25"/>
      <c r="CO286" s="18" t="str">
        <f t="shared" si="625"/>
        <v/>
      </c>
      <c r="CP286" s="18" t="str">
        <f t="shared" si="626"/>
        <v/>
      </c>
      <c r="CQ286" s="18" t="str">
        <f t="shared" si="675"/>
        <v/>
      </c>
      <c r="CR286" s="18" t="str">
        <f t="shared" si="676"/>
        <v/>
      </c>
      <c r="CS286" s="18" t="str">
        <f>IF(ISNUMBER(CQ286), CQ286*COS(RADIANS(-$C286+Графики!$B$3))+CR286*SIN(RADIANS(-$C286+Графики!$B$3)),"")</f>
        <v/>
      </c>
      <c r="CT286" s="19" t="str">
        <f>IF(ISNUMBER(CQ286), CQ286*COS(RADIANS(-$C286+Графики!$B$5))+CR286*SIN(RADIANS(-$C286+Графики!$B$5)),"")</f>
        <v/>
      </c>
      <c r="CU286" s="24"/>
      <c r="CV286" s="25"/>
      <c r="CW286" s="25"/>
      <c r="CX286" s="25"/>
      <c r="CY286" s="18" t="str">
        <f t="shared" si="627"/>
        <v/>
      </c>
      <c r="CZ286" s="18" t="str">
        <f t="shared" si="628"/>
        <v/>
      </c>
      <c r="DA286" s="18" t="str">
        <f t="shared" si="677"/>
        <v/>
      </c>
      <c r="DB286" s="18" t="str">
        <f t="shared" si="678"/>
        <v/>
      </c>
      <c r="DC286" s="18" t="str">
        <f>IF(ISNUMBER(DA286), DA286*COS(RADIANS(-$C286+Графики!$B$3))+DB286*SIN(RADIANS(-$C286+Графики!$B$3)),"")</f>
        <v/>
      </c>
      <c r="DD286" s="19" t="str">
        <f>IF(ISNUMBER(DA286), DA286*COS(RADIANS(-$C286+Графики!$B$5))+DB286*SIN(RADIANS(-$C286+Графики!$B$5)),"")</f>
        <v/>
      </c>
      <c r="DE286" s="24"/>
      <c r="DF286" s="25"/>
      <c r="DG286" s="25"/>
      <c r="DH286" s="25"/>
      <c r="DI286" s="18" t="str">
        <f t="shared" si="629"/>
        <v/>
      </c>
      <c r="DJ286" s="18" t="str">
        <f t="shared" si="630"/>
        <v/>
      </c>
      <c r="DK286" s="18" t="str">
        <f t="shared" si="679"/>
        <v/>
      </c>
      <c r="DL286" s="18" t="str">
        <f t="shared" si="680"/>
        <v/>
      </c>
      <c r="DM286" s="18" t="str">
        <f>IF(ISNUMBER(DK286), DK286*COS(RADIANS(-$C286+Графики!$B$3))+DL286*SIN(RADIANS(-$C286+Графики!$B$3)),"")</f>
        <v/>
      </c>
      <c r="DN286" s="19" t="str">
        <f>IF(ISNUMBER(DK286), DK286*COS(RADIANS(-$C286+Графики!$B$5))+DL286*SIN(RADIANS(-$C286+Графики!$B$5)),"")</f>
        <v/>
      </c>
      <c r="DO286" s="24"/>
      <c r="DP286" s="25"/>
      <c r="DQ286" s="25"/>
      <c r="DR286" s="25"/>
      <c r="DS286" s="18" t="str">
        <f t="shared" si="631"/>
        <v/>
      </c>
      <c r="DT286" s="18" t="str">
        <f t="shared" si="632"/>
        <v/>
      </c>
      <c r="DU286" s="18" t="str">
        <f t="shared" si="681"/>
        <v/>
      </c>
      <c r="DV286" s="18" t="str">
        <f t="shared" si="682"/>
        <v/>
      </c>
      <c r="DW286" s="18" t="str">
        <f>IF(ISNUMBER(DU286), DU286*COS(RADIANS(-$C286+Графики!$B$3))+DV286*SIN(RADIANS(-$C286+Графики!$B$3)),"")</f>
        <v/>
      </c>
      <c r="DX286" s="19" t="str">
        <f>IF(ISNUMBER(DU286), DU286*COS(RADIANS(-$C286+Графики!$B$5))+DV286*SIN(RADIANS(-$C286+Графики!$B$5)),"")</f>
        <v/>
      </c>
      <c r="DY286" s="24"/>
      <c r="DZ286" s="25"/>
      <c r="EA286" s="25"/>
      <c r="EB286" s="25"/>
      <c r="EC286" s="18" t="str">
        <f t="shared" si="633"/>
        <v/>
      </c>
      <c r="ED286" s="18" t="str">
        <f t="shared" si="634"/>
        <v/>
      </c>
      <c r="EE286" s="18" t="str">
        <f t="shared" si="683"/>
        <v/>
      </c>
      <c r="EF286" s="18" t="str">
        <f t="shared" si="684"/>
        <v/>
      </c>
      <c r="EG286" s="18" t="str">
        <f>IF(ISNUMBER(EE286), EE286*COS(RADIANS(-$C286+Графики!$B$3))+EF286*SIN(RADIANS(-$C286+Графики!$B$3)),"")</f>
        <v/>
      </c>
      <c r="EH286" s="19" t="str">
        <f>IF(ISNUMBER(EE286), EE286*COS(RADIANS(-$C286+Графики!$B$5))+EF286*SIN(RADIANS(-$C286+Графики!$B$5)),"")</f>
        <v/>
      </c>
      <c r="EI286" s="24"/>
      <c r="EJ286" s="25"/>
      <c r="EK286" s="25"/>
      <c r="EL286" s="25"/>
      <c r="EM286" s="18" t="str">
        <f t="shared" si="635"/>
        <v/>
      </c>
      <c r="EN286" s="18" t="str">
        <f t="shared" si="636"/>
        <v/>
      </c>
      <c r="EO286" s="18" t="str">
        <f t="shared" si="685"/>
        <v/>
      </c>
      <c r="EP286" s="18" t="str">
        <f t="shared" si="686"/>
        <v/>
      </c>
      <c r="EQ286" s="18" t="str">
        <f>IF(ISNUMBER(EO286), EO286*COS(RADIANS(-$C286+Графики!$B$3))+EP286*SIN(RADIANS(-$C286+Графики!$B$3)),"")</f>
        <v/>
      </c>
      <c r="ER286" s="19" t="str">
        <f>IF(ISNUMBER(EO286), EO286*COS(RADIANS(-$C286+Графики!$B$5))+EP286*SIN(RADIANS(-$C286+Графики!$B$5)),"")</f>
        <v/>
      </c>
      <c r="ES286" s="24"/>
      <c r="ET286" s="25"/>
      <c r="EU286" s="25"/>
      <c r="EV286" s="25"/>
      <c r="EW286" s="18" t="str">
        <f t="shared" si="637"/>
        <v/>
      </c>
      <c r="EX286" s="18" t="str">
        <f t="shared" si="638"/>
        <v/>
      </c>
      <c r="EY286" s="18" t="str">
        <f t="shared" si="687"/>
        <v/>
      </c>
      <c r="EZ286" s="18" t="str">
        <f t="shared" si="688"/>
        <v/>
      </c>
      <c r="FA286" s="18" t="str">
        <f>IF(ISNUMBER(EY286), EY286*COS(RADIANS(-$C286+Графики!$B$3))+EZ286*SIN(RADIANS(-$C286+Графики!$B$3)),"")</f>
        <v/>
      </c>
      <c r="FB286" s="19" t="str">
        <f>IF(ISNUMBER(EY286), EY286*COS(RADIANS(-$C286+Графики!$B$5))+EZ286*SIN(RADIANS(-$C286+Графики!$B$5)),"")</f>
        <v/>
      </c>
      <c r="FC286" s="24"/>
      <c r="FD286" s="25"/>
      <c r="FE286" s="25"/>
      <c r="FF286" s="25"/>
      <c r="FG286" s="18" t="str">
        <f t="shared" si="639"/>
        <v/>
      </c>
      <c r="FH286" s="18" t="str">
        <f t="shared" si="640"/>
        <v/>
      </c>
      <c r="FI286" s="18" t="str">
        <f t="shared" si="689"/>
        <v/>
      </c>
      <c r="FJ286" s="18" t="str">
        <f t="shared" si="690"/>
        <v/>
      </c>
      <c r="FK286" s="18" t="str">
        <f>IF(ISNUMBER(FI286), FI286*COS(RADIANS(-$C286+Графики!$B$3))+FJ286*SIN(RADIANS(-$C286+Графики!$B$3)),"")</f>
        <v/>
      </c>
      <c r="FL286" s="19" t="str">
        <f>IF(ISNUMBER(FI286), FI286*COS(RADIANS(-$C286+Графики!$B$5))+FJ286*SIN(RADIANS(-$C286+Графики!$B$5)),"")</f>
        <v/>
      </c>
      <c r="FM286" s="24"/>
      <c r="FN286" s="25"/>
      <c r="FO286" s="25"/>
      <c r="FP286" s="25"/>
      <c r="FQ286" s="18" t="str">
        <f t="shared" si="641"/>
        <v/>
      </c>
      <c r="FR286" s="18" t="str">
        <f t="shared" si="642"/>
        <v/>
      </c>
      <c r="FS286" s="18" t="str">
        <f t="shared" si="691"/>
        <v/>
      </c>
      <c r="FT286" s="18" t="str">
        <f t="shared" si="692"/>
        <v/>
      </c>
      <c r="FU286" s="18" t="str">
        <f>IF(ISNUMBER(FS286), FS286*COS(RADIANS(-$C286+Графики!$B$3))+FT286*SIN(RADIANS(-$C286+Графики!$B$3)),"")</f>
        <v/>
      </c>
      <c r="FV286" s="19" t="str">
        <f>IF(ISNUMBER(FS286), FS286*COS(RADIANS(-$C286+Графики!$B$5))+FT286*SIN(RADIANS(-$C286+Графики!$B$5)),"")</f>
        <v/>
      </c>
      <c r="FW286" s="24"/>
      <c r="FX286" s="25"/>
      <c r="FY286" s="25"/>
      <c r="FZ286" s="25"/>
      <c r="GA286" s="18" t="str">
        <f t="shared" si="643"/>
        <v/>
      </c>
      <c r="GB286" s="18" t="str">
        <f t="shared" si="644"/>
        <v/>
      </c>
      <c r="GC286" s="18" t="str">
        <f t="shared" si="693"/>
        <v/>
      </c>
      <c r="GD286" s="18" t="str">
        <f t="shared" si="694"/>
        <v/>
      </c>
      <c r="GE286" s="18" t="str">
        <f>IF(ISNUMBER(GC286), GC286*COS(RADIANS(-$C286+Графики!$B$3))+GD286*SIN(RADIANS(-$C286+Графики!$B$3)),"")</f>
        <v/>
      </c>
      <c r="GF286" s="19" t="str">
        <f>IF(ISNUMBER(GC286), GC286*COS(RADIANS(-$C286+Графики!$B$5))+GD286*SIN(RADIANS(-$C286+Графики!$B$5)),"")</f>
        <v/>
      </c>
      <c r="GG286" s="24"/>
      <c r="GH286" s="25"/>
      <c r="GI286" s="25"/>
      <c r="GJ286" s="25"/>
      <c r="GK286" s="18" t="str">
        <f t="shared" si="645"/>
        <v/>
      </c>
      <c r="GL286" s="18" t="str">
        <f t="shared" si="646"/>
        <v/>
      </c>
      <c r="GM286" s="18" t="str">
        <f t="shared" si="695"/>
        <v/>
      </c>
      <c r="GN286" s="18" t="str">
        <f t="shared" si="696"/>
        <v/>
      </c>
      <c r="GO286" s="18" t="str">
        <f>IF(ISNUMBER(GM286), GM286*COS(RADIANS(-$C286+Графики!$B$3))+GN286*SIN(RADIANS(-$C286+Графики!$B$3)),"")</f>
        <v/>
      </c>
      <c r="GP286" s="19" t="str">
        <f>IF(ISNUMBER(GM286), GM286*COS(RADIANS(-$C286+Графики!$B$5))+GN286*SIN(RADIANS(-$C286+Графики!$B$5)),"")</f>
        <v/>
      </c>
      <c r="GQ286" s="24"/>
      <c r="GR286" s="25"/>
      <c r="GS286" s="25"/>
      <c r="GT286" s="25"/>
      <c r="GU286" s="18" t="str">
        <f t="shared" si="647"/>
        <v/>
      </c>
      <c r="GV286" s="18" t="str">
        <f t="shared" si="648"/>
        <v/>
      </c>
      <c r="GW286" s="18" t="str">
        <f t="shared" si="697"/>
        <v/>
      </c>
      <c r="GX286" s="18" t="str">
        <f t="shared" si="698"/>
        <v/>
      </c>
      <c r="GY286" s="18" t="str">
        <f>IF(ISNUMBER(GW286), GW286*COS(RADIANS(-$C286+Графики!$B$3))+GX286*SIN(RADIANS(-$C286+Графики!$B$3)),"")</f>
        <v/>
      </c>
      <c r="GZ286" s="19" t="str">
        <f>IF(ISNUMBER(GW286), GW286*COS(RADIANS(-$C286+Графики!$B$5))+GX286*SIN(RADIANS(-$C286+Графики!$B$5)),"")</f>
        <v/>
      </c>
      <c r="HA286" s="24"/>
      <c r="HB286" s="25"/>
      <c r="HC286" s="25"/>
      <c r="HD286" s="25"/>
      <c r="HE286" s="18" t="str">
        <f t="shared" si="649"/>
        <v/>
      </c>
      <c r="HF286" s="18" t="str">
        <f t="shared" si="650"/>
        <v/>
      </c>
      <c r="HG286" s="18" t="str">
        <f t="shared" si="699"/>
        <v/>
      </c>
      <c r="HH286" s="18" t="str">
        <f t="shared" si="700"/>
        <v/>
      </c>
      <c r="HI286" s="18" t="str">
        <f>IF(ISNUMBER(HG286), HG286*COS(RADIANS(-$C286+Графики!$B$3))+HH286*SIN(RADIANS(-$C286+Графики!$B$3)),"")</f>
        <v/>
      </c>
      <c r="HJ286" s="19" t="str">
        <f>IF(ISNUMBER(HG286), HG286*COS(RADIANS(-$C286+Графики!$B$5))+HH286*SIN(RADIANS(-$C286+Графики!$B$5)),"")</f>
        <v/>
      </c>
      <c r="HK286" s="24"/>
      <c r="HL286" s="25"/>
      <c r="HM286" s="25"/>
      <c r="HN286" s="25"/>
      <c r="HO286" s="18" t="str">
        <f t="shared" si="651"/>
        <v/>
      </c>
      <c r="HP286" s="18" t="str">
        <f t="shared" si="652"/>
        <v/>
      </c>
      <c r="HQ286" s="18" t="str">
        <f t="shared" si="701"/>
        <v/>
      </c>
      <c r="HR286" s="18" t="str">
        <f t="shared" si="702"/>
        <v/>
      </c>
      <c r="HS286" s="18" t="str">
        <f>IF(ISNUMBER(HQ286), HQ286*COS(RADIANS(-$C286+Графики!$B$3))+HR286*SIN(RADIANS(-$C286+Графики!$B$3)),"")</f>
        <v/>
      </c>
      <c r="HT286" s="19" t="str">
        <f>IF(ISNUMBER(HQ286), HQ286*COS(RADIANS(-$C286+Графики!$B$5))+HR286*SIN(RADIANS(-$C286+Графики!$B$5)),"")</f>
        <v/>
      </c>
      <c r="HU286" s="24"/>
      <c r="HV286" s="25"/>
      <c r="HW286" s="25"/>
      <c r="HX286" s="25"/>
      <c r="HY286" s="18" t="str">
        <f t="shared" si="653"/>
        <v/>
      </c>
      <c r="HZ286" s="18" t="str">
        <f t="shared" si="654"/>
        <v/>
      </c>
      <c r="IA286" s="18" t="str">
        <f t="shared" si="703"/>
        <v/>
      </c>
      <c r="IB286" s="18" t="str">
        <f t="shared" si="704"/>
        <v/>
      </c>
      <c r="IC286" s="18" t="str">
        <f>IF(ISNUMBER(IA286), IA286*COS(RADIANS(-$C286+Графики!$B$3))+IB286*SIN(RADIANS(-$C286+Графики!$B$3)),"")</f>
        <v/>
      </c>
      <c r="ID286" s="19" t="str">
        <f>IF(ISNUMBER(IA286), IA286*COS(RADIANS(-$C286+Графики!$B$5))+IB286*SIN(RADIANS(-$C286+Графики!$B$5)),"")</f>
        <v/>
      </c>
      <c r="IE286" s="24"/>
      <c r="IF286" s="25"/>
      <c r="IG286" s="25"/>
      <c r="IH286" s="25"/>
      <c r="II286" s="18" t="str">
        <f t="shared" si="655"/>
        <v/>
      </c>
      <c r="IJ286" s="18" t="str">
        <f t="shared" si="656"/>
        <v/>
      </c>
      <c r="IK286" s="18" t="str">
        <f t="shared" si="705"/>
        <v/>
      </c>
      <c r="IL286" s="18" t="str">
        <f t="shared" si="706"/>
        <v/>
      </c>
      <c r="IM286" s="18" t="str">
        <f>IF(ISNUMBER(IK286), IK286*COS(RADIANS(-$C286+Графики!$B$3))+IL286*SIN(RADIANS(-$C286+Графики!$B$3)),"")</f>
        <v/>
      </c>
      <c r="IN286" s="19" t="str">
        <f>IF(ISNUMBER(IK286), IK286*COS(RADIANS(-$C286+Графики!$B$5))+IL286*SIN(RADIANS(-$C286+Графики!$B$5)),"")</f>
        <v/>
      </c>
      <c r="IO286" s="24"/>
      <c r="IP286" s="25"/>
      <c r="IQ286" s="25"/>
      <c r="IR286" s="25"/>
      <c r="IS286" s="18" t="str">
        <f t="shared" si="657"/>
        <v/>
      </c>
      <c r="IT286" s="18" t="str">
        <f t="shared" si="658"/>
        <v/>
      </c>
      <c r="IU286" s="18" t="str">
        <f t="shared" si="707"/>
        <v/>
      </c>
      <c r="IV286" s="18" t="str">
        <f t="shared" si="708"/>
        <v/>
      </c>
      <c r="IW286" s="18" t="str">
        <f>IF(ISNUMBER(IU286), IU286*COS(RADIANS(-$C286+Графики!$B$3))+IV286*SIN(RADIANS(-$C286+Графики!$B$3)),"")</f>
        <v/>
      </c>
      <c r="IX286" s="19" t="str">
        <f>IF(ISNUMBER(IU286), IU286*COS(RADIANS(-$C286+Графики!$B$5))+IV286*SIN(RADIANS(-$C286+Графики!$B$5)),"")</f>
        <v/>
      </c>
    </row>
    <row r="287" spans="1:258" s="88" customFormat="1" x14ac:dyDescent="0.25">
      <c r="A287" s="44">
        <v>287</v>
      </c>
      <c r="B287" s="50">
        <v>0</v>
      </c>
      <c r="C287" s="11">
        <f>IF(Графики!$A$7="Расчитывать с учетом закручивания скважины",B287,0)</f>
        <v>0</v>
      </c>
      <c r="D287" s="47">
        <v>142</v>
      </c>
      <c r="E287" s="34">
        <f t="shared" si="713"/>
        <v>0</v>
      </c>
      <c r="F287" s="35">
        <f t="shared" si="713"/>
        <v>0</v>
      </c>
      <c r="G287" s="35">
        <f t="shared" si="710"/>
        <v>0</v>
      </c>
      <c r="H287" s="36">
        <f t="shared" si="711"/>
        <v>0</v>
      </c>
      <c r="I287" s="29"/>
      <c r="J287" s="25"/>
      <c r="K287" s="25"/>
      <c r="L287" s="25"/>
      <c r="M287" s="18" t="str">
        <f t="shared" si="609"/>
        <v/>
      </c>
      <c r="N287" s="18" t="str">
        <f t="shared" si="610"/>
        <v/>
      </c>
      <c r="O287" s="18" t="str">
        <f t="shared" si="659"/>
        <v/>
      </c>
      <c r="P287" s="18" t="str">
        <f t="shared" si="660"/>
        <v/>
      </c>
      <c r="Q287" s="18" t="str">
        <f>IF(ISNUMBER(O287), O287*COS(RADIANS(-$C287+Графики!$B$3))+P287*SIN(RADIANS(-$C287+Графики!$B$3)),"")</f>
        <v/>
      </c>
      <c r="R287" s="19" t="str">
        <f>IF(ISNUMBER(O287), O287*COS(RADIANS(-$C287+Графики!$B$5))+P287*SIN(RADIANS(-$C287+Графики!$B$5)),"")</f>
        <v/>
      </c>
      <c r="S287" s="29"/>
      <c r="T287" s="25"/>
      <c r="U287" s="25"/>
      <c r="V287" s="25"/>
      <c r="W287" s="18" t="str">
        <f t="shared" si="611"/>
        <v/>
      </c>
      <c r="X287" s="18" t="str">
        <f t="shared" si="612"/>
        <v/>
      </c>
      <c r="Y287" s="18" t="str">
        <f t="shared" si="661"/>
        <v/>
      </c>
      <c r="Z287" s="18" t="str">
        <f t="shared" si="662"/>
        <v/>
      </c>
      <c r="AA287" s="18" t="str">
        <f>IF(ISNUMBER(Y287), Y287*COS(RADIANS(-$C287+Графики!$B$3))+Z287*SIN(RADIANS(-$C287+Графики!$B$3)),"")</f>
        <v/>
      </c>
      <c r="AB287" s="18" t="str">
        <f>IF(ISNUMBER(Y287), Y287*COS(RADIANS(-$C287+Графики!$B$5))+Z287*SIN(RADIANS(-$C287+Графики!$B$5)),"")</f>
        <v/>
      </c>
      <c r="AC287" s="24"/>
      <c r="AD287" s="25"/>
      <c r="AE287" s="25"/>
      <c r="AF287" s="25"/>
      <c r="AG287" s="18" t="str">
        <f t="shared" si="613"/>
        <v/>
      </c>
      <c r="AH287" s="18" t="str">
        <f t="shared" si="614"/>
        <v/>
      </c>
      <c r="AI287" s="18" t="str">
        <f t="shared" si="663"/>
        <v/>
      </c>
      <c r="AJ287" s="18" t="str">
        <f t="shared" si="664"/>
        <v/>
      </c>
      <c r="AK287" s="18" t="str">
        <f>IF(ISNUMBER(AI287), AI287*COS(RADIANS(-$C287+Графики!$B$3))+AJ287*SIN(RADIANS(-$C287+Графики!$B$3)),"")</f>
        <v/>
      </c>
      <c r="AL287" s="19" t="str">
        <f>IF(ISNUMBER(AI287), AI287*COS(RADIANS(-$C287+Графики!$B$5))+AJ287*SIN(RADIANS(-$C287+Графики!$B$5)),"")</f>
        <v/>
      </c>
      <c r="AM287" s="24"/>
      <c r="AN287" s="25"/>
      <c r="AO287" s="25"/>
      <c r="AP287" s="25"/>
      <c r="AQ287" s="18" t="str">
        <f t="shared" si="615"/>
        <v/>
      </c>
      <c r="AR287" s="18" t="str">
        <f t="shared" si="616"/>
        <v/>
      </c>
      <c r="AS287" s="18" t="str">
        <f t="shared" si="665"/>
        <v/>
      </c>
      <c r="AT287" s="18" t="str">
        <f t="shared" si="666"/>
        <v/>
      </c>
      <c r="AU287" s="18" t="str">
        <f>IF(ISNUMBER(AS287), AS287*COS(RADIANS(-$C287+Графики!$B$3))+AT287*SIN(RADIANS(-$C287+Графики!$B$3)),"")</f>
        <v/>
      </c>
      <c r="AV287" s="19" t="str">
        <f>IF(ISNUMBER(AS287), AS287*COS(RADIANS(-$C287+Графики!$B$5))+AT287*SIN(RADIANS(-$C287+Графики!$B$5)),"")</f>
        <v/>
      </c>
      <c r="AW287" s="24"/>
      <c r="AX287" s="25"/>
      <c r="AY287" s="25"/>
      <c r="AZ287" s="25"/>
      <c r="BA287" s="18" t="str">
        <f t="shared" si="617"/>
        <v/>
      </c>
      <c r="BB287" s="18" t="str">
        <f t="shared" si="618"/>
        <v/>
      </c>
      <c r="BC287" s="18" t="str">
        <f t="shared" si="667"/>
        <v/>
      </c>
      <c r="BD287" s="18" t="str">
        <f t="shared" si="668"/>
        <v/>
      </c>
      <c r="BE287" s="18" t="str">
        <f>IF(ISNUMBER(BC287), BC287*COS(RADIANS(-$C287+Графики!$B$3))+BD287*SIN(RADIANS(-$C287+Графики!$B$3)),"")</f>
        <v/>
      </c>
      <c r="BF287" s="19" t="str">
        <f>IF(ISNUMBER(BC287), BC287*COS(RADIANS(-$C287+Графики!$B$5))+BD287*SIN(RADIANS(-$C287+Графики!$B$5)),"")</f>
        <v/>
      </c>
      <c r="BG287" s="24"/>
      <c r="BH287" s="25"/>
      <c r="BI287" s="25"/>
      <c r="BJ287" s="25"/>
      <c r="BK287" s="18" t="str">
        <f t="shared" si="619"/>
        <v/>
      </c>
      <c r="BL287" s="18" t="str">
        <f t="shared" si="620"/>
        <v/>
      </c>
      <c r="BM287" s="18" t="str">
        <f t="shared" si="669"/>
        <v/>
      </c>
      <c r="BN287" s="18" t="str">
        <f t="shared" si="670"/>
        <v/>
      </c>
      <c r="BO287" s="18" t="str">
        <f>IF(ISNUMBER(BM287), BM287*COS(RADIANS(-$C287+Графики!$B$3))+BN287*SIN(RADIANS(-$C287+Графики!$B$3)),"")</f>
        <v/>
      </c>
      <c r="BP287" s="19" t="str">
        <f>IF(ISNUMBER(BM287), BM287*COS(RADIANS(-$C287+Графики!$B$5))+BN287*SIN(RADIANS(-$C287+Графики!$B$5)),"")</f>
        <v/>
      </c>
      <c r="BQ287" s="24"/>
      <c r="BR287" s="25"/>
      <c r="BS287" s="25"/>
      <c r="BT287" s="25"/>
      <c r="BU287" s="18" t="str">
        <f t="shared" si="621"/>
        <v/>
      </c>
      <c r="BV287" s="18" t="str">
        <f t="shared" si="622"/>
        <v/>
      </c>
      <c r="BW287" s="18" t="str">
        <f t="shared" si="671"/>
        <v/>
      </c>
      <c r="BX287" s="18" t="str">
        <f t="shared" si="672"/>
        <v/>
      </c>
      <c r="BY287" s="18" t="str">
        <f>IF(ISNUMBER(BW287), BW287*COS(RADIANS(-$C287+Графики!$B$3))+BX287*SIN(RADIANS(-$C287+Графики!$B$3)),"")</f>
        <v/>
      </c>
      <c r="BZ287" s="19" t="str">
        <f>IF(ISNUMBER(BW287), BW287*COS(RADIANS(-$C287+Графики!$B$5))+BX287*SIN(RADIANS(-$C287+Графики!$B$5)),"")</f>
        <v/>
      </c>
      <c r="CA287" s="29"/>
      <c r="CB287" s="25"/>
      <c r="CC287" s="25"/>
      <c r="CD287" s="25"/>
      <c r="CE287" s="18" t="str">
        <f t="shared" si="623"/>
        <v/>
      </c>
      <c r="CF287" s="18" t="str">
        <f t="shared" si="624"/>
        <v/>
      </c>
      <c r="CG287" s="18" t="str">
        <f t="shared" si="673"/>
        <v/>
      </c>
      <c r="CH287" s="18" t="str">
        <f t="shared" si="674"/>
        <v/>
      </c>
      <c r="CI287" s="18" t="str">
        <f>IF(ISNUMBER(CG287), CG287*COS(RADIANS(-$C287+Графики!$B$3))+CH287*SIN(RADIANS(-$C287+Графики!$B$3)),"")</f>
        <v/>
      </c>
      <c r="CJ287" s="19" t="str">
        <f>IF(ISNUMBER(CG287), CG287*COS(RADIANS(-$C287+Графики!$B$5))+CH287*SIN(RADIANS(-$C287+Графики!$B$5)),"")</f>
        <v/>
      </c>
      <c r="CK287" s="24"/>
      <c r="CL287" s="25"/>
      <c r="CM287" s="25"/>
      <c r="CN287" s="25"/>
      <c r="CO287" s="18" t="str">
        <f t="shared" si="625"/>
        <v/>
      </c>
      <c r="CP287" s="18" t="str">
        <f t="shared" si="626"/>
        <v/>
      </c>
      <c r="CQ287" s="18" t="str">
        <f t="shared" si="675"/>
        <v/>
      </c>
      <c r="CR287" s="18" t="str">
        <f t="shared" si="676"/>
        <v/>
      </c>
      <c r="CS287" s="18" t="str">
        <f>IF(ISNUMBER(CQ287), CQ287*COS(RADIANS(-$C287+Графики!$B$3))+CR287*SIN(RADIANS(-$C287+Графики!$B$3)),"")</f>
        <v/>
      </c>
      <c r="CT287" s="19" t="str">
        <f>IF(ISNUMBER(CQ287), CQ287*COS(RADIANS(-$C287+Графики!$B$5))+CR287*SIN(RADIANS(-$C287+Графики!$B$5)),"")</f>
        <v/>
      </c>
      <c r="CU287" s="24"/>
      <c r="CV287" s="25"/>
      <c r="CW287" s="25"/>
      <c r="CX287" s="25"/>
      <c r="CY287" s="18" t="str">
        <f t="shared" si="627"/>
        <v/>
      </c>
      <c r="CZ287" s="18" t="str">
        <f t="shared" si="628"/>
        <v/>
      </c>
      <c r="DA287" s="18" t="str">
        <f t="shared" si="677"/>
        <v/>
      </c>
      <c r="DB287" s="18" t="str">
        <f t="shared" si="678"/>
        <v/>
      </c>
      <c r="DC287" s="18" t="str">
        <f>IF(ISNUMBER(DA287), DA287*COS(RADIANS(-$C287+Графики!$B$3))+DB287*SIN(RADIANS(-$C287+Графики!$B$3)),"")</f>
        <v/>
      </c>
      <c r="DD287" s="19" t="str">
        <f>IF(ISNUMBER(DA287), DA287*COS(RADIANS(-$C287+Графики!$B$5))+DB287*SIN(RADIANS(-$C287+Графики!$B$5)),"")</f>
        <v/>
      </c>
      <c r="DE287" s="24"/>
      <c r="DF287" s="25"/>
      <c r="DG287" s="25"/>
      <c r="DH287" s="25"/>
      <c r="DI287" s="18" t="str">
        <f t="shared" si="629"/>
        <v/>
      </c>
      <c r="DJ287" s="18" t="str">
        <f t="shared" si="630"/>
        <v/>
      </c>
      <c r="DK287" s="18" t="str">
        <f t="shared" si="679"/>
        <v/>
      </c>
      <c r="DL287" s="18" t="str">
        <f t="shared" si="680"/>
        <v/>
      </c>
      <c r="DM287" s="18" t="str">
        <f>IF(ISNUMBER(DK287), DK287*COS(RADIANS(-$C287+Графики!$B$3))+DL287*SIN(RADIANS(-$C287+Графики!$B$3)),"")</f>
        <v/>
      </c>
      <c r="DN287" s="19" t="str">
        <f>IF(ISNUMBER(DK287), DK287*COS(RADIANS(-$C287+Графики!$B$5))+DL287*SIN(RADIANS(-$C287+Графики!$B$5)),"")</f>
        <v/>
      </c>
      <c r="DO287" s="24"/>
      <c r="DP287" s="25"/>
      <c r="DQ287" s="25"/>
      <c r="DR287" s="25"/>
      <c r="DS287" s="18" t="str">
        <f t="shared" si="631"/>
        <v/>
      </c>
      <c r="DT287" s="18" t="str">
        <f t="shared" si="632"/>
        <v/>
      </c>
      <c r="DU287" s="18" t="str">
        <f t="shared" si="681"/>
        <v/>
      </c>
      <c r="DV287" s="18" t="str">
        <f t="shared" si="682"/>
        <v/>
      </c>
      <c r="DW287" s="18" t="str">
        <f>IF(ISNUMBER(DU287), DU287*COS(RADIANS(-$C287+Графики!$B$3))+DV287*SIN(RADIANS(-$C287+Графики!$B$3)),"")</f>
        <v/>
      </c>
      <c r="DX287" s="19" t="str">
        <f>IF(ISNUMBER(DU287), DU287*COS(RADIANS(-$C287+Графики!$B$5))+DV287*SIN(RADIANS(-$C287+Графики!$B$5)),"")</f>
        <v/>
      </c>
      <c r="DY287" s="24"/>
      <c r="DZ287" s="25"/>
      <c r="EA287" s="25"/>
      <c r="EB287" s="25"/>
      <c r="EC287" s="18" t="str">
        <f t="shared" si="633"/>
        <v/>
      </c>
      <c r="ED287" s="18" t="str">
        <f t="shared" si="634"/>
        <v/>
      </c>
      <c r="EE287" s="18" t="str">
        <f t="shared" si="683"/>
        <v/>
      </c>
      <c r="EF287" s="18" t="str">
        <f t="shared" si="684"/>
        <v/>
      </c>
      <c r="EG287" s="18" t="str">
        <f>IF(ISNUMBER(EE287), EE287*COS(RADIANS(-$C287+Графики!$B$3))+EF287*SIN(RADIANS(-$C287+Графики!$B$3)),"")</f>
        <v/>
      </c>
      <c r="EH287" s="19" t="str">
        <f>IF(ISNUMBER(EE287), EE287*COS(RADIANS(-$C287+Графики!$B$5))+EF287*SIN(RADIANS(-$C287+Графики!$B$5)),"")</f>
        <v/>
      </c>
      <c r="EI287" s="24"/>
      <c r="EJ287" s="25"/>
      <c r="EK287" s="25"/>
      <c r="EL287" s="25"/>
      <c r="EM287" s="18" t="str">
        <f t="shared" si="635"/>
        <v/>
      </c>
      <c r="EN287" s="18" t="str">
        <f t="shared" si="636"/>
        <v/>
      </c>
      <c r="EO287" s="18" t="str">
        <f t="shared" si="685"/>
        <v/>
      </c>
      <c r="EP287" s="18" t="str">
        <f t="shared" si="686"/>
        <v/>
      </c>
      <c r="EQ287" s="18" t="str">
        <f>IF(ISNUMBER(EO287), EO287*COS(RADIANS(-$C287+Графики!$B$3))+EP287*SIN(RADIANS(-$C287+Графики!$B$3)),"")</f>
        <v/>
      </c>
      <c r="ER287" s="19" t="str">
        <f>IF(ISNUMBER(EO287), EO287*COS(RADIANS(-$C287+Графики!$B$5))+EP287*SIN(RADIANS(-$C287+Графики!$B$5)),"")</f>
        <v/>
      </c>
      <c r="ES287" s="24"/>
      <c r="ET287" s="25"/>
      <c r="EU287" s="25"/>
      <c r="EV287" s="25"/>
      <c r="EW287" s="18" t="str">
        <f t="shared" si="637"/>
        <v/>
      </c>
      <c r="EX287" s="18" t="str">
        <f t="shared" si="638"/>
        <v/>
      </c>
      <c r="EY287" s="18" t="str">
        <f t="shared" si="687"/>
        <v/>
      </c>
      <c r="EZ287" s="18" t="str">
        <f t="shared" si="688"/>
        <v/>
      </c>
      <c r="FA287" s="18" t="str">
        <f>IF(ISNUMBER(EY287), EY287*COS(RADIANS(-$C287+Графики!$B$3))+EZ287*SIN(RADIANS(-$C287+Графики!$B$3)),"")</f>
        <v/>
      </c>
      <c r="FB287" s="19" t="str">
        <f>IF(ISNUMBER(EY287), EY287*COS(RADIANS(-$C287+Графики!$B$5))+EZ287*SIN(RADIANS(-$C287+Графики!$B$5)),"")</f>
        <v/>
      </c>
      <c r="FC287" s="24"/>
      <c r="FD287" s="25"/>
      <c r="FE287" s="25"/>
      <c r="FF287" s="25"/>
      <c r="FG287" s="18" t="str">
        <f t="shared" si="639"/>
        <v/>
      </c>
      <c r="FH287" s="18" t="str">
        <f t="shared" si="640"/>
        <v/>
      </c>
      <c r="FI287" s="18" t="str">
        <f t="shared" si="689"/>
        <v/>
      </c>
      <c r="FJ287" s="18" t="str">
        <f t="shared" si="690"/>
        <v/>
      </c>
      <c r="FK287" s="18" t="str">
        <f>IF(ISNUMBER(FI287), FI287*COS(RADIANS(-$C287+Графики!$B$3))+FJ287*SIN(RADIANS(-$C287+Графики!$B$3)),"")</f>
        <v/>
      </c>
      <c r="FL287" s="19" t="str">
        <f>IF(ISNUMBER(FI287), FI287*COS(RADIANS(-$C287+Графики!$B$5))+FJ287*SIN(RADIANS(-$C287+Графики!$B$5)),"")</f>
        <v/>
      </c>
      <c r="FM287" s="24"/>
      <c r="FN287" s="25"/>
      <c r="FO287" s="25"/>
      <c r="FP287" s="25"/>
      <c r="FQ287" s="18" t="str">
        <f t="shared" si="641"/>
        <v/>
      </c>
      <c r="FR287" s="18" t="str">
        <f t="shared" si="642"/>
        <v/>
      </c>
      <c r="FS287" s="18" t="str">
        <f t="shared" si="691"/>
        <v/>
      </c>
      <c r="FT287" s="18" t="str">
        <f t="shared" si="692"/>
        <v/>
      </c>
      <c r="FU287" s="18" t="str">
        <f>IF(ISNUMBER(FS287), FS287*COS(RADIANS(-$C287+Графики!$B$3))+FT287*SIN(RADIANS(-$C287+Графики!$B$3)),"")</f>
        <v/>
      </c>
      <c r="FV287" s="19" t="str">
        <f>IF(ISNUMBER(FS287), FS287*COS(RADIANS(-$C287+Графики!$B$5))+FT287*SIN(RADIANS(-$C287+Графики!$B$5)),"")</f>
        <v/>
      </c>
      <c r="FW287" s="24"/>
      <c r="FX287" s="25"/>
      <c r="FY287" s="25"/>
      <c r="FZ287" s="25"/>
      <c r="GA287" s="18" t="str">
        <f t="shared" si="643"/>
        <v/>
      </c>
      <c r="GB287" s="18" t="str">
        <f t="shared" si="644"/>
        <v/>
      </c>
      <c r="GC287" s="18" t="str">
        <f t="shared" si="693"/>
        <v/>
      </c>
      <c r="GD287" s="18" t="str">
        <f t="shared" si="694"/>
        <v/>
      </c>
      <c r="GE287" s="18" t="str">
        <f>IF(ISNUMBER(GC287), GC287*COS(RADIANS(-$C287+Графики!$B$3))+GD287*SIN(RADIANS(-$C287+Графики!$B$3)),"")</f>
        <v/>
      </c>
      <c r="GF287" s="19" t="str">
        <f>IF(ISNUMBER(GC287), GC287*COS(RADIANS(-$C287+Графики!$B$5))+GD287*SIN(RADIANS(-$C287+Графики!$B$5)),"")</f>
        <v/>
      </c>
      <c r="GG287" s="24"/>
      <c r="GH287" s="25"/>
      <c r="GI287" s="25"/>
      <c r="GJ287" s="25"/>
      <c r="GK287" s="18" t="str">
        <f t="shared" si="645"/>
        <v/>
      </c>
      <c r="GL287" s="18" t="str">
        <f t="shared" si="646"/>
        <v/>
      </c>
      <c r="GM287" s="18" t="str">
        <f t="shared" si="695"/>
        <v/>
      </c>
      <c r="GN287" s="18" t="str">
        <f t="shared" si="696"/>
        <v/>
      </c>
      <c r="GO287" s="18" t="str">
        <f>IF(ISNUMBER(GM287), GM287*COS(RADIANS(-$C287+Графики!$B$3))+GN287*SIN(RADIANS(-$C287+Графики!$B$3)),"")</f>
        <v/>
      </c>
      <c r="GP287" s="19" t="str">
        <f>IF(ISNUMBER(GM287), GM287*COS(RADIANS(-$C287+Графики!$B$5))+GN287*SIN(RADIANS(-$C287+Графики!$B$5)),"")</f>
        <v/>
      </c>
      <c r="GQ287" s="24"/>
      <c r="GR287" s="25"/>
      <c r="GS287" s="25"/>
      <c r="GT287" s="25"/>
      <c r="GU287" s="18" t="str">
        <f t="shared" si="647"/>
        <v/>
      </c>
      <c r="GV287" s="18" t="str">
        <f t="shared" si="648"/>
        <v/>
      </c>
      <c r="GW287" s="18" t="str">
        <f t="shared" si="697"/>
        <v/>
      </c>
      <c r="GX287" s="18" t="str">
        <f t="shared" si="698"/>
        <v/>
      </c>
      <c r="GY287" s="18" t="str">
        <f>IF(ISNUMBER(GW287), GW287*COS(RADIANS(-$C287+Графики!$B$3))+GX287*SIN(RADIANS(-$C287+Графики!$B$3)),"")</f>
        <v/>
      </c>
      <c r="GZ287" s="19" t="str">
        <f>IF(ISNUMBER(GW287), GW287*COS(RADIANS(-$C287+Графики!$B$5))+GX287*SIN(RADIANS(-$C287+Графики!$B$5)),"")</f>
        <v/>
      </c>
      <c r="HA287" s="24"/>
      <c r="HB287" s="25"/>
      <c r="HC287" s="25"/>
      <c r="HD287" s="25"/>
      <c r="HE287" s="18" t="str">
        <f t="shared" si="649"/>
        <v/>
      </c>
      <c r="HF287" s="18" t="str">
        <f t="shared" si="650"/>
        <v/>
      </c>
      <c r="HG287" s="18" t="str">
        <f t="shared" si="699"/>
        <v/>
      </c>
      <c r="HH287" s="18" t="str">
        <f t="shared" si="700"/>
        <v/>
      </c>
      <c r="HI287" s="18" t="str">
        <f>IF(ISNUMBER(HG287), HG287*COS(RADIANS(-$C287+Графики!$B$3))+HH287*SIN(RADIANS(-$C287+Графики!$B$3)),"")</f>
        <v/>
      </c>
      <c r="HJ287" s="19" t="str">
        <f>IF(ISNUMBER(HG287), HG287*COS(RADIANS(-$C287+Графики!$B$5))+HH287*SIN(RADIANS(-$C287+Графики!$B$5)),"")</f>
        <v/>
      </c>
      <c r="HK287" s="24"/>
      <c r="HL287" s="25"/>
      <c r="HM287" s="25"/>
      <c r="HN287" s="25"/>
      <c r="HO287" s="18" t="str">
        <f t="shared" si="651"/>
        <v/>
      </c>
      <c r="HP287" s="18" t="str">
        <f t="shared" si="652"/>
        <v/>
      </c>
      <c r="HQ287" s="18" t="str">
        <f t="shared" si="701"/>
        <v/>
      </c>
      <c r="HR287" s="18" t="str">
        <f t="shared" si="702"/>
        <v/>
      </c>
      <c r="HS287" s="18" t="str">
        <f>IF(ISNUMBER(HQ287), HQ287*COS(RADIANS(-$C287+Графики!$B$3))+HR287*SIN(RADIANS(-$C287+Графики!$B$3)),"")</f>
        <v/>
      </c>
      <c r="HT287" s="19" t="str">
        <f>IF(ISNUMBER(HQ287), HQ287*COS(RADIANS(-$C287+Графики!$B$5))+HR287*SIN(RADIANS(-$C287+Графики!$B$5)),"")</f>
        <v/>
      </c>
      <c r="HU287" s="24"/>
      <c r="HV287" s="25"/>
      <c r="HW287" s="25"/>
      <c r="HX287" s="25"/>
      <c r="HY287" s="18" t="str">
        <f t="shared" si="653"/>
        <v/>
      </c>
      <c r="HZ287" s="18" t="str">
        <f t="shared" si="654"/>
        <v/>
      </c>
      <c r="IA287" s="18" t="str">
        <f t="shared" si="703"/>
        <v/>
      </c>
      <c r="IB287" s="18" t="str">
        <f t="shared" si="704"/>
        <v/>
      </c>
      <c r="IC287" s="18" t="str">
        <f>IF(ISNUMBER(IA287), IA287*COS(RADIANS(-$C287+Графики!$B$3))+IB287*SIN(RADIANS(-$C287+Графики!$B$3)),"")</f>
        <v/>
      </c>
      <c r="ID287" s="19" t="str">
        <f>IF(ISNUMBER(IA287), IA287*COS(RADIANS(-$C287+Графики!$B$5))+IB287*SIN(RADIANS(-$C287+Графики!$B$5)),"")</f>
        <v/>
      </c>
      <c r="IE287" s="24"/>
      <c r="IF287" s="25"/>
      <c r="IG287" s="25"/>
      <c r="IH287" s="25"/>
      <c r="II287" s="18" t="str">
        <f t="shared" si="655"/>
        <v/>
      </c>
      <c r="IJ287" s="18" t="str">
        <f t="shared" si="656"/>
        <v/>
      </c>
      <c r="IK287" s="18" t="str">
        <f t="shared" si="705"/>
        <v/>
      </c>
      <c r="IL287" s="18" t="str">
        <f t="shared" si="706"/>
        <v/>
      </c>
      <c r="IM287" s="18" t="str">
        <f>IF(ISNUMBER(IK287), IK287*COS(RADIANS(-$C287+Графики!$B$3))+IL287*SIN(RADIANS(-$C287+Графики!$B$3)),"")</f>
        <v/>
      </c>
      <c r="IN287" s="19" t="str">
        <f>IF(ISNUMBER(IK287), IK287*COS(RADIANS(-$C287+Графики!$B$5))+IL287*SIN(RADIANS(-$C287+Графики!$B$5)),"")</f>
        <v/>
      </c>
      <c r="IO287" s="24"/>
      <c r="IP287" s="25"/>
      <c r="IQ287" s="25"/>
      <c r="IR287" s="25"/>
      <c r="IS287" s="18" t="str">
        <f t="shared" si="657"/>
        <v/>
      </c>
      <c r="IT287" s="18" t="str">
        <f t="shared" si="658"/>
        <v/>
      </c>
      <c r="IU287" s="18" t="str">
        <f t="shared" si="707"/>
        <v/>
      </c>
      <c r="IV287" s="18" t="str">
        <f t="shared" si="708"/>
        <v/>
      </c>
      <c r="IW287" s="18" t="str">
        <f>IF(ISNUMBER(IU287), IU287*COS(RADIANS(-$C287+Графики!$B$3))+IV287*SIN(RADIANS(-$C287+Графики!$B$3)),"")</f>
        <v/>
      </c>
      <c r="IX287" s="19" t="str">
        <f>IF(ISNUMBER(IU287), IU287*COS(RADIANS(-$C287+Графики!$B$5))+IV287*SIN(RADIANS(-$C287+Графики!$B$5)),"")</f>
        <v/>
      </c>
    </row>
    <row r="288" spans="1:258" s="88" customFormat="1" x14ac:dyDescent="0.25">
      <c r="A288" s="44">
        <v>288</v>
      </c>
      <c r="B288" s="50">
        <v>0</v>
      </c>
      <c r="C288" s="11">
        <f>IF(Графики!$A$7="Расчитывать с учетом закручивания скважины",B288,0)</f>
        <v>0</v>
      </c>
      <c r="D288" s="47">
        <v>142.5</v>
      </c>
      <c r="E288" s="34">
        <f t="shared" si="713"/>
        <v>0</v>
      </c>
      <c r="F288" s="35">
        <f t="shared" si="713"/>
        <v>0</v>
      </c>
      <c r="G288" s="35">
        <f t="shared" si="710"/>
        <v>0</v>
      </c>
      <c r="H288" s="36">
        <f t="shared" si="711"/>
        <v>0</v>
      </c>
      <c r="I288" s="29"/>
      <c r="J288" s="25"/>
      <c r="K288" s="25"/>
      <c r="L288" s="25"/>
      <c r="M288" s="18" t="str">
        <f t="shared" si="609"/>
        <v/>
      </c>
      <c r="N288" s="18" t="str">
        <f t="shared" si="610"/>
        <v/>
      </c>
      <c r="O288" s="18" t="str">
        <f t="shared" si="659"/>
        <v/>
      </c>
      <c r="P288" s="18" t="str">
        <f t="shared" si="660"/>
        <v/>
      </c>
      <c r="Q288" s="18" t="str">
        <f>IF(ISNUMBER(O288), O288*COS(RADIANS(-$C288+Графики!$B$3))+P288*SIN(RADIANS(-$C288+Графики!$B$3)),"")</f>
        <v/>
      </c>
      <c r="R288" s="19" t="str">
        <f>IF(ISNUMBER(O288), O288*COS(RADIANS(-$C288+Графики!$B$5))+P288*SIN(RADIANS(-$C288+Графики!$B$5)),"")</f>
        <v/>
      </c>
      <c r="S288" s="29"/>
      <c r="T288" s="25"/>
      <c r="U288" s="25"/>
      <c r="V288" s="25"/>
      <c r="W288" s="18" t="str">
        <f t="shared" si="611"/>
        <v/>
      </c>
      <c r="X288" s="18" t="str">
        <f t="shared" si="612"/>
        <v/>
      </c>
      <c r="Y288" s="18" t="str">
        <f t="shared" si="661"/>
        <v/>
      </c>
      <c r="Z288" s="18" t="str">
        <f t="shared" si="662"/>
        <v/>
      </c>
      <c r="AA288" s="18" t="str">
        <f>IF(ISNUMBER(Y288), Y288*COS(RADIANS(-$C288+Графики!$B$3))+Z288*SIN(RADIANS(-$C288+Графики!$B$3)),"")</f>
        <v/>
      </c>
      <c r="AB288" s="18" t="str">
        <f>IF(ISNUMBER(Y288), Y288*COS(RADIANS(-$C288+Графики!$B$5))+Z288*SIN(RADIANS(-$C288+Графики!$B$5)),"")</f>
        <v/>
      </c>
      <c r="AC288" s="24"/>
      <c r="AD288" s="25"/>
      <c r="AE288" s="25"/>
      <c r="AF288" s="25"/>
      <c r="AG288" s="18" t="str">
        <f t="shared" si="613"/>
        <v/>
      </c>
      <c r="AH288" s="18" t="str">
        <f t="shared" si="614"/>
        <v/>
      </c>
      <c r="AI288" s="18" t="str">
        <f t="shared" si="663"/>
        <v/>
      </c>
      <c r="AJ288" s="18" t="str">
        <f t="shared" si="664"/>
        <v/>
      </c>
      <c r="AK288" s="18" t="str">
        <f>IF(ISNUMBER(AI288), AI288*COS(RADIANS(-$C288+Графики!$B$3))+AJ288*SIN(RADIANS(-$C288+Графики!$B$3)),"")</f>
        <v/>
      </c>
      <c r="AL288" s="19" t="str">
        <f>IF(ISNUMBER(AI288), AI288*COS(RADIANS(-$C288+Графики!$B$5))+AJ288*SIN(RADIANS(-$C288+Графики!$B$5)),"")</f>
        <v/>
      </c>
      <c r="AM288" s="24"/>
      <c r="AN288" s="25"/>
      <c r="AO288" s="25"/>
      <c r="AP288" s="25"/>
      <c r="AQ288" s="18" t="str">
        <f t="shared" si="615"/>
        <v/>
      </c>
      <c r="AR288" s="18" t="str">
        <f t="shared" si="616"/>
        <v/>
      </c>
      <c r="AS288" s="18" t="str">
        <f t="shared" si="665"/>
        <v/>
      </c>
      <c r="AT288" s="18" t="str">
        <f t="shared" si="666"/>
        <v/>
      </c>
      <c r="AU288" s="18" t="str">
        <f>IF(ISNUMBER(AS288), AS288*COS(RADIANS(-$C288+Графики!$B$3))+AT288*SIN(RADIANS(-$C288+Графики!$B$3)),"")</f>
        <v/>
      </c>
      <c r="AV288" s="19" t="str">
        <f>IF(ISNUMBER(AS288), AS288*COS(RADIANS(-$C288+Графики!$B$5))+AT288*SIN(RADIANS(-$C288+Графики!$B$5)),"")</f>
        <v/>
      </c>
      <c r="AW288" s="24"/>
      <c r="AX288" s="25"/>
      <c r="AY288" s="25"/>
      <c r="AZ288" s="25"/>
      <c r="BA288" s="18" t="str">
        <f t="shared" si="617"/>
        <v/>
      </c>
      <c r="BB288" s="18" t="str">
        <f t="shared" si="618"/>
        <v/>
      </c>
      <c r="BC288" s="18" t="str">
        <f t="shared" si="667"/>
        <v/>
      </c>
      <c r="BD288" s="18" t="str">
        <f t="shared" si="668"/>
        <v/>
      </c>
      <c r="BE288" s="18" t="str">
        <f>IF(ISNUMBER(BC288), BC288*COS(RADIANS(-$C288+Графики!$B$3))+BD288*SIN(RADIANS(-$C288+Графики!$B$3)),"")</f>
        <v/>
      </c>
      <c r="BF288" s="19" t="str">
        <f>IF(ISNUMBER(BC288), BC288*COS(RADIANS(-$C288+Графики!$B$5))+BD288*SIN(RADIANS(-$C288+Графики!$B$5)),"")</f>
        <v/>
      </c>
      <c r="BG288" s="24"/>
      <c r="BH288" s="25"/>
      <c r="BI288" s="25"/>
      <c r="BJ288" s="25"/>
      <c r="BK288" s="18" t="str">
        <f t="shared" si="619"/>
        <v/>
      </c>
      <c r="BL288" s="18" t="str">
        <f t="shared" si="620"/>
        <v/>
      </c>
      <c r="BM288" s="18" t="str">
        <f t="shared" si="669"/>
        <v/>
      </c>
      <c r="BN288" s="18" t="str">
        <f t="shared" si="670"/>
        <v/>
      </c>
      <c r="BO288" s="18" t="str">
        <f>IF(ISNUMBER(BM288), BM288*COS(RADIANS(-$C288+Графики!$B$3))+BN288*SIN(RADIANS(-$C288+Графики!$B$3)),"")</f>
        <v/>
      </c>
      <c r="BP288" s="19" t="str">
        <f>IF(ISNUMBER(BM288), BM288*COS(RADIANS(-$C288+Графики!$B$5))+BN288*SIN(RADIANS(-$C288+Графики!$B$5)),"")</f>
        <v/>
      </c>
      <c r="BQ288" s="24"/>
      <c r="BR288" s="25"/>
      <c r="BS288" s="25"/>
      <c r="BT288" s="25"/>
      <c r="BU288" s="18" t="str">
        <f t="shared" si="621"/>
        <v/>
      </c>
      <c r="BV288" s="18" t="str">
        <f t="shared" si="622"/>
        <v/>
      </c>
      <c r="BW288" s="18" t="str">
        <f t="shared" si="671"/>
        <v/>
      </c>
      <c r="BX288" s="18" t="str">
        <f t="shared" si="672"/>
        <v/>
      </c>
      <c r="BY288" s="18" t="str">
        <f>IF(ISNUMBER(BW288), BW288*COS(RADIANS(-$C288+Графики!$B$3))+BX288*SIN(RADIANS(-$C288+Графики!$B$3)),"")</f>
        <v/>
      </c>
      <c r="BZ288" s="19" t="str">
        <f>IF(ISNUMBER(BW288), BW288*COS(RADIANS(-$C288+Графики!$B$5))+BX288*SIN(RADIANS(-$C288+Графики!$B$5)),"")</f>
        <v/>
      </c>
      <c r="CA288" s="29"/>
      <c r="CB288" s="25"/>
      <c r="CC288" s="25"/>
      <c r="CD288" s="25"/>
      <c r="CE288" s="18" t="str">
        <f t="shared" si="623"/>
        <v/>
      </c>
      <c r="CF288" s="18" t="str">
        <f t="shared" si="624"/>
        <v/>
      </c>
      <c r="CG288" s="18" t="str">
        <f t="shared" si="673"/>
        <v/>
      </c>
      <c r="CH288" s="18" t="str">
        <f t="shared" si="674"/>
        <v/>
      </c>
      <c r="CI288" s="18" t="str">
        <f>IF(ISNUMBER(CG288), CG288*COS(RADIANS(-$C288+Графики!$B$3))+CH288*SIN(RADIANS(-$C288+Графики!$B$3)),"")</f>
        <v/>
      </c>
      <c r="CJ288" s="19" t="str">
        <f>IF(ISNUMBER(CG288), CG288*COS(RADIANS(-$C288+Графики!$B$5))+CH288*SIN(RADIANS(-$C288+Графики!$B$5)),"")</f>
        <v/>
      </c>
      <c r="CK288" s="24"/>
      <c r="CL288" s="25"/>
      <c r="CM288" s="25"/>
      <c r="CN288" s="25"/>
      <c r="CO288" s="18" t="str">
        <f t="shared" si="625"/>
        <v/>
      </c>
      <c r="CP288" s="18" t="str">
        <f t="shared" si="626"/>
        <v/>
      </c>
      <c r="CQ288" s="18" t="str">
        <f t="shared" si="675"/>
        <v/>
      </c>
      <c r="CR288" s="18" t="str">
        <f t="shared" si="676"/>
        <v/>
      </c>
      <c r="CS288" s="18" t="str">
        <f>IF(ISNUMBER(CQ288), CQ288*COS(RADIANS(-$C288+Графики!$B$3))+CR288*SIN(RADIANS(-$C288+Графики!$B$3)),"")</f>
        <v/>
      </c>
      <c r="CT288" s="19" t="str">
        <f>IF(ISNUMBER(CQ288), CQ288*COS(RADIANS(-$C288+Графики!$B$5))+CR288*SIN(RADIANS(-$C288+Графики!$B$5)),"")</f>
        <v/>
      </c>
      <c r="CU288" s="24"/>
      <c r="CV288" s="25"/>
      <c r="CW288" s="25"/>
      <c r="CX288" s="25"/>
      <c r="CY288" s="18" t="str">
        <f t="shared" si="627"/>
        <v/>
      </c>
      <c r="CZ288" s="18" t="str">
        <f t="shared" si="628"/>
        <v/>
      </c>
      <c r="DA288" s="18" t="str">
        <f t="shared" si="677"/>
        <v/>
      </c>
      <c r="DB288" s="18" t="str">
        <f t="shared" si="678"/>
        <v/>
      </c>
      <c r="DC288" s="18" t="str">
        <f>IF(ISNUMBER(DA288), DA288*COS(RADIANS(-$C288+Графики!$B$3))+DB288*SIN(RADIANS(-$C288+Графики!$B$3)),"")</f>
        <v/>
      </c>
      <c r="DD288" s="19" t="str">
        <f>IF(ISNUMBER(DA288), DA288*COS(RADIANS(-$C288+Графики!$B$5))+DB288*SIN(RADIANS(-$C288+Графики!$B$5)),"")</f>
        <v/>
      </c>
      <c r="DE288" s="24"/>
      <c r="DF288" s="25"/>
      <c r="DG288" s="25"/>
      <c r="DH288" s="25"/>
      <c r="DI288" s="18" t="str">
        <f t="shared" si="629"/>
        <v/>
      </c>
      <c r="DJ288" s="18" t="str">
        <f t="shared" si="630"/>
        <v/>
      </c>
      <c r="DK288" s="18" t="str">
        <f t="shared" si="679"/>
        <v/>
      </c>
      <c r="DL288" s="18" t="str">
        <f t="shared" si="680"/>
        <v/>
      </c>
      <c r="DM288" s="18" t="str">
        <f>IF(ISNUMBER(DK288), DK288*COS(RADIANS(-$C288+Графики!$B$3))+DL288*SIN(RADIANS(-$C288+Графики!$B$3)),"")</f>
        <v/>
      </c>
      <c r="DN288" s="19" t="str">
        <f>IF(ISNUMBER(DK288), DK288*COS(RADIANS(-$C288+Графики!$B$5))+DL288*SIN(RADIANS(-$C288+Графики!$B$5)),"")</f>
        <v/>
      </c>
      <c r="DO288" s="24"/>
      <c r="DP288" s="25"/>
      <c r="DQ288" s="25"/>
      <c r="DR288" s="25"/>
      <c r="DS288" s="18" t="str">
        <f t="shared" si="631"/>
        <v/>
      </c>
      <c r="DT288" s="18" t="str">
        <f t="shared" si="632"/>
        <v/>
      </c>
      <c r="DU288" s="18" t="str">
        <f t="shared" si="681"/>
        <v/>
      </c>
      <c r="DV288" s="18" t="str">
        <f t="shared" si="682"/>
        <v/>
      </c>
      <c r="DW288" s="18" t="str">
        <f>IF(ISNUMBER(DU288), DU288*COS(RADIANS(-$C288+Графики!$B$3))+DV288*SIN(RADIANS(-$C288+Графики!$B$3)),"")</f>
        <v/>
      </c>
      <c r="DX288" s="19" t="str">
        <f>IF(ISNUMBER(DU288), DU288*COS(RADIANS(-$C288+Графики!$B$5))+DV288*SIN(RADIANS(-$C288+Графики!$B$5)),"")</f>
        <v/>
      </c>
      <c r="DY288" s="24"/>
      <c r="DZ288" s="25"/>
      <c r="EA288" s="25"/>
      <c r="EB288" s="25"/>
      <c r="EC288" s="18" t="str">
        <f t="shared" si="633"/>
        <v/>
      </c>
      <c r="ED288" s="18" t="str">
        <f t="shared" si="634"/>
        <v/>
      </c>
      <c r="EE288" s="18" t="str">
        <f t="shared" si="683"/>
        <v/>
      </c>
      <c r="EF288" s="18" t="str">
        <f t="shared" si="684"/>
        <v/>
      </c>
      <c r="EG288" s="18" t="str">
        <f>IF(ISNUMBER(EE288), EE288*COS(RADIANS(-$C288+Графики!$B$3))+EF288*SIN(RADIANS(-$C288+Графики!$B$3)),"")</f>
        <v/>
      </c>
      <c r="EH288" s="19" t="str">
        <f>IF(ISNUMBER(EE288), EE288*COS(RADIANS(-$C288+Графики!$B$5))+EF288*SIN(RADIANS(-$C288+Графики!$B$5)),"")</f>
        <v/>
      </c>
      <c r="EI288" s="24"/>
      <c r="EJ288" s="25"/>
      <c r="EK288" s="25"/>
      <c r="EL288" s="25"/>
      <c r="EM288" s="18" t="str">
        <f t="shared" si="635"/>
        <v/>
      </c>
      <c r="EN288" s="18" t="str">
        <f t="shared" si="636"/>
        <v/>
      </c>
      <c r="EO288" s="18" t="str">
        <f t="shared" si="685"/>
        <v/>
      </c>
      <c r="EP288" s="18" t="str">
        <f t="shared" si="686"/>
        <v/>
      </c>
      <c r="EQ288" s="18" t="str">
        <f>IF(ISNUMBER(EO288), EO288*COS(RADIANS(-$C288+Графики!$B$3))+EP288*SIN(RADIANS(-$C288+Графики!$B$3)),"")</f>
        <v/>
      </c>
      <c r="ER288" s="19" t="str">
        <f>IF(ISNUMBER(EO288), EO288*COS(RADIANS(-$C288+Графики!$B$5))+EP288*SIN(RADIANS(-$C288+Графики!$B$5)),"")</f>
        <v/>
      </c>
      <c r="ES288" s="24"/>
      <c r="ET288" s="25"/>
      <c r="EU288" s="25"/>
      <c r="EV288" s="25"/>
      <c r="EW288" s="18" t="str">
        <f t="shared" si="637"/>
        <v/>
      </c>
      <c r="EX288" s="18" t="str">
        <f t="shared" si="638"/>
        <v/>
      </c>
      <c r="EY288" s="18" t="str">
        <f t="shared" si="687"/>
        <v/>
      </c>
      <c r="EZ288" s="18" t="str">
        <f t="shared" si="688"/>
        <v/>
      </c>
      <c r="FA288" s="18" t="str">
        <f>IF(ISNUMBER(EY288), EY288*COS(RADIANS(-$C288+Графики!$B$3))+EZ288*SIN(RADIANS(-$C288+Графики!$B$3)),"")</f>
        <v/>
      </c>
      <c r="FB288" s="19" t="str">
        <f>IF(ISNUMBER(EY288), EY288*COS(RADIANS(-$C288+Графики!$B$5))+EZ288*SIN(RADIANS(-$C288+Графики!$B$5)),"")</f>
        <v/>
      </c>
      <c r="FC288" s="24"/>
      <c r="FD288" s="25"/>
      <c r="FE288" s="25"/>
      <c r="FF288" s="25"/>
      <c r="FG288" s="18" t="str">
        <f t="shared" si="639"/>
        <v/>
      </c>
      <c r="FH288" s="18" t="str">
        <f t="shared" si="640"/>
        <v/>
      </c>
      <c r="FI288" s="18" t="str">
        <f t="shared" si="689"/>
        <v/>
      </c>
      <c r="FJ288" s="18" t="str">
        <f t="shared" si="690"/>
        <v/>
      </c>
      <c r="FK288" s="18" t="str">
        <f>IF(ISNUMBER(FI288), FI288*COS(RADIANS(-$C288+Графики!$B$3))+FJ288*SIN(RADIANS(-$C288+Графики!$B$3)),"")</f>
        <v/>
      </c>
      <c r="FL288" s="19" t="str">
        <f>IF(ISNUMBER(FI288), FI288*COS(RADIANS(-$C288+Графики!$B$5))+FJ288*SIN(RADIANS(-$C288+Графики!$B$5)),"")</f>
        <v/>
      </c>
      <c r="FM288" s="24"/>
      <c r="FN288" s="25"/>
      <c r="FO288" s="25"/>
      <c r="FP288" s="25"/>
      <c r="FQ288" s="18" t="str">
        <f t="shared" si="641"/>
        <v/>
      </c>
      <c r="FR288" s="18" t="str">
        <f t="shared" si="642"/>
        <v/>
      </c>
      <c r="FS288" s="18" t="str">
        <f t="shared" si="691"/>
        <v/>
      </c>
      <c r="FT288" s="18" t="str">
        <f t="shared" si="692"/>
        <v/>
      </c>
      <c r="FU288" s="18" t="str">
        <f>IF(ISNUMBER(FS288), FS288*COS(RADIANS(-$C288+Графики!$B$3))+FT288*SIN(RADIANS(-$C288+Графики!$B$3)),"")</f>
        <v/>
      </c>
      <c r="FV288" s="19" t="str">
        <f>IF(ISNUMBER(FS288), FS288*COS(RADIANS(-$C288+Графики!$B$5))+FT288*SIN(RADIANS(-$C288+Графики!$B$5)),"")</f>
        <v/>
      </c>
      <c r="FW288" s="24"/>
      <c r="FX288" s="25"/>
      <c r="FY288" s="25"/>
      <c r="FZ288" s="25"/>
      <c r="GA288" s="18" t="str">
        <f t="shared" si="643"/>
        <v/>
      </c>
      <c r="GB288" s="18" t="str">
        <f t="shared" si="644"/>
        <v/>
      </c>
      <c r="GC288" s="18" t="str">
        <f t="shared" si="693"/>
        <v/>
      </c>
      <c r="GD288" s="18" t="str">
        <f t="shared" si="694"/>
        <v/>
      </c>
      <c r="GE288" s="18" t="str">
        <f>IF(ISNUMBER(GC288), GC288*COS(RADIANS(-$C288+Графики!$B$3))+GD288*SIN(RADIANS(-$C288+Графики!$B$3)),"")</f>
        <v/>
      </c>
      <c r="GF288" s="19" t="str">
        <f>IF(ISNUMBER(GC288), GC288*COS(RADIANS(-$C288+Графики!$B$5))+GD288*SIN(RADIANS(-$C288+Графики!$B$5)),"")</f>
        <v/>
      </c>
      <c r="GG288" s="24"/>
      <c r="GH288" s="25"/>
      <c r="GI288" s="25"/>
      <c r="GJ288" s="25"/>
      <c r="GK288" s="18" t="str">
        <f t="shared" si="645"/>
        <v/>
      </c>
      <c r="GL288" s="18" t="str">
        <f t="shared" si="646"/>
        <v/>
      </c>
      <c r="GM288" s="18" t="str">
        <f t="shared" si="695"/>
        <v/>
      </c>
      <c r="GN288" s="18" t="str">
        <f t="shared" si="696"/>
        <v/>
      </c>
      <c r="GO288" s="18" t="str">
        <f>IF(ISNUMBER(GM288), GM288*COS(RADIANS(-$C288+Графики!$B$3))+GN288*SIN(RADIANS(-$C288+Графики!$B$3)),"")</f>
        <v/>
      </c>
      <c r="GP288" s="19" t="str">
        <f>IF(ISNUMBER(GM288), GM288*COS(RADIANS(-$C288+Графики!$B$5))+GN288*SIN(RADIANS(-$C288+Графики!$B$5)),"")</f>
        <v/>
      </c>
      <c r="GQ288" s="24"/>
      <c r="GR288" s="25"/>
      <c r="GS288" s="25"/>
      <c r="GT288" s="25"/>
      <c r="GU288" s="18" t="str">
        <f t="shared" si="647"/>
        <v/>
      </c>
      <c r="GV288" s="18" t="str">
        <f t="shared" si="648"/>
        <v/>
      </c>
      <c r="GW288" s="18" t="str">
        <f t="shared" si="697"/>
        <v/>
      </c>
      <c r="GX288" s="18" t="str">
        <f t="shared" si="698"/>
        <v/>
      </c>
      <c r="GY288" s="18" t="str">
        <f>IF(ISNUMBER(GW288), GW288*COS(RADIANS(-$C288+Графики!$B$3))+GX288*SIN(RADIANS(-$C288+Графики!$B$3)),"")</f>
        <v/>
      </c>
      <c r="GZ288" s="19" t="str">
        <f>IF(ISNUMBER(GW288), GW288*COS(RADIANS(-$C288+Графики!$B$5))+GX288*SIN(RADIANS(-$C288+Графики!$B$5)),"")</f>
        <v/>
      </c>
      <c r="HA288" s="24"/>
      <c r="HB288" s="25"/>
      <c r="HC288" s="25"/>
      <c r="HD288" s="25"/>
      <c r="HE288" s="18" t="str">
        <f t="shared" si="649"/>
        <v/>
      </c>
      <c r="HF288" s="18" t="str">
        <f t="shared" si="650"/>
        <v/>
      </c>
      <c r="HG288" s="18" t="str">
        <f t="shared" si="699"/>
        <v/>
      </c>
      <c r="HH288" s="18" t="str">
        <f t="shared" si="700"/>
        <v/>
      </c>
      <c r="HI288" s="18" t="str">
        <f>IF(ISNUMBER(HG288), HG288*COS(RADIANS(-$C288+Графики!$B$3))+HH288*SIN(RADIANS(-$C288+Графики!$B$3)),"")</f>
        <v/>
      </c>
      <c r="HJ288" s="19" t="str">
        <f>IF(ISNUMBER(HG288), HG288*COS(RADIANS(-$C288+Графики!$B$5))+HH288*SIN(RADIANS(-$C288+Графики!$B$5)),"")</f>
        <v/>
      </c>
      <c r="HK288" s="24"/>
      <c r="HL288" s="25"/>
      <c r="HM288" s="25"/>
      <c r="HN288" s="25"/>
      <c r="HO288" s="18" t="str">
        <f t="shared" si="651"/>
        <v/>
      </c>
      <c r="HP288" s="18" t="str">
        <f t="shared" si="652"/>
        <v/>
      </c>
      <c r="HQ288" s="18" t="str">
        <f t="shared" si="701"/>
        <v/>
      </c>
      <c r="HR288" s="18" t="str">
        <f t="shared" si="702"/>
        <v/>
      </c>
      <c r="HS288" s="18" t="str">
        <f>IF(ISNUMBER(HQ288), HQ288*COS(RADIANS(-$C288+Графики!$B$3))+HR288*SIN(RADIANS(-$C288+Графики!$B$3)),"")</f>
        <v/>
      </c>
      <c r="HT288" s="19" t="str">
        <f>IF(ISNUMBER(HQ288), HQ288*COS(RADIANS(-$C288+Графики!$B$5))+HR288*SIN(RADIANS(-$C288+Графики!$B$5)),"")</f>
        <v/>
      </c>
      <c r="HU288" s="24"/>
      <c r="HV288" s="25"/>
      <c r="HW288" s="25"/>
      <c r="HX288" s="25"/>
      <c r="HY288" s="18" t="str">
        <f t="shared" si="653"/>
        <v/>
      </c>
      <c r="HZ288" s="18" t="str">
        <f t="shared" si="654"/>
        <v/>
      </c>
      <c r="IA288" s="18" t="str">
        <f t="shared" si="703"/>
        <v/>
      </c>
      <c r="IB288" s="18" t="str">
        <f t="shared" si="704"/>
        <v/>
      </c>
      <c r="IC288" s="18" t="str">
        <f>IF(ISNUMBER(IA288), IA288*COS(RADIANS(-$C288+Графики!$B$3))+IB288*SIN(RADIANS(-$C288+Графики!$B$3)),"")</f>
        <v/>
      </c>
      <c r="ID288" s="19" t="str">
        <f>IF(ISNUMBER(IA288), IA288*COS(RADIANS(-$C288+Графики!$B$5))+IB288*SIN(RADIANS(-$C288+Графики!$B$5)),"")</f>
        <v/>
      </c>
      <c r="IE288" s="24"/>
      <c r="IF288" s="25"/>
      <c r="IG288" s="25"/>
      <c r="IH288" s="25"/>
      <c r="II288" s="18" t="str">
        <f t="shared" si="655"/>
        <v/>
      </c>
      <c r="IJ288" s="18" t="str">
        <f t="shared" si="656"/>
        <v/>
      </c>
      <c r="IK288" s="18" t="str">
        <f t="shared" si="705"/>
        <v/>
      </c>
      <c r="IL288" s="18" t="str">
        <f t="shared" si="706"/>
        <v/>
      </c>
      <c r="IM288" s="18" t="str">
        <f>IF(ISNUMBER(IK288), IK288*COS(RADIANS(-$C288+Графики!$B$3))+IL288*SIN(RADIANS(-$C288+Графики!$B$3)),"")</f>
        <v/>
      </c>
      <c r="IN288" s="19" t="str">
        <f>IF(ISNUMBER(IK288), IK288*COS(RADIANS(-$C288+Графики!$B$5))+IL288*SIN(RADIANS(-$C288+Графики!$B$5)),"")</f>
        <v/>
      </c>
      <c r="IO288" s="24"/>
      <c r="IP288" s="25"/>
      <c r="IQ288" s="25"/>
      <c r="IR288" s="25"/>
      <c r="IS288" s="18" t="str">
        <f t="shared" si="657"/>
        <v/>
      </c>
      <c r="IT288" s="18" t="str">
        <f t="shared" si="658"/>
        <v/>
      </c>
      <c r="IU288" s="18" t="str">
        <f t="shared" si="707"/>
        <v/>
      </c>
      <c r="IV288" s="18" t="str">
        <f t="shared" si="708"/>
        <v/>
      </c>
      <c r="IW288" s="18" t="str">
        <f>IF(ISNUMBER(IU288), IU288*COS(RADIANS(-$C288+Графики!$B$3))+IV288*SIN(RADIANS(-$C288+Графики!$B$3)),"")</f>
        <v/>
      </c>
      <c r="IX288" s="19" t="str">
        <f>IF(ISNUMBER(IU288), IU288*COS(RADIANS(-$C288+Графики!$B$5))+IV288*SIN(RADIANS(-$C288+Графики!$B$5)),"")</f>
        <v/>
      </c>
    </row>
    <row r="289" spans="1:258" s="88" customFormat="1" x14ac:dyDescent="0.25">
      <c r="A289" s="44">
        <v>289</v>
      </c>
      <c r="B289" s="50">
        <v>0</v>
      </c>
      <c r="C289" s="11">
        <f>IF(Графики!$A$7="Расчитывать с учетом закручивания скважины",B289,0)</f>
        <v>0</v>
      </c>
      <c r="D289" s="47">
        <v>143</v>
      </c>
      <c r="E289" s="34">
        <f t="shared" si="713"/>
        <v>0</v>
      </c>
      <c r="F289" s="35">
        <f t="shared" si="713"/>
        <v>0</v>
      </c>
      <c r="G289" s="35">
        <f t="shared" si="710"/>
        <v>0</v>
      </c>
      <c r="H289" s="36">
        <f t="shared" si="711"/>
        <v>0</v>
      </c>
      <c r="I289" s="29"/>
      <c r="J289" s="25"/>
      <c r="K289" s="25"/>
      <c r="L289" s="25"/>
      <c r="M289" s="18" t="str">
        <f t="shared" si="609"/>
        <v/>
      </c>
      <c r="N289" s="18" t="str">
        <f t="shared" si="610"/>
        <v/>
      </c>
      <c r="O289" s="18" t="str">
        <f t="shared" si="659"/>
        <v/>
      </c>
      <c r="P289" s="18" t="str">
        <f t="shared" si="660"/>
        <v/>
      </c>
      <c r="Q289" s="18" t="str">
        <f>IF(ISNUMBER(O289), O289*COS(RADIANS(-$C289+Графики!$B$3))+P289*SIN(RADIANS(-$C289+Графики!$B$3)),"")</f>
        <v/>
      </c>
      <c r="R289" s="19" t="str">
        <f>IF(ISNUMBER(O289), O289*COS(RADIANS(-$C289+Графики!$B$5))+P289*SIN(RADIANS(-$C289+Графики!$B$5)),"")</f>
        <v/>
      </c>
      <c r="S289" s="29"/>
      <c r="T289" s="25"/>
      <c r="U289" s="25"/>
      <c r="V289" s="25"/>
      <c r="W289" s="18" t="str">
        <f t="shared" si="611"/>
        <v/>
      </c>
      <c r="X289" s="18" t="str">
        <f t="shared" si="612"/>
        <v/>
      </c>
      <c r="Y289" s="18" t="str">
        <f t="shared" si="661"/>
        <v/>
      </c>
      <c r="Z289" s="18" t="str">
        <f t="shared" si="662"/>
        <v/>
      </c>
      <c r="AA289" s="18" t="str">
        <f>IF(ISNUMBER(Y289), Y289*COS(RADIANS(-$C289+Графики!$B$3))+Z289*SIN(RADIANS(-$C289+Графики!$B$3)),"")</f>
        <v/>
      </c>
      <c r="AB289" s="18" t="str">
        <f>IF(ISNUMBER(Y289), Y289*COS(RADIANS(-$C289+Графики!$B$5))+Z289*SIN(RADIANS(-$C289+Графики!$B$5)),"")</f>
        <v/>
      </c>
      <c r="AC289" s="24"/>
      <c r="AD289" s="25"/>
      <c r="AE289" s="25"/>
      <c r="AF289" s="25"/>
      <c r="AG289" s="18" t="str">
        <f t="shared" si="613"/>
        <v/>
      </c>
      <c r="AH289" s="18" t="str">
        <f t="shared" si="614"/>
        <v/>
      </c>
      <c r="AI289" s="18" t="str">
        <f t="shared" si="663"/>
        <v/>
      </c>
      <c r="AJ289" s="18" t="str">
        <f t="shared" si="664"/>
        <v/>
      </c>
      <c r="AK289" s="18" t="str">
        <f>IF(ISNUMBER(AI289), AI289*COS(RADIANS(-$C289+Графики!$B$3))+AJ289*SIN(RADIANS(-$C289+Графики!$B$3)),"")</f>
        <v/>
      </c>
      <c r="AL289" s="19" t="str">
        <f>IF(ISNUMBER(AI289), AI289*COS(RADIANS(-$C289+Графики!$B$5))+AJ289*SIN(RADIANS(-$C289+Графики!$B$5)),"")</f>
        <v/>
      </c>
      <c r="AM289" s="24"/>
      <c r="AN289" s="25"/>
      <c r="AO289" s="25"/>
      <c r="AP289" s="25"/>
      <c r="AQ289" s="18" t="str">
        <f t="shared" si="615"/>
        <v/>
      </c>
      <c r="AR289" s="18" t="str">
        <f t="shared" si="616"/>
        <v/>
      </c>
      <c r="AS289" s="18" t="str">
        <f t="shared" si="665"/>
        <v/>
      </c>
      <c r="AT289" s="18" t="str">
        <f t="shared" si="666"/>
        <v/>
      </c>
      <c r="AU289" s="18" t="str">
        <f>IF(ISNUMBER(AS289), AS289*COS(RADIANS(-$C289+Графики!$B$3))+AT289*SIN(RADIANS(-$C289+Графики!$B$3)),"")</f>
        <v/>
      </c>
      <c r="AV289" s="19" t="str">
        <f>IF(ISNUMBER(AS289), AS289*COS(RADIANS(-$C289+Графики!$B$5))+AT289*SIN(RADIANS(-$C289+Графики!$B$5)),"")</f>
        <v/>
      </c>
      <c r="AW289" s="24"/>
      <c r="AX289" s="25"/>
      <c r="AY289" s="25"/>
      <c r="AZ289" s="25"/>
      <c r="BA289" s="18" t="str">
        <f t="shared" si="617"/>
        <v/>
      </c>
      <c r="BB289" s="18" t="str">
        <f t="shared" si="618"/>
        <v/>
      </c>
      <c r="BC289" s="18" t="str">
        <f t="shared" si="667"/>
        <v/>
      </c>
      <c r="BD289" s="18" t="str">
        <f t="shared" si="668"/>
        <v/>
      </c>
      <c r="BE289" s="18" t="str">
        <f>IF(ISNUMBER(BC289), BC289*COS(RADIANS(-$C289+Графики!$B$3))+BD289*SIN(RADIANS(-$C289+Графики!$B$3)),"")</f>
        <v/>
      </c>
      <c r="BF289" s="19" t="str">
        <f>IF(ISNUMBER(BC289), BC289*COS(RADIANS(-$C289+Графики!$B$5))+BD289*SIN(RADIANS(-$C289+Графики!$B$5)),"")</f>
        <v/>
      </c>
      <c r="BG289" s="24"/>
      <c r="BH289" s="25"/>
      <c r="BI289" s="25"/>
      <c r="BJ289" s="25"/>
      <c r="BK289" s="18" t="str">
        <f t="shared" si="619"/>
        <v/>
      </c>
      <c r="BL289" s="18" t="str">
        <f t="shared" si="620"/>
        <v/>
      </c>
      <c r="BM289" s="18" t="str">
        <f t="shared" si="669"/>
        <v/>
      </c>
      <c r="BN289" s="18" t="str">
        <f t="shared" si="670"/>
        <v/>
      </c>
      <c r="BO289" s="18" t="str">
        <f>IF(ISNUMBER(BM289), BM289*COS(RADIANS(-$C289+Графики!$B$3))+BN289*SIN(RADIANS(-$C289+Графики!$B$3)),"")</f>
        <v/>
      </c>
      <c r="BP289" s="19" t="str">
        <f>IF(ISNUMBER(BM289), BM289*COS(RADIANS(-$C289+Графики!$B$5))+BN289*SIN(RADIANS(-$C289+Графики!$B$5)),"")</f>
        <v/>
      </c>
      <c r="BQ289" s="24"/>
      <c r="BR289" s="25"/>
      <c r="BS289" s="25"/>
      <c r="BT289" s="25"/>
      <c r="BU289" s="18" t="str">
        <f t="shared" si="621"/>
        <v/>
      </c>
      <c r="BV289" s="18" t="str">
        <f t="shared" si="622"/>
        <v/>
      </c>
      <c r="BW289" s="18" t="str">
        <f t="shared" si="671"/>
        <v/>
      </c>
      <c r="BX289" s="18" t="str">
        <f t="shared" si="672"/>
        <v/>
      </c>
      <c r="BY289" s="18" t="str">
        <f>IF(ISNUMBER(BW289), BW289*COS(RADIANS(-$C289+Графики!$B$3))+BX289*SIN(RADIANS(-$C289+Графики!$B$3)),"")</f>
        <v/>
      </c>
      <c r="BZ289" s="19" t="str">
        <f>IF(ISNUMBER(BW289), BW289*COS(RADIANS(-$C289+Графики!$B$5))+BX289*SIN(RADIANS(-$C289+Графики!$B$5)),"")</f>
        <v/>
      </c>
      <c r="CA289" s="29"/>
      <c r="CB289" s="25"/>
      <c r="CC289" s="25"/>
      <c r="CD289" s="25"/>
      <c r="CE289" s="18" t="str">
        <f t="shared" si="623"/>
        <v/>
      </c>
      <c r="CF289" s="18" t="str">
        <f t="shared" si="624"/>
        <v/>
      </c>
      <c r="CG289" s="18" t="str">
        <f t="shared" si="673"/>
        <v/>
      </c>
      <c r="CH289" s="18" t="str">
        <f t="shared" si="674"/>
        <v/>
      </c>
      <c r="CI289" s="18" t="str">
        <f>IF(ISNUMBER(CG289), CG289*COS(RADIANS(-$C289+Графики!$B$3))+CH289*SIN(RADIANS(-$C289+Графики!$B$3)),"")</f>
        <v/>
      </c>
      <c r="CJ289" s="19" t="str">
        <f>IF(ISNUMBER(CG289), CG289*COS(RADIANS(-$C289+Графики!$B$5))+CH289*SIN(RADIANS(-$C289+Графики!$B$5)),"")</f>
        <v/>
      </c>
      <c r="CK289" s="24"/>
      <c r="CL289" s="25"/>
      <c r="CM289" s="25"/>
      <c r="CN289" s="25"/>
      <c r="CO289" s="18" t="str">
        <f t="shared" si="625"/>
        <v/>
      </c>
      <c r="CP289" s="18" t="str">
        <f t="shared" si="626"/>
        <v/>
      </c>
      <c r="CQ289" s="18" t="str">
        <f t="shared" si="675"/>
        <v/>
      </c>
      <c r="CR289" s="18" t="str">
        <f t="shared" si="676"/>
        <v/>
      </c>
      <c r="CS289" s="18" t="str">
        <f>IF(ISNUMBER(CQ289), CQ289*COS(RADIANS(-$C289+Графики!$B$3))+CR289*SIN(RADIANS(-$C289+Графики!$B$3)),"")</f>
        <v/>
      </c>
      <c r="CT289" s="19" t="str">
        <f>IF(ISNUMBER(CQ289), CQ289*COS(RADIANS(-$C289+Графики!$B$5))+CR289*SIN(RADIANS(-$C289+Графики!$B$5)),"")</f>
        <v/>
      </c>
      <c r="CU289" s="24"/>
      <c r="CV289" s="25"/>
      <c r="CW289" s="25"/>
      <c r="CX289" s="25"/>
      <c r="CY289" s="18" t="str">
        <f t="shared" si="627"/>
        <v/>
      </c>
      <c r="CZ289" s="18" t="str">
        <f t="shared" si="628"/>
        <v/>
      </c>
      <c r="DA289" s="18" t="str">
        <f t="shared" si="677"/>
        <v/>
      </c>
      <c r="DB289" s="18" t="str">
        <f t="shared" si="678"/>
        <v/>
      </c>
      <c r="DC289" s="18" t="str">
        <f>IF(ISNUMBER(DA289), DA289*COS(RADIANS(-$C289+Графики!$B$3))+DB289*SIN(RADIANS(-$C289+Графики!$B$3)),"")</f>
        <v/>
      </c>
      <c r="DD289" s="19" t="str">
        <f>IF(ISNUMBER(DA289), DA289*COS(RADIANS(-$C289+Графики!$B$5))+DB289*SIN(RADIANS(-$C289+Графики!$B$5)),"")</f>
        <v/>
      </c>
      <c r="DE289" s="24"/>
      <c r="DF289" s="25"/>
      <c r="DG289" s="25"/>
      <c r="DH289" s="25"/>
      <c r="DI289" s="18" t="str">
        <f t="shared" si="629"/>
        <v/>
      </c>
      <c r="DJ289" s="18" t="str">
        <f t="shared" si="630"/>
        <v/>
      </c>
      <c r="DK289" s="18" t="str">
        <f t="shared" si="679"/>
        <v/>
      </c>
      <c r="DL289" s="18" t="str">
        <f t="shared" si="680"/>
        <v/>
      </c>
      <c r="DM289" s="18" t="str">
        <f>IF(ISNUMBER(DK289), DK289*COS(RADIANS(-$C289+Графики!$B$3))+DL289*SIN(RADIANS(-$C289+Графики!$B$3)),"")</f>
        <v/>
      </c>
      <c r="DN289" s="19" t="str">
        <f>IF(ISNUMBER(DK289), DK289*COS(RADIANS(-$C289+Графики!$B$5))+DL289*SIN(RADIANS(-$C289+Графики!$B$5)),"")</f>
        <v/>
      </c>
      <c r="DO289" s="24"/>
      <c r="DP289" s="25"/>
      <c r="DQ289" s="25"/>
      <c r="DR289" s="25"/>
      <c r="DS289" s="18" t="str">
        <f t="shared" si="631"/>
        <v/>
      </c>
      <c r="DT289" s="18" t="str">
        <f t="shared" si="632"/>
        <v/>
      </c>
      <c r="DU289" s="18" t="str">
        <f t="shared" si="681"/>
        <v/>
      </c>
      <c r="DV289" s="18" t="str">
        <f t="shared" si="682"/>
        <v/>
      </c>
      <c r="DW289" s="18" t="str">
        <f>IF(ISNUMBER(DU289), DU289*COS(RADIANS(-$C289+Графики!$B$3))+DV289*SIN(RADIANS(-$C289+Графики!$B$3)),"")</f>
        <v/>
      </c>
      <c r="DX289" s="19" t="str">
        <f>IF(ISNUMBER(DU289), DU289*COS(RADIANS(-$C289+Графики!$B$5))+DV289*SIN(RADIANS(-$C289+Графики!$B$5)),"")</f>
        <v/>
      </c>
      <c r="DY289" s="24"/>
      <c r="DZ289" s="25"/>
      <c r="EA289" s="25"/>
      <c r="EB289" s="25"/>
      <c r="EC289" s="18" t="str">
        <f t="shared" si="633"/>
        <v/>
      </c>
      <c r="ED289" s="18" t="str">
        <f t="shared" si="634"/>
        <v/>
      </c>
      <c r="EE289" s="18" t="str">
        <f t="shared" si="683"/>
        <v/>
      </c>
      <c r="EF289" s="18" t="str">
        <f t="shared" si="684"/>
        <v/>
      </c>
      <c r="EG289" s="18" t="str">
        <f>IF(ISNUMBER(EE289), EE289*COS(RADIANS(-$C289+Графики!$B$3))+EF289*SIN(RADIANS(-$C289+Графики!$B$3)),"")</f>
        <v/>
      </c>
      <c r="EH289" s="19" t="str">
        <f>IF(ISNUMBER(EE289), EE289*COS(RADIANS(-$C289+Графики!$B$5))+EF289*SIN(RADIANS(-$C289+Графики!$B$5)),"")</f>
        <v/>
      </c>
      <c r="EI289" s="24"/>
      <c r="EJ289" s="25"/>
      <c r="EK289" s="25"/>
      <c r="EL289" s="25"/>
      <c r="EM289" s="18" t="str">
        <f t="shared" si="635"/>
        <v/>
      </c>
      <c r="EN289" s="18" t="str">
        <f t="shared" si="636"/>
        <v/>
      </c>
      <c r="EO289" s="18" t="str">
        <f t="shared" si="685"/>
        <v/>
      </c>
      <c r="EP289" s="18" t="str">
        <f t="shared" si="686"/>
        <v/>
      </c>
      <c r="EQ289" s="18" t="str">
        <f>IF(ISNUMBER(EO289), EO289*COS(RADIANS(-$C289+Графики!$B$3))+EP289*SIN(RADIANS(-$C289+Графики!$B$3)),"")</f>
        <v/>
      </c>
      <c r="ER289" s="19" t="str">
        <f>IF(ISNUMBER(EO289), EO289*COS(RADIANS(-$C289+Графики!$B$5))+EP289*SIN(RADIANS(-$C289+Графики!$B$5)),"")</f>
        <v/>
      </c>
      <c r="ES289" s="24"/>
      <c r="ET289" s="25"/>
      <c r="EU289" s="25"/>
      <c r="EV289" s="25"/>
      <c r="EW289" s="18" t="str">
        <f t="shared" si="637"/>
        <v/>
      </c>
      <c r="EX289" s="18" t="str">
        <f t="shared" si="638"/>
        <v/>
      </c>
      <c r="EY289" s="18" t="str">
        <f t="shared" si="687"/>
        <v/>
      </c>
      <c r="EZ289" s="18" t="str">
        <f t="shared" si="688"/>
        <v/>
      </c>
      <c r="FA289" s="18" t="str">
        <f>IF(ISNUMBER(EY289), EY289*COS(RADIANS(-$C289+Графики!$B$3))+EZ289*SIN(RADIANS(-$C289+Графики!$B$3)),"")</f>
        <v/>
      </c>
      <c r="FB289" s="19" t="str">
        <f>IF(ISNUMBER(EY289), EY289*COS(RADIANS(-$C289+Графики!$B$5))+EZ289*SIN(RADIANS(-$C289+Графики!$B$5)),"")</f>
        <v/>
      </c>
      <c r="FC289" s="24"/>
      <c r="FD289" s="25"/>
      <c r="FE289" s="25"/>
      <c r="FF289" s="25"/>
      <c r="FG289" s="18" t="str">
        <f t="shared" si="639"/>
        <v/>
      </c>
      <c r="FH289" s="18" t="str">
        <f t="shared" si="640"/>
        <v/>
      </c>
      <c r="FI289" s="18" t="str">
        <f t="shared" si="689"/>
        <v/>
      </c>
      <c r="FJ289" s="18" t="str">
        <f t="shared" si="690"/>
        <v/>
      </c>
      <c r="FK289" s="18" t="str">
        <f>IF(ISNUMBER(FI289), FI289*COS(RADIANS(-$C289+Графики!$B$3))+FJ289*SIN(RADIANS(-$C289+Графики!$B$3)),"")</f>
        <v/>
      </c>
      <c r="FL289" s="19" t="str">
        <f>IF(ISNUMBER(FI289), FI289*COS(RADIANS(-$C289+Графики!$B$5))+FJ289*SIN(RADIANS(-$C289+Графики!$B$5)),"")</f>
        <v/>
      </c>
      <c r="FM289" s="24"/>
      <c r="FN289" s="25"/>
      <c r="FO289" s="25"/>
      <c r="FP289" s="25"/>
      <c r="FQ289" s="18" t="str">
        <f t="shared" si="641"/>
        <v/>
      </c>
      <c r="FR289" s="18" t="str">
        <f t="shared" si="642"/>
        <v/>
      </c>
      <c r="FS289" s="18" t="str">
        <f t="shared" si="691"/>
        <v/>
      </c>
      <c r="FT289" s="18" t="str">
        <f t="shared" si="692"/>
        <v/>
      </c>
      <c r="FU289" s="18" t="str">
        <f>IF(ISNUMBER(FS289), FS289*COS(RADIANS(-$C289+Графики!$B$3))+FT289*SIN(RADIANS(-$C289+Графики!$B$3)),"")</f>
        <v/>
      </c>
      <c r="FV289" s="19" t="str">
        <f>IF(ISNUMBER(FS289), FS289*COS(RADIANS(-$C289+Графики!$B$5))+FT289*SIN(RADIANS(-$C289+Графики!$B$5)),"")</f>
        <v/>
      </c>
      <c r="FW289" s="24"/>
      <c r="FX289" s="25"/>
      <c r="FY289" s="25"/>
      <c r="FZ289" s="25"/>
      <c r="GA289" s="18" t="str">
        <f t="shared" si="643"/>
        <v/>
      </c>
      <c r="GB289" s="18" t="str">
        <f t="shared" si="644"/>
        <v/>
      </c>
      <c r="GC289" s="18" t="str">
        <f t="shared" si="693"/>
        <v/>
      </c>
      <c r="GD289" s="18" t="str">
        <f t="shared" si="694"/>
        <v/>
      </c>
      <c r="GE289" s="18" t="str">
        <f>IF(ISNUMBER(GC289), GC289*COS(RADIANS(-$C289+Графики!$B$3))+GD289*SIN(RADIANS(-$C289+Графики!$B$3)),"")</f>
        <v/>
      </c>
      <c r="GF289" s="19" t="str">
        <f>IF(ISNUMBER(GC289), GC289*COS(RADIANS(-$C289+Графики!$B$5))+GD289*SIN(RADIANS(-$C289+Графики!$B$5)),"")</f>
        <v/>
      </c>
      <c r="GG289" s="24"/>
      <c r="GH289" s="25"/>
      <c r="GI289" s="25"/>
      <c r="GJ289" s="25"/>
      <c r="GK289" s="18" t="str">
        <f t="shared" si="645"/>
        <v/>
      </c>
      <c r="GL289" s="18" t="str">
        <f t="shared" si="646"/>
        <v/>
      </c>
      <c r="GM289" s="18" t="str">
        <f t="shared" si="695"/>
        <v/>
      </c>
      <c r="GN289" s="18" t="str">
        <f t="shared" si="696"/>
        <v/>
      </c>
      <c r="GO289" s="18" t="str">
        <f>IF(ISNUMBER(GM289), GM289*COS(RADIANS(-$C289+Графики!$B$3))+GN289*SIN(RADIANS(-$C289+Графики!$B$3)),"")</f>
        <v/>
      </c>
      <c r="GP289" s="19" t="str">
        <f>IF(ISNUMBER(GM289), GM289*COS(RADIANS(-$C289+Графики!$B$5))+GN289*SIN(RADIANS(-$C289+Графики!$B$5)),"")</f>
        <v/>
      </c>
      <c r="GQ289" s="24"/>
      <c r="GR289" s="25"/>
      <c r="GS289" s="25"/>
      <c r="GT289" s="25"/>
      <c r="GU289" s="18" t="str">
        <f t="shared" si="647"/>
        <v/>
      </c>
      <c r="GV289" s="18" t="str">
        <f t="shared" si="648"/>
        <v/>
      </c>
      <c r="GW289" s="18" t="str">
        <f t="shared" si="697"/>
        <v/>
      </c>
      <c r="GX289" s="18" t="str">
        <f t="shared" si="698"/>
        <v/>
      </c>
      <c r="GY289" s="18" t="str">
        <f>IF(ISNUMBER(GW289), GW289*COS(RADIANS(-$C289+Графики!$B$3))+GX289*SIN(RADIANS(-$C289+Графики!$B$3)),"")</f>
        <v/>
      </c>
      <c r="GZ289" s="19" t="str">
        <f>IF(ISNUMBER(GW289), GW289*COS(RADIANS(-$C289+Графики!$B$5))+GX289*SIN(RADIANS(-$C289+Графики!$B$5)),"")</f>
        <v/>
      </c>
      <c r="HA289" s="24"/>
      <c r="HB289" s="25"/>
      <c r="HC289" s="25"/>
      <c r="HD289" s="25"/>
      <c r="HE289" s="18" t="str">
        <f t="shared" si="649"/>
        <v/>
      </c>
      <c r="HF289" s="18" t="str">
        <f t="shared" si="650"/>
        <v/>
      </c>
      <c r="HG289" s="18" t="str">
        <f t="shared" si="699"/>
        <v/>
      </c>
      <c r="HH289" s="18" t="str">
        <f t="shared" si="700"/>
        <v/>
      </c>
      <c r="HI289" s="18" t="str">
        <f>IF(ISNUMBER(HG289), HG289*COS(RADIANS(-$C289+Графики!$B$3))+HH289*SIN(RADIANS(-$C289+Графики!$B$3)),"")</f>
        <v/>
      </c>
      <c r="HJ289" s="19" t="str">
        <f>IF(ISNUMBER(HG289), HG289*COS(RADIANS(-$C289+Графики!$B$5))+HH289*SIN(RADIANS(-$C289+Графики!$B$5)),"")</f>
        <v/>
      </c>
      <c r="HK289" s="24"/>
      <c r="HL289" s="25"/>
      <c r="HM289" s="25"/>
      <c r="HN289" s="25"/>
      <c r="HO289" s="18" t="str">
        <f t="shared" si="651"/>
        <v/>
      </c>
      <c r="HP289" s="18" t="str">
        <f t="shared" si="652"/>
        <v/>
      </c>
      <c r="HQ289" s="18" t="str">
        <f t="shared" si="701"/>
        <v/>
      </c>
      <c r="HR289" s="18" t="str">
        <f t="shared" si="702"/>
        <v/>
      </c>
      <c r="HS289" s="18" t="str">
        <f>IF(ISNUMBER(HQ289), HQ289*COS(RADIANS(-$C289+Графики!$B$3))+HR289*SIN(RADIANS(-$C289+Графики!$B$3)),"")</f>
        <v/>
      </c>
      <c r="HT289" s="19" t="str">
        <f>IF(ISNUMBER(HQ289), HQ289*COS(RADIANS(-$C289+Графики!$B$5))+HR289*SIN(RADIANS(-$C289+Графики!$B$5)),"")</f>
        <v/>
      </c>
      <c r="HU289" s="24"/>
      <c r="HV289" s="25"/>
      <c r="HW289" s="25"/>
      <c r="HX289" s="25"/>
      <c r="HY289" s="18" t="str">
        <f t="shared" si="653"/>
        <v/>
      </c>
      <c r="HZ289" s="18" t="str">
        <f t="shared" si="654"/>
        <v/>
      </c>
      <c r="IA289" s="18" t="str">
        <f t="shared" si="703"/>
        <v/>
      </c>
      <c r="IB289" s="18" t="str">
        <f t="shared" si="704"/>
        <v/>
      </c>
      <c r="IC289" s="18" t="str">
        <f>IF(ISNUMBER(IA289), IA289*COS(RADIANS(-$C289+Графики!$B$3))+IB289*SIN(RADIANS(-$C289+Графики!$B$3)),"")</f>
        <v/>
      </c>
      <c r="ID289" s="19" t="str">
        <f>IF(ISNUMBER(IA289), IA289*COS(RADIANS(-$C289+Графики!$B$5))+IB289*SIN(RADIANS(-$C289+Графики!$B$5)),"")</f>
        <v/>
      </c>
      <c r="IE289" s="24"/>
      <c r="IF289" s="25"/>
      <c r="IG289" s="25"/>
      <c r="IH289" s="25"/>
      <c r="II289" s="18" t="str">
        <f t="shared" si="655"/>
        <v/>
      </c>
      <c r="IJ289" s="18" t="str">
        <f t="shared" si="656"/>
        <v/>
      </c>
      <c r="IK289" s="18" t="str">
        <f t="shared" si="705"/>
        <v/>
      </c>
      <c r="IL289" s="18" t="str">
        <f t="shared" si="706"/>
        <v/>
      </c>
      <c r="IM289" s="18" t="str">
        <f>IF(ISNUMBER(IK289), IK289*COS(RADIANS(-$C289+Графики!$B$3))+IL289*SIN(RADIANS(-$C289+Графики!$B$3)),"")</f>
        <v/>
      </c>
      <c r="IN289" s="19" t="str">
        <f>IF(ISNUMBER(IK289), IK289*COS(RADIANS(-$C289+Графики!$B$5))+IL289*SIN(RADIANS(-$C289+Графики!$B$5)),"")</f>
        <v/>
      </c>
      <c r="IO289" s="24"/>
      <c r="IP289" s="25"/>
      <c r="IQ289" s="25"/>
      <c r="IR289" s="25"/>
      <c r="IS289" s="18" t="str">
        <f t="shared" si="657"/>
        <v/>
      </c>
      <c r="IT289" s="18" t="str">
        <f t="shared" si="658"/>
        <v/>
      </c>
      <c r="IU289" s="18" t="str">
        <f t="shared" si="707"/>
        <v/>
      </c>
      <c r="IV289" s="18" t="str">
        <f t="shared" si="708"/>
        <v/>
      </c>
      <c r="IW289" s="18" t="str">
        <f>IF(ISNUMBER(IU289), IU289*COS(RADIANS(-$C289+Графики!$B$3))+IV289*SIN(RADIANS(-$C289+Графики!$B$3)),"")</f>
        <v/>
      </c>
      <c r="IX289" s="19" t="str">
        <f>IF(ISNUMBER(IU289), IU289*COS(RADIANS(-$C289+Графики!$B$5))+IV289*SIN(RADIANS(-$C289+Графики!$B$5)),"")</f>
        <v/>
      </c>
    </row>
    <row r="290" spans="1:258" s="88" customFormat="1" x14ac:dyDescent="0.25">
      <c r="A290" s="44">
        <v>290</v>
      </c>
      <c r="B290" s="50">
        <v>0</v>
      </c>
      <c r="C290" s="11">
        <f>IF(Графики!$A$7="Расчитывать с учетом закручивания скважины",B290,0)</f>
        <v>0</v>
      </c>
      <c r="D290" s="47">
        <v>143.5</v>
      </c>
      <c r="E290" s="34">
        <f t="shared" si="713"/>
        <v>0</v>
      </c>
      <c r="F290" s="35">
        <f t="shared" si="713"/>
        <v>0</v>
      </c>
      <c r="G290" s="35">
        <f t="shared" si="710"/>
        <v>0</v>
      </c>
      <c r="H290" s="36">
        <f t="shared" si="711"/>
        <v>0</v>
      </c>
      <c r="I290" s="29"/>
      <c r="J290" s="25"/>
      <c r="K290" s="25"/>
      <c r="L290" s="25"/>
      <c r="M290" s="18" t="str">
        <f t="shared" ref="M290:M303" si="714">IF(ISNUMBER(I290),-SIN(RADIANS((I290-J290)/2))*1000,"")</f>
        <v/>
      </c>
      <c r="N290" s="18" t="str">
        <f t="shared" ref="N290:N303" si="715">IF(ISNUMBER(J290),-SIN(RADIANS((K290-L290)/2))*1000,"")</f>
        <v/>
      </c>
      <c r="O290" s="18" t="str">
        <f t="shared" si="659"/>
        <v/>
      </c>
      <c r="P290" s="18" t="str">
        <f t="shared" si="660"/>
        <v/>
      </c>
      <c r="Q290" s="18" t="str">
        <f>IF(ISNUMBER(O290), O290*COS(RADIANS(-$C290+Графики!$B$3))+P290*SIN(RADIANS(-$C290+Графики!$B$3)),"")</f>
        <v/>
      </c>
      <c r="R290" s="19" t="str">
        <f>IF(ISNUMBER(O290), O290*COS(RADIANS(-$C290+Графики!$B$5))+P290*SIN(RADIANS(-$C290+Графики!$B$5)),"")</f>
        <v/>
      </c>
      <c r="S290" s="29"/>
      <c r="T290" s="25"/>
      <c r="U290" s="25"/>
      <c r="V290" s="25"/>
      <c r="W290" s="18" t="str">
        <f t="shared" ref="W290:W303" si="716">IF(ISNUMBER(S290),-SIN(RADIANS((S290-T290)/2))*1000,"")</f>
        <v/>
      </c>
      <c r="X290" s="18" t="str">
        <f t="shared" ref="X290:X303" si="717">IF(ISNUMBER(T290),-SIN(RADIANS((U290-V290)/2))*1000,"")</f>
        <v/>
      </c>
      <c r="Y290" s="18" t="str">
        <f t="shared" si="661"/>
        <v/>
      </c>
      <c r="Z290" s="18" t="str">
        <f t="shared" si="662"/>
        <v/>
      </c>
      <c r="AA290" s="18" t="str">
        <f>IF(ISNUMBER(Y290), Y290*COS(RADIANS(-$C290+Графики!$B$3))+Z290*SIN(RADIANS(-$C290+Графики!$B$3)),"")</f>
        <v/>
      </c>
      <c r="AB290" s="18" t="str">
        <f>IF(ISNUMBER(Y290), Y290*COS(RADIANS(-$C290+Графики!$B$5))+Z290*SIN(RADIANS(-$C290+Графики!$B$5)),"")</f>
        <v/>
      </c>
      <c r="AC290" s="24"/>
      <c r="AD290" s="25"/>
      <c r="AE290" s="25"/>
      <c r="AF290" s="25"/>
      <c r="AG290" s="18" t="str">
        <f t="shared" ref="AG290:AG303" si="718">IF(ISNUMBER(AC290),-SIN(RADIANS((AC290-AD290)/2))*1000,"")</f>
        <v/>
      </c>
      <c r="AH290" s="18" t="str">
        <f t="shared" ref="AH290:AH303" si="719">IF(ISNUMBER(AD290),-SIN(RADIANS((AE290-AF290)/2))*1000,"")</f>
        <v/>
      </c>
      <c r="AI290" s="18" t="str">
        <f t="shared" si="663"/>
        <v/>
      </c>
      <c r="AJ290" s="18" t="str">
        <f t="shared" si="664"/>
        <v/>
      </c>
      <c r="AK290" s="18" t="str">
        <f>IF(ISNUMBER(AI290), AI290*COS(RADIANS(-$C290+Графики!$B$3))+AJ290*SIN(RADIANS(-$C290+Графики!$B$3)),"")</f>
        <v/>
      </c>
      <c r="AL290" s="19" t="str">
        <f>IF(ISNUMBER(AI290), AI290*COS(RADIANS(-$C290+Графики!$B$5))+AJ290*SIN(RADIANS(-$C290+Графики!$B$5)),"")</f>
        <v/>
      </c>
      <c r="AM290" s="24"/>
      <c r="AN290" s="25"/>
      <c r="AO290" s="25"/>
      <c r="AP290" s="25"/>
      <c r="AQ290" s="18" t="str">
        <f t="shared" ref="AQ290:AQ303" si="720">IF(ISNUMBER(AM290),-SIN(RADIANS((AM290-AN290)/2))*1000,"")</f>
        <v/>
      </c>
      <c r="AR290" s="18" t="str">
        <f t="shared" ref="AR290:AR303" si="721">IF(ISNUMBER(AN290),-SIN(RADIANS((AO290-AP290)/2))*1000,"")</f>
        <v/>
      </c>
      <c r="AS290" s="18" t="str">
        <f t="shared" si="665"/>
        <v/>
      </c>
      <c r="AT290" s="18" t="str">
        <f t="shared" si="666"/>
        <v/>
      </c>
      <c r="AU290" s="18" t="str">
        <f>IF(ISNUMBER(AS290), AS290*COS(RADIANS(-$C290+Графики!$B$3))+AT290*SIN(RADIANS(-$C290+Графики!$B$3)),"")</f>
        <v/>
      </c>
      <c r="AV290" s="19" t="str">
        <f>IF(ISNUMBER(AS290), AS290*COS(RADIANS(-$C290+Графики!$B$5))+AT290*SIN(RADIANS(-$C290+Графики!$B$5)),"")</f>
        <v/>
      </c>
      <c r="AW290" s="24"/>
      <c r="AX290" s="25"/>
      <c r="AY290" s="25"/>
      <c r="AZ290" s="25"/>
      <c r="BA290" s="18" t="str">
        <f t="shared" ref="BA290:BA303" si="722">IF(ISNUMBER(AW290),-SIN(RADIANS((AW290-AX290)/2))*1000,"")</f>
        <v/>
      </c>
      <c r="BB290" s="18" t="str">
        <f t="shared" ref="BB290:BB303" si="723">IF(ISNUMBER(AX290),-SIN(RADIANS((AY290-AZ290)/2))*1000,"")</f>
        <v/>
      </c>
      <c r="BC290" s="18" t="str">
        <f t="shared" si="667"/>
        <v/>
      </c>
      <c r="BD290" s="18" t="str">
        <f t="shared" si="668"/>
        <v/>
      </c>
      <c r="BE290" s="18" t="str">
        <f>IF(ISNUMBER(BC290), BC290*COS(RADIANS(-$C290+Графики!$B$3))+BD290*SIN(RADIANS(-$C290+Графики!$B$3)),"")</f>
        <v/>
      </c>
      <c r="BF290" s="19" t="str">
        <f>IF(ISNUMBER(BC290), BC290*COS(RADIANS(-$C290+Графики!$B$5))+BD290*SIN(RADIANS(-$C290+Графики!$B$5)),"")</f>
        <v/>
      </c>
      <c r="BG290" s="24"/>
      <c r="BH290" s="25"/>
      <c r="BI290" s="25"/>
      <c r="BJ290" s="25"/>
      <c r="BK290" s="18" t="str">
        <f t="shared" ref="BK290:BK303" si="724">IF(ISNUMBER(BG290),-SIN(RADIANS((BG290-BH290)/2))*1000,"")</f>
        <v/>
      </c>
      <c r="BL290" s="18" t="str">
        <f t="shared" ref="BL290:BL303" si="725">IF(ISNUMBER(BH290),-SIN(RADIANS((BI290-BJ290)/2))*1000,"")</f>
        <v/>
      </c>
      <c r="BM290" s="18" t="str">
        <f t="shared" si="669"/>
        <v/>
      </c>
      <c r="BN290" s="18" t="str">
        <f t="shared" si="670"/>
        <v/>
      </c>
      <c r="BO290" s="18" t="str">
        <f>IF(ISNUMBER(BM290), BM290*COS(RADIANS(-$C290+Графики!$B$3))+BN290*SIN(RADIANS(-$C290+Графики!$B$3)),"")</f>
        <v/>
      </c>
      <c r="BP290" s="19" t="str">
        <f>IF(ISNUMBER(BM290), BM290*COS(RADIANS(-$C290+Графики!$B$5))+BN290*SIN(RADIANS(-$C290+Графики!$B$5)),"")</f>
        <v/>
      </c>
      <c r="BQ290" s="24"/>
      <c r="BR290" s="25"/>
      <c r="BS290" s="25"/>
      <c r="BT290" s="25"/>
      <c r="BU290" s="18" t="str">
        <f t="shared" ref="BU290:BU303" si="726">IF(ISNUMBER(BQ290),-SIN(RADIANS((BQ290-BR290)/2))*1000,"")</f>
        <v/>
      </c>
      <c r="BV290" s="18" t="str">
        <f t="shared" ref="BV290:BV303" si="727">IF(ISNUMBER(BR290),-SIN(RADIANS((BS290-BT290)/2))*1000,"")</f>
        <v/>
      </c>
      <c r="BW290" s="18" t="str">
        <f t="shared" si="671"/>
        <v/>
      </c>
      <c r="BX290" s="18" t="str">
        <f t="shared" si="672"/>
        <v/>
      </c>
      <c r="BY290" s="18" t="str">
        <f>IF(ISNUMBER(BW290), BW290*COS(RADIANS(-$C290+Графики!$B$3))+BX290*SIN(RADIANS(-$C290+Графики!$B$3)),"")</f>
        <v/>
      </c>
      <c r="BZ290" s="19" t="str">
        <f>IF(ISNUMBER(BW290), BW290*COS(RADIANS(-$C290+Графики!$B$5))+BX290*SIN(RADIANS(-$C290+Графики!$B$5)),"")</f>
        <v/>
      </c>
      <c r="CA290" s="29"/>
      <c r="CB290" s="25"/>
      <c r="CC290" s="25"/>
      <c r="CD290" s="25"/>
      <c r="CE290" s="18" t="str">
        <f t="shared" ref="CE290:CE303" si="728">IF(ISNUMBER(CA290),-SIN(RADIANS((CA290-CB290)/2))*1000,"")</f>
        <v/>
      </c>
      <c r="CF290" s="18" t="str">
        <f t="shared" ref="CF290:CF303" si="729">IF(ISNUMBER(CB290),-SIN(RADIANS((CC290-CD290)/2))*1000,"")</f>
        <v/>
      </c>
      <c r="CG290" s="18" t="str">
        <f t="shared" si="673"/>
        <v/>
      </c>
      <c r="CH290" s="18" t="str">
        <f t="shared" si="674"/>
        <v/>
      </c>
      <c r="CI290" s="18" t="str">
        <f>IF(ISNUMBER(CG290), CG290*COS(RADIANS(-$C290+Графики!$B$3))+CH290*SIN(RADIANS(-$C290+Графики!$B$3)),"")</f>
        <v/>
      </c>
      <c r="CJ290" s="19" t="str">
        <f>IF(ISNUMBER(CG290), CG290*COS(RADIANS(-$C290+Графики!$B$5))+CH290*SIN(RADIANS(-$C290+Графики!$B$5)),"")</f>
        <v/>
      </c>
      <c r="CK290" s="24"/>
      <c r="CL290" s="25"/>
      <c r="CM290" s="25"/>
      <c r="CN290" s="25"/>
      <c r="CO290" s="18" t="str">
        <f t="shared" ref="CO290:CO303" si="730">IF(ISNUMBER(CK290),-SIN(RADIANS((CK290-CL290)/2))*1000,"")</f>
        <v/>
      </c>
      <c r="CP290" s="18" t="str">
        <f t="shared" ref="CP290:CP303" si="731">IF(ISNUMBER(CL290),-SIN(RADIANS((CM290-CN290)/2))*1000,"")</f>
        <v/>
      </c>
      <c r="CQ290" s="18" t="str">
        <f t="shared" si="675"/>
        <v/>
      </c>
      <c r="CR290" s="18" t="str">
        <f t="shared" si="676"/>
        <v/>
      </c>
      <c r="CS290" s="18" t="str">
        <f>IF(ISNUMBER(CQ290), CQ290*COS(RADIANS(-$C290+Графики!$B$3))+CR290*SIN(RADIANS(-$C290+Графики!$B$3)),"")</f>
        <v/>
      </c>
      <c r="CT290" s="19" t="str">
        <f>IF(ISNUMBER(CQ290), CQ290*COS(RADIANS(-$C290+Графики!$B$5))+CR290*SIN(RADIANS(-$C290+Графики!$B$5)),"")</f>
        <v/>
      </c>
      <c r="CU290" s="24"/>
      <c r="CV290" s="25"/>
      <c r="CW290" s="25"/>
      <c r="CX290" s="25"/>
      <c r="CY290" s="18" t="str">
        <f t="shared" ref="CY290:CY303" si="732">IF(ISNUMBER(CU290),-SIN(RADIANS((CU290-CV290)/2))*1000,"")</f>
        <v/>
      </c>
      <c r="CZ290" s="18" t="str">
        <f t="shared" ref="CZ290:CZ303" si="733">IF(ISNUMBER(CV290),-SIN(RADIANS((CW290-CX290)/2))*1000,"")</f>
        <v/>
      </c>
      <c r="DA290" s="18" t="str">
        <f t="shared" si="677"/>
        <v/>
      </c>
      <c r="DB290" s="18" t="str">
        <f t="shared" si="678"/>
        <v/>
      </c>
      <c r="DC290" s="18" t="str">
        <f>IF(ISNUMBER(DA290), DA290*COS(RADIANS(-$C290+Графики!$B$3))+DB290*SIN(RADIANS(-$C290+Графики!$B$3)),"")</f>
        <v/>
      </c>
      <c r="DD290" s="19" t="str">
        <f>IF(ISNUMBER(DA290), DA290*COS(RADIANS(-$C290+Графики!$B$5))+DB290*SIN(RADIANS(-$C290+Графики!$B$5)),"")</f>
        <v/>
      </c>
      <c r="DE290" s="24"/>
      <c r="DF290" s="25"/>
      <c r="DG290" s="25"/>
      <c r="DH290" s="25"/>
      <c r="DI290" s="18" t="str">
        <f t="shared" ref="DI290:DI303" si="734">IF(ISNUMBER(DE290),-SIN(RADIANS((DE290-DF290)/2))*1000,"")</f>
        <v/>
      </c>
      <c r="DJ290" s="18" t="str">
        <f t="shared" ref="DJ290:DJ303" si="735">IF(ISNUMBER(DF290),-SIN(RADIANS((DG290-DH290)/2))*1000,"")</f>
        <v/>
      </c>
      <c r="DK290" s="18" t="str">
        <f t="shared" si="679"/>
        <v/>
      </c>
      <c r="DL290" s="18" t="str">
        <f t="shared" si="680"/>
        <v/>
      </c>
      <c r="DM290" s="18" t="str">
        <f>IF(ISNUMBER(DK290), DK290*COS(RADIANS(-$C290+Графики!$B$3))+DL290*SIN(RADIANS(-$C290+Графики!$B$3)),"")</f>
        <v/>
      </c>
      <c r="DN290" s="19" t="str">
        <f>IF(ISNUMBER(DK290), DK290*COS(RADIANS(-$C290+Графики!$B$5))+DL290*SIN(RADIANS(-$C290+Графики!$B$5)),"")</f>
        <v/>
      </c>
      <c r="DO290" s="24"/>
      <c r="DP290" s="25"/>
      <c r="DQ290" s="25"/>
      <c r="DR290" s="25"/>
      <c r="DS290" s="18" t="str">
        <f t="shared" ref="DS290:DS303" si="736">IF(ISNUMBER(DO290),-SIN(RADIANS((DO290-DP290)/2))*1000,"")</f>
        <v/>
      </c>
      <c r="DT290" s="18" t="str">
        <f t="shared" ref="DT290:DT303" si="737">IF(ISNUMBER(DP290),-SIN(RADIANS((DQ290-DR290)/2))*1000,"")</f>
        <v/>
      </c>
      <c r="DU290" s="18" t="str">
        <f t="shared" si="681"/>
        <v/>
      </c>
      <c r="DV290" s="18" t="str">
        <f t="shared" si="682"/>
        <v/>
      </c>
      <c r="DW290" s="18" t="str">
        <f>IF(ISNUMBER(DU290), DU290*COS(RADIANS(-$C290+Графики!$B$3))+DV290*SIN(RADIANS(-$C290+Графики!$B$3)),"")</f>
        <v/>
      </c>
      <c r="DX290" s="19" t="str">
        <f>IF(ISNUMBER(DU290), DU290*COS(RADIANS(-$C290+Графики!$B$5))+DV290*SIN(RADIANS(-$C290+Графики!$B$5)),"")</f>
        <v/>
      </c>
      <c r="DY290" s="24"/>
      <c r="DZ290" s="25"/>
      <c r="EA290" s="25"/>
      <c r="EB290" s="25"/>
      <c r="EC290" s="18" t="str">
        <f t="shared" ref="EC290:EC303" si="738">IF(ISNUMBER(DY290),-SIN(RADIANS((DY290-DZ290)/2))*1000,"")</f>
        <v/>
      </c>
      <c r="ED290" s="18" t="str">
        <f t="shared" ref="ED290:ED303" si="739">IF(ISNUMBER(DZ290),-SIN(RADIANS((EA290-EB290)/2))*1000,"")</f>
        <v/>
      </c>
      <c r="EE290" s="18" t="str">
        <f t="shared" si="683"/>
        <v/>
      </c>
      <c r="EF290" s="18" t="str">
        <f t="shared" si="684"/>
        <v/>
      </c>
      <c r="EG290" s="18" t="str">
        <f>IF(ISNUMBER(EE290), EE290*COS(RADIANS(-$C290+Графики!$B$3))+EF290*SIN(RADIANS(-$C290+Графики!$B$3)),"")</f>
        <v/>
      </c>
      <c r="EH290" s="19" t="str">
        <f>IF(ISNUMBER(EE290), EE290*COS(RADIANS(-$C290+Графики!$B$5))+EF290*SIN(RADIANS(-$C290+Графики!$B$5)),"")</f>
        <v/>
      </c>
      <c r="EI290" s="24"/>
      <c r="EJ290" s="25"/>
      <c r="EK290" s="25"/>
      <c r="EL290" s="25"/>
      <c r="EM290" s="18" t="str">
        <f t="shared" ref="EM290:EM303" si="740">IF(ISNUMBER(EI290),-SIN(RADIANS((EI290-EJ290)/2))*1000,"")</f>
        <v/>
      </c>
      <c r="EN290" s="18" t="str">
        <f t="shared" ref="EN290:EN303" si="741">IF(ISNUMBER(EJ290),-SIN(RADIANS((EK290-EL290)/2))*1000,"")</f>
        <v/>
      </c>
      <c r="EO290" s="18" t="str">
        <f t="shared" si="685"/>
        <v/>
      </c>
      <c r="EP290" s="18" t="str">
        <f t="shared" si="686"/>
        <v/>
      </c>
      <c r="EQ290" s="18" t="str">
        <f>IF(ISNUMBER(EO290), EO290*COS(RADIANS(-$C290+Графики!$B$3))+EP290*SIN(RADIANS(-$C290+Графики!$B$3)),"")</f>
        <v/>
      </c>
      <c r="ER290" s="19" t="str">
        <f>IF(ISNUMBER(EO290), EO290*COS(RADIANS(-$C290+Графики!$B$5))+EP290*SIN(RADIANS(-$C290+Графики!$B$5)),"")</f>
        <v/>
      </c>
      <c r="ES290" s="24"/>
      <c r="ET290" s="25"/>
      <c r="EU290" s="25"/>
      <c r="EV290" s="25"/>
      <c r="EW290" s="18" t="str">
        <f t="shared" ref="EW290:EW303" si="742">IF(ISNUMBER(ES290),-SIN(RADIANS((ES290-ET290)/2))*1000,"")</f>
        <v/>
      </c>
      <c r="EX290" s="18" t="str">
        <f t="shared" ref="EX290:EX303" si="743">IF(ISNUMBER(ET290),-SIN(RADIANS((EU290-EV290)/2))*1000,"")</f>
        <v/>
      </c>
      <c r="EY290" s="18" t="str">
        <f t="shared" si="687"/>
        <v/>
      </c>
      <c r="EZ290" s="18" t="str">
        <f t="shared" si="688"/>
        <v/>
      </c>
      <c r="FA290" s="18" t="str">
        <f>IF(ISNUMBER(EY290), EY290*COS(RADIANS(-$C290+Графики!$B$3))+EZ290*SIN(RADIANS(-$C290+Графики!$B$3)),"")</f>
        <v/>
      </c>
      <c r="FB290" s="19" t="str">
        <f>IF(ISNUMBER(EY290), EY290*COS(RADIANS(-$C290+Графики!$B$5))+EZ290*SIN(RADIANS(-$C290+Графики!$B$5)),"")</f>
        <v/>
      </c>
      <c r="FC290" s="24"/>
      <c r="FD290" s="25"/>
      <c r="FE290" s="25"/>
      <c r="FF290" s="25"/>
      <c r="FG290" s="18" t="str">
        <f t="shared" ref="FG290:FG303" si="744">IF(ISNUMBER(FC290),-SIN(RADIANS((FC290-FD290)/2))*1000,"")</f>
        <v/>
      </c>
      <c r="FH290" s="18" t="str">
        <f t="shared" ref="FH290:FH303" si="745">IF(ISNUMBER(FD290),-SIN(RADIANS((FE290-FF290)/2))*1000,"")</f>
        <v/>
      </c>
      <c r="FI290" s="18" t="str">
        <f t="shared" si="689"/>
        <v/>
      </c>
      <c r="FJ290" s="18" t="str">
        <f t="shared" si="690"/>
        <v/>
      </c>
      <c r="FK290" s="18" t="str">
        <f>IF(ISNUMBER(FI290), FI290*COS(RADIANS(-$C290+Графики!$B$3))+FJ290*SIN(RADIANS(-$C290+Графики!$B$3)),"")</f>
        <v/>
      </c>
      <c r="FL290" s="19" t="str">
        <f>IF(ISNUMBER(FI290), FI290*COS(RADIANS(-$C290+Графики!$B$5))+FJ290*SIN(RADIANS(-$C290+Графики!$B$5)),"")</f>
        <v/>
      </c>
      <c r="FM290" s="24"/>
      <c r="FN290" s="25"/>
      <c r="FO290" s="25"/>
      <c r="FP290" s="25"/>
      <c r="FQ290" s="18" t="str">
        <f t="shared" ref="FQ290:FQ303" si="746">IF(ISNUMBER(FM290),-SIN(RADIANS((FM290-FN290)/2))*1000,"")</f>
        <v/>
      </c>
      <c r="FR290" s="18" t="str">
        <f t="shared" ref="FR290:FR303" si="747">IF(ISNUMBER(FN290),-SIN(RADIANS((FO290-FP290)/2))*1000,"")</f>
        <v/>
      </c>
      <c r="FS290" s="18" t="str">
        <f t="shared" si="691"/>
        <v/>
      </c>
      <c r="FT290" s="18" t="str">
        <f t="shared" si="692"/>
        <v/>
      </c>
      <c r="FU290" s="18" t="str">
        <f>IF(ISNUMBER(FS290), FS290*COS(RADIANS(-$C290+Графики!$B$3))+FT290*SIN(RADIANS(-$C290+Графики!$B$3)),"")</f>
        <v/>
      </c>
      <c r="FV290" s="19" t="str">
        <f>IF(ISNUMBER(FS290), FS290*COS(RADIANS(-$C290+Графики!$B$5))+FT290*SIN(RADIANS(-$C290+Графики!$B$5)),"")</f>
        <v/>
      </c>
      <c r="FW290" s="24"/>
      <c r="FX290" s="25"/>
      <c r="FY290" s="25"/>
      <c r="FZ290" s="25"/>
      <c r="GA290" s="18" t="str">
        <f t="shared" ref="GA290:GA303" si="748">IF(ISNUMBER(FW290),-SIN(RADIANS((FW290-FX290)/2))*1000,"")</f>
        <v/>
      </c>
      <c r="GB290" s="18" t="str">
        <f t="shared" ref="GB290:GB303" si="749">IF(ISNUMBER(FX290),-SIN(RADIANS((FY290-FZ290)/2))*1000,"")</f>
        <v/>
      </c>
      <c r="GC290" s="18" t="str">
        <f t="shared" si="693"/>
        <v/>
      </c>
      <c r="GD290" s="18" t="str">
        <f t="shared" si="694"/>
        <v/>
      </c>
      <c r="GE290" s="18" t="str">
        <f>IF(ISNUMBER(GC290), GC290*COS(RADIANS(-$C290+Графики!$B$3))+GD290*SIN(RADIANS(-$C290+Графики!$B$3)),"")</f>
        <v/>
      </c>
      <c r="GF290" s="19" t="str">
        <f>IF(ISNUMBER(GC290), GC290*COS(RADIANS(-$C290+Графики!$B$5))+GD290*SIN(RADIANS(-$C290+Графики!$B$5)),"")</f>
        <v/>
      </c>
      <c r="GG290" s="24"/>
      <c r="GH290" s="25"/>
      <c r="GI290" s="25"/>
      <c r="GJ290" s="25"/>
      <c r="GK290" s="18" t="str">
        <f t="shared" ref="GK290:GK303" si="750">IF(ISNUMBER(GG290),-SIN(RADIANS((GG290-GH290)/2))*1000,"")</f>
        <v/>
      </c>
      <c r="GL290" s="18" t="str">
        <f t="shared" ref="GL290:GL303" si="751">IF(ISNUMBER(GH290),-SIN(RADIANS((GI290-GJ290)/2))*1000,"")</f>
        <v/>
      </c>
      <c r="GM290" s="18" t="str">
        <f t="shared" si="695"/>
        <v/>
      </c>
      <c r="GN290" s="18" t="str">
        <f t="shared" si="696"/>
        <v/>
      </c>
      <c r="GO290" s="18" t="str">
        <f>IF(ISNUMBER(GM290), GM290*COS(RADIANS(-$C290+Графики!$B$3))+GN290*SIN(RADIANS(-$C290+Графики!$B$3)),"")</f>
        <v/>
      </c>
      <c r="GP290" s="19" t="str">
        <f>IF(ISNUMBER(GM290), GM290*COS(RADIANS(-$C290+Графики!$B$5))+GN290*SIN(RADIANS(-$C290+Графики!$B$5)),"")</f>
        <v/>
      </c>
      <c r="GQ290" s="24"/>
      <c r="GR290" s="25"/>
      <c r="GS290" s="25"/>
      <c r="GT290" s="25"/>
      <c r="GU290" s="18" t="str">
        <f t="shared" ref="GU290:GU303" si="752">IF(ISNUMBER(GQ290),-SIN(RADIANS((GQ290-GR290)/2))*1000,"")</f>
        <v/>
      </c>
      <c r="GV290" s="18" t="str">
        <f t="shared" ref="GV290:GV303" si="753">IF(ISNUMBER(GR290),-SIN(RADIANS((GS290-GT290)/2))*1000,"")</f>
        <v/>
      </c>
      <c r="GW290" s="18" t="str">
        <f t="shared" si="697"/>
        <v/>
      </c>
      <c r="GX290" s="18" t="str">
        <f t="shared" si="698"/>
        <v/>
      </c>
      <c r="GY290" s="18" t="str">
        <f>IF(ISNUMBER(GW290), GW290*COS(RADIANS(-$C290+Графики!$B$3))+GX290*SIN(RADIANS(-$C290+Графики!$B$3)),"")</f>
        <v/>
      </c>
      <c r="GZ290" s="19" t="str">
        <f>IF(ISNUMBER(GW290), GW290*COS(RADIANS(-$C290+Графики!$B$5))+GX290*SIN(RADIANS(-$C290+Графики!$B$5)),"")</f>
        <v/>
      </c>
      <c r="HA290" s="24"/>
      <c r="HB290" s="25"/>
      <c r="HC290" s="25"/>
      <c r="HD290" s="25"/>
      <c r="HE290" s="18" t="str">
        <f t="shared" ref="HE290:HE303" si="754">IF(ISNUMBER(HA290),-SIN(RADIANS((HA290-HB290)/2))*1000,"")</f>
        <v/>
      </c>
      <c r="HF290" s="18" t="str">
        <f t="shared" ref="HF290:HF303" si="755">IF(ISNUMBER(HB290),-SIN(RADIANS((HC290-HD290)/2))*1000,"")</f>
        <v/>
      </c>
      <c r="HG290" s="18" t="str">
        <f t="shared" si="699"/>
        <v/>
      </c>
      <c r="HH290" s="18" t="str">
        <f t="shared" si="700"/>
        <v/>
      </c>
      <c r="HI290" s="18" t="str">
        <f>IF(ISNUMBER(HG290), HG290*COS(RADIANS(-$C290+Графики!$B$3))+HH290*SIN(RADIANS(-$C290+Графики!$B$3)),"")</f>
        <v/>
      </c>
      <c r="HJ290" s="19" t="str">
        <f>IF(ISNUMBER(HG290), HG290*COS(RADIANS(-$C290+Графики!$B$5))+HH290*SIN(RADIANS(-$C290+Графики!$B$5)),"")</f>
        <v/>
      </c>
      <c r="HK290" s="24"/>
      <c r="HL290" s="25"/>
      <c r="HM290" s="25"/>
      <c r="HN290" s="25"/>
      <c r="HO290" s="18" t="str">
        <f t="shared" ref="HO290:HO303" si="756">IF(ISNUMBER(HK290),-SIN(RADIANS((HK290-HL290)/2))*1000,"")</f>
        <v/>
      </c>
      <c r="HP290" s="18" t="str">
        <f t="shared" ref="HP290:HP303" si="757">IF(ISNUMBER(HL290),-SIN(RADIANS((HM290-HN290)/2))*1000,"")</f>
        <v/>
      </c>
      <c r="HQ290" s="18" t="str">
        <f t="shared" si="701"/>
        <v/>
      </c>
      <c r="HR290" s="18" t="str">
        <f t="shared" si="702"/>
        <v/>
      </c>
      <c r="HS290" s="18" t="str">
        <f>IF(ISNUMBER(HQ290), HQ290*COS(RADIANS(-$C290+Графики!$B$3))+HR290*SIN(RADIANS(-$C290+Графики!$B$3)),"")</f>
        <v/>
      </c>
      <c r="HT290" s="19" t="str">
        <f>IF(ISNUMBER(HQ290), HQ290*COS(RADIANS(-$C290+Графики!$B$5))+HR290*SIN(RADIANS(-$C290+Графики!$B$5)),"")</f>
        <v/>
      </c>
      <c r="HU290" s="24"/>
      <c r="HV290" s="25"/>
      <c r="HW290" s="25"/>
      <c r="HX290" s="25"/>
      <c r="HY290" s="18" t="str">
        <f t="shared" ref="HY290:HY303" si="758">IF(ISNUMBER(HU290),-SIN(RADIANS((HU290-HV290)/2))*1000,"")</f>
        <v/>
      </c>
      <c r="HZ290" s="18" t="str">
        <f t="shared" ref="HZ290:HZ303" si="759">IF(ISNUMBER(HV290),-SIN(RADIANS((HW290-HX290)/2))*1000,"")</f>
        <v/>
      </c>
      <c r="IA290" s="18" t="str">
        <f t="shared" si="703"/>
        <v/>
      </c>
      <c r="IB290" s="18" t="str">
        <f t="shared" si="704"/>
        <v/>
      </c>
      <c r="IC290" s="18" t="str">
        <f>IF(ISNUMBER(IA290), IA290*COS(RADIANS(-$C290+Графики!$B$3))+IB290*SIN(RADIANS(-$C290+Графики!$B$3)),"")</f>
        <v/>
      </c>
      <c r="ID290" s="19" t="str">
        <f>IF(ISNUMBER(IA290), IA290*COS(RADIANS(-$C290+Графики!$B$5))+IB290*SIN(RADIANS(-$C290+Графики!$B$5)),"")</f>
        <v/>
      </c>
      <c r="IE290" s="24"/>
      <c r="IF290" s="25"/>
      <c r="IG290" s="25"/>
      <c r="IH290" s="25"/>
      <c r="II290" s="18" t="str">
        <f t="shared" ref="II290:II303" si="760">IF(ISNUMBER(IE290),-SIN(RADIANS((IE290-IF290)/2))*1000,"")</f>
        <v/>
      </c>
      <c r="IJ290" s="18" t="str">
        <f t="shared" ref="IJ290:IJ303" si="761">IF(ISNUMBER(IF290),-SIN(RADIANS((IG290-IH290)/2))*1000,"")</f>
        <v/>
      </c>
      <c r="IK290" s="18" t="str">
        <f t="shared" si="705"/>
        <v/>
      </c>
      <c r="IL290" s="18" t="str">
        <f t="shared" si="706"/>
        <v/>
      </c>
      <c r="IM290" s="18" t="str">
        <f>IF(ISNUMBER(IK290), IK290*COS(RADIANS(-$C290+Графики!$B$3))+IL290*SIN(RADIANS(-$C290+Графики!$B$3)),"")</f>
        <v/>
      </c>
      <c r="IN290" s="19" t="str">
        <f>IF(ISNUMBER(IK290), IK290*COS(RADIANS(-$C290+Графики!$B$5))+IL290*SIN(RADIANS(-$C290+Графики!$B$5)),"")</f>
        <v/>
      </c>
      <c r="IO290" s="24"/>
      <c r="IP290" s="25"/>
      <c r="IQ290" s="25"/>
      <c r="IR290" s="25"/>
      <c r="IS290" s="18" t="str">
        <f t="shared" ref="IS290:IS303" si="762">IF(ISNUMBER(IO290),-SIN(RADIANS((IO290-IP290)/2))*1000,"")</f>
        <v/>
      </c>
      <c r="IT290" s="18" t="str">
        <f t="shared" ref="IT290:IT303" si="763">IF(ISNUMBER(IP290),-SIN(RADIANS((IQ290-IR290)/2))*1000,"")</f>
        <v/>
      </c>
      <c r="IU290" s="18" t="str">
        <f t="shared" si="707"/>
        <v/>
      </c>
      <c r="IV290" s="18" t="str">
        <f t="shared" si="708"/>
        <v/>
      </c>
      <c r="IW290" s="18" t="str">
        <f>IF(ISNUMBER(IU290), IU290*COS(RADIANS(-$C290+Графики!$B$3))+IV290*SIN(RADIANS(-$C290+Графики!$B$3)),"")</f>
        <v/>
      </c>
      <c r="IX290" s="19" t="str">
        <f>IF(ISNUMBER(IU290), IU290*COS(RADIANS(-$C290+Графики!$B$5))+IV290*SIN(RADIANS(-$C290+Графики!$B$5)),"")</f>
        <v/>
      </c>
    </row>
    <row r="291" spans="1:258" s="88" customFormat="1" x14ac:dyDescent="0.25">
      <c r="A291" s="44">
        <v>291</v>
      </c>
      <c r="B291" s="50">
        <v>0</v>
      </c>
      <c r="C291" s="11">
        <f>IF(Графики!$A$7="Расчитывать с учетом закручивания скважины",B291,0)</f>
        <v>0</v>
      </c>
      <c r="D291" s="47">
        <v>144</v>
      </c>
      <c r="E291" s="34">
        <f t="shared" si="713"/>
        <v>0</v>
      </c>
      <c r="F291" s="35">
        <f t="shared" si="713"/>
        <v>0</v>
      </c>
      <c r="G291" s="35">
        <f t="shared" si="710"/>
        <v>0</v>
      </c>
      <c r="H291" s="36">
        <f t="shared" si="711"/>
        <v>0</v>
      </c>
      <c r="I291" s="29"/>
      <c r="J291" s="25"/>
      <c r="K291" s="25"/>
      <c r="L291" s="25"/>
      <c r="M291" s="18" t="str">
        <f t="shared" si="714"/>
        <v/>
      </c>
      <c r="N291" s="18" t="str">
        <f t="shared" si="715"/>
        <v/>
      </c>
      <c r="O291" s="18" t="str">
        <f t="shared" si="659"/>
        <v/>
      </c>
      <c r="P291" s="18" t="str">
        <f t="shared" si="660"/>
        <v/>
      </c>
      <c r="Q291" s="18" t="str">
        <f>IF(ISNUMBER(O291), O291*COS(RADIANS(-$C291+Графики!$B$3))+P291*SIN(RADIANS(-$C291+Графики!$B$3)),"")</f>
        <v/>
      </c>
      <c r="R291" s="19" t="str">
        <f>IF(ISNUMBER(O291), O291*COS(RADIANS(-$C291+Графики!$B$5))+P291*SIN(RADIANS(-$C291+Графики!$B$5)),"")</f>
        <v/>
      </c>
      <c r="S291" s="29"/>
      <c r="T291" s="25"/>
      <c r="U291" s="25"/>
      <c r="V291" s="25"/>
      <c r="W291" s="18" t="str">
        <f t="shared" si="716"/>
        <v/>
      </c>
      <c r="X291" s="18" t="str">
        <f t="shared" si="717"/>
        <v/>
      </c>
      <c r="Y291" s="18" t="str">
        <f t="shared" si="661"/>
        <v/>
      </c>
      <c r="Z291" s="18" t="str">
        <f t="shared" si="662"/>
        <v/>
      </c>
      <c r="AA291" s="18" t="str">
        <f>IF(ISNUMBER(Y291), Y291*COS(RADIANS(-$C291+Графики!$B$3))+Z291*SIN(RADIANS(-$C291+Графики!$B$3)),"")</f>
        <v/>
      </c>
      <c r="AB291" s="18" t="str">
        <f>IF(ISNUMBER(Y291), Y291*COS(RADIANS(-$C291+Графики!$B$5))+Z291*SIN(RADIANS(-$C291+Графики!$B$5)),"")</f>
        <v/>
      </c>
      <c r="AC291" s="24"/>
      <c r="AD291" s="25"/>
      <c r="AE291" s="25"/>
      <c r="AF291" s="25"/>
      <c r="AG291" s="18" t="str">
        <f t="shared" si="718"/>
        <v/>
      </c>
      <c r="AH291" s="18" t="str">
        <f t="shared" si="719"/>
        <v/>
      </c>
      <c r="AI291" s="18" t="str">
        <f t="shared" si="663"/>
        <v/>
      </c>
      <c r="AJ291" s="18" t="str">
        <f t="shared" si="664"/>
        <v/>
      </c>
      <c r="AK291" s="18" t="str">
        <f>IF(ISNUMBER(AI291), AI291*COS(RADIANS(-$C291+Графики!$B$3))+AJ291*SIN(RADIANS(-$C291+Графики!$B$3)),"")</f>
        <v/>
      </c>
      <c r="AL291" s="19" t="str">
        <f>IF(ISNUMBER(AI291), AI291*COS(RADIANS(-$C291+Графики!$B$5))+AJ291*SIN(RADIANS(-$C291+Графики!$B$5)),"")</f>
        <v/>
      </c>
      <c r="AM291" s="24"/>
      <c r="AN291" s="25"/>
      <c r="AO291" s="25"/>
      <c r="AP291" s="25"/>
      <c r="AQ291" s="18" t="str">
        <f t="shared" si="720"/>
        <v/>
      </c>
      <c r="AR291" s="18" t="str">
        <f t="shared" si="721"/>
        <v/>
      </c>
      <c r="AS291" s="18" t="str">
        <f t="shared" si="665"/>
        <v/>
      </c>
      <c r="AT291" s="18" t="str">
        <f t="shared" si="666"/>
        <v/>
      </c>
      <c r="AU291" s="18" t="str">
        <f>IF(ISNUMBER(AS291), AS291*COS(RADIANS(-$C291+Графики!$B$3))+AT291*SIN(RADIANS(-$C291+Графики!$B$3)),"")</f>
        <v/>
      </c>
      <c r="AV291" s="19" t="str">
        <f>IF(ISNUMBER(AS291), AS291*COS(RADIANS(-$C291+Графики!$B$5))+AT291*SIN(RADIANS(-$C291+Графики!$B$5)),"")</f>
        <v/>
      </c>
      <c r="AW291" s="24"/>
      <c r="AX291" s="25"/>
      <c r="AY291" s="25"/>
      <c r="AZ291" s="25"/>
      <c r="BA291" s="18" t="str">
        <f t="shared" si="722"/>
        <v/>
      </c>
      <c r="BB291" s="18" t="str">
        <f t="shared" si="723"/>
        <v/>
      </c>
      <c r="BC291" s="18" t="str">
        <f t="shared" si="667"/>
        <v/>
      </c>
      <c r="BD291" s="18" t="str">
        <f t="shared" si="668"/>
        <v/>
      </c>
      <c r="BE291" s="18" t="str">
        <f>IF(ISNUMBER(BC291), BC291*COS(RADIANS(-$C291+Графики!$B$3))+BD291*SIN(RADIANS(-$C291+Графики!$B$3)),"")</f>
        <v/>
      </c>
      <c r="BF291" s="19" t="str">
        <f>IF(ISNUMBER(BC291), BC291*COS(RADIANS(-$C291+Графики!$B$5))+BD291*SIN(RADIANS(-$C291+Графики!$B$5)),"")</f>
        <v/>
      </c>
      <c r="BG291" s="24"/>
      <c r="BH291" s="25"/>
      <c r="BI291" s="25"/>
      <c r="BJ291" s="25"/>
      <c r="BK291" s="18" t="str">
        <f t="shared" si="724"/>
        <v/>
      </c>
      <c r="BL291" s="18" t="str">
        <f t="shared" si="725"/>
        <v/>
      </c>
      <c r="BM291" s="18" t="str">
        <f t="shared" si="669"/>
        <v/>
      </c>
      <c r="BN291" s="18" t="str">
        <f t="shared" si="670"/>
        <v/>
      </c>
      <c r="BO291" s="18" t="str">
        <f>IF(ISNUMBER(BM291), BM291*COS(RADIANS(-$C291+Графики!$B$3))+BN291*SIN(RADIANS(-$C291+Графики!$B$3)),"")</f>
        <v/>
      </c>
      <c r="BP291" s="19" t="str">
        <f>IF(ISNUMBER(BM291), BM291*COS(RADIANS(-$C291+Графики!$B$5))+BN291*SIN(RADIANS(-$C291+Графики!$B$5)),"")</f>
        <v/>
      </c>
      <c r="BQ291" s="24"/>
      <c r="BR291" s="25"/>
      <c r="BS291" s="25"/>
      <c r="BT291" s="25"/>
      <c r="BU291" s="18" t="str">
        <f t="shared" si="726"/>
        <v/>
      </c>
      <c r="BV291" s="18" t="str">
        <f t="shared" si="727"/>
        <v/>
      </c>
      <c r="BW291" s="18" t="str">
        <f t="shared" si="671"/>
        <v/>
      </c>
      <c r="BX291" s="18" t="str">
        <f t="shared" si="672"/>
        <v/>
      </c>
      <c r="BY291" s="18" t="str">
        <f>IF(ISNUMBER(BW291), BW291*COS(RADIANS(-$C291+Графики!$B$3))+BX291*SIN(RADIANS(-$C291+Графики!$B$3)),"")</f>
        <v/>
      </c>
      <c r="BZ291" s="19" t="str">
        <f>IF(ISNUMBER(BW291), BW291*COS(RADIANS(-$C291+Графики!$B$5))+BX291*SIN(RADIANS(-$C291+Графики!$B$5)),"")</f>
        <v/>
      </c>
      <c r="CA291" s="29"/>
      <c r="CB291" s="25"/>
      <c r="CC291" s="25"/>
      <c r="CD291" s="25"/>
      <c r="CE291" s="18" t="str">
        <f t="shared" si="728"/>
        <v/>
      </c>
      <c r="CF291" s="18" t="str">
        <f t="shared" si="729"/>
        <v/>
      </c>
      <c r="CG291" s="18" t="str">
        <f t="shared" si="673"/>
        <v/>
      </c>
      <c r="CH291" s="18" t="str">
        <f t="shared" si="674"/>
        <v/>
      </c>
      <c r="CI291" s="18" t="str">
        <f>IF(ISNUMBER(CG291), CG291*COS(RADIANS(-$C291+Графики!$B$3))+CH291*SIN(RADIANS(-$C291+Графики!$B$3)),"")</f>
        <v/>
      </c>
      <c r="CJ291" s="19" t="str">
        <f>IF(ISNUMBER(CG291), CG291*COS(RADIANS(-$C291+Графики!$B$5))+CH291*SIN(RADIANS(-$C291+Графики!$B$5)),"")</f>
        <v/>
      </c>
      <c r="CK291" s="24"/>
      <c r="CL291" s="25"/>
      <c r="CM291" s="25"/>
      <c r="CN291" s="25"/>
      <c r="CO291" s="18" t="str">
        <f t="shared" si="730"/>
        <v/>
      </c>
      <c r="CP291" s="18" t="str">
        <f t="shared" si="731"/>
        <v/>
      </c>
      <c r="CQ291" s="18" t="str">
        <f t="shared" si="675"/>
        <v/>
      </c>
      <c r="CR291" s="18" t="str">
        <f t="shared" si="676"/>
        <v/>
      </c>
      <c r="CS291" s="18" t="str">
        <f>IF(ISNUMBER(CQ291), CQ291*COS(RADIANS(-$C291+Графики!$B$3))+CR291*SIN(RADIANS(-$C291+Графики!$B$3)),"")</f>
        <v/>
      </c>
      <c r="CT291" s="19" t="str">
        <f>IF(ISNUMBER(CQ291), CQ291*COS(RADIANS(-$C291+Графики!$B$5))+CR291*SIN(RADIANS(-$C291+Графики!$B$5)),"")</f>
        <v/>
      </c>
      <c r="CU291" s="24"/>
      <c r="CV291" s="25"/>
      <c r="CW291" s="25"/>
      <c r="CX291" s="25"/>
      <c r="CY291" s="18" t="str">
        <f t="shared" si="732"/>
        <v/>
      </c>
      <c r="CZ291" s="18" t="str">
        <f t="shared" si="733"/>
        <v/>
      </c>
      <c r="DA291" s="18" t="str">
        <f t="shared" si="677"/>
        <v/>
      </c>
      <c r="DB291" s="18" t="str">
        <f t="shared" si="678"/>
        <v/>
      </c>
      <c r="DC291" s="18" t="str">
        <f>IF(ISNUMBER(DA291), DA291*COS(RADIANS(-$C291+Графики!$B$3))+DB291*SIN(RADIANS(-$C291+Графики!$B$3)),"")</f>
        <v/>
      </c>
      <c r="DD291" s="19" t="str">
        <f>IF(ISNUMBER(DA291), DA291*COS(RADIANS(-$C291+Графики!$B$5))+DB291*SIN(RADIANS(-$C291+Графики!$B$5)),"")</f>
        <v/>
      </c>
      <c r="DE291" s="24"/>
      <c r="DF291" s="25"/>
      <c r="DG291" s="25"/>
      <c r="DH291" s="25"/>
      <c r="DI291" s="18" t="str">
        <f t="shared" si="734"/>
        <v/>
      </c>
      <c r="DJ291" s="18" t="str">
        <f t="shared" si="735"/>
        <v/>
      </c>
      <c r="DK291" s="18" t="str">
        <f t="shared" si="679"/>
        <v/>
      </c>
      <c r="DL291" s="18" t="str">
        <f t="shared" si="680"/>
        <v/>
      </c>
      <c r="DM291" s="18" t="str">
        <f>IF(ISNUMBER(DK291), DK291*COS(RADIANS(-$C291+Графики!$B$3))+DL291*SIN(RADIANS(-$C291+Графики!$B$3)),"")</f>
        <v/>
      </c>
      <c r="DN291" s="19" t="str">
        <f>IF(ISNUMBER(DK291), DK291*COS(RADIANS(-$C291+Графики!$B$5))+DL291*SIN(RADIANS(-$C291+Графики!$B$5)),"")</f>
        <v/>
      </c>
      <c r="DO291" s="24"/>
      <c r="DP291" s="25"/>
      <c r="DQ291" s="25"/>
      <c r="DR291" s="25"/>
      <c r="DS291" s="18" t="str">
        <f t="shared" si="736"/>
        <v/>
      </c>
      <c r="DT291" s="18" t="str">
        <f t="shared" si="737"/>
        <v/>
      </c>
      <c r="DU291" s="18" t="str">
        <f t="shared" si="681"/>
        <v/>
      </c>
      <c r="DV291" s="18" t="str">
        <f t="shared" si="682"/>
        <v/>
      </c>
      <c r="DW291" s="18" t="str">
        <f>IF(ISNUMBER(DU291), DU291*COS(RADIANS(-$C291+Графики!$B$3))+DV291*SIN(RADIANS(-$C291+Графики!$B$3)),"")</f>
        <v/>
      </c>
      <c r="DX291" s="19" t="str">
        <f>IF(ISNUMBER(DU291), DU291*COS(RADIANS(-$C291+Графики!$B$5))+DV291*SIN(RADIANS(-$C291+Графики!$B$5)),"")</f>
        <v/>
      </c>
      <c r="DY291" s="24"/>
      <c r="DZ291" s="25"/>
      <c r="EA291" s="25"/>
      <c r="EB291" s="25"/>
      <c r="EC291" s="18" t="str">
        <f t="shared" si="738"/>
        <v/>
      </c>
      <c r="ED291" s="18" t="str">
        <f t="shared" si="739"/>
        <v/>
      </c>
      <c r="EE291" s="18" t="str">
        <f t="shared" si="683"/>
        <v/>
      </c>
      <c r="EF291" s="18" t="str">
        <f t="shared" si="684"/>
        <v/>
      </c>
      <c r="EG291" s="18" t="str">
        <f>IF(ISNUMBER(EE291), EE291*COS(RADIANS(-$C291+Графики!$B$3))+EF291*SIN(RADIANS(-$C291+Графики!$B$3)),"")</f>
        <v/>
      </c>
      <c r="EH291" s="19" t="str">
        <f>IF(ISNUMBER(EE291), EE291*COS(RADIANS(-$C291+Графики!$B$5))+EF291*SIN(RADIANS(-$C291+Графики!$B$5)),"")</f>
        <v/>
      </c>
      <c r="EI291" s="24"/>
      <c r="EJ291" s="25"/>
      <c r="EK291" s="25"/>
      <c r="EL291" s="25"/>
      <c r="EM291" s="18" t="str">
        <f t="shared" si="740"/>
        <v/>
      </c>
      <c r="EN291" s="18" t="str">
        <f t="shared" si="741"/>
        <v/>
      </c>
      <c r="EO291" s="18" t="str">
        <f t="shared" si="685"/>
        <v/>
      </c>
      <c r="EP291" s="18" t="str">
        <f t="shared" si="686"/>
        <v/>
      </c>
      <c r="EQ291" s="18" t="str">
        <f>IF(ISNUMBER(EO291), EO291*COS(RADIANS(-$C291+Графики!$B$3))+EP291*SIN(RADIANS(-$C291+Графики!$B$3)),"")</f>
        <v/>
      </c>
      <c r="ER291" s="19" t="str">
        <f>IF(ISNUMBER(EO291), EO291*COS(RADIANS(-$C291+Графики!$B$5))+EP291*SIN(RADIANS(-$C291+Графики!$B$5)),"")</f>
        <v/>
      </c>
      <c r="ES291" s="24"/>
      <c r="ET291" s="25"/>
      <c r="EU291" s="25"/>
      <c r="EV291" s="25"/>
      <c r="EW291" s="18" t="str">
        <f t="shared" si="742"/>
        <v/>
      </c>
      <c r="EX291" s="18" t="str">
        <f t="shared" si="743"/>
        <v/>
      </c>
      <c r="EY291" s="18" t="str">
        <f t="shared" si="687"/>
        <v/>
      </c>
      <c r="EZ291" s="18" t="str">
        <f t="shared" si="688"/>
        <v/>
      </c>
      <c r="FA291" s="18" t="str">
        <f>IF(ISNUMBER(EY291), EY291*COS(RADIANS(-$C291+Графики!$B$3))+EZ291*SIN(RADIANS(-$C291+Графики!$B$3)),"")</f>
        <v/>
      </c>
      <c r="FB291" s="19" t="str">
        <f>IF(ISNUMBER(EY291), EY291*COS(RADIANS(-$C291+Графики!$B$5))+EZ291*SIN(RADIANS(-$C291+Графики!$B$5)),"")</f>
        <v/>
      </c>
      <c r="FC291" s="24"/>
      <c r="FD291" s="25"/>
      <c r="FE291" s="25"/>
      <c r="FF291" s="25"/>
      <c r="FG291" s="18" t="str">
        <f t="shared" si="744"/>
        <v/>
      </c>
      <c r="FH291" s="18" t="str">
        <f t="shared" si="745"/>
        <v/>
      </c>
      <c r="FI291" s="18" t="str">
        <f t="shared" si="689"/>
        <v/>
      </c>
      <c r="FJ291" s="18" t="str">
        <f t="shared" si="690"/>
        <v/>
      </c>
      <c r="FK291" s="18" t="str">
        <f>IF(ISNUMBER(FI291), FI291*COS(RADIANS(-$C291+Графики!$B$3))+FJ291*SIN(RADIANS(-$C291+Графики!$B$3)),"")</f>
        <v/>
      </c>
      <c r="FL291" s="19" t="str">
        <f>IF(ISNUMBER(FI291), FI291*COS(RADIANS(-$C291+Графики!$B$5))+FJ291*SIN(RADIANS(-$C291+Графики!$B$5)),"")</f>
        <v/>
      </c>
      <c r="FM291" s="24"/>
      <c r="FN291" s="25"/>
      <c r="FO291" s="25"/>
      <c r="FP291" s="25"/>
      <c r="FQ291" s="18" t="str">
        <f t="shared" si="746"/>
        <v/>
      </c>
      <c r="FR291" s="18" t="str">
        <f t="shared" si="747"/>
        <v/>
      </c>
      <c r="FS291" s="18" t="str">
        <f t="shared" si="691"/>
        <v/>
      </c>
      <c r="FT291" s="18" t="str">
        <f t="shared" si="692"/>
        <v/>
      </c>
      <c r="FU291" s="18" t="str">
        <f>IF(ISNUMBER(FS291), FS291*COS(RADIANS(-$C291+Графики!$B$3))+FT291*SIN(RADIANS(-$C291+Графики!$B$3)),"")</f>
        <v/>
      </c>
      <c r="FV291" s="19" t="str">
        <f>IF(ISNUMBER(FS291), FS291*COS(RADIANS(-$C291+Графики!$B$5))+FT291*SIN(RADIANS(-$C291+Графики!$B$5)),"")</f>
        <v/>
      </c>
      <c r="FW291" s="24"/>
      <c r="FX291" s="25"/>
      <c r="FY291" s="25"/>
      <c r="FZ291" s="25"/>
      <c r="GA291" s="18" t="str">
        <f t="shared" si="748"/>
        <v/>
      </c>
      <c r="GB291" s="18" t="str">
        <f t="shared" si="749"/>
        <v/>
      </c>
      <c r="GC291" s="18" t="str">
        <f t="shared" si="693"/>
        <v/>
      </c>
      <c r="GD291" s="18" t="str">
        <f t="shared" si="694"/>
        <v/>
      </c>
      <c r="GE291" s="18" t="str">
        <f>IF(ISNUMBER(GC291), GC291*COS(RADIANS(-$C291+Графики!$B$3))+GD291*SIN(RADIANS(-$C291+Графики!$B$3)),"")</f>
        <v/>
      </c>
      <c r="GF291" s="19" t="str">
        <f>IF(ISNUMBER(GC291), GC291*COS(RADIANS(-$C291+Графики!$B$5))+GD291*SIN(RADIANS(-$C291+Графики!$B$5)),"")</f>
        <v/>
      </c>
      <c r="GG291" s="24"/>
      <c r="GH291" s="25"/>
      <c r="GI291" s="25"/>
      <c r="GJ291" s="25"/>
      <c r="GK291" s="18" t="str">
        <f t="shared" si="750"/>
        <v/>
      </c>
      <c r="GL291" s="18" t="str">
        <f t="shared" si="751"/>
        <v/>
      </c>
      <c r="GM291" s="18" t="str">
        <f t="shared" si="695"/>
        <v/>
      </c>
      <c r="GN291" s="18" t="str">
        <f t="shared" si="696"/>
        <v/>
      </c>
      <c r="GO291" s="18" t="str">
        <f>IF(ISNUMBER(GM291), GM291*COS(RADIANS(-$C291+Графики!$B$3))+GN291*SIN(RADIANS(-$C291+Графики!$B$3)),"")</f>
        <v/>
      </c>
      <c r="GP291" s="19" t="str">
        <f>IF(ISNUMBER(GM291), GM291*COS(RADIANS(-$C291+Графики!$B$5))+GN291*SIN(RADIANS(-$C291+Графики!$B$5)),"")</f>
        <v/>
      </c>
      <c r="GQ291" s="24"/>
      <c r="GR291" s="25"/>
      <c r="GS291" s="25"/>
      <c r="GT291" s="25"/>
      <c r="GU291" s="18" t="str">
        <f t="shared" si="752"/>
        <v/>
      </c>
      <c r="GV291" s="18" t="str">
        <f t="shared" si="753"/>
        <v/>
      </c>
      <c r="GW291" s="18" t="str">
        <f t="shared" si="697"/>
        <v/>
      </c>
      <c r="GX291" s="18" t="str">
        <f t="shared" si="698"/>
        <v/>
      </c>
      <c r="GY291" s="18" t="str">
        <f>IF(ISNUMBER(GW291), GW291*COS(RADIANS(-$C291+Графики!$B$3))+GX291*SIN(RADIANS(-$C291+Графики!$B$3)),"")</f>
        <v/>
      </c>
      <c r="GZ291" s="19" t="str">
        <f>IF(ISNUMBER(GW291), GW291*COS(RADIANS(-$C291+Графики!$B$5))+GX291*SIN(RADIANS(-$C291+Графики!$B$5)),"")</f>
        <v/>
      </c>
      <c r="HA291" s="24"/>
      <c r="HB291" s="25"/>
      <c r="HC291" s="25"/>
      <c r="HD291" s="25"/>
      <c r="HE291" s="18" t="str">
        <f t="shared" si="754"/>
        <v/>
      </c>
      <c r="HF291" s="18" t="str">
        <f t="shared" si="755"/>
        <v/>
      </c>
      <c r="HG291" s="18" t="str">
        <f t="shared" si="699"/>
        <v/>
      </c>
      <c r="HH291" s="18" t="str">
        <f t="shared" si="700"/>
        <v/>
      </c>
      <c r="HI291" s="18" t="str">
        <f>IF(ISNUMBER(HG291), HG291*COS(RADIANS(-$C291+Графики!$B$3))+HH291*SIN(RADIANS(-$C291+Графики!$B$3)),"")</f>
        <v/>
      </c>
      <c r="HJ291" s="19" t="str">
        <f>IF(ISNUMBER(HG291), HG291*COS(RADIANS(-$C291+Графики!$B$5))+HH291*SIN(RADIANS(-$C291+Графики!$B$5)),"")</f>
        <v/>
      </c>
      <c r="HK291" s="24"/>
      <c r="HL291" s="25"/>
      <c r="HM291" s="25"/>
      <c r="HN291" s="25"/>
      <c r="HO291" s="18" t="str">
        <f t="shared" si="756"/>
        <v/>
      </c>
      <c r="HP291" s="18" t="str">
        <f t="shared" si="757"/>
        <v/>
      </c>
      <c r="HQ291" s="18" t="str">
        <f t="shared" si="701"/>
        <v/>
      </c>
      <c r="HR291" s="18" t="str">
        <f t="shared" si="702"/>
        <v/>
      </c>
      <c r="HS291" s="18" t="str">
        <f>IF(ISNUMBER(HQ291), HQ291*COS(RADIANS(-$C291+Графики!$B$3))+HR291*SIN(RADIANS(-$C291+Графики!$B$3)),"")</f>
        <v/>
      </c>
      <c r="HT291" s="19" t="str">
        <f>IF(ISNUMBER(HQ291), HQ291*COS(RADIANS(-$C291+Графики!$B$5))+HR291*SIN(RADIANS(-$C291+Графики!$B$5)),"")</f>
        <v/>
      </c>
      <c r="HU291" s="24"/>
      <c r="HV291" s="25"/>
      <c r="HW291" s="25"/>
      <c r="HX291" s="25"/>
      <c r="HY291" s="18" t="str">
        <f t="shared" si="758"/>
        <v/>
      </c>
      <c r="HZ291" s="18" t="str">
        <f t="shared" si="759"/>
        <v/>
      </c>
      <c r="IA291" s="18" t="str">
        <f t="shared" si="703"/>
        <v/>
      </c>
      <c r="IB291" s="18" t="str">
        <f t="shared" si="704"/>
        <v/>
      </c>
      <c r="IC291" s="18" t="str">
        <f>IF(ISNUMBER(IA291), IA291*COS(RADIANS(-$C291+Графики!$B$3))+IB291*SIN(RADIANS(-$C291+Графики!$B$3)),"")</f>
        <v/>
      </c>
      <c r="ID291" s="19" t="str">
        <f>IF(ISNUMBER(IA291), IA291*COS(RADIANS(-$C291+Графики!$B$5))+IB291*SIN(RADIANS(-$C291+Графики!$B$5)),"")</f>
        <v/>
      </c>
      <c r="IE291" s="24"/>
      <c r="IF291" s="25"/>
      <c r="IG291" s="25"/>
      <c r="IH291" s="25"/>
      <c r="II291" s="18" t="str">
        <f t="shared" si="760"/>
        <v/>
      </c>
      <c r="IJ291" s="18" t="str">
        <f t="shared" si="761"/>
        <v/>
      </c>
      <c r="IK291" s="18" t="str">
        <f t="shared" si="705"/>
        <v/>
      </c>
      <c r="IL291" s="18" t="str">
        <f t="shared" si="706"/>
        <v/>
      </c>
      <c r="IM291" s="18" t="str">
        <f>IF(ISNUMBER(IK291), IK291*COS(RADIANS(-$C291+Графики!$B$3))+IL291*SIN(RADIANS(-$C291+Графики!$B$3)),"")</f>
        <v/>
      </c>
      <c r="IN291" s="19" t="str">
        <f>IF(ISNUMBER(IK291), IK291*COS(RADIANS(-$C291+Графики!$B$5))+IL291*SIN(RADIANS(-$C291+Графики!$B$5)),"")</f>
        <v/>
      </c>
      <c r="IO291" s="24"/>
      <c r="IP291" s="25"/>
      <c r="IQ291" s="25"/>
      <c r="IR291" s="25"/>
      <c r="IS291" s="18" t="str">
        <f t="shared" si="762"/>
        <v/>
      </c>
      <c r="IT291" s="18" t="str">
        <f t="shared" si="763"/>
        <v/>
      </c>
      <c r="IU291" s="18" t="str">
        <f t="shared" si="707"/>
        <v/>
      </c>
      <c r="IV291" s="18" t="str">
        <f t="shared" si="708"/>
        <v/>
      </c>
      <c r="IW291" s="18" t="str">
        <f>IF(ISNUMBER(IU291), IU291*COS(RADIANS(-$C291+Графики!$B$3))+IV291*SIN(RADIANS(-$C291+Графики!$B$3)),"")</f>
        <v/>
      </c>
      <c r="IX291" s="19" t="str">
        <f>IF(ISNUMBER(IU291), IU291*COS(RADIANS(-$C291+Графики!$B$5))+IV291*SIN(RADIANS(-$C291+Графики!$B$5)),"")</f>
        <v/>
      </c>
    </row>
    <row r="292" spans="1:258" s="88" customFormat="1" x14ac:dyDescent="0.25">
      <c r="A292" s="44">
        <v>292</v>
      </c>
      <c r="B292" s="50">
        <v>0</v>
      </c>
      <c r="C292" s="11">
        <f>IF(Графики!$A$7="Расчитывать с учетом закручивания скважины",B292,0)</f>
        <v>0</v>
      </c>
      <c r="D292" s="47">
        <v>144.5</v>
      </c>
      <c r="E292" s="34">
        <f t="shared" si="713"/>
        <v>0</v>
      </c>
      <c r="F292" s="35">
        <f t="shared" si="713"/>
        <v>0</v>
      </c>
      <c r="G292" s="35">
        <f t="shared" si="710"/>
        <v>0</v>
      </c>
      <c r="H292" s="36">
        <f t="shared" si="711"/>
        <v>0</v>
      </c>
      <c r="I292" s="29"/>
      <c r="J292" s="25"/>
      <c r="K292" s="25"/>
      <c r="L292" s="25"/>
      <c r="M292" s="18" t="str">
        <f t="shared" si="714"/>
        <v/>
      </c>
      <c r="N292" s="18" t="str">
        <f t="shared" si="715"/>
        <v/>
      </c>
      <c r="O292" s="18" t="str">
        <f t="shared" si="659"/>
        <v/>
      </c>
      <c r="P292" s="18" t="str">
        <f t="shared" si="660"/>
        <v/>
      </c>
      <c r="Q292" s="18" t="str">
        <f>IF(ISNUMBER(O292), O292*COS(RADIANS(-$C292+Графики!$B$3))+P292*SIN(RADIANS(-$C292+Графики!$B$3)),"")</f>
        <v/>
      </c>
      <c r="R292" s="19" t="str">
        <f>IF(ISNUMBER(O292), O292*COS(RADIANS(-$C292+Графики!$B$5))+P292*SIN(RADIANS(-$C292+Графики!$B$5)),"")</f>
        <v/>
      </c>
      <c r="S292" s="29"/>
      <c r="T292" s="25"/>
      <c r="U292" s="25"/>
      <c r="V292" s="25"/>
      <c r="W292" s="18" t="str">
        <f t="shared" si="716"/>
        <v/>
      </c>
      <c r="X292" s="18" t="str">
        <f t="shared" si="717"/>
        <v/>
      </c>
      <c r="Y292" s="18" t="str">
        <f t="shared" si="661"/>
        <v/>
      </c>
      <c r="Z292" s="18" t="str">
        <f t="shared" si="662"/>
        <v/>
      </c>
      <c r="AA292" s="18" t="str">
        <f>IF(ISNUMBER(Y292), Y292*COS(RADIANS(-$C292+Графики!$B$3))+Z292*SIN(RADIANS(-$C292+Графики!$B$3)),"")</f>
        <v/>
      </c>
      <c r="AB292" s="18" t="str">
        <f>IF(ISNUMBER(Y292), Y292*COS(RADIANS(-$C292+Графики!$B$5))+Z292*SIN(RADIANS(-$C292+Графики!$B$5)),"")</f>
        <v/>
      </c>
      <c r="AC292" s="24"/>
      <c r="AD292" s="25"/>
      <c r="AE292" s="25"/>
      <c r="AF292" s="25"/>
      <c r="AG292" s="18" t="str">
        <f t="shared" si="718"/>
        <v/>
      </c>
      <c r="AH292" s="18" t="str">
        <f t="shared" si="719"/>
        <v/>
      </c>
      <c r="AI292" s="18" t="str">
        <f t="shared" si="663"/>
        <v/>
      </c>
      <c r="AJ292" s="18" t="str">
        <f t="shared" si="664"/>
        <v/>
      </c>
      <c r="AK292" s="18" t="str">
        <f>IF(ISNUMBER(AI292), AI292*COS(RADIANS(-$C292+Графики!$B$3))+AJ292*SIN(RADIANS(-$C292+Графики!$B$3)),"")</f>
        <v/>
      </c>
      <c r="AL292" s="19" t="str">
        <f>IF(ISNUMBER(AI292), AI292*COS(RADIANS(-$C292+Графики!$B$5))+AJ292*SIN(RADIANS(-$C292+Графики!$B$5)),"")</f>
        <v/>
      </c>
      <c r="AM292" s="24"/>
      <c r="AN292" s="25"/>
      <c r="AO292" s="25"/>
      <c r="AP292" s="25"/>
      <c r="AQ292" s="18" t="str">
        <f t="shared" si="720"/>
        <v/>
      </c>
      <c r="AR292" s="18" t="str">
        <f t="shared" si="721"/>
        <v/>
      </c>
      <c r="AS292" s="18" t="str">
        <f t="shared" si="665"/>
        <v/>
      </c>
      <c r="AT292" s="18" t="str">
        <f t="shared" si="666"/>
        <v/>
      </c>
      <c r="AU292" s="18" t="str">
        <f>IF(ISNUMBER(AS292), AS292*COS(RADIANS(-$C292+Графики!$B$3))+AT292*SIN(RADIANS(-$C292+Графики!$B$3)),"")</f>
        <v/>
      </c>
      <c r="AV292" s="19" t="str">
        <f>IF(ISNUMBER(AS292), AS292*COS(RADIANS(-$C292+Графики!$B$5))+AT292*SIN(RADIANS(-$C292+Графики!$B$5)),"")</f>
        <v/>
      </c>
      <c r="AW292" s="24"/>
      <c r="AX292" s="25"/>
      <c r="AY292" s="25"/>
      <c r="AZ292" s="25"/>
      <c r="BA292" s="18" t="str">
        <f t="shared" si="722"/>
        <v/>
      </c>
      <c r="BB292" s="18" t="str">
        <f t="shared" si="723"/>
        <v/>
      </c>
      <c r="BC292" s="18" t="str">
        <f t="shared" si="667"/>
        <v/>
      </c>
      <c r="BD292" s="18" t="str">
        <f t="shared" si="668"/>
        <v/>
      </c>
      <c r="BE292" s="18" t="str">
        <f>IF(ISNUMBER(BC292), BC292*COS(RADIANS(-$C292+Графики!$B$3))+BD292*SIN(RADIANS(-$C292+Графики!$B$3)),"")</f>
        <v/>
      </c>
      <c r="BF292" s="19" t="str">
        <f>IF(ISNUMBER(BC292), BC292*COS(RADIANS(-$C292+Графики!$B$5))+BD292*SIN(RADIANS(-$C292+Графики!$B$5)),"")</f>
        <v/>
      </c>
      <c r="BG292" s="24"/>
      <c r="BH292" s="25"/>
      <c r="BI292" s="25"/>
      <c r="BJ292" s="25"/>
      <c r="BK292" s="18" t="str">
        <f t="shared" si="724"/>
        <v/>
      </c>
      <c r="BL292" s="18" t="str">
        <f t="shared" si="725"/>
        <v/>
      </c>
      <c r="BM292" s="18" t="str">
        <f t="shared" si="669"/>
        <v/>
      </c>
      <c r="BN292" s="18" t="str">
        <f t="shared" si="670"/>
        <v/>
      </c>
      <c r="BO292" s="18" t="str">
        <f>IF(ISNUMBER(BM292), BM292*COS(RADIANS(-$C292+Графики!$B$3))+BN292*SIN(RADIANS(-$C292+Графики!$B$3)),"")</f>
        <v/>
      </c>
      <c r="BP292" s="19" t="str">
        <f>IF(ISNUMBER(BM292), BM292*COS(RADIANS(-$C292+Графики!$B$5))+BN292*SIN(RADIANS(-$C292+Графики!$B$5)),"")</f>
        <v/>
      </c>
      <c r="BQ292" s="24"/>
      <c r="BR292" s="25"/>
      <c r="BS292" s="25"/>
      <c r="BT292" s="25"/>
      <c r="BU292" s="18" t="str">
        <f t="shared" si="726"/>
        <v/>
      </c>
      <c r="BV292" s="18" t="str">
        <f t="shared" si="727"/>
        <v/>
      </c>
      <c r="BW292" s="18" t="str">
        <f t="shared" si="671"/>
        <v/>
      </c>
      <c r="BX292" s="18" t="str">
        <f t="shared" si="672"/>
        <v/>
      </c>
      <c r="BY292" s="18" t="str">
        <f>IF(ISNUMBER(BW292), BW292*COS(RADIANS(-$C292+Графики!$B$3))+BX292*SIN(RADIANS(-$C292+Графики!$B$3)),"")</f>
        <v/>
      </c>
      <c r="BZ292" s="19" t="str">
        <f>IF(ISNUMBER(BW292), BW292*COS(RADIANS(-$C292+Графики!$B$5))+BX292*SIN(RADIANS(-$C292+Графики!$B$5)),"")</f>
        <v/>
      </c>
      <c r="CA292" s="29"/>
      <c r="CB292" s="25"/>
      <c r="CC292" s="25"/>
      <c r="CD292" s="25"/>
      <c r="CE292" s="18" t="str">
        <f t="shared" si="728"/>
        <v/>
      </c>
      <c r="CF292" s="18" t="str">
        <f t="shared" si="729"/>
        <v/>
      </c>
      <c r="CG292" s="18" t="str">
        <f t="shared" si="673"/>
        <v/>
      </c>
      <c r="CH292" s="18" t="str">
        <f t="shared" si="674"/>
        <v/>
      </c>
      <c r="CI292" s="18" t="str">
        <f>IF(ISNUMBER(CG292), CG292*COS(RADIANS(-$C292+Графики!$B$3))+CH292*SIN(RADIANS(-$C292+Графики!$B$3)),"")</f>
        <v/>
      </c>
      <c r="CJ292" s="19" t="str">
        <f>IF(ISNUMBER(CG292), CG292*COS(RADIANS(-$C292+Графики!$B$5))+CH292*SIN(RADIANS(-$C292+Графики!$B$5)),"")</f>
        <v/>
      </c>
      <c r="CK292" s="24"/>
      <c r="CL292" s="25"/>
      <c r="CM292" s="25"/>
      <c r="CN292" s="25"/>
      <c r="CO292" s="18" t="str">
        <f t="shared" si="730"/>
        <v/>
      </c>
      <c r="CP292" s="18" t="str">
        <f t="shared" si="731"/>
        <v/>
      </c>
      <c r="CQ292" s="18" t="str">
        <f t="shared" si="675"/>
        <v/>
      </c>
      <c r="CR292" s="18" t="str">
        <f t="shared" si="676"/>
        <v/>
      </c>
      <c r="CS292" s="18" t="str">
        <f>IF(ISNUMBER(CQ292), CQ292*COS(RADIANS(-$C292+Графики!$B$3))+CR292*SIN(RADIANS(-$C292+Графики!$B$3)),"")</f>
        <v/>
      </c>
      <c r="CT292" s="19" t="str">
        <f>IF(ISNUMBER(CQ292), CQ292*COS(RADIANS(-$C292+Графики!$B$5))+CR292*SIN(RADIANS(-$C292+Графики!$B$5)),"")</f>
        <v/>
      </c>
      <c r="CU292" s="24"/>
      <c r="CV292" s="25"/>
      <c r="CW292" s="25"/>
      <c r="CX292" s="25"/>
      <c r="CY292" s="18" t="str">
        <f t="shared" si="732"/>
        <v/>
      </c>
      <c r="CZ292" s="18" t="str">
        <f t="shared" si="733"/>
        <v/>
      </c>
      <c r="DA292" s="18" t="str">
        <f t="shared" si="677"/>
        <v/>
      </c>
      <c r="DB292" s="18" t="str">
        <f t="shared" si="678"/>
        <v/>
      </c>
      <c r="DC292" s="18" t="str">
        <f>IF(ISNUMBER(DA292), DA292*COS(RADIANS(-$C292+Графики!$B$3))+DB292*SIN(RADIANS(-$C292+Графики!$B$3)),"")</f>
        <v/>
      </c>
      <c r="DD292" s="19" t="str">
        <f>IF(ISNUMBER(DA292), DA292*COS(RADIANS(-$C292+Графики!$B$5))+DB292*SIN(RADIANS(-$C292+Графики!$B$5)),"")</f>
        <v/>
      </c>
      <c r="DE292" s="24"/>
      <c r="DF292" s="25"/>
      <c r="DG292" s="25"/>
      <c r="DH292" s="25"/>
      <c r="DI292" s="18" t="str">
        <f t="shared" si="734"/>
        <v/>
      </c>
      <c r="DJ292" s="18" t="str">
        <f t="shared" si="735"/>
        <v/>
      </c>
      <c r="DK292" s="18" t="str">
        <f t="shared" si="679"/>
        <v/>
      </c>
      <c r="DL292" s="18" t="str">
        <f t="shared" si="680"/>
        <v/>
      </c>
      <c r="DM292" s="18" t="str">
        <f>IF(ISNUMBER(DK292), DK292*COS(RADIANS(-$C292+Графики!$B$3))+DL292*SIN(RADIANS(-$C292+Графики!$B$3)),"")</f>
        <v/>
      </c>
      <c r="DN292" s="19" t="str">
        <f>IF(ISNUMBER(DK292), DK292*COS(RADIANS(-$C292+Графики!$B$5))+DL292*SIN(RADIANS(-$C292+Графики!$B$5)),"")</f>
        <v/>
      </c>
      <c r="DO292" s="24"/>
      <c r="DP292" s="25"/>
      <c r="DQ292" s="25"/>
      <c r="DR292" s="25"/>
      <c r="DS292" s="18" t="str">
        <f t="shared" si="736"/>
        <v/>
      </c>
      <c r="DT292" s="18" t="str">
        <f t="shared" si="737"/>
        <v/>
      </c>
      <c r="DU292" s="18" t="str">
        <f t="shared" si="681"/>
        <v/>
      </c>
      <c r="DV292" s="18" t="str">
        <f t="shared" si="682"/>
        <v/>
      </c>
      <c r="DW292" s="18" t="str">
        <f>IF(ISNUMBER(DU292), DU292*COS(RADIANS(-$C292+Графики!$B$3))+DV292*SIN(RADIANS(-$C292+Графики!$B$3)),"")</f>
        <v/>
      </c>
      <c r="DX292" s="19" t="str">
        <f>IF(ISNUMBER(DU292), DU292*COS(RADIANS(-$C292+Графики!$B$5))+DV292*SIN(RADIANS(-$C292+Графики!$B$5)),"")</f>
        <v/>
      </c>
      <c r="DY292" s="24"/>
      <c r="DZ292" s="25"/>
      <c r="EA292" s="25"/>
      <c r="EB292" s="25"/>
      <c r="EC292" s="18" t="str">
        <f t="shared" si="738"/>
        <v/>
      </c>
      <c r="ED292" s="18" t="str">
        <f t="shared" si="739"/>
        <v/>
      </c>
      <c r="EE292" s="18" t="str">
        <f t="shared" si="683"/>
        <v/>
      </c>
      <c r="EF292" s="18" t="str">
        <f t="shared" si="684"/>
        <v/>
      </c>
      <c r="EG292" s="18" t="str">
        <f>IF(ISNUMBER(EE292), EE292*COS(RADIANS(-$C292+Графики!$B$3))+EF292*SIN(RADIANS(-$C292+Графики!$B$3)),"")</f>
        <v/>
      </c>
      <c r="EH292" s="19" t="str">
        <f>IF(ISNUMBER(EE292), EE292*COS(RADIANS(-$C292+Графики!$B$5))+EF292*SIN(RADIANS(-$C292+Графики!$B$5)),"")</f>
        <v/>
      </c>
      <c r="EI292" s="24"/>
      <c r="EJ292" s="25"/>
      <c r="EK292" s="25"/>
      <c r="EL292" s="25"/>
      <c r="EM292" s="18" t="str">
        <f t="shared" si="740"/>
        <v/>
      </c>
      <c r="EN292" s="18" t="str">
        <f t="shared" si="741"/>
        <v/>
      </c>
      <c r="EO292" s="18" t="str">
        <f t="shared" si="685"/>
        <v/>
      </c>
      <c r="EP292" s="18" t="str">
        <f t="shared" si="686"/>
        <v/>
      </c>
      <c r="EQ292" s="18" t="str">
        <f>IF(ISNUMBER(EO292), EO292*COS(RADIANS(-$C292+Графики!$B$3))+EP292*SIN(RADIANS(-$C292+Графики!$B$3)),"")</f>
        <v/>
      </c>
      <c r="ER292" s="19" t="str">
        <f>IF(ISNUMBER(EO292), EO292*COS(RADIANS(-$C292+Графики!$B$5))+EP292*SIN(RADIANS(-$C292+Графики!$B$5)),"")</f>
        <v/>
      </c>
      <c r="ES292" s="24"/>
      <c r="ET292" s="25"/>
      <c r="EU292" s="25"/>
      <c r="EV292" s="25"/>
      <c r="EW292" s="18" t="str">
        <f t="shared" si="742"/>
        <v/>
      </c>
      <c r="EX292" s="18" t="str">
        <f t="shared" si="743"/>
        <v/>
      </c>
      <c r="EY292" s="18" t="str">
        <f t="shared" si="687"/>
        <v/>
      </c>
      <c r="EZ292" s="18" t="str">
        <f t="shared" si="688"/>
        <v/>
      </c>
      <c r="FA292" s="18" t="str">
        <f>IF(ISNUMBER(EY292), EY292*COS(RADIANS(-$C292+Графики!$B$3))+EZ292*SIN(RADIANS(-$C292+Графики!$B$3)),"")</f>
        <v/>
      </c>
      <c r="FB292" s="19" t="str">
        <f>IF(ISNUMBER(EY292), EY292*COS(RADIANS(-$C292+Графики!$B$5))+EZ292*SIN(RADIANS(-$C292+Графики!$B$5)),"")</f>
        <v/>
      </c>
      <c r="FC292" s="24"/>
      <c r="FD292" s="25"/>
      <c r="FE292" s="25"/>
      <c r="FF292" s="25"/>
      <c r="FG292" s="18" t="str">
        <f t="shared" si="744"/>
        <v/>
      </c>
      <c r="FH292" s="18" t="str">
        <f t="shared" si="745"/>
        <v/>
      </c>
      <c r="FI292" s="18" t="str">
        <f t="shared" si="689"/>
        <v/>
      </c>
      <c r="FJ292" s="18" t="str">
        <f t="shared" si="690"/>
        <v/>
      </c>
      <c r="FK292" s="18" t="str">
        <f>IF(ISNUMBER(FI292), FI292*COS(RADIANS(-$C292+Графики!$B$3))+FJ292*SIN(RADIANS(-$C292+Графики!$B$3)),"")</f>
        <v/>
      </c>
      <c r="FL292" s="19" t="str">
        <f>IF(ISNUMBER(FI292), FI292*COS(RADIANS(-$C292+Графики!$B$5))+FJ292*SIN(RADIANS(-$C292+Графики!$B$5)),"")</f>
        <v/>
      </c>
      <c r="FM292" s="24"/>
      <c r="FN292" s="25"/>
      <c r="FO292" s="25"/>
      <c r="FP292" s="25"/>
      <c r="FQ292" s="18" t="str">
        <f t="shared" si="746"/>
        <v/>
      </c>
      <c r="FR292" s="18" t="str">
        <f t="shared" si="747"/>
        <v/>
      </c>
      <c r="FS292" s="18" t="str">
        <f t="shared" si="691"/>
        <v/>
      </c>
      <c r="FT292" s="18" t="str">
        <f t="shared" si="692"/>
        <v/>
      </c>
      <c r="FU292" s="18" t="str">
        <f>IF(ISNUMBER(FS292), FS292*COS(RADIANS(-$C292+Графики!$B$3))+FT292*SIN(RADIANS(-$C292+Графики!$B$3)),"")</f>
        <v/>
      </c>
      <c r="FV292" s="19" t="str">
        <f>IF(ISNUMBER(FS292), FS292*COS(RADIANS(-$C292+Графики!$B$5))+FT292*SIN(RADIANS(-$C292+Графики!$B$5)),"")</f>
        <v/>
      </c>
      <c r="FW292" s="24"/>
      <c r="FX292" s="25"/>
      <c r="FY292" s="25"/>
      <c r="FZ292" s="25"/>
      <c r="GA292" s="18" t="str">
        <f t="shared" si="748"/>
        <v/>
      </c>
      <c r="GB292" s="18" t="str">
        <f t="shared" si="749"/>
        <v/>
      </c>
      <c r="GC292" s="18" t="str">
        <f t="shared" si="693"/>
        <v/>
      </c>
      <c r="GD292" s="18" t="str">
        <f t="shared" si="694"/>
        <v/>
      </c>
      <c r="GE292" s="18" t="str">
        <f>IF(ISNUMBER(GC292), GC292*COS(RADIANS(-$C292+Графики!$B$3))+GD292*SIN(RADIANS(-$C292+Графики!$B$3)),"")</f>
        <v/>
      </c>
      <c r="GF292" s="19" t="str">
        <f>IF(ISNUMBER(GC292), GC292*COS(RADIANS(-$C292+Графики!$B$5))+GD292*SIN(RADIANS(-$C292+Графики!$B$5)),"")</f>
        <v/>
      </c>
      <c r="GG292" s="24"/>
      <c r="GH292" s="25"/>
      <c r="GI292" s="25"/>
      <c r="GJ292" s="25"/>
      <c r="GK292" s="18" t="str">
        <f t="shared" si="750"/>
        <v/>
      </c>
      <c r="GL292" s="18" t="str">
        <f t="shared" si="751"/>
        <v/>
      </c>
      <c r="GM292" s="18" t="str">
        <f t="shared" si="695"/>
        <v/>
      </c>
      <c r="GN292" s="18" t="str">
        <f t="shared" si="696"/>
        <v/>
      </c>
      <c r="GO292" s="18" t="str">
        <f>IF(ISNUMBER(GM292), GM292*COS(RADIANS(-$C292+Графики!$B$3))+GN292*SIN(RADIANS(-$C292+Графики!$B$3)),"")</f>
        <v/>
      </c>
      <c r="GP292" s="19" t="str">
        <f>IF(ISNUMBER(GM292), GM292*COS(RADIANS(-$C292+Графики!$B$5))+GN292*SIN(RADIANS(-$C292+Графики!$B$5)),"")</f>
        <v/>
      </c>
      <c r="GQ292" s="24"/>
      <c r="GR292" s="25"/>
      <c r="GS292" s="25"/>
      <c r="GT292" s="25"/>
      <c r="GU292" s="18" t="str">
        <f t="shared" si="752"/>
        <v/>
      </c>
      <c r="GV292" s="18" t="str">
        <f t="shared" si="753"/>
        <v/>
      </c>
      <c r="GW292" s="18" t="str">
        <f t="shared" si="697"/>
        <v/>
      </c>
      <c r="GX292" s="18" t="str">
        <f t="shared" si="698"/>
        <v/>
      </c>
      <c r="GY292" s="18" t="str">
        <f>IF(ISNUMBER(GW292), GW292*COS(RADIANS(-$C292+Графики!$B$3))+GX292*SIN(RADIANS(-$C292+Графики!$B$3)),"")</f>
        <v/>
      </c>
      <c r="GZ292" s="19" t="str">
        <f>IF(ISNUMBER(GW292), GW292*COS(RADIANS(-$C292+Графики!$B$5))+GX292*SIN(RADIANS(-$C292+Графики!$B$5)),"")</f>
        <v/>
      </c>
      <c r="HA292" s="24"/>
      <c r="HB292" s="25"/>
      <c r="HC292" s="25"/>
      <c r="HD292" s="25"/>
      <c r="HE292" s="18" t="str">
        <f t="shared" si="754"/>
        <v/>
      </c>
      <c r="HF292" s="18" t="str">
        <f t="shared" si="755"/>
        <v/>
      </c>
      <c r="HG292" s="18" t="str">
        <f t="shared" si="699"/>
        <v/>
      </c>
      <c r="HH292" s="18" t="str">
        <f t="shared" si="700"/>
        <v/>
      </c>
      <c r="HI292" s="18" t="str">
        <f>IF(ISNUMBER(HG292), HG292*COS(RADIANS(-$C292+Графики!$B$3))+HH292*SIN(RADIANS(-$C292+Графики!$B$3)),"")</f>
        <v/>
      </c>
      <c r="HJ292" s="19" t="str">
        <f>IF(ISNUMBER(HG292), HG292*COS(RADIANS(-$C292+Графики!$B$5))+HH292*SIN(RADIANS(-$C292+Графики!$B$5)),"")</f>
        <v/>
      </c>
      <c r="HK292" s="24"/>
      <c r="HL292" s="25"/>
      <c r="HM292" s="25"/>
      <c r="HN292" s="25"/>
      <c r="HO292" s="18" t="str">
        <f t="shared" si="756"/>
        <v/>
      </c>
      <c r="HP292" s="18" t="str">
        <f t="shared" si="757"/>
        <v/>
      </c>
      <c r="HQ292" s="18" t="str">
        <f t="shared" si="701"/>
        <v/>
      </c>
      <c r="HR292" s="18" t="str">
        <f t="shared" si="702"/>
        <v/>
      </c>
      <c r="HS292" s="18" t="str">
        <f>IF(ISNUMBER(HQ292), HQ292*COS(RADIANS(-$C292+Графики!$B$3))+HR292*SIN(RADIANS(-$C292+Графики!$B$3)),"")</f>
        <v/>
      </c>
      <c r="HT292" s="19" t="str">
        <f>IF(ISNUMBER(HQ292), HQ292*COS(RADIANS(-$C292+Графики!$B$5))+HR292*SIN(RADIANS(-$C292+Графики!$B$5)),"")</f>
        <v/>
      </c>
      <c r="HU292" s="24"/>
      <c r="HV292" s="25"/>
      <c r="HW292" s="25"/>
      <c r="HX292" s="25"/>
      <c r="HY292" s="18" t="str">
        <f t="shared" si="758"/>
        <v/>
      </c>
      <c r="HZ292" s="18" t="str">
        <f t="shared" si="759"/>
        <v/>
      </c>
      <c r="IA292" s="18" t="str">
        <f t="shared" si="703"/>
        <v/>
      </c>
      <c r="IB292" s="18" t="str">
        <f t="shared" si="704"/>
        <v/>
      </c>
      <c r="IC292" s="18" t="str">
        <f>IF(ISNUMBER(IA292), IA292*COS(RADIANS(-$C292+Графики!$B$3))+IB292*SIN(RADIANS(-$C292+Графики!$B$3)),"")</f>
        <v/>
      </c>
      <c r="ID292" s="19" t="str">
        <f>IF(ISNUMBER(IA292), IA292*COS(RADIANS(-$C292+Графики!$B$5))+IB292*SIN(RADIANS(-$C292+Графики!$B$5)),"")</f>
        <v/>
      </c>
      <c r="IE292" s="24"/>
      <c r="IF292" s="25"/>
      <c r="IG292" s="25"/>
      <c r="IH292" s="25"/>
      <c r="II292" s="18" t="str">
        <f t="shared" si="760"/>
        <v/>
      </c>
      <c r="IJ292" s="18" t="str">
        <f t="shared" si="761"/>
        <v/>
      </c>
      <c r="IK292" s="18" t="str">
        <f t="shared" si="705"/>
        <v/>
      </c>
      <c r="IL292" s="18" t="str">
        <f t="shared" si="706"/>
        <v/>
      </c>
      <c r="IM292" s="18" t="str">
        <f>IF(ISNUMBER(IK292), IK292*COS(RADIANS(-$C292+Графики!$B$3))+IL292*SIN(RADIANS(-$C292+Графики!$B$3)),"")</f>
        <v/>
      </c>
      <c r="IN292" s="19" t="str">
        <f>IF(ISNUMBER(IK292), IK292*COS(RADIANS(-$C292+Графики!$B$5))+IL292*SIN(RADIANS(-$C292+Графики!$B$5)),"")</f>
        <v/>
      </c>
      <c r="IO292" s="24"/>
      <c r="IP292" s="25"/>
      <c r="IQ292" s="25"/>
      <c r="IR292" s="25"/>
      <c r="IS292" s="18" t="str">
        <f t="shared" si="762"/>
        <v/>
      </c>
      <c r="IT292" s="18" t="str">
        <f t="shared" si="763"/>
        <v/>
      </c>
      <c r="IU292" s="18" t="str">
        <f t="shared" si="707"/>
        <v/>
      </c>
      <c r="IV292" s="18" t="str">
        <f t="shared" si="708"/>
        <v/>
      </c>
      <c r="IW292" s="18" t="str">
        <f>IF(ISNUMBER(IU292), IU292*COS(RADIANS(-$C292+Графики!$B$3))+IV292*SIN(RADIANS(-$C292+Графики!$B$3)),"")</f>
        <v/>
      </c>
      <c r="IX292" s="19" t="str">
        <f>IF(ISNUMBER(IU292), IU292*COS(RADIANS(-$C292+Графики!$B$5))+IV292*SIN(RADIANS(-$C292+Графики!$B$5)),"")</f>
        <v/>
      </c>
    </row>
    <row r="293" spans="1:258" s="88" customFormat="1" x14ac:dyDescent="0.25">
      <c r="A293" s="44">
        <v>293</v>
      </c>
      <c r="B293" s="50">
        <v>0</v>
      </c>
      <c r="C293" s="11">
        <f>IF(Графики!$A$7="Расчитывать с учетом закручивания скважины",B293,0)</f>
        <v>0</v>
      </c>
      <c r="D293" s="47">
        <v>145</v>
      </c>
      <c r="E293" s="34">
        <f t="shared" si="713"/>
        <v>0</v>
      </c>
      <c r="F293" s="35">
        <f t="shared" si="713"/>
        <v>0</v>
      </c>
      <c r="G293" s="35">
        <f t="shared" si="710"/>
        <v>0</v>
      </c>
      <c r="H293" s="36">
        <f t="shared" si="711"/>
        <v>0</v>
      </c>
      <c r="I293" s="29"/>
      <c r="J293" s="25"/>
      <c r="K293" s="25"/>
      <c r="L293" s="25"/>
      <c r="M293" s="18" t="str">
        <f t="shared" si="714"/>
        <v/>
      </c>
      <c r="N293" s="18" t="str">
        <f t="shared" si="715"/>
        <v/>
      </c>
      <c r="O293" s="18" t="str">
        <f t="shared" si="659"/>
        <v/>
      </c>
      <c r="P293" s="18" t="str">
        <f t="shared" si="660"/>
        <v/>
      </c>
      <c r="Q293" s="18" t="str">
        <f>IF(ISNUMBER(O293), O293*COS(RADIANS(-$C293+Графики!$B$3))+P293*SIN(RADIANS(-$C293+Графики!$B$3)),"")</f>
        <v/>
      </c>
      <c r="R293" s="19" t="str">
        <f>IF(ISNUMBER(O293), O293*COS(RADIANS(-$C293+Графики!$B$5))+P293*SIN(RADIANS(-$C293+Графики!$B$5)),"")</f>
        <v/>
      </c>
      <c r="S293" s="29"/>
      <c r="T293" s="25"/>
      <c r="U293" s="25"/>
      <c r="V293" s="25"/>
      <c r="W293" s="18" t="str">
        <f t="shared" si="716"/>
        <v/>
      </c>
      <c r="X293" s="18" t="str">
        <f t="shared" si="717"/>
        <v/>
      </c>
      <c r="Y293" s="18" t="str">
        <f t="shared" si="661"/>
        <v/>
      </c>
      <c r="Z293" s="18" t="str">
        <f t="shared" si="662"/>
        <v/>
      </c>
      <c r="AA293" s="18" t="str">
        <f>IF(ISNUMBER(Y293), Y293*COS(RADIANS(-$C293+Графики!$B$3))+Z293*SIN(RADIANS(-$C293+Графики!$B$3)),"")</f>
        <v/>
      </c>
      <c r="AB293" s="18" t="str">
        <f>IF(ISNUMBER(Y293), Y293*COS(RADIANS(-$C293+Графики!$B$5))+Z293*SIN(RADIANS(-$C293+Графики!$B$5)),"")</f>
        <v/>
      </c>
      <c r="AC293" s="24"/>
      <c r="AD293" s="25"/>
      <c r="AE293" s="25"/>
      <c r="AF293" s="25"/>
      <c r="AG293" s="18" t="str">
        <f t="shared" si="718"/>
        <v/>
      </c>
      <c r="AH293" s="18" t="str">
        <f t="shared" si="719"/>
        <v/>
      </c>
      <c r="AI293" s="18" t="str">
        <f t="shared" si="663"/>
        <v/>
      </c>
      <c r="AJ293" s="18" t="str">
        <f t="shared" si="664"/>
        <v/>
      </c>
      <c r="AK293" s="18" t="str">
        <f>IF(ISNUMBER(AI293), AI293*COS(RADIANS(-$C293+Графики!$B$3))+AJ293*SIN(RADIANS(-$C293+Графики!$B$3)),"")</f>
        <v/>
      </c>
      <c r="AL293" s="19" t="str">
        <f>IF(ISNUMBER(AI293), AI293*COS(RADIANS(-$C293+Графики!$B$5))+AJ293*SIN(RADIANS(-$C293+Графики!$B$5)),"")</f>
        <v/>
      </c>
      <c r="AM293" s="24"/>
      <c r="AN293" s="25"/>
      <c r="AO293" s="25"/>
      <c r="AP293" s="25"/>
      <c r="AQ293" s="18" t="str">
        <f t="shared" si="720"/>
        <v/>
      </c>
      <c r="AR293" s="18" t="str">
        <f t="shared" si="721"/>
        <v/>
      </c>
      <c r="AS293" s="18" t="str">
        <f t="shared" si="665"/>
        <v/>
      </c>
      <c r="AT293" s="18" t="str">
        <f t="shared" si="666"/>
        <v/>
      </c>
      <c r="AU293" s="18" t="str">
        <f>IF(ISNUMBER(AS293), AS293*COS(RADIANS(-$C293+Графики!$B$3))+AT293*SIN(RADIANS(-$C293+Графики!$B$3)),"")</f>
        <v/>
      </c>
      <c r="AV293" s="19" t="str">
        <f>IF(ISNUMBER(AS293), AS293*COS(RADIANS(-$C293+Графики!$B$5))+AT293*SIN(RADIANS(-$C293+Графики!$B$5)),"")</f>
        <v/>
      </c>
      <c r="AW293" s="24"/>
      <c r="AX293" s="25"/>
      <c r="AY293" s="25"/>
      <c r="AZ293" s="25"/>
      <c r="BA293" s="18" t="str">
        <f t="shared" si="722"/>
        <v/>
      </c>
      <c r="BB293" s="18" t="str">
        <f t="shared" si="723"/>
        <v/>
      </c>
      <c r="BC293" s="18" t="str">
        <f t="shared" si="667"/>
        <v/>
      </c>
      <c r="BD293" s="18" t="str">
        <f t="shared" si="668"/>
        <v/>
      </c>
      <c r="BE293" s="18" t="str">
        <f>IF(ISNUMBER(BC293), BC293*COS(RADIANS(-$C293+Графики!$B$3))+BD293*SIN(RADIANS(-$C293+Графики!$B$3)),"")</f>
        <v/>
      </c>
      <c r="BF293" s="19" t="str">
        <f>IF(ISNUMBER(BC293), BC293*COS(RADIANS(-$C293+Графики!$B$5))+BD293*SIN(RADIANS(-$C293+Графики!$B$5)),"")</f>
        <v/>
      </c>
      <c r="BG293" s="24"/>
      <c r="BH293" s="25"/>
      <c r="BI293" s="25"/>
      <c r="BJ293" s="25"/>
      <c r="BK293" s="18" t="str">
        <f t="shared" si="724"/>
        <v/>
      </c>
      <c r="BL293" s="18" t="str">
        <f t="shared" si="725"/>
        <v/>
      </c>
      <c r="BM293" s="18" t="str">
        <f t="shared" si="669"/>
        <v/>
      </c>
      <c r="BN293" s="18" t="str">
        <f t="shared" si="670"/>
        <v/>
      </c>
      <c r="BO293" s="18" t="str">
        <f>IF(ISNUMBER(BM293), BM293*COS(RADIANS(-$C293+Графики!$B$3))+BN293*SIN(RADIANS(-$C293+Графики!$B$3)),"")</f>
        <v/>
      </c>
      <c r="BP293" s="19" t="str">
        <f>IF(ISNUMBER(BM293), BM293*COS(RADIANS(-$C293+Графики!$B$5))+BN293*SIN(RADIANS(-$C293+Графики!$B$5)),"")</f>
        <v/>
      </c>
      <c r="BQ293" s="24"/>
      <c r="BR293" s="25"/>
      <c r="BS293" s="25"/>
      <c r="BT293" s="25"/>
      <c r="BU293" s="18" t="str">
        <f t="shared" si="726"/>
        <v/>
      </c>
      <c r="BV293" s="18" t="str">
        <f t="shared" si="727"/>
        <v/>
      </c>
      <c r="BW293" s="18" t="str">
        <f t="shared" si="671"/>
        <v/>
      </c>
      <c r="BX293" s="18" t="str">
        <f t="shared" si="672"/>
        <v/>
      </c>
      <c r="BY293" s="18" t="str">
        <f>IF(ISNUMBER(BW293), BW293*COS(RADIANS(-$C293+Графики!$B$3))+BX293*SIN(RADIANS(-$C293+Графики!$B$3)),"")</f>
        <v/>
      </c>
      <c r="BZ293" s="19" t="str">
        <f>IF(ISNUMBER(BW293), BW293*COS(RADIANS(-$C293+Графики!$B$5))+BX293*SIN(RADIANS(-$C293+Графики!$B$5)),"")</f>
        <v/>
      </c>
      <c r="CA293" s="29"/>
      <c r="CB293" s="25"/>
      <c r="CC293" s="25"/>
      <c r="CD293" s="25"/>
      <c r="CE293" s="18" t="str">
        <f t="shared" si="728"/>
        <v/>
      </c>
      <c r="CF293" s="18" t="str">
        <f t="shared" si="729"/>
        <v/>
      </c>
      <c r="CG293" s="18" t="str">
        <f t="shared" si="673"/>
        <v/>
      </c>
      <c r="CH293" s="18" t="str">
        <f t="shared" si="674"/>
        <v/>
      </c>
      <c r="CI293" s="18" t="str">
        <f>IF(ISNUMBER(CG293), CG293*COS(RADIANS(-$C293+Графики!$B$3))+CH293*SIN(RADIANS(-$C293+Графики!$B$3)),"")</f>
        <v/>
      </c>
      <c r="CJ293" s="19" t="str">
        <f>IF(ISNUMBER(CG293), CG293*COS(RADIANS(-$C293+Графики!$B$5))+CH293*SIN(RADIANS(-$C293+Графики!$B$5)),"")</f>
        <v/>
      </c>
      <c r="CK293" s="24"/>
      <c r="CL293" s="25"/>
      <c r="CM293" s="25"/>
      <c r="CN293" s="25"/>
      <c r="CO293" s="18" t="str">
        <f t="shared" si="730"/>
        <v/>
      </c>
      <c r="CP293" s="18" t="str">
        <f t="shared" si="731"/>
        <v/>
      </c>
      <c r="CQ293" s="18" t="str">
        <f t="shared" si="675"/>
        <v/>
      </c>
      <c r="CR293" s="18" t="str">
        <f t="shared" si="676"/>
        <v/>
      </c>
      <c r="CS293" s="18" t="str">
        <f>IF(ISNUMBER(CQ293), CQ293*COS(RADIANS(-$C293+Графики!$B$3))+CR293*SIN(RADIANS(-$C293+Графики!$B$3)),"")</f>
        <v/>
      </c>
      <c r="CT293" s="19" t="str">
        <f>IF(ISNUMBER(CQ293), CQ293*COS(RADIANS(-$C293+Графики!$B$5))+CR293*SIN(RADIANS(-$C293+Графики!$B$5)),"")</f>
        <v/>
      </c>
      <c r="CU293" s="24"/>
      <c r="CV293" s="25"/>
      <c r="CW293" s="25"/>
      <c r="CX293" s="25"/>
      <c r="CY293" s="18" t="str">
        <f t="shared" si="732"/>
        <v/>
      </c>
      <c r="CZ293" s="18" t="str">
        <f t="shared" si="733"/>
        <v/>
      </c>
      <c r="DA293" s="18" t="str">
        <f t="shared" si="677"/>
        <v/>
      </c>
      <c r="DB293" s="18" t="str">
        <f t="shared" si="678"/>
        <v/>
      </c>
      <c r="DC293" s="18" t="str">
        <f>IF(ISNUMBER(DA293), DA293*COS(RADIANS(-$C293+Графики!$B$3))+DB293*SIN(RADIANS(-$C293+Графики!$B$3)),"")</f>
        <v/>
      </c>
      <c r="DD293" s="19" t="str">
        <f>IF(ISNUMBER(DA293), DA293*COS(RADIANS(-$C293+Графики!$B$5))+DB293*SIN(RADIANS(-$C293+Графики!$B$5)),"")</f>
        <v/>
      </c>
      <c r="DE293" s="24"/>
      <c r="DF293" s="25"/>
      <c r="DG293" s="25"/>
      <c r="DH293" s="25"/>
      <c r="DI293" s="18" t="str">
        <f t="shared" si="734"/>
        <v/>
      </c>
      <c r="DJ293" s="18" t="str">
        <f t="shared" si="735"/>
        <v/>
      </c>
      <c r="DK293" s="18" t="str">
        <f t="shared" si="679"/>
        <v/>
      </c>
      <c r="DL293" s="18" t="str">
        <f t="shared" si="680"/>
        <v/>
      </c>
      <c r="DM293" s="18" t="str">
        <f>IF(ISNUMBER(DK293), DK293*COS(RADIANS(-$C293+Графики!$B$3))+DL293*SIN(RADIANS(-$C293+Графики!$B$3)),"")</f>
        <v/>
      </c>
      <c r="DN293" s="19" t="str">
        <f>IF(ISNUMBER(DK293), DK293*COS(RADIANS(-$C293+Графики!$B$5))+DL293*SIN(RADIANS(-$C293+Графики!$B$5)),"")</f>
        <v/>
      </c>
      <c r="DO293" s="24"/>
      <c r="DP293" s="25"/>
      <c r="DQ293" s="25"/>
      <c r="DR293" s="25"/>
      <c r="DS293" s="18" t="str">
        <f t="shared" si="736"/>
        <v/>
      </c>
      <c r="DT293" s="18" t="str">
        <f t="shared" si="737"/>
        <v/>
      </c>
      <c r="DU293" s="18" t="str">
        <f t="shared" si="681"/>
        <v/>
      </c>
      <c r="DV293" s="18" t="str">
        <f t="shared" si="682"/>
        <v/>
      </c>
      <c r="DW293" s="18" t="str">
        <f>IF(ISNUMBER(DU293), DU293*COS(RADIANS(-$C293+Графики!$B$3))+DV293*SIN(RADIANS(-$C293+Графики!$B$3)),"")</f>
        <v/>
      </c>
      <c r="DX293" s="19" t="str">
        <f>IF(ISNUMBER(DU293), DU293*COS(RADIANS(-$C293+Графики!$B$5))+DV293*SIN(RADIANS(-$C293+Графики!$B$5)),"")</f>
        <v/>
      </c>
      <c r="DY293" s="24"/>
      <c r="DZ293" s="25"/>
      <c r="EA293" s="25"/>
      <c r="EB293" s="25"/>
      <c r="EC293" s="18" t="str">
        <f t="shared" si="738"/>
        <v/>
      </c>
      <c r="ED293" s="18" t="str">
        <f t="shared" si="739"/>
        <v/>
      </c>
      <c r="EE293" s="18" t="str">
        <f t="shared" si="683"/>
        <v/>
      </c>
      <c r="EF293" s="18" t="str">
        <f t="shared" si="684"/>
        <v/>
      </c>
      <c r="EG293" s="18" t="str">
        <f>IF(ISNUMBER(EE293), EE293*COS(RADIANS(-$C293+Графики!$B$3))+EF293*SIN(RADIANS(-$C293+Графики!$B$3)),"")</f>
        <v/>
      </c>
      <c r="EH293" s="19" t="str">
        <f>IF(ISNUMBER(EE293), EE293*COS(RADIANS(-$C293+Графики!$B$5))+EF293*SIN(RADIANS(-$C293+Графики!$B$5)),"")</f>
        <v/>
      </c>
      <c r="EI293" s="24"/>
      <c r="EJ293" s="25"/>
      <c r="EK293" s="25"/>
      <c r="EL293" s="25"/>
      <c r="EM293" s="18" t="str">
        <f t="shared" si="740"/>
        <v/>
      </c>
      <c r="EN293" s="18" t="str">
        <f t="shared" si="741"/>
        <v/>
      </c>
      <c r="EO293" s="18" t="str">
        <f t="shared" si="685"/>
        <v/>
      </c>
      <c r="EP293" s="18" t="str">
        <f t="shared" si="686"/>
        <v/>
      </c>
      <c r="EQ293" s="18" t="str">
        <f>IF(ISNUMBER(EO293), EO293*COS(RADIANS(-$C293+Графики!$B$3))+EP293*SIN(RADIANS(-$C293+Графики!$B$3)),"")</f>
        <v/>
      </c>
      <c r="ER293" s="19" t="str">
        <f>IF(ISNUMBER(EO293), EO293*COS(RADIANS(-$C293+Графики!$B$5))+EP293*SIN(RADIANS(-$C293+Графики!$B$5)),"")</f>
        <v/>
      </c>
      <c r="ES293" s="24"/>
      <c r="ET293" s="25"/>
      <c r="EU293" s="25"/>
      <c r="EV293" s="25"/>
      <c r="EW293" s="18" t="str">
        <f t="shared" si="742"/>
        <v/>
      </c>
      <c r="EX293" s="18" t="str">
        <f t="shared" si="743"/>
        <v/>
      </c>
      <c r="EY293" s="18" t="str">
        <f t="shared" si="687"/>
        <v/>
      </c>
      <c r="EZ293" s="18" t="str">
        <f t="shared" si="688"/>
        <v/>
      </c>
      <c r="FA293" s="18" t="str">
        <f>IF(ISNUMBER(EY293), EY293*COS(RADIANS(-$C293+Графики!$B$3))+EZ293*SIN(RADIANS(-$C293+Графики!$B$3)),"")</f>
        <v/>
      </c>
      <c r="FB293" s="19" t="str">
        <f>IF(ISNUMBER(EY293), EY293*COS(RADIANS(-$C293+Графики!$B$5))+EZ293*SIN(RADIANS(-$C293+Графики!$B$5)),"")</f>
        <v/>
      </c>
      <c r="FC293" s="24"/>
      <c r="FD293" s="25"/>
      <c r="FE293" s="25"/>
      <c r="FF293" s="25"/>
      <c r="FG293" s="18" t="str">
        <f t="shared" si="744"/>
        <v/>
      </c>
      <c r="FH293" s="18" t="str">
        <f t="shared" si="745"/>
        <v/>
      </c>
      <c r="FI293" s="18" t="str">
        <f t="shared" si="689"/>
        <v/>
      </c>
      <c r="FJ293" s="18" t="str">
        <f t="shared" si="690"/>
        <v/>
      </c>
      <c r="FK293" s="18" t="str">
        <f>IF(ISNUMBER(FI293), FI293*COS(RADIANS(-$C293+Графики!$B$3))+FJ293*SIN(RADIANS(-$C293+Графики!$B$3)),"")</f>
        <v/>
      </c>
      <c r="FL293" s="19" t="str">
        <f>IF(ISNUMBER(FI293), FI293*COS(RADIANS(-$C293+Графики!$B$5))+FJ293*SIN(RADIANS(-$C293+Графики!$B$5)),"")</f>
        <v/>
      </c>
      <c r="FM293" s="24"/>
      <c r="FN293" s="25"/>
      <c r="FO293" s="25"/>
      <c r="FP293" s="25"/>
      <c r="FQ293" s="18" t="str">
        <f t="shared" si="746"/>
        <v/>
      </c>
      <c r="FR293" s="18" t="str">
        <f t="shared" si="747"/>
        <v/>
      </c>
      <c r="FS293" s="18" t="str">
        <f t="shared" si="691"/>
        <v/>
      </c>
      <c r="FT293" s="18" t="str">
        <f t="shared" si="692"/>
        <v/>
      </c>
      <c r="FU293" s="18" t="str">
        <f>IF(ISNUMBER(FS293), FS293*COS(RADIANS(-$C293+Графики!$B$3))+FT293*SIN(RADIANS(-$C293+Графики!$B$3)),"")</f>
        <v/>
      </c>
      <c r="FV293" s="19" t="str">
        <f>IF(ISNUMBER(FS293), FS293*COS(RADIANS(-$C293+Графики!$B$5))+FT293*SIN(RADIANS(-$C293+Графики!$B$5)),"")</f>
        <v/>
      </c>
      <c r="FW293" s="24"/>
      <c r="FX293" s="25"/>
      <c r="FY293" s="25"/>
      <c r="FZ293" s="25"/>
      <c r="GA293" s="18" t="str">
        <f t="shared" si="748"/>
        <v/>
      </c>
      <c r="GB293" s="18" t="str">
        <f t="shared" si="749"/>
        <v/>
      </c>
      <c r="GC293" s="18" t="str">
        <f t="shared" si="693"/>
        <v/>
      </c>
      <c r="GD293" s="18" t="str">
        <f t="shared" si="694"/>
        <v/>
      </c>
      <c r="GE293" s="18" t="str">
        <f>IF(ISNUMBER(GC293), GC293*COS(RADIANS(-$C293+Графики!$B$3))+GD293*SIN(RADIANS(-$C293+Графики!$B$3)),"")</f>
        <v/>
      </c>
      <c r="GF293" s="19" t="str">
        <f>IF(ISNUMBER(GC293), GC293*COS(RADIANS(-$C293+Графики!$B$5))+GD293*SIN(RADIANS(-$C293+Графики!$B$5)),"")</f>
        <v/>
      </c>
      <c r="GG293" s="24"/>
      <c r="GH293" s="25"/>
      <c r="GI293" s="25"/>
      <c r="GJ293" s="25"/>
      <c r="GK293" s="18" t="str">
        <f t="shared" si="750"/>
        <v/>
      </c>
      <c r="GL293" s="18" t="str">
        <f t="shared" si="751"/>
        <v/>
      </c>
      <c r="GM293" s="18" t="str">
        <f t="shared" si="695"/>
        <v/>
      </c>
      <c r="GN293" s="18" t="str">
        <f t="shared" si="696"/>
        <v/>
      </c>
      <c r="GO293" s="18" t="str">
        <f>IF(ISNUMBER(GM293), GM293*COS(RADIANS(-$C293+Графики!$B$3))+GN293*SIN(RADIANS(-$C293+Графики!$B$3)),"")</f>
        <v/>
      </c>
      <c r="GP293" s="19" t="str">
        <f>IF(ISNUMBER(GM293), GM293*COS(RADIANS(-$C293+Графики!$B$5))+GN293*SIN(RADIANS(-$C293+Графики!$B$5)),"")</f>
        <v/>
      </c>
      <c r="GQ293" s="24"/>
      <c r="GR293" s="25"/>
      <c r="GS293" s="25"/>
      <c r="GT293" s="25"/>
      <c r="GU293" s="18" t="str">
        <f t="shared" si="752"/>
        <v/>
      </c>
      <c r="GV293" s="18" t="str">
        <f t="shared" si="753"/>
        <v/>
      </c>
      <c r="GW293" s="18" t="str">
        <f t="shared" si="697"/>
        <v/>
      </c>
      <c r="GX293" s="18" t="str">
        <f t="shared" si="698"/>
        <v/>
      </c>
      <c r="GY293" s="18" t="str">
        <f>IF(ISNUMBER(GW293), GW293*COS(RADIANS(-$C293+Графики!$B$3))+GX293*SIN(RADIANS(-$C293+Графики!$B$3)),"")</f>
        <v/>
      </c>
      <c r="GZ293" s="19" t="str">
        <f>IF(ISNUMBER(GW293), GW293*COS(RADIANS(-$C293+Графики!$B$5))+GX293*SIN(RADIANS(-$C293+Графики!$B$5)),"")</f>
        <v/>
      </c>
      <c r="HA293" s="24"/>
      <c r="HB293" s="25"/>
      <c r="HC293" s="25"/>
      <c r="HD293" s="25"/>
      <c r="HE293" s="18" t="str">
        <f t="shared" si="754"/>
        <v/>
      </c>
      <c r="HF293" s="18" t="str">
        <f t="shared" si="755"/>
        <v/>
      </c>
      <c r="HG293" s="18" t="str">
        <f t="shared" si="699"/>
        <v/>
      </c>
      <c r="HH293" s="18" t="str">
        <f t="shared" si="700"/>
        <v/>
      </c>
      <c r="HI293" s="18" t="str">
        <f>IF(ISNUMBER(HG293), HG293*COS(RADIANS(-$C293+Графики!$B$3))+HH293*SIN(RADIANS(-$C293+Графики!$B$3)),"")</f>
        <v/>
      </c>
      <c r="HJ293" s="19" t="str">
        <f>IF(ISNUMBER(HG293), HG293*COS(RADIANS(-$C293+Графики!$B$5))+HH293*SIN(RADIANS(-$C293+Графики!$B$5)),"")</f>
        <v/>
      </c>
      <c r="HK293" s="24"/>
      <c r="HL293" s="25"/>
      <c r="HM293" s="25"/>
      <c r="HN293" s="25"/>
      <c r="HO293" s="18" t="str">
        <f t="shared" si="756"/>
        <v/>
      </c>
      <c r="HP293" s="18" t="str">
        <f t="shared" si="757"/>
        <v/>
      </c>
      <c r="HQ293" s="18" t="str">
        <f t="shared" si="701"/>
        <v/>
      </c>
      <c r="HR293" s="18" t="str">
        <f t="shared" si="702"/>
        <v/>
      </c>
      <c r="HS293" s="18" t="str">
        <f>IF(ISNUMBER(HQ293), HQ293*COS(RADIANS(-$C293+Графики!$B$3))+HR293*SIN(RADIANS(-$C293+Графики!$B$3)),"")</f>
        <v/>
      </c>
      <c r="HT293" s="19" t="str">
        <f>IF(ISNUMBER(HQ293), HQ293*COS(RADIANS(-$C293+Графики!$B$5))+HR293*SIN(RADIANS(-$C293+Графики!$B$5)),"")</f>
        <v/>
      </c>
      <c r="HU293" s="24"/>
      <c r="HV293" s="25"/>
      <c r="HW293" s="25"/>
      <c r="HX293" s="25"/>
      <c r="HY293" s="18" t="str">
        <f t="shared" si="758"/>
        <v/>
      </c>
      <c r="HZ293" s="18" t="str">
        <f t="shared" si="759"/>
        <v/>
      </c>
      <c r="IA293" s="18" t="str">
        <f t="shared" si="703"/>
        <v/>
      </c>
      <c r="IB293" s="18" t="str">
        <f t="shared" si="704"/>
        <v/>
      </c>
      <c r="IC293" s="18" t="str">
        <f>IF(ISNUMBER(IA293), IA293*COS(RADIANS(-$C293+Графики!$B$3))+IB293*SIN(RADIANS(-$C293+Графики!$B$3)),"")</f>
        <v/>
      </c>
      <c r="ID293" s="19" t="str">
        <f>IF(ISNUMBER(IA293), IA293*COS(RADIANS(-$C293+Графики!$B$5))+IB293*SIN(RADIANS(-$C293+Графики!$B$5)),"")</f>
        <v/>
      </c>
      <c r="IE293" s="24"/>
      <c r="IF293" s="25"/>
      <c r="IG293" s="25"/>
      <c r="IH293" s="25"/>
      <c r="II293" s="18" t="str">
        <f t="shared" si="760"/>
        <v/>
      </c>
      <c r="IJ293" s="18" t="str">
        <f t="shared" si="761"/>
        <v/>
      </c>
      <c r="IK293" s="18" t="str">
        <f t="shared" si="705"/>
        <v/>
      </c>
      <c r="IL293" s="18" t="str">
        <f t="shared" si="706"/>
        <v/>
      </c>
      <c r="IM293" s="18" t="str">
        <f>IF(ISNUMBER(IK293), IK293*COS(RADIANS(-$C293+Графики!$B$3))+IL293*SIN(RADIANS(-$C293+Графики!$B$3)),"")</f>
        <v/>
      </c>
      <c r="IN293" s="19" t="str">
        <f>IF(ISNUMBER(IK293), IK293*COS(RADIANS(-$C293+Графики!$B$5))+IL293*SIN(RADIANS(-$C293+Графики!$B$5)),"")</f>
        <v/>
      </c>
      <c r="IO293" s="24"/>
      <c r="IP293" s="25"/>
      <c r="IQ293" s="25"/>
      <c r="IR293" s="25"/>
      <c r="IS293" s="18" t="str">
        <f t="shared" si="762"/>
        <v/>
      </c>
      <c r="IT293" s="18" t="str">
        <f t="shared" si="763"/>
        <v/>
      </c>
      <c r="IU293" s="18" t="str">
        <f t="shared" si="707"/>
        <v/>
      </c>
      <c r="IV293" s="18" t="str">
        <f t="shared" si="708"/>
        <v/>
      </c>
      <c r="IW293" s="18" t="str">
        <f>IF(ISNUMBER(IU293), IU293*COS(RADIANS(-$C293+Графики!$B$3))+IV293*SIN(RADIANS(-$C293+Графики!$B$3)),"")</f>
        <v/>
      </c>
      <c r="IX293" s="19" t="str">
        <f>IF(ISNUMBER(IU293), IU293*COS(RADIANS(-$C293+Графики!$B$5))+IV293*SIN(RADIANS(-$C293+Графики!$B$5)),"")</f>
        <v/>
      </c>
    </row>
    <row r="294" spans="1:258" s="88" customFormat="1" x14ac:dyDescent="0.25">
      <c r="A294" s="44">
        <v>294</v>
      </c>
      <c r="B294" s="50">
        <v>0</v>
      </c>
      <c r="C294" s="11">
        <f>IF(Графики!$A$7="Расчитывать с учетом закручивания скважины",B294,0)</f>
        <v>0</v>
      </c>
      <c r="D294" s="47">
        <v>145.5</v>
      </c>
      <c r="E294" s="34">
        <f t="shared" si="713"/>
        <v>0</v>
      </c>
      <c r="F294" s="35">
        <f t="shared" si="713"/>
        <v>0</v>
      </c>
      <c r="G294" s="35">
        <f t="shared" si="710"/>
        <v>0</v>
      </c>
      <c r="H294" s="36">
        <f t="shared" si="711"/>
        <v>0</v>
      </c>
      <c r="I294" s="29"/>
      <c r="J294" s="25"/>
      <c r="K294" s="25"/>
      <c r="L294" s="25"/>
      <c r="M294" s="18" t="str">
        <f t="shared" si="714"/>
        <v/>
      </c>
      <c r="N294" s="18" t="str">
        <f t="shared" si="715"/>
        <v/>
      </c>
      <c r="O294" s="18" t="str">
        <f t="shared" si="659"/>
        <v/>
      </c>
      <c r="P294" s="18" t="str">
        <f t="shared" si="660"/>
        <v/>
      </c>
      <c r="Q294" s="18" t="str">
        <f>IF(ISNUMBER(O294), O294*COS(RADIANS(-$C294+Графики!$B$3))+P294*SIN(RADIANS(-$C294+Графики!$B$3)),"")</f>
        <v/>
      </c>
      <c r="R294" s="19" t="str">
        <f>IF(ISNUMBER(O294), O294*COS(RADIANS(-$C294+Графики!$B$5))+P294*SIN(RADIANS(-$C294+Графики!$B$5)),"")</f>
        <v/>
      </c>
      <c r="S294" s="29"/>
      <c r="T294" s="25"/>
      <c r="U294" s="25"/>
      <c r="V294" s="25"/>
      <c r="W294" s="18" t="str">
        <f t="shared" si="716"/>
        <v/>
      </c>
      <c r="X294" s="18" t="str">
        <f t="shared" si="717"/>
        <v/>
      </c>
      <c r="Y294" s="18" t="str">
        <f t="shared" si="661"/>
        <v/>
      </c>
      <c r="Z294" s="18" t="str">
        <f t="shared" si="662"/>
        <v/>
      </c>
      <c r="AA294" s="18" t="str">
        <f>IF(ISNUMBER(Y294), Y294*COS(RADIANS(-$C294+Графики!$B$3))+Z294*SIN(RADIANS(-$C294+Графики!$B$3)),"")</f>
        <v/>
      </c>
      <c r="AB294" s="18" t="str">
        <f>IF(ISNUMBER(Y294), Y294*COS(RADIANS(-$C294+Графики!$B$5))+Z294*SIN(RADIANS(-$C294+Графики!$B$5)),"")</f>
        <v/>
      </c>
      <c r="AC294" s="24"/>
      <c r="AD294" s="25"/>
      <c r="AE294" s="25"/>
      <c r="AF294" s="25"/>
      <c r="AG294" s="18" t="str">
        <f t="shared" si="718"/>
        <v/>
      </c>
      <c r="AH294" s="18" t="str">
        <f t="shared" si="719"/>
        <v/>
      </c>
      <c r="AI294" s="18" t="str">
        <f t="shared" si="663"/>
        <v/>
      </c>
      <c r="AJ294" s="18" t="str">
        <f t="shared" si="664"/>
        <v/>
      </c>
      <c r="AK294" s="18" t="str">
        <f>IF(ISNUMBER(AI294), AI294*COS(RADIANS(-$C294+Графики!$B$3))+AJ294*SIN(RADIANS(-$C294+Графики!$B$3)),"")</f>
        <v/>
      </c>
      <c r="AL294" s="19" t="str">
        <f>IF(ISNUMBER(AI294), AI294*COS(RADIANS(-$C294+Графики!$B$5))+AJ294*SIN(RADIANS(-$C294+Графики!$B$5)),"")</f>
        <v/>
      </c>
      <c r="AM294" s="24"/>
      <c r="AN294" s="25"/>
      <c r="AO294" s="25"/>
      <c r="AP294" s="25"/>
      <c r="AQ294" s="18" t="str">
        <f t="shared" si="720"/>
        <v/>
      </c>
      <c r="AR294" s="18" t="str">
        <f t="shared" si="721"/>
        <v/>
      </c>
      <c r="AS294" s="18" t="str">
        <f t="shared" si="665"/>
        <v/>
      </c>
      <c r="AT294" s="18" t="str">
        <f t="shared" si="666"/>
        <v/>
      </c>
      <c r="AU294" s="18" t="str">
        <f>IF(ISNUMBER(AS294), AS294*COS(RADIANS(-$C294+Графики!$B$3))+AT294*SIN(RADIANS(-$C294+Графики!$B$3)),"")</f>
        <v/>
      </c>
      <c r="AV294" s="19" t="str">
        <f>IF(ISNUMBER(AS294), AS294*COS(RADIANS(-$C294+Графики!$B$5))+AT294*SIN(RADIANS(-$C294+Графики!$B$5)),"")</f>
        <v/>
      </c>
      <c r="AW294" s="24"/>
      <c r="AX294" s="25"/>
      <c r="AY294" s="25"/>
      <c r="AZ294" s="25"/>
      <c r="BA294" s="18" t="str">
        <f t="shared" si="722"/>
        <v/>
      </c>
      <c r="BB294" s="18" t="str">
        <f t="shared" si="723"/>
        <v/>
      </c>
      <c r="BC294" s="18" t="str">
        <f t="shared" si="667"/>
        <v/>
      </c>
      <c r="BD294" s="18" t="str">
        <f t="shared" si="668"/>
        <v/>
      </c>
      <c r="BE294" s="18" t="str">
        <f>IF(ISNUMBER(BC294), BC294*COS(RADIANS(-$C294+Графики!$B$3))+BD294*SIN(RADIANS(-$C294+Графики!$B$3)),"")</f>
        <v/>
      </c>
      <c r="BF294" s="19" t="str">
        <f>IF(ISNUMBER(BC294), BC294*COS(RADIANS(-$C294+Графики!$B$5))+BD294*SIN(RADIANS(-$C294+Графики!$B$5)),"")</f>
        <v/>
      </c>
      <c r="BG294" s="24"/>
      <c r="BH294" s="25"/>
      <c r="BI294" s="25"/>
      <c r="BJ294" s="25"/>
      <c r="BK294" s="18" t="str">
        <f t="shared" si="724"/>
        <v/>
      </c>
      <c r="BL294" s="18" t="str">
        <f t="shared" si="725"/>
        <v/>
      </c>
      <c r="BM294" s="18" t="str">
        <f t="shared" si="669"/>
        <v/>
      </c>
      <c r="BN294" s="18" t="str">
        <f t="shared" si="670"/>
        <v/>
      </c>
      <c r="BO294" s="18" t="str">
        <f>IF(ISNUMBER(BM294), BM294*COS(RADIANS(-$C294+Графики!$B$3))+BN294*SIN(RADIANS(-$C294+Графики!$B$3)),"")</f>
        <v/>
      </c>
      <c r="BP294" s="19" t="str">
        <f>IF(ISNUMBER(BM294), BM294*COS(RADIANS(-$C294+Графики!$B$5))+BN294*SIN(RADIANS(-$C294+Графики!$B$5)),"")</f>
        <v/>
      </c>
      <c r="BQ294" s="24"/>
      <c r="BR294" s="25"/>
      <c r="BS294" s="25"/>
      <c r="BT294" s="25"/>
      <c r="BU294" s="18" t="str">
        <f t="shared" si="726"/>
        <v/>
      </c>
      <c r="BV294" s="18" t="str">
        <f t="shared" si="727"/>
        <v/>
      </c>
      <c r="BW294" s="18" t="str">
        <f t="shared" si="671"/>
        <v/>
      </c>
      <c r="BX294" s="18" t="str">
        <f t="shared" si="672"/>
        <v/>
      </c>
      <c r="BY294" s="18" t="str">
        <f>IF(ISNUMBER(BW294), BW294*COS(RADIANS(-$C294+Графики!$B$3))+BX294*SIN(RADIANS(-$C294+Графики!$B$3)),"")</f>
        <v/>
      </c>
      <c r="BZ294" s="19" t="str">
        <f>IF(ISNUMBER(BW294), BW294*COS(RADIANS(-$C294+Графики!$B$5))+BX294*SIN(RADIANS(-$C294+Графики!$B$5)),"")</f>
        <v/>
      </c>
      <c r="CA294" s="29"/>
      <c r="CB294" s="25"/>
      <c r="CC294" s="25"/>
      <c r="CD294" s="25"/>
      <c r="CE294" s="18" t="str">
        <f t="shared" si="728"/>
        <v/>
      </c>
      <c r="CF294" s="18" t="str">
        <f t="shared" si="729"/>
        <v/>
      </c>
      <c r="CG294" s="18" t="str">
        <f t="shared" si="673"/>
        <v/>
      </c>
      <c r="CH294" s="18" t="str">
        <f t="shared" si="674"/>
        <v/>
      </c>
      <c r="CI294" s="18" t="str">
        <f>IF(ISNUMBER(CG294), CG294*COS(RADIANS(-$C294+Графики!$B$3))+CH294*SIN(RADIANS(-$C294+Графики!$B$3)),"")</f>
        <v/>
      </c>
      <c r="CJ294" s="19" t="str">
        <f>IF(ISNUMBER(CG294), CG294*COS(RADIANS(-$C294+Графики!$B$5))+CH294*SIN(RADIANS(-$C294+Графики!$B$5)),"")</f>
        <v/>
      </c>
      <c r="CK294" s="24"/>
      <c r="CL294" s="25"/>
      <c r="CM294" s="25"/>
      <c r="CN294" s="25"/>
      <c r="CO294" s="18" t="str">
        <f t="shared" si="730"/>
        <v/>
      </c>
      <c r="CP294" s="18" t="str">
        <f t="shared" si="731"/>
        <v/>
      </c>
      <c r="CQ294" s="18" t="str">
        <f t="shared" si="675"/>
        <v/>
      </c>
      <c r="CR294" s="18" t="str">
        <f t="shared" si="676"/>
        <v/>
      </c>
      <c r="CS294" s="18" t="str">
        <f>IF(ISNUMBER(CQ294), CQ294*COS(RADIANS(-$C294+Графики!$B$3))+CR294*SIN(RADIANS(-$C294+Графики!$B$3)),"")</f>
        <v/>
      </c>
      <c r="CT294" s="19" t="str">
        <f>IF(ISNUMBER(CQ294), CQ294*COS(RADIANS(-$C294+Графики!$B$5))+CR294*SIN(RADIANS(-$C294+Графики!$B$5)),"")</f>
        <v/>
      </c>
      <c r="CU294" s="24"/>
      <c r="CV294" s="25"/>
      <c r="CW294" s="25"/>
      <c r="CX294" s="25"/>
      <c r="CY294" s="18" t="str">
        <f t="shared" si="732"/>
        <v/>
      </c>
      <c r="CZ294" s="18" t="str">
        <f t="shared" si="733"/>
        <v/>
      </c>
      <c r="DA294" s="18" t="str">
        <f t="shared" si="677"/>
        <v/>
      </c>
      <c r="DB294" s="18" t="str">
        <f t="shared" si="678"/>
        <v/>
      </c>
      <c r="DC294" s="18" t="str">
        <f>IF(ISNUMBER(DA294), DA294*COS(RADIANS(-$C294+Графики!$B$3))+DB294*SIN(RADIANS(-$C294+Графики!$B$3)),"")</f>
        <v/>
      </c>
      <c r="DD294" s="19" t="str">
        <f>IF(ISNUMBER(DA294), DA294*COS(RADIANS(-$C294+Графики!$B$5))+DB294*SIN(RADIANS(-$C294+Графики!$B$5)),"")</f>
        <v/>
      </c>
      <c r="DE294" s="24"/>
      <c r="DF294" s="25"/>
      <c r="DG294" s="25"/>
      <c r="DH294" s="25"/>
      <c r="DI294" s="18" t="str">
        <f t="shared" si="734"/>
        <v/>
      </c>
      <c r="DJ294" s="18" t="str">
        <f t="shared" si="735"/>
        <v/>
      </c>
      <c r="DK294" s="18" t="str">
        <f t="shared" si="679"/>
        <v/>
      </c>
      <c r="DL294" s="18" t="str">
        <f t="shared" si="680"/>
        <v/>
      </c>
      <c r="DM294" s="18" t="str">
        <f>IF(ISNUMBER(DK294), DK294*COS(RADIANS(-$C294+Графики!$B$3))+DL294*SIN(RADIANS(-$C294+Графики!$B$3)),"")</f>
        <v/>
      </c>
      <c r="DN294" s="19" t="str">
        <f>IF(ISNUMBER(DK294), DK294*COS(RADIANS(-$C294+Графики!$B$5))+DL294*SIN(RADIANS(-$C294+Графики!$B$5)),"")</f>
        <v/>
      </c>
      <c r="DO294" s="24"/>
      <c r="DP294" s="25"/>
      <c r="DQ294" s="25"/>
      <c r="DR294" s="25"/>
      <c r="DS294" s="18" t="str">
        <f t="shared" si="736"/>
        <v/>
      </c>
      <c r="DT294" s="18" t="str">
        <f t="shared" si="737"/>
        <v/>
      </c>
      <c r="DU294" s="18" t="str">
        <f t="shared" si="681"/>
        <v/>
      </c>
      <c r="DV294" s="18" t="str">
        <f t="shared" si="682"/>
        <v/>
      </c>
      <c r="DW294" s="18" t="str">
        <f>IF(ISNUMBER(DU294), DU294*COS(RADIANS(-$C294+Графики!$B$3))+DV294*SIN(RADIANS(-$C294+Графики!$B$3)),"")</f>
        <v/>
      </c>
      <c r="DX294" s="19" t="str">
        <f>IF(ISNUMBER(DU294), DU294*COS(RADIANS(-$C294+Графики!$B$5))+DV294*SIN(RADIANS(-$C294+Графики!$B$5)),"")</f>
        <v/>
      </c>
      <c r="DY294" s="24"/>
      <c r="DZ294" s="25"/>
      <c r="EA294" s="25"/>
      <c r="EB294" s="25"/>
      <c r="EC294" s="18" t="str">
        <f t="shared" si="738"/>
        <v/>
      </c>
      <c r="ED294" s="18" t="str">
        <f t="shared" si="739"/>
        <v/>
      </c>
      <c r="EE294" s="18" t="str">
        <f t="shared" si="683"/>
        <v/>
      </c>
      <c r="EF294" s="18" t="str">
        <f t="shared" si="684"/>
        <v/>
      </c>
      <c r="EG294" s="18" t="str">
        <f>IF(ISNUMBER(EE294), EE294*COS(RADIANS(-$C294+Графики!$B$3))+EF294*SIN(RADIANS(-$C294+Графики!$B$3)),"")</f>
        <v/>
      </c>
      <c r="EH294" s="19" t="str">
        <f>IF(ISNUMBER(EE294), EE294*COS(RADIANS(-$C294+Графики!$B$5))+EF294*SIN(RADIANS(-$C294+Графики!$B$5)),"")</f>
        <v/>
      </c>
      <c r="EI294" s="24"/>
      <c r="EJ294" s="25"/>
      <c r="EK294" s="25"/>
      <c r="EL294" s="25"/>
      <c r="EM294" s="18" t="str">
        <f t="shared" si="740"/>
        <v/>
      </c>
      <c r="EN294" s="18" t="str">
        <f t="shared" si="741"/>
        <v/>
      </c>
      <c r="EO294" s="18" t="str">
        <f t="shared" si="685"/>
        <v/>
      </c>
      <c r="EP294" s="18" t="str">
        <f t="shared" si="686"/>
        <v/>
      </c>
      <c r="EQ294" s="18" t="str">
        <f>IF(ISNUMBER(EO294), EO294*COS(RADIANS(-$C294+Графики!$B$3))+EP294*SIN(RADIANS(-$C294+Графики!$B$3)),"")</f>
        <v/>
      </c>
      <c r="ER294" s="19" t="str">
        <f>IF(ISNUMBER(EO294), EO294*COS(RADIANS(-$C294+Графики!$B$5))+EP294*SIN(RADIANS(-$C294+Графики!$B$5)),"")</f>
        <v/>
      </c>
      <c r="ES294" s="24"/>
      <c r="ET294" s="25"/>
      <c r="EU294" s="25"/>
      <c r="EV294" s="25"/>
      <c r="EW294" s="18" t="str">
        <f t="shared" si="742"/>
        <v/>
      </c>
      <c r="EX294" s="18" t="str">
        <f t="shared" si="743"/>
        <v/>
      </c>
      <c r="EY294" s="18" t="str">
        <f t="shared" si="687"/>
        <v/>
      </c>
      <c r="EZ294" s="18" t="str">
        <f t="shared" si="688"/>
        <v/>
      </c>
      <c r="FA294" s="18" t="str">
        <f>IF(ISNUMBER(EY294), EY294*COS(RADIANS(-$C294+Графики!$B$3))+EZ294*SIN(RADIANS(-$C294+Графики!$B$3)),"")</f>
        <v/>
      </c>
      <c r="FB294" s="19" t="str">
        <f>IF(ISNUMBER(EY294), EY294*COS(RADIANS(-$C294+Графики!$B$5))+EZ294*SIN(RADIANS(-$C294+Графики!$B$5)),"")</f>
        <v/>
      </c>
      <c r="FC294" s="24"/>
      <c r="FD294" s="25"/>
      <c r="FE294" s="25"/>
      <c r="FF294" s="25"/>
      <c r="FG294" s="18" t="str">
        <f t="shared" si="744"/>
        <v/>
      </c>
      <c r="FH294" s="18" t="str">
        <f t="shared" si="745"/>
        <v/>
      </c>
      <c r="FI294" s="18" t="str">
        <f t="shared" si="689"/>
        <v/>
      </c>
      <c r="FJ294" s="18" t="str">
        <f t="shared" si="690"/>
        <v/>
      </c>
      <c r="FK294" s="18" t="str">
        <f>IF(ISNUMBER(FI294), FI294*COS(RADIANS(-$C294+Графики!$B$3))+FJ294*SIN(RADIANS(-$C294+Графики!$B$3)),"")</f>
        <v/>
      </c>
      <c r="FL294" s="19" t="str">
        <f>IF(ISNUMBER(FI294), FI294*COS(RADIANS(-$C294+Графики!$B$5))+FJ294*SIN(RADIANS(-$C294+Графики!$B$5)),"")</f>
        <v/>
      </c>
      <c r="FM294" s="24"/>
      <c r="FN294" s="25"/>
      <c r="FO294" s="25"/>
      <c r="FP294" s="25"/>
      <c r="FQ294" s="18" t="str">
        <f t="shared" si="746"/>
        <v/>
      </c>
      <c r="FR294" s="18" t="str">
        <f t="shared" si="747"/>
        <v/>
      </c>
      <c r="FS294" s="18" t="str">
        <f t="shared" si="691"/>
        <v/>
      </c>
      <c r="FT294" s="18" t="str">
        <f t="shared" si="692"/>
        <v/>
      </c>
      <c r="FU294" s="18" t="str">
        <f>IF(ISNUMBER(FS294), FS294*COS(RADIANS(-$C294+Графики!$B$3))+FT294*SIN(RADIANS(-$C294+Графики!$B$3)),"")</f>
        <v/>
      </c>
      <c r="FV294" s="19" t="str">
        <f>IF(ISNUMBER(FS294), FS294*COS(RADIANS(-$C294+Графики!$B$5))+FT294*SIN(RADIANS(-$C294+Графики!$B$5)),"")</f>
        <v/>
      </c>
      <c r="FW294" s="24"/>
      <c r="FX294" s="25"/>
      <c r="FY294" s="25"/>
      <c r="FZ294" s="25"/>
      <c r="GA294" s="18" t="str">
        <f t="shared" si="748"/>
        <v/>
      </c>
      <c r="GB294" s="18" t="str">
        <f t="shared" si="749"/>
        <v/>
      </c>
      <c r="GC294" s="18" t="str">
        <f t="shared" si="693"/>
        <v/>
      </c>
      <c r="GD294" s="18" t="str">
        <f t="shared" si="694"/>
        <v/>
      </c>
      <c r="GE294" s="18" t="str">
        <f>IF(ISNUMBER(GC294), GC294*COS(RADIANS(-$C294+Графики!$B$3))+GD294*SIN(RADIANS(-$C294+Графики!$B$3)),"")</f>
        <v/>
      </c>
      <c r="GF294" s="19" t="str">
        <f>IF(ISNUMBER(GC294), GC294*COS(RADIANS(-$C294+Графики!$B$5))+GD294*SIN(RADIANS(-$C294+Графики!$B$5)),"")</f>
        <v/>
      </c>
      <c r="GG294" s="24"/>
      <c r="GH294" s="25"/>
      <c r="GI294" s="25"/>
      <c r="GJ294" s="25"/>
      <c r="GK294" s="18" t="str">
        <f t="shared" si="750"/>
        <v/>
      </c>
      <c r="GL294" s="18" t="str">
        <f t="shared" si="751"/>
        <v/>
      </c>
      <c r="GM294" s="18" t="str">
        <f t="shared" si="695"/>
        <v/>
      </c>
      <c r="GN294" s="18" t="str">
        <f t="shared" si="696"/>
        <v/>
      </c>
      <c r="GO294" s="18" t="str">
        <f>IF(ISNUMBER(GM294), GM294*COS(RADIANS(-$C294+Графики!$B$3))+GN294*SIN(RADIANS(-$C294+Графики!$B$3)),"")</f>
        <v/>
      </c>
      <c r="GP294" s="19" t="str">
        <f>IF(ISNUMBER(GM294), GM294*COS(RADIANS(-$C294+Графики!$B$5))+GN294*SIN(RADIANS(-$C294+Графики!$B$5)),"")</f>
        <v/>
      </c>
      <c r="GQ294" s="24"/>
      <c r="GR294" s="25"/>
      <c r="GS294" s="25"/>
      <c r="GT294" s="25"/>
      <c r="GU294" s="18" t="str">
        <f t="shared" si="752"/>
        <v/>
      </c>
      <c r="GV294" s="18" t="str">
        <f t="shared" si="753"/>
        <v/>
      </c>
      <c r="GW294" s="18" t="str">
        <f t="shared" si="697"/>
        <v/>
      </c>
      <c r="GX294" s="18" t="str">
        <f t="shared" si="698"/>
        <v/>
      </c>
      <c r="GY294" s="18" t="str">
        <f>IF(ISNUMBER(GW294), GW294*COS(RADIANS(-$C294+Графики!$B$3))+GX294*SIN(RADIANS(-$C294+Графики!$B$3)),"")</f>
        <v/>
      </c>
      <c r="GZ294" s="19" t="str">
        <f>IF(ISNUMBER(GW294), GW294*COS(RADIANS(-$C294+Графики!$B$5))+GX294*SIN(RADIANS(-$C294+Графики!$B$5)),"")</f>
        <v/>
      </c>
      <c r="HA294" s="24"/>
      <c r="HB294" s="25"/>
      <c r="HC294" s="25"/>
      <c r="HD294" s="25"/>
      <c r="HE294" s="18" t="str">
        <f t="shared" si="754"/>
        <v/>
      </c>
      <c r="HF294" s="18" t="str">
        <f t="shared" si="755"/>
        <v/>
      </c>
      <c r="HG294" s="18" t="str">
        <f t="shared" si="699"/>
        <v/>
      </c>
      <c r="HH294" s="18" t="str">
        <f t="shared" si="700"/>
        <v/>
      </c>
      <c r="HI294" s="18" t="str">
        <f>IF(ISNUMBER(HG294), HG294*COS(RADIANS(-$C294+Графики!$B$3))+HH294*SIN(RADIANS(-$C294+Графики!$B$3)),"")</f>
        <v/>
      </c>
      <c r="HJ294" s="19" t="str">
        <f>IF(ISNUMBER(HG294), HG294*COS(RADIANS(-$C294+Графики!$B$5))+HH294*SIN(RADIANS(-$C294+Графики!$B$5)),"")</f>
        <v/>
      </c>
      <c r="HK294" s="24"/>
      <c r="HL294" s="25"/>
      <c r="HM294" s="25"/>
      <c r="HN294" s="25"/>
      <c r="HO294" s="18" t="str">
        <f t="shared" si="756"/>
        <v/>
      </c>
      <c r="HP294" s="18" t="str">
        <f t="shared" si="757"/>
        <v/>
      </c>
      <c r="HQ294" s="18" t="str">
        <f t="shared" si="701"/>
        <v/>
      </c>
      <c r="HR294" s="18" t="str">
        <f t="shared" si="702"/>
        <v/>
      </c>
      <c r="HS294" s="18" t="str">
        <f>IF(ISNUMBER(HQ294), HQ294*COS(RADIANS(-$C294+Графики!$B$3))+HR294*SIN(RADIANS(-$C294+Графики!$B$3)),"")</f>
        <v/>
      </c>
      <c r="HT294" s="19" t="str">
        <f>IF(ISNUMBER(HQ294), HQ294*COS(RADIANS(-$C294+Графики!$B$5))+HR294*SIN(RADIANS(-$C294+Графики!$B$5)),"")</f>
        <v/>
      </c>
      <c r="HU294" s="24"/>
      <c r="HV294" s="25"/>
      <c r="HW294" s="25"/>
      <c r="HX294" s="25"/>
      <c r="HY294" s="18" t="str">
        <f t="shared" si="758"/>
        <v/>
      </c>
      <c r="HZ294" s="18" t="str">
        <f t="shared" si="759"/>
        <v/>
      </c>
      <c r="IA294" s="18" t="str">
        <f t="shared" si="703"/>
        <v/>
      </c>
      <c r="IB294" s="18" t="str">
        <f t="shared" si="704"/>
        <v/>
      </c>
      <c r="IC294" s="18" t="str">
        <f>IF(ISNUMBER(IA294), IA294*COS(RADIANS(-$C294+Графики!$B$3))+IB294*SIN(RADIANS(-$C294+Графики!$B$3)),"")</f>
        <v/>
      </c>
      <c r="ID294" s="19" t="str">
        <f>IF(ISNUMBER(IA294), IA294*COS(RADIANS(-$C294+Графики!$B$5))+IB294*SIN(RADIANS(-$C294+Графики!$B$5)),"")</f>
        <v/>
      </c>
      <c r="IE294" s="24"/>
      <c r="IF294" s="25"/>
      <c r="IG294" s="25"/>
      <c r="IH294" s="25"/>
      <c r="II294" s="18" t="str">
        <f t="shared" si="760"/>
        <v/>
      </c>
      <c r="IJ294" s="18" t="str">
        <f t="shared" si="761"/>
        <v/>
      </c>
      <c r="IK294" s="18" t="str">
        <f t="shared" si="705"/>
        <v/>
      </c>
      <c r="IL294" s="18" t="str">
        <f t="shared" si="706"/>
        <v/>
      </c>
      <c r="IM294" s="18" t="str">
        <f>IF(ISNUMBER(IK294), IK294*COS(RADIANS(-$C294+Графики!$B$3))+IL294*SIN(RADIANS(-$C294+Графики!$B$3)),"")</f>
        <v/>
      </c>
      <c r="IN294" s="19" t="str">
        <f>IF(ISNUMBER(IK294), IK294*COS(RADIANS(-$C294+Графики!$B$5))+IL294*SIN(RADIANS(-$C294+Графики!$B$5)),"")</f>
        <v/>
      </c>
      <c r="IO294" s="24"/>
      <c r="IP294" s="25"/>
      <c r="IQ294" s="25"/>
      <c r="IR294" s="25"/>
      <c r="IS294" s="18" t="str">
        <f t="shared" si="762"/>
        <v/>
      </c>
      <c r="IT294" s="18" t="str">
        <f t="shared" si="763"/>
        <v/>
      </c>
      <c r="IU294" s="18" t="str">
        <f t="shared" si="707"/>
        <v/>
      </c>
      <c r="IV294" s="18" t="str">
        <f t="shared" si="708"/>
        <v/>
      </c>
      <c r="IW294" s="18" t="str">
        <f>IF(ISNUMBER(IU294), IU294*COS(RADIANS(-$C294+Графики!$B$3))+IV294*SIN(RADIANS(-$C294+Графики!$B$3)),"")</f>
        <v/>
      </c>
      <c r="IX294" s="19" t="str">
        <f>IF(ISNUMBER(IU294), IU294*COS(RADIANS(-$C294+Графики!$B$5))+IV294*SIN(RADIANS(-$C294+Графики!$B$5)),"")</f>
        <v/>
      </c>
    </row>
    <row r="295" spans="1:258" s="88" customFormat="1" x14ac:dyDescent="0.25">
      <c r="A295" s="44">
        <v>295</v>
      </c>
      <c r="B295" s="50">
        <v>0</v>
      </c>
      <c r="C295" s="11">
        <f>IF(Графики!$A$7="Расчитывать с учетом закручивания скважины",B295,0)</f>
        <v>0</v>
      </c>
      <c r="D295" s="47">
        <v>146</v>
      </c>
      <c r="E295" s="34">
        <f t="shared" si="713"/>
        <v>0</v>
      </c>
      <c r="F295" s="35">
        <f t="shared" si="713"/>
        <v>0</v>
      </c>
      <c r="G295" s="35">
        <f t="shared" si="710"/>
        <v>0</v>
      </c>
      <c r="H295" s="36">
        <f t="shared" si="711"/>
        <v>0</v>
      </c>
      <c r="I295" s="29"/>
      <c r="J295" s="25"/>
      <c r="K295" s="25"/>
      <c r="L295" s="25"/>
      <c r="M295" s="18" t="str">
        <f t="shared" si="714"/>
        <v/>
      </c>
      <c r="N295" s="18" t="str">
        <f t="shared" si="715"/>
        <v/>
      </c>
      <c r="O295" s="18" t="str">
        <f t="shared" ref="O295:O358" si="764">IF(ISNUMBER(M295),O294+M295*0.5,IF(ISNUMBER(M496),0,""))</f>
        <v/>
      </c>
      <c r="P295" s="18" t="str">
        <f t="shared" ref="P295:P358" si="765">IF(ISNUMBER(N295),P294+N295*0.5,IF(ISNUMBER(N496),0,""))</f>
        <v/>
      </c>
      <c r="Q295" s="18" t="str">
        <f>IF(ISNUMBER(O295), O295*COS(RADIANS(-$C295+Графики!$B$3))+P295*SIN(RADIANS(-$C295+Графики!$B$3)),"")</f>
        <v/>
      </c>
      <c r="R295" s="19" t="str">
        <f>IF(ISNUMBER(O295), O295*COS(RADIANS(-$C295+Графики!$B$5))+P295*SIN(RADIANS(-$C295+Графики!$B$5)),"")</f>
        <v/>
      </c>
      <c r="S295" s="29"/>
      <c r="T295" s="25"/>
      <c r="U295" s="25"/>
      <c r="V295" s="25"/>
      <c r="W295" s="18" t="str">
        <f t="shared" si="716"/>
        <v/>
      </c>
      <c r="X295" s="18" t="str">
        <f t="shared" si="717"/>
        <v/>
      </c>
      <c r="Y295" s="18" t="str">
        <f t="shared" ref="Y295:Y358" si="766">IF(ISNUMBER(W295),Y294+W295*0.5,IF(ISNUMBER(W496),0,""))</f>
        <v/>
      </c>
      <c r="Z295" s="18" t="str">
        <f t="shared" ref="Z295:Z358" si="767">IF(ISNUMBER(X295),Z294+X295*0.5,IF(ISNUMBER(X496),0,""))</f>
        <v/>
      </c>
      <c r="AA295" s="18" t="str">
        <f>IF(ISNUMBER(Y295), Y295*COS(RADIANS(-$C295+Графики!$B$3))+Z295*SIN(RADIANS(-$C295+Графики!$B$3)),"")</f>
        <v/>
      </c>
      <c r="AB295" s="18" t="str">
        <f>IF(ISNUMBER(Y295), Y295*COS(RADIANS(-$C295+Графики!$B$5))+Z295*SIN(RADIANS(-$C295+Графики!$B$5)),"")</f>
        <v/>
      </c>
      <c r="AC295" s="24"/>
      <c r="AD295" s="25"/>
      <c r="AE295" s="25"/>
      <c r="AF295" s="25"/>
      <c r="AG295" s="18" t="str">
        <f t="shared" si="718"/>
        <v/>
      </c>
      <c r="AH295" s="18" t="str">
        <f t="shared" si="719"/>
        <v/>
      </c>
      <c r="AI295" s="18" t="str">
        <f t="shared" ref="AI295:AI358" si="768">IF(ISNUMBER(AG295),AI294+AG295*0.5,IF(ISNUMBER(AG496),0,""))</f>
        <v/>
      </c>
      <c r="AJ295" s="18" t="str">
        <f t="shared" ref="AJ295:AJ358" si="769">IF(ISNUMBER(AH295),AJ294+AH295*0.5,IF(ISNUMBER(AH496),0,""))</f>
        <v/>
      </c>
      <c r="AK295" s="18" t="str">
        <f>IF(ISNUMBER(AI295), AI295*COS(RADIANS(-$C295+Графики!$B$3))+AJ295*SIN(RADIANS(-$C295+Графики!$B$3)),"")</f>
        <v/>
      </c>
      <c r="AL295" s="19" t="str">
        <f>IF(ISNUMBER(AI295), AI295*COS(RADIANS(-$C295+Графики!$B$5))+AJ295*SIN(RADIANS(-$C295+Графики!$B$5)),"")</f>
        <v/>
      </c>
      <c r="AM295" s="24"/>
      <c r="AN295" s="25"/>
      <c r="AO295" s="25"/>
      <c r="AP295" s="25"/>
      <c r="AQ295" s="18" t="str">
        <f t="shared" si="720"/>
        <v/>
      </c>
      <c r="AR295" s="18" t="str">
        <f t="shared" si="721"/>
        <v/>
      </c>
      <c r="AS295" s="18" t="str">
        <f t="shared" ref="AS295:AS358" si="770">IF(ISNUMBER(AQ295),AS294+AQ295*0.5,IF(ISNUMBER(AQ496),0,""))</f>
        <v/>
      </c>
      <c r="AT295" s="18" t="str">
        <f t="shared" ref="AT295:AT358" si="771">IF(ISNUMBER(AR295),AT294+AR295*0.5,IF(ISNUMBER(AR496),0,""))</f>
        <v/>
      </c>
      <c r="AU295" s="18" t="str">
        <f>IF(ISNUMBER(AS295), AS295*COS(RADIANS(-$C295+Графики!$B$3))+AT295*SIN(RADIANS(-$C295+Графики!$B$3)),"")</f>
        <v/>
      </c>
      <c r="AV295" s="19" t="str">
        <f>IF(ISNUMBER(AS295), AS295*COS(RADIANS(-$C295+Графики!$B$5))+AT295*SIN(RADIANS(-$C295+Графики!$B$5)),"")</f>
        <v/>
      </c>
      <c r="AW295" s="24"/>
      <c r="AX295" s="25"/>
      <c r="AY295" s="25"/>
      <c r="AZ295" s="25"/>
      <c r="BA295" s="18" t="str">
        <f t="shared" si="722"/>
        <v/>
      </c>
      <c r="BB295" s="18" t="str">
        <f t="shared" si="723"/>
        <v/>
      </c>
      <c r="BC295" s="18" t="str">
        <f t="shared" ref="BC295:BC358" si="772">IF(ISNUMBER(BA295),BC294+BA295*0.5,IF(ISNUMBER(BA496),0,""))</f>
        <v/>
      </c>
      <c r="BD295" s="18" t="str">
        <f t="shared" ref="BD295:BD358" si="773">IF(ISNUMBER(BB295),BD294+BB295*0.5,IF(ISNUMBER(BB496),0,""))</f>
        <v/>
      </c>
      <c r="BE295" s="18" t="str">
        <f>IF(ISNUMBER(BC295), BC295*COS(RADIANS(-$C295+Графики!$B$3))+BD295*SIN(RADIANS(-$C295+Графики!$B$3)),"")</f>
        <v/>
      </c>
      <c r="BF295" s="19" t="str">
        <f>IF(ISNUMBER(BC295), BC295*COS(RADIANS(-$C295+Графики!$B$5))+BD295*SIN(RADIANS(-$C295+Графики!$B$5)),"")</f>
        <v/>
      </c>
      <c r="BG295" s="24"/>
      <c r="BH295" s="25"/>
      <c r="BI295" s="25"/>
      <c r="BJ295" s="25"/>
      <c r="BK295" s="18" t="str">
        <f t="shared" si="724"/>
        <v/>
      </c>
      <c r="BL295" s="18" t="str">
        <f t="shared" si="725"/>
        <v/>
      </c>
      <c r="BM295" s="18" t="str">
        <f t="shared" ref="BM295:BM358" si="774">IF(ISNUMBER(BK295),BM294+BK295*0.5,IF(ISNUMBER(BK496),0,""))</f>
        <v/>
      </c>
      <c r="BN295" s="18" t="str">
        <f t="shared" ref="BN295:BN358" si="775">IF(ISNUMBER(BL295),BN294+BL295*0.5,IF(ISNUMBER(BL496),0,""))</f>
        <v/>
      </c>
      <c r="BO295" s="18" t="str">
        <f>IF(ISNUMBER(BM295), BM295*COS(RADIANS(-$C295+Графики!$B$3))+BN295*SIN(RADIANS(-$C295+Графики!$B$3)),"")</f>
        <v/>
      </c>
      <c r="BP295" s="19" t="str">
        <f>IF(ISNUMBER(BM295), BM295*COS(RADIANS(-$C295+Графики!$B$5))+BN295*SIN(RADIANS(-$C295+Графики!$B$5)),"")</f>
        <v/>
      </c>
      <c r="BQ295" s="24"/>
      <c r="BR295" s="25"/>
      <c r="BS295" s="25"/>
      <c r="BT295" s="25"/>
      <c r="BU295" s="18" t="str">
        <f t="shared" si="726"/>
        <v/>
      </c>
      <c r="BV295" s="18" t="str">
        <f t="shared" si="727"/>
        <v/>
      </c>
      <c r="BW295" s="18" t="str">
        <f t="shared" ref="BW295:BW358" si="776">IF(ISNUMBER(BU295),BW294+BU295*0.5,IF(ISNUMBER(BU496),0,""))</f>
        <v/>
      </c>
      <c r="BX295" s="18" t="str">
        <f t="shared" ref="BX295:BX358" si="777">IF(ISNUMBER(BV295),BX294+BV295*0.5,IF(ISNUMBER(BV496),0,""))</f>
        <v/>
      </c>
      <c r="BY295" s="18" t="str">
        <f>IF(ISNUMBER(BW295), BW295*COS(RADIANS(-$C295+Графики!$B$3))+BX295*SIN(RADIANS(-$C295+Графики!$B$3)),"")</f>
        <v/>
      </c>
      <c r="BZ295" s="19" t="str">
        <f>IF(ISNUMBER(BW295), BW295*COS(RADIANS(-$C295+Графики!$B$5))+BX295*SIN(RADIANS(-$C295+Графики!$B$5)),"")</f>
        <v/>
      </c>
      <c r="CA295" s="29"/>
      <c r="CB295" s="25"/>
      <c r="CC295" s="25"/>
      <c r="CD295" s="25"/>
      <c r="CE295" s="18" t="str">
        <f t="shared" si="728"/>
        <v/>
      </c>
      <c r="CF295" s="18" t="str">
        <f t="shared" si="729"/>
        <v/>
      </c>
      <c r="CG295" s="18" t="str">
        <f t="shared" ref="CG295:CG358" si="778">IF(ISNUMBER(CE295),CG294+CE295*0.5,IF(ISNUMBER(CE496),0,""))</f>
        <v/>
      </c>
      <c r="CH295" s="18" t="str">
        <f t="shared" ref="CH295:CH358" si="779">IF(ISNUMBER(CF295),CH294+CF295*0.5,IF(ISNUMBER(CF496),0,""))</f>
        <v/>
      </c>
      <c r="CI295" s="18" t="str">
        <f>IF(ISNUMBER(CG295), CG295*COS(RADIANS(-$C295+Графики!$B$3))+CH295*SIN(RADIANS(-$C295+Графики!$B$3)),"")</f>
        <v/>
      </c>
      <c r="CJ295" s="19" t="str">
        <f>IF(ISNUMBER(CG295), CG295*COS(RADIANS(-$C295+Графики!$B$5))+CH295*SIN(RADIANS(-$C295+Графики!$B$5)),"")</f>
        <v/>
      </c>
      <c r="CK295" s="24"/>
      <c r="CL295" s="25"/>
      <c r="CM295" s="25"/>
      <c r="CN295" s="25"/>
      <c r="CO295" s="18" t="str">
        <f t="shared" si="730"/>
        <v/>
      </c>
      <c r="CP295" s="18" t="str">
        <f t="shared" si="731"/>
        <v/>
      </c>
      <c r="CQ295" s="18" t="str">
        <f t="shared" ref="CQ295:CQ358" si="780">IF(ISNUMBER(CO295),CQ294+CO295*0.5,IF(ISNUMBER(CO496),0,""))</f>
        <v/>
      </c>
      <c r="CR295" s="18" t="str">
        <f t="shared" ref="CR295:CR358" si="781">IF(ISNUMBER(CP295),CR294+CP295*0.5,IF(ISNUMBER(CP496),0,""))</f>
        <v/>
      </c>
      <c r="CS295" s="18" t="str">
        <f>IF(ISNUMBER(CQ295), CQ295*COS(RADIANS(-$C295+Графики!$B$3))+CR295*SIN(RADIANS(-$C295+Графики!$B$3)),"")</f>
        <v/>
      </c>
      <c r="CT295" s="19" t="str">
        <f>IF(ISNUMBER(CQ295), CQ295*COS(RADIANS(-$C295+Графики!$B$5))+CR295*SIN(RADIANS(-$C295+Графики!$B$5)),"")</f>
        <v/>
      </c>
      <c r="CU295" s="24"/>
      <c r="CV295" s="25"/>
      <c r="CW295" s="25"/>
      <c r="CX295" s="25"/>
      <c r="CY295" s="18" t="str">
        <f t="shared" si="732"/>
        <v/>
      </c>
      <c r="CZ295" s="18" t="str">
        <f t="shared" si="733"/>
        <v/>
      </c>
      <c r="DA295" s="18" t="str">
        <f t="shared" ref="DA295:DA358" si="782">IF(ISNUMBER(CY295),DA294+CY295*0.5,IF(ISNUMBER(CY496),0,""))</f>
        <v/>
      </c>
      <c r="DB295" s="18" t="str">
        <f t="shared" ref="DB295:DB358" si="783">IF(ISNUMBER(CZ295),DB294+CZ295*0.5,IF(ISNUMBER(CZ496),0,""))</f>
        <v/>
      </c>
      <c r="DC295" s="18" t="str">
        <f>IF(ISNUMBER(DA295), DA295*COS(RADIANS(-$C295+Графики!$B$3))+DB295*SIN(RADIANS(-$C295+Графики!$B$3)),"")</f>
        <v/>
      </c>
      <c r="DD295" s="19" t="str">
        <f>IF(ISNUMBER(DA295), DA295*COS(RADIANS(-$C295+Графики!$B$5))+DB295*SIN(RADIANS(-$C295+Графики!$B$5)),"")</f>
        <v/>
      </c>
      <c r="DE295" s="24"/>
      <c r="DF295" s="25"/>
      <c r="DG295" s="25"/>
      <c r="DH295" s="25"/>
      <c r="DI295" s="18" t="str">
        <f t="shared" si="734"/>
        <v/>
      </c>
      <c r="DJ295" s="18" t="str">
        <f t="shared" si="735"/>
        <v/>
      </c>
      <c r="DK295" s="18" t="str">
        <f t="shared" ref="DK295:DK358" si="784">IF(ISNUMBER(DI295),DK294+DI295*0.5,IF(ISNUMBER(DI496),0,""))</f>
        <v/>
      </c>
      <c r="DL295" s="18" t="str">
        <f t="shared" ref="DL295:DL358" si="785">IF(ISNUMBER(DJ295),DL294+DJ295*0.5,IF(ISNUMBER(DJ496),0,""))</f>
        <v/>
      </c>
      <c r="DM295" s="18" t="str">
        <f>IF(ISNUMBER(DK295), DK295*COS(RADIANS(-$C295+Графики!$B$3))+DL295*SIN(RADIANS(-$C295+Графики!$B$3)),"")</f>
        <v/>
      </c>
      <c r="DN295" s="19" t="str">
        <f>IF(ISNUMBER(DK295), DK295*COS(RADIANS(-$C295+Графики!$B$5))+DL295*SIN(RADIANS(-$C295+Графики!$B$5)),"")</f>
        <v/>
      </c>
      <c r="DO295" s="24"/>
      <c r="DP295" s="25"/>
      <c r="DQ295" s="25"/>
      <c r="DR295" s="25"/>
      <c r="DS295" s="18" t="str">
        <f t="shared" si="736"/>
        <v/>
      </c>
      <c r="DT295" s="18" t="str">
        <f t="shared" si="737"/>
        <v/>
      </c>
      <c r="DU295" s="18" t="str">
        <f t="shared" ref="DU295:DU358" si="786">IF(ISNUMBER(DS295),DU294+DS295*0.5,IF(ISNUMBER(DS496),0,""))</f>
        <v/>
      </c>
      <c r="DV295" s="18" t="str">
        <f t="shared" ref="DV295:DV358" si="787">IF(ISNUMBER(DT295),DV294+DT295*0.5,IF(ISNUMBER(DT496),0,""))</f>
        <v/>
      </c>
      <c r="DW295" s="18" t="str">
        <f>IF(ISNUMBER(DU295), DU295*COS(RADIANS(-$C295+Графики!$B$3))+DV295*SIN(RADIANS(-$C295+Графики!$B$3)),"")</f>
        <v/>
      </c>
      <c r="DX295" s="19" t="str">
        <f>IF(ISNUMBER(DU295), DU295*COS(RADIANS(-$C295+Графики!$B$5))+DV295*SIN(RADIANS(-$C295+Графики!$B$5)),"")</f>
        <v/>
      </c>
      <c r="DY295" s="24"/>
      <c r="DZ295" s="25"/>
      <c r="EA295" s="25"/>
      <c r="EB295" s="25"/>
      <c r="EC295" s="18" t="str">
        <f t="shared" si="738"/>
        <v/>
      </c>
      <c r="ED295" s="18" t="str">
        <f t="shared" si="739"/>
        <v/>
      </c>
      <c r="EE295" s="18" t="str">
        <f t="shared" ref="EE295:EE358" si="788">IF(ISNUMBER(EC295),EE294+EC295*0.5,IF(ISNUMBER(EC496),0,""))</f>
        <v/>
      </c>
      <c r="EF295" s="18" t="str">
        <f t="shared" ref="EF295:EF358" si="789">IF(ISNUMBER(ED295),EF294+ED295*0.5,IF(ISNUMBER(ED496),0,""))</f>
        <v/>
      </c>
      <c r="EG295" s="18" t="str">
        <f>IF(ISNUMBER(EE295), EE295*COS(RADIANS(-$C295+Графики!$B$3))+EF295*SIN(RADIANS(-$C295+Графики!$B$3)),"")</f>
        <v/>
      </c>
      <c r="EH295" s="19" t="str">
        <f>IF(ISNUMBER(EE295), EE295*COS(RADIANS(-$C295+Графики!$B$5))+EF295*SIN(RADIANS(-$C295+Графики!$B$5)),"")</f>
        <v/>
      </c>
      <c r="EI295" s="24"/>
      <c r="EJ295" s="25"/>
      <c r="EK295" s="25"/>
      <c r="EL295" s="25"/>
      <c r="EM295" s="18" t="str">
        <f t="shared" si="740"/>
        <v/>
      </c>
      <c r="EN295" s="18" t="str">
        <f t="shared" si="741"/>
        <v/>
      </c>
      <c r="EO295" s="18" t="str">
        <f t="shared" ref="EO295:EO358" si="790">IF(ISNUMBER(EM295),EO294+EM295*0.5,IF(ISNUMBER(EM496),0,""))</f>
        <v/>
      </c>
      <c r="EP295" s="18" t="str">
        <f t="shared" ref="EP295:EP358" si="791">IF(ISNUMBER(EN295),EP294+EN295*0.5,IF(ISNUMBER(EN496),0,""))</f>
        <v/>
      </c>
      <c r="EQ295" s="18" t="str">
        <f>IF(ISNUMBER(EO295), EO295*COS(RADIANS(-$C295+Графики!$B$3))+EP295*SIN(RADIANS(-$C295+Графики!$B$3)),"")</f>
        <v/>
      </c>
      <c r="ER295" s="19" t="str">
        <f>IF(ISNUMBER(EO295), EO295*COS(RADIANS(-$C295+Графики!$B$5))+EP295*SIN(RADIANS(-$C295+Графики!$B$5)),"")</f>
        <v/>
      </c>
      <c r="ES295" s="24"/>
      <c r="ET295" s="25"/>
      <c r="EU295" s="25"/>
      <c r="EV295" s="25"/>
      <c r="EW295" s="18" t="str">
        <f t="shared" si="742"/>
        <v/>
      </c>
      <c r="EX295" s="18" t="str">
        <f t="shared" si="743"/>
        <v/>
      </c>
      <c r="EY295" s="18" t="str">
        <f t="shared" ref="EY295:EY358" si="792">IF(ISNUMBER(EW295),EY294+EW295*0.5,IF(ISNUMBER(EW496),0,""))</f>
        <v/>
      </c>
      <c r="EZ295" s="18" t="str">
        <f t="shared" ref="EZ295:EZ358" si="793">IF(ISNUMBER(EX295),EZ294+EX295*0.5,IF(ISNUMBER(EX496),0,""))</f>
        <v/>
      </c>
      <c r="FA295" s="18" t="str">
        <f>IF(ISNUMBER(EY295), EY295*COS(RADIANS(-$C295+Графики!$B$3))+EZ295*SIN(RADIANS(-$C295+Графики!$B$3)),"")</f>
        <v/>
      </c>
      <c r="FB295" s="19" t="str">
        <f>IF(ISNUMBER(EY295), EY295*COS(RADIANS(-$C295+Графики!$B$5))+EZ295*SIN(RADIANS(-$C295+Графики!$B$5)),"")</f>
        <v/>
      </c>
      <c r="FC295" s="24"/>
      <c r="FD295" s="25"/>
      <c r="FE295" s="25"/>
      <c r="FF295" s="25"/>
      <c r="FG295" s="18" t="str">
        <f t="shared" si="744"/>
        <v/>
      </c>
      <c r="FH295" s="18" t="str">
        <f t="shared" si="745"/>
        <v/>
      </c>
      <c r="FI295" s="18" t="str">
        <f t="shared" ref="FI295:FI358" si="794">IF(ISNUMBER(FG295),FI294+FG295*0.5,IF(ISNUMBER(FG496),0,""))</f>
        <v/>
      </c>
      <c r="FJ295" s="18" t="str">
        <f t="shared" ref="FJ295:FJ358" si="795">IF(ISNUMBER(FH295),FJ294+FH295*0.5,IF(ISNUMBER(FH496),0,""))</f>
        <v/>
      </c>
      <c r="FK295" s="18" t="str">
        <f>IF(ISNUMBER(FI295), FI295*COS(RADIANS(-$C295+Графики!$B$3))+FJ295*SIN(RADIANS(-$C295+Графики!$B$3)),"")</f>
        <v/>
      </c>
      <c r="FL295" s="19" t="str">
        <f>IF(ISNUMBER(FI295), FI295*COS(RADIANS(-$C295+Графики!$B$5))+FJ295*SIN(RADIANS(-$C295+Графики!$B$5)),"")</f>
        <v/>
      </c>
      <c r="FM295" s="24"/>
      <c r="FN295" s="25"/>
      <c r="FO295" s="25"/>
      <c r="FP295" s="25"/>
      <c r="FQ295" s="18" t="str">
        <f t="shared" si="746"/>
        <v/>
      </c>
      <c r="FR295" s="18" t="str">
        <f t="shared" si="747"/>
        <v/>
      </c>
      <c r="FS295" s="18" t="str">
        <f t="shared" ref="FS295:FS358" si="796">IF(ISNUMBER(FQ295),FS294+FQ295*0.5,IF(ISNUMBER(FQ496),0,""))</f>
        <v/>
      </c>
      <c r="FT295" s="18" t="str">
        <f t="shared" ref="FT295:FT358" si="797">IF(ISNUMBER(FR295),FT294+FR295*0.5,IF(ISNUMBER(FR496),0,""))</f>
        <v/>
      </c>
      <c r="FU295" s="18" t="str">
        <f>IF(ISNUMBER(FS295), FS295*COS(RADIANS(-$C295+Графики!$B$3))+FT295*SIN(RADIANS(-$C295+Графики!$B$3)),"")</f>
        <v/>
      </c>
      <c r="FV295" s="19" t="str">
        <f>IF(ISNUMBER(FS295), FS295*COS(RADIANS(-$C295+Графики!$B$5))+FT295*SIN(RADIANS(-$C295+Графики!$B$5)),"")</f>
        <v/>
      </c>
      <c r="FW295" s="24"/>
      <c r="FX295" s="25"/>
      <c r="FY295" s="25"/>
      <c r="FZ295" s="25"/>
      <c r="GA295" s="18" t="str">
        <f t="shared" si="748"/>
        <v/>
      </c>
      <c r="GB295" s="18" t="str">
        <f t="shared" si="749"/>
        <v/>
      </c>
      <c r="GC295" s="18" t="str">
        <f t="shared" ref="GC295:GC358" si="798">IF(ISNUMBER(GA295),GC294+GA295*0.5,IF(ISNUMBER(GA496),0,""))</f>
        <v/>
      </c>
      <c r="GD295" s="18" t="str">
        <f t="shared" ref="GD295:GD358" si="799">IF(ISNUMBER(GB295),GD294+GB295*0.5,IF(ISNUMBER(GB496),0,""))</f>
        <v/>
      </c>
      <c r="GE295" s="18" t="str">
        <f>IF(ISNUMBER(GC295), GC295*COS(RADIANS(-$C295+Графики!$B$3))+GD295*SIN(RADIANS(-$C295+Графики!$B$3)),"")</f>
        <v/>
      </c>
      <c r="GF295" s="19" t="str">
        <f>IF(ISNUMBER(GC295), GC295*COS(RADIANS(-$C295+Графики!$B$5))+GD295*SIN(RADIANS(-$C295+Графики!$B$5)),"")</f>
        <v/>
      </c>
      <c r="GG295" s="24"/>
      <c r="GH295" s="25"/>
      <c r="GI295" s="25"/>
      <c r="GJ295" s="25"/>
      <c r="GK295" s="18" t="str">
        <f t="shared" si="750"/>
        <v/>
      </c>
      <c r="GL295" s="18" t="str">
        <f t="shared" si="751"/>
        <v/>
      </c>
      <c r="GM295" s="18" t="str">
        <f t="shared" ref="GM295:GM358" si="800">IF(ISNUMBER(GK295),GM294+GK295*0.5,IF(ISNUMBER(GK496),0,""))</f>
        <v/>
      </c>
      <c r="GN295" s="18" t="str">
        <f t="shared" ref="GN295:GN358" si="801">IF(ISNUMBER(GL295),GN294+GL295*0.5,IF(ISNUMBER(GL496),0,""))</f>
        <v/>
      </c>
      <c r="GO295" s="18" t="str">
        <f>IF(ISNUMBER(GM295), GM295*COS(RADIANS(-$C295+Графики!$B$3))+GN295*SIN(RADIANS(-$C295+Графики!$B$3)),"")</f>
        <v/>
      </c>
      <c r="GP295" s="19" t="str">
        <f>IF(ISNUMBER(GM295), GM295*COS(RADIANS(-$C295+Графики!$B$5))+GN295*SIN(RADIANS(-$C295+Графики!$B$5)),"")</f>
        <v/>
      </c>
      <c r="GQ295" s="24"/>
      <c r="GR295" s="25"/>
      <c r="GS295" s="25"/>
      <c r="GT295" s="25"/>
      <c r="GU295" s="18" t="str">
        <f t="shared" si="752"/>
        <v/>
      </c>
      <c r="GV295" s="18" t="str">
        <f t="shared" si="753"/>
        <v/>
      </c>
      <c r="GW295" s="18" t="str">
        <f t="shared" ref="GW295:GW358" si="802">IF(ISNUMBER(GU295),GW294+GU295*0.5,IF(ISNUMBER(GU496),0,""))</f>
        <v/>
      </c>
      <c r="GX295" s="18" t="str">
        <f t="shared" ref="GX295:GX358" si="803">IF(ISNUMBER(GV295),GX294+GV295*0.5,IF(ISNUMBER(GV496),0,""))</f>
        <v/>
      </c>
      <c r="GY295" s="18" t="str">
        <f>IF(ISNUMBER(GW295), GW295*COS(RADIANS(-$C295+Графики!$B$3))+GX295*SIN(RADIANS(-$C295+Графики!$B$3)),"")</f>
        <v/>
      </c>
      <c r="GZ295" s="19" t="str">
        <f>IF(ISNUMBER(GW295), GW295*COS(RADIANS(-$C295+Графики!$B$5))+GX295*SIN(RADIANS(-$C295+Графики!$B$5)),"")</f>
        <v/>
      </c>
      <c r="HA295" s="24"/>
      <c r="HB295" s="25"/>
      <c r="HC295" s="25"/>
      <c r="HD295" s="25"/>
      <c r="HE295" s="18" t="str">
        <f t="shared" si="754"/>
        <v/>
      </c>
      <c r="HF295" s="18" t="str">
        <f t="shared" si="755"/>
        <v/>
      </c>
      <c r="HG295" s="18" t="str">
        <f t="shared" ref="HG295:HG358" si="804">IF(ISNUMBER(HE295),HG294+HE295*0.5,IF(ISNUMBER(HE496),0,""))</f>
        <v/>
      </c>
      <c r="HH295" s="18" t="str">
        <f t="shared" ref="HH295:HH358" si="805">IF(ISNUMBER(HF295),HH294+HF295*0.5,IF(ISNUMBER(HF496),0,""))</f>
        <v/>
      </c>
      <c r="HI295" s="18" t="str">
        <f>IF(ISNUMBER(HG295), HG295*COS(RADIANS(-$C295+Графики!$B$3))+HH295*SIN(RADIANS(-$C295+Графики!$B$3)),"")</f>
        <v/>
      </c>
      <c r="HJ295" s="19" t="str">
        <f>IF(ISNUMBER(HG295), HG295*COS(RADIANS(-$C295+Графики!$B$5))+HH295*SIN(RADIANS(-$C295+Графики!$B$5)),"")</f>
        <v/>
      </c>
      <c r="HK295" s="24"/>
      <c r="HL295" s="25"/>
      <c r="HM295" s="25"/>
      <c r="HN295" s="25"/>
      <c r="HO295" s="18" t="str">
        <f t="shared" si="756"/>
        <v/>
      </c>
      <c r="HP295" s="18" t="str">
        <f t="shared" si="757"/>
        <v/>
      </c>
      <c r="HQ295" s="18" t="str">
        <f t="shared" ref="HQ295:HQ358" si="806">IF(ISNUMBER(HO295),HQ294+HO295*0.5,IF(ISNUMBER(HO496),0,""))</f>
        <v/>
      </c>
      <c r="HR295" s="18" t="str">
        <f t="shared" ref="HR295:HR358" si="807">IF(ISNUMBER(HP295),HR294+HP295*0.5,IF(ISNUMBER(HP496),0,""))</f>
        <v/>
      </c>
      <c r="HS295" s="18" t="str">
        <f>IF(ISNUMBER(HQ295), HQ295*COS(RADIANS(-$C295+Графики!$B$3))+HR295*SIN(RADIANS(-$C295+Графики!$B$3)),"")</f>
        <v/>
      </c>
      <c r="HT295" s="19" t="str">
        <f>IF(ISNUMBER(HQ295), HQ295*COS(RADIANS(-$C295+Графики!$B$5))+HR295*SIN(RADIANS(-$C295+Графики!$B$5)),"")</f>
        <v/>
      </c>
      <c r="HU295" s="24"/>
      <c r="HV295" s="25"/>
      <c r="HW295" s="25"/>
      <c r="HX295" s="25"/>
      <c r="HY295" s="18" t="str">
        <f t="shared" si="758"/>
        <v/>
      </c>
      <c r="HZ295" s="18" t="str">
        <f t="shared" si="759"/>
        <v/>
      </c>
      <c r="IA295" s="18" t="str">
        <f t="shared" ref="IA295:IA358" si="808">IF(ISNUMBER(HY295),IA294+HY295*0.5,IF(ISNUMBER(HY496),0,""))</f>
        <v/>
      </c>
      <c r="IB295" s="18" t="str">
        <f t="shared" ref="IB295:IB358" si="809">IF(ISNUMBER(HZ295),IB294+HZ295*0.5,IF(ISNUMBER(HZ496),0,""))</f>
        <v/>
      </c>
      <c r="IC295" s="18" t="str">
        <f>IF(ISNUMBER(IA295), IA295*COS(RADIANS(-$C295+Графики!$B$3))+IB295*SIN(RADIANS(-$C295+Графики!$B$3)),"")</f>
        <v/>
      </c>
      <c r="ID295" s="19" t="str">
        <f>IF(ISNUMBER(IA295), IA295*COS(RADIANS(-$C295+Графики!$B$5))+IB295*SIN(RADIANS(-$C295+Графики!$B$5)),"")</f>
        <v/>
      </c>
      <c r="IE295" s="24"/>
      <c r="IF295" s="25"/>
      <c r="IG295" s="25"/>
      <c r="IH295" s="25"/>
      <c r="II295" s="18" t="str">
        <f t="shared" si="760"/>
        <v/>
      </c>
      <c r="IJ295" s="18" t="str">
        <f t="shared" si="761"/>
        <v/>
      </c>
      <c r="IK295" s="18" t="str">
        <f t="shared" ref="IK295:IK358" si="810">IF(ISNUMBER(II295),IK294+II295*0.5,IF(ISNUMBER(II496),0,""))</f>
        <v/>
      </c>
      <c r="IL295" s="18" t="str">
        <f t="shared" ref="IL295:IL358" si="811">IF(ISNUMBER(IJ295),IL294+IJ295*0.5,IF(ISNUMBER(IJ496),0,""))</f>
        <v/>
      </c>
      <c r="IM295" s="18" t="str">
        <f>IF(ISNUMBER(IK295), IK295*COS(RADIANS(-$C295+Графики!$B$3))+IL295*SIN(RADIANS(-$C295+Графики!$B$3)),"")</f>
        <v/>
      </c>
      <c r="IN295" s="19" t="str">
        <f>IF(ISNUMBER(IK295), IK295*COS(RADIANS(-$C295+Графики!$B$5))+IL295*SIN(RADIANS(-$C295+Графики!$B$5)),"")</f>
        <v/>
      </c>
      <c r="IO295" s="24"/>
      <c r="IP295" s="25"/>
      <c r="IQ295" s="25"/>
      <c r="IR295" s="25"/>
      <c r="IS295" s="18" t="str">
        <f t="shared" si="762"/>
        <v/>
      </c>
      <c r="IT295" s="18" t="str">
        <f t="shared" si="763"/>
        <v/>
      </c>
      <c r="IU295" s="18" t="str">
        <f t="shared" ref="IU295:IU358" si="812">IF(ISNUMBER(IS295),IU294+IS295*0.5,IF(ISNUMBER(IS496),0,""))</f>
        <v/>
      </c>
      <c r="IV295" s="18" t="str">
        <f t="shared" ref="IV295:IV358" si="813">IF(ISNUMBER(IT295),IV294+IT295*0.5,IF(ISNUMBER(IT496),0,""))</f>
        <v/>
      </c>
      <c r="IW295" s="18" t="str">
        <f>IF(ISNUMBER(IU295), IU295*COS(RADIANS(-$C295+Графики!$B$3))+IV295*SIN(RADIANS(-$C295+Графики!$B$3)),"")</f>
        <v/>
      </c>
      <c r="IX295" s="19" t="str">
        <f>IF(ISNUMBER(IU295), IU295*COS(RADIANS(-$C295+Графики!$B$5))+IV295*SIN(RADIANS(-$C295+Графики!$B$5)),"")</f>
        <v/>
      </c>
    </row>
    <row r="296" spans="1:258" s="88" customFormat="1" x14ac:dyDescent="0.25">
      <c r="A296" s="44">
        <v>296</v>
      </c>
      <c r="B296" s="50">
        <v>0</v>
      </c>
      <c r="C296" s="11">
        <f>IF(Графики!$A$7="Расчитывать с учетом закручивания скважины",B296,0)</f>
        <v>0</v>
      </c>
      <c r="D296" s="47">
        <v>146.5</v>
      </c>
      <c r="E296" s="34">
        <f t="shared" si="713"/>
        <v>0</v>
      </c>
      <c r="F296" s="35">
        <f t="shared" si="713"/>
        <v>0</v>
      </c>
      <c r="G296" s="35">
        <f t="shared" si="710"/>
        <v>0</v>
      </c>
      <c r="H296" s="36">
        <f t="shared" si="711"/>
        <v>0</v>
      </c>
      <c r="I296" s="29"/>
      <c r="J296" s="25"/>
      <c r="K296" s="25"/>
      <c r="L296" s="25"/>
      <c r="M296" s="18" t="str">
        <f t="shared" si="714"/>
        <v/>
      </c>
      <c r="N296" s="18" t="str">
        <f t="shared" si="715"/>
        <v/>
      </c>
      <c r="O296" s="18" t="str">
        <f t="shared" si="764"/>
        <v/>
      </c>
      <c r="P296" s="18" t="str">
        <f t="shared" si="765"/>
        <v/>
      </c>
      <c r="Q296" s="18" t="str">
        <f>IF(ISNUMBER(O296), O296*COS(RADIANS(-$C296+Графики!$B$3))+P296*SIN(RADIANS(-$C296+Графики!$B$3)),"")</f>
        <v/>
      </c>
      <c r="R296" s="19" t="str">
        <f>IF(ISNUMBER(O296), O296*COS(RADIANS(-$C296+Графики!$B$5))+P296*SIN(RADIANS(-$C296+Графики!$B$5)),"")</f>
        <v/>
      </c>
      <c r="S296" s="29"/>
      <c r="T296" s="25"/>
      <c r="U296" s="25"/>
      <c r="V296" s="25"/>
      <c r="W296" s="18" t="str">
        <f t="shared" si="716"/>
        <v/>
      </c>
      <c r="X296" s="18" t="str">
        <f t="shared" si="717"/>
        <v/>
      </c>
      <c r="Y296" s="18" t="str">
        <f t="shared" si="766"/>
        <v/>
      </c>
      <c r="Z296" s="18" t="str">
        <f t="shared" si="767"/>
        <v/>
      </c>
      <c r="AA296" s="18" t="str">
        <f>IF(ISNUMBER(Y296), Y296*COS(RADIANS(-$C296+Графики!$B$3))+Z296*SIN(RADIANS(-$C296+Графики!$B$3)),"")</f>
        <v/>
      </c>
      <c r="AB296" s="18" t="str">
        <f>IF(ISNUMBER(Y296), Y296*COS(RADIANS(-$C296+Графики!$B$5))+Z296*SIN(RADIANS(-$C296+Графики!$B$5)),"")</f>
        <v/>
      </c>
      <c r="AC296" s="24"/>
      <c r="AD296" s="25"/>
      <c r="AE296" s="25"/>
      <c r="AF296" s="25"/>
      <c r="AG296" s="18" t="str">
        <f t="shared" si="718"/>
        <v/>
      </c>
      <c r="AH296" s="18" t="str">
        <f t="shared" si="719"/>
        <v/>
      </c>
      <c r="AI296" s="18" t="str">
        <f t="shared" si="768"/>
        <v/>
      </c>
      <c r="AJ296" s="18" t="str">
        <f t="shared" si="769"/>
        <v/>
      </c>
      <c r="AK296" s="18" t="str">
        <f>IF(ISNUMBER(AI296), AI296*COS(RADIANS(-$C296+Графики!$B$3))+AJ296*SIN(RADIANS(-$C296+Графики!$B$3)),"")</f>
        <v/>
      </c>
      <c r="AL296" s="19" t="str">
        <f>IF(ISNUMBER(AI296), AI296*COS(RADIANS(-$C296+Графики!$B$5))+AJ296*SIN(RADIANS(-$C296+Графики!$B$5)),"")</f>
        <v/>
      </c>
      <c r="AM296" s="24"/>
      <c r="AN296" s="25"/>
      <c r="AO296" s="25"/>
      <c r="AP296" s="25"/>
      <c r="AQ296" s="18" t="str">
        <f t="shared" si="720"/>
        <v/>
      </c>
      <c r="AR296" s="18" t="str">
        <f t="shared" si="721"/>
        <v/>
      </c>
      <c r="AS296" s="18" t="str">
        <f t="shared" si="770"/>
        <v/>
      </c>
      <c r="AT296" s="18" t="str">
        <f t="shared" si="771"/>
        <v/>
      </c>
      <c r="AU296" s="18" t="str">
        <f>IF(ISNUMBER(AS296), AS296*COS(RADIANS(-$C296+Графики!$B$3))+AT296*SIN(RADIANS(-$C296+Графики!$B$3)),"")</f>
        <v/>
      </c>
      <c r="AV296" s="19" t="str">
        <f>IF(ISNUMBER(AS296), AS296*COS(RADIANS(-$C296+Графики!$B$5))+AT296*SIN(RADIANS(-$C296+Графики!$B$5)),"")</f>
        <v/>
      </c>
      <c r="AW296" s="24"/>
      <c r="AX296" s="25"/>
      <c r="AY296" s="25"/>
      <c r="AZ296" s="25"/>
      <c r="BA296" s="18" t="str">
        <f t="shared" si="722"/>
        <v/>
      </c>
      <c r="BB296" s="18" t="str">
        <f t="shared" si="723"/>
        <v/>
      </c>
      <c r="BC296" s="18" t="str">
        <f t="shared" si="772"/>
        <v/>
      </c>
      <c r="BD296" s="18" t="str">
        <f t="shared" si="773"/>
        <v/>
      </c>
      <c r="BE296" s="18" t="str">
        <f>IF(ISNUMBER(BC296), BC296*COS(RADIANS(-$C296+Графики!$B$3))+BD296*SIN(RADIANS(-$C296+Графики!$B$3)),"")</f>
        <v/>
      </c>
      <c r="BF296" s="19" t="str">
        <f>IF(ISNUMBER(BC296), BC296*COS(RADIANS(-$C296+Графики!$B$5))+BD296*SIN(RADIANS(-$C296+Графики!$B$5)),"")</f>
        <v/>
      </c>
      <c r="BG296" s="24"/>
      <c r="BH296" s="25"/>
      <c r="BI296" s="25"/>
      <c r="BJ296" s="25"/>
      <c r="BK296" s="18" t="str">
        <f t="shared" si="724"/>
        <v/>
      </c>
      <c r="BL296" s="18" t="str">
        <f t="shared" si="725"/>
        <v/>
      </c>
      <c r="BM296" s="18" t="str">
        <f t="shared" si="774"/>
        <v/>
      </c>
      <c r="BN296" s="18" t="str">
        <f t="shared" si="775"/>
        <v/>
      </c>
      <c r="BO296" s="18" t="str">
        <f>IF(ISNUMBER(BM296), BM296*COS(RADIANS(-$C296+Графики!$B$3))+BN296*SIN(RADIANS(-$C296+Графики!$B$3)),"")</f>
        <v/>
      </c>
      <c r="BP296" s="19" t="str">
        <f>IF(ISNUMBER(BM296), BM296*COS(RADIANS(-$C296+Графики!$B$5))+BN296*SIN(RADIANS(-$C296+Графики!$B$5)),"")</f>
        <v/>
      </c>
      <c r="BQ296" s="24"/>
      <c r="BR296" s="25"/>
      <c r="BS296" s="25"/>
      <c r="BT296" s="25"/>
      <c r="BU296" s="18" t="str">
        <f t="shared" si="726"/>
        <v/>
      </c>
      <c r="BV296" s="18" t="str">
        <f t="shared" si="727"/>
        <v/>
      </c>
      <c r="BW296" s="18" t="str">
        <f t="shared" si="776"/>
        <v/>
      </c>
      <c r="BX296" s="18" t="str">
        <f t="shared" si="777"/>
        <v/>
      </c>
      <c r="BY296" s="18" t="str">
        <f>IF(ISNUMBER(BW296), BW296*COS(RADIANS(-$C296+Графики!$B$3))+BX296*SIN(RADIANS(-$C296+Графики!$B$3)),"")</f>
        <v/>
      </c>
      <c r="BZ296" s="19" t="str">
        <f>IF(ISNUMBER(BW296), BW296*COS(RADIANS(-$C296+Графики!$B$5))+BX296*SIN(RADIANS(-$C296+Графики!$B$5)),"")</f>
        <v/>
      </c>
      <c r="CA296" s="29"/>
      <c r="CB296" s="25"/>
      <c r="CC296" s="25"/>
      <c r="CD296" s="25"/>
      <c r="CE296" s="18" t="str">
        <f t="shared" si="728"/>
        <v/>
      </c>
      <c r="CF296" s="18" t="str">
        <f t="shared" si="729"/>
        <v/>
      </c>
      <c r="CG296" s="18" t="str">
        <f t="shared" si="778"/>
        <v/>
      </c>
      <c r="CH296" s="18" t="str">
        <f t="shared" si="779"/>
        <v/>
      </c>
      <c r="CI296" s="18" t="str">
        <f>IF(ISNUMBER(CG296), CG296*COS(RADIANS(-$C296+Графики!$B$3))+CH296*SIN(RADIANS(-$C296+Графики!$B$3)),"")</f>
        <v/>
      </c>
      <c r="CJ296" s="19" t="str">
        <f>IF(ISNUMBER(CG296), CG296*COS(RADIANS(-$C296+Графики!$B$5))+CH296*SIN(RADIANS(-$C296+Графики!$B$5)),"")</f>
        <v/>
      </c>
      <c r="CK296" s="24"/>
      <c r="CL296" s="25"/>
      <c r="CM296" s="25"/>
      <c r="CN296" s="25"/>
      <c r="CO296" s="18" t="str">
        <f t="shared" si="730"/>
        <v/>
      </c>
      <c r="CP296" s="18" t="str">
        <f t="shared" si="731"/>
        <v/>
      </c>
      <c r="CQ296" s="18" t="str">
        <f t="shared" si="780"/>
        <v/>
      </c>
      <c r="CR296" s="18" t="str">
        <f t="shared" si="781"/>
        <v/>
      </c>
      <c r="CS296" s="18" t="str">
        <f>IF(ISNUMBER(CQ296), CQ296*COS(RADIANS(-$C296+Графики!$B$3))+CR296*SIN(RADIANS(-$C296+Графики!$B$3)),"")</f>
        <v/>
      </c>
      <c r="CT296" s="19" t="str">
        <f>IF(ISNUMBER(CQ296), CQ296*COS(RADIANS(-$C296+Графики!$B$5))+CR296*SIN(RADIANS(-$C296+Графики!$B$5)),"")</f>
        <v/>
      </c>
      <c r="CU296" s="24"/>
      <c r="CV296" s="25"/>
      <c r="CW296" s="25"/>
      <c r="CX296" s="25"/>
      <c r="CY296" s="18" t="str">
        <f t="shared" si="732"/>
        <v/>
      </c>
      <c r="CZ296" s="18" t="str">
        <f t="shared" si="733"/>
        <v/>
      </c>
      <c r="DA296" s="18" t="str">
        <f t="shared" si="782"/>
        <v/>
      </c>
      <c r="DB296" s="18" t="str">
        <f t="shared" si="783"/>
        <v/>
      </c>
      <c r="DC296" s="18" t="str">
        <f>IF(ISNUMBER(DA296), DA296*COS(RADIANS(-$C296+Графики!$B$3))+DB296*SIN(RADIANS(-$C296+Графики!$B$3)),"")</f>
        <v/>
      </c>
      <c r="DD296" s="19" t="str">
        <f>IF(ISNUMBER(DA296), DA296*COS(RADIANS(-$C296+Графики!$B$5))+DB296*SIN(RADIANS(-$C296+Графики!$B$5)),"")</f>
        <v/>
      </c>
      <c r="DE296" s="24"/>
      <c r="DF296" s="25"/>
      <c r="DG296" s="25"/>
      <c r="DH296" s="25"/>
      <c r="DI296" s="18" t="str">
        <f t="shared" si="734"/>
        <v/>
      </c>
      <c r="DJ296" s="18" t="str">
        <f t="shared" si="735"/>
        <v/>
      </c>
      <c r="DK296" s="18" t="str">
        <f t="shared" si="784"/>
        <v/>
      </c>
      <c r="DL296" s="18" t="str">
        <f t="shared" si="785"/>
        <v/>
      </c>
      <c r="DM296" s="18" t="str">
        <f>IF(ISNUMBER(DK296), DK296*COS(RADIANS(-$C296+Графики!$B$3))+DL296*SIN(RADIANS(-$C296+Графики!$B$3)),"")</f>
        <v/>
      </c>
      <c r="DN296" s="19" t="str">
        <f>IF(ISNUMBER(DK296), DK296*COS(RADIANS(-$C296+Графики!$B$5))+DL296*SIN(RADIANS(-$C296+Графики!$B$5)),"")</f>
        <v/>
      </c>
      <c r="DO296" s="24"/>
      <c r="DP296" s="25"/>
      <c r="DQ296" s="25"/>
      <c r="DR296" s="25"/>
      <c r="DS296" s="18" t="str">
        <f t="shared" si="736"/>
        <v/>
      </c>
      <c r="DT296" s="18" t="str">
        <f t="shared" si="737"/>
        <v/>
      </c>
      <c r="DU296" s="18" t="str">
        <f t="shared" si="786"/>
        <v/>
      </c>
      <c r="DV296" s="18" t="str">
        <f t="shared" si="787"/>
        <v/>
      </c>
      <c r="DW296" s="18" t="str">
        <f>IF(ISNUMBER(DU296), DU296*COS(RADIANS(-$C296+Графики!$B$3))+DV296*SIN(RADIANS(-$C296+Графики!$B$3)),"")</f>
        <v/>
      </c>
      <c r="DX296" s="19" t="str">
        <f>IF(ISNUMBER(DU296), DU296*COS(RADIANS(-$C296+Графики!$B$5))+DV296*SIN(RADIANS(-$C296+Графики!$B$5)),"")</f>
        <v/>
      </c>
      <c r="DY296" s="24"/>
      <c r="DZ296" s="25"/>
      <c r="EA296" s="25"/>
      <c r="EB296" s="25"/>
      <c r="EC296" s="18" t="str">
        <f t="shared" si="738"/>
        <v/>
      </c>
      <c r="ED296" s="18" t="str">
        <f t="shared" si="739"/>
        <v/>
      </c>
      <c r="EE296" s="18" t="str">
        <f t="shared" si="788"/>
        <v/>
      </c>
      <c r="EF296" s="18" t="str">
        <f t="shared" si="789"/>
        <v/>
      </c>
      <c r="EG296" s="18" t="str">
        <f>IF(ISNUMBER(EE296), EE296*COS(RADIANS(-$C296+Графики!$B$3))+EF296*SIN(RADIANS(-$C296+Графики!$B$3)),"")</f>
        <v/>
      </c>
      <c r="EH296" s="19" t="str">
        <f>IF(ISNUMBER(EE296), EE296*COS(RADIANS(-$C296+Графики!$B$5))+EF296*SIN(RADIANS(-$C296+Графики!$B$5)),"")</f>
        <v/>
      </c>
      <c r="EI296" s="24"/>
      <c r="EJ296" s="25"/>
      <c r="EK296" s="25"/>
      <c r="EL296" s="25"/>
      <c r="EM296" s="18" t="str">
        <f t="shared" si="740"/>
        <v/>
      </c>
      <c r="EN296" s="18" t="str">
        <f t="shared" si="741"/>
        <v/>
      </c>
      <c r="EO296" s="18" t="str">
        <f t="shared" si="790"/>
        <v/>
      </c>
      <c r="EP296" s="18" t="str">
        <f t="shared" si="791"/>
        <v/>
      </c>
      <c r="EQ296" s="18" t="str">
        <f>IF(ISNUMBER(EO296), EO296*COS(RADIANS(-$C296+Графики!$B$3))+EP296*SIN(RADIANS(-$C296+Графики!$B$3)),"")</f>
        <v/>
      </c>
      <c r="ER296" s="19" t="str">
        <f>IF(ISNUMBER(EO296), EO296*COS(RADIANS(-$C296+Графики!$B$5))+EP296*SIN(RADIANS(-$C296+Графики!$B$5)),"")</f>
        <v/>
      </c>
      <c r="ES296" s="24"/>
      <c r="ET296" s="25"/>
      <c r="EU296" s="25"/>
      <c r="EV296" s="25"/>
      <c r="EW296" s="18" t="str">
        <f t="shared" si="742"/>
        <v/>
      </c>
      <c r="EX296" s="18" t="str">
        <f t="shared" si="743"/>
        <v/>
      </c>
      <c r="EY296" s="18" t="str">
        <f t="shared" si="792"/>
        <v/>
      </c>
      <c r="EZ296" s="18" t="str">
        <f t="shared" si="793"/>
        <v/>
      </c>
      <c r="FA296" s="18" t="str">
        <f>IF(ISNUMBER(EY296), EY296*COS(RADIANS(-$C296+Графики!$B$3))+EZ296*SIN(RADIANS(-$C296+Графики!$B$3)),"")</f>
        <v/>
      </c>
      <c r="FB296" s="19" t="str">
        <f>IF(ISNUMBER(EY296), EY296*COS(RADIANS(-$C296+Графики!$B$5))+EZ296*SIN(RADIANS(-$C296+Графики!$B$5)),"")</f>
        <v/>
      </c>
      <c r="FC296" s="24"/>
      <c r="FD296" s="25"/>
      <c r="FE296" s="25"/>
      <c r="FF296" s="25"/>
      <c r="FG296" s="18" t="str">
        <f t="shared" si="744"/>
        <v/>
      </c>
      <c r="FH296" s="18" t="str">
        <f t="shared" si="745"/>
        <v/>
      </c>
      <c r="FI296" s="18" t="str">
        <f t="shared" si="794"/>
        <v/>
      </c>
      <c r="FJ296" s="18" t="str">
        <f t="shared" si="795"/>
        <v/>
      </c>
      <c r="FK296" s="18" t="str">
        <f>IF(ISNUMBER(FI296), FI296*COS(RADIANS(-$C296+Графики!$B$3))+FJ296*SIN(RADIANS(-$C296+Графики!$B$3)),"")</f>
        <v/>
      </c>
      <c r="FL296" s="19" t="str">
        <f>IF(ISNUMBER(FI296), FI296*COS(RADIANS(-$C296+Графики!$B$5))+FJ296*SIN(RADIANS(-$C296+Графики!$B$5)),"")</f>
        <v/>
      </c>
      <c r="FM296" s="24"/>
      <c r="FN296" s="25"/>
      <c r="FO296" s="25"/>
      <c r="FP296" s="25"/>
      <c r="FQ296" s="18" t="str">
        <f t="shared" si="746"/>
        <v/>
      </c>
      <c r="FR296" s="18" t="str">
        <f t="shared" si="747"/>
        <v/>
      </c>
      <c r="FS296" s="18" t="str">
        <f t="shared" si="796"/>
        <v/>
      </c>
      <c r="FT296" s="18" t="str">
        <f t="shared" si="797"/>
        <v/>
      </c>
      <c r="FU296" s="18" t="str">
        <f>IF(ISNUMBER(FS296), FS296*COS(RADIANS(-$C296+Графики!$B$3))+FT296*SIN(RADIANS(-$C296+Графики!$B$3)),"")</f>
        <v/>
      </c>
      <c r="FV296" s="19" t="str">
        <f>IF(ISNUMBER(FS296), FS296*COS(RADIANS(-$C296+Графики!$B$5))+FT296*SIN(RADIANS(-$C296+Графики!$B$5)),"")</f>
        <v/>
      </c>
      <c r="FW296" s="24"/>
      <c r="FX296" s="25"/>
      <c r="FY296" s="25"/>
      <c r="FZ296" s="25"/>
      <c r="GA296" s="18" t="str">
        <f t="shared" si="748"/>
        <v/>
      </c>
      <c r="GB296" s="18" t="str">
        <f t="shared" si="749"/>
        <v/>
      </c>
      <c r="GC296" s="18" t="str">
        <f t="shared" si="798"/>
        <v/>
      </c>
      <c r="GD296" s="18" t="str">
        <f t="shared" si="799"/>
        <v/>
      </c>
      <c r="GE296" s="18" t="str">
        <f>IF(ISNUMBER(GC296), GC296*COS(RADIANS(-$C296+Графики!$B$3))+GD296*SIN(RADIANS(-$C296+Графики!$B$3)),"")</f>
        <v/>
      </c>
      <c r="GF296" s="19" t="str">
        <f>IF(ISNUMBER(GC296), GC296*COS(RADIANS(-$C296+Графики!$B$5))+GD296*SIN(RADIANS(-$C296+Графики!$B$5)),"")</f>
        <v/>
      </c>
      <c r="GG296" s="24"/>
      <c r="GH296" s="25"/>
      <c r="GI296" s="25"/>
      <c r="GJ296" s="25"/>
      <c r="GK296" s="18" t="str">
        <f t="shared" si="750"/>
        <v/>
      </c>
      <c r="GL296" s="18" t="str">
        <f t="shared" si="751"/>
        <v/>
      </c>
      <c r="GM296" s="18" t="str">
        <f t="shared" si="800"/>
        <v/>
      </c>
      <c r="GN296" s="18" t="str">
        <f t="shared" si="801"/>
        <v/>
      </c>
      <c r="GO296" s="18" t="str">
        <f>IF(ISNUMBER(GM296), GM296*COS(RADIANS(-$C296+Графики!$B$3))+GN296*SIN(RADIANS(-$C296+Графики!$B$3)),"")</f>
        <v/>
      </c>
      <c r="GP296" s="19" t="str">
        <f>IF(ISNUMBER(GM296), GM296*COS(RADIANS(-$C296+Графики!$B$5))+GN296*SIN(RADIANS(-$C296+Графики!$B$5)),"")</f>
        <v/>
      </c>
      <c r="GQ296" s="24"/>
      <c r="GR296" s="25"/>
      <c r="GS296" s="25"/>
      <c r="GT296" s="25"/>
      <c r="GU296" s="18" t="str">
        <f t="shared" si="752"/>
        <v/>
      </c>
      <c r="GV296" s="18" t="str">
        <f t="shared" si="753"/>
        <v/>
      </c>
      <c r="GW296" s="18" t="str">
        <f t="shared" si="802"/>
        <v/>
      </c>
      <c r="GX296" s="18" t="str">
        <f t="shared" si="803"/>
        <v/>
      </c>
      <c r="GY296" s="18" t="str">
        <f>IF(ISNUMBER(GW296), GW296*COS(RADIANS(-$C296+Графики!$B$3))+GX296*SIN(RADIANS(-$C296+Графики!$B$3)),"")</f>
        <v/>
      </c>
      <c r="GZ296" s="19" t="str">
        <f>IF(ISNUMBER(GW296), GW296*COS(RADIANS(-$C296+Графики!$B$5))+GX296*SIN(RADIANS(-$C296+Графики!$B$5)),"")</f>
        <v/>
      </c>
      <c r="HA296" s="24"/>
      <c r="HB296" s="25"/>
      <c r="HC296" s="25"/>
      <c r="HD296" s="25"/>
      <c r="HE296" s="18" t="str">
        <f t="shared" si="754"/>
        <v/>
      </c>
      <c r="HF296" s="18" t="str">
        <f t="shared" si="755"/>
        <v/>
      </c>
      <c r="HG296" s="18" t="str">
        <f t="shared" si="804"/>
        <v/>
      </c>
      <c r="HH296" s="18" t="str">
        <f t="shared" si="805"/>
        <v/>
      </c>
      <c r="HI296" s="18" t="str">
        <f>IF(ISNUMBER(HG296), HG296*COS(RADIANS(-$C296+Графики!$B$3))+HH296*SIN(RADIANS(-$C296+Графики!$B$3)),"")</f>
        <v/>
      </c>
      <c r="HJ296" s="19" t="str">
        <f>IF(ISNUMBER(HG296), HG296*COS(RADIANS(-$C296+Графики!$B$5))+HH296*SIN(RADIANS(-$C296+Графики!$B$5)),"")</f>
        <v/>
      </c>
      <c r="HK296" s="24"/>
      <c r="HL296" s="25"/>
      <c r="HM296" s="25"/>
      <c r="HN296" s="25"/>
      <c r="HO296" s="18" t="str">
        <f t="shared" si="756"/>
        <v/>
      </c>
      <c r="HP296" s="18" t="str">
        <f t="shared" si="757"/>
        <v/>
      </c>
      <c r="HQ296" s="18" t="str">
        <f t="shared" si="806"/>
        <v/>
      </c>
      <c r="HR296" s="18" t="str">
        <f t="shared" si="807"/>
        <v/>
      </c>
      <c r="HS296" s="18" t="str">
        <f>IF(ISNUMBER(HQ296), HQ296*COS(RADIANS(-$C296+Графики!$B$3))+HR296*SIN(RADIANS(-$C296+Графики!$B$3)),"")</f>
        <v/>
      </c>
      <c r="HT296" s="19" t="str">
        <f>IF(ISNUMBER(HQ296), HQ296*COS(RADIANS(-$C296+Графики!$B$5))+HR296*SIN(RADIANS(-$C296+Графики!$B$5)),"")</f>
        <v/>
      </c>
      <c r="HU296" s="24"/>
      <c r="HV296" s="25"/>
      <c r="HW296" s="25"/>
      <c r="HX296" s="25"/>
      <c r="HY296" s="18" t="str">
        <f t="shared" si="758"/>
        <v/>
      </c>
      <c r="HZ296" s="18" t="str">
        <f t="shared" si="759"/>
        <v/>
      </c>
      <c r="IA296" s="18" t="str">
        <f t="shared" si="808"/>
        <v/>
      </c>
      <c r="IB296" s="18" t="str">
        <f t="shared" si="809"/>
        <v/>
      </c>
      <c r="IC296" s="18" t="str">
        <f>IF(ISNUMBER(IA296), IA296*COS(RADIANS(-$C296+Графики!$B$3))+IB296*SIN(RADIANS(-$C296+Графики!$B$3)),"")</f>
        <v/>
      </c>
      <c r="ID296" s="19" t="str">
        <f>IF(ISNUMBER(IA296), IA296*COS(RADIANS(-$C296+Графики!$B$5))+IB296*SIN(RADIANS(-$C296+Графики!$B$5)),"")</f>
        <v/>
      </c>
      <c r="IE296" s="24"/>
      <c r="IF296" s="25"/>
      <c r="IG296" s="25"/>
      <c r="IH296" s="25"/>
      <c r="II296" s="18" t="str">
        <f t="shared" si="760"/>
        <v/>
      </c>
      <c r="IJ296" s="18" t="str">
        <f t="shared" si="761"/>
        <v/>
      </c>
      <c r="IK296" s="18" t="str">
        <f t="shared" si="810"/>
        <v/>
      </c>
      <c r="IL296" s="18" t="str">
        <f t="shared" si="811"/>
        <v/>
      </c>
      <c r="IM296" s="18" t="str">
        <f>IF(ISNUMBER(IK296), IK296*COS(RADIANS(-$C296+Графики!$B$3))+IL296*SIN(RADIANS(-$C296+Графики!$B$3)),"")</f>
        <v/>
      </c>
      <c r="IN296" s="19" t="str">
        <f>IF(ISNUMBER(IK296), IK296*COS(RADIANS(-$C296+Графики!$B$5))+IL296*SIN(RADIANS(-$C296+Графики!$B$5)),"")</f>
        <v/>
      </c>
      <c r="IO296" s="24"/>
      <c r="IP296" s="25"/>
      <c r="IQ296" s="25"/>
      <c r="IR296" s="25"/>
      <c r="IS296" s="18" t="str">
        <f t="shared" si="762"/>
        <v/>
      </c>
      <c r="IT296" s="18" t="str">
        <f t="shared" si="763"/>
        <v/>
      </c>
      <c r="IU296" s="18" t="str">
        <f t="shared" si="812"/>
        <v/>
      </c>
      <c r="IV296" s="18" t="str">
        <f t="shared" si="813"/>
        <v/>
      </c>
      <c r="IW296" s="18" t="str">
        <f>IF(ISNUMBER(IU296), IU296*COS(RADIANS(-$C296+Графики!$B$3))+IV296*SIN(RADIANS(-$C296+Графики!$B$3)),"")</f>
        <v/>
      </c>
      <c r="IX296" s="19" t="str">
        <f>IF(ISNUMBER(IU296), IU296*COS(RADIANS(-$C296+Графики!$B$5))+IV296*SIN(RADIANS(-$C296+Графики!$B$5)),"")</f>
        <v/>
      </c>
    </row>
    <row r="297" spans="1:258" s="88" customFormat="1" x14ac:dyDescent="0.25">
      <c r="A297" s="44">
        <v>297</v>
      </c>
      <c r="B297" s="50">
        <v>0</v>
      </c>
      <c r="C297" s="11">
        <f>IF(Графики!$A$7="Расчитывать с учетом закручивания скважины",B297,0)</f>
        <v>0</v>
      </c>
      <c r="D297" s="47">
        <v>147</v>
      </c>
      <c r="E297" s="34">
        <f t="shared" si="713"/>
        <v>0</v>
      </c>
      <c r="F297" s="35">
        <f t="shared" si="713"/>
        <v>0</v>
      </c>
      <c r="G297" s="35">
        <f t="shared" si="710"/>
        <v>0</v>
      </c>
      <c r="H297" s="36">
        <f t="shared" si="711"/>
        <v>0</v>
      </c>
      <c r="I297" s="29"/>
      <c r="J297" s="25"/>
      <c r="K297" s="25"/>
      <c r="L297" s="25"/>
      <c r="M297" s="18" t="str">
        <f t="shared" si="714"/>
        <v/>
      </c>
      <c r="N297" s="18" t="str">
        <f t="shared" si="715"/>
        <v/>
      </c>
      <c r="O297" s="18" t="str">
        <f t="shared" si="764"/>
        <v/>
      </c>
      <c r="P297" s="18" t="str">
        <f t="shared" si="765"/>
        <v/>
      </c>
      <c r="Q297" s="18" t="str">
        <f>IF(ISNUMBER(O297), O297*COS(RADIANS(-$C297+Графики!$B$3))+P297*SIN(RADIANS(-$C297+Графики!$B$3)),"")</f>
        <v/>
      </c>
      <c r="R297" s="19" t="str">
        <f>IF(ISNUMBER(O297), O297*COS(RADIANS(-$C297+Графики!$B$5))+P297*SIN(RADIANS(-$C297+Графики!$B$5)),"")</f>
        <v/>
      </c>
      <c r="S297" s="29"/>
      <c r="T297" s="25"/>
      <c r="U297" s="25"/>
      <c r="V297" s="25"/>
      <c r="W297" s="18" t="str">
        <f t="shared" si="716"/>
        <v/>
      </c>
      <c r="X297" s="18" t="str">
        <f t="shared" si="717"/>
        <v/>
      </c>
      <c r="Y297" s="18" t="str">
        <f t="shared" si="766"/>
        <v/>
      </c>
      <c r="Z297" s="18" t="str">
        <f t="shared" si="767"/>
        <v/>
      </c>
      <c r="AA297" s="18" t="str">
        <f>IF(ISNUMBER(Y297), Y297*COS(RADIANS(-$C297+Графики!$B$3))+Z297*SIN(RADIANS(-$C297+Графики!$B$3)),"")</f>
        <v/>
      </c>
      <c r="AB297" s="18" t="str">
        <f>IF(ISNUMBER(Y297), Y297*COS(RADIANS(-$C297+Графики!$B$5))+Z297*SIN(RADIANS(-$C297+Графики!$B$5)),"")</f>
        <v/>
      </c>
      <c r="AC297" s="24"/>
      <c r="AD297" s="25"/>
      <c r="AE297" s="25"/>
      <c r="AF297" s="25"/>
      <c r="AG297" s="18" t="str">
        <f t="shared" si="718"/>
        <v/>
      </c>
      <c r="AH297" s="18" t="str">
        <f t="shared" si="719"/>
        <v/>
      </c>
      <c r="AI297" s="18" t="str">
        <f t="shared" si="768"/>
        <v/>
      </c>
      <c r="AJ297" s="18" t="str">
        <f t="shared" si="769"/>
        <v/>
      </c>
      <c r="AK297" s="18" t="str">
        <f>IF(ISNUMBER(AI297), AI297*COS(RADIANS(-$C297+Графики!$B$3))+AJ297*SIN(RADIANS(-$C297+Графики!$B$3)),"")</f>
        <v/>
      </c>
      <c r="AL297" s="19" t="str">
        <f>IF(ISNUMBER(AI297), AI297*COS(RADIANS(-$C297+Графики!$B$5))+AJ297*SIN(RADIANS(-$C297+Графики!$B$5)),"")</f>
        <v/>
      </c>
      <c r="AM297" s="24"/>
      <c r="AN297" s="25"/>
      <c r="AO297" s="25"/>
      <c r="AP297" s="25"/>
      <c r="AQ297" s="18" t="str">
        <f t="shared" si="720"/>
        <v/>
      </c>
      <c r="AR297" s="18" t="str">
        <f t="shared" si="721"/>
        <v/>
      </c>
      <c r="AS297" s="18" t="str">
        <f t="shared" si="770"/>
        <v/>
      </c>
      <c r="AT297" s="18" t="str">
        <f t="shared" si="771"/>
        <v/>
      </c>
      <c r="AU297" s="18" t="str">
        <f>IF(ISNUMBER(AS297), AS297*COS(RADIANS(-$C297+Графики!$B$3))+AT297*SIN(RADIANS(-$C297+Графики!$B$3)),"")</f>
        <v/>
      </c>
      <c r="AV297" s="19" t="str">
        <f>IF(ISNUMBER(AS297), AS297*COS(RADIANS(-$C297+Графики!$B$5))+AT297*SIN(RADIANS(-$C297+Графики!$B$5)),"")</f>
        <v/>
      </c>
      <c r="AW297" s="24"/>
      <c r="AX297" s="25"/>
      <c r="AY297" s="25"/>
      <c r="AZ297" s="25"/>
      <c r="BA297" s="18" t="str">
        <f t="shared" si="722"/>
        <v/>
      </c>
      <c r="BB297" s="18" t="str">
        <f t="shared" si="723"/>
        <v/>
      </c>
      <c r="BC297" s="18" t="str">
        <f t="shared" si="772"/>
        <v/>
      </c>
      <c r="BD297" s="18" t="str">
        <f t="shared" si="773"/>
        <v/>
      </c>
      <c r="BE297" s="18" t="str">
        <f>IF(ISNUMBER(BC297), BC297*COS(RADIANS(-$C297+Графики!$B$3))+BD297*SIN(RADIANS(-$C297+Графики!$B$3)),"")</f>
        <v/>
      </c>
      <c r="BF297" s="19" t="str">
        <f>IF(ISNUMBER(BC297), BC297*COS(RADIANS(-$C297+Графики!$B$5))+BD297*SIN(RADIANS(-$C297+Графики!$B$5)),"")</f>
        <v/>
      </c>
      <c r="BG297" s="24"/>
      <c r="BH297" s="25"/>
      <c r="BI297" s="25"/>
      <c r="BJ297" s="25"/>
      <c r="BK297" s="18" t="str">
        <f t="shared" si="724"/>
        <v/>
      </c>
      <c r="BL297" s="18" t="str">
        <f t="shared" si="725"/>
        <v/>
      </c>
      <c r="BM297" s="18" t="str">
        <f t="shared" si="774"/>
        <v/>
      </c>
      <c r="BN297" s="18" t="str">
        <f t="shared" si="775"/>
        <v/>
      </c>
      <c r="BO297" s="18" t="str">
        <f>IF(ISNUMBER(BM297), BM297*COS(RADIANS(-$C297+Графики!$B$3))+BN297*SIN(RADIANS(-$C297+Графики!$B$3)),"")</f>
        <v/>
      </c>
      <c r="BP297" s="19" t="str">
        <f>IF(ISNUMBER(BM297), BM297*COS(RADIANS(-$C297+Графики!$B$5))+BN297*SIN(RADIANS(-$C297+Графики!$B$5)),"")</f>
        <v/>
      </c>
      <c r="BQ297" s="24"/>
      <c r="BR297" s="25"/>
      <c r="BS297" s="25"/>
      <c r="BT297" s="25"/>
      <c r="BU297" s="18" t="str">
        <f t="shared" si="726"/>
        <v/>
      </c>
      <c r="BV297" s="18" t="str">
        <f t="shared" si="727"/>
        <v/>
      </c>
      <c r="BW297" s="18" t="str">
        <f t="shared" si="776"/>
        <v/>
      </c>
      <c r="BX297" s="18" t="str">
        <f t="shared" si="777"/>
        <v/>
      </c>
      <c r="BY297" s="18" t="str">
        <f>IF(ISNUMBER(BW297), BW297*COS(RADIANS(-$C297+Графики!$B$3))+BX297*SIN(RADIANS(-$C297+Графики!$B$3)),"")</f>
        <v/>
      </c>
      <c r="BZ297" s="19" t="str">
        <f>IF(ISNUMBER(BW297), BW297*COS(RADIANS(-$C297+Графики!$B$5))+BX297*SIN(RADIANS(-$C297+Графики!$B$5)),"")</f>
        <v/>
      </c>
      <c r="CA297" s="29"/>
      <c r="CB297" s="25"/>
      <c r="CC297" s="25"/>
      <c r="CD297" s="25"/>
      <c r="CE297" s="18" t="str">
        <f t="shared" si="728"/>
        <v/>
      </c>
      <c r="CF297" s="18" t="str">
        <f t="shared" si="729"/>
        <v/>
      </c>
      <c r="CG297" s="18" t="str">
        <f t="shared" si="778"/>
        <v/>
      </c>
      <c r="CH297" s="18" t="str">
        <f t="shared" si="779"/>
        <v/>
      </c>
      <c r="CI297" s="18" t="str">
        <f>IF(ISNUMBER(CG297), CG297*COS(RADIANS(-$C297+Графики!$B$3))+CH297*SIN(RADIANS(-$C297+Графики!$B$3)),"")</f>
        <v/>
      </c>
      <c r="CJ297" s="19" t="str">
        <f>IF(ISNUMBER(CG297), CG297*COS(RADIANS(-$C297+Графики!$B$5))+CH297*SIN(RADIANS(-$C297+Графики!$B$5)),"")</f>
        <v/>
      </c>
      <c r="CK297" s="24"/>
      <c r="CL297" s="25"/>
      <c r="CM297" s="25"/>
      <c r="CN297" s="25"/>
      <c r="CO297" s="18" t="str">
        <f t="shared" si="730"/>
        <v/>
      </c>
      <c r="CP297" s="18" t="str">
        <f t="shared" si="731"/>
        <v/>
      </c>
      <c r="CQ297" s="18" t="str">
        <f t="shared" si="780"/>
        <v/>
      </c>
      <c r="CR297" s="18" t="str">
        <f t="shared" si="781"/>
        <v/>
      </c>
      <c r="CS297" s="18" t="str">
        <f>IF(ISNUMBER(CQ297), CQ297*COS(RADIANS(-$C297+Графики!$B$3))+CR297*SIN(RADIANS(-$C297+Графики!$B$3)),"")</f>
        <v/>
      </c>
      <c r="CT297" s="19" t="str">
        <f>IF(ISNUMBER(CQ297), CQ297*COS(RADIANS(-$C297+Графики!$B$5))+CR297*SIN(RADIANS(-$C297+Графики!$B$5)),"")</f>
        <v/>
      </c>
      <c r="CU297" s="24"/>
      <c r="CV297" s="25"/>
      <c r="CW297" s="25"/>
      <c r="CX297" s="25"/>
      <c r="CY297" s="18" t="str">
        <f t="shared" si="732"/>
        <v/>
      </c>
      <c r="CZ297" s="18" t="str">
        <f t="shared" si="733"/>
        <v/>
      </c>
      <c r="DA297" s="18" t="str">
        <f t="shared" si="782"/>
        <v/>
      </c>
      <c r="DB297" s="18" t="str">
        <f t="shared" si="783"/>
        <v/>
      </c>
      <c r="DC297" s="18" t="str">
        <f>IF(ISNUMBER(DA297), DA297*COS(RADIANS(-$C297+Графики!$B$3))+DB297*SIN(RADIANS(-$C297+Графики!$B$3)),"")</f>
        <v/>
      </c>
      <c r="DD297" s="19" t="str">
        <f>IF(ISNUMBER(DA297), DA297*COS(RADIANS(-$C297+Графики!$B$5))+DB297*SIN(RADIANS(-$C297+Графики!$B$5)),"")</f>
        <v/>
      </c>
      <c r="DE297" s="24"/>
      <c r="DF297" s="25"/>
      <c r="DG297" s="25"/>
      <c r="DH297" s="25"/>
      <c r="DI297" s="18" t="str">
        <f t="shared" si="734"/>
        <v/>
      </c>
      <c r="DJ297" s="18" t="str">
        <f t="shared" si="735"/>
        <v/>
      </c>
      <c r="DK297" s="18" t="str">
        <f t="shared" si="784"/>
        <v/>
      </c>
      <c r="DL297" s="18" t="str">
        <f t="shared" si="785"/>
        <v/>
      </c>
      <c r="DM297" s="18" t="str">
        <f>IF(ISNUMBER(DK297), DK297*COS(RADIANS(-$C297+Графики!$B$3))+DL297*SIN(RADIANS(-$C297+Графики!$B$3)),"")</f>
        <v/>
      </c>
      <c r="DN297" s="19" t="str">
        <f>IF(ISNUMBER(DK297), DK297*COS(RADIANS(-$C297+Графики!$B$5))+DL297*SIN(RADIANS(-$C297+Графики!$B$5)),"")</f>
        <v/>
      </c>
      <c r="DO297" s="24"/>
      <c r="DP297" s="25"/>
      <c r="DQ297" s="25"/>
      <c r="DR297" s="25"/>
      <c r="DS297" s="18" t="str">
        <f t="shared" si="736"/>
        <v/>
      </c>
      <c r="DT297" s="18" t="str">
        <f t="shared" si="737"/>
        <v/>
      </c>
      <c r="DU297" s="18" t="str">
        <f t="shared" si="786"/>
        <v/>
      </c>
      <c r="DV297" s="18" t="str">
        <f t="shared" si="787"/>
        <v/>
      </c>
      <c r="DW297" s="18" t="str">
        <f>IF(ISNUMBER(DU297), DU297*COS(RADIANS(-$C297+Графики!$B$3))+DV297*SIN(RADIANS(-$C297+Графики!$B$3)),"")</f>
        <v/>
      </c>
      <c r="DX297" s="19" t="str">
        <f>IF(ISNUMBER(DU297), DU297*COS(RADIANS(-$C297+Графики!$B$5))+DV297*SIN(RADIANS(-$C297+Графики!$B$5)),"")</f>
        <v/>
      </c>
      <c r="DY297" s="24"/>
      <c r="DZ297" s="25"/>
      <c r="EA297" s="25"/>
      <c r="EB297" s="25"/>
      <c r="EC297" s="18" t="str">
        <f t="shared" si="738"/>
        <v/>
      </c>
      <c r="ED297" s="18" t="str">
        <f t="shared" si="739"/>
        <v/>
      </c>
      <c r="EE297" s="18" t="str">
        <f t="shared" si="788"/>
        <v/>
      </c>
      <c r="EF297" s="18" t="str">
        <f t="shared" si="789"/>
        <v/>
      </c>
      <c r="EG297" s="18" t="str">
        <f>IF(ISNUMBER(EE297), EE297*COS(RADIANS(-$C297+Графики!$B$3))+EF297*SIN(RADIANS(-$C297+Графики!$B$3)),"")</f>
        <v/>
      </c>
      <c r="EH297" s="19" t="str">
        <f>IF(ISNUMBER(EE297), EE297*COS(RADIANS(-$C297+Графики!$B$5))+EF297*SIN(RADIANS(-$C297+Графики!$B$5)),"")</f>
        <v/>
      </c>
      <c r="EI297" s="24"/>
      <c r="EJ297" s="25"/>
      <c r="EK297" s="25"/>
      <c r="EL297" s="25"/>
      <c r="EM297" s="18" t="str">
        <f t="shared" si="740"/>
        <v/>
      </c>
      <c r="EN297" s="18" t="str">
        <f t="shared" si="741"/>
        <v/>
      </c>
      <c r="EO297" s="18" t="str">
        <f t="shared" si="790"/>
        <v/>
      </c>
      <c r="EP297" s="18" t="str">
        <f t="shared" si="791"/>
        <v/>
      </c>
      <c r="EQ297" s="18" t="str">
        <f>IF(ISNUMBER(EO297), EO297*COS(RADIANS(-$C297+Графики!$B$3))+EP297*SIN(RADIANS(-$C297+Графики!$B$3)),"")</f>
        <v/>
      </c>
      <c r="ER297" s="19" t="str">
        <f>IF(ISNUMBER(EO297), EO297*COS(RADIANS(-$C297+Графики!$B$5))+EP297*SIN(RADIANS(-$C297+Графики!$B$5)),"")</f>
        <v/>
      </c>
      <c r="ES297" s="24"/>
      <c r="ET297" s="25"/>
      <c r="EU297" s="25"/>
      <c r="EV297" s="25"/>
      <c r="EW297" s="18" t="str">
        <f t="shared" si="742"/>
        <v/>
      </c>
      <c r="EX297" s="18" t="str">
        <f t="shared" si="743"/>
        <v/>
      </c>
      <c r="EY297" s="18" t="str">
        <f t="shared" si="792"/>
        <v/>
      </c>
      <c r="EZ297" s="18" t="str">
        <f t="shared" si="793"/>
        <v/>
      </c>
      <c r="FA297" s="18" t="str">
        <f>IF(ISNUMBER(EY297), EY297*COS(RADIANS(-$C297+Графики!$B$3))+EZ297*SIN(RADIANS(-$C297+Графики!$B$3)),"")</f>
        <v/>
      </c>
      <c r="FB297" s="19" t="str">
        <f>IF(ISNUMBER(EY297), EY297*COS(RADIANS(-$C297+Графики!$B$5))+EZ297*SIN(RADIANS(-$C297+Графики!$B$5)),"")</f>
        <v/>
      </c>
      <c r="FC297" s="24"/>
      <c r="FD297" s="25"/>
      <c r="FE297" s="25"/>
      <c r="FF297" s="25"/>
      <c r="FG297" s="18" t="str">
        <f t="shared" si="744"/>
        <v/>
      </c>
      <c r="FH297" s="18" t="str">
        <f t="shared" si="745"/>
        <v/>
      </c>
      <c r="FI297" s="18" t="str">
        <f t="shared" si="794"/>
        <v/>
      </c>
      <c r="FJ297" s="18" t="str">
        <f t="shared" si="795"/>
        <v/>
      </c>
      <c r="FK297" s="18" t="str">
        <f>IF(ISNUMBER(FI297), FI297*COS(RADIANS(-$C297+Графики!$B$3))+FJ297*SIN(RADIANS(-$C297+Графики!$B$3)),"")</f>
        <v/>
      </c>
      <c r="FL297" s="19" t="str">
        <f>IF(ISNUMBER(FI297), FI297*COS(RADIANS(-$C297+Графики!$B$5))+FJ297*SIN(RADIANS(-$C297+Графики!$B$5)),"")</f>
        <v/>
      </c>
      <c r="FM297" s="24"/>
      <c r="FN297" s="25"/>
      <c r="FO297" s="25"/>
      <c r="FP297" s="25"/>
      <c r="FQ297" s="18" t="str">
        <f t="shared" si="746"/>
        <v/>
      </c>
      <c r="FR297" s="18" t="str">
        <f t="shared" si="747"/>
        <v/>
      </c>
      <c r="FS297" s="18" t="str">
        <f t="shared" si="796"/>
        <v/>
      </c>
      <c r="FT297" s="18" t="str">
        <f t="shared" si="797"/>
        <v/>
      </c>
      <c r="FU297" s="18" t="str">
        <f>IF(ISNUMBER(FS297), FS297*COS(RADIANS(-$C297+Графики!$B$3))+FT297*SIN(RADIANS(-$C297+Графики!$B$3)),"")</f>
        <v/>
      </c>
      <c r="FV297" s="19" t="str">
        <f>IF(ISNUMBER(FS297), FS297*COS(RADIANS(-$C297+Графики!$B$5))+FT297*SIN(RADIANS(-$C297+Графики!$B$5)),"")</f>
        <v/>
      </c>
      <c r="FW297" s="24"/>
      <c r="FX297" s="25"/>
      <c r="FY297" s="25"/>
      <c r="FZ297" s="25"/>
      <c r="GA297" s="18" t="str">
        <f t="shared" si="748"/>
        <v/>
      </c>
      <c r="GB297" s="18" t="str">
        <f t="shared" si="749"/>
        <v/>
      </c>
      <c r="GC297" s="18" t="str">
        <f t="shared" si="798"/>
        <v/>
      </c>
      <c r="GD297" s="18" t="str">
        <f t="shared" si="799"/>
        <v/>
      </c>
      <c r="GE297" s="18" t="str">
        <f>IF(ISNUMBER(GC297), GC297*COS(RADIANS(-$C297+Графики!$B$3))+GD297*SIN(RADIANS(-$C297+Графики!$B$3)),"")</f>
        <v/>
      </c>
      <c r="GF297" s="19" t="str">
        <f>IF(ISNUMBER(GC297), GC297*COS(RADIANS(-$C297+Графики!$B$5))+GD297*SIN(RADIANS(-$C297+Графики!$B$5)),"")</f>
        <v/>
      </c>
      <c r="GG297" s="24"/>
      <c r="GH297" s="25"/>
      <c r="GI297" s="25"/>
      <c r="GJ297" s="25"/>
      <c r="GK297" s="18" t="str">
        <f t="shared" si="750"/>
        <v/>
      </c>
      <c r="GL297" s="18" t="str">
        <f t="shared" si="751"/>
        <v/>
      </c>
      <c r="GM297" s="18" t="str">
        <f t="shared" si="800"/>
        <v/>
      </c>
      <c r="GN297" s="18" t="str">
        <f t="shared" si="801"/>
        <v/>
      </c>
      <c r="GO297" s="18" t="str">
        <f>IF(ISNUMBER(GM297), GM297*COS(RADIANS(-$C297+Графики!$B$3))+GN297*SIN(RADIANS(-$C297+Графики!$B$3)),"")</f>
        <v/>
      </c>
      <c r="GP297" s="19" t="str">
        <f>IF(ISNUMBER(GM297), GM297*COS(RADIANS(-$C297+Графики!$B$5))+GN297*SIN(RADIANS(-$C297+Графики!$B$5)),"")</f>
        <v/>
      </c>
      <c r="GQ297" s="24"/>
      <c r="GR297" s="25"/>
      <c r="GS297" s="25"/>
      <c r="GT297" s="25"/>
      <c r="GU297" s="18" t="str">
        <f t="shared" si="752"/>
        <v/>
      </c>
      <c r="GV297" s="18" t="str">
        <f t="shared" si="753"/>
        <v/>
      </c>
      <c r="GW297" s="18" t="str">
        <f t="shared" si="802"/>
        <v/>
      </c>
      <c r="GX297" s="18" t="str">
        <f t="shared" si="803"/>
        <v/>
      </c>
      <c r="GY297" s="18" t="str">
        <f>IF(ISNUMBER(GW297), GW297*COS(RADIANS(-$C297+Графики!$B$3))+GX297*SIN(RADIANS(-$C297+Графики!$B$3)),"")</f>
        <v/>
      </c>
      <c r="GZ297" s="19" t="str">
        <f>IF(ISNUMBER(GW297), GW297*COS(RADIANS(-$C297+Графики!$B$5))+GX297*SIN(RADIANS(-$C297+Графики!$B$5)),"")</f>
        <v/>
      </c>
      <c r="HA297" s="24"/>
      <c r="HB297" s="25"/>
      <c r="HC297" s="25"/>
      <c r="HD297" s="25"/>
      <c r="HE297" s="18" t="str">
        <f t="shared" si="754"/>
        <v/>
      </c>
      <c r="HF297" s="18" t="str">
        <f t="shared" si="755"/>
        <v/>
      </c>
      <c r="HG297" s="18" t="str">
        <f t="shared" si="804"/>
        <v/>
      </c>
      <c r="HH297" s="18" t="str">
        <f t="shared" si="805"/>
        <v/>
      </c>
      <c r="HI297" s="18" t="str">
        <f>IF(ISNUMBER(HG297), HG297*COS(RADIANS(-$C297+Графики!$B$3))+HH297*SIN(RADIANS(-$C297+Графики!$B$3)),"")</f>
        <v/>
      </c>
      <c r="HJ297" s="19" t="str">
        <f>IF(ISNUMBER(HG297), HG297*COS(RADIANS(-$C297+Графики!$B$5))+HH297*SIN(RADIANS(-$C297+Графики!$B$5)),"")</f>
        <v/>
      </c>
      <c r="HK297" s="24"/>
      <c r="HL297" s="25"/>
      <c r="HM297" s="25"/>
      <c r="HN297" s="25"/>
      <c r="HO297" s="18" t="str">
        <f t="shared" si="756"/>
        <v/>
      </c>
      <c r="HP297" s="18" t="str">
        <f t="shared" si="757"/>
        <v/>
      </c>
      <c r="HQ297" s="18" t="str">
        <f t="shared" si="806"/>
        <v/>
      </c>
      <c r="HR297" s="18" t="str">
        <f t="shared" si="807"/>
        <v/>
      </c>
      <c r="HS297" s="18" t="str">
        <f>IF(ISNUMBER(HQ297), HQ297*COS(RADIANS(-$C297+Графики!$B$3))+HR297*SIN(RADIANS(-$C297+Графики!$B$3)),"")</f>
        <v/>
      </c>
      <c r="HT297" s="19" t="str">
        <f>IF(ISNUMBER(HQ297), HQ297*COS(RADIANS(-$C297+Графики!$B$5))+HR297*SIN(RADIANS(-$C297+Графики!$B$5)),"")</f>
        <v/>
      </c>
      <c r="HU297" s="24"/>
      <c r="HV297" s="25"/>
      <c r="HW297" s="25"/>
      <c r="HX297" s="25"/>
      <c r="HY297" s="18" t="str">
        <f t="shared" si="758"/>
        <v/>
      </c>
      <c r="HZ297" s="18" t="str">
        <f t="shared" si="759"/>
        <v/>
      </c>
      <c r="IA297" s="18" t="str">
        <f t="shared" si="808"/>
        <v/>
      </c>
      <c r="IB297" s="18" t="str">
        <f t="shared" si="809"/>
        <v/>
      </c>
      <c r="IC297" s="18" t="str">
        <f>IF(ISNUMBER(IA297), IA297*COS(RADIANS(-$C297+Графики!$B$3))+IB297*SIN(RADIANS(-$C297+Графики!$B$3)),"")</f>
        <v/>
      </c>
      <c r="ID297" s="19" t="str">
        <f>IF(ISNUMBER(IA297), IA297*COS(RADIANS(-$C297+Графики!$B$5))+IB297*SIN(RADIANS(-$C297+Графики!$B$5)),"")</f>
        <v/>
      </c>
      <c r="IE297" s="24"/>
      <c r="IF297" s="25"/>
      <c r="IG297" s="25"/>
      <c r="IH297" s="25"/>
      <c r="II297" s="18" t="str">
        <f t="shared" si="760"/>
        <v/>
      </c>
      <c r="IJ297" s="18" t="str">
        <f t="shared" si="761"/>
        <v/>
      </c>
      <c r="IK297" s="18" t="str">
        <f t="shared" si="810"/>
        <v/>
      </c>
      <c r="IL297" s="18" t="str">
        <f t="shared" si="811"/>
        <v/>
      </c>
      <c r="IM297" s="18" t="str">
        <f>IF(ISNUMBER(IK297), IK297*COS(RADIANS(-$C297+Графики!$B$3))+IL297*SIN(RADIANS(-$C297+Графики!$B$3)),"")</f>
        <v/>
      </c>
      <c r="IN297" s="19" t="str">
        <f>IF(ISNUMBER(IK297), IK297*COS(RADIANS(-$C297+Графики!$B$5))+IL297*SIN(RADIANS(-$C297+Графики!$B$5)),"")</f>
        <v/>
      </c>
      <c r="IO297" s="24"/>
      <c r="IP297" s="25"/>
      <c r="IQ297" s="25"/>
      <c r="IR297" s="25"/>
      <c r="IS297" s="18" t="str">
        <f t="shared" si="762"/>
        <v/>
      </c>
      <c r="IT297" s="18" t="str">
        <f t="shared" si="763"/>
        <v/>
      </c>
      <c r="IU297" s="18" t="str">
        <f t="shared" si="812"/>
        <v/>
      </c>
      <c r="IV297" s="18" t="str">
        <f t="shared" si="813"/>
        <v/>
      </c>
      <c r="IW297" s="18" t="str">
        <f>IF(ISNUMBER(IU297), IU297*COS(RADIANS(-$C297+Графики!$B$3))+IV297*SIN(RADIANS(-$C297+Графики!$B$3)),"")</f>
        <v/>
      </c>
      <c r="IX297" s="19" t="str">
        <f>IF(ISNUMBER(IU297), IU297*COS(RADIANS(-$C297+Графики!$B$5))+IV297*SIN(RADIANS(-$C297+Графики!$B$5)),"")</f>
        <v/>
      </c>
    </row>
    <row r="298" spans="1:258" s="88" customFormat="1" x14ac:dyDescent="0.25">
      <c r="A298" s="44">
        <v>298</v>
      </c>
      <c r="B298" s="50">
        <v>0</v>
      </c>
      <c r="C298" s="11">
        <f>IF(Графики!$A$7="Расчитывать с учетом закручивания скважины",B298,0)</f>
        <v>0</v>
      </c>
      <c r="D298" s="47">
        <v>147.5</v>
      </c>
      <c r="E298" s="34">
        <f t="shared" si="713"/>
        <v>0</v>
      </c>
      <c r="F298" s="35">
        <f t="shared" si="713"/>
        <v>0</v>
      </c>
      <c r="G298" s="35">
        <f t="shared" si="710"/>
        <v>0</v>
      </c>
      <c r="H298" s="36">
        <f t="shared" si="711"/>
        <v>0</v>
      </c>
      <c r="I298" s="29"/>
      <c r="J298" s="25"/>
      <c r="K298" s="25"/>
      <c r="L298" s="25"/>
      <c r="M298" s="18" t="str">
        <f t="shared" si="714"/>
        <v/>
      </c>
      <c r="N298" s="18" t="str">
        <f t="shared" si="715"/>
        <v/>
      </c>
      <c r="O298" s="18" t="str">
        <f t="shared" si="764"/>
        <v/>
      </c>
      <c r="P298" s="18" t="str">
        <f t="shared" si="765"/>
        <v/>
      </c>
      <c r="Q298" s="18" t="str">
        <f>IF(ISNUMBER(O298), O298*COS(RADIANS(-$C298+Графики!$B$3))+P298*SIN(RADIANS(-$C298+Графики!$B$3)),"")</f>
        <v/>
      </c>
      <c r="R298" s="19" t="str">
        <f>IF(ISNUMBER(O298), O298*COS(RADIANS(-$C298+Графики!$B$5))+P298*SIN(RADIANS(-$C298+Графики!$B$5)),"")</f>
        <v/>
      </c>
      <c r="S298" s="29"/>
      <c r="T298" s="25"/>
      <c r="U298" s="25"/>
      <c r="V298" s="25"/>
      <c r="W298" s="18" t="str">
        <f t="shared" si="716"/>
        <v/>
      </c>
      <c r="X298" s="18" t="str">
        <f t="shared" si="717"/>
        <v/>
      </c>
      <c r="Y298" s="18" t="str">
        <f t="shared" si="766"/>
        <v/>
      </c>
      <c r="Z298" s="18" t="str">
        <f t="shared" si="767"/>
        <v/>
      </c>
      <c r="AA298" s="18" t="str">
        <f>IF(ISNUMBER(Y298), Y298*COS(RADIANS(-$C298+Графики!$B$3))+Z298*SIN(RADIANS(-$C298+Графики!$B$3)),"")</f>
        <v/>
      </c>
      <c r="AB298" s="18" t="str">
        <f>IF(ISNUMBER(Y298), Y298*COS(RADIANS(-$C298+Графики!$B$5))+Z298*SIN(RADIANS(-$C298+Графики!$B$5)),"")</f>
        <v/>
      </c>
      <c r="AC298" s="24"/>
      <c r="AD298" s="25"/>
      <c r="AE298" s="25"/>
      <c r="AF298" s="25"/>
      <c r="AG298" s="18" t="str">
        <f t="shared" si="718"/>
        <v/>
      </c>
      <c r="AH298" s="18" t="str">
        <f t="shared" si="719"/>
        <v/>
      </c>
      <c r="AI298" s="18" t="str">
        <f t="shared" si="768"/>
        <v/>
      </c>
      <c r="AJ298" s="18" t="str">
        <f t="shared" si="769"/>
        <v/>
      </c>
      <c r="AK298" s="18" t="str">
        <f>IF(ISNUMBER(AI298), AI298*COS(RADIANS(-$C298+Графики!$B$3))+AJ298*SIN(RADIANS(-$C298+Графики!$B$3)),"")</f>
        <v/>
      </c>
      <c r="AL298" s="19" t="str">
        <f>IF(ISNUMBER(AI298), AI298*COS(RADIANS(-$C298+Графики!$B$5))+AJ298*SIN(RADIANS(-$C298+Графики!$B$5)),"")</f>
        <v/>
      </c>
      <c r="AM298" s="24"/>
      <c r="AN298" s="25"/>
      <c r="AO298" s="25"/>
      <c r="AP298" s="25"/>
      <c r="AQ298" s="18" t="str">
        <f t="shared" si="720"/>
        <v/>
      </c>
      <c r="AR298" s="18" t="str">
        <f t="shared" si="721"/>
        <v/>
      </c>
      <c r="AS298" s="18" t="str">
        <f t="shared" si="770"/>
        <v/>
      </c>
      <c r="AT298" s="18" t="str">
        <f t="shared" si="771"/>
        <v/>
      </c>
      <c r="AU298" s="18" t="str">
        <f>IF(ISNUMBER(AS298), AS298*COS(RADIANS(-$C298+Графики!$B$3))+AT298*SIN(RADIANS(-$C298+Графики!$B$3)),"")</f>
        <v/>
      </c>
      <c r="AV298" s="19" t="str">
        <f>IF(ISNUMBER(AS298), AS298*COS(RADIANS(-$C298+Графики!$B$5))+AT298*SIN(RADIANS(-$C298+Графики!$B$5)),"")</f>
        <v/>
      </c>
      <c r="AW298" s="24"/>
      <c r="AX298" s="25"/>
      <c r="AY298" s="25"/>
      <c r="AZ298" s="25"/>
      <c r="BA298" s="18" t="str">
        <f t="shared" si="722"/>
        <v/>
      </c>
      <c r="BB298" s="18" t="str">
        <f t="shared" si="723"/>
        <v/>
      </c>
      <c r="BC298" s="18" t="str">
        <f t="shared" si="772"/>
        <v/>
      </c>
      <c r="BD298" s="18" t="str">
        <f t="shared" si="773"/>
        <v/>
      </c>
      <c r="BE298" s="18" t="str">
        <f>IF(ISNUMBER(BC298), BC298*COS(RADIANS(-$C298+Графики!$B$3))+BD298*SIN(RADIANS(-$C298+Графики!$B$3)),"")</f>
        <v/>
      </c>
      <c r="BF298" s="19" t="str">
        <f>IF(ISNUMBER(BC298), BC298*COS(RADIANS(-$C298+Графики!$B$5))+BD298*SIN(RADIANS(-$C298+Графики!$B$5)),"")</f>
        <v/>
      </c>
      <c r="BG298" s="24"/>
      <c r="BH298" s="25"/>
      <c r="BI298" s="25"/>
      <c r="BJ298" s="25"/>
      <c r="BK298" s="18" t="str">
        <f t="shared" si="724"/>
        <v/>
      </c>
      <c r="BL298" s="18" t="str">
        <f t="shared" si="725"/>
        <v/>
      </c>
      <c r="BM298" s="18" t="str">
        <f t="shared" si="774"/>
        <v/>
      </c>
      <c r="BN298" s="18" t="str">
        <f t="shared" si="775"/>
        <v/>
      </c>
      <c r="BO298" s="18" t="str">
        <f>IF(ISNUMBER(BM298), BM298*COS(RADIANS(-$C298+Графики!$B$3))+BN298*SIN(RADIANS(-$C298+Графики!$B$3)),"")</f>
        <v/>
      </c>
      <c r="BP298" s="19" t="str">
        <f>IF(ISNUMBER(BM298), BM298*COS(RADIANS(-$C298+Графики!$B$5))+BN298*SIN(RADIANS(-$C298+Графики!$B$5)),"")</f>
        <v/>
      </c>
      <c r="BQ298" s="24"/>
      <c r="BR298" s="25"/>
      <c r="BS298" s="25"/>
      <c r="BT298" s="25"/>
      <c r="BU298" s="18" t="str">
        <f t="shared" si="726"/>
        <v/>
      </c>
      <c r="BV298" s="18" t="str">
        <f t="shared" si="727"/>
        <v/>
      </c>
      <c r="BW298" s="18" t="str">
        <f t="shared" si="776"/>
        <v/>
      </c>
      <c r="BX298" s="18" t="str">
        <f t="shared" si="777"/>
        <v/>
      </c>
      <c r="BY298" s="18" t="str">
        <f>IF(ISNUMBER(BW298), BW298*COS(RADIANS(-$C298+Графики!$B$3))+BX298*SIN(RADIANS(-$C298+Графики!$B$3)),"")</f>
        <v/>
      </c>
      <c r="BZ298" s="19" t="str">
        <f>IF(ISNUMBER(BW298), BW298*COS(RADIANS(-$C298+Графики!$B$5))+BX298*SIN(RADIANS(-$C298+Графики!$B$5)),"")</f>
        <v/>
      </c>
      <c r="CA298" s="29"/>
      <c r="CB298" s="25"/>
      <c r="CC298" s="25"/>
      <c r="CD298" s="25"/>
      <c r="CE298" s="18" t="str">
        <f t="shared" si="728"/>
        <v/>
      </c>
      <c r="CF298" s="18" t="str">
        <f t="shared" si="729"/>
        <v/>
      </c>
      <c r="CG298" s="18" t="str">
        <f t="shared" si="778"/>
        <v/>
      </c>
      <c r="CH298" s="18" t="str">
        <f t="shared" si="779"/>
        <v/>
      </c>
      <c r="CI298" s="18" t="str">
        <f>IF(ISNUMBER(CG298), CG298*COS(RADIANS(-$C298+Графики!$B$3))+CH298*SIN(RADIANS(-$C298+Графики!$B$3)),"")</f>
        <v/>
      </c>
      <c r="CJ298" s="19" t="str">
        <f>IF(ISNUMBER(CG298), CG298*COS(RADIANS(-$C298+Графики!$B$5))+CH298*SIN(RADIANS(-$C298+Графики!$B$5)),"")</f>
        <v/>
      </c>
      <c r="CK298" s="24"/>
      <c r="CL298" s="25"/>
      <c r="CM298" s="25"/>
      <c r="CN298" s="25"/>
      <c r="CO298" s="18" t="str">
        <f t="shared" si="730"/>
        <v/>
      </c>
      <c r="CP298" s="18" t="str">
        <f t="shared" si="731"/>
        <v/>
      </c>
      <c r="CQ298" s="18" t="str">
        <f t="shared" si="780"/>
        <v/>
      </c>
      <c r="CR298" s="18" t="str">
        <f t="shared" si="781"/>
        <v/>
      </c>
      <c r="CS298" s="18" t="str">
        <f>IF(ISNUMBER(CQ298), CQ298*COS(RADIANS(-$C298+Графики!$B$3))+CR298*SIN(RADIANS(-$C298+Графики!$B$3)),"")</f>
        <v/>
      </c>
      <c r="CT298" s="19" t="str">
        <f>IF(ISNUMBER(CQ298), CQ298*COS(RADIANS(-$C298+Графики!$B$5))+CR298*SIN(RADIANS(-$C298+Графики!$B$5)),"")</f>
        <v/>
      </c>
      <c r="CU298" s="24"/>
      <c r="CV298" s="25"/>
      <c r="CW298" s="25"/>
      <c r="CX298" s="25"/>
      <c r="CY298" s="18" t="str">
        <f t="shared" si="732"/>
        <v/>
      </c>
      <c r="CZ298" s="18" t="str">
        <f t="shared" si="733"/>
        <v/>
      </c>
      <c r="DA298" s="18" t="str">
        <f t="shared" si="782"/>
        <v/>
      </c>
      <c r="DB298" s="18" t="str">
        <f t="shared" si="783"/>
        <v/>
      </c>
      <c r="DC298" s="18" t="str">
        <f>IF(ISNUMBER(DA298), DA298*COS(RADIANS(-$C298+Графики!$B$3))+DB298*SIN(RADIANS(-$C298+Графики!$B$3)),"")</f>
        <v/>
      </c>
      <c r="DD298" s="19" t="str">
        <f>IF(ISNUMBER(DA298), DA298*COS(RADIANS(-$C298+Графики!$B$5))+DB298*SIN(RADIANS(-$C298+Графики!$B$5)),"")</f>
        <v/>
      </c>
      <c r="DE298" s="24"/>
      <c r="DF298" s="25"/>
      <c r="DG298" s="25"/>
      <c r="DH298" s="25"/>
      <c r="DI298" s="18" t="str">
        <f t="shared" si="734"/>
        <v/>
      </c>
      <c r="DJ298" s="18" t="str">
        <f t="shared" si="735"/>
        <v/>
      </c>
      <c r="DK298" s="18" t="str">
        <f t="shared" si="784"/>
        <v/>
      </c>
      <c r="DL298" s="18" t="str">
        <f t="shared" si="785"/>
        <v/>
      </c>
      <c r="DM298" s="18" t="str">
        <f>IF(ISNUMBER(DK298), DK298*COS(RADIANS(-$C298+Графики!$B$3))+DL298*SIN(RADIANS(-$C298+Графики!$B$3)),"")</f>
        <v/>
      </c>
      <c r="DN298" s="19" t="str">
        <f>IF(ISNUMBER(DK298), DK298*COS(RADIANS(-$C298+Графики!$B$5))+DL298*SIN(RADIANS(-$C298+Графики!$B$5)),"")</f>
        <v/>
      </c>
      <c r="DO298" s="24"/>
      <c r="DP298" s="25"/>
      <c r="DQ298" s="25"/>
      <c r="DR298" s="25"/>
      <c r="DS298" s="18" t="str">
        <f t="shared" si="736"/>
        <v/>
      </c>
      <c r="DT298" s="18" t="str">
        <f t="shared" si="737"/>
        <v/>
      </c>
      <c r="DU298" s="18" t="str">
        <f t="shared" si="786"/>
        <v/>
      </c>
      <c r="DV298" s="18" t="str">
        <f t="shared" si="787"/>
        <v/>
      </c>
      <c r="DW298" s="18" t="str">
        <f>IF(ISNUMBER(DU298), DU298*COS(RADIANS(-$C298+Графики!$B$3))+DV298*SIN(RADIANS(-$C298+Графики!$B$3)),"")</f>
        <v/>
      </c>
      <c r="DX298" s="19" t="str">
        <f>IF(ISNUMBER(DU298), DU298*COS(RADIANS(-$C298+Графики!$B$5))+DV298*SIN(RADIANS(-$C298+Графики!$B$5)),"")</f>
        <v/>
      </c>
      <c r="DY298" s="24"/>
      <c r="DZ298" s="25"/>
      <c r="EA298" s="25"/>
      <c r="EB298" s="25"/>
      <c r="EC298" s="18" t="str">
        <f t="shared" si="738"/>
        <v/>
      </c>
      <c r="ED298" s="18" t="str">
        <f t="shared" si="739"/>
        <v/>
      </c>
      <c r="EE298" s="18" t="str">
        <f t="shared" si="788"/>
        <v/>
      </c>
      <c r="EF298" s="18" t="str">
        <f t="shared" si="789"/>
        <v/>
      </c>
      <c r="EG298" s="18" t="str">
        <f>IF(ISNUMBER(EE298), EE298*COS(RADIANS(-$C298+Графики!$B$3))+EF298*SIN(RADIANS(-$C298+Графики!$B$3)),"")</f>
        <v/>
      </c>
      <c r="EH298" s="19" t="str">
        <f>IF(ISNUMBER(EE298), EE298*COS(RADIANS(-$C298+Графики!$B$5))+EF298*SIN(RADIANS(-$C298+Графики!$B$5)),"")</f>
        <v/>
      </c>
      <c r="EI298" s="24"/>
      <c r="EJ298" s="25"/>
      <c r="EK298" s="25"/>
      <c r="EL298" s="25"/>
      <c r="EM298" s="18" t="str">
        <f t="shared" si="740"/>
        <v/>
      </c>
      <c r="EN298" s="18" t="str">
        <f t="shared" si="741"/>
        <v/>
      </c>
      <c r="EO298" s="18" t="str">
        <f t="shared" si="790"/>
        <v/>
      </c>
      <c r="EP298" s="18" t="str">
        <f t="shared" si="791"/>
        <v/>
      </c>
      <c r="EQ298" s="18" t="str">
        <f>IF(ISNUMBER(EO298), EO298*COS(RADIANS(-$C298+Графики!$B$3))+EP298*SIN(RADIANS(-$C298+Графики!$B$3)),"")</f>
        <v/>
      </c>
      <c r="ER298" s="19" t="str">
        <f>IF(ISNUMBER(EO298), EO298*COS(RADIANS(-$C298+Графики!$B$5))+EP298*SIN(RADIANS(-$C298+Графики!$B$5)),"")</f>
        <v/>
      </c>
      <c r="ES298" s="24"/>
      <c r="ET298" s="25"/>
      <c r="EU298" s="25"/>
      <c r="EV298" s="25"/>
      <c r="EW298" s="18" t="str">
        <f t="shared" si="742"/>
        <v/>
      </c>
      <c r="EX298" s="18" t="str">
        <f t="shared" si="743"/>
        <v/>
      </c>
      <c r="EY298" s="18" t="str">
        <f t="shared" si="792"/>
        <v/>
      </c>
      <c r="EZ298" s="18" t="str">
        <f t="shared" si="793"/>
        <v/>
      </c>
      <c r="FA298" s="18" t="str">
        <f>IF(ISNUMBER(EY298), EY298*COS(RADIANS(-$C298+Графики!$B$3))+EZ298*SIN(RADIANS(-$C298+Графики!$B$3)),"")</f>
        <v/>
      </c>
      <c r="FB298" s="19" t="str">
        <f>IF(ISNUMBER(EY298), EY298*COS(RADIANS(-$C298+Графики!$B$5))+EZ298*SIN(RADIANS(-$C298+Графики!$B$5)),"")</f>
        <v/>
      </c>
      <c r="FC298" s="24"/>
      <c r="FD298" s="25"/>
      <c r="FE298" s="25"/>
      <c r="FF298" s="25"/>
      <c r="FG298" s="18" t="str">
        <f t="shared" si="744"/>
        <v/>
      </c>
      <c r="FH298" s="18" t="str">
        <f t="shared" si="745"/>
        <v/>
      </c>
      <c r="FI298" s="18" t="str">
        <f t="shared" si="794"/>
        <v/>
      </c>
      <c r="FJ298" s="18" t="str">
        <f t="shared" si="795"/>
        <v/>
      </c>
      <c r="FK298" s="18" t="str">
        <f>IF(ISNUMBER(FI298), FI298*COS(RADIANS(-$C298+Графики!$B$3))+FJ298*SIN(RADIANS(-$C298+Графики!$B$3)),"")</f>
        <v/>
      </c>
      <c r="FL298" s="19" t="str">
        <f>IF(ISNUMBER(FI298), FI298*COS(RADIANS(-$C298+Графики!$B$5))+FJ298*SIN(RADIANS(-$C298+Графики!$B$5)),"")</f>
        <v/>
      </c>
      <c r="FM298" s="24"/>
      <c r="FN298" s="25"/>
      <c r="FO298" s="25"/>
      <c r="FP298" s="25"/>
      <c r="FQ298" s="18" t="str">
        <f t="shared" si="746"/>
        <v/>
      </c>
      <c r="FR298" s="18" t="str">
        <f t="shared" si="747"/>
        <v/>
      </c>
      <c r="FS298" s="18" t="str">
        <f t="shared" si="796"/>
        <v/>
      </c>
      <c r="FT298" s="18" t="str">
        <f t="shared" si="797"/>
        <v/>
      </c>
      <c r="FU298" s="18" t="str">
        <f>IF(ISNUMBER(FS298), FS298*COS(RADIANS(-$C298+Графики!$B$3))+FT298*SIN(RADIANS(-$C298+Графики!$B$3)),"")</f>
        <v/>
      </c>
      <c r="FV298" s="19" t="str">
        <f>IF(ISNUMBER(FS298), FS298*COS(RADIANS(-$C298+Графики!$B$5))+FT298*SIN(RADIANS(-$C298+Графики!$B$5)),"")</f>
        <v/>
      </c>
      <c r="FW298" s="24"/>
      <c r="FX298" s="25"/>
      <c r="FY298" s="25"/>
      <c r="FZ298" s="25"/>
      <c r="GA298" s="18" t="str">
        <f t="shared" si="748"/>
        <v/>
      </c>
      <c r="GB298" s="18" t="str">
        <f t="shared" si="749"/>
        <v/>
      </c>
      <c r="GC298" s="18" t="str">
        <f t="shared" si="798"/>
        <v/>
      </c>
      <c r="GD298" s="18" t="str">
        <f t="shared" si="799"/>
        <v/>
      </c>
      <c r="GE298" s="18" t="str">
        <f>IF(ISNUMBER(GC298), GC298*COS(RADIANS(-$C298+Графики!$B$3))+GD298*SIN(RADIANS(-$C298+Графики!$B$3)),"")</f>
        <v/>
      </c>
      <c r="GF298" s="19" t="str">
        <f>IF(ISNUMBER(GC298), GC298*COS(RADIANS(-$C298+Графики!$B$5))+GD298*SIN(RADIANS(-$C298+Графики!$B$5)),"")</f>
        <v/>
      </c>
      <c r="GG298" s="24"/>
      <c r="GH298" s="25"/>
      <c r="GI298" s="25"/>
      <c r="GJ298" s="25"/>
      <c r="GK298" s="18" t="str">
        <f t="shared" si="750"/>
        <v/>
      </c>
      <c r="GL298" s="18" t="str">
        <f t="shared" si="751"/>
        <v/>
      </c>
      <c r="GM298" s="18" t="str">
        <f t="shared" si="800"/>
        <v/>
      </c>
      <c r="GN298" s="18" t="str">
        <f t="shared" si="801"/>
        <v/>
      </c>
      <c r="GO298" s="18" t="str">
        <f>IF(ISNUMBER(GM298), GM298*COS(RADIANS(-$C298+Графики!$B$3))+GN298*SIN(RADIANS(-$C298+Графики!$B$3)),"")</f>
        <v/>
      </c>
      <c r="GP298" s="19" t="str">
        <f>IF(ISNUMBER(GM298), GM298*COS(RADIANS(-$C298+Графики!$B$5))+GN298*SIN(RADIANS(-$C298+Графики!$B$5)),"")</f>
        <v/>
      </c>
      <c r="GQ298" s="24"/>
      <c r="GR298" s="25"/>
      <c r="GS298" s="25"/>
      <c r="GT298" s="25"/>
      <c r="GU298" s="18" t="str">
        <f t="shared" si="752"/>
        <v/>
      </c>
      <c r="GV298" s="18" t="str">
        <f t="shared" si="753"/>
        <v/>
      </c>
      <c r="GW298" s="18" t="str">
        <f t="shared" si="802"/>
        <v/>
      </c>
      <c r="GX298" s="18" t="str">
        <f t="shared" si="803"/>
        <v/>
      </c>
      <c r="GY298" s="18" t="str">
        <f>IF(ISNUMBER(GW298), GW298*COS(RADIANS(-$C298+Графики!$B$3))+GX298*SIN(RADIANS(-$C298+Графики!$B$3)),"")</f>
        <v/>
      </c>
      <c r="GZ298" s="19" t="str">
        <f>IF(ISNUMBER(GW298), GW298*COS(RADIANS(-$C298+Графики!$B$5))+GX298*SIN(RADIANS(-$C298+Графики!$B$5)),"")</f>
        <v/>
      </c>
      <c r="HA298" s="24"/>
      <c r="HB298" s="25"/>
      <c r="HC298" s="25"/>
      <c r="HD298" s="25"/>
      <c r="HE298" s="18" t="str">
        <f t="shared" si="754"/>
        <v/>
      </c>
      <c r="HF298" s="18" t="str">
        <f t="shared" si="755"/>
        <v/>
      </c>
      <c r="HG298" s="18" t="str">
        <f t="shared" si="804"/>
        <v/>
      </c>
      <c r="HH298" s="18" t="str">
        <f t="shared" si="805"/>
        <v/>
      </c>
      <c r="HI298" s="18" t="str">
        <f>IF(ISNUMBER(HG298), HG298*COS(RADIANS(-$C298+Графики!$B$3))+HH298*SIN(RADIANS(-$C298+Графики!$B$3)),"")</f>
        <v/>
      </c>
      <c r="HJ298" s="19" t="str">
        <f>IF(ISNUMBER(HG298), HG298*COS(RADIANS(-$C298+Графики!$B$5))+HH298*SIN(RADIANS(-$C298+Графики!$B$5)),"")</f>
        <v/>
      </c>
      <c r="HK298" s="24"/>
      <c r="HL298" s="25"/>
      <c r="HM298" s="25"/>
      <c r="HN298" s="25"/>
      <c r="HO298" s="18" t="str">
        <f t="shared" si="756"/>
        <v/>
      </c>
      <c r="HP298" s="18" t="str">
        <f t="shared" si="757"/>
        <v/>
      </c>
      <c r="HQ298" s="18" t="str">
        <f t="shared" si="806"/>
        <v/>
      </c>
      <c r="HR298" s="18" t="str">
        <f t="shared" si="807"/>
        <v/>
      </c>
      <c r="HS298" s="18" t="str">
        <f>IF(ISNUMBER(HQ298), HQ298*COS(RADIANS(-$C298+Графики!$B$3))+HR298*SIN(RADIANS(-$C298+Графики!$B$3)),"")</f>
        <v/>
      </c>
      <c r="HT298" s="19" t="str">
        <f>IF(ISNUMBER(HQ298), HQ298*COS(RADIANS(-$C298+Графики!$B$5))+HR298*SIN(RADIANS(-$C298+Графики!$B$5)),"")</f>
        <v/>
      </c>
      <c r="HU298" s="24"/>
      <c r="HV298" s="25"/>
      <c r="HW298" s="25"/>
      <c r="HX298" s="25"/>
      <c r="HY298" s="18" t="str">
        <f t="shared" si="758"/>
        <v/>
      </c>
      <c r="HZ298" s="18" t="str">
        <f t="shared" si="759"/>
        <v/>
      </c>
      <c r="IA298" s="18" t="str">
        <f t="shared" si="808"/>
        <v/>
      </c>
      <c r="IB298" s="18" t="str">
        <f t="shared" si="809"/>
        <v/>
      </c>
      <c r="IC298" s="18" t="str">
        <f>IF(ISNUMBER(IA298), IA298*COS(RADIANS(-$C298+Графики!$B$3))+IB298*SIN(RADIANS(-$C298+Графики!$B$3)),"")</f>
        <v/>
      </c>
      <c r="ID298" s="19" t="str">
        <f>IF(ISNUMBER(IA298), IA298*COS(RADIANS(-$C298+Графики!$B$5))+IB298*SIN(RADIANS(-$C298+Графики!$B$5)),"")</f>
        <v/>
      </c>
      <c r="IE298" s="24"/>
      <c r="IF298" s="25"/>
      <c r="IG298" s="25"/>
      <c r="IH298" s="25"/>
      <c r="II298" s="18" t="str">
        <f t="shared" si="760"/>
        <v/>
      </c>
      <c r="IJ298" s="18" t="str">
        <f t="shared" si="761"/>
        <v/>
      </c>
      <c r="IK298" s="18" t="str">
        <f t="shared" si="810"/>
        <v/>
      </c>
      <c r="IL298" s="18" t="str">
        <f t="shared" si="811"/>
        <v/>
      </c>
      <c r="IM298" s="18" t="str">
        <f>IF(ISNUMBER(IK298), IK298*COS(RADIANS(-$C298+Графики!$B$3))+IL298*SIN(RADIANS(-$C298+Графики!$B$3)),"")</f>
        <v/>
      </c>
      <c r="IN298" s="19" t="str">
        <f>IF(ISNUMBER(IK298), IK298*COS(RADIANS(-$C298+Графики!$B$5))+IL298*SIN(RADIANS(-$C298+Графики!$B$5)),"")</f>
        <v/>
      </c>
      <c r="IO298" s="24"/>
      <c r="IP298" s="25"/>
      <c r="IQ298" s="25"/>
      <c r="IR298" s="25"/>
      <c r="IS298" s="18" t="str">
        <f t="shared" si="762"/>
        <v/>
      </c>
      <c r="IT298" s="18" t="str">
        <f t="shared" si="763"/>
        <v/>
      </c>
      <c r="IU298" s="18" t="str">
        <f t="shared" si="812"/>
        <v/>
      </c>
      <c r="IV298" s="18" t="str">
        <f t="shared" si="813"/>
        <v/>
      </c>
      <c r="IW298" s="18" t="str">
        <f>IF(ISNUMBER(IU298), IU298*COS(RADIANS(-$C298+Графики!$B$3))+IV298*SIN(RADIANS(-$C298+Графики!$B$3)),"")</f>
        <v/>
      </c>
      <c r="IX298" s="19" t="str">
        <f>IF(ISNUMBER(IU298), IU298*COS(RADIANS(-$C298+Графики!$B$5))+IV298*SIN(RADIANS(-$C298+Графики!$B$5)),"")</f>
        <v/>
      </c>
    </row>
    <row r="299" spans="1:258" s="88" customFormat="1" x14ac:dyDescent="0.25">
      <c r="A299" s="44">
        <v>299</v>
      </c>
      <c r="B299" s="50">
        <v>0</v>
      </c>
      <c r="C299" s="11">
        <f>IF(Графики!$A$7="Расчитывать с учетом закручивания скважины",B299,0)</f>
        <v>0</v>
      </c>
      <c r="D299" s="47">
        <v>148</v>
      </c>
      <c r="E299" s="34">
        <f t="shared" si="713"/>
        <v>0</v>
      </c>
      <c r="F299" s="35">
        <f t="shared" si="713"/>
        <v>0</v>
      </c>
      <c r="G299" s="35">
        <f t="shared" si="710"/>
        <v>0</v>
      </c>
      <c r="H299" s="36">
        <f t="shared" si="711"/>
        <v>0</v>
      </c>
      <c r="I299" s="29"/>
      <c r="J299" s="25"/>
      <c r="K299" s="25"/>
      <c r="L299" s="25"/>
      <c r="M299" s="18" t="str">
        <f t="shared" si="714"/>
        <v/>
      </c>
      <c r="N299" s="18" t="str">
        <f t="shared" si="715"/>
        <v/>
      </c>
      <c r="O299" s="18" t="str">
        <f t="shared" si="764"/>
        <v/>
      </c>
      <c r="P299" s="18" t="str">
        <f t="shared" si="765"/>
        <v/>
      </c>
      <c r="Q299" s="18" t="str">
        <f>IF(ISNUMBER(O299), O299*COS(RADIANS(-$C299+Графики!$B$3))+P299*SIN(RADIANS(-$C299+Графики!$B$3)),"")</f>
        <v/>
      </c>
      <c r="R299" s="19" t="str">
        <f>IF(ISNUMBER(O299), O299*COS(RADIANS(-$C299+Графики!$B$5))+P299*SIN(RADIANS(-$C299+Графики!$B$5)),"")</f>
        <v/>
      </c>
      <c r="S299" s="29"/>
      <c r="T299" s="25"/>
      <c r="U299" s="25"/>
      <c r="V299" s="25"/>
      <c r="W299" s="18" t="str">
        <f t="shared" si="716"/>
        <v/>
      </c>
      <c r="X299" s="18" t="str">
        <f t="shared" si="717"/>
        <v/>
      </c>
      <c r="Y299" s="18" t="str">
        <f t="shared" si="766"/>
        <v/>
      </c>
      <c r="Z299" s="18" t="str">
        <f t="shared" si="767"/>
        <v/>
      </c>
      <c r="AA299" s="18" t="str">
        <f>IF(ISNUMBER(Y299), Y299*COS(RADIANS(-$C299+Графики!$B$3))+Z299*SIN(RADIANS(-$C299+Графики!$B$3)),"")</f>
        <v/>
      </c>
      <c r="AB299" s="18" t="str">
        <f>IF(ISNUMBER(Y299), Y299*COS(RADIANS(-$C299+Графики!$B$5))+Z299*SIN(RADIANS(-$C299+Графики!$B$5)),"")</f>
        <v/>
      </c>
      <c r="AC299" s="24"/>
      <c r="AD299" s="25"/>
      <c r="AE299" s="25"/>
      <c r="AF299" s="25"/>
      <c r="AG299" s="18" t="str">
        <f t="shared" si="718"/>
        <v/>
      </c>
      <c r="AH299" s="18" t="str">
        <f t="shared" si="719"/>
        <v/>
      </c>
      <c r="AI299" s="18" t="str">
        <f t="shared" si="768"/>
        <v/>
      </c>
      <c r="AJ299" s="18" t="str">
        <f t="shared" si="769"/>
        <v/>
      </c>
      <c r="AK299" s="18" t="str">
        <f>IF(ISNUMBER(AI299), AI299*COS(RADIANS(-$C299+Графики!$B$3))+AJ299*SIN(RADIANS(-$C299+Графики!$B$3)),"")</f>
        <v/>
      </c>
      <c r="AL299" s="19" t="str">
        <f>IF(ISNUMBER(AI299), AI299*COS(RADIANS(-$C299+Графики!$B$5))+AJ299*SIN(RADIANS(-$C299+Графики!$B$5)),"")</f>
        <v/>
      </c>
      <c r="AM299" s="24"/>
      <c r="AN299" s="25"/>
      <c r="AO299" s="25"/>
      <c r="AP299" s="25"/>
      <c r="AQ299" s="18" t="str">
        <f t="shared" si="720"/>
        <v/>
      </c>
      <c r="AR299" s="18" t="str">
        <f t="shared" si="721"/>
        <v/>
      </c>
      <c r="AS299" s="18" t="str">
        <f t="shared" si="770"/>
        <v/>
      </c>
      <c r="AT299" s="18" t="str">
        <f t="shared" si="771"/>
        <v/>
      </c>
      <c r="AU299" s="18" t="str">
        <f>IF(ISNUMBER(AS299), AS299*COS(RADIANS(-$C299+Графики!$B$3))+AT299*SIN(RADIANS(-$C299+Графики!$B$3)),"")</f>
        <v/>
      </c>
      <c r="AV299" s="19" t="str">
        <f>IF(ISNUMBER(AS299), AS299*COS(RADIANS(-$C299+Графики!$B$5))+AT299*SIN(RADIANS(-$C299+Графики!$B$5)),"")</f>
        <v/>
      </c>
      <c r="AW299" s="24"/>
      <c r="AX299" s="25"/>
      <c r="AY299" s="25"/>
      <c r="AZ299" s="25"/>
      <c r="BA299" s="18" t="str">
        <f t="shared" si="722"/>
        <v/>
      </c>
      <c r="BB299" s="18" t="str">
        <f t="shared" si="723"/>
        <v/>
      </c>
      <c r="BC299" s="18" t="str">
        <f t="shared" si="772"/>
        <v/>
      </c>
      <c r="BD299" s="18" t="str">
        <f t="shared" si="773"/>
        <v/>
      </c>
      <c r="BE299" s="18" t="str">
        <f>IF(ISNUMBER(BC299), BC299*COS(RADIANS(-$C299+Графики!$B$3))+BD299*SIN(RADIANS(-$C299+Графики!$B$3)),"")</f>
        <v/>
      </c>
      <c r="BF299" s="19" t="str">
        <f>IF(ISNUMBER(BC299), BC299*COS(RADIANS(-$C299+Графики!$B$5))+BD299*SIN(RADIANS(-$C299+Графики!$B$5)),"")</f>
        <v/>
      </c>
      <c r="BG299" s="24"/>
      <c r="BH299" s="25"/>
      <c r="BI299" s="25"/>
      <c r="BJ299" s="25"/>
      <c r="BK299" s="18" t="str">
        <f t="shared" si="724"/>
        <v/>
      </c>
      <c r="BL299" s="18" t="str">
        <f t="shared" si="725"/>
        <v/>
      </c>
      <c r="BM299" s="18" t="str">
        <f t="shared" si="774"/>
        <v/>
      </c>
      <c r="BN299" s="18" t="str">
        <f t="shared" si="775"/>
        <v/>
      </c>
      <c r="BO299" s="18" t="str">
        <f>IF(ISNUMBER(BM299), BM299*COS(RADIANS(-$C299+Графики!$B$3))+BN299*SIN(RADIANS(-$C299+Графики!$B$3)),"")</f>
        <v/>
      </c>
      <c r="BP299" s="19" t="str">
        <f>IF(ISNUMBER(BM299), BM299*COS(RADIANS(-$C299+Графики!$B$5))+BN299*SIN(RADIANS(-$C299+Графики!$B$5)),"")</f>
        <v/>
      </c>
      <c r="BQ299" s="24"/>
      <c r="BR299" s="25"/>
      <c r="BS299" s="25"/>
      <c r="BT299" s="25"/>
      <c r="BU299" s="18" t="str">
        <f t="shared" si="726"/>
        <v/>
      </c>
      <c r="BV299" s="18" t="str">
        <f t="shared" si="727"/>
        <v/>
      </c>
      <c r="BW299" s="18" t="str">
        <f t="shared" si="776"/>
        <v/>
      </c>
      <c r="BX299" s="18" t="str">
        <f t="shared" si="777"/>
        <v/>
      </c>
      <c r="BY299" s="18" t="str">
        <f>IF(ISNUMBER(BW299), BW299*COS(RADIANS(-$C299+Графики!$B$3))+BX299*SIN(RADIANS(-$C299+Графики!$B$3)),"")</f>
        <v/>
      </c>
      <c r="BZ299" s="19" t="str">
        <f>IF(ISNUMBER(BW299), BW299*COS(RADIANS(-$C299+Графики!$B$5))+BX299*SIN(RADIANS(-$C299+Графики!$B$5)),"")</f>
        <v/>
      </c>
      <c r="CA299" s="29"/>
      <c r="CB299" s="25"/>
      <c r="CC299" s="25"/>
      <c r="CD299" s="25"/>
      <c r="CE299" s="18" t="str">
        <f t="shared" si="728"/>
        <v/>
      </c>
      <c r="CF299" s="18" t="str">
        <f t="shared" si="729"/>
        <v/>
      </c>
      <c r="CG299" s="18" t="str">
        <f t="shared" si="778"/>
        <v/>
      </c>
      <c r="CH299" s="18" t="str">
        <f t="shared" si="779"/>
        <v/>
      </c>
      <c r="CI299" s="18" t="str">
        <f>IF(ISNUMBER(CG299), CG299*COS(RADIANS(-$C299+Графики!$B$3))+CH299*SIN(RADIANS(-$C299+Графики!$B$3)),"")</f>
        <v/>
      </c>
      <c r="CJ299" s="19" t="str">
        <f>IF(ISNUMBER(CG299), CG299*COS(RADIANS(-$C299+Графики!$B$5))+CH299*SIN(RADIANS(-$C299+Графики!$B$5)),"")</f>
        <v/>
      </c>
      <c r="CK299" s="24"/>
      <c r="CL299" s="25"/>
      <c r="CM299" s="25"/>
      <c r="CN299" s="25"/>
      <c r="CO299" s="18" t="str">
        <f t="shared" si="730"/>
        <v/>
      </c>
      <c r="CP299" s="18" t="str">
        <f t="shared" si="731"/>
        <v/>
      </c>
      <c r="CQ299" s="18" t="str">
        <f t="shared" si="780"/>
        <v/>
      </c>
      <c r="CR299" s="18" t="str">
        <f t="shared" si="781"/>
        <v/>
      </c>
      <c r="CS299" s="18" t="str">
        <f>IF(ISNUMBER(CQ299), CQ299*COS(RADIANS(-$C299+Графики!$B$3))+CR299*SIN(RADIANS(-$C299+Графики!$B$3)),"")</f>
        <v/>
      </c>
      <c r="CT299" s="19" t="str">
        <f>IF(ISNUMBER(CQ299), CQ299*COS(RADIANS(-$C299+Графики!$B$5))+CR299*SIN(RADIANS(-$C299+Графики!$B$5)),"")</f>
        <v/>
      </c>
      <c r="CU299" s="24"/>
      <c r="CV299" s="25"/>
      <c r="CW299" s="25"/>
      <c r="CX299" s="25"/>
      <c r="CY299" s="18" t="str">
        <f t="shared" si="732"/>
        <v/>
      </c>
      <c r="CZ299" s="18" t="str">
        <f t="shared" si="733"/>
        <v/>
      </c>
      <c r="DA299" s="18" t="str">
        <f t="shared" si="782"/>
        <v/>
      </c>
      <c r="DB299" s="18" t="str">
        <f t="shared" si="783"/>
        <v/>
      </c>
      <c r="DC299" s="18" t="str">
        <f>IF(ISNUMBER(DA299), DA299*COS(RADIANS(-$C299+Графики!$B$3))+DB299*SIN(RADIANS(-$C299+Графики!$B$3)),"")</f>
        <v/>
      </c>
      <c r="DD299" s="19" t="str">
        <f>IF(ISNUMBER(DA299), DA299*COS(RADIANS(-$C299+Графики!$B$5))+DB299*SIN(RADIANS(-$C299+Графики!$B$5)),"")</f>
        <v/>
      </c>
      <c r="DE299" s="24"/>
      <c r="DF299" s="25"/>
      <c r="DG299" s="25"/>
      <c r="DH299" s="25"/>
      <c r="DI299" s="18" t="str">
        <f t="shared" si="734"/>
        <v/>
      </c>
      <c r="DJ299" s="18" t="str">
        <f t="shared" si="735"/>
        <v/>
      </c>
      <c r="DK299" s="18" t="str">
        <f t="shared" si="784"/>
        <v/>
      </c>
      <c r="DL299" s="18" t="str">
        <f t="shared" si="785"/>
        <v/>
      </c>
      <c r="DM299" s="18" t="str">
        <f>IF(ISNUMBER(DK299), DK299*COS(RADIANS(-$C299+Графики!$B$3))+DL299*SIN(RADIANS(-$C299+Графики!$B$3)),"")</f>
        <v/>
      </c>
      <c r="DN299" s="19" t="str">
        <f>IF(ISNUMBER(DK299), DK299*COS(RADIANS(-$C299+Графики!$B$5))+DL299*SIN(RADIANS(-$C299+Графики!$B$5)),"")</f>
        <v/>
      </c>
      <c r="DO299" s="24"/>
      <c r="DP299" s="25"/>
      <c r="DQ299" s="25"/>
      <c r="DR299" s="25"/>
      <c r="DS299" s="18" t="str">
        <f t="shared" si="736"/>
        <v/>
      </c>
      <c r="DT299" s="18" t="str">
        <f t="shared" si="737"/>
        <v/>
      </c>
      <c r="DU299" s="18" t="str">
        <f t="shared" si="786"/>
        <v/>
      </c>
      <c r="DV299" s="18" t="str">
        <f t="shared" si="787"/>
        <v/>
      </c>
      <c r="DW299" s="18" t="str">
        <f>IF(ISNUMBER(DU299), DU299*COS(RADIANS(-$C299+Графики!$B$3))+DV299*SIN(RADIANS(-$C299+Графики!$B$3)),"")</f>
        <v/>
      </c>
      <c r="DX299" s="19" t="str">
        <f>IF(ISNUMBER(DU299), DU299*COS(RADIANS(-$C299+Графики!$B$5))+DV299*SIN(RADIANS(-$C299+Графики!$B$5)),"")</f>
        <v/>
      </c>
      <c r="DY299" s="24"/>
      <c r="DZ299" s="25"/>
      <c r="EA299" s="25"/>
      <c r="EB299" s="25"/>
      <c r="EC299" s="18" t="str">
        <f t="shared" si="738"/>
        <v/>
      </c>
      <c r="ED299" s="18" t="str">
        <f t="shared" si="739"/>
        <v/>
      </c>
      <c r="EE299" s="18" t="str">
        <f t="shared" si="788"/>
        <v/>
      </c>
      <c r="EF299" s="18" t="str">
        <f t="shared" si="789"/>
        <v/>
      </c>
      <c r="EG299" s="18" t="str">
        <f>IF(ISNUMBER(EE299), EE299*COS(RADIANS(-$C299+Графики!$B$3))+EF299*SIN(RADIANS(-$C299+Графики!$B$3)),"")</f>
        <v/>
      </c>
      <c r="EH299" s="19" t="str">
        <f>IF(ISNUMBER(EE299), EE299*COS(RADIANS(-$C299+Графики!$B$5))+EF299*SIN(RADIANS(-$C299+Графики!$B$5)),"")</f>
        <v/>
      </c>
      <c r="EI299" s="24"/>
      <c r="EJ299" s="25"/>
      <c r="EK299" s="25"/>
      <c r="EL299" s="25"/>
      <c r="EM299" s="18" t="str">
        <f t="shared" si="740"/>
        <v/>
      </c>
      <c r="EN299" s="18" t="str">
        <f t="shared" si="741"/>
        <v/>
      </c>
      <c r="EO299" s="18" t="str">
        <f t="shared" si="790"/>
        <v/>
      </c>
      <c r="EP299" s="18" t="str">
        <f t="shared" si="791"/>
        <v/>
      </c>
      <c r="EQ299" s="18" t="str">
        <f>IF(ISNUMBER(EO299), EO299*COS(RADIANS(-$C299+Графики!$B$3))+EP299*SIN(RADIANS(-$C299+Графики!$B$3)),"")</f>
        <v/>
      </c>
      <c r="ER299" s="19" t="str">
        <f>IF(ISNUMBER(EO299), EO299*COS(RADIANS(-$C299+Графики!$B$5))+EP299*SIN(RADIANS(-$C299+Графики!$B$5)),"")</f>
        <v/>
      </c>
      <c r="ES299" s="24"/>
      <c r="ET299" s="25"/>
      <c r="EU299" s="25"/>
      <c r="EV299" s="25"/>
      <c r="EW299" s="18" t="str">
        <f t="shared" si="742"/>
        <v/>
      </c>
      <c r="EX299" s="18" t="str">
        <f t="shared" si="743"/>
        <v/>
      </c>
      <c r="EY299" s="18" t="str">
        <f t="shared" si="792"/>
        <v/>
      </c>
      <c r="EZ299" s="18" t="str">
        <f t="shared" si="793"/>
        <v/>
      </c>
      <c r="FA299" s="18" t="str">
        <f>IF(ISNUMBER(EY299), EY299*COS(RADIANS(-$C299+Графики!$B$3))+EZ299*SIN(RADIANS(-$C299+Графики!$B$3)),"")</f>
        <v/>
      </c>
      <c r="FB299" s="19" t="str">
        <f>IF(ISNUMBER(EY299), EY299*COS(RADIANS(-$C299+Графики!$B$5))+EZ299*SIN(RADIANS(-$C299+Графики!$B$5)),"")</f>
        <v/>
      </c>
      <c r="FC299" s="24"/>
      <c r="FD299" s="25"/>
      <c r="FE299" s="25"/>
      <c r="FF299" s="25"/>
      <c r="FG299" s="18" t="str">
        <f t="shared" si="744"/>
        <v/>
      </c>
      <c r="FH299" s="18" t="str">
        <f t="shared" si="745"/>
        <v/>
      </c>
      <c r="FI299" s="18" t="str">
        <f t="shared" si="794"/>
        <v/>
      </c>
      <c r="FJ299" s="18" t="str">
        <f t="shared" si="795"/>
        <v/>
      </c>
      <c r="FK299" s="18" t="str">
        <f>IF(ISNUMBER(FI299), FI299*COS(RADIANS(-$C299+Графики!$B$3))+FJ299*SIN(RADIANS(-$C299+Графики!$B$3)),"")</f>
        <v/>
      </c>
      <c r="FL299" s="19" t="str">
        <f>IF(ISNUMBER(FI299), FI299*COS(RADIANS(-$C299+Графики!$B$5))+FJ299*SIN(RADIANS(-$C299+Графики!$B$5)),"")</f>
        <v/>
      </c>
      <c r="FM299" s="24"/>
      <c r="FN299" s="25"/>
      <c r="FO299" s="25"/>
      <c r="FP299" s="25"/>
      <c r="FQ299" s="18" t="str">
        <f t="shared" si="746"/>
        <v/>
      </c>
      <c r="FR299" s="18" t="str">
        <f t="shared" si="747"/>
        <v/>
      </c>
      <c r="FS299" s="18" t="str">
        <f t="shared" si="796"/>
        <v/>
      </c>
      <c r="FT299" s="18" t="str">
        <f t="shared" si="797"/>
        <v/>
      </c>
      <c r="FU299" s="18" t="str">
        <f>IF(ISNUMBER(FS299), FS299*COS(RADIANS(-$C299+Графики!$B$3))+FT299*SIN(RADIANS(-$C299+Графики!$B$3)),"")</f>
        <v/>
      </c>
      <c r="FV299" s="19" t="str">
        <f>IF(ISNUMBER(FS299), FS299*COS(RADIANS(-$C299+Графики!$B$5))+FT299*SIN(RADIANS(-$C299+Графики!$B$5)),"")</f>
        <v/>
      </c>
      <c r="FW299" s="24"/>
      <c r="FX299" s="25"/>
      <c r="FY299" s="25"/>
      <c r="FZ299" s="25"/>
      <c r="GA299" s="18" t="str">
        <f t="shared" si="748"/>
        <v/>
      </c>
      <c r="GB299" s="18" t="str">
        <f t="shared" si="749"/>
        <v/>
      </c>
      <c r="GC299" s="18" t="str">
        <f t="shared" si="798"/>
        <v/>
      </c>
      <c r="GD299" s="18" t="str">
        <f t="shared" si="799"/>
        <v/>
      </c>
      <c r="GE299" s="18" t="str">
        <f>IF(ISNUMBER(GC299), GC299*COS(RADIANS(-$C299+Графики!$B$3))+GD299*SIN(RADIANS(-$C299+Графики!$B$3)),"")</f>
        <v/>
      </c>
      <c r="GF299" s="19" t="str">
        <f>IF(ISNUMBER(GC299), GC299*COS(RADIANS(-$C299+Графики!$B$5))+GD299*SIN(RADIANS(-$C299+Графики!$B$5)),"")</f>
        <v/>
      </c>
      <c r="GG299" s="24"/>
      <c r="GH299" s="25"/>
      <c r="GI299" s="25"/>
      <c r="GJ299" s="25"/>
      <c r="GK299" s="18" t="str">
        <f t="shared" si="750"/>
        <v/>
      </c>
      <c r="GL299" s="18" t="str">
        <f t="shared" si="751"/>
        <v/>
      </c>
      <c r="GM299" s="18" t="str">
        <f t="shared" si="800"/>
        <v/>
      </c>
      <c r="GN299" s="18" t="str">
        <f t="shared" si="801"/>
        <v/>
      </c>
      <c r="GO299" s="18" t="str">
        <f>IF(ISNUMBER(GM299), GM299*COS(RADIANS(-$C299+Графики!$B$3))+GN299*SIN(RADIANS(-$C299+Графики!$B$3)),"")</f>
        <v/>
      </c>
      <c r="GP299" s="19" t="str">
        <f>IF(ISNUMBER(GM299), GM299*COS(RADIANS(-$C299+Графики!$B$5))+GN299*SIN(RADIANS(-$C299+Графики!$B$5)),"")</f>
        <v/>
      </c>
      <c r="GQ299" s="24"/>
      <c r="GR299" s="25"/>
      <c r="GS299" s="25"/>
      <c r="GT299" s="25"/>
      <c r="GU299" s="18" t="str">
        <f t="shared" si="752"/>
        <v/>
      </c>
      <c r="GV299" s="18" t="str">
        <f t="shared" si="753"/>
        <v/>
      </c>
      <c r="GW299" s="18" t="str">
        <f t="shared" si="802"/>
        <v/>
      </c>
      <c r="GX299" s="18" t="str">
        <f t="shared" si="803"/>
        <v/>
      </c>
      <c r="GY299" s="18" t="str">
        <f>IF(ISNUMBER(GW299), GW299*COS(RADIANS(-$C299+Графики!$B$3))+GX299*SIN(RADIANS(-$C299+Графики!$B$3)),"")</f>
        <v/>
      </c>
      <c r="GZ299" s="19" t="str">
        <f>IF(ISNUMBER(GW299), GW299*COS(RADIANS(-$C299+Графики!$B$5))+GX299*SIN(RADIANS(-$C299+Графики!$B$5)),"")</f>
        <v/>
      </c>
      <c r="HA299" s="24"/>
      <c r="HB299" s="25"/>
      <c r="HC299" s="25"/>
      <c r="HD299" s="25"/>
      <c r="HE299" s="18" t="str">
        <f t="shared" si="754"/>
        <v/>
      </c>
      <c r="HF299" s="18" t="str">
        <f t="shared" si="755"/>
        <v/>
      </c>
      <c r="HG299" s="18" t="str">
        <f t="shared" si="804"/>
        <v/>
      </c>
      <c r="HH299" s="18" t="str">
        <f t="shared" si="805"/>
        <v/>
      </c>
      <c r="HI299" s="18" t="str">
        <f>IF(ISNUMBER(HG299), HG299*COS(RADIANS(-$C299+Графики!$B$3))+HH299*SIN(RADIANS(-$C299+Графики!$B$3)),"")</f>
        <v/>
      </c>
      <c r="HJ299" s="19" t="str">
        <f>IF(ISNUMBER(HG299), HG299*COS(RADIANS(-$C299+Графики!$B$5))+HH299*SIN(RADIANS(-$C299+Графики!$B$5)),"")</f>
        <v/>
      </c>
      <c r="HK299" s="24"/>
      <c r="HL299" s="25"/>
      <c r="HM299" s="25"/>
      <c r="HN299" s="25"/>
      <c r="HO299" s="18" t="str">
        <f t="shared" si="756"/>
        <v/>
      </c>
      <c r="HP299" s="18" t="str">
        <f t="shared" si="757"/>
        <v/>
      </c>
      <c r="HQ299" s="18" t="str">
        <f t="shared" si="806"/>
        <v/>
      </c>
      <c r="HR299" s="18" t="str">
        <f t="shared" si="807"/>
        <v/>
      </c>
      <c r="HS299" s="18" t="str">
        <f>IF(ISNUMBER(HQ299), HQ299*COS(RADIANS(-$C299+Графики!$B$3))+HR299*SIN(RADIANS(-$C299+Графики!$B$3)),"")</f>
        <v/>
      </c>
      <c r="HT299" s="19" t="str">
        <f>IF(ISNUMBER(HQ299), HQ299*COS(RADIANS(-$C299+Графики!$B$5))+HR299*SIN(RADIANS(-$C299+Графики!$B$5)),"")</f>
        <v/>
      </c>
      <c r="HU299" s="24"/>
      <c r="HV299" s="25"/>
      <c r="HW299" s="25"/>
      <c r="HX299" s="25"/>
      <c r="HY299" s="18" t="str">
        <f t="shared" si="758"/>
        <v/>
      </c>
      <c r="HZ299" s="18" t="str">
        <f t="shared" si="759"/>
        <v/>
      </c>
      <c r="IA299" s="18" t="str">
        <f t="shared" si="808"/>
        <v/>
      </c>
      <c r="IB299" s="18" t="str">
        <f t="shared" si="809"/>
        <v/>
      </c>
      <c r="IC299" s="18" t="str">
        <f>IF(ISNUMBER(IA299), IA299*COS(RADIANS(-$C299+Графики!$B$3))+IB299*SIN(RADIANS(-$C299+Графики!$B$3)),"")</f>
        <v/>
      </c>
      <c r="ID299" s="19" t="str">
        <f>IF(ISNUMBER(IA299), IA299*COS(RADIANS(-$C299+Графики!$B$5))+IB299*SIN(RADIANS(-$C299+Графики!$B$5)),"")</f>
        <v/>
      </c>
      <c r="IE299" s="24"/>
      <c r="IF299" s="25"/>
      <c r="IG299" s="25"/>
      <c r="IH299" s="25"/>
      <c r="II299" s="18" t="str">
        <f t="shared" si="760"/>
        <v/>
      </c>
      <c r="IJ299" s="18" t="str">
        <f t="shared" si="761"/>
        <v/>
      </c>
      <c r="IK299" s="18" t="str">
        <f t="shared" si="810"/>
        <v/>
      </c>
      <c r="IL299" s="18" t="str">
        <f t="shared" si="811"/>
        <v/>
      </c>
      <c r="IM299" s="18" t="str">
        <f>IF(ISNUMBER(IK299), IK299*COS(RADIANS(-$C299+Графики!$B$3))+IL299*SIN(RADIANS(-$C299+Графики!$B$3)),"")</f>
        <v/>
      </c>
      <c r="IN299" s="19" t="str">
        <f>IF(ISNUMBER(IK299), IK299*COS(RADIANS(-$C299+Графики!$B$5))+IL299*SIN(RADIANS(-$C299+Графики!$B$5)),"")</f>
        <v/>
      </c>
      <c r="IO299" s="24"/>
      <c r="IP299" s="25"/>
      <c r="IQ299" s="25"/>
      <c r="IR299" s="25"/>
      <c r="IS299" s="18" t="str">
        <f t="shared" si="762"/>
        <v/>
      </c>
      <c r="IT299" s="18" t="str">
        <f t="shared" si="763"/>
        <v/>
      </c>
      <c r="IU299" s="18" t="str">
        <f t="shared" si="812"/>
        <v/>
      </c>
      <c r="IV299" s="18" t="str">
        <f t="shared" si="813"/>
        <v/>
      </c>
      <c r="IW299" s="18" t="str">
        <f>IF(ISNUMBER(IU299), IU299*COS(RADIANS(-$C299+Графики!$B$3))+IV299*SIN(RADIANS(-$C299+Графики!$B$3)),"")</f>
        <v/>
      </c>
      <c r="IX299" s="19" t="str">
        <f>IF(ISNUMBER(IU299), IU299*COS(RADIANS(-$C299+Графики!$B$5))+IV299*SIN(RADIANS(-$C299+Графики!$B$5)),"")</f>
        <v/>
      </c>
    </row>
    <row r="300" spans="1:258" s="88" customFormat="1" x14ac:dyDescent="0.25">
      <c r="A300" s="44">
        <v>300</v>
      </c>
      <c r="B300" s="50">
        <v>0</v>
      </c>
      <c r="C300" s="11">
        <f>IF(Графики!$A$7="Расчитывать с учетом закручивания скважины",B300,0)</f>
        <v>0</v>
      </c>
      <c r="D300" s="47">
        <v>148.5</v>
      </c>
      <c r="E300" s="34">
        <f t="shared" si="713"/>
        <v>0</v>
      </c>
      <c r="F300" s="35">
        <f t="shared" si="713"/>
        <v>0</v>
      </c>
      <c r="G300" s="35">
        <f t="shared" si="710"/>
        <v>0</v>
      </c>
      <c r="H300" s="36">
        <f t="shared" si="711"/>
        <v>0</v>
      </c>
      <c r="I300" s="29"/>
      <c r="J300" s="25"/>
      <c r="K300" s="25"/>
      <c r="L300" s="25"/>
      <c r="M300" s="18" t="str">
        <f t="shared" si="714"/>
        <v/>
      </c>
      <c r="N300" s="18" t="str">
        <f t="shared" si="715"/>
        <v/>
      </c>
      <c r="O300" s="18" t="str">
        <f t="shared" si="764"/>
        <v/>
      </c>
      <c r="P300" s="18" t="str">
        <f t="shared" si="765"/>
        <v/>
      </c>
      <c r="Q300" s="18" t="str">
        <f>IF(ISNUMBER(O300), O300*COS(RADIANS(-$C300+Графики!$B$3))+P300*SIN(RADIANS(-$C300+Графики!$B$3)),"")</f>
        <v/>
      </c>
      <c r="R300" s="19" t="str">
        <f>IF(ISNUMBER(O300), O300*COS(RADIANS(-$C300+Графики!$B$5))+P300*SIN(RADIANS(-$C300+Графики!$B$5)),"")</f>
        <v/>
      </c>
      <c r="S300" s="29"/>
      <c r="T300" s="25"/>
      <c r="U300" s="25"/>
      <c r="V300" s="25"/>
      <c r="W300" s="18" t="str">
        <f t="shared" si="716"/>
        <v/>
      </c>
      <c r="X300" s="18" t="str">
        <f t="shared" si="717"/>
        <v/>
      </c>
      <c r="Y300" s="18" t="str">
        <f t="shared" si="766"/>
        <v/>
      </c>
      <c r="Z300" s="18" t="str">
        <f t="shared" si="767"/>
        <v/>
      </c>
      <c r="AA300" s="18" t="str">
        <f>IF(ISNUMBER(Y300), Y300*COS(RADIANS(-$C300+Графики!$B$3))+Z300*SIN(RADIANS(-$C300+Графики!$B$3)),"")</f>
        <v/>
      </c>
      <c r="AB300" s="18" t="str">
        <f>IF(ISNUMBER(Y300), Y300*COS(RADIANS(-$C300+Графики!$B$5))+Z300*SIN(RADIANS(-$C300+Графики!$B$5)),"")</f>
        <v/>
      </c>
      <c r="AC300" s="24"/>
      <c r="AD300" s="25"/>
      <c r="AE300" s="25"/>
      <c r="AF300" s="25"/>
      <c r="AG300" s="18" t="str">
        <f t="shared" si="718"/>
        <v/>
      </c>
      <c r="AH300" s="18" t="str">
        <f t="shared" si="719"/>
        <v/>
      </c>
      <c r="AI300" s="18" t="str">
        <f t="shared" si="768"/>
        <v/>
      </c>
      <c r="AJ300" s="18" t="str">
        <f t="shared" si="769"/>
        <v/>
      </c>
      <c r="AK300" s="18" t="str">
        <f>IF(ISNUMBER(AI300), AI300*COS(RADIANS(-$C300+Графики!$B$3))+AJ300*SIN(RADIANS(-$C300+Графики!$B$3)),"")</f>
        <v/>
      </c>
      <c r="AL300" s="19" t="str">
        <f>IF(ISNUMBER(AI300), AI300*COS(RADIANS(-$C300+Графики!$B$5))+AJ300*SIN(RADIANS(-$C300+Графики!$B$5)),"")</f>
        <v/>
      </c>
      <c r="AM300" s="24"/>
      <c r="AN300" s="25"/>
      <c r="AO300" s="25"/>
      <c r="AP300" s="25"/>
      <c r="AQ300" s="18" t="str">
        <f t="shared" si="720"/>
        <v/>
      </c>
      <c r="AR300" s="18" t="str">
        <f t="shared" si="721"/>
        <v/>
      </c>
      <c r="AS300" s="18" t="str">
        <f t="shared" si="770"/>
        <v/>
      </c>
      <c r="AT300" s="18" t="str">
        <f t="shared" si="771"/>
        <v/>
      </c>
      <c r="AU300" s="18" t="str">
        <f>IF(ISNUMBER(AS300), AS300*COS(RADIANS(-$C300+Графики!$B$3))+AT300*SIN(RADIANS(-$C300+Графики!$B$3)),"")</f>
        <v/>
      </c>
      <c r="AV300" s="19" t="str">
        <f>IF(ISNUMBER(AS300), AS300*COS(RADIANS(-$C300+Графики!$B$5))+AT300*SIN(RADIANS(-$C300+Графики!$B$5)),"")</f>
        <v/>
      </c>
      <c r="AW300" s="24"/>
      <c r="AX300" s="25"/>
      <c r="AY300" s="25"/>
      <c r="AZ300" s="25"/>
      <c r="BA300" s="18" t="str">
        <f t="shared" si="722"/>
        <v/>
      </c>
      <c r="BB300" s="18" t="str">
        <f t="shared" si="723"/>
        <v/>
      </c>
      <c r="BC300" s="18" t="str">
        <f t="shared" si="772"/>
        <v/>
      </c>
      <c r="BD300" s="18" t="str">
        <f t="shared" si="773"/>
        <v/>
      </c>
      <c r="BE300" s="18" t="str">
        <f>IF(ISNUMBER(BC300), BC300*COS(RADIANS(-$C300+Графики!$B$3))+BD300*SIN(RADIANS(-$C300+Графики!$B$3)),"")</f>
        <v/>
      </c>
      <c r="BF300" s="19" t="str">
        <f>IF(ISNUMBER(BC300), BC300*COS(RADIANS(-$C300+Графики!$B$5))+BD300*SIN(RADIANS(-$C300+Графики!$B$5)),"")</f>
        <v/>
      </c>
      <c r="BG300" s="24"/>
      <c r="BH300" s="25"/>
      <c r="BI300" s="25"/>
      <c r="BJ300" s="25"/>
      <c r="BK300" s="18" t="str">
        <f t="shared" si="724"/>
        <v/>
      </c>
      <c r="BL300" s="18" t="str">
        <f t="shared" si="725"/>
        <v/>
      </c>
      <c r="BM300" s="18" t="str">
        <f t="shared" si="774"/>
        <v/>
      </c>
      <c r="BN300" s="18" t="str">
        <f t="shared" si="775"/>
        <v/>
      </c>
      <c r="BO300" s="18" t="str">
        <f>IF(ISNUMBER(BM300), BM300*COS(RADIANS(-$C300+Графики!$B$3))+BN300*SIN(RADIANS(-$C300+Графики!$B$3)),"")</f>
        <v/>
      </c>
      <c r="BP300" s="19" t="str">
        <f>IF(ISNUMBER(BM300), BM300*COS(RADIANS(-$C300+Графики!$B$5))+BN300*SIN(RADIANS(-$C300+Графики!$B$5)),"")</f>
        <v/>
      </c>
      <c r="BQ300" s="24"/>
      <c r="BR300" s="25"/>
      <c r="BS300" s="25"/>
      <c r="BT300" s="25"/>
      <c r="BU300" s="18" t="str">
        <f t="shared" si="726"/>
        <v/>
      </c>
      <c r="BV300" s="18" t="str">
        <f t="shared" si="727"/>
        <v/>
      </c>
      <c r="BW300" s="18" t="str">
        <f t="shared" si="776"/>
        <v/>
      </c>
      <c r="BX300" s="18" t="str">
        <f t="shared" si="777"/>
        <v/>
      </c>
      <c r="BY300" s="18" t="str">
        <f>IF(ISNUMBER(BW300), BW300*COS(RADIANS(-$C300+Графики!$B$3))+BX300*SIN(RADIANS(-$C300+Графики!$B$3)),"")</f>
        <v/>
      </c>
      <c r="BZ300" s="19" t="str">
        <f>IF(ISNUMBER(BW300), BW300*COS(RADIANS(-$C300+Графики!$B$5))+BX300*SIN(RADIANS(-$C300+Графики!$B$5)),"")</f>
        <v/>
      </c>
      <c r="CA300" s="29"/>
      <c r="CB300" s="25"/>
      <c r="CC300" s="25"/>
      <c r="CD300" s="25"/>
      <c r="CE300" s="18" t="str">
        <f t="shared" si="728"/>
        <v/>
      </c>
      <c r="CF300" s="18" t="str">
        <f t="shared" si="729"/>
        <v/>
      </c>
      <c r="CG300" s="18" t="str">
        <f t="shared" si="778"/>
        <v/>
      </c>
      <c r="CH300" s="18" t="str">
        <f t="shared" si="779"/>
        <v/>
      </c>
      <c r="CI300" s="18" t="str">
        <f>IF(ISNUMBER(CG300), CG300*COS(RADIANS(-$C300+Графики!$B$3))+CH300*SIN(RADIANS(-$C300+Графики!$B$3)),"")</f>
        <v/>
      </c>
      <c r="CJ300" s="19" t="str">
        <f>IF(ISNUMBER(CG300), CG300*COS(RADIANS(-$C300+Графики!$B$5))+CH300*SIN(RADIANS(-$C300+Графики!$B$5)),"")</f>
        <v/>
      </c>
      <c r="CK300" s="24"/>
      <c r="CL300" s="25"/>
      <c r="CM300" s="25"/>
      <c r="CN300" s="25"/>
      <c r="CO300" s="18" t="str">
        <f t="shared" si="730"/>
        <v/>
      </c>
      <c r="CP300" s="18" t="str">
        <f t="shared" si="731"/>
        <v/>
      </c>
      <c r="CQ300" s="18" t="str">
        <f t="shared" si="780"/>
        <v/>
      </c>
      <c r="CR300" s="18" t="str">
        <f t="shared" si="781"/>
        <v/>
      </c>
      <c r="CS300" s="18" t="str">
        <f>IF(ISNUMBER(CQ300), CQ300*COS(RADIANS(-$C300+Графики!$B$3))+CR300*SIN(RADIANS(-$C300+Графики!$B$3)),"")</f>
        <v/>
      </c>
      <c r="CT300" s="19" t="str">
        <f>IF(ISNUMBER(CQ300), CQ300*COS(RADIANS(-$C300+Графики!$B$5))+CR300*SIN(RADIANS(-$C300+Графики!$B$5)),"")</f>
        <v/>
      </c>
      <c r="CU300" s="24"/>
      <c r="CV300" s="25"/>
      <c r="CW300" s="25"/>
      <c r="CX300" s="25"/>
      <c r="CY300" s="18" t="str">
        <f t="shared" si="732"/>
        <v/>
      </c>
      <c r="CZ300" s="18" t="str">
        <f t="shared" si="733"/>
        <v/>
      </c>
      <c r="DA300" s="18" t="str">
        <f t="shared" si="782"/>
        <v/>
      </c>
      <c r="DB300" s="18" t="str">
        <f t="shared" si="783"/>
        <v/>
      </c>
      <c r="DC300" s="18" t="str">
        <f>IF(ISNUMBER(DA300), DA300*COS(RADIANS(-$C300+Графики!$B$3))+DB300*SIN(RADIANS(-$C300+Графики!$B$3)),"")</f>
        <v/>
      </c>
      <c r="DD300" s="19" t="str">
        <f>IF(ISNUMBER(DA300), DA300*COS(RADIANS(-$C300+Графики!$B$5))+DB300*SIN(RADIANS(-$C300+Графики!$B$5)),"")</f>
        <v/>
      </c>
      <c r="DE300" s="24"/>
      <c r="DF300" s="25"/>
      <c r="DG300" s="25"/>
      <c r="DH300" s="25"/>
      <c r="DI300" s="18" t="str">
        <f t="shared" si="734"/>
        <v/>
      </c>
      <c r="DJ300" s="18" t="str">
        <f t="shared" si="735"/>
        <v/>
      </c>
      <c r="DK300" s="18" t="str">
        <f t="shared" si="784"/>
        <v/>
      </c>
      <c r="DL300" s="18" t="str">
        <f t="shared" si="785"/>
        <v/>
      </c>
      <c r="DM300" s="18" t="str">
        <f>IF(ISNUMBER(DK300), DK300*COS(RADIANS(-$C300+Графики!$B$3))+DL300*SIN(RADIANS(-$C300+Графики!$B$3)),"")</f>
        <v/>
      </c>
      <c r="DN300" s="19" t="str">
        <f>IF(ISNUMBER(DK300), DK300*COS(RADIANS(-$C300+Графики!$B$5))+DL300*SIN(RADIANS(-$C300+Графики!$B$5)),"")</f>
        <v/>
      </c>
      <c r="DO300" s="24"/>
      <c r="DP300" s="25"/>
      <c r="DQ300" s="25"/>
      <c r="DR300" s="25"/>
      <c r="DS300" s="18" t="str">
        <f t="shared" si="736"/>
        <v/>
      </c>
      <c r="DT300" s="18" t="str">
        <f t="shared" si="737"/>
        <v/>
      </c>
      <c r="DU300" s="18" t="str">
        <f t="shared" si="786"/>
        <v/>
      </c>
      <c r="DV300" s="18" t="str">
        <f t="shared" si="787"/>
        <v/>
      </c>
      <c r="DW300" s="18" t="str">
        <f>IF(ISNUMBER(DU300), DU300*COS(RADIANS(-$C300+Графики!$B$3))+DV300*SIN(RADIANS(-$C300+Графики!$B$3)),"")</f>
        <v/>
      </c>
      <c r="DX300" s="19" t="str">
        <f>IF(ISNUMBER(DU300), DU300*COS(RADIANS(-$C300+Графики!$B$5))+DV300*SIN(RADIANS(-$C300+Графики!$B$5)),"")</f>
        <v/>
      </c>
      <c r="DY300" s="24"/>
      <c r="DZ300" s="25"/>
      <c r="EA300" s="25"/>
      <c r="EB300" s="25"/>
      <c r="EC300" s="18" t="str">
        <f t="shared" si="738"/>
        <v/>
      </c>
      <c r="ED300" s="18" t="str">
        <f t="shared" si="739"/>
        <v/>
      </c>
      <c r="EE300" s="18" t="str">
        <f t="shared" si="788"/>
        <v/>
      </c>
      <c r="EF300" s="18" t="str">
        <f t="shared" si="789"/>
        <v/>
      </c>
      <c r="EG300" s="18" t="str">
        <f>IF(ISNUMBER(EE300), EE300*COS(RADIANS(-$C300+Графики!$B$3))+EF300*SIN(RADIANS(-$C300+Графики!$B$3)),"")</f>
        <v/>
      </c>
      <c r="EH300" s="19" t="str">
        <f>IF(ISNUMBER(EE300), EE300*COS(RADIANS(-$C300+Графики!$B$5))+EF300*SIN(RADIANS(-$C300+Графики!$B$5)),"")</f>
        <v/>
      </c>
      <c r="EI300" s="24"/>
      <c r="EJ300" s="25"/>
      <c r="EK300" s="25"/>
      <c r="EL300" s="25"/>
      <c r="EM300" s="18" t="str">
        <f t="shared" si="740"/>
        <v/>
      </c>
      <c r="EN300" s="18" t="str">
        <f t="shared" si="741"/>
        <v/>
      </c>
      <c r="EO300" s="18" t="str">
        <f t="shared" si="790"/>
        <v/>
      </c>
      <c r="EP300" s="18" t="str">
        <f t="shared" si="791"/>
        <v/>
      </c>
      <c r="EQ300" s="18" t="str">
        <f>IF(ISNUMBER(EO300), EO300*COS(RADIANS(-$C300+Графики!$B$3))+EP300*SIN(RADIANS(-$C300+Графики!$B$3)),"")</f>
        <v/>
      </c>
      <c r="ER300" s="19" t="str">
        <f>IF(ISNUMBER(EO300), EO300*COS(RADIANS(-$C300+Графики!$B$5))+EP300*SIN(RADIANS(-$C300+Графики!$B$5)),"")</f>
        <v/>
      </c>
      <c r="ES300" s="24"/>
      <c r="ET300" s="25"/>
      <c r="EU300" s="25"/>
      <c r="EV300" s="25"/>
      <c r="EW300" s="18" t="str">
        <f t="shared" si="742"/>
        <v/>
      </c>
      <c r="EX300" s="18" t="str">
        <f t="shared" si="743"/>
        <v/>
      </c>
      <c r="EY300" s="18" t="str">
        <f t="shared" si="792"/>
        <v/>
      </c>
      <c r="EZ300" s="18" t="str">
        <f t="shared" si="793"/>
        <v/>
      </c>
      <c r="FA300" s="18" t="str">
        <f>IF(ISNUMBER(EY300), EY300*COS(RADIANS(-$C300+Графики!$B$3))+EZ300*SIN(RADIANS(-$C300+Графики!$B$3)),"")</f>
        <v/>
      </c>
      <c r="FB300" s="19" t="str">
        <f>IF(ISNUMBER(EY300), EY300*COS(RADIANS(-$C300+Графики!$B$5))+EZ300*SIN(RADIANS(-$C300+Графики!$B$5)),"")</f>
        <v/>
      </c>
      <c r="FC300" s="24"/>
      <c r="FD300" s="25"/>
      <c r="FE300" s="25"/>
      <c r="FF300" s="25"/>
      <c r="FG300" s="18" t="str">
        <f t="shared" si="744"/>
        <v/>
      </c>
      <c r="FH300" s="18" t="str">
        <f t="shared" si="745"/>
        <v/>
      </c>
      <c r="FI300" s="18" t="str">
        <f t="shared" si="794"/>
        <v/>
      </c>
      <c r="FJ300" s="18" t="str">
        <f t="shared" si="795"/>
        <v/>
      </c>
      <c r="FK300" s="18" t="str">
        <f>IF(ISNUMBER(FI300), FI300*COS(RADIANS(-$C300+Графики!$B$3))+FJ300*SIN(RADIANS(-$C300+Графики!$B$3)),"")</f>
        <v/>
      </c>
      <c r="FL300" s="19" t="str">
        <f>IF(ISNUMBER(FI300), FI300*COS(RADIANS(-$C300+Графики!$B$5))+FJ300*SIN(RADIANS(-$C300+Графики!$B$5)),"")</f>
        <v/>
      </c>
      <c r="FM300" s="24"/>
      <c r="FN300" s="25"/>
      <c r="FO300" s="25"/>
      <c r="FP300" s="25"/>
      <c r="FQ300" s="18" t="str">
        <f t="shared" si="746"/>
        <v/>
      </c>
      <c r="FR300" s="18" t="str">
        <f t="shared" si="747"/>
        <v/>
      </c>
      <c r="FS300" s="18" t="str">
        <f t="shared" si="796"/>
        <v/>
      </c>
      <c r="FT300" s="18" t="str">
        <f t="shared" si="797"/>
        <v/>
      </c>
      <c r="FU300" s="18" t="str">
        <f>IF(ISNUMBER(FS300), FS300*COS(RADIANS(-$C300+Графики!$B$3))+FT300*SIN(RADIANS(-$C300+Графики!$B$3)),"")</f>
        <v/>
      </c>
      <c r="FV300" s="19" t="str">
        <f>IF(ISNUMBER(FS300), FS300*COS(RADIANS(-$C300+Графики!$B$5))+FT300*SIN(RADIANS(-$C300+Графики!$B$5)),"")</f>
        <v/>
      </c>
      <c r="FW300" s="24"/>
      <c r="FX300" s="25"/>
      <c r="FY300" s="25"/>
      <c r="FZ300" s="25"/>
      <c r="GA300" s="18" t="str">
        <f t="shared" si="748"/>
        <v/>
      </c>
      <c r="GB300" s="18" t="str">
        <f t="shared" si="749"/>
        <v/>
      </c>
      <c r="GC300" s="18" t="str">
        <f t="shared" si="798"/>
        <v/>
      </c>
      <c r="GD300" s="18" t="str">
        <f t="shared" si="799"/>
        <v/>
      </c>
      <c r="GE300" s="18" t="str">
        <f>IF(ISNUMBER(GC300), GC300*COS(RADIANS(-$C300+Графики!$B$3))+GD300*SIN(RADIANS(-$C300+Графики!$B$3)),"")</f>
        <v/>
      </c>
      <c r="GF300" s="19" t="str">
        <f>IF(ISNUMBER(GC300), GC300*COS(RADIANS(-$C300+Графики!$B$5))+GD300*SIN(RADIANS(-$C300+Графики!$B$5)),"")</f>
        <v/>
      </c>
      <c r="GG300" s="24"/>
      <c r="GH300" s="25"/>
      <c r="GI300" s="25"/>
      <c r="GJ300" s="25"/>
      <c r="GK300" s="18" t="str">
        <f t="shared" si="750"/>
        <v/>
      </c>
      <c r="GL300" s="18" t="str">
        <f t="shared" si="751"/>
        <v/>
      </c>
      <c r="GM300" s="18" t="str">
        <f t="shared" si="800"/>
        <v/>
      </c>
      <c r="GN300" s="18" t="str">
        <f t="shared" si="801"/>
        <v/>
      </c>
      <c r="GO300" s="18" t="str">
        <f>IF(ISNUMBER(GM300), GM300*COS(RADIANS(-$C300+Графики!$B$3))+GN300*SIN(RADIANS(-$C300+Графики!$B$3)),"")</f>
        <v/>
      </c>
      <c r="GP300" s="19" t="str">
        <f>IF(ISNUMBER(GM300), GM300*COS(RADIANS(-$C300+Графики!$B$5))+GN300*SIN(RADIANS(-$C300+Графики!$B$5)),"")</f>
        <v/>
      </c>
      <c r="GQ300" s="24"/>
      <c r="GR300" s="25"/>
      <c r="GS300" s="25"/>
      <c r="GT300" s="25"/>
      <c r="GU300" s="18" t="str">
        <f t="shared" si="752"/>
        <v/>
      </c>
      <c r="GV300" s="18" t="str">
        <f t="shared" si="753"/>
        <v/>
      </c>
      <c r="GW300" s="18" t="str">
        <f t="shared" si="802"/>
        <v/>
      </c>
      <c r="GX300" s="18" t="str">
        <f t="shared" si="803"/>
        <v/>
      </c>
      <c r="GY300" s="18" t="str">
        <f>IF(ISNUMBER(GW300), GW300*COS(RADIANS(-$C300+Графики!$B$3))+GX300*SIN(RADIANS(-$C300+Графики!$B$3)),"")</f>
        <v/>
      </c>
      <c r="GZ300" s="19" t="str">
        <f>IF(ISNUMBER(GW300), GW300*COS(RADIANS(-$C300+Графики!$B$5))+GX300*SIN(RADIANS(-$C300+Графики!$B$5)),"")</f>
        <v/>
      </c>
      <c r="HA300" s="24"/>
      <c r="HB300" s="25"/>
      <c r="HC300" s="25"/>
      <c r="HD300" s="25"/>
      <c r="HE300" s="18" t="str">
        <f t="shared" si="754"/>
        <v/>
      </c>
      <c r="HF300" s="18" t="str">
        <f t="shared" si="755"/>
        <v/>
      </c>
      <c r="HG300" s="18" t="str">
        <f t="shared" si="804"/>
        <v/>
      </c>
      <c r="HH300" s="18" t="str">
        <f t="shared" si="805"/>
        <v/>
      </c>
      <c r="HI300" s="18" t="str">
        <f>IF(ISNUMBER(HG300), HG300*COS(RADIANS(-$C300+Графики!$B$3))+HH300*SIN(RADIANS(-$C300+Графики!$B$3)),"")</f>
        <v/>
      </c>
      <c r="HJ300" s="19" t="str">
        <f>IF(ISNUMBER(HG300), HG300*COS(RADIANS(-$C300+Графики!$B$5))+HH300*SIN(RADIANS(-$C300+Графики!$B$5)),"")</f>
        <v/>
      </c>
      <c r="HK300" s="24"/>
      <c r="HL300" s="25"/>
      <c r="HM300" s="25"/>
      <c r="HN300" s="25"/>
      <c r="HO300" s="18" t="str">
        <f t="shared" si="756"/>
        <v/>
      </c>
      <c r="HP300" s="18" t="str">
        <f t="shared" si="757"/>
        <v/>
      </c>
      <c r="HQ300" s="18" t="str">
        <f t="shared" si="806"/>
        <v/>
      </c>
      <c r="HR300" s="18" t="str">
        <f t="shared" si="807"/>
        <v/>
      </c>
      <c r="HS300" s="18" t="str">
        <f>IF(ISNUMBER(HQ300), HQ300*COS(RADIANS(-$C300+Графики!$B$3))+HR300*SIN(RADIANS(-$C300+Графики!$B$3)),"")</f>
        <v/>
      </c>
      <c r="HT300" s="19" t="str">
        <f>IF(ISNUMBER(HQ300), HQ300*COS(RADIANS(-$C300+Графики!$B$5))+HR300*SIN(RADIANS(-$C300+Графики!$B$5)),"")</f>
        <v/>
      </c>
      <c r="HU300" s="24"/>
      <c r="HV300" s="25"/>
      <c r="HW300" s="25"/>
      <c r="HX300" s="25"/>
      <c r="HY300" s="18" t="str">
        <f t="shared" si="758"/>
        <v/>
      </c>
      <c r="HZ300" s="18" t="str">
        <f t="shared" si="759"/>
        <v/>
      </c>
      <c r="IA300" s="18" t="str">
        <f t="shared" si="808"/>
        <v/>
      </c>
      <c r="IB300" s="18" t="str">
        <f t="shared" si="809"/>
        <v/>
      </c>
      <c r="IC300" s="18" t="str">
        <f>IF(ISNUMBER(IA300), IA300*COS(RADIANS(-$C300+Графики!$B$3))+IB300*SIN(RADIANS(-$C300+Графики!$B$3)),"")</f>
        <v/>
      </c>
      <c r="ID300" s="19" t="str">
        <f>IF(ISNUMBER(IA300), IA300*COS(RADIANS(-$C300+Графики!$B$5))+IB300*SIN(RADIANS(-$C300+Графики!$B$5)),"")</f>
        <v/>
      </c>
      <c r="IE300" s="24"/>
      <c r="IF300" s="25"/>
      <c r="IG300" s="25"/>
      <c r="IH300" s="25"/>
      <c r="II300" s="18" t="str">
        <f t="shared" si="760"/>
        <v/>
      </c>
      <c r="IJ300" s="18" t="str">
        <f t="shared" si="761"/>
        <v/>
      </c>
      <c r="IK300" s="18" t="str">
        <f t="shared" si="810"/>
        <v/>
      </c>
      <c r="IL300" s="18" t="str">
        <f t="shared" si="811"/>
        <v/>
      </c>
      <c r="IM300" s="18" t="str">
        <f>IF(ISNUMBER(IK300), IK300*COS(RADIANS(-$C300+Графики!$B$3))+IL300*SIN(RADIANS(-$C300+Графики!$B$3)),"")</f>
        <v/>
      </c>
      <c r="IN300" s="19" t="str">
        <f>IF(ISNUMBER(IK300), IK300*COS(RADIANS(-$C300+Графики!$B$5))+IL300*SIN(RADIANS(-$C300+Графики!$B$5)),"")</f>
        <v/>
      </c>
      <c r="IO300" s="24"/>
      <c r="IP300" s="25"/>
      <c r="IQ300" s="25"/>
      <c r="IR300" s="25"/>
      <c r="IS300" s="18" t="str">
        <f t="shared" si="762"/>
        <v/>
      </c>
      <c r="IT300" s="18" t="str">
        <f t="shared" si="763"/>
        <v/>
      </c>
      <c r="IU300" s="18" t="str">
        <f t="shared" si="812"/>
        <v/>
      </c>
      <c r="IV300" s="18" t="str">
        <f t="shared" si="813"/>
        <v/>
      </c>
      <c r="IW300" s="18" t="str">
        <f>IF(ISNUMBER(IU300), IU300*COS(RADIANS(-$C300+Графики!$B$3))+IV300*SIN(RADIANS(-$C300+Графики!$B$3)),"")</f>
        <v/>
      </c>
      <c r="IX300" s="19" t="str">
        <f>IF(ISNUMBER(IU300), IU300*COS(RADIANS(-$C300+Графики!$B$5))+IV300*SIN(RADIANS(-$C300+Графики!$B$5)),"")</f>
        <v/>
      </c>
    </row>
    <row r="301" spans="1:258" s="88" customFormat="1" x14ac:dyDescent="0.25">
      <c r="A301" s="44">
        <v>301</v>
      </c>
      <c r="B301" s="50">
        <v>0</v>
      </c>
      <c r="C301" s="11">
        <f>IF(Графики!$A$7="Расчитывать с учетом закручивания скважины",B301,0)</f>
        <v>0</v>
      </c>
      <c r="D301" s="47">
        <v>149</v>
      </c>
      <c r="E301" s="34">
        <f t="shared" si="713"/>
        <v>0</v>
      </c>
      <c r="F301" s="35">
        <f t="shared" si="713"/>
        <v>0</v>
      </c>
      <c r="G301" s="35">
        <f t="shared" si="710"/>
        <v>0</v>
      </c>
      <c r="H301" s="36">
        <f t="shared" si="711"/>
        <v>0</v>
      </c>
      <c r="I301" s="29"/>
      <c r="J301" s="25"/>
      <c r="K301" s="25"/>
      <c r="L301" s="25"/>
      <c r="M301" s="18" t="str">
        <f t="shared" si="714"/>
        <v/>
      </c>
      <c r="N301" s="18" t="str">
        <f t="shared" si="715"/>
        <v/>
      </c>
      <c r="O301" s="18" t="str">
        <f t="shared" si="764"/>
        <v/>
      </c>
      <c r="P301" s="18" t="str">
        <f t="shared" si="765"/>
        <v/>
      </c>
      <c r="Q301" s="18" t="str">
        <f>IF(ISNUMBER(O301), O301*COS(RADIANS(-$C301+Графики!$B$3))+P301*SIN(RADIANS(-$C301+Графики!$B$3)),"")</f>
        <v/>
      </c>
      <c r="R301" s="19" t="str">
        <f>IF(ISNUMBER(O301), O301*COS(RADIANS(-$C301+Графики!$B$5))+P301*SIN(RADIANS(-$C301+Графики!$B$5)),"")</f>
        <v/>
      </c>
      <c r="S301" s="29"/>
      <c r="T301" s="25"/>
      <c r="U301" s="25"/>
      <c r="V301" s="25"/>
      <c r="W301" s="18" t="str">
        <f t="shared" si="716"/>
        <v/>
      </c>
      <c r="X301" s="18" t="str">
        <f t="shared" si="717"/>
        <v/>
      </c>
      <c r="Y301" s="18" t="str">
        <f t="shared" si="766"/>
        <v/>
      </c>
      <c r="Z301" s="18" t="str">
        <f t="shared" si="767"/>
        <v/>
      </c>
      <c r="AA301" s="18" t="str">
        <f>IF(ISNUMBER(Y301), Y301*COS(RADIANS(-$C301+Графики!$B$3))+Z301*SIN(RADIANS(-$C301+Графики!$B$3)),"")</f>
        <v/>
      </c>
      <c r="AB301" s="18" t="str">
        <f>IF(ISNUMBER(Y301), Y301*COS(RADIANS(-$C301+Графики!$B$5))+Z301*SIN(RADIANS(-$C301+Графики!$B$5)),"")</f>
        <v/>
      </c>
      <c r="AC301" s="24"/>
      <c r="AD301" s="25"/>
      <c r="AE301" s="25"/>
      <c r="AF301" s="25"/>
      <c r="AG301" s="18" t="str">
        <f t="shared" si="718"/>
        <v/>
      </c>
      <c r="AH301" s="18" t="str">
        <f t="shared" si="719"/>
        <v/>
      </c>
      <c r="AI301" s="18" t="str">
        <f t="shared" si="768"/>
        <v/>
      </c>
      <c r="AJ301" s="18" t="str">
        <f t="shared" si="769"/>
        <v/>
      </c>
      <c r="AK301" s="18" t="str">
        <f>IF(ISNUMBER(AI301), AI301*COS(RADIANS(-$C301+Графики!$B$3))+AJ301*SIN(RADIANS(-$C301+Графики!$B$3)),"")</f>
        <v/>
      </c>
      <c r="AL301" s="19" t="str">
        <f>IF(ISNUMBER(AI301), AI301*COS(RADIANS(-$C301+Графики!$B$5))+AJ301*SIN(RADIANS(-$C301+Графики!$B$5)),"")</f>
        <v/>
      </c>
      <c r="AM301" s="24"/>
      <c r="AN301" s="25"/>
      <c r="AO301" s="25"/>
      <c r="AP301" s="25"/>
      <c r="AQ301" s="18" t="str">
        <f t="shared" si="720"/>
        <v/>
      </c>
      <c r="AR301" s="18" t="str">
        <f t="shared" si="721"/>
        <v/>
      </c>
      <c r="AS301" s="18" t="str">
        <f t="shared" si="770"/>
        <v/>
      </c>
      <c r="AT301" s="18" t="str">
        <f t="shared" si="771"/>
        <v/>
      </c>
      <c r="AU301" s="18" t="str">
        <f>IF(ISNUMBER(AS301), AS301*COS(RADIANS(-$C301+Графики!$B$3))+AT301*SIN(RADIANS(-$C301+Графики!$B$3)),"")</f>
        <v/>
      </c>
      <c r="AV301" s="19" t="str">
        <f>IF(ISNUMBER(AS301), AS301*COS(RADIANS(-$C301+Графики!$B$5))+AT301*SIN(RADIANS(-$C301+Графики!$B$5)),"")</f>
        <v/>
      </c>
      <c r="AW301" s="24"/>
      <c r="AX301" s="25"/>
      <c r="AY301" s="25"/>
      <c r="AZ301" s="25"/>
      <c r="BA301" s="18" t="str">
        <f t="shared" si="722"/>
        <v/>
      </c>
      <c r="BB301" s="18" t="str">
        <f t="shared" si="723"/>
        <v/>
      </c>
      <c r="BC301" s="18" t="str">
        <f t="shared" si="772"/>
        <v/>
      </c>
      <c r="BD301" s="18" t="str">
        <f t="shared" si="773"/>
        <v/>
      </c>
      <c r="BE301" s="18" t="str">
        <f>IF(ISNUMBER(BC301), BC301*COS(RADIANS(-$C301+Графики!$B$3))+BD301*SIN(RADIANS(-$C301+Графики!$B$3)),"")</f>
        <v/>
      </c>
      <c r="BF301" s="19" t="str">
        <f>IF(ISNUMBER(BC301), BC301*COS(RADIANS(-$C301+Графики!$B$5))+BD301*SIN(RADIANS(-$C301+Графики!$B$5)),"")</f>
        <v/>
      </c>
      <c r="BG301" s="24"/>
      <c r="BH301" s="25"/>
      <c r="BI301" s="25"/>
      <c r="BJ301" s="25"/>
      <c r="BK301" s="18" t="str">
        <f t="shared" si="724"/>
        <v/>
      </c>
      <c r="BL301" s="18" t="str">
        <f t="shared" si="725"/>
        <v/>
      </c>
      <c r="BM301" s="18" t="str">
        <f t="shared" si="774"/>
        <v/>
      </c>
      <c r="BN301" s="18" t="str">
        <f t="shared" si="775"/>
        <v/>
      </c>
      <c r="BO301" s="18" t="str">
        <f>IF(ISNUMBER(BM301), BM301*COS(RADIANS(-$C301+Графики!$B$3))+BN301*SIN(RADIANS(-$C301+Графики!$B$3)),"")</f>
        <v/>
      </c>
      <c r="BP301" s="19" t="str">
        <f>IF(ISNUMBER(BM301), BM301*COS(RADIANS(-$C301+Графики!$B$5))+BN301*SIN(RADIANS(-$C301+Графики!$B$5)),"")</f>
        <v/>
      </c>
      <c r="BQ301" s="24"/>
      <c r="BR301" s="25"/>
      <c r="BS301" s="25"/>
      <c r="BT301" s="25"/>
      <c r="BU301" s="18" t="str">
        <f t="shared" si="726"/>
        <v/>
      </c>
      <c r="BV301" s="18" t="str">
        <f t="shared" si="727"/>
        <v/>
      </c>
      <c r="BW301" s="18" t="str">
        <f t="shared" si="776"/>
        <v/>
      </c>
      <c r="BX301" s="18" t="str">
        <f t="shared" si="777"/>
        <v/>
      </c>
      <c r="BY301" s="18" t="str">
        <f>IF(ISNUMBER(BW301), BW301*COS(RADIANS(-$C301+Графики!$B$3))+BX301*SIN(RADIANS(-$C301+Графики!$B$3)),"")</f>
        <v/>
      </c>
      <c r="BZ301" s="19" t="str">
        <f>IF(ISNUMBER(BW301), BW301*COS(RADIANS(-$C301+Графики!$B$5))+BX301*SIN(RADIANS(-$C301+Графики!$B$5)),"")</f>
        <v/>
      </c>
      <c r="CA301" s="29"/>
      <c r="CB301" s="25"/>
      <c r="CC301" s="25"/>
      <c r="CD301" s="25"/>
      <c r="CE301" s="18" t="str">
        <f t="shared" si="728"/>
        <v/>
      </c>
      <c r="CF301" s="18" t="str">
        <f t="shared" si="729"/>
        <v/>
      </c>
      <c r="CG301" s="18" t="str">
        <f t="shared" si="778"/>
        <v/>
      </c>
      <c r="CH301" s="18" t="str">
        <f t="shared" si="779"/>
        <v/>
      </c>
      <c r="CI301" s="18" t="str">
        <f>IF(ISNUMBER(CG301), CG301*COS(RADIANS(-$C301+Графики!$B$3))+CH301*SIN(RADIANS(-$C301+Графики!$B$3)),"")</f>
        <v/>
      </c>
      <c r="CJ301" s="19" t="str">
        <f>IF(ISNUMBER(CG301), CG301*COS(RADIANS(-$C301+Графики!$B$5))+CH301*SIN(RADIANS(-$C301+Графики!$B$5)),"")</f>
        <v/>
      </c>
      <c r="CK301" s="24"/>
      <c r="CL301" s="25"/>
      <c r="CM301" s="25"/>
      <c r="CN301" s="25"/>
      <c r="CO301" s="18" t="str">
        <f t="shared" si="730"/>
        <v/>
      </c>
      <c r="CP301" s="18" t="str">
        <f t="shared" si="731"/>
        <v/>
      </c>
      <c r="CQ301" s="18" t="str">
        <f t="shared" si="780"/>
        <v/>
      </c>
      <c r="CR301" s="18" t="str">
        <f t="shared" si="781"/>
        <v/>
      </c>
      <c r="CS301" s="18" t="str">
        <f>IF(ISNUMBER(CQ301), CQ301*COS(RADIANS(-$C301+Графики!$B$3))+CR301*SIN(RADIANS(-$C301+Графики!$B$3)),"")</f>
        <v/>
      </c>
      <c r="CT301" s="19" t="str">
        <f>IF(ISNUMBER(CQ301), CQ301*COS(RADIANS(-$C301+Графики!$B$5))+CR301*SIN(RADIANS(-$C301+Графики!$B$5)),"")</f>
        <v/>
      </c>
      <c r="CU301" s="24"/>
      <c r="CV301" s="25"/>
      <c r="CW301" s="25"/>
      <c r="CX301" s="25"/>
      <c r="CY301" s="18" t="str">
        <f t="shared" si="732"/>
        <v/>
      </c>
      <c r="CZ301" s="18" t="str">
        <f t="shared" si="733"/>
        <v/>
      </c>
      <c r="DA301" s="18" t="str">
        <f t="shared" si="782"/>
        <v/>
      </c>
      <c r="DB301" s="18" t="str">
        <f t="shared" si="783"/>
        <v/>
      </c>
      <c r="DC301" s="18" t="str">
        <f>IF(ISNUMBER(DA301), DA301*COS(RADIANS(-$C301+Графики!$B$3))+DB301*SIN(RADIANS(-$C301+Графики!$B$3)),"")</f>
        <v/>
      </c>
      <c r="DD301" s="19" t="str">
        <f>IF(ISNUMBER(DA301), DA301*COS(RADIANS(-$C301+Графики!$B$5))+DB301*SIN(RADIANS(-$C301+Графики!$B$5)),"")</f>
        <v/>
      </c>
      <c r="DE301" s="24"/>
      <c r="DF301" s="25"/>
      <c r="DG301" s="25"/>
      <c r="DH301" s="25"/>
      <c r="DI301" s="18" t="str">
        <f t="shared" si="734"/>
        <v/>
      </c>
      <c r="DJ301" s="18" t="str">
        <f t="shared" si="735"/>
        <v/>
      </c>
      <c r="DK301" s="18" t="str">
        <f t="shared" si="784"/>
        <v/>
      </c>
      <c r="DL301" s="18" t="str">
        <f t="shared" si="785"/>
        <v/>
      </c>
      <c r="DM301" s="18" t="str">
        <f>IF(ISNUMBER(DK301), DK301*COS(RADIANS(-$C301+Графики!$B$3))+DL301*SIN(RADIANS(-$C301+Графики!$B$3)),"")</f>
        <v/>
      </c>
      <c r="DN301" s="19" t="str">
        <f>IF(ISNUMBER(DK301), DK301*COS(RADIANS(-$C301+Графики!$B$5))+DL301*SIN(RADIANS(-$C301+Графики!$B$5)),"")</f>
        <v/>
      </c>
      <c r="DO301" s="24"/>
      <c r="DP301" s="25"/>
      <c r="DQ301" s="25"/>
      <c r="DR301" s="25"/>
      <c r="DS301" s="18" t="str">
        <f t="shared" si="736"/>
        <v/>
      </c>
      <c r="DT301" s="18" t="str">
        <f t="shared" si="737"/>
        <v/>
      </c>
      <c r="DU301" s="18" t="str">
        <f t="shared" si="786"/>
        <v/>
      </c>
      <c r="DV301" s="18" t="str">
        <f t="shared" si="787"/>
        <v/>
      </c>
      <c r="DW301" s="18" t="str">
        <f>IF(ISNUMBER(DU301), DU301*COS(RADIANS(-$C301+Графики!$B$3))+DV301*SIN(RADIANS(-$C301+Графики!$B$3)),"")</f>
        <v/>
      </c>
      <c r="DX301" s="19" t="str">
        <f>IF(ISNUMBER(DU301), DU301*COS(RADIANS(-$C301+Графики!$B$5))+DV301*SIN(RADIANS(-$C301+Графики!$B$5)),"")</f>
        <v/>
      </c>
      <c r="DY301" s="24"/>
      <c r="DZ301" s="25"/>
      <c r="EA301" s="25"/>
      <c r="EB301" s="25"/>
      <c r="EC301" s="18" t="str">
        <f t="shared" si="738"/>
        <v/>
      </c>
      <c r="ED301" s="18" t="str">
        <f t="shared" si="739"/>
        <v/>
      </c>
      <c r="EE301" s="18" t="str">
        <f t="shared" si="788"/>
        <v/>
      </c>
      <c r="EF301" s="18" t="str">
        <f t="shared" si="789"/>
        <v/>
      </c>
      <c r="EG301" s="18" t="str">
        <f>IF(ISNUMBER(EE301), EE301*COS(RADIANS(-$C301+Графики!$B$3))+EF301*SIN(RADIANS(-$C301+Графики!$B$3)),"")</f>
        <v/>
      </c>
      <c r="EH301" s="19" t="str">
        <f>IF(ISNUMBER(EE301), EE301*COS(RADIANS(-$C301+Графики!$B$5))+EF301*SIN(RADIANS(-$C301+Графики!$B$5)),"")</f>
        <v/>
      </c>
      <c r="EI301" s="24"/>
      <c r="EJ301" s="25"/>
      <c r="EK301" s="25"/>
      <c r="EL301" s="25"/>
      <c r="EM301" s="18" t="str">
        <f t="shared" si="740"/>
        <v/>
      </c>
      <c r="EN301" s="18" t="str">
        <f t="shared" si="741"/>
        <v/>
      </c>
      <c r="EO301" s="18" t="str">
        <f t="shared" si="790"/>
        <v/>
      </c>
      <c r="EP301" s="18" t="str">
        <f t="shared" si="791"/>
        <v/>
      </c>
      <c r="EQ301" s="18" t="str">
        <f>IF(ISNUMBER(EO301), EO301*COS(RADIANS(-$C301+Графики!$B$3))+EP301*SIN(RADIANS(-$C301+Графики!$B$3)),"")</f>
        <v/>
      </c>
      <c r="ER301" s="19" t="str">
        <f>IF(ISNUMBER(EO301), EO301*COS(RADIANS(-$C301+Графики!$B$5))+EP301*SIN(RADIANS(-$C301+Графики!$B$5)),"")</f>
        <v/>
      </c>
      <c r="ES301" s="24"/>
      <c r="ET301" s="25"/>
      <c r="EU301" s="25"/>
      <c r="EV301" s="25"/>
      <c r="EW301" s="18" t="str">
        <f t="shared" si="742"/>
        <v/>
      </c>
      <c r="EX301" s="18" t="str">
        <f t="shared" si="743"/>
        <v/>
      </c>
      <c r="EY301" s="18" t="str">
        <f t="shared" si="792"/>
        <v/>
      </c>
      <c r="EZ301" s="18" t="str">
        <f t="shared" si="793"/>
        <v/>
      </c>
      <c r="FA301" s="18" t="str">
        <f>IF(ISNUMBER(EY301), EY301*COS(RADIANS(-$C301+Графики!$B$3))+EZ301*SIN(RADIANS(-$C301+Графики!$B$3)),"")</f>
        <v/>
      </c>
      <c r="FB301" s="19" t="str">
        <f>IF(ISNUMBER(EY301), EY301*COS(RADIANS(-$C301+Графики!$B$5))+EZ301*SIN(RADIANS(-$C301+Графики!$B$5)),"")</f>
        <v/>
      </c>
      <c r="FC301" s="24"/>
      <c r="FD301" s="25"/>
      <c r="FE301" s="25"/>
      <c r="FF301" s="25"/>
      <c r="FG301" s="18" t="str">
        <f t="shared" si="744"/>
        <v/>
      </c>
      <c r="FH301" s="18" t="str">
        <f t="shared" si="745"/>
        <v/>
      </c>
      <c r="FI301" s="18" t="str">
        <f t="shared" si="794"/>
        <v/>
      </c>
      <c r="FJ301" s="18" t="str">
        <f t="shared" si="795"/>
        <v/>
      </c>
      <c r="FK301" s="18" t="str">
        <f>IF(ISNUMBER(FI301), FI301*COS(RADIANS(-$C301+Графики!$B$3))+FJ301*SIN(RADIANS(-$C301+Графики!$B$3)),"")</f>
        <v/>
      </c>
      <c r="FL301" s="19" t="str">
        <f>IF(ISNUMBER(FI301), FI301*COS(RADIANS(-$C301+Графики!$B$5))+FJ301*SIN(RADIANS(-$C301+Графики!$B$5)),"")</f>
        <v/>
      </c>
      <c r="FM301" s="24"/>
      <c r="FN301" s="25"/>
      <c r="FO301" s="25"/>
      <c r="FP301" s="25"/>
      <c r="FQ301" s="18" t="str">
        <f t="shared" si="746"/>
        <v/>
      </c>
      <c r="FR301" s="18" t="str">
        <f t="shared" si="747"/>
        <v/>
      </c>
      <c r="FS301" s="18" t="str">
        <f t="shared" si="796"/>
        <v/>
      </c>
      <c r="FT301" s="18" t="str">
        <f t="shared" si="797"/>
        <v/>
      </c>
      <c r="FU301" s="18" t="str">
        <f>IF(ISNUMBER(FS301), FS301*COS(RADIANS(-$C301+Графики!$B$3))+FT301*SIN(RADIANS(-$C301+Графики!$B$3)),"")</f>
        <v/>
      </c>
      <c r="FV301" s="19" t="str">
        <f>IF(ISNUMBER(FS301), FS301*COS(RADIANS(-$C301+Графики!$B$5))+FT301*SIN(RADIANS(-$C301+Графики!$B$5)),"")</f>
        <v/>
      </c>
      <c r="FW301" s="24"/>
      <c r="FX301" s="25"/>
      <c r="FY301" s="25"/>
      <c r="FZ301" s="25"/>
      <c r="GA301" s="18" t="str">
        <f t="shared" si="748"/>
        <v/>
      </c>
      <c r="GB301" s="18" t="str">
        <f t="shared" si="749"/>
        <v/>
      </c>
      <c r="GC301" s="18" t="str">
        <f t="shared" si="798"/>
        <v/>
      </c>
      <c r="GD301" s="18" t="str">
        <f t="shared" si="799"/>
        <v/>
      </c>
      <c r="GE301" s="18" t="str">
        <f>IF(ISNUMBER(GC301), GC301*COS(RADIANS(-$C301+Графики!$B$3))+GD301*SIN(RADIANS(-$C301+Графики!$B$3)),"")</f>
        <v/>
      </c>
      <c r="GF301" s="19" t="str">
        <f>IF(ISNUMBER(GC301), GC301*COS(RADIANS(-$C301+Графики!$B$5))+GD301*SIN(RADIANS(-$C301+Графики!$B$5)),"")</f>
        <v/>
      </c>
      <c r="GG301" s="24"/>
      <c r="GH301" s="25"/>
      <c r="GI301" s="25"/>
      <c r="GJ301" s="25"/>
      <c r="GK301" s="18" t="str">
        <f t="shared" si="750"/>
        <v/>
      </c>
      <c r="GL301" s="18" t="str">
        <f t="shared" si="751"/>
        <v/>
      </c>
      <c r="GM301" s="18" t="str">
        <f t="shared" si="800"/>
        <v/>
      </c>
      <c r="GN301" s="18" t="str">
        <f t="shared" si="801"/>
        <v/>
      </c>
      <c r="GO301" s="18" t="str">
        <f>IF(ISNUMBER(GM301), GM301*COS(RADIANS(-$C301+Графики!$B$3))+GN301*SIN(RADIANS(-$C301+Графики!$B$3)),"")</f>
        <v/>
      </c>
      <c r="GP301" s="19" t="str">
        <f>IF(ISNUMBER(GM301), GM301*COS(RADIANS(-$C301+Графики!$B$5))+GN301*SIN(RADIANS(-$C301+Графики!$B$5)),"")</f>
        <v/>
      </c>
      <c r="GQ301" s="24"/>
      <c r="GR301" s="25"/>
      <c r="GS301" s="25"/>
      <c r="GT301" s="25"/>
      <c r="GU301" s="18" t="str">
        <f t="shared" si="752"/>
        <v/>
      </c>
      <c r="GV301" s="18" t="str">
        <f t="shared" si="753"/>
        <v/>
      </c>
      <c r="GW301" s="18" t="str">
        <f t="shared" si="802"/>
        <v/>
      </c>
      <c r="GX301" s="18" t="str">
        <f t="shared" si="803"/>
        <v/>
      </c>
      <c r="GY301" s="18" t="str">
        <f>IF(ISNUMBER(GW301), GW301*COS(RADIANS(-$C301+Графики!$B$3))+GX301*SIN(RADIANS(-$C301+Графики!$B$3)),"")</f>
        <v/>
      </c>
      <c r="GZ301" s="19" t="str">
        <f>IF(ISNUMBER(GW301), GW301*COS(RADIANS(-$C301+Графики!$B$5))+GX301*SIN(RADIANS(-$C301+Графики!$B$5)),"")</f>
        <v/>
      </c>
      <c r="HA301" s="24"/>
      <c r="HB301" s="25"/>
      <c r="HC301" s="25"/>
      <c r="HD301" s="25"/>
      <c r="HE301" s="18" t="str">
        <f t="shared" si="754"/>
        <v/>
      </c>
      <c r="HF301" s="18" t="str">
        <f t="shared" si="755"/>
        <v/>
      </c>
      <c r="HG301" s="18" t="str">
        <f t="shared" si="804"/>
        <v/>
      </c>
      <c r="HH301" s="18" t="str">
        <f t="shared" si="805"/>
        <v/>
      </c>
      <c r="HI301" s="18" t="str">
        <f>IF(ISNUMBER(HG301), HG301*COS(RADIANS(-$C301+Графики!$B$3))+HH301*SIN(RADIANS(-$C301+Графики!$B$3)),"")</f>
        <v/>
      </c>
      <c r="HJ301" s="19" t="str">
        <f>IF(ISNUMBER(HG301), HG301*COS(RADIANS(-$C301+Графики!$B$5))+HH301*SIN(RADIANS(-$C301+Графики!$B$5)),"")</f>
        <v/>
      </c>
      <c r="HK301" s="24"/>
      <c r="HL301" s="25"/>
      <c r="HM301" s="25"/>
      <c r="HN301" s="25"/>
      <c r="HO301" s="18" t="str">
        <f t="shared" si="756"/>
        <v/>
      </c>
      <c r="HP301" s="18" t="str">
        <f t="shared" si="757"/>
        <v/>
      </c>
      <c r="HQ301" s="18" t="str">
        <f t="shared" si="806"/>
        <v/>
      </c>
      <c r="HR301" s="18" t="str">
        <f t="shared" si="807"/>
        <v/>
      </c>
      <c r="HS301" s="18" t="str">
        <f>IF(ISNUMBER(HQ301), HQ301*COS(RADIANS(-$C301+Графики!$B$3))+HR301*SIN(RADIANS(-$C301+Графики!$B$3)),"")</f>
        <v/>
      </c>
      <c r="HT301" s="19" t="str">
        <f>IF(ISNUMBER(HQ301), HQ301*COS(RADIANS(-$C301+Графики!$B$5))+HR301*SIN(RADIANS(-$C301+Графики!$B$5)),"")</f>
        <v/>
      </c>
      <c r="HU301" s="24"/>
      <c r="HV301" s="25"/>
      <c r="HW301" s="25"/>
      <c r="HX301" s="25"/>
      <c r="HY301" s="18" t="str">
        <f t="shared" si="758"/>
        <v/>
      </c>
      <c r="HZ301" s="18" t="str">
        <f t="shared" si="759"/>
        <v/>
      </c>
      <c r="IA301" s="18" t="str">
        <f t="shared" si="808"/>
        <v/>
      </c>
      <c r="IB301" s="18" t="str">
        <f t="shared" si="809"/>
        <v/>
      </c>
      <c r="IC301" s="18" t="str">
        <f>IF(ISNUMBER(IA301), IA301*COS(RADIANS(-$C301+Графики!$B$3))+IB301*SIN(RADIANS(-$C301+Графики!$B$3)),"")</f>
        <v/>
      </c>
      <c r="ID301" s="19" t="str">
        <f>IF(ISNUMBER(IA301), IA301*COS(RADIANS(-$C301+Графики!$B$5))+IB301*SIN(RADIANS(-$C301+Графики!$B$5)),"")</f>
        <v/>
      </c>
      <c r="IE301" s="24"/>
      <c r="IF301" s="25"/>
      <c r="IG301" s="25"/>
      <c r="IH301" s="25"/>
      <c r="II301" s="18" t="str">
        <f t="shared" si="760"/>
        <v/>
      </c>
      <c r="IJ301" s="18" t="str">
        <f t="shared" si="761"/>
        <v/>
      </c>
      <c r="IK301" s="18" t="str">
        <f t="shared" si="810"/>
        <v/>
      </c>
      <c r="IL301" s="18" t="str">
        <f t="shared" si="811"/>
        <v/>
      </c>
      <c r="IM301" s="18" t="str">
        <f>IF(ISNUMBER(IK301), IK301*COS(RADIANS(-$C301+Графики!$B$3))+IL301*SIN(RADIANS(-$C301+Графики!$B$3)),"")</f>
        <v/>
      </c>
      <c r="IN301" s="19" t="str">
        <f>IF(ISNUMBER(IK301), IK301*COS(RADIANS(-$C301+Графики!$B$5))+IL301*SIN(RADIANS(-$C301+Графики!$B$5)),"")</f>
        <v/>
      </c>
      <c r="IO301" s="24"/>
      <c r="IP301" s="25"/>
      <c r="IQ301" s="25"/>
      <c r="IR301" s="25"/>
      <c r="IS301" s="18" t="str">
        <f t="shared" si="762"/>
        <v/>
      </c>
      <c r="IT301" s="18" t="str">
        <f t="shared" si="763"/>
        <v/>
      </c>
      <c r="IU301" s="18" t="str">
        <f t="shared" si="812"/>
        <v/>
      </c>
      <c r="IV301" s="18" t="str">
        <f t="shared" si="813"/>
        <v/>
      </c>
      <c r="IW301" s="18" t="str">
        <f>IF(ISNUMBER(IU301), IU301*COS(RADIANS(-$C301+Графики!$B$3))+IV301*SIN(RADIANS(-$C301+Графики!$B$3)),"")</f>
        <v/>
      </c>
      <c r="IX301" s="19" t="str">
        <f>IF(ISNUMBER(IU301), IU301*COS(RADIANS(-$C301+Графики!$B$5))+IV301*SIN(RADIANS(-$C301+Графики!$B$5)),"")</f>
        <v/>
      </c>
    </row>
    <row r="302" spans="1:258" s="88" customFormat="1" x14ac:dyDescent="0.25">
      <c r="A302" s="44">
        <v>302</v>
      </c>
      <c r="B302" s="50">
        <v>0</v>
      </c>
      <c r="C302" s="11">
        <f>IF(Графики!$A$7="Расчитывать с учетом закручивания скважины",B302,0)</f>
        <v>0</v>
      </c>
      <c r="D302" s="47">
        <v>149.5</v>
      </c>
      <c r="E302" s="34">
        <f t="shared" si="713"/>
        <v>0</v>
      </c>
      <c r="F302" s="35">
        <f t="shared" si="713"/>
        <v>0</v>
      </c>
      <c r="G302" s="35">
        <f t="shared" si="710"/>
        <v>0</v>
      </c>
      <c r="H302" s="36">
        <f t="shared" si="711"/>
        <v>0</v>
      </c>
      <c r="I302" s="29"/>
      <c r="J302" s="25"/>
      <c r="K302" s="25"/>
      <c r="L302" s="25"/>
      <c r="M302" s="18" t="str">
        <f t="shared" si="714"/>
        <v/>
      </c>
      <c r="N302" s="18" t="str">
        <f t="shared" si="715"/>
        <v/>
      </c>
      <c r="O302" s="18" t="str">
        <f t="shared" si="764"/>
        <v/>
      </c>
      <c r="P302" s="18" t="str">
        <f t="shared" si="765"/>
        <v/>
      </c>
      <c r="Q302" s="18" t="str">
        <f>IF(ISNUMBER(O302), O302*COS(RADIANS(-$C302+Графики!$B$3))+P302*SIN(RADIANS(-$C302+Графики!$B$3)),"")</f>
        <v/>
      </c>
      <c r="R302" s="19" t="str">
        <f>IF(ISNUMBER(O302), O302*COS(RADIANS(-$C302+Графики!$B$5))+P302*SIN(RADIANS(-$C302+Графики!$B$5)),"")</f>
        <v/>
      </c>
      <c r="S302" s="29"/>
      <c r="T302" s="25"/>
      <c r="U302" s="25"/>
      <c r="V302" s="25"/>
      <c r="W302" s="18" t="str">
        <f t="shared" si="716"/>
        <v/>
      </c>
      <c r="X302" s="18" t="str">
        <f t="shared" si="717"/>
        <v/>
      </c>
      <c r="Y302" s="18" t="str">
        <f t="shared" si="766"/>
        <v/>
      </c>
      <c r="Z302" s="18" t="str">
        <f t="shared" si="767"/>
        <v/>
      </c>
      <c r="AA302" s="18" t="str">
        <f>IF(ISNUMBER(Y302), Y302*COS(RADIANS(-$C302+Графики!$B$3))+Z302*SIN(RADIANS(-$C302+Графики!$B$3)),"")</f>
        <v/>
      </c>
      <c r="AB302" s="18" t="str">
        <f>IF(ISNUMBER(Y302), Y302*COS(RADIANS(-$C302+Графики!$B$5))+Z302*SIN(RADIANS(-$C302+Графики!$B$5)),"")</f>
        <v/>
      </c>
      <c r="AC302" s="24"/>
      <c r="AD302" s="25"/>
      <c r="AE302" s="25"/>
      <c r="AF302" s="25"/>
      <c r="AG302" s="18" t="str">
        <f t="shared" si="718"/>
        <v/>
      </c>
      <c r="AH302" s="18" t="str">
        <f t="shared" si="719"/>
        <v/>
      </c>
      <c r="AI302" s="18" t="str">
        <f t="shared" si="768"/>
        <v/>
      </c>
      <c r="AJ302" s="18" t="str">
        <f t="shared" si="769"/>
        <v/>
      </c>
      <c r="AK302" s="18" t="str">
        <f>IF(ISNUMBER(AI302), AI302*COS(RADIANS(-$C302+Графики!$B$3))+AJ302*SIN(RADIANS(-$C302+Графики!$B$3)),"")</f>
        <v/>
      </c>
      <c r="AL302" s="19" t="str">
        <f>IF(ISNUMBER(AI302), AI302*COS(RADIANS(-$C302+Графики!$B$5))+AJ302*SIN(RADIANS(-$C302+Графики!$B$5)),"")</f>
        <v/>
      </c>
      <c r="AM302" s="24"/>
      <c r="AN302" s="25"/>
      <c r="AO302" s="25"/>
      <c r="AP302" s="25"/>
      <c r="AQ302" s="18" t="str">
        <f t="shared" si="720"/>
        <v/>
      </c>
      <c r="AR302" s="18" t="str">
        <f t="shared" si="721"/>
        <v/>
      </c>
      <c r="AS302" s="18" t="str">
        <f t="shared" si="770"/>
        <v/>
      </c>
      <c r="AT302" s="18" t="str">
        <f t="shared" si="771"/>
        <v/>
      </c>
      <c r="AU302" s="18" t="str">
        <f>IF(ISNUMBER(AS302), AS302*COS(RADIANS(-$C302+Графики!$B$3))+AT302*SIN(RADIANS(-$C302+Графики!$B$3)),"")</f>
        <v/>
      </c>
      <c r="AV302" s="19" t="str">
        <f>IF(ISNUMBER(AS302), AS302*COS(RADIANS(-$C302+Графики!$B$5))+AT302*SIN(RADIANS(-$C302+Графики!$B$5)),"")</f>
        <v/>
      </c>
      <c r="AW302" s="24"/>
      <c r="AX302" s="25"/>
      <c r="AY302" s="25"/>
      <c r="AZ302" s="25"/>
      <c r="BA302" s="18" t="str">
        <f t="shared" si="722"/>
        <v/>
      </c>
      <c r="BB302" s="18" t="str">
        <f t="shared" si="723"/>
        <v/>
      </c>
      <c r="BC302" s="18" t="str">
        <f t="shared" si="772"/>
        <v/>
      </c>
      <c r="BD302" s="18" t="str">
        <f t="shared" si="773"/>
        <v/>
      </c>
      <c r="BE302" s="18" t="str">
        <f>IF(ISNUMBER(BC302), BC302*COS(RADIANS(-$C302+Графики!$B$3))+BD302*SIN(RADIANS(-$C302+Графики!$B$3)),"")</f>
        <v/>
      </c>
      <c r="BF302" s="19" t="str">
        <f>IF(ISNUMBER(BC302), BC302*COS(RADIANS(-$C302+Графики!$B$5))+BD302*SIN(RADIANS(-$C302+Графики!$B$5)),"")</f>
        <v/>
      </c>
      <c r="BG302" s="24"/>
      <c r="BH302" s="25"/>
      <c r="BI302" s="25"/>
      <c r="BJ302" s="25"/>
      <c r="BK302" s="18" t="str">
        <f t="shared" si="724"/>
        <v/>
      </c>
      <c r="BL302" s="18" t="str">
        <f t="shared" si="725"/>
        <v/>
      </c>
      <c r="BM302" s="18" t="str">
        <f t="shared" si="774"/>
        <v/>
      </c>
      <c r="BN302" s="18" t="str">
        <f t="shared" si="775"/>
        <v/>
      </c>
      <c r="BO302" s="18" t="str">
        <f>IF(ISNUMBER(BM302), BM302*COS(RADIANS(-$C302+Графики!$B$3))+BN302*SIN(RADIANS(-$C302+Графики!$B$3)),"")</f>
        <v/>
      </c>
      <c r="BP302" s="19" t="str">
        <f>IF(ISNUMBER(BM302), BM302*COS(RADIANS(-$C302+Графики!$B$5))+BN302*SIN(RADIANS(-$C302+Графики!$B$5)),"")</f>
        <v/>
      </c>
      <c r="BQ302" s="24"/>
      <c r="BR302" s="25"/>
      <c r="BS302" s="25"/>
      <c r="BT302" s="25"/>
      <c r="BU302" s="18" t="str">
        <f t="shared" si="726"/>
        <v/>
      </c>
      <c r="BV302" s="18" t="str">
        <f t="shared" si="727"/>
        <v/>
      </c>
      <c r="BW302" s="18" t="str">
        <f t="shared" si="776"/>
        <v/>
      </c>
      <c r="BX302" s="18" t="str">
        <f t="shared" si="777"/>
        <v/>
      </c>
      <c r="BY302" s="18" t="str">
        <f>IF(ISNUMBER(BW302), BW302*COS(RADIANS(-$C302+Графики!$B$3))+BX302*SIN(RADIANS(-$C302+Графики!$B$3)),"")</f>
        <v/>
      </c>
      <c r="BZ302" s="19" t="str">
        <f>IF(ISNUMBER(BW302), BW302*COS(RADIANS(-$C302+Графики!$B$5))+BX302*SIN(RADIANS(-$C302+Графики!$B$5)),"")</f>
        <v/>
      </c>
      <c r="CA302" s="29"/>
      <c r="CB302" s="25"/>
      <c r="CC302" s="25"/>
      <c r="CD302" s="25"/>
      <c r="CE302" s="18" t="str">
        <f t="shared" si="728"/>
        <v/>
      </c>
      <c r="CF302" s="18" t="str">
        <f t="shared" si="729"/>
        <v/>
      </c>
      <c r="CG302" s="18" t="str">
        <f t="shared" si="778"/>
        <v/>
      </c>
      <c r="CH302" s="18" t="str">
        <f t="shared" si="779"/>
        <v/>
      </c>
      <c r="CI302" s="18" t="str">
        <f>IF(ISNUMBER(CG302), CG302*COS(RADIANS(-$C302+Графики!$B$3))+CH302*SIN(RADIANS(-$C302+Графики!$B$3)),"")</f>
        <v/>
      </c>
      <c r="CJ302" s="19" t="str">
        <f>IF(ISNUMBER(CG302), CG302*COS(RADIANS(-$C302+Графики!$B$5))+CH302*SIN(RADIANS(-$C302+Графики!$B$5)),"")</f>
        <v/>
      </c>
      <c r="CK302" s="24"/>
      <c r="CL302" s="25"/>
      <c r="CM302" s="25"/>
      <c r="CN302" s="25"/>
      <c r="CO302" s="18" t="str">
        <f t="shared" si="730"/>
        <v/>
      </c>
      <c r="CP302" s="18" t="str">
        <f t="shared" si="731"/>
        <v/>
      </c>
      <c r="CQ302" s="18" t="str">
        <f t="shared" si="780"/>
        <v/>
      </c>
      <c r="CR302" s="18" t="str">
        <f t="shared" si="781"/>
        <v/>
      </c>
      <c r="CS302" s="18" t="str">
        <f>IF(ISNUMBER(CQ302), CQ302*COS(RADIANS(-$C302+Графики!$B$3))+CR302*SIN(RADIANS(-$C302+Графики!$B$3)),"")</f>
        <v/>
      </c>
      <c r="CT302" s="19" t="str">
        <f>IF(ISNUMBER(CQ302), CQ302*COS(RADIANS(-$C302+Графики!$B$5))+CR302*SIN(RADIANS(-$C302+Графики!$B$5)),"")</f>
        <v/>
      </c>
      <c r="CU302" s="24"/>
      <c r="CV302" s="25"/>
      <c r="CW302" s="25"/>
      <c r="CX302" s="25"/>
      <c r="CY302" s="18" t="str">
        <f t="shared" si="732"/>
        <v/>
      </c>
      <c r="CZ302" s="18" t="str">
        <f t="shared" si="733"/>
        <v/>
      </c>
      <c r="DA302" s="18" t="str">
        <f t="shared" si="782"/>
        <v/>
      </c>
      <c r="DB302" s="18" t="str">
        <f t="shared" si="783"/>
        <v/>
      </c>
      <c r="DC302" s="18" t="str">
        <f>IF(ISNUMBER(DA302), DA302*COS(RADIANS(-$C302+Графики!$B$3))+DB302*SIN(RADIANS(-$C302+Графики!$B$3)),"")</f>
        <v/>
      </c>
      <c r="DD302" s="19" t="str">
        <f>IF(ISNUMBER(DA302), DA302*COS(RADIANS(-$C302+Графики!$B$5))+DB302*SIN(RADIANS(-$C302+Графики!$B$5)),"")</f>
        <v/>
      </c>
      <c r="DE302" s="24"/>
      <c r="DF302" s="25"/>
      <c r="DG302" s="25"/>
      <c r="DH302" s="25"/>
      <c r="DI302" s="18" t="str">
        <f t="shared" si="734"/>
        <v/>
      </c>
      <c r="DJ302" s="18" t="str">
        <f t="shared" si="735"/>
        <v/>
      </c>
      <c r="DK302" s="18" t="str">
        <f t="shared" si="784"/>
        <v/>
      </c>
      <c r="DL302" s="18" t="str">
        <f t="shared" si="785"/>
        <v/>
      </c>
      <c r="DM302" s="18" t="str">
        <f>IF(ISNUMBER(DK302), DK302*COS(RADIANS(-$C302+Графики!$B$3))+DL302*SIN(RADIANS(-$C302+Графики!$B$3)),"")</f>
        <v/>
      </c>
      <c r="DN302" s="19" t="str">
        <f>IF(ISNUMBER(DK302), DK302*COS(RADIANS(-$C302+Графики!$B$5))+DL302*SIN(RADIANS(-$C302+Графики!$B$5)),"")</f>
        <v/>
      </c>
      <c r="DO302" s="24"/>
      <c r="DP302" s="25"/>
      <c r="DQ302" s="25"/>
      <c r="DR302" s="25"/>
      <c r="DS302" s="18" t="str">
        <f t="shared" si="736"/>
        <v/>
      </c>
      <c r="DT302" s="18" t="str">
        <f t="shared" si="737"/>
        <v/>
      </c>
      <c r="DU302" s="18" t="str">
        <f t="shared" si="786"/>
        <v/>
      </c>
      <c r="DV302" s="18" t="str">
        <f t="shared" si="787"/>
        <v/>
      </c>
      <c r="DW302" s="18" t="str">
        <f>IF(ISNUMBER(DU302), DU302*COS(RADIANS(-$C302+Графики!$B$3))+DV302*SIN(RADIANS(-$C302+Графики!$B$3)),"")</f>
        <v/>
      </c>
      <c r="DX302" s="19" t="str">
        <f>IF(ISNUMBER(DU302), DU302*COS(RADIANS(-$C302+Графики!$B$5))+DV302*SIN(RADIANS(-$C302+Графики!$B$5)),"")</f>
        <v/>
      </c>
      <c r="DY302" s="24"/>
      <c r="DZ302" s="25"/>
      <c r="EA302" s="25"/>
      <c r="EB302" s="25"/>
      <c r="EC302" s="18" t="str">
        <f t="shared" si="738"/>
        <v/>
      </c>
      <c r="ED302" s="18" t="str">
        <f t="shared" si="739"/>
        <v/>
      </c>
      <c r="EE302" s="18" t="str">
        <f t="shared" si="788"/>
        <v/>
      </c>
      <c r="EF302" s="18" t="str">
        <f t="shared" si="789"/>
        <v/>
      </c>
      <c r="EG302" s="18" t="str">
        <f>IF(ISNUMBER(EE302), EE302*COS(RADIANS(-$C302+Графики!$B$3))+EF302*SIN(RADIANS(-$C302+Графики!$B$3)),"")</f>
        <v/>
      </c>
      <c r="EH302" s="19" t="str">
        <f>IF(ISNUMBER(EE302), EE302*COS(RADIANS(-$C302+Графики!$B$5))+EF302*SIN(RADIANS(-$C302+Графики!$B$5)),"")</f>
        <v/>
      </c>
      <c r="EI302" s="24"/>
      <c r="EJ302" s="25"/>
      <c r="EK302" s="25"/>
      <c r="EL302" s="25"/>
      <c r="EM302" s="18" t="str">
        <f t="shared" si="740"/>
        <v/>
      </c>
      <c r="EN302" s="18" t="str">
        <f t="shared" si="741"/>
        <v/>
      </c>
      <c r="EO302" s="18" t="str">
        <f t="shared" si="790"/>
        <v/>
      </c>
      <c r="EP302" s="18" t="str">
        <f t="shared" si="791"/>
        <v/>
      </c>
      <c r="EQ302" s="18" t="str">
        <f>IF(ISNUMBER(EO302), EO302*COS(RADIANS(-$C302+Графики!$B$3))+EP302*SIN(RADIANS(-$C302+Графики!$B$3)),"")</f>
        <v/>
      </c>
      <c r="ER302" s="19" t="str">
        <f>IF(ISNUMBER(EO302), EO302*COS(RADIANS(-$C302+Графики!$B$5))+EP302*SIN(RADIANS(-$C302+Графики!$B$5)),"")</f>
        <v/>
      </c>
      <c r="ES302" s="24"/>
      <c r="ET302" s="25"/>
      <c r="EU302" s="25"/>
      <c r="EV302" s="25"/>
      <c r="EW302" s="18" t="str">
        <f t="shared" si="742"/>
        <v/>
      </c>
      <c r="EX302" s="18" t="str">
        <f t="shared" si="743"/>
        <v/>
      </c>
      <c r="EY302" s="18" t="str">
        <f t="shared" si="792"/>
        <v/>
      </c>
      <c r="EZ302" s="18" t="str">
        <f t="shared" si="793"/>
        <v/>
      </c>
      <c r="FA302" s="18" t="str">
        <f>IF(ISNUMBER(EY302), EY302*COS(RADIANS(-$C302+Графики!$B$3))+EZ302*SIN(RADIANS(-$C302+Графики!$B$3)),"")</f>
        <v/>
      </c>
      <c r="FB302" s="19" t="str">
        <f>IF(ISNUMBER(EY302), EY302*COS(RADIANS(-$C302+Графики!$B$5))+EZ302*SIN(RADIANS(-$C302+Графики!$B$5)),"")</f>
        <v/>
      </c>
      <c r="FC302" s="24"/>
      <c r="FD302" s="25"/>
      <c r="FE302" s="25"/>
      <c r="FF302" s="25"/>
      <c r="FG302" s="18" t="str">
        <f t="shared" si="744"/>
        <v/>
      </c>
      <c r="FH302" s="18" t="str">
        <f t="shared" si="745"/>
        <v/>
      </c>
      <c r="FI302" s="18" t="str">
        <f t="shared" si="794"/>
        <v/>
      </c>
      <c r="FJ302" s="18" t="str">
        <f t="shared" si="795"/>
        <v/>
      </c>
      <c r="FK302" s="18" t="str">
        <f>IF(ISNUMBER(FI302), FI302*COS(RADIANS(-$C302+Графики!$B$3))+FJ302*SIN(RADIANS(-$C302+Графики!$B$3)),"")</f>
        <v/>
      </c>
      <c r="FL302" s="19" t="str">
        <f>IF(ISNUMBER(FI302), FI302*COS(RADIANS(-$C302+Графики!$B$5))+FJ302*SIN(RADIANS(-$C302+Графики!$B$5)),"")</f>
        <v/>
      </c>
      <c r="FM302" s="24"/>
      <c r="FN302" s="25"/>
      <c r="FO302" s="25"/>
      <c r="FP302" s="25"/>
      <c r="FQ302" s="18" t="str">
        <f t="shared" si="746"/>
        <v/>
      </c>
      <c r="FR302" s="18" t="str">
        <f t="shared" si="747"/>
        <v/>
      </c>
      <c r="FS302" s="18" t="str">
        <f t="shared" si="796"/>
        <v/>
      </c>
      <c r="FT302" s="18" t="str">
        <f t="shared" si="797"/>
        <v/>
      </c>
      <c r="FU302" s="18" t="str">
        <f>IF(ISNUMBER(FS302), FS302*COS(RADIANS(-$C302+Графики!$B$3))+FT302*SIN(RADIANS(-$C302+Графики!$B$3)),"")</f>
        <v/>
      </c>
      <c r="FV302" s="19" t="str">
        <f>IF(ISNUMBER(FS302), FS302*COS(RADIANS(-$C302+Графики!$B$5))+FT302*SIN(RADIANS(-$C302+Графики!$B$5)),"")</f>
        <v/>
      </c>
      <c r="FW302" s="24"/>
      <c r="FX302" s="25"/>
      <c r="FY302" s="25"/>
      <c r="FZ302" s="25"/>
      <c r="GA302" s="18" t="str">
        <f t="shared" si="748"/>
        <v/>
      </c>
      <c r="GB302" s="18" t="str">
        <f t="shared" si="749"/>
        <v/>
      </c>
      <c r="GC302" s="18" t="str">
        <f t="shared" si="798"/>
        <v/>
      </c>
      <c r="GD302" s="18" t="str">
        <f t="shared" si="799"/>
        <v/>
      </c>
      <c r="GE302" s="18" t="str">
        <f>IF(ISNUMBER(GC302), GC302*COS(RADIANS(-$C302+Графики!$B$3))+GD302*SIN(RADIANS(-$C302+Графики!$B$3)),"")</f>
        <v/>
      </c>
      <c r="GF302" s="19" t="str">
        <f>IF(ISNUMBER(GC302), GC302*COS(RADIANS(-$C302+Графики!$B$5))+GD302*SIN(RADIANS(-$C302+Графики!$B$5)),"")</f>
        <v/>
      </c>
      <c r="GG302" s="24"/>
      <c r="GH302" s="25"/>
      <c r="GI302" s="25"/>
      <c r="GJ302" s="25"/>
      <c r="GK302" s="18" t="str">
        <f t="shared" si="750"/>
        <v/>
      </c>
      <c r="GL302" s="18" t="str">
        <f t="shared" si="751"/>
        <v/>
      </c>
      <c r="GM302" s="18" t="str">
        <f t="shared" si="800"/>
        <v/>
      </c>
      <c r="GN302" s="18" t="str">
        <f t="shared" si="801"/>
        <v/>
      </c>
      <c r="GO302" s="18" t="str">
        <f>IF(ISNUMBER(GM302), GM302*COS(RADIANS(-$C302+Графики!$B$3))+GN302*SIN(RADIANS(-$C302+Графики!$B$3)),"")</f>
        <v/>
      </c>
      <c r="GP302" s="19" t="str">
        <f>IF(ISNUMBER(GM302), GM302*COS(RADIANS(-$C302+Графики!$B$5))+GN302*SIN(RADIANS(-$C302+Графики!$B$5)),"")</f>
        <v/>
      </c>
      <c r="GQ302" s="24"/>
      <c r="GR302" s="25"/>
      <c r="GS302" s="25"/>
      <c r="GT302" s="25"/>
      <c r="GU302" s="18" t="str">
        <f t="shared" si="752"/>
        <v/>
      </c>
      <c r="GV302" s="18" t="str">
        <f t="shared" si="753"/>
        <v/>
      </c>
      <c r="GW302" s="18" t="str">
        <f t="shared" si="802"/>
        <v/>
      </c>
      <c r="GX302" s="18" t="str">
        <f t="shared" si="803"/>
        <v/>
      </c>
      <c r="GY302" s="18" t="str">
        <f>IF(ISNUMBER(GW302), GW302*COS(RADIANS(-$C302+Графики!$B$3))+GX302*SIN(RADIANS(-$C302+Графики!$B$3)),"")</f>
        <v/>
      </c>
      <c r="GZ302" s="19" t="str">
        <f>IF(ISNUMBER(GW302), GW302*COS(RADIANS(-$C302+Графики!$B$5))+GX302*SIN(RADIANS(-$C302+Графики!$B$5)),"")</f>
        <v/>
      </c>
      <c r="HA302" s="24"/>
      <c r="HB302" s="25"/>
      <c r="HC302" s="25"/>
      <c r="HD302" s="25"/>
      <c r="HE302" s="18" t="str">
        <f t="shared" si="754"/>
        <v/>
      </c>
      <c r="HF302" s="18" t="str">
        <f t="shared" si="755"/>
        <v/>
      </c>
      <c r="HG302" s="18" t="str">
        <f t="shared" si="804"/>
        <v/>
      </c>
      <c r="HH302" s="18" t="str">
        <f t="shared" si="805"/>
        <v/>
      </c>
      <c r="HI302" s="18" t="str">
        <f>IF(ISNUMBER(HG302), HG302*COS(RADIANS(-$C302+Графики!$B$3))+HH302*SIN(RADIANS(-$C302+Графики!$B$3)),"")</f>
        <v/>
      </c>
      <c r="HJ302" s="19" t="str">
        <f>IF(ISNUMBER(HG302), HG302*COS(RADIANS(-$C302+Графики!$B$5))+HH302*SIN(RADIANS(-$C302+Графики!$B$5)),"")</f>
        <v/>
      </c>
      <c r="HK302" s="24"/>
      <c r="HL302" s="25"/>
      <c r="HM302" s="25"/>
      <c r="HN302" s="25"/>
      <c r="HO302" s="18" t="str">
        <f t="shared" si="756"/>
        <v/>
      </c>
      <c r="HP302" s="18" t="str">
        <f t="shared" si="757"/>
        <v/>
      </c>
      <c r="HQ302" s="18" t="str">
        <f t="shared" si="806"/>
        <v/>
      </c>
      <c r="HR302" s="18" t="str">
        <f t="shared" si="807"/>
        <v/>
      </c>
      <c r="HS302" s="18" t="str">
        <f>IF(ISNUMBER(HQ302), HQ302*COS(RADIANS(-$C302+Графики!$B$3))+HR302*SIN(RADIANS(-$C302+Графики!$B$3)),"")</f>
        <v/>
      </c>
      <c r="HT302" s="19" t="str">
        <f>IF(ISNUMBER(HQ302), HQ302*COS(RADIANS(-$C302+Графики!$B$5))+HR302*SIN(RADIANS(-$C302+Графики!$B$5)),"")</f>
        <v/>
      </c>
      <c r="HU302" s="24"/>
      <c r="HV302" s="25"/>
      <c r="HW302" s="25"/>
      <c r="HX302" s="25"/>
      <c r="HY302" s="18" t="str">
        <f t="shared" si="758"/>
        <v/>
      </c>
      <c r="HZ302" s="18" t="str">
        <f t="shared" si="759"/>
        <v/>
      </c>
      <c r="IA302" s="18" t="str">
        <f t="shared" si="808"/>
        <v/>
      </c>
      <c r="IB302" s="18" t="str">
        <f t="shared" si="809"/>
        <v/>
      </c>
      <c r="IC302" s="18" t="str">
        <f>IF(ISNUMBER(IA302), IA302*COS(RADIANS(-$C302+Графики!$B$3))+IB302*SIN(RADIANS(-$C302+Графики!$B$3)),"")</f>
        <v/>
      </c>
      <c r="ID302" s="19" t="str">
        <f>IF(ISNUMBER(IA302), IA302*COS(RADIANS(-$C302+Графики!$B$5))+IB302*SIN(RADIANS(-$C302+Графики!$B$5)),"")</f>
        <v/>
      </c>
      <c r="IE302" s="24"/>
      <c r="IF302" s="25"/>
      <c r="IG302" s="25"/>
      <c r="IH302" s="25"/>
      <c r="II302" s="18" t="str">
        <f t="shared" si="760"/>
        <v/>
      </c>
      <c r="IJ302" s="18" t="str">
        <f t="shared" si="761"/>
        <v/>
      </c>
      <c r="IK302" s="18" t="str">
        <f t="shared" si="810"/>
        <v/>
      </c>
      <c r="IL302" s="18" t="str">
        <f t="shared" si="811"/>
        <v/>
      </c>
      <c r="IM302" s="18" t="str">
        <f>IF(ISNUMBER(IK302), IK302*COS(RADIANS(-$C302+Графики!$B$3))+IL302*SIN(RADIANS(-$C302+Графики!$B$3)),"")</f>
        <v/>
      </c>
      <c r="IN302" s="19" t="str">
        <f>IF(ISNUMBER(IK302), IK302*COS(RADIANS(-$C302+Графики!$B$5))+IL302*SIN(RADIANS(-$C302+Графики!$B$5)),"")</f>
        <v/>
      </c>
      <c r="IO302" s="24"/>
      <c r="IP302" s="25"/>
      <c r="IQ302" s="25"/>
      <c r="IR302" s="25"/>
      <c r="IS302" s="18" t="str">
        <f t="shared" si="762"/>
        <v/>
      </c>
      <c r="IT302" s="18" t="str">
        <f t="shared" si="763"/>
        <v/>
      </c>
      <c r="IU302" s="18" t="str">
        <f t="shared" si="812"/>
        <v/>
      </c>
      <c r="IV302" s="18" t="str">
        <f t="shared" si="813"/>
        <v/>
      </c>
      <c r="IW302" s="18" t="str">
        <f>IF(ISNUMBER(IU302), IU302*COS(RADIANS(-$C302+Графики!$B$3))+IV302*SIN(RADIANS(-$C302+Графики!$B$3)),"")</f>
        <v/>
      </c>
      <c r="IX302" s="19" t="str">
        <f>IF(ISNUMBER(IU302), IU302*COS(RADIANS(-$C302+Графики!$B$5))+IV302*SIN(RADIANS(-$C302+Графики!$B$5)),"")</f>
        <v/>
      </c>
    </row>
    <row r="303" spans="1:258" s="88" customFormat="1" ht="15.75" thickBot="1" x14ac:dyDescent="0.3">
      <c r="A303" s="44">
        <v>303</v>
      </c>
      <c r="B303" s="50">
        <v>0</v>
      </c>
      <c r="C303" s="11">
        <f>IF(Графики!$A$7="Расчитывать с учетом закручивания скважины",B303,0)</f>
        <v>0</v>
      </c>
      <c r="D303" s="47">
        <v>150</v>
      </c>
      <c r="E303" s="34">
        <f t="shared" si="713"/>
        <v>0</v>
      </c>
      <c r="F303" s="35">
        <f t="shared" si="713"/>
        <v>0</v>
      </c>
      <c r="G303" s="35">
        <f t="shared" si="710"/>
        <v>0</v>
      </c>
      <c r="H303" s="36">
        <f t="shared" si="711"/>
        <v>0</v>
      </c>
      <c r="I303" s="29"/>
      <c r="J303" s="25"/>
      <c r="K303" s="25"/>
      <c r="L303" s="25"/>
      <c r="M303" s="18" t="str">
        <f t="shared" si="714"/>
        <v/>
      </c>
      <c r="N303" s="18" t="str">
        <f t="shared" si="715"/>
        <v/>
      </c>
      <c r="O303" s="18" t="str">
        <f t="shared" si="764"/>
        <v/>
      </c>
      <c r="P303" s="18" t="str">
        <f t="shared" si="765"/>
        <v/>
      </c>
      <c r="Q303" s="18" t="str">
        <f>IF(ISNUMBER(O303), O303*COS(RADIANS(-$C303+Графики!$B$3))+P303*SIN(RADIANS(-$C303+Графики!$B$3)),"")</f>
        <v/>
      </c>
      <c r="R303" s="19" t="str">
        <f>IF(ISNUMBER(O303), O303*COS(RADIANS(-$C303+Графики!$B$5))+P303*SIN(RADIANS(-$C303+Графики!$B$5)),"")</f>
        <v/>
      </c>
      <c r="S303" s="29"/>
      <c r="T303" s="25"/>
      <c r="U303" s="25"/>
      <c r="V303" s="25"/>
      <c r="W303" s="18" t="str">
        <f t="shared" si="716"/>
        <v/>
      </c>
      <c r="X303" s="18" t="str">
        <f t="shared" si="717"/>
        <v/>
      </c>
      <c r="Y303" s="18" t="str">
        <f t="shared" si="766"/>
        <v/>
      </c>
      <c r="Z303" s="18" t="str">
        <f t="shared" si="767"/>
        <v/>
      </c>
      <c r="AA303" s="18" t="str">
        <f>IF(ISNUMBER(Y303), Y303*COS(RADIANS(-$C303+Графики!$B$3))+Z303*SIN(RADIANS(-$C303+Графики!$B$3)),"")</f>
        <v/>
      </c>
      <c r="AB303" s="18" t="str">
        <f>IF(ISNUMBER(Y303), Y303*COS(RADIANS(-$C303+Графики!$B$5))+Z303*SIN(RADIANS(-$C303+Графики!$B$5)),"")</f>
        <v/>
      </c>
      <c r="AC303" s="24"/>
      <c r="AD303" s="25"/>
      <c r="AE303" s="25"/>
      <c r="AF303" s="25"/>
      <c r="AG303" s="18" t="str">
        <f t="shared" si="718"/>
        <v/>
      </c>
      <c r="AH303" s="18" t="str">
        <f t="shared" si="719"/>
        <v/>
      </c>
      <c r="AI303" s="18" t="str">
        <f t="shared" si="768"/>
        <v/>
      </c>
      <c r="AJ303" s="18" t="str">
        <f t="shared" si="769"/>
        <v/>
      </c>
      <c r="AK303" s="18" t="str">
        <f>IF(ISNUMBER(AI303), AI303*COS(RADIANS(-$C303+Графики!$B$3))+AJ303*SIN(RADIANS(-$C303+Графики!$B$3)),"")</f>
        <v/>
      </c>
      <c r="AL303" s="19" t="str">
        <f>IF(ISNUMBER(AI303), AI303*COS(RADIANS(-$C303+Графики!$B$5))+AJ303*SIN(RADIANS(-$C303+Графики!$B$5)),"")</f>
        <v/>
      </c>
      <c r="AM303" s="24"/>
      <c r="AN303" s="25"/>
      <c r="AO303" s="25"/>
      <c r="AP303" s="25"/>
      <c r="AQ303" s="18" t="str">
        <f t="shared" si="720"/>
        <v/>
      </c>
      <c r="AR303" s="18" t="str">
        <f t="shared" si="721"/>
        <v/>
      </c>
      <c r="AS303" s="18" t="str">
        <f t="shared" si="770"/>
        <v/>
      </c>
      <c r="AT303" s="18" t="str">
        <f t="shared" si="771"/>
        <v/>
      </c>
      <c r="AU303" s="18" t="str">
        <f>IF(ISNUMBER(AS303), AS303*COS(RADIANS(-$C303+Графики!$B$3))+AT303*SIN(RADIANS(-$C303+Графики!$B$3)),"")</f>
        <v/>
      </c>
      <c r="AV303" s="19" t="str">
        <f>IF(ISNUMBER(AS303), AS303*COS(RADIANS(-$C303+Графики!$B$5))+AT303*SIN(RADIANS(-$C303+Графики!$B$5)),"")</f>
        <v/>
      </c>
      <c r="AW303" s="24"/>
      <c r="AX303" s="25"/>
      <c r="AY303" s="25"/>
      <c r="AZ303" s="25"/>
      <c r="BA303" s="18" t="str">
        <f t="shared" si="722"/>
        <v/>
      </c>
      <c r="BB303" s="18" t="str">
        <f t="shared" si="723"/>
        <v/>
      </c>
      <c r="BC303" s="18" t="str">
        <f t="shared" si="772"/>
        <v/>
      </c>
      <c r="BD303" s="18" t="str">
        <f t="shared" si="773"/>
        <v/>
      </c>
      <c r="BE303" s="18" t="str">
        <f>IF(ISNUMBER(BC303), BC303*COS(RADIANS(-$C303+Графики!$B$3))+BD303*SIN(RADIANS(-$C303+Графики!$B$3)),"")</f>
        <v/>
      </c>
      <c r="BF303" s="19" t="str">
        <f>IF(ISNUMBER(BC303), BC303*COS(RADIANS(-$C303+Графики!$B$5))+BD303*SIN(RADIANS(-$C303+Графики!$B$5)),"")</f>
        <v/>
      </c>
      <c r="BG303" s="24"/>
      <c r="BH303" s="25"/>
      <c r="BI303" s="25"/>
      <c r="BJ303" s="25"/>
      <c r="BK303" s="18" t="str">
        <f t="shared" si="724"/>
        <v/>
      </c>
      <c r="BL303" s="18" t="str">
        <f t="shared" si="725"/>
        <v/>
      </c>
      <c r="BM303" s="18" t="str">
        <f t="shared" si="774"/>
        <v/>
      </c>
      <c r="BN303" s="18" t="str">
        <f t="shared" si="775"/>
        <v/>
      </c>
      <c r="BO303" s="18" t="str">
        <f>IF(ISNUMBER(BM303), BM303*COS(RADIANS(-$C303+Графики!$B$3))+BN303*SIN(RADIANS(-$C303+Графики!$B$3)),"")</f>
        <v/>
      </c>
      <c r="BP303" s="19" t="str">
        <f>IF(ISNUMBER(BM303), BM303*COS(RADIANS(-$C303+Графики!$B$5))+BN303*SIN(RADIANS(-$C303+Графики!$B$5)),"")</f>
        <v/>
      </c>
      <c r="BQ303" s="26"/>
      <c r="BR303" s="27"/>
      <c r="BS303" s="27"/>
      <c r="BT303" s="27"/>
      <c r="BU303" s="20" t="str">
        <f t="shared" si="726"/>
        <v/>
      </c>
      <c r="BV303" s="20" t="str">
        <f t="shared" si="727"/>
        <v/>
      </c>
      <c r="BW303" s="20" t="str">
        <f t="shared" si="776"/>
        <v/>
      </c>
      <c r="BX303" s="20" t="str">
        <f t="shared" si="777"/>
        <v/>
      </c>
      <c r="BY303" s="20" t="str">
        <f>IF(ISNUMBER(BW303), BW303*COS(RADIANS(-$C303+Графики!$B$3))+BX303*SIN(RADIANS(-$C303+Графики!$B$3)),"")</f>
        <v/>
      </c>
      <c r="BZ303" s="21" t="str">
        <f>IF(ISNUMBER(BW303), BW303*COS(RADIANS(-$C303+Графики!$B$5))+BX303*SIN(RADIANS(-$C303+Графики!$B$5)),"")</f>
        <v/>
      </c>
      <c r="CA303" s="29"/>
      <c r="CB303" s="25"/>
      <c r="CC303" s="25"/>
      <c r="CD303" s="25"/>
      <c r="CE303" s="18" t="str">
        <f t="shared" si="728"/>
        <v/>
      </c>
      <c r="CF303" s="18" t="str">
        <f t="shared" si="729"/>
        <v/>
      </c>
      <c r="CG303" s="18" t="str">
        <f t="shared" si="778"/>
        <v/>
      </c>
      <c r="CH303" s="18" t="str">
        <f t="shared" si="779"/>
        <v/>
      </c>
      <c r="CI303" s="18" t="str">
        <f>IF(ISNUMBER(CG303), CG303*COS(RADIANS(-$C303+Графики!$B$3))+CH303*SIN(RADIANS(-$C303+Графики!$B$3)),"")</f>
        <v/>
      </c>
      <c r="CJ303" s="19" t="str">
        <f>IF(ISNUMBER(CG303), CG303*COS(RADIANS(-$C303+Графики!$B$5))+CH303*SIN(RADIANS(-$C303+Графики!$B$5)),"")</f>
        <v/>
      </c>
      <c r="CK303" s="24"/>
      <c r="CL303" s="25"/>
      <c r="CM303" s="25"/>
      <c r="CN303" s="25"/>
      <c r="CO303" s="18" t="str">
        <f t="shared" si="730"/>
        <v/>
      </c>
      <c r="CP303" s="18" t="str">
        <f t="shared" si="731"/>
        <v/>
      </c>
      <c r="CQ303" s="18" t="str">
        <f t="shared" si="780"/>
        <v/>
      </c>
      <c r="CR303" s="18" t="str">
        <f t="shared" si="781"/>
        <v/>
      </c>
      <c r="CS303" s="18" t="str">
        <f>IF(ISNUMBER(CQ303), CQ303*COS(RADIANS(-$C303+Графики!$B$3))+CR303*SIN(RADIANS(-$C303+Графики!$B$3)),"")</f>
        <v/>
      </c>
      <c r="CT303" s="19" t="str">
        <f>IF(ISNUMBER(CQ303), CQ303*COS(RADIANS(-$C303+Графики!$B$5))+CR303*SIN(RADIANS(-$C303+Графики!$B$5)),"")</f>
        <v/>
      </c>
      <c r="CU303" s="24"/>
      <c r="CV303" s="25"/>
      <c r="CW303" s="25"/>
      <c r="CX303" s="25"/>
      <c r="CY303" s="18" t="str">
        <f t="shared" si="732"/>
        <v/>
      </c>
      <c r="CZ303" s="18" t="str">
        <f t="shared" si="733"/>
        <v/>
      </c>
      <c r="DA303" s="18" t="str">
        <f t="shared" si="782"/>
        <v/>
      </c>
      <c r="DB303" s="18" t="str">
        <f t="shared" si="783"/>
        <v/>
      </c>
      <c r="DC303" s="18" t="str">
        <f>IF(ISNUMBER(DA303), DA303*COS(RADIANS(-$C303+Графики!$B$3))+DB303*SIN(RADIANS(-$C303+Графики!$B$3)),"")</f>
        <v/>
      </c>
      <c r="DD303" s="19" t="str">
        <f>IF(ISNUMBER(DA303), DA303*COS(RADIANS(-$C303+Графики!$B$5))+DB303*SIN(RADIANS(-$C303+Графики!$B$5)),"")</f>
        <v/>
      </c>
      <c r="DE303" s="24"/>
      <c r="DF303" s="25"/>
      <c r="DG303" s="25"/>
      <c r="DH303" s="25"/>
      <c r="DI303" s="18" t="str">
        <f t="shared" si="734"/>
        <v/>
      </c>
      <c r="DJ303" s="18" t="str">
        <f t="shared" si="735"/>
        <v/>
      </c>
      <c r="DK303" s="18" t="str">
        <f t="shared" si="784"/>
        <v/>
      </c>
      <c r="DL303" s="18" t="str">
        <f t="shared" si="785"/>
        <v/>
      </c>
      <c r="DM303" s="18" t="str">
        <f>IF(ISNUMBER(DK303), DK303*COS(RADIANS(-$C303+Графики!$B$3))+DL303*SIN(RADIANS(-$C303+Графики!$B$3)),"")</f>
        <v/>
      </c>
      <c r="DN303" s="19" t="str">
        <f>IF(ISNUMBER(DK303), DK303*COS(RADIANS(-$C303+Графики!$B$5))+DL303*SIN(RADIANS(-$C303+Графики!$B$5)),"")</f>
        <v/>
      </c>
      <c r="DO303" s="24"/>
      <c r="DP303" s="25"/>
      <c r="DQ303" s="25"/>
      <c r="DR303" s="25"/>
      <c r="DS303" s="18" t="str">
        <f t="shared" si="736"/>
        <v/>
      </c>
      <c r="DT303" s="18" t="str">
        <f t="shared" si="737"/>
        <v/>
      </c>
      <c r="DU303" s="18" t="str">
        <f t="shared" si="786"/>
        <v/>
      </c>
      <c r="DV303" s="18" t="str">
        <f t="shared" si="787"/>
        <v/>
      </c>
      <c r="DW303" s="18" t="str">
        <f>IF(ISNUMBER(DU303), DU303*COS(RADIANS(-$C303+Графики!$B$3))+DV303*SIN(RADIANS(-$C303+Графики!$B$3)),"")</f>
        <v/>
      </c>
      <c r="DX303" s="19" t="str">
        <f>IF(ISNUMBER(DU303), DU303*COS(RADIANS(-$C303+Графики!$B$5))+DV303*SIN(RADIANS(-$C303+Графики!$B$5)),"")</f>
        <v/>
      </c>
      <c r="DY303" s="24"/>
      <c r="DZ303" s="25"/>
      <c r="EA303" s="25"/>
      <c r="EB303" s="25"/>
      <c r="EC303" s="18" t="str">
        <f t="shared" si="738"/>
        <v/>
      </c>
      <c r="ED303" s="18" t="str">
        <f t="shared" si="739"/>
        <v/>
      </c>
      <c r="EE303" s="18" t="str">
        <f t="shared" si="788"/>
        <v/>
      </c>
      <c r="EF303" s="18" t="str">
        <f t="shared" si="789"/>
        <v/>
      </c>
      <c r="EG303" s="18" t="str">
        <f>IF(ISNUMBER(EE303), EE303*COS(RADIANS(-$C303+Графики!$B$3))+EF303*SIN(RADIANS(-$C303+Графики!$B$3)),"")</f>
        <v/>
      </c>
      <c r="EH303" s="19" t="str">
        <f>IF(ISNUMBER(EE303), EE303*COS(RADIANS(-$C303+Графики!$B$5))+EF303*SIN(RADIANS(-$C303+Графики!$B$5)),"")</f>
        <v/>
      </c>
      <c r="EI303" s="24"/>
      <c r="EJ303" s="25"/>
      <c r="EK303" s="25"/>
      <c r="EL303" s="25"/>
      <c r="EM303" s="18" t="str">
        <f t="shared" si="740"/>
        <v/>
      </c>
      <c r="EN303" s="18" t="str">
        <f t="shared" si="741"/>
        <v/>
      </c>
      <c r="EO303" s="18" t="str">
        <f t="shared" si="790"/>
        <v/>
      </c>
      <c r="EP303" s="18" t="str">
        <f t="shared" si="791"/>
        <v/>
      </c>
      <c r="EQ303" s="18" t="str">
        <f>IF(ISNUMBER(EO303), EO303*COS(RADIANS(-$C303+Графики!$B$3))+EP303*SIN(RADIANS(-$C303+Графики!$B$3)),"")</f>
        <v/>
      </c>
      <c r="ER303" s="19" t="str">
        <f>IF(ISNUMBER(EO303), EO303*COS(RADIANS(-$C303+Графики!$B$5))+EP303*SIN(RADIANS(-$C303+Графики!$B$5)),"")</f>
        <v/>
      </c>
      <c r="ES303" s="24"/>
      <c r="ET303" s="25"/>
      <c r="EU303" s="25"/>
      <c r="EV303" s="25"/>
      <c r="EW303" s="18" t="str">
        <f t="shared" si="742"/>
        <v/>
      </c>
      <c r="EX303" s="18" t="str">
        <f t="shared" si="743"/>
        <v/>
      </c>
      <c r="EY303" s="18" t="str">
        <f t="shared" si="792"/>
        <v/>
      </c>
      <c r="EZ303" s="18" t="str">
        <f t="shared" si="793"/>
        <v/>
      </c>
      <c r="FA303" s="18" t="str">
        <f>IF(ISNUMBER(EY303), EY303*COS(RADIANS(-$C303+Графики!$B$3))+EZ303*SIN(RADIANS(-$C303+Графики!$B$3)),"")</f>
        <v/>
      </c>
      <c r="FB303" s="19" t="str">
        <f>IF(ISNUMBER(EY303), EY303*COS(RADIANS(-$C303+Графики!$B$5))+EZ303*SIN(RADIANS(-$C303+Графики!$B$5)),"")</f>
        <v/>
      </c>
      <c r="FC303" s="24"/>
      <c r="FD303" s="25"/>
      <c r="FE303" s="25"/>
      <c r="FF303" s="25"/>
      <c r="FG303" s="18" t="str">
        <f t="shared" si="744"/>
        <v/>
      </c>
      <c r="FH303" s="18" t="str">
        <f t="shared" si="745"/>
        <v/>
      </c>
      <c r="FI303" s="18" t="str">
        <f t="shared" si="794"/>
        <v/>
      </c>
      <c r="FJ303" s="18" t="str">
        <f t="shared" si="795"/>
        <v/>
      </c>
      <c r="FK303" s="18" t="str">
        <f>IF(ISNUMBER(FI303), FI303*COS(RADIANS(-$C303+Графики!$B$3))+FJ303*SIN(RADIANS(-$C303+Графики!$B$3)),"")</f>
        <v/>
      </c>
      <c r="FL303" s="19" t="str">
        <f>IF(ISNUMBER(FI303), FI303*COS(RADIANS(-$C303+Графики!$B$5))+FJ303*SIN(RADIANS(-$C303+Графики!$B$5)),"")</f>
        <v/>
      </c>
      <c r="FM303" s="24"/>
      <c r="FN303" s="25"/>
      <c r="FO303" s="25"/>
      <c r="FP303" s="25"/>
      <c r="FQ303" s="18" t="str">
        <f t="shared" si="746"/>
        <v/>
      </c>
      <c r="FR303" s="18" t="str">
        <f t="shared" si="747"/>
        <v/>
      </c>
      <c r="FS303" s="18" t="str">
        <f t="shared" si="796"/>
        <v/>
      </c>
      <c r="FT303" s="18" t="str">
        <f t="shared" si="797"/>
        <v/>
      </c>
      <c r="FU303" s="18" t="str">
        <f>IF(ISNUMBER(FS303), FS303*COS(RADIANS(-$C303+Графики!$B$3))+FT303*SIN(RADIANS(-$C303+Графики!$B$3)),"")</f>
        <v/>
      </c>
      <c r="FV303" s="19" t="str">
        <f>IF(ISNUMBER(FS303), FS303*COS(RADIANS(-$C303+Графики!$B$5))+FT303*SIN(RADIANS(-$C303+Графики!$B$5)),"")</f>
        <v/>
      </c>
      <c r="FW303" s="24"/>
      <c r="FX303" s="25"/>
      <c r="FY303" s="25"/>
      <c r="FZ303" s="25"/>
      <c r="GA303" s="18" t="str">
        <f t="shared" si="748"/>
        <v/>
      </c>
      <c r="GB303" s="18" t="str">
        <f t="shared" si="749"/>
        <v/>
      </c>
      <c r="GC303" s="18" t="str">
        <f t="shared" si="798"/>
        <v/>
      </c>
      <c r="GD303" s="18" t="str">
        <f t="shared" si="799"/>
        <v/>
      </c>
      <c r="GE303" s="18" t="str">
        <f>IF(ISNUMBER(GC303), GC303*COS(RADIANS(-$C303+Графики!$B$3))+GD303*SIN(RADIANS(-$C303+Графики!$B$3)),"")</f>
        <v/>
      </c>
      <c r="GF303" s="19" t="str">
        <f>IF(ISNUMBER(GC303), GC303*COS(RADIANS(-$C303+Графики!$B$5))+GD303*SIN(RADIANS(-$C303+Графики!$B$5)),"")</f>
        <v/>
      </c>
      <c r="GG303" s="24"/>
      <c r="GH303" s="25"/>
      <c r="GI303" s="25"/>
      <c r="GJ303" s="25"/>
      <c r="GK303" s="18" t="str">
        <f t="shared" si="750"/>
        <v/>
      </c>
      <c r="GL303" s="18" t="str">
        <f t="shared" si="751"/>
        <v/>
      </c>
      <c r="GM303" s="18" t="str">
        <f t="shared" si="800"/>
        <v/>
      </c>
      <c r="GN303" s="18" t="str">
        <f t="shared" si="801"/>
        <v/>
      </c>
      <c r="GO303" s="18" t="str">
        <f>IF(ISNUMBER(GM303), GM303*COS(RADIANS(-$C303+Графики!$B$3))+GN303*SIN(RADIANS(-$C303+Графики!$B$3)),"")</f>
        <v/>
      </c>
      <c r="GP303" s="19" t="str">
        <f>IF(ISNUMBER(GM303), GM303*COS(RADIANS(-$C303+Графики!$B$5))+GN303*SIN(RADIANS(-$C303+Графики!$B$5)),"")</f>
        <v/>
      </c>
      <c r="GQ303" s="24"/>
      <c r="GR303" s="25"/>
      <c r="GS303" s="25"/>
      <c r="GT303" s="25"/>
      <c r="GU303" s="18" t="str">
        <f t="shared" si="752"/>
        <v/>
      </c>
      <c r="GV303" s="18" t="str">
        <f t="shared" si="753"/>
        <v/>
      </c>
      <c r="GW303" s="18" t="str">
        <f t="shared" si="802"/>
        <v/>
      </c>
      <c r="GX303" s="18" t="str">
        <f t="shared" si="803"/>
        <v/>
      </c>
      <c r="GY303" s="18" t="str">
        <f>IF(ISNUMBER(GW303), GW303*COS(RADIANS(-$C303+Графики!$B$3))+GX303*SIN(RADIANS(-$C303+Графики!$B$3)),"")</f>
        <v/>
      </c>
      <c r="GZ303" s="19" t="str">
        <f>IF(ISNUMBER(GW303), GW303*COS(RADIANS(-$C303+Графики!$B$5))+GX303*SIN(RADIANS(-$C303+Графики!$B$5)),"")</f>
        <v/>
      </c>
      <c r="HA303" s="24"/>
      <c r="HB303" s="25"/>
      <c r="HC303" s="25"/>
      <c r="HD303" s="25"/>
      <c r="HE303" s="18" t="str">
        <f t="shared" si="754"/>
        <v/>
      </c>
      <c r="HF303" s="18" t="str">
        <f t="shared" si="755"/>
        <v/>
      </c>
      <c r="HG303" s="18" t="str">
        <f t="shared" si="804"/>
        <v/>
      </c>
      <c r="HH303" s="18" t="str">
        <f t="shared" si="805"/>
        <v/>
      </c>
      <c r="HI303" s="18" t="str">
        <f>IF(ISNUMBER(HG303), HG303*COS(RADIANS(-$C303+Графики!$B$3))+HH303*SIN(RADIANS(-$C303+Графики!$B$3)),"")</f>
        <v/>
      </c>
      <c r="HJ303" s="19" t="str">
        <f>IF(ISNUMBER(HG303), HG303*COS(RADIANS(-$C303+Графики!$B$5))+HH303*SIN(RADIANS(-$C303+Графики!$B$5)),"")</f>
        <v/>
      </c>
      <c r="HK303" s="24"/>
      <c r="HL303" s="25"/>
      <c r="HM303" s="25"/>
      <c r="HN303" s="25"/>
      <c r="HO303" s="18" t="str">
        <f t="shared" si="756"/>
        <v/>
      </c>
      <c r="HP303" s="18" t="str">
        <f t="shared" si="757"/>
        <v/>
      </c>
      <c r="HQ303" s="18" t="str">
        <f t="shared" si="806"/>
        <v/>
      </c>
      <c r="HR303" s="18" t="str">
        <f t="shared" si="807"/>
        <v/>
      </c>
      <c r="HS303" s="18" t="str">
        <f>IF(ISNUMBER(HQ303), HQ303*COS(RADIANS(-$C303+Графики!$B$3))+HR303*SIN(RADIANS(-$C303+Графики!$B$3)),"")</f>
        <v/>
      </c>
      <c r="HT303" s="19" t="str">
        <f>IF(ISNUMBER(HQ303), HQ303*COS(RADIANS(-$C303+Графики!$B$5))+HR303*SIN(RADIANS(-$C303+Графики!$B$5)),"")</f>
        <v/>
      </c>
      <c r="HU303" s="24"/>
      <c r="HV303" s="25"/>
      <c r="HW303" s="25"/>
      <c r="HX303" s="25"/>
      <c r="HY303" s="18" t="str">
        <f t="shared" si="758"/>
        <v/>
      </c>
      <c r="HZ303" s="18" t="str">
        <f t="shared" si="759"/>
        <v/>
      </c>
      <c r="IA303" s="18" t="str">
        <f t="shared" si="808"/>
        <v/>
      </c>
      <c r="IB303" s="18" t="str">
        <f t="shared" si="809"/>
        <v/>
      </c>
      <c r="IC303" s="18" t="str">
        <f>IF(ISNUMBER(IA303), IA303*COS(RADIANS(-$C303+Графики!$B$3))+IB303*SIN(RADIANS(-$C303+Графики!$B$3)),"")</f>
        <v/>
      </c>
      <c r="ID303" s="19" t="str">
        <f>IF(ISNUMBER(IA303), IA303*COS(RADIANS(-$C303+Графики!$B$5))+IB303*SIN(RADIANS(-$C303+Графики!$B$5)),"")</f>
        <v/>
      </c>
      <c r="IE303" s="24"/>
      <c r="IF303" s="25"/>
      <c r="IG303" s="25"/>
      <c r="IH303" s="25"/>
      <c r="II303" s="18" t="str">
        <f t="shared" si="760"/>
        <v/>
      </c>
      <c r="IJ303" s="18" t="str">
        <f t="shared" si="761"/>
        <v/>
      </c>
      <c r="IK303" s="18" t="str">
        <f t="shared" si="810"/>
        <v/>
      </c>
      <c r="IL303" s="18" t="str">
        <f t="shared" si="811"/>
        <v/>
      </c>
      <c r="IM303" s="18" t="str">
        <f>IF(ISNUMBER(IK303), IK303*COS(RADIANS(-$C303+Графики!$B$3))+IL303*SIN(RADIANS(-$C303+Графики!$B$3)),"")</f>
        <v/>
      </c>
      <c r="IN303" s="19" t="str">
        <f>IF(ISNUMBER(IK303), IK303*COS(RADIANS(-$C303+Графики!$B$5))+IL303*SIN(RADIANS(-$C303+Графики!$B$5)),"")</f>
        <v/>
      </c>
      <c r="IO303" s="24"/>
      <c r="IP303" s="25"/>
      <c r="IQ303" s="25"/>
      <c r="IR303" s="25"/>
      <c r="IS303" s="18" t="str">
        <f t="shared" si="762"/>
        <v/>
      </c>
      <c r="IT303" s="18" t="str">
        <f t="shared" si="763"/>
        <v/>
      </c>
      <c r="IU303" s="18" t="str">
        <f t="shared" si="812"/>
        <v/>
      </c>
      <c r="IV303" s="18" t="str">
        <f t="shared" si="813"/>
        <v/>
      </c>
      <c r="IW303" s="18" t="str">
        <f>IF(ISNUMBER(IU303), IU303*COS(RADIANS(-$C303+Графики!$B$3))+IV303*SIN(RADIANS(-$C303+Графики!$B$3)),"")</f>
        <v/>
      </c>
      <c r="IX303" s="19" t="str">
        <f>IF(ISNUMBER(IU303), IU303*COS(RADIANS(-$C303+Графики!$B$5))+IV303*SIN(RADIANS(-$C303+Графики!$B$5)),"")</f>
        <v/>
      </c>
    </row>
    <row r="304" spans="1:258" x14ac:dyDescent="0.25">
      <c r="G304" s="89">
        <f>MATCH(Графики!B8,$I$1:$IX$1)+8</f>
        <v>139</v>
      </c>
      <c r="H304" s="89">
        <f>MATCH(Графики!B8,$I$1:$IX$1)+9</f>
        <v>140</v>
      </c>
    </row>
    <row r="305" spans="7:8" x14ac:dyDescent="0.25">
      <c r="G305" s="89" t="str">
        <f>VLOOKUP(Графики!$B$2,$D$3:$IX$303,G304+5)</f>
        <v/>
      </c>
      <c r="H305" s="89" t="str">
        <f>VLOOKUP(Графики!$B$2,$D$3:$IX$303,H304+5)</f>
        <v/>
      </c>
    </row>
  </sheetData>
  <mergeCells count="29">
    <mergeCell ref="GG1:GP1"/>
    <mergeCell ref="GQ1:GZ1"/>
    <mergeCell ref="CK1:CT1"/>
    <mergeCell ref="CU1:DD1"/>
    <mergeCell ref="DE1:DN1"/>
    <mergeCell ref="DO1:DX1"/>
    <mergeCell ref="DY1:EH1"/>
    <mergeCell ref="EI1:ER1"/>
    <mergeCell ref="A1:A2"/>
    <mergeCell ref="ES1:FB1"/>
    <mergeCell ref="FC1:FL1"/>
    <mergeCell ref="FM1:FV1"/>
    <mergeCell ref="FW1:GF1"/>
    <mergeCell ref="AC1:AL1"/>
    <mergeCell ref="AM1:AV1"/>
    <mergeCell ref="AW1:BF1"/>
    <mergeCell ref="BG1:BP1"/>
    <mergeCell ref="BQ1:BZ1"/>
    <mergeCell ref="CA1:CJ1"/>
    <mergeCell ref="S1:AB1"/>
    <mergeCell ref="I1:R1"/>
    <mergeCell ref="C1:C2"/>
    <mergeCell ref="D1:D2"/>
    <mergeCell ref="B1:B2"/>
    <mergeCell ref="HA1:HJ1"/>
    <mergeCell ref="HK1:HT1"/>
    <mergeCell ref="HU1:ID1"/>
    <mergeCell ref="IE1:IN1"/>
    <mergeCell ref="IO1:IX1"/>
  </mergeCells>
  <conditionalFormatting sqref="I3:R303">
    <cfRule type="notContainsBlanks" dxfId="54" priority="152">
      <formula>LEN(TRIM(I3))&gt;0</formula>
    </cfRule>
  </conditionalFormatting>
  <conditionalFormatting sqref="I3:R303">
    <cfRule type="containsBlanks" dxfId="53" priority="153">
      <formula>LEN(TRIM(I3))=0</formula>
    </cfRule>
  </conditionalFormatting>
  <conditionalFormatting sqref="S3:AB303">
    <cfRule type="notContainsBlanks" dxfId="52" priority="89">
      <formula>LEN(TRIM(S3))&gt;0</formula>
    </cfRule>
  </conditionalFormatting>
  <conditionalFormatting sqref="AC3:AL303">
    <cfRule type="notContainsBlanks" dxfId="51" priority="85">
      <formula>LEN(TRIM(AC3))&gt;0</formula>
    </cfRule>
  </conditionalFormatting>
  <conditionalFormatting sqref="AC3:AL303">
    <cfRule type="containsBlanks" dxfId="50" priority="154">
      <formula>LEN(TRIM(AC3))=0</formula>
    </cfRule>
  </conditionalFormatting>
  <conditionalFormatting sqref="AM3:AV303">
    <cfRule type="notContainsBlanks" dxfId="49" priority="83">
      <formula>LEN(TRIM(AM3))&gt;0</formula>
    </cfRule>
  </conditionalFormatting>
  <conditionalFormatting sqref="AM3:AV303">
    <cfRule type="containsBlanks" dxfId="48" priority="155">
      <formula>LEN(TRIM(AM3))=0</formula>
    </cfRule>
  </conditionalFormatting>
  <conditionalFormatting sqref="AW3:BF303">
    <cfRule type="notContainsBlanks" dxfId="47" priority="81">
      <formula>LEN(TRIM(AW3))&gt;0</formula>
    </cfRule>
  </conditionalFormatting>
  <conditionalFormatting sqref="AW3:BF303">
    <cfRule type="containsBlanks" dxfId="46" priority="156">
      <formula>LEN(TRIM(AW3))=0</formula>
    </cfRule>
  </conditionalFormatting>
  <conditionalFormatting sqref="IO3:IX303">
    <cfRule type="notContainsBlanks" dxfId="45" priority="5">
      <formula>LEN(TRIM(IO3))&gt;0</formula>
    </cfRule>
  </conditionalFormatting>
  <conditionalFormatting sqref="IO3:IX303">
    <cfRule type="containsBlanks" dxfId="44" priority="157">
      <formula>LEN(TRIM(IO3))=0</formula>
    </cfRule>
  </conditionalFormatting>
  <conditionalFormatting sqref="BG3:BP303">
    <cfRule type="notContainsBlanks" dxfId="43" priority="43">
      <formula>LEN(TRIM(BG3))&gt;0</formula>
    </cfRule>
  </conditionalFormatting>
  <conditionalFormatting sqref="BG3:BP303">
    <cfRule type="containsBlanks" dxfId="42" priority="158">
      <formula>LEN(TRIM(BG3))=0</formula>
    </cfRule>
  </conditionalFormatting>
  <conditionalFormatting sqref="BQ3:BZ303">
    <cfRule type="notContainsBlanks" dxfId="41" priority="41">
      <formula>LEN(TRIM(BQ3))&gt;0</formula>
    </cfRule>
  </conditionalFormatting>
  <conditionalFormatting sqref="BQ3:BZ303">
    <cfRule type="containsBlanks" dxfId="40" priority="159">
      <formula>LEN(TRIM(BQ3))=0</formula>
    </cfRule>
  </conditionalFormatting>
  <conditionalFormatting sqref="CA3:CJ303">
    <cfRule type="notContainsBlanks" dxfId="39" priority="39">
      <formula>LEN(TRIM(CA3))&gt;0</formula>
    </cfRule>
  </conditionalFormatting>
  <conditionalFormatting sqref="CA3:CJ303">
    <cfRule type="containsBlanks" dxfId="38" priority="160">
      <formula>LEN(TRIM(CA3))=0</formula>
    </cfRule>
  </conditionalFormatting>
  <conditionalFormatting sqref="CK3:CT303">
    <cfRule type="notContainsBlanks" dxfId="37" priority="37">
      <formula>LEN(TRIM(CK3))&gt;0</formula>
    </cfRule>
  </conditionalFormatting>
  <conditionalFormatting sqref="CK3:CT303">
    <cfRule type="containsBlanks" dxfId="36" priority="161">
      <formula>LEN(TRIM(CK3))=0</formula>
    </cfRule>
  </conditionalFormatting>
  <conditionalFormatting sqref="CU3:DD303">
    <cfRule type="notContainsBlanks" dxfId="35" priority="35">
      <formula>LEN(TRIM(CU3))&gt;0</formula>
    </cfRule>
  </conditionalFormatting>
  <conditionalFormatting sqref="CU3:DD303">
    <cfRule type="containsBlanks" dxfId="34" priority="162">
      <formula>LEN(TRIM(CU3))=0</formula>
    </cfRule>
  </conditionalFormatting>
  <conditionalFormatting sqref="DE3:DN303">
    <cfRule type="notContainsBlanks" dxfId="33" priority="33">
      <formula>LEN(TRIM(DE3))&gt;0</formula>
    </cfRule>
  </conditionalFormatting>
  <conditionalFormatting sqref="DE3:DN303">
    <cfRule type="containsBlanks" dxfId="32" priority="163">
      <formula>LEN(TRIM(DE3))=0</formula>
    </cfRule>
  </conditionalFormatting>
  <conditionalFormatting sqref="DO3:DX303">
    <cfRule type="notContainsBlanks" dxfId="31" priority="31">
      <formula>LEN(TRIM(DO3))&gt;0</formula>
    </cfRule>
  </conditionalFormatting>
  <conditionalFormatting sqref="DO3:DX303">
    <cfRule type="containsBlanks" dxfId="30" priority="164">
      <formula>LEN(TRIM(DO3))=0</formula>
    </cfRule>
  </conditionalFormatting>
  <conditionalFormatting sqref="DY3:EH303">
    <cfRule type="notContainsBlanks" dxfId="29" priority="29">
      <formula>LEN(TRIM(DY3))&gt;0</formula>
    </cfRule>
  </conditionalFormatting>
  <conditionalFormatting sqref="DY3:EH303">
    <cfRule type="containsBlanks" dxfId="28" priority="165">
      <formula>LEN(TRIM(DY3))=0</formula>
    </cfRule>
  </conditionalFormatting>
  <conditionalFormatting sqref="EI3:ER303">
    <cfRule type="notContainsBlanks" dxfId="27" priority="27">
      <formula>LEN(TRIM(EI3))&gt;0</formula>
    </cfRule>
  </conditionalFormatting>
  <conditionalFormatting sqref="EI3:ER303">
    <cfRule type="containsBlanks" dxfId="26" priority="166">
      <formula>LEN(TRIM(EI3))=0</formula>
    </cfRule>
  </conditionalFormatting>
  <conditionalFormatting sqref="ES3:FB303">
    <cfRule type="notContainsBlanks" dxfId="25" priority="25">
      <formula>LEN(TRIM(ES3))&gt;0</formula>
    </cfRule>
  </conditionalFormatting>
  <conditionalFormatting sqref="ES3:FB303">
    <cfRule type="containsBlanks" dxfId="24" priority="167">
      <formula>LEN(TRIM(ES3))=0</formula>
    </cfRule>
  </conditionalFormatting>
  <conditionalFormatting sqref="FC3:FL303">
    <cfRule type="notContainsBlanks" dxfId="23" priority="23">
      <formula>LEN(TRIM(FC3))&gt;0</formula>
    </cfRule>
  </conditionalFormatting>
  <conditionalFormatting sqref="FC3:FL303">
    <cfRule type="containsBlanks" dxfId="22" priority="168">
      <formula>LEN(TRIM(FC3))=0</formula>
    </cfRule>
  </conditionalFormatting>
  <conditionalFormatting sqref="FM3:FV303">
    <cfRule type="notContainsBlanks" dxfId="21" priority="21">
      <formula>LEN(TRIM(FM3))&gt;0</formula>
    </cfRule>
  </conditionalFormatting>
  <conditionalFormatting sqref="FM3:FV303">
    <cfRule type="containsBlanks" dxfId="20" priority="169">
      <formula>LEN(TRIM(FM3))=0</formula>
    </cfRule>
  </conditionalFormatting>
  <conditionalFormatting sqref="FW3:GF303">
    <cfRule type="notContainsBlanks" dxfId="19" priority="19">
      <formula>LEN(TRIM(FW3))&gt;0</formula>
    </cfRule>
  </conditionalFormatting>
  <conditionalFormatting sqref="FW3:GF303">
    <cfRule type="containsBlanks" dxfId="18" priority="170">
      <formula>LEN(TRIM(FW3))=0</formula>
    </cfRule>
  </conditionalFormatting>
  <conditionalFormatting sqref="GG3:GP303">
    <cfRule type="notContainsBlanks" dxfId="17" priority="17">
      <formula>LEN(TRIM(GG3))&gt;0</formula>
    </cfRule>
  </conditionalFormatting>
  <conditionalFormatting sqref="GG3:GP303">
    <cfRule type="containsBlanks" dxfId="16" priority="171">
      <formula>LEN(TRIM(GG3))=0</formula>
    </cfRule>
  </conditionalFormatting>
  <conditionalFormatting sqref="GQ3:GZ303">
    <cfRule type="notContainsBlanks" dxfId="15" priority="15">
      <formula>LEN(TRIM(GQ3))&gt;0</formula>
    </cfRule>
  </conditionalFormatting>
  <conditionalFormatting sqref="GQ3:GZ303">
    <cfRule type="containsBlanks" dxfId="14" priority="172">
      <formula>LEN(TRIM(GQ3))=0</formula>
    </cfRule>
  </conditionalFormatting>
  <conditionalFormatting sqref="HA3:HJ303">
    <cfRule type="notContainsBlanks" dxfId="13" priority="13">
      <formula>LEN(TRIM(HA3))&gt;0</formula>
    </cfRule>
  </conditionalFormatting>
  <conditionalFormatting sqref="HA3:HJ303">
    <cfRule type="containsBlanks" dxfId="12" priority="173">
      <formula>LEN(TRIM(HA3))=0</formula>
    </cfRule>
  </conditionalFormatting>
  <conditionalFormatting sqref="HK3:HT303">
    <cfRule type="notContainsBlanks" dxfId="11" priority="11">
      <formula>LEN(TRIM(HK3))&gt;0</formula>
    </cfRule>
  </conditionalFormatting>
  <conditionalFormatting sqref="HK3:HT303">
    <cfRule type="containsBlanks" dxfId="10" priority="174">
      <formula>LEN(TRIM(HK3))=0</formula>
    </cfRule>
  </conditionalFormatting>
  <conditionalFormatting sqref="HU3:ID303">
    <cfRule type="notContainsBlanks" dxfId="9" priority="9">
      <formula>LEN(TRIM(HU3))&gt;0</formula>
    </cfRule>
  </conditionalFormatting>
  <conditionalFormatting sqref="HU3:ID303">
    <cfRule type="containsBlanks" dxfId="8" priority="175">
      <formula>LEN(TRIM(HU3))=0</formula>
    </cfRule>
  </conditionalFormatting>
  <conditionalFormatting sqref="IE3:IN303">
    <cfRule type="notContainsBlanks" dxfId="7" priority="7">
      <formula>LEN(TRIM(IE3))&gt;0</formula>
    </cfRule>
  </conditionalFormatting>
  <conditionalFormatting sqref="IE3:IN303">
    <cfRule type="containsBlanks" dxfId="6" priority="176">
      <formula>LEN(TRIM(IE3))=0</formula>
    </cfRule>
  </conditionalFormatting>
  <conditionalFormatting sqref="S3:V303">
    <cfRule type="notContainsBlanks" dxfId="5" priority="3">
      <formula>LEN(TRIM(S3))&gt;0</formula>
    </cfRule>
  </conditionalFormatting>
  <conditionalFormatting sqref="S3:V303">
    <cfRule type="containsBlanks" dxfId="4" priority="4">
      <formula>LEN(TRIM(S3))=0</formula>
    </cfRule>
  </conditionalFormatting>
  <conditionalFormatting sqref="W3:AB303">
    <cfRule type="notContainsBlanks" dxfId="3" priority="2">
      <formula>LEN(TRIM(W3))&gt;0</formula>
    </cfRule>
  </conditionalFormatting>
  <conditionalFormatting sqref="W3:AB303">
    <cfRule type="containsBlanks" dxfId="2" priority="1">
      <formula>LEN(TRIM(W3))=0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643"/>
  <sheetViews>
    <sheetView tabSelected="1" zoomScale="85" zoomScaleNormal="85" workbookViewId="0">
      <selection activeCell="B13" sqref="B13"/>
    </sheetView>
  </sheetViews>
  <sheetFormatPr defaultRowHeight="15" x14ac:dyDescent="0.25"/>
  <cols>
    <col min="1" max="1" width="44" bestFit="1" customWidth="1"/>
    <col min="2" max="2" width="26.42578125" customWidth="1"/>
    <col min="3" max="3" width="7.7109375" customWidth="1"/>
    <col min="4" max="4" width="7" customWidth="1"/>
    <col min="5" max="5" width="12.7109375" customWidth="1"/>
    <col min="6" max="6" width="25.85546875" bestFit="1" customWidth="1"/>
    <col min="7" max="7" width="6.140625" customWidth="1"/>
    <col min="8" max="37" width="8.85546875" customWidth="1"/>
    <col min="38" max="38" width="10.28515625" bestFit="1" customWidth="1"/>
    <col min="41" max="61" width="9.7109375" customWidth="1"/>
    <col min="64" max="64" width="10.28515625" bestFit="1" customWidth="1"/>
    <col min="65" max="65" width="12.5703125" customWidth="1"/>
  </cols>
  <sheetData>
    <row r="1" spans="1:6" s="88" customFormat="1" ht="15.75" thickBot="1" x14ac:dyDescent="0.3">
      <c r="A1" s="2" t="s">
        <v>55</v>
      </c>
      <c r="B1" s="93" t="s">
        <v>62</v>
      </c>
    </row>
    <row r="2" spans="1:6" ht="15.75" thickBot="1" x14ac:dyDescent="0.3">
      <c r="A2" s="3" t="s">
        <v>11</v>
      </c>
      <c r="B2" s="92">
        <v>150</v>
      </c>
      <c r="D2" s="149" t="s">
        <v>38</v>
      </c>
      <c r="E2" s="150"/>
      <c r="F2" s="151"/>
    </row>
    <row r="3" spans="1:6" ht="15" customHeight="1" x14ac:dyDescent="0.25">
      <c r="A3" s="3" t="s">
        <v>34</v>
      </c>
      <c r="B3" s="83">
        <v>0</v>
      </c>
      <c r="D3" s="53" t="s">
        <v>15</v>
      </c>
      <c r="E3" s="85" t="s">
        <v>25</v>
      </c>
      <c r="F3" s="91" t="s">
        <v>59</v>
      </c>
    </row>
    <row r="4" spans="1:6" x14ac:dyDescent="0.25">
      <c r="A4" s="3" t="s">
        <v>35</v>
      </c>
      <c r="B4" s="83" t="s">
        <v>7</v>
      </c>
      <c r="D4" s="51" t="s">
        <v>16</v>
      </c>
      <c r="E4" s="85" t="s">
        <v>25</v>
      </c>
      <c r="F4" s="91" t="s">
        <v>59</v>
      </c>
    </row>
    <row r="5" spans="1:6" x14ac:dyDescent="0.25">
      <c r="A5" s="3" t="s">
        <v>36</v>
      </c>
      <c r="B5" s="83">
        <v>90</v>
      </c>
      <c r="D5" s="51" t="s">
        <v>17</v>
      </c>
      <c r="E5" s="85" t="s">
        <v>25</v>
      </c>
      <c r="F5" s="91" t="s">
        <v>59</v>
      </c>
    </row>
    <row r="6" spans="1:6" x14ac:dyDescent="0.25">
      <c r="A6" s="3" t="s">
        <v>37</v>
      </c>
      <c r="B6" s="83" t="s">
        <v>8</v>
      </c>
      <c r="D6" s="51" t="s">
        <v>18</v>
      </c>
      <c r="E6" s="85" t="s">
        <v>25</v>
      </c>
      <c r="F6" s="91" t="s">
        <v>59</v>
      </c>
    </row>
    <row r="7" spans="1:6" x14ac:dyDescent="0.25">
      <c r="A7" s="152" t="s">
        <v>9</v>
      </c>
      <c r="B7" s="153"/>
      <c r="D7" s="51" t="s">
        <v>19</v>
      </c>
      <c r="E7" s="85" t="s">
        <v>25</v>
      </c>
      <c r="F7" s="91" t="s">
        <v>59</v>
      </c>
    </row>
    <row r="8" spans="1:6" ht="15.75" thickBot="1" x14ac:dyDescent="0.3">
      <c r="A8" s="9" t="s">
        <v>10</v>
      </c>
      <c r="B8" s="87" t="s">
        <v>25</v>
      </c>
      <c r="D8" s="51" t="s">
        <v>20</v>
      </c>
      <c r="E8" s="85" t="s">
        <v>25</v>
      </c>
      <c r="F8" s="91" t="s">
        <v>59</v>
      </c>
    </row>
    <row r="9" spans="1:6" x14ac:dyDescent="0.25">
      <c r="D9" s="51" t="s">
        <v>21</v>
      </c>
      <c r="E9" s="85" t="s">
        <v>25</v>
      </c>
      <c r="F9" s="91" t="s">
        <v>59</v>
      </c>
    </row>
    <row r="10" spans="1:6" x14ac:dyDescent="0.25">
      <c r="D10" s="51" t="s">
        <v>22</v>
      </c>
      <c r="E10" s="85" t="s">
        <v>25</v>
      </c>
      <c r="F10" s="91" t="s">
        <v>59</v>
      </c>
    </row>
    <row r="11" spans="1:6" ht="15" customHeight="1" thickBot="1" x14ac:dyDescent="0.3">
      <c r="D11" s="51" t="s">
        <v>23</v>
      </c>
      <c r="E11" s="86" t="s">
        <v>25</v>
      </c>
      <c r="F11" s="91" t="s">
        <v>59</v>
      </c>
    </row>
    <row r="12" spans="1:6" ht="15.75" thickBot="1" x14ac:dyDescent="0.3">
      <c r="D12" s="52" t="s">
        <v>24</v>
      </c>
      <c r="E12" s="86" t="s">
        <v>25</v>
      </c>
      <c r="F12" s="91" t="s">
        <v>59</v>
      </c>
    </row>
    <row r="13" spans="1:6" ht="15.75" thickBot="1" x14ac:dyDescent="0.3"/>
    <row r="14" spans="1:6" ht="15.75" thickBot="1" x14ac:dyDescent="0.3">
      <c r="D14" s="154" t="s">
        <v>56</v>
      </c>
      <c r="E14" s="155"/>
      <c r="F14" s="156"/>
    </row>
    <row r="15" spans="1:6" x14ac:dyDescent="0.25">
      <c r="D15" s="157" t="s">
        <v>57</v>
      </c>
      <c r="E15" s="158"/>
      <c r="F15" s="84" t="s">
        <v>25</v>
      </c>
    </row>
    <row r="16" spans="1:6" ht="15.75" thickBot="1" x14ac:dyDescent="0.3">
      <c r="D16" s="159" t="s">
        <v>58</v>
      </c>
      <c r="E16" s="160"/>
      <c r="F16" s="86" t="s">
        <v>25</v>
      </c>
    </row>
    <row r="21" spans="1:71" x14ac:dyDescent="0.25">
      <c r="A21" s="90" t="str">
        <f>CONCATENATE(B1,CHAR(13)," Инкрементальный график, вдоль оси X")</f>
        <v>Скважина №4_x000D_ Инкрементальный график, вдоль оси X</v>
      </c>
    </row>
    <row r="22" spans="1:71" x14ac:dyDescent="0.25">
      <c r="A22" s="90" t="str">
        <f>CONCATENATE(B1,CHAR(13)," Инкрементальный график, вдоль оси Y")</f>
        <v>Скважина №4_x000D_ Инкрементальный график, вдоль оси Y</v>
      </c>
    </row>
    <row r="23" spans="1:71" x14ac:dyDescent="0.25">
      <c r="A23" s="90" t="str">
        <f>CONCATENATE(B1,CHAR(13)," Кумулятивный график, вдоль оси X")</f>
        <v>Скважина №4_x000D_ Кумулятивный график, вдоль оси X</v>
      </c>
    </row>
    <row r="24" spans="1:71" x14ac:dyDescent="0.25">
      <c r="A24" s="90" t="str">
        <f>CONCATENATE(B1,CHAR(13)," Кумулятивный график, вдоль оси Y")</f>
        <v>Скважина №4_x000D_ Кумулятивный график, вдоль оси Y</v>
      </c>
    </row>
    <row r="25" spans="1:71" x14ac:dyDescent="0.25">
      <c r="A25" s="90" t="str">
        <f>CONCATENATE(B1,CHAR(13)," Плановый график")</f>
        <v>Скважина №4_x000D_ Плановый график</v>
      </c>
    </row>
    <row r="28" spans="1:71" ht="409.5" customHeight="1" thickBot="1" x14ac:dyDescent="0.3"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71" ht="19.5" thickBot="1" x14ac:dyDescent="0.3">
      <c r="G29" s="145" t="s">
        <v>41</v>
      </c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7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O29" s="145" t="s">
        <v>52</v>
      </c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7"/>
      <c r="BJ29" s="70"/>
      <c r="BK29" s="70"/>
      <c r="BL29" s="70"/>
      <c r="BM29" s="70"/>
      <c r="BN29" s="70"/>
      <c r="BO29" s="70"/>
      <c r="BP29" s="70"/>
      <c r="BQ29" s="70"/>
      <c r="BR29" s="70"/>
      <c r="BS29" s="70"/>
    </row>
    <row r="30" spans="1:71" x14ac:dyDescent="0.25">
      <c r="G30" s="138" t="s">
        <v>0</v>
      </c>
      <c r="H30" s="135" t="s">
        <v>42</v>
      </c>
      <c r="I30" s="137"/>
      <c r="J30" s="135" t="s">
        <v>43</v>
      </c>
      <c r="K30" s="137"/>
      <c r="L30" s="135" t="s">
        <v>44</v>
      </c>
      <c r="M30" s="137"/>
      <c r="N30" s="135" t="s">
        <v>45</v>
      </c>
      <c r="O30" s="137"/>
      <c r="P30" s="135" t="s">
        <v>46</v>
      </c>
      <c r="Q30" s="137"/>
      <c r="R30" s="135" t="s">
        <v>47</v>
      </c>
      <c r="S30" s="137"/>
      <c r="T30" s="135" t="s">
        <v>48</v>
      </c>
      <c r="U30" s="137"/>
      <c r="V30" s="135" t="s">
        <v>49</v>
      </c>
      <c r="W30" s="137"/>
      <c r="X30" s="135" t="s">
        <v>50</v>
      </c>
      <c r="Y30" s="137"/>
      <c r="Z30" s="135" t="s">
        <v>51</v>
      </c>
      <c r="AA30" s="137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O30" s="138" t="s">
        <v>0</v>
      </c>
      <c r="AP30" s="135" t="s">
        <v>42</v>
      </c>
      <c r="AQ30" s="137"/>
      <c r="AR30" s="135" t="s">
        <v>43</v>
      </c>
      <c r="AS30" s="137"/>
      <c r="AT30" s="135" t="s">
        <v>44</v>
      </c>
      <c r="AU30" s="137"/>
      <c r="AV30" s="135" t="s">
        <v>45</v>
      </c>
      <c r="AW30" s="137"/>
      <c r="AX30" s="135" t="s">
        <v>46</v>
      </c>
      <c r="AY30" s="137"/>
      <c r="AZ30" s="135" t="s">
        <v>47</v>
      </c>
      <c r="BA30" s="137"/>
      <c r="BB30" s="135" t="s">
        <v>48</v>
      </c>
      <c r="BC30" s="137"/>
      <c r="BD30" s="135" t="s">
        <v>49</v>
      </c>
      <c r="BE30" s="137"/>
      <c r="BF30" s="135" t="s">
        <v>50</v>
      </c>
      <c r="BG30" s="137"/>
      <c r="BH30" s="135" t="s">
        <v>51</v>
      </c>
      <c r="BI30" s="137"/>
      <c r="BJ30" s="70"/>
      <c r="BK30" s="70"/>
      <c r="BL30" s="70"/>
      <c r="BM30" s="70"/>
      <c r="BN30" s="70"/>
      <c r="BO30" s="70"/>
      <c r="BP30" s="70"/>
      <c r="BQ30" s="70"/>
      <c r="BR30" s="70"/>
      <c r="BS30" s="70"/>
    </row>
    <row r="31" spans="1:71" x14ac:dyDescent="0.25">
      <c r="G31" s="148"/>
      <c r="H31" s="143" t="str">
        <f>E3</f>
        <v>-</v>
      </c>
      <c r="I31" s="144"/>
      <c r="J31" s="143" t="str">
        <f>E4</f>
        <v>-</v>
      </c>
      <c r="K31" s="144"/>
      <c r="L31" s="143" t="str">
        <f>E5</f>
        <v>-</v>
      </c>
      <c r="M31" s="144"/>
      <c r="N31" s="143" t="str">
        <f>E6</f>
        <v>-</v>
      </c>
      <c r="O31" s="144"/>
      <c r="P31" s="143" t="str">
        <f>E7</f>
        <v>-</v>
      </c>
      <c r="Q31" s="144"/>
      <c r="R31" s="143" t="str">
        <f>E8</f>
        <v>-</v>
      </c>
      <c r="S31" s="144"/>
      <c r="T31" s="143" t="str">
        <f>E9</f>
        <v>-</v>
      </c>
      <c r="U31" s="144"/>
      <c r="V31" s="143" t="str">
        <f>E10</f>
        <v>-</v>
      </c>
      <c r="W31" s="144"/>
      <c r="X31" s="143" t="str">
        <f>E11</f>
        <v>-</v>
      </c>
      <c r="Y31" s="144"/>
      <c r="Z31" s="143" t="str">
        <f>E12</f>
        <v>-</v>
      </c>
      <c r="AA31" s="144"/>
      <c r="AB31" s="70"/>
      <c r="AC31" s="71"/>
      <c r="AD31" s="70"/>
      <c r="AE31" s="70"/>
      <c r="AF31" s="71"/>
      <c r="AG31" s="70"/>
      <c r="AH31" s="70"/>
      <c r="AI31" s="71"/>
      <c r="AJ31" s="70"/>
      <c r="AK31" s="70"/>
      <c r="AO31" s="148"/>
      <c r="AP31" s="143" t="str">
        <f>E3</f>
        <v>-</v>
      </c>
      <c r="AQ31" s="144"/>
      <c r="AR31" s="143" t="str">
        <f>E4</f>
        <v>-</v>
      </c>
      <c r="AS31" s="144"/>
      <c r="AT31" s="143" t="str">
        <f>E5</f>
        <v>-</v>
      </c>
      <c r="AU31" s="144"/>
      <c r="AV31" s="143" t="str">
        <f>E6</f>
        <v>-</v>
      </c>
      <c r="AW31" s="144"/>
      <c r="AX31" s="143" t="str">
        <f>E7</f>
        <v>-</v>
      </c>
      <c r="AY31" s="144"/>
      <c r="AZ31" s="143" t="str">
        <f>E8</f>
        <v>-</v>
      </c>
      <c r="BA31" s="144"/>
      <c r="BB31" s="143" t="str">
        <f>E9</f>
        <v>-</v>
      </c>
      <c r="BC31" s="144"/>
      <c r="BD31" s="143" t="str">
        <f>E10</f>
        <v>-</v>
      </c>
      <c r="BE31" s="144"/>
      <c r="BF31" s="143" t="str">
        <f>E11</f>
        <v>-</v>
      </c>
      <c r="BG31" s="144"/>
      <c r="BH31" s="143" t="str">
        <f>E12</f>
        <v>-</v>
      </c>
      <c r="BI31" s="144"/>
      <c r="BJ31" s="70"/>
      <c r="BK31" s="71"/>
      <c r="BL31" s="70"/>
      <c r="BM31" s="70"/>
      <c r="BN31" s="71"/>
      <c r="BO31" s="70"/>
      <c r="BP31" s="70"/>
      <c r="BQ31" s="71"/>
      <c r="BR31" s="70"/>
      <c r="BS31" s="70"/>
    </row>
    <row r="32" spans="1:71" ht="105.75" thickBot="1" x14ac:dyDescent="0.3">
      <c r="G32" s="139"/>
      <c r="H32" s="54" t="s">
        <v>13</v>
      </c>
      <c r="I32" s="56" t="s">
        <v>14</v>
      </c>
      <c r="J32" s="54" t="s">
        <v>13</v>
      </c>
      <c r="K32" s="56" t="s">
        <v>14</v>
      </c>
      <c r="L32" s="54" t="s">
        <v>13</v>
      </c>
      <c r="M32" s="56" t="s">
        <v>14</v>
      </c>
      <c r="N32" s="54" t="s">
        <v>13</v>
      </c>
      <c r="O32" s="56" t="s">
        <v>14</v>
      </c>
      <c r="P32" s="54" t="s">
        <v>13</v>
      </c>
      <c r="Q32" s="56" t="s">
        <v>14</v>
      </c>
      <c r="R32" s="54" t="s">
        <v>13</v>
      </c>
      <c r="S32" s="56" t="s">
        <v>14</v>
      </c>
      <c r="T32" s="54" t="s">
        <v>13</v>
      </c>
      <c r="U32" s="56" t="s">
        <v>14</v>
      </c>
      <c r="V32" s="54" t="s">
        <v>13</v>
      </c>
      <c r="W32" s="56" t="s">
        <v>14</v>
      </c>
      <c r="X32" s="54" t="s">
        <v>13</v>
      </c>
      <c r="Y32" s="56" t="s">
        <v>14</v>
      </c>
      <c r="Z32" s="54" t="s">
        <v>13</v>
      </c>
      <c r="AA32" s="56" t="s">
        <v>14</v>
      </c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O32" s="139"/>
      <c r="AP32" s="55" t="s">
        <v>53</v>
      </c>
      <c r="AQ32" s="56" t="s">
        <v>6</v>
      </c>
      <c r="AR32" s="55" t="s">
        <v>53</v>
      </c>
      <c r="AS32" s="56" t="s">
        <v>6</v>
      </c>
      <c r="AT32" s="55" t="s">
        <v>53</v>
      </c>
      <c r="AU32" s="56" t="s">
        <v>6</v>
      </c>
      <c r="AV32" s="55" t="s">
        <v>53</v>
      </c>
      <c r="AW32" s="56" t="s">
        <v>6</v>
      </c>
      <c r="AX32" s="55" t="s">
        <v>53</v>
      </c>
      <c r="AY32" s="56" t="s">
        <v>6</v>
      </c>
      <c r="AZ32" s="55" t="s">
        <v>53</v>
      </c>
      <c r="BA32" s="56" t="s">
        <v>6</v>
      </c>
      <c r="BB32" s="55" t="s">
        <v>53</v>
      </c>
      <c r="BC32" s="56" t="s">
        <v>6</v>
      </c>
      <c r="BD32" s="55" t="s">
        <v>53</v>
      </c>
      <c r="BE32" s="56" t="s">
        <v>6</v>
      </c>
      <c r="BF32" s="55" t="s">
        <v>53</v>
      </c>
      <c r="BG32" s="56" t="s">
        <v>6</v>
      </c>
      <c r="BH32" s="55" t="s">
        <v>53</v>
      </c>
      <c r="BI32" s="56" t="s">
        <v>6</v>
      </c>
      <c r="BJ32" s="72"/>
      <c r="BK32" s="72"/>
      <c r="BL32" s="72"/>
      <c r="BM32" s="72"/>
      <c r="BN32" s="72"/>
      <c r="BO32" s="72"/>
      <c r="BP32" s="72"/>
      <c r="BQ32" s="72"/>
      <c r="BR32" s="72"/>
      <c r="BS32" s="72"/>
    </row>
    <row r="33" spans="7:71" x14ac:dyDescent="0.25">
      <c r="G33" s="74">
        <v>0</v>
      </c>
      <c r="H33" s="77" t="str">
        <f>IF(ISNUMBER(I341),I341,"-")</f>
        <v>-</v>
      </c>
      <c r="I33" s="78" t="str">
        <f>IF(ISNUMBER(J341),J341,"-")</f>
        <v>-</v>
      </c>
      <c r="J33" s="77" t="str">
        <f>IF(ISNUMBER(L341),L341,"-")</f>
        <v>-</v>
      </c>
      <c r="K33" s="78" t="str">
        <f>IF(ISNUMBER(M341),M341,"-")</f>
        <v>-</v>
      </c>
      <c r="L33" s="77" t="str">
        <f>IF(ISNUMBER(O341),O341,"-")</f>
        <v>-</v>
      </c>
      <c r="M33" s="78" t="str">
        <f>IF(ISNUMBER(P341),P341,"-")</f>
        <v>-</v>
      </c>
      <c r="N33" s="77" t="str">
        <f>IF(ISNUMBER(R341),R341,"-")</f>
        <v>-</v>
      </c>
      <c r="O33" s="78" t="str">
        <f>IF(ISNUMBER(S341),S341,"-")</f>
        <v>-</v>
      </c>
      <c r="P33" s="77" t="str">
        <f>IF(ISNUMBER(U341),U341,"-")</f>
        <v>-</v>
      </c>
      <c r="Q33" s="78" t="str">
        <f>IF(ISNUMBER(V341),V341,"-")</f>
        <v>-</v>
      </c>
      <c r="R33" s="77" t="str">
        <f>IF(ISNUMBER(X341),X341,"-")</f>
        <v>-</v>
      </c>
      <c r="S33" s="78" t="str">
        <f>IF(ISNUMBER(Y341),Y341,"-")</f>
        <v>-</v>
      </c>
      <c r="T33" s="77" t="str">
        <f>IF(ISNUMBER(AA341),AA341,"-")</f>
        <v>-</v>
      </c>
      <c r="U33" s="78" t="str">
        <f>IF(ISNUMBER(AB341),AB341,"-")</f>
        <v>-</v>
      </c>
      <c r="V33" s="77" t="str">
        <f>IF(ISNUMBER(AD341),AD341,"-")</f>
        <v>-</v>
      </c>
      <c r="W33" s="78" t="str">
        <f>IF(ISNUMBER(AE341),AE341,"-")</f>
        <v>-</v>
      </c>
      <c r="X33" s="77" t="str">
        <f>IF(ISNUMBER(AG341),AG341,"-")</f>
        <v>-</v>
      </c>
      <c r="Y33" s="78" t="str">
        <f>IF(ISNUMBER(AH341),AH341,"-")</f>
        <v>-</v>
      </c>
      <c r="Z33" s="77" t="str">
        <f>IF(ISNUMBER(AJ341),AJ341,"-")</f>
        <v>-</v>
      </c>
      <c r="AA33" s="78" t="str">
        <f>IF(ISNUMBER(AK341),AK341,"-")</f>
        <v>-</v>
      </c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O33" s="74">
        <v>0</v>
      </c>
      <c r="AP33" s="77" t="str">
        <f>IF(ISNUMBER(AQ341),AQ341,"-")</f>
        <v>-</v>
      </c>
      <c r="AQ33" s="78" t="str">
        <f>IF(ISNUMBER(AR341),AR341,"-")</f>
        <v>-</v>
      </c>
      <c r="AR33" s="77" t="str">
        <f>IF(ISNUMBER(AT341),AT341,"-")</f>
        <v>-</v>
      </c>
      <c r="AS33" s="78" t="str">
        <f>IF(ISNUMBER(AU341),AU341,"-")</f>
        <v>-</v>
      </c>
      <c r="AT33" s="77" t="str">
        <f>IF(ISNUMBER(AW341),AW341,"-")</f>
        <v>-</v>
      </c>
      <c r="AU33" s="78" t="str">
        <f>IF(ISNUMBER(AX341),AX341,"-")</f>
        <v>-</v>
      </c>
      <c r="AV33" s="77" t="str">
        <f>IF(ISNUMBER(AZ341),AZ341,"-")</f>
        <v>-</v>
      </c>
      <c r="AW33" s="78" t="str">
        <f>IF(ISNUMBER(BA341),BA341,"-")</f>
        <v>-</v>
      </c>
      <c r="AX33" s="77" t="str">
        <f>IF(ISNUMBER(BC341),BC341,"-")</f>
        <v>-</v>
      </c>
      <c r="AY33" s="78" t="str">
        <f>IF(ISNUMBER(BD341),BD341,"-")</f>
        <v>-</v>
      </c>
      <c r="AZ33" s="77" t="str">
        <f>IF(ISNUMBER(BF341),BF341,"-")</f>
        <v>-</v>
      </c>
      <c r="BA33" s="78" t="str">
        <f>IF(ISNUMBER(BG341),BG341,"-")</f>
        <v>-</v>
      </c>
      <c r="BB33" s="77" t="str">
        <f>IF(ISNUMBER(BI341),BI341,"-")</f>
        <v>-</v>
      </c>
      <c r="BC33" s="78" t="str">
        <f>IF(ISNUMBER(BJ341),BJ341,"-")</f>
        <v>-</v>
      </c>
      <c r="BD33" s="77" t="str">
        <f>IF(ISNUMBER(BL341),BL341,"-")</f>
        <v>-</v>
      </c>
      <c r="BE33" s="78" t="str">
        <f>IF(ISNUMBER(BM341),BM341,"-")</f>
        <v>-</v>
      </c>
      <c r="BF33" s="77" t="str">
        <f>IF(ISNUMBER(BO341),BO341,"-")</f>
        <v>-</v>
      </c>
      <c r="BG33" s="78" t="str">
        <f>IF(ISNUMBER(BP341),BP341,"-")</f>
        <v>-</v>
      </c>
      <c r="BH33" s="77" t="str">
        <f>IF(ISNUMBER(BR341),BR341,"-")</f>
        <v>-</v>
      </c>
      <c r="BI33" s="78" t="str">
        <f>IF(ISNUMBER(BS341),BS341,"-")</f>
        <v>-</v>
      </c>
      <c r="BJ33" s="73"/>
      <c r="BK33" s="73"/>
      <c r="BL33" s="73"/>
      <c r="BM33" s="73"/>
      <c r="BN33" s="73"/>
      <c r="BO33" s="73"/>
      <c r="BP33" s="73"/>
      <c r="BQ33" s="73"/>
      <c r="BR33" s="73"/>
      <c r="BS33" s="73"/>
    </row>
    <row r="34" spans="7:71" x14ac:dyDescent="0.25">
      <c r="G34" s="75">
        <v>0.5</v>
      </c>
      <c r="H34" s="79" t="str">
        <f t="shared" ref="H34:I34" si="0">IF(ISNUMBER(I342),I342,"-")</f>
        <v>-</v>
      </c>
      <c r="I34" s="80" t="str">
        <f t="shared" si="0"/>
        <v>-</v>
      </c>
      <c r="J34" s="79" t="str">
        <f t="shared" ref="J34:K34" si="1">IF(ISNUMBER(L342),L342,"-")</f>
        <v>-</v>
      </c>
      <c r="K34" s="80" t="str">
        <f t="shared" si="1"/>
        <v>-</v>
      </c>
      <c r="L34" s="79" t="str">
        <f t="shared" ref="L34:M34" si="2">IF(ISNUMBER(O342),O342,"-")</f>
        <v>-</v>
      </c>
      <c r="M34" s="80" t="str">
        <f t="shared" si="2"/>
        <v>-</v>
      </c>
      <c r="N34" s="79" t="str">
        <f t="shared" ref="N34:O34" si="3">IF(ISNUMBER(R342),R342,"-")</f>
        <v>-</v>
      </c>
      <c r="O34" s="80" t="str">
        <f t="shared" si="3"/>
        <v>-</v>
      </c>
      <c r="P34" s="79" t="str">
        <f t="shared" ref="P34:Q34" si="4">IF(ISNUMBER(U342),U342,"-")</f>
        <v>-</v>
      </c>
      <c r="Q34" s="80" t="str">
        <f t="shared" si="4"/>
        <v>-</v>
      </c>
      <c r="R34" s="79" t="str">
        <f t="shared" ref="R34:S34" si="5">IF(ISNUMBER(X342),X342,"-")</f>
        <v>-</v>
      </c>
      <c r="S34" s="80" t="str">
        <f t="shared" si="5"/>
        <v>-</v>
      </c>
      <c r="T34" s="79" t="str">
        <f t="shared" ref="T34:T97" si="6">IF(ISNUMBER(AA342),AA342,"-")</f>
        <v>-</v>
      </c>
      <c r="U34" s="80" t="str">
        <f t="shared" ref="U34:U97" si="7">IF(ISNUMBER(AB342),AB342,"-")</f>
        <v>-</v>
      </c>
      <c r="V34" s="79" t="str">
        <f t="shared" ref="V34:V97" si="8">IF(ISNUMBER(AD342),AD342,"-")</f>
        <v>-</v>
      </c>
      <c r="W34" s="80" t="str">
        <f t="shared" ref="W34:W97" si="9">IF(ISNUMBER(AE342),AE342,"-")</f>
        <v>-</v>
      </c>
      <c r="X34" s="79" t="str">
        <f t="shared" ref="X34:X97" si="10">IF(ISNUMBER(AG342),AG342,"-")</f>
        <v>-</v>
      </c>
      <c r="Y34" s="80" t="str">
        <f t="shared" ref="Y34:Y97" si="11">IF(ISNUMBER(AH342),AH342,"-")</f>
        <v>-</v>
      </c>
      <c r="Z34" s="79" t="str">
        <f t="shared" ref="Z34:AA34" si="12">IF(ISNUMBER(AJ342),AJ342,"-")</f>
        <v>-</v>
      </c>
      <c r="AA34" s="80" t="str">
        <f t="shared" si="12"/>
        <v>-</v>
      </c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O34" s="75">
        <v>0.5</v>
      </c>
      <c r="AP34" s="79" t="str">
        <f t="shared" ref="AP34:AQ34" si="13">IF(ISNUMBER(AQ342),AQ342,"-")</f>
        <v>-</v>
      </c>
      <c r="AQ34" s="80" t="str">
        <f t="shared" si="13"/>
        <v>-</v>
      </c>
      <c r="AR34" s="79" t="str">
        <f t="shared" ref="AR34:AR97" si="14">IF(ISNUMBER(AT342),AT342,"-")</f>
        <v>-</v>
      </c>
      <c r="AS34" s="80" t="str">
        <f t="shared" ref="AS34:AS97" si="15">IF(ISNUMBER(AU342),AU342,"-")</f>
        <v>-</v>
      </c>
      <c r="AT34" s="79" t="str">
        <f t="shared" ref="AT34:AT97" si="16">IF(ISNUMBER(AW342),AW342,"-")</f>
        <v>-</v>
      </c>
      <c r="AU34" s="80" t="str">
        <f t="shared" ref="AU34:AU97" si="17">IF(ISNUMBER(AX342),AX342,"-")</f>
        <v>-</v>
      </c>
      <c r="AV34" s="79" t="str">
        <f t="shared" ref="AV34:AV97" si="18">IF(ISNUMBER(AZ342),AZ342,"-")</f>
        <v>-</v>
      </c>
      <c r="AW34" s="80" t="str">
        <f t="shared" ref="AW34:AW97" si="19">IF(ISNUMBER(BA342),BA342,"-")</f>
        <v>-</v>
      </c>
      <c r="AX34" s="79" t="str">
        <f t="shared" ref="AX34:AX97" si="20">IF(ISNUMBER(BC342),BC342,"-")</f>
        <v>-</v>
      </c>
      <c r="AY34" s="80" t="str">
        <f t="shared" ref="AY34:AY97" si="21">IF(ISNUMBER(BD342),BD342,"-")</f>
        <v>-</v>
      </c>
      <c r="AZ34" s="79" t="str">
        <f t="shared" ref="AZ34:AZ97" si="22">IF(ISNUMBER(BF342),BF342,"-")</f>
        <v>-</v>
      </c>
      <c r="BA34" s="80" t="str">
        <f t="shared" ref="BA34:BA97" si="23">IF(ISNUMBER(BG342),BG342,"-")</f>
        <v>-</v>
      </c>
      <c r="BB34" s="79" t="str">
        <f t="shared" ref="BB34:BB97" si="24">IF(ISNUMBER(BI342),BI342,"-")</f>
        <v>-</v>
      </c>
      <c r="BC34" s="80" t="str">
        <f t="shared" ref="BC34:BC97" si="25">IF(ISNUMBER(BJ342),BJ342,"-")</f>
        <v>-</v>
      </c>
      <c r="BD34" s="79" t="str">
        <f t="shared" ref="BD34:BD97" si="26">IF(ISNUMBER(BL342),BL342,"-")</f>
        <v>-</v>
      </c>
      <c r="BE34" s="80" t="str">
        <f t="shared" ref="BE34:BE97" si="27">IF(ISNUMBER(BM342),BM342,"-")</f>
        <v>-</v>
      </c>
      <c r="BF34" s="79" t="str">
        <f t="shared" ref="BF34:BF97" si="28">IF(ISNUMBER(BO342),BO342,"-")</f>
        <v>-</v>
      </c>
      <c r="BG34" s="80" t="str">
        <f t="shared" ref="BG34:BG97" si="29">IF(ISNUMBER(BP342),BP342,"-")</f>
        <v>-</v>
      </c>
      <c r="BH34" s="79" t="str">
        <f t="shared" ref="BH34:BH97" si="30">IF(ISNUMBER(BR342),BR342,"-")</f>
        <v>-</v>
      </c>
      <c r="BI34" s="80" t="str">
        <f t="shared" ref="BI34:BI97" si="31">IF(ISNUMBER(BS342),BS342,"-")</f>
        <v>-</v>
      </c>
      <c r="BJ34" s="73"/>
      <c r="BK34" s="73"/>
      <c r="BL34" s="73"/>
      <c r="BM34" s="73"/>
      <c r="BN34" s="73"/>
      <c r="BO34" s="73"/>
      <c r="BP34" s="73"/>
      <c r="BQ34" s="73"/>
      <c r="BR34" s="73"/>
      <c r="BS34" s="73"/>
    </row>
    <row r="35" spans="7:71" x14ac:dyDescent="0.25">
      <c r="G35" s="75">
        <v>1</v>
      </c>
      <c r="H35" s="79" t="str">
        <f t="shared" ref="H35:I35" si="32">IF(ISNUMBER(I343),I343,"-")</f>
        <v>-</v>
      </c>
      <c r="I35" s="80" t="str">
        <f t="shared" si="32"/>
        <v>-</v>
      </c>
      <c r="J35" s="79" t="str">
        <f t="shared" ref="J35:K35" si="33">IF(ISNUMBER(L343),L343,"-")</f>
        <v>-</v>
      </c>
      <c r="K35" s="80" t="str">
        <f t="shared" si="33"/>
        <v>-</v>
      </c>
      <c r="L35" s="79" t="str">
        <f t="shared" ref="L35:M35" si="34">IF(ISNUMBER(O343),O343,"-")</f>
        <v>-</v>
      </c>
      <c r="M35" s="80" t="str">
        <f t="shared" si="34"/>
        <v>-</v>
      </c>
      <c r="N35" s="79" t="str">
        <f t="shared" ref="N35:O35" si="35">IF(ISNUMBER(R343),R343,"-")</f>
        <v>-</v>
      </c>
      <c r="O35" s="80" t="str">
        <f t="shared" si="35"/>
        <v>-</v>
      </c>
      <c r="P35" s="79" t="str">
        <f t="shared" ref="P35:Q35" si="36">IF(ISNUMBER(U343),U343,"-")</f>
        <v>-</v>
      </c>
      <c r="Q35" s="80" t="str">
        <f t="shared" si="36"/>
        <v>-</v>
      </c>
      <c r="R35" s="79" t="str">
        <f t="shared" ref="R35:S35" si="37">IF(ISNUMBER(X343),X343,"-")</f>
        <v>-</v>
      </c>
      <c r="S35" s="80" t="str">
        <f t="shared" si="37"/>
        <v>-</v>
      </c>
      <c r="T35" s="79" t="str">
        <f t="shared" si="6"/>
        <v>-</v>
      </c>
      <c r="U35" s="80" t="str">
        <f t="shared" si="7"/>
        <v>-</v>
      </c>
      <c r="V35" s="79" t="str">
        <f t="shared" si="8"/>
        <v>-</v>
      </c>
      <c r="W35" s="80" t="str">
        <f t="shared" si="9"/>
        <v>-</v>
      </c>
      <c r="X35" s="79" t="str">
        <f t="shared" si="10"/>
        <v>-</v>
      </c>
      <c r="Y35" s="80" t="str">
        <f t="shared" si="11"/>
        <v>-</v>
      </c>
      <c r="Z35" s="79" t="str">
        <f t="shared" ref="Z35:AA35" si="38">IF(ISNUMBER(AJ343),AJ343,"-")</f>
        <v>-</v>
      </c>
      <c r="AA35" s="80" t="str">
        <f t="shared" si="38"/>
        <v>-</v>
      </c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O35" s="75">
        <v>1</v>
      </c>
      <c r="AP35" s="79" t="str">
        <f t="shared" ref="AP35:AQ35" si="39">IF(ISNUMBER(AQ343),AQ343,"-")</f>
        <v>-</v>
      </c>
      <c r="AQ35" s="80" t="str">
        <f t="shared" si="39"/>
        <v>-</v>
      </c>
      <c r="AR35" s="79" t="str">
        <f t="shared" si="14"/>
        <v>-</v>
      </c>
      <c r="AS35" s="80" t="str">
        <f t="shared" si="15"/>
        <v>-</v>
      </c>
      <c r="AT35" s="79" t="str">
        <f t="shared" si="16"/>
        <v>-</v>
      </c>
      <c r="AU35" s="80" t="str">
        <f t="shared" si="17"/>
        <v>-</v>
      </c>
      <c r="AV35" s="79" t="str">
        <f t="shared" si="18"/>
        <v>-</v>
      </c>
      <c r="AW35" s="80" t="str">
        <f t="shared" si="19"/>
        <v>-</v>
      </c>
      <c r="AX35" s="79" t="str">
        <f t="shared" si="20"/>
        <v>-</v>
      </c>
      <c r="AY35" s="80" t="str">
        <f t="shared" si="21"/>
        <v>-</v>
      </c>
      <c r="AZ35" s="79" t="str">
        <f t="shared" si="22"/>
        <v>-</v>
      </c>
      <c r="BA35" s="80" t="str">
        <f t="shared" si="23"/>
        <v>-</v>
      </c>
      <c r="BB35" s="79" t="str">
        <f t="shared" si="24"/>
        <v>-</v>
      </c>
      <c r="BC35" s="80" t="str">
        <f t="shared" si="25"/>
        <v>-</v>
      </c>
      <c r="BD35" s="79" t="str">
        <f t="shared" si="26"/>
        <v>-</v>
      </c>
      <c r="BE35" s="80" t="str">
        <f t="shared" si="27"/>
        <v>-</v>
      </c>
      <c r="BF35" s="79" t="str">
        <f t="shared" si="28"/>
        <v>-</v>
      </c>
      <c r="BG35" s="80" t="str">
        <f t="shared" si="29"/>
        <v>-</v>
      </c>
      <c r="BH35" s="79" t="str">
        <f t="shared" si="30"/>
        <v>-</v>
      </c>
      <c r="BI35" s="80" t="str">
        <f t="shared" si="31"/>
        <v>-</v>
      </c>
      <c r="BJ35" s="73"/>
      <c r="BK35" s="73"/>
      <c r="BL35" s="73"/>
      <c r="BM35" s="73"/>
      <c r="BN35" s="73"/>
      <c r="BO35" s="73"/>
      <c r="BP35" s="73"/>
      <c r="BQ35" s="73"/>
      <c r="BR35" s="73"/>
      <c r="BS35" s="73"/>
    </row>
    <row r="36" spans="7:71" x14ac:dyDescent="0.25">
      <c r="G36" s="75">
        <v>1.5</v>
      </c>
      <c r="H36" s="79" t="str">
        <f t="shared" ref="H36:I36" si="40">IF(ISNUMBER(I344),I344,"-")</f>
        <v>-</v>
      </c>
      <c r="I36" s="80" t="str">
        <f t="shared" si="40"/>
        <v>-</v>
      </c>
      <c r="J36" s="79" t="str">
        <f t="shared" ref="J36:K36" si="41">IF(ISNUMBER(L344),L344,"-")</f>
        <v>-</v>
      </c>
      <c r="K36" s="80" t="str">
        <f t="shared" si="41"/>
        <v>-</v>
      </c>
      <c r="L36" s="79" t="str">
        <f t="shared" ref="L36:M36" si="42">IF(ISNUMBER(O344),O344,"-")</f>
        <v>-</v>
      </c>
      <c r="M36" s="80" t="str">
        <f t="shared" si="42"/>
        <v>-</v>
      </c>
      <c r="N36" s="79" t="str">
        <f t="shared" ref="N36:O36" si="43">IF(ISNUMBER(R344),R344,"-")</f>
        <v>-</v>
      </c>
      <c r="O36" s="80" t="str">
        <f t="shared" si="43"/>
        <v>-</v>
      </c>
      <c r="P36" s="79" t="str">
        <f t="shared" ref="P36:Q36" si="44">IF(ISNUMBER(U344),U344,"-")</f>
        <v>-</v>
      </c>
      <c r="Q36" s="80" t="str">
        <f t="shared" si="44"/>
        <v>-</v>
      </c>
      <c r="R36" s="79" t="str">
        <f t="shared" ref="R36:S36" si="45">IF(ISNUMBER(X344),X344,"-")</f>
        <v>-</v>
      </c>
      <c r="S36" s="80" t="str">
        <f t="shared" si="45"/>
        <v>-</v>
      </c>
      <c r="T36" s="79" t="str">
        <f t="shared" si="6"/>
        <v>-</v>
      </c>
      <c r="U36" s="80" t="str">
        <f t="shared" si="7"/>
        <v>-</v>
      </c>
      <c r="V36" s="79" t="str">
        <f t="shared" si="8"/>
        <v>-</v>
      </c>
      <c r="W36" s="80" t="str">
        <f t="shared" si="9"/>
        <v>-</v>
      </c>
      <c r="X36" s="79" t="str">
        <f t="shared" si="10"/>
        <v>-</v>
      </c>
      <c r="Y36" s="80" t="str">
        <f t="shared" si="11"/>
        <v>-</v>
      </c>
      <c r="Z36" s="79" t="str">
        <f t="shared" ref="Z36:AA36" si="46">IF(ISNUMBER(AJ344),AJ344,"-")</f>
        <v>-</v>
      </c>
      <c r="AA36" s="80" t="str">
        <f t="shared" si="46"/>
        <v>-</v>
      </c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O36" s="75">
        <v>1.5</v>
      </c>
      <c r="AP36" s="79" t="str">
        <f t="shared" ref="AP36:AQ36" si="47">IF(ISNUMBER(AQ344),AQ344,"-")</f>
        <v>-</v>
      </c>
      <c r="AQ36" s="80" t="str">
        <f t="shared" si="47"/>
        <v>-</v>
      </c>
      <c r="AR36" s="79" t="str">
        <f t="shared" si="14"/>
        <v>-</v>
      </c>
      <c r="AS36" s="80" t="str">
        <f t="shared" si="15"/>
        <v>-</v>
      </c>
      <c r="AT36" s="79" t="str">
        <f t="shared" si="16"/>
        <v>-</v>
      </c>
      <c r="AU36" s="80" t="str">
        <f t="shared" si="17"/>
        <v>-</v>
      </c>
      <c r="AV36" s="79" t="str">
        <f t="shared" si="18"/>
        <v>-</v>
      </c>
      <c r="AW36" s="80" t="str">
        <f t="shared" si="19"/>
        <v>-</v>
      </c>
      <c r="AX36" s="79" t="str">
        <f t="shared" si="20"/>
        <v>-</v>
      </c>
      <c r="AY36" s="80" t="str">
        <f t="shared" si="21"/>
        <v>-</v>
      </c>
      <c r="AZ36" s="79" t="str">
        <f t="shared" si="22"/>
        <v>-</v>
      </c>
      <c r="BA36" s="80" t="str">
        <f t="shared" si="23"/>
        <v>-</v>
      </c>
      <c r="BB36" s="79" t="str">
        <f t="shared" si="24"/>
        <v>-</v>
      </c>
      <c r="BC36" s="80" t="str">
        <f t="shared" si="25"/>
        <v>-</v>
      </c>
      <c r="BD36" s="79" t="str">
        <f t="shared" si="26"/>
        <v>-</v>
      </c>
      <c r="BE36" s="80" t="str">
        <f t="shared" si="27"/>
        <v>-</v>
      </c>
      <c r="BF36" s="79" t="str">
        <f t="shared" si="28"/>
        <v>-</v>
      </c>
      <c r="BG36" s="80" t="str">
        <f t="shared" si="29"/>
        <v>-</v>
      </c>
      <c r="BH36" s="79" t="str">
        <f t="shared" si="30"/>
        <v>-</v>
      </c>
      <c r="BI36" s="80" t="str">
        <f t="shared" si="31"/>
        <v>-</v>
      </c>
      <c r="BJ36" s="73"/>
      <c r="BK36" s="73"/>
      <c r="BL36" s="73"/>
      <c r="BM36" s="73"/>
      <c r="BN36" s="73"/>
      <c r="BO36" s="73"/>
      <c r="BP36" s="73"/>
      <c r="BQ36" s="73"/>
      <c r="BR36" s="73"/>
      <c r="BS36" s="73"/>
    </row>
    <row r="37" spans="7:71" x14ac:dyDescent="0.25">
      <c r="G37" s="75">
        <v>2</v>
      </c>
      <c r="H37" s="79" t="str">
        <f t="shared" ref="H37:I37" si="48">IF(ISNUMBER(I345),I345,"-")</f>
        <v>-</v>
      </c>
      <c r="I37" s="80" t="str">
        <f t="shared" si="48"/>
        <v>-</v>
      </c>
      <c r="J37" s="79" t="str">
        <f t="shared" ref="J37:K37" si="49">IF(ISNUMBER(L345),L345,"-")</f>
        <v>-</v>
      </c>
      <c r="K37" s="80" t="str">
        <f t="shared" si="49"/>
        <v>-</v>
      </c>
      <c r="L37" s="79" t="str">
        <f t="shared" ref="L37:M37" si="50">IF(ISNUMBER(O345),O345,"-")</f>
        <v>-</v>
      </c>
      <c r="M37" s="80" t="str">
        <f t="shared" si="50"/>
        <v>-</v>
      </c>
      <c r="N37" s="79" t="str">
        <f t="shared" ref="N37:O37" si="51">IF(ISNUMBER(R345),R345,"-")</f>
        <v>-</v>
      </c>
      <c r="O37" s="80" t="str">
        <f t="shared" si="51"/>
        <v>-</v>
      </c>
      <c r="P37" s="79" t="str">
        <f t="shared" ref="P37:Q37" si="52">IF(ISNUMBER(U345),U345,"-")</f>
        <v>-</v>
      </c>
      <c r="Q37" s="80" t="str">
        <f t="shared" si="52"/>
        <v>-</v>
      </c>
      <c r="R37" s="79" t="str">
        <f t="shared" ref="R37:S37" si="53">IF(ISNUMBER(X345),X345,"-")</f>
        <v>-</v>
      </c>
      <c r="S37" s="80" t="str">
        <f t="shared" si="53"/>
        <v>-</v>
      </c>
      <c r="T37" s="79" t="str">
        <f t="shared" si="6"/>
        <v>-</v>
      </c>
      <c r="U37" s="80" t="str">
        <f t="shared" si="7"/>
        <v>-</v>
      </c>
      <c r="V37" s="79" t="str">
        <f t="shared" si="8"/>
        <v>-</v>
      </c>
      <c r="W37" s="80" t="str">
        <f t="shared" si="9"/>
        <v>-</v>
      </c>
      <c r="X37" s="79" t="str">
        <f t="shared" si="10"/>
        <v>-</v>
      </c>
      <c r="Y37" s="80" t="str">
        <f t="shared" si="11"/>
        <v>-</v>
      </c>
      <c r="Z37" s="79" t="str">
        <f t="shared" ref="Z37:AA37" si="54">IF(ISNUMBER(AJ345),AJ345,"-")</f>
        <v>-</v>
      </c>
      <c r="AA37" s="80" t="str">
        <f t="shared" si="54"/>
        <v>-</v>
      </c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O37" s="75">
        <v>2</v>
      </c>
      <c r="AP37" s="79" t="str">
        <f t="shared" ref="AP37:AQ37" si="55">IF(ISNUMBER(AQ345),AQ345,"-")</f>
        <v>-</v>
      </c>
      <c r="AQ37" s="80" t="str">
        <f t="shared" si="55"/>
        <v>-</v>
      </c>
      <c r="AR37" s="79" t="str">
        <f t="shared" si="14"/>
        <v>-</v>
      </c>
      <c r="AS37" s="80" t="str">
        <f t="shared" si="15"/>
        <v>-</v>
      </c>
      <c r="AT37" s="79" t="str">
        <f t="shared" si="16"/>
        <v>-</v>
      </c>
      <c r="AU37" s="80" t="str">
        <f t="shared" si="17"/>
        <v>-</v>
      </c>
      <c r="AV37" s="79" t="str">
        <f t="shared" si="18"/>
        <v>-</v>
      </c>
      <c r="AW37" s="80" t="str">
        <f t="shared" si="19"/>
        <v>-</v>
      </c>
      <c r="AX37" s="79" t="str">
        <f t="shared" si="20"/>
        <v>-</v>
      </c>
      <c r="AY37" s="80" t="str">
        <f t="shared" si="21"/>
        <v>-</v>
      </c>
      <c r="AZ37" s="79" t="str">
        <f t="shared" si="22"/>
        <v>-</v>
      </c>
      <c r="BA37" s="80" t="str">
        <f t="shared" si="23"/>
        <v>-</v>
      </c>
      <c r="BB37" s="79" t="str">
        <f t="shared" si="24"/>
        <v>-</v>
      </c>
      <c r="BC37" s="80" t="str">
        <f t="shared" si="25"/>
        <v>-</v>
      </c>
      <c r="BD37" s="79" t="str">
        <f t="shared" si="26"/>
        <v>-</v>
      </c>
      <c r="BE37" s="80" t="str">
        <f t="shared" si="27"/>
        <v>-</v>
      </c>
      <c r="BF37" s="79" t="str">
        <f t="shared" si="28"/>
        <v>-</v>
      </c>
      <c r="BG37" s="80" t="str">
        <f t="shared" si="29"/>
        <v>-</v>
      </c>
      <c r="BH37" s="79" t="str">
        <f t="shared" si="30"/>
        <v>-</v>
      </c>
      <c r="BI37" s="80" t="str">
        <f t="shared" si="31"/>
        <v>-</v>
      </c>
      <c r="BJ37" s="73"/>
      <c r="BK37" s="73"/>
      <c r="BL37" s="73"/>
      <c r="BM37" s="73"/>
      <c r="BN37" s="73"/>
      <c r="BO37" s="73"/>
      <c r="BP37" s="73"/>
      <c r="BQ37" s="73"/>
      <c r="BR37" s="73"/>
      <c r="BS37" s="73"/>
    </row>
    <row r="38" spans="7:71" x14ac:dyDescent="0.25">
      <c r="G38" s="75">
        <v>2.5</v>
      </c>
      <c r="H38" s="79" t="str">
        <f t="shared" ref="H38:I38" si="56">IF(ISNUMBER(I346),I346,"-")</f>
        <v>-</v>
      </c>
      <c r="I38" s="80" t="str">
        <f t="shared" si="56"/>
        <v>-</v>
      </c>
      <c r="J38" s="79" t="str">
        <f t="shared" ref="J38:K38" si="57">IF(ISNUMBER(L346),L346,"-")</f>
        <v>-</v>
      </c>
      <c r="K38" s="80" t="str">
        <f t="shared" si="57"/>
        <v>-</v>
      </c>
      <c r="L38" s="79" t="str">
        <f t="shared" ref="L38:M38" si="58">IF(ISNUMBER(O346),O346,"-")</f>
        <v>-</v>
      </c>
      <c r="M38" s="80" t="str">
        <f t="shared" si="58"/>
        <v>-</v>
      </c>
      <c r="N38" s="79" t="str">
        <f t="shared" ref="N38:O38" si="59">IF(ISNUMBER(R346),R346,"-")</f>
        <v>-</v>
      </c>
      <c r="O38" s="80" t="str">
        <f t="shared" si="59"/>
        <v>-</v>
      </c>
      <c r="P38" s="79" t="str">
        <f t="shared" ref="P38:Q38" si="60">IF(ISNUMBER(U346),U346,"-")</f>
        <v>-</v>
      </c>
      <c r="Q38" s="80" t="str">
        <f t="shared" si="60"/>
        <v>-</v>
      </c>
      <c r="R38" s="79" t="str">
        <f t="shared" ref="R38:S38" si="61">IF(ISNUMBER(X346),X346,"-")</f>
        <v>-</v>
      </c>
      <c r="S38" s="80" t="str">
        <f t="shared" si="61"/>
        <v>-</v>
      </c>
      <c r="T38" s="79" t="str">
        <f t="shared" si="6"/>
        <v>-</v>
      </c>
      <c r="U38" s="80" t="str">
        <f t="shared" si="7"/>
        <v>-</v>
      </c>
      <c r="V38" s="79" t="str">
        <f t="shared" si="8"/>
        <v>-</v>
      </c>
      <c r="W38" s="80" t="str">
        <f t="shared" si="9"/>
        <v>-</v>
      </c>
      <c r="X38" s="79" t="str">
        <f t="shared" si="10"/>
        <v>-</v>
      </c>
      <c r="Y38" s="80" t="str">
        <f t="shared" si="11"/>
        <v>-</v>
      </c>
      <c r="Z38" s="79" t="str">
        <f t="shared" ref="Z38:AA38" si="62">IF(ISNUMBER(AJ346),AJ346,"-")</f>
        <v>-</v>
      </c>
      <c r="AA38" s="80" t="str">
        <f t="shared" si="62"/>
        <v>-</v>
      </c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O38" s="75">
        <v>2.5</v>
      </c>
      <c r="AP38" s="79" t="str">
        <f t="shared" ref="AP38:AQ38" si="63">IF(ISNUMBER(AQ346),AQ346,"-")</f>
        <v>-</v>
      </c>
      <c r="AQ38" s="80" t="str">
        <f t="shared" si="63"/>
        <v>-</v>
      </c>
      <c r="AR38" s="79" t="str">
        <f t="shared" si="14"/>
        <v>-</v>
      </c>
      <c r="AS38" s="80" t="str">
        <f t="shared" si="15"/>
        <v>-</v>
      </c>
      <c r="AT38" s="79" t="str">
        <f t="shared" si="16"/>
        <v>-</v>
      </c>
      <c r="AU38" s="80" t="str">
        <f t="shared" si="17"/>
        <v>-</v>
      </c>
      <c r="AV38" s="79" t="str">
        <f t="shared" si="18"/>
        <v>-</v>
      </c>
      <c r="AW38" s="80" t="str">
        <f t="shared" si="19"/>
        <v>-</v>
      </c>
      <c r="AX38" s="79" t="str">
        <f t="shared" si="20"/>
        <v>-</v>
      </c>
      <c r="AY38" s="80" t="str">
        <f t="shared" si="21"/>
        <v>-</v>
      </c>
      <c r="AZ38" s="79" t="str">
        <f t="shared" si="22"/>
        <v>-</v>
      </c>
      <c r="BA38" s="80" t="str">
        <f t="shared" si="23"/>
        <v>-</v>
      </c>
      <c r="BB38" s="79" t="str">
        <f t="shared" si="24"/>
        <v>-</v>
      </c>
      <c r="BC38" s="80" t="str">
        <f t="shared" si="25"/>
        <v>-</v>
      </c>
      <c r="BD38" s="79" t="str">
        <f t="shared" si="26"/>
        <v>-</v>
      </c>
      <c r="BE38" s="80" t="str">
        <f t="shared" si="27"/>
        <v>-</v>
      </c>
      <c r="BF38" s="79" t="str">
        <f t="shared" si="28"/>
        <v>-</v>
      </c>
      <c r="BG38" s="80" t="str">
        <f t="shared" si="29"/>
        <v>-</v>
      </c>
      <c r="BH38" s="79" t="str">
        <f t="shared" si="30"/>
        <v>-</v>
      </c>
      <c r="BI38" s="80" t="str">
        <f t="shared" si="31"/>
        <v>-</v>
      </c>
      <c r="BJ38" s="73"/>
      <c r="BK38" s="73"/>
      <c r="BL38" s="73"/>
      <c r="BM38" s="73"/>
      <c r="BN38" s="73"/>
      <c r="BO38" s="73"/>
      <c r="BP38" s="73"/>
      <c r="BQ38" s="73"/>
      <c r="BR38" s="73"/>
      <c r="BS38" s="73"/>
    </row>
    <row r="39" spans="7:71" x14ac:dyDescent="0.25">
      <c r="G39" s="75">
        <v>3</v>
      </c>
      <c r="H39" s="79" t="str">
        <f t="shared" ref="H39:I39" si="64">IF(ISNUMBER(I347),I347,"-")</f>
        <v>-</v>
      </c>
      <c r="I39" s="80" t="str">
        <f t="shared" si="64"/>
        <v>-</v>
      </c>
      <c r="J39" s="79" t="str">
        <f t="shared" ref="J39:K39" si="65">IF(ISNUMBER(L347),L347,"-")</f>
        <v>-</v>
      </c>
      <c r="K39" s="80" t="str">
        <f t="shared" si="65"/>
        <v>-</v>
      </c>
      <c r="L39" s="79" t="str">
        <f t="shared" ref="L39:M39" si="66">IF(ISNUMBER(O347),O347,"-")</f>
        <v>-</v>
      </c>
      <c r="M39" s="80" t="str">
        <f t="shared" si="66"/>
        <v>-</v>
      </c>
      <c r="N39" s="79" t="str">
        <f t="shared" ref="N39:O39" si="67">IF(ISNUMBER(R347),R347,"-")</f>
        <v>-</v>
      </c>
      <c r="O39" s="80" t="str">
        <f t="shared" si="67"/>
        <v>-</v>
      </c>
      <c r="P39" s="79" t="str">
        <f t="shared" ref="P39:Q39" si="68">IF(ISNUMBER(U347),U347,"-")</f>
        <v>-</v>
      </c>
      <c r="Q39" s="80" t="str">
        <f t="shared" si="68"/>
        <v>-</v>
      </c>
      <c r="R39" s="79" t="str">
        <f t="shared" ref="R39:S39" si="69">IF(ISNUMBER(X347),X347,"-")</f>
        <v>-</v>
      </c>
      <c r="S39" s="80" t="str">
        <f t="shared" si="69"/>
        <v>-</v>
      </c>
      <c r="T39" s="79" t="str">
        <f t="shared" si="6"/>
        <v>-</v>
      </c>
      <c r="U39" s="80" t="str">
        <f t="shared" si="7"/>
        <v>-</v>
      </c>
      <c r="V39" s="79" t="str">
        <f t="shared" si="8"/>
        <v>-</v>
      </c>
      <c r="W39" s="80" t="str">
        <f t="shared" si="9"/>
        <v>-</v>
      </c>
      <c r="X39" s="79" t="str">
        <f t="shared" si="10"/>
        <v>-</v>
      </c>
      <c r="Y39" s="80" t="str">
        <f t="shared" si="11"/>
        <v>-</v>
      </c>
      <c r="Z39" s="79" t="str">
        <f t="shared" ref="Z39:AA39" si="70">IF(ISNUMBER(AJ347),AJ347,"-")</f>
        <v>-</v>
      </c>
      <c r="AA39" s="80" t="str">
        <f t="shared" si="70"/>
        <v>-</v>
      </c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O39" s="75">
        <v>3</v>
      </c>
      <c r="AP39" s="79" t="str">
        <f t="shared" ref="AP39:AQ39" si="71">IF(ISNUMBER(AQ347),AQ347,"-")</f>
        <v>-</v>
      </c>
      <c r="AQ39" s="80" t="str">
        <f t="shared" si="71"/>
        <v>-</v>
      </c>
      <c r="AR39" s="79" t="str">
        <f t="shared" si="14"/>
        <v>-</v>
      </c>
      <c r="AS39" s="80" t="str">
        <f t="shared" si="15"/>
        <v>-</v>
      </c>
      <c r="AT39" s="79" t="str">
        <f t="shared" si="16"/>
        <v>-</v>
      </c>
      <c r="AU39" s="80" t="str">
        <f t="shared" si="17"/>
        <v>-</v>
      </c>
      <c r="AV39" s="79" t="str">
        <f t="shared" si="18"/>
        <v>-</v>
      </c>
      <c r="AW39" s="80" t="str">
        <f t="shared" si="19"/>
        <v>-</v>
      </c>
      <c r="AX39" s="79" t="str">
        <f t="shared" si="20"/>
        <v>-</v>
      </c>
      <c r="AY39" s="80" t="str">
        <f t="shared" si="21"/>
        <v>-</v>
      </c>
      <c r="AZ39" s="79" t="str">
        <f t="shared" si="22"/>
        <v>-</v>
      </c>
      <c r="BA39" s="80" t="str">
        <f t="shared" si="23"/>
        <v>-</v>
      </c>
      <c r="BB39" s="79" t="str">
        <f t="shared" si="24"/>
        <v>-</v>
      </c>
      <c r="BC39" s="80" t="str">
        <f t="shared" si="25"/>
        <v>-</v>
      </c>
      <c r="BD39" s="79" t="str">
        <f t="shared" si="26"/>
        <v>-</v>
      </c>
      <c r="BE39" s="80" t="str">
        <f t="shared" si="27"/>
        <v>-</v>
      </c>
      <c r="BF39" s="79" t="str">
        <f t="shared" si="28"/>
        <v>-</v>
      </c>
      <c r="BG39" s="80" t="str">
        <f t="shared" si="29"/>
        <v>-</v>
      </c>
      <c r="BH39" s="79" t="str">
        <f t="shared" si="30"/>
        <v>-</v>
      </c>
      <c r="BI39" s="80" t="str">
        <f t="shared" si="31"/>
        <v>-</v>
      </c>
      <c r="BJ39" s="73"/>
      <c r="BK39" s="73"/>
      <c r="BL39" s="73"/>
      <c r="BM39" s="73"/>
      <c r="BN39" s="73"/>
      <c r="BO39" s="73"/>
      <c r="BP39" s="73"/>
      <c r="BQ39" s="73"/>
      <c r="BR39" s="73"/>
      <c r="BS39" s="73"/>
    </row>
    <row r="40" spans="7:71" x14ac:dyDescent="0.25">
      <c r="G40" s="75">
        <v>3.5</v>
      </c>
      <c r="H40" s="79" t="str">
        <f t="shared" ref="H40:I40" si="72">IF(ISNUMBER(I348),I348,"-")</f>
        <v>-</v>
      </c>
      <c r="I40" s="80" t="str">
        <f t="shared" si="72"/>
        <v>-</v>
      </c>
      <c r="J40" s="79" t="str">
        <f t="shared" ref="J40:K40" si="73">IF(ISNUMBER(L348),L348,"-")</f>
        <v>-</v>
      </c>
      <c r="K40" s="80" t="str">
        <f t="shared" si="73"/>
        <v>-</v>
      </c>
      <c r="L40" s="79" t="str">
        <f t="shared" ref="L40:M40" si="74">IF(ISNUMBER(O348),O348,"-")</f>
        <v>-</v>
      </c>
      <c r="M40" s="80" t="str">
        <f t="shared" si="74"/>
        <v>-</v>
      </c>
      <c r="N40" s="79" t="str">
        <f t="shared" ref="N40:O40" si="75">IF(ISNUMBER(R348),R348,"-")</f>
        <v>-</v>
      </c>
      <c r="O40" s="80" t="str">
        <f t="shared" si="75"/>
        <v>-</v>
      </c>
      <c r="P40" s="79" t="str">
        <f t="shared" ref="P40:Q40" si="76">IF(ISNUMBER(U348),U348,"-")</f>
        <v>-</v>
      </c>
      <c r="Q40" s="80" t="str">
        <f t="shared" si="76"/>
        <v>-</v>
      </c>
      <c r="R40" s="79" t="str">
        <f t="shared" ref="R40:S40" si="77">IF(ISNUMBER(X348),X348,"-")</f>
        <v>-</v>
      </c>
      <c r="S40" s="80" t="str">
        <f t="shared" si="77"/>
        <v>-</v>
      </c>
      <c r="T40" s="79" t="str">
        <f t="shared" si="6"/>
        <v>-</v>
      </c>
      <c r="U40" s="80" t="str">
        <f t="shared" si="7"/>
        <v>-</v>
      </c>
      <c r="V40" s="79" t="str">
        <f t="shared" si="8"/>
        <v>-</v>
      </c>
      <c r="W40" s="80" t="str">
        <f t="shared" si="9"/>
        <v>-</v>
      </c>
      <c r="X40" s="79" t="str">
        <f t="shared" si="10"/>
        <v>-</v>
      </c>
      <c r="Y40" s="80" t="str">
        <f t="shared" si="11"/>
        <v>-</v>
      </c>
      <c r="Z40" s="79" t="str">
        <f t="shared" ref="Z40:AA40" si="78">IF(ISNUMBER(AJ348),AJ348,"-")</f>
        <v>-</v>
      </c>
      <c r="AA40" s="80" t="str">
        <f t="shared" si="78"/>
        <v>-</v>
      </c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O40" s="75">
        <v>3.5</v>
      </c>
      <c r="AP40" s="79" t="str">
        <f t="shared" ref="AP40:AQ40" si="79">IF(ISNUMBER(AQ348),AQ348,"-")</f>
        <v>-</v>
      </c>
      <c r="AQ40" s="80" t="str">
        <f t="shared" si="79"/>
        <v>-</v>
      </c>
      <c r="AR40" s="79" t="str">
        <f t="shared" si="14"/>
        <v>-</v>
      </c>
      <c r="AS40" s="80" t="str">
        <f t="shared" si="15"/>
        <v>-</v>
      </c>
      <c r="AT40" s="79" t="str">
        <f t="shared" si="16"/>
        <v>-</v>
      </c>
      <c r="AU40" s="80" t="str">
        <f t="shared" si="17"/>
        <v>-</v>
      </c>
      <c r="AV40" s="79" t="str">
        <f t="shared" si="18"/>
        <v>-</v>
      </c>
      <c r="AW40" s="80" t="str">
        <f t="shared" si="19"/>
        <v>-</v>
      </c>
      <c r="AX40" s="79" t="str">
        <f t="shared" si="20"/>
        <v>-</v>
      </c>
      <c r="AY40" s="80" t="str">
        <f t="shared" si="21"/>
        <v>-</v>
      </c>
      <c r="AZ40" s="79" t="str">
        <f t="shared" si="22"/>
        <v>-</v>
      </c>
      <c r="BA40" s="80" t="str">
        <f t="shared" si="23"/>
        <v>-</v>
      </c>
      <c r="BB40" s="79" t="str">
        <f t="shared" si="24"/>
        <v>-</v>
      </c>
      <c r="BC40" s="80" t="str">
        <f t="shared" si="25"/>
        <v>-</v>
      </c>
      <c r="BD40" s="79" t="str">
        <f t="shared" si="26"/>
        <v>-</v>
      </c>
      <c r="BE40" s="80" t="str">
        <f t="shared" si="27"/>
        <v>-</v>
      </c>
      <c r="BF40" s="79" t="str">
        <f t="shared" si="28"/>
        <v>-</v>
      </c>
      <c r="BG40" s="80" t="str">
        <f t="shared" si="29"/>
        <v>-</v>
      </c>
      <c r="BH40" s="79" t="str">
        <f t="shared" si="30"/>
        <v>-</v>
      </c>
      <c r="BI40" s="80" t="str">
        <f t="shared" si="31"/>
        <v>-</v>
      </c>
      <c r="BJ40" s="73"/>
      <c r="BK40" s="73"/>
      <c r="BL40" s="73"/>
      <c r="BM40" s="73"/>
      <c r="BN40" s="73"/>
      <c r="BO40" s="73"/>
      <c r="BP40" s="73"/>
      <c r="BQ40" s="73"/>
      <c r="BR40" s="73"/>
      <c r="BS40" s="73"/>
    </row>
    <row r="41" spans="7:71" x14ac:dyDescent="0.25">
      <c r="G41" s="75">
        <v>4</v>
      </c>
      <c r="H41" s="79" t="str">
        <f t="shared" ref="H41:I41" si="80">IF(ISNUMBER(I349),I349,"-")</f>
        <v>-</v>
      </c>
      <c r="I41" s="80" t="str">
        <f t="shared" si="80"/>
        <v>-</v>
      </c>
      <c r="J41" s="79" t="str">
        <f t="shared" ref="J41:K41" si="81">IF(ISNUMBER(L349),L349,"-")</f>
        <v>-</v>
      </c>
      <c r="K41" s="80" t="str">
        <f t="shared" si="81"/>
        <v>-</v>
      </c>
      <c r="L41" s="79" t="str">
        <f t="shared" ref="L41:M41" si="82">IF(ISNUMBER(O349),O349,"-")</f>
        <v>-</v>
      </c>
      <c r="M41" s="80" t="str">
        <f t="shared" si="82"/>
        <v>-</v>
      </c>
      <c r="N41" s="79" t="str">
        <f t="shared" ref="N41:O41" si="83">IF(ISNUMBER(R349),R349,"-")</f>
        <v>-</v>
      </c>
      <c r="O41" s="80" t="str">
        <f t="shared" si="83"/>
        <v>-</v>
      </c>
      <c r="P41" s="79" t="str">
        <f t="shared" ref="P41:Q41" si="84">IF(ISNUMBER(U349),U349,"-")</f>
        <v>-</v>
      </c>
      <c r="Q41" s="80" t="str">
        <f t="shared" si="84"/>
        <v>-</v>
      </c>
      <c r="R41" s="79" t="str">
        <f t="shared" ref="R41:S41" si="85">IF(ISNUMBER(X349),X349,"-")</f>
        <v>-</v>
      </c>
      <c r="S41" s="80" t="str">
        <f t="shared" si="85"/>
        <v>-</v>
      </c>
      <c r="T41" s="79" t="str">
        <f t="shared" si="6"/>
        <v>-</v>
      </c>
      <c r="U41" s="80" t="str">
        <f t="shared" si="7"/>
        <v>-</v>
      </c>
      <c r="V41" s="79" t="str">
        <f t="shared" si="8"/>
        <v>-</v>
      </c>
      <c r="W41" s="80" t="str">
        <f t="shared" si="9"/>
        <v>-</v>
      </c>
      <c r="X41" s="79" t="str">
        <f t="shared" si="10"/>
        <v>-</v>
      </c>
      <c r="Y41" s="80" t="str">
        <f t="shared" si="11"/>
        <v>-</v>
      </c>
      <c r="Z41" s="79" t="str">
        <f t="shared" ref="Z41:AA41" si="86">IF(ISNUMBER(AJ349),AJ349,"-")</f>
        <v>-</v>
      </c>
      <c r="AA41" s="80" t="str">
        <f t="shared" si="86"/>
        <v>-</v>
      </c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O41" s="75">
        <v>4</v>
      </c>
      <c r="AP41" s="79" t="str">
        <f t="shared" ref="AP41:AQ41" si="87">IF(ISNUMBER(AQ349),AQ349,"-")</f>
        <v>-</v>
      </c>
      <c r="AQ41" s="80" t="str">
        <f t="shared" si="87"/>
        <v>-</v>
      </c>
      <c r="AR41" s="79" t="str">
        <f t="shared" si="14"/>
        <v>-</v>
      </c>
      <c r="AS41" s="80" t="str">
        <f t="shared" si="15"/>
        <v>-</v>
      </c>
      <c r="AT41" s="79" t="str">
        <f t="shared" si="16"/>
        <v>-</v>
      </c>
      <c r="AU41" s="80" t="str">
        <f t="shared" si="17"/>
        <v>-</v>
      </c>
      <c r="AV41" s="79" t="str">
        <f t="shared" si="18"/>
        <v>-</v>
      </c>
      <c r="AW41" s="80" t="str">
        <f t="shared" si="19"/>
        <v>-</v>
      </c>
      <c r="AX41" s="79" t="str">
        <f t="shared" si="20"/>
        <v>-</v>
      </c>
      <c r="AY41" s="80" t="str">
        <f t="shared" si="21"/>
        <v>-</v>
      </c>
      <c r="AZ41" s="79" t="str">
        <f t="shared" si="22"/>
        <v>-</v>
      </c>
      <c r="BA41" s="80" t="str">
        <f t="shared" si="23"/>
        <v>-</v>
      </c>
      <c r="BB41" s="79" t="str">
        <f t="shared" si="24"/>
        <v>-</v>
      </c>
      <c r="BC41" s="80" t="str">
        <f t="shared" si="25"/>
        <v>-</v>
      </c>
      <c r="BD41" s="79" t="str">
        <f t="shared" si="26"/>
        <v>-</v>
      </c>
      <c r="BE41" s="80" t="str">
        <f t="shared" si="27"/>
        <v>-</v>
      </c>
      <c r="BF41" s="79" t="str">
        <f t="shared" si="28"/>
        <v>-</v>
      </c>
      <c r="BG41" s="80" t="str">
        <f t="shared" si="29"/>
        <v>-</v>
      </c>
      <c r="BH41" s="79" t="str">
        <f t="shared" si="30"/>
        <v>-</v>
      </c>
      <c r="BI41" s="80" t="str">
        <f t="shared" si="31"/>
        <v>-</v>
      </c>
      <c r="BJ41" s="73"/>
      <c r="BK41" s="73"/>
      <c r="BL41" s="73"/>
      <c r="BM41" s="73"/>
      <c r="BN41" s="73"/>
      <c r="BO41" s="73"/>
      <c r="BP41" s="73"/>
      <c r="BQ41" s="73"/>
      <c r="BR41" s="73"/>
      <c r="BS41" s="73"/>
    </row>
    <row r="42" spans="7:71" x14ac:dyDescent="0.25">
      <c r="G42" s="75">
        <v>4.5</v>
      </c>
      <c r="H42" s="79" t="str">
        <f t="shared" ref="H42:I42" si="88">IF(ISNUMBER(I350),I350,"-")</f>
        <v>-</v>
      </c>
      <c r="I42" s="80" t="str">
        <f t="shared" si="88"/>
        <v>-</v>
      </c>
      <c r="J42" s="79" t="str">
        <f t="shared" ref="J42:K42" si="89">IF(ISNUMBER(L350),L350,"-")</f>
        <v>-</v>
      </c>
      <c r="K42" s="80" t="str">
        <f t="shared" si="89"/>
        <v>-</v>
      </c>
      <c r="L42" s="79" t="str">
        <f t="shared" ref="L42:M42" si="90">IF(ISNUMBER(O350),O350,"-")</f>
        <v>-</v>
      </c>
      <c r="M42" s="80" t="str">
        <f t="shared" si="90"/>
        <v>-</v>
      </c>
      <c r="N42" s="79" t="str">
        <f t="shared" ref="N42:O42" si="91">IF(ISNUMBER(R350),R350,"-")</f>
        <v>-</v>
      </c>
      <c r="O42" s="80" t="str">
        <f t="shared" si="91"/>
        <v>-</v>
      </c>
      <c r="P42" s="79" t="str">
        <f t="shared" ref="P42:Q42" si="92">IF(ISNUMBER(U350),U350,"-")</f>
        <v>-</v>
      </c>
      <c r="Q42" s="80" t="str">
        <f t="shared" si="92"/>
        <v>-</v>
      </c>
      <c r="R42" s="79" t="str">
        <f t="shared" ref="R42:S42" si="93">IF(ISNUMBER(X350),X350,"-")</f>
        <v>-</v>
      </c>
      <c r="S42" s="80" t="str">
        <f t="shared" si="93"/>
        <v>-</v>
      </c>
      <c r="T42" s="79" t="str">
        <f t="shared" si="6"/>
        <v>-</v>
      </c>
      <c r="U42" s="80" t="str">
        <f t="shared" si="7"/>
        <v>-</v>
      </c>
      <c r="V42" s="79" t="str">
        <f t="shared" si="8"/>
        <v>-</v>
      </c>
      <c r="W42" s="80" t="str">
        <f t="shared" si="9"/>
        <v>-</v>
      </c>
      <c r="X42" s="79" t="str">
        <f t="shared" si="10"/>
        <v>-</v>
      </c>
      <c r="Y42" s="80" t="str">
        <f t="shared" si="11"/>
        <v>-</v>
      </c>
      <c r="Z42" s="79" t="str">
        <f t="shared" ref="Z42:AA42" si="94">IF(ISNUMBER(AJ350),AJ350,"-")</f>
        <v>-</v>
      </c>
      <c r="AA42" s="80" t="str">
        <f t="shared" si="94"/>
        <v>-</v>
      </c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O42" s="75">
        <v>4.5</v>
      </c>
      <c r="AP42" s="79" t="str">
        <f t="shared" ref="AP42:AQ42" si="95">IF(ISNUMBER(AQ350),AQ350,"-")</f>
        <v>-</v>
      </c>
      <c r="AQ42" s="80" t="str">
        <f t="shared" si="95"/>
        <v>-</v>
      </c>
      <c r="AR42" s="79" t="str">
        <f t="shared" si="14"/>
        <v>-</v>
      </c>
      <c r="AS42" s="80" t="str">
        <f t="shared" si="15"/>
        <v>-</v>
      </c>
      <c r="AT42" s="79" t="str">
        <f t="shared" si="16"/>
        <v>-</v>
      </c>
      <c r="AU42" s="80" t="str">
        <f t="shared" si="17"/>
        <v>-</v>
      </c>
      <c r="AV42" s="79" t="str">
        <f t="shared" si="18"/>
        <v>-</v>
      </c>
      <c r="AW42" s="80" t="str">
        <f t="shared" si="19"/>
        <v>-</v>
      </c>
      <c r="AX42" s="79" t="str">
        <f t="shared" si="20"/>
        <v>-</v>
      </c>
      <c r="AY42" s="80" t="str">
        <f t="shared" si="21"/>
        <v>-</v>
      </c>
      <c r="AZ42" s="79" t="str">
        <f t="shared" si="22"/>
        <v>-</v>
      </c>
      <c r="BA42" s="80" t="str">
        <f t="shared" si="23"/>
        <v>-</v>
      </c>
      <c r="BB42" s="79" t="str">
        <f t="shared" si="24"/>
        <v>-</v>
      </c>
      <c r="BC42" s="80" t="str">
        <f t="shared" si="25"/>
        <v>-</v>
      </c>
      <c r="BD42" s="79" t="str">
        <f t="shared" si="26"/>
        <v>-</v>
      </c>
      <c r="BE42" s="80" t="str">
        <f t="shared" si="27"/>
        <v>-</v>
      </c>
      <c r="BF42" s="79" t="str">
        <f t="shared" si="28"/>
        <v>-</v>
      </c>
      <c r="BG42" s="80" t="str">
        <f t="shared" si="29"/>
        <v>-</v>
      </c>
      <c r="BH42" s="79" t="str">
        <f t="shared" si="30"/>
        <v>-</v>
      </c>
      <c r="BI42" s="80" t="str">
        <f t="shared" si="31"/>
        <v>-</v>
      </c>
      <c r="BJ42" s="73"/>
      <c r="BK42" s="73"/>
      <c r="BL42" s="73"/>
      <c r="BM42" s="73"/>
      <c r="BN42" s="73"/>
      <c r="BO42" s="73"/>
      <c r="BP42" s="73"/>
      <c r="BQ42" s="73"/>
      <c r="BR42" s="73"/>
      <c r="BS42" s="73"/>
    </row>
    <row r="43" spans="7:71" x14ac:dyDescent="0.25">
      <c r="G43" s="75">
        <v>5</v>
      </c>
      <c r="H43" s="79" t="str">
        <f t="shared" ref="H43:I43" si="96">IF(ISNUMBER(I351),I351,"-")</f>
        <v>-</v>
      </c>
      <c r="I43" s="80" t="str">
        <f t="shared" si="96"/>
        <v>-</v>
      </c>
      <c r="J43" s="79" t="str">
        <f t="shared" ref="J43:K43" si="97">IF(ISNUMBER(L351),L351,"-")</f>
        <v>-</v>
      </c>
      <c r="K43" s="80" t="str">
        <f t="shared" si="97"/>
        <v>-</v>
      </c>
      <c r="L43" s="79" t="str">
        <f t="shared" ref="L43:M43" si="98">IF(ISNUMBER(O351),O351,"-")</f>
        <v>-</v>
      </c>
      <c r="M43" s="80" t="str">
        <f t="shared" si="98"/>
        <v>-</v>
      </c>
      <c r="N43" s="79" t="str">
        <f t="shared" ref="N43:O43" si="99">IF(ISNUMBER(R351),R351,"-")</f>
        <v>-</v>
      </c>
      <c r="O43" s="80" t="str">
        <f t="shared" si="99"/>
        <v>-</v>
      </c>
      <c r="P43" s="79" t="str">
        <f t="shared" ref="P43:Q43" si="100">IF(ISNUMBER(U351),U351,"-")</f>
        <v>-</v>
      </c>
      <c r="Q43" s="80" t="str">
        <f t="shared" si="100"/>
        <v>-</v>
      </c>
      <c r="R43" s="79" t="str">
        <f t="shared" ref="R43:S43" si="101">IF(ISNUMBER(X351),X351,"-")</f>
        <v>-</v>
      </c>
      <c r="S43" s="80" t="str">
        <f t="shared" si="101"/>
        <v>-</v>
      </c>
      <c r="T43" s="79" t="str">
        <f t="shared" si="6"/>
        <v>-</v>
      </c>
      <c r="U43" s="80" t="str">
        <f t="shared" si="7"/>
        <v>-</v>
      </c>
      <c r="V43" s="79" t="str">
        <f t="shared" si="8"/>
        <v>-</v>
      </c>
      <c r="W43" s="80" t="str">
        <f t="shared" si="9"/>
        <v>-</v>
      </c>
      <c r="X43" s="79" t="str">
        <f t="shared" si="10"/>
        <v>-</v>
      </c>
      <c r="Y43" s="80" t="str">
        <f t="shared" si="11"/>
        <v>-</v>
      </c>
      <c r="Z43" s="79" t="str">
        <f t="shared" ref="Z43:AA43" si="102">IF(ISNUMBER(AJ351),AJ351,"-")</f>
        <v>-</v>
      </c>
      <c r="AA43" s="80" t="str">
        <f t="shared" si="102"/>
        <v>-</v>
      </c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O43" s="75">
        <v>5</v>
      </c>
      <c r="AP43" s="79" t="str">
        <f t="shared" ref="AP43:AQ43" si="103">IF(ISNUMBER(AQ351),AQ351,"-")</f>
        <v>-</v>
      </c>
      <c r="AQ43" s="80" t="str">
        <f t="shared" si="103"/>
        <v>-</v>
      </c>
      <c r="AR43" s="79" t="str">
        <f t="shared" si="14"/>
        <v>-</v>
      </c>
      <c r="AS43" s="80" t="str">
        <f t="shared" si="15"/>
        <v>-</v>
      </c>
      <c r="AT43" s="79" t="str">
        <f t="shared" si="16"/>
        <v>-</v>
      </c>
      <c r="AU43" s="80" t="str">
        <f t="shared" si="17"/>
        <v>-</v>
      </c>
      <c r="AV43" s="79" t="str">
        <f t="shared" si="18"/>
        <v>-</v>
      </c>
      <c r="AW43" s="80" t="str">
        <f t="shared" si="19"/>
        <v>-</v>
      </c>
      <c r="AX43" s="79" t="str">
        <f t="shared" si="20"/>
        <v>-</v>
      </c>
      <c r="AY43" s="80" t="str">
        <f t="shared" si="21"/>
        <v>-</v>
      </c>
      <c r="AZ43" s="79" t="str">
        <f t="shared" si="22"/>
        <v>-</v>
      </c>
      <c r="BA43" s="80" t="str">
        <f t="shared" si="23"/>
        <v>-</v>
      </c>
      <c r="BB43" s="79" t="str">
        <f t="shared" si="24"/>
        <v>-</v>
      </c>
      <c r="BC43" s="80" t="str">
        <f t="shared" si="25"/>
        <v>-</v>
      </c>
      <c r="BD43" s="79" t="str">
        <f t="shared" si="26"/>
        <v>-</v>
      </c>
      <c r="BE43" s="80" t="str">
        <f t="shared" si="27"/>
        <v>-</v>
      </c>
      <c r="BF43" s="79" t="str">
        <f t="shared" si="28"/>
        <v>-</v>
      </c>
      <c r="BG43" s="80" t="str">
        <f t="shared" si="29"/>
        <v>-</v>
      </c>
      <c r="BH43" s="79" t="str">
        <f t="shared" si="30"/>
        <v>-</v>
      </c>
      <c r="BI43" s="80" t="str">
        <f t="shared" si="31"/>
        <v>-</v>
      </c>
      <c r="BJ43" s="73"/>
      <c r="BK43" s="73"/>
      <c r="BL43" s="73"/>
      <c r="BM43" s="73"/>
      <c r="BN43" s="73"/>
      <c r="BO43" s="73"/>
      <c r="BP43" s="73"/>
      <c r="BQ43" s="73"/>
      <c r="BR43" s="73"/>
      <c r="BS43" s="73"/>
    </row>
    <row r="44" spans="7:71" x14ac:dyDescent="0.25">
      <c r="G44" s="75">
        <v>5.5</v>
      </c>
      <c r="H44" s="79" t="str">
        <f t="shared" ref="H44:I44" si="104">IF(ISNUMBER(I352),I352,"-")</f>
        <v>-</v>
      </c>
      <c r="I44" s="80" t="str">
        <f t="shared" si="104"/>
        <v>-</v>
      </c>
      <c r="J44" s="79" t="str">
        <f t="shared" ref="J44:K44" si="105">IF(ISNUMBER(L352),L352,"-")</f>
        <v>-</v>
      </c>
      <c r="K44" s="80" t="str">
        <f t="shared" si="105"/>
        <v>-</v>
      </c>
      <c r="L44" s="79" t="str">
        <f t="shared" ref="L44:M44" si="106">IF(ISNUMBER(O352),O352,"-")</f>
        <v>-</v>
      </c>
      <c r="M44" s="80" t="str">
        <f t="shared" si="106"/>
        <v>-</v>
      </c>
      <c r="N44" s="79" t="str">
        <f t="shared" ref="N44:O44" si="107">IF(ISNUMBER(R352),R352,"-")</f>
        <v>-</v>
      </c>
      <c r="O44" s="80" t="str">
        <f t="shared" si="107"/>
        <v>-</v>
      </c>
      <c r="P44" s="79" t="str">
        <f t="shared" ref="P44:Q44" si="108">IF(ISNUMBER(U352),U352,"-")</f>
        <v>-</v>
      </c>
      <c r="Q44" s="80" t="str">
        <f t="shared" si="108"/>
        <v>-</v>
      </c>
      <c r="R44" s="79" t="str">
        <f t="shared" ref="R44:S44" si="109">IF(ISNUMBER(X352),X352,"-")</f>
        <v>-</v>
      </c>
      <c r="S44" s="80" t="str">
        <f t="shared" si="109"/>
        <v>-</v>
      </c>
      <c r="T44" s="79" t="str">
        <f t="shared" si="6"/>
        <v>-</v>
      </c>
      <c r="U44" s="80" t="str">
        <f t="shared" si="7"/>
        <v>-</v>
      </c>
      <c r="V44" s="79" t="str">
        <f t="shared" si="8"/>
        <v>-</v>
      </c>
      <c r="W44" s="80" t="str">
        <f t="shared" si="9"/>
        <v>-</v>
      </c>
      <c r="X44" s="79" t="str">
        <f t="shared" si="10"/>
        <v>-</v>
      </c>
      <c r="Y44" s="80" t="str">
        <f t="shared" si="11"/>
        <v>-</v>
      </c>
      <c r="Z44" s="79" t="str">
        <f t="shared" ref="Z44:AA44" si="110">IF(ISNUMBER(AJ352),AJ352,"-")</f>
        <v>-</v>
      </c>
      <c r="AA44" s="80" t="str">
        <f t="shared" si="110"/>
        <v>-</v>
      </c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O44" s="75">
        <v>5.5</v>
      </c>
      <c r="AP44" s="79" t="str">
        <f t="shared" ref="AP44:AQ44" si="111">IF(ISNUMBER(AQ352),AQ352,"-")</f>
        <v>-</v>
      </c>
      <c r="AQ44" s="80" t="str">
        <f t="shared" si="111"/>
        <v>-</v>
      </c>
      <c r="AR44" s="79" t="str">
        <f t="shared" si="14"/>
        <v>-</v>
      </c>
      <c r="AS44" s="80" t="str">
        <f t="shared" si="15"/>
        <v>-</v>
      </c>
      <c r="AT44" s="79" t="str">
        <f t="shared" si="16"/>
        <v>-</v>
      </c>
      <c r="AU44" s="80" t="str">
        <f t="shared" si="17"/>
        <v>-</v>
      </c>
      <c r="AV44" s="79" t="str">
        <f t="shared" si="18"/>
        <v>-</v>
      </c>
      <c r="AW44" s="80" t="str">
        <f t="shared" si="19"/>
        <v>-</v>
      </c>
      <c r="AX44" s="79" t="str">
        <f t="shared" si="20"/>
        <v>-</v>
      </c>
      <c r="AY44" s="80" t="str">
        <f t="shared" si="21"/>
        <v>-</v>
      </c>
      <c r="AZ44" s="79" t="str">
        <f t="shared" si="22"/>
        <v>-</v>
      </c>
      <c r="BA44" s="80" t="str">
        <f t="shared" si="23"/>
        <v>-</v>
      </c>
      <c r="BB44" s="79" t="str">
        <f t="shared" si="24"/>
        <v>-</v>
      </c>
      <c r="BC44" s="80" t="str">
        <f t="shared" si="25"/>
        <v>-</v>
      </c>
      <c r="BD44" s="79" t="str">
        <f t="shared" si="26"/>
        <v>-</v>
      </c>
      <c r="BE44" s="80" t="str">
        <f t="shared" si="27"/>
        <v>-</v>
      </c>
      <c r="BF44" s="79" t="str">
        <f t="shared" si="28"/>
        <v>-</v>
      </c>
      <c r="BG44" s="80" t="str">
        <f t="shared" si="29"/>
        <v>-</v>
      </c>
      <c r="BH44" s="79" t="str">
        <f t="shared" si="30"/>
        <v>-</v>
      </c>
      <c r="BI44" s="80" t="str">
        <f t="shared" si="31"/>
        <v>-</v>
      </c>
      <c r="BJ44" s="73"/>
      <c r="BK44" s="73"/>
      <c r="BL44" s="73"/>
      <c r="BM44" s="73"/>
      <c r="BN44" s="73"/>
      <c r="BO44" s="73"/>
      <c r="BP44" s="73"/>
      <c r="BQ44" s="73"/>
      <c r="BR44" s="73"/>
      <c r="BS44" s="73"/>
    </row>
    <row r="45" spans="7:71" x14ac:dyDescent="0.25">
      <c r="G45" s="75">
        <v>6</v>
      </c>
      <c r="H45" s="79" t="str">
        <f t="shared" ref="H45:I45" si="112">IF(ISNUMBER(I353),I353,"-")</f>
        <v>-</v>
      </c>
      <c r="I45" s="80" t="str">
        <f t="shared" si="112"/>
        <v>-</v>
      </c>
      <c r="J45" s="79" t="str">
        <f t="shared" ref="J45:K45" si="113">IF(ISNUMBER(L353),L353,"-")</f>
        <v>-</v>
      </c>
      <c r="K45" s="80" t="str">
        <f t="shared" si="113"/>
        <v>-</v>
      </c>
      <c r="L45" s="79" t="str">
        <f t="shared" ref="L45:M45" si="114">IF(ISNUMBER(O353),O353,"-")</f>
        <v>-</v>
      </c>
      <c r="M45" s="80" t="str">
        <f t="shared" si="114"/>
        <v>-</v>
      </c>
      <c r="N45" s="79" t="str">
        <f t="shared" ref="N45:O45" si="115">IF(ISNUMBER(R353),R353,"-")</f>
        <v>-</v>
      </c>
      <c r="O45" s="80" t="str">
        <f t="shared" si="115"/>
        <v>-</v>
      </c>
      <c r="P45" s="79" t="str">
        <f t="shared" ref="P45:Q45" si="116">IF(ISNUMBER(U353),U353,"-")</f>
        <v>-</v>
      </c>
      <c r="Q45" s="80" t="str">
        <f t="shared" si="116"/>
        <v>-</v>
      </c>
      <c r="R45" s="79" t="str">
        <f t="shared" ref="R45:S45" si="117">IF(ISNUMBER(X353),X353,"-")</f>
        <v>-</v>
      </c>
      <c r="S45" s="80" t="str">
        <f t="shared" si="117"/>
        <v>-</v>
      </c>
      <c r="T45" s="79" t="str">
        <f t="shared" si="6"/>
        <v>-</v>
      </c>
      <c r="U45" s="80" t="str">
        <f t="shared" si="7"/>
        <v>-</v>
      </c>
      <c r="V45" s="79" t="str">
        <f t="shared" si="8"/>
        <v>-</v>
      </c>
      <c r="W45" s="80" t="str">
        <f t="shared" si="9"/>
        <v>-</v>
      </c>
      <c r="X45" s="79" t="str">
        <f t="shared" si="10"/>
        <v>-</v>
      </c>
      <c r="Y45" s="80" t="str">
        <f t="shared" si="11"/>
        <v>-</v>
      </c>
      <c r="Z45" s="79" t="str">
        <f t="shared" ref="Z45:AA45" si="118">IF(ISNUMBER(AJ353),AJ353,"-")</f>
        <v>-</v>
      </c>
      <c r="AA45" s="80" t="str">
        <f t="shared" si="118"/>
        <v>-</v>
      </c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O45" s="75">
        <v>6</v>
      </c>
      <c r="AP45" s="79" t="str">
        <f t="shared" ref="AP45:AQ45" si="119">IF(ISNUMBER(AQ353),AQ353,"-")</f>
        <v>-</v>
      </c>
      <c r="AQ45" s="80" t="str">
        <f t="shared" si="119"/>
        <v>-</v>
      </c>
      <c r="AR45" s="79" t="str">
        <f t="shared" si="14"/>
        <v>-</v>
      </c>
      <c r="AS45" s="80" t="str">
        <f t="shared" si="15"/>
        <v>-</v>
      </c>
      <c r="AT45" s="79" t="str">
        <f t="shared" si="16"/>
        <v>-</v>
      </c>
      <c r="AU45" s="80" t="str">
        <f t="shared" si="17"/>
        <v>-</v>
      </c>
      <c r="AV45" s="79" t="str">
        <f t="shared" si="18"/>
        <v>-</v>
      </c>
      <c r="AW45" s="80" t="str">
        <f t="shared" si="19"/>
        <v>-</v>
      </c>
      <c r="AX45" s="79" t="str">
        <f t="shared" si="20"/>
        <v>-</v>
      </c>
      <c r="AY45" s="80" t="str">
        <f t="shared" si="21"/>
        <v>-</v>
      </c>
      <c r="AZ45" s="79" t="str">
        <f t="shared" si="22"/>
        <v>-</v>
      </c>
      <c r="BA45" s="80" t="str">
        <f t="shared" si="23"/>
        <v>-</v>
      </c>
      <c r="BB45" s="79" t="str">
        <f t="shared" si="24"/>
        <v>-</v>
      </c>
      <c r="BC45" s="80" t="str">
        <f t="shared" si="25"/>
        <v>-</v>
      </c>
      <c r="BD45" s="79" t="str">
        <f t="shared" si="26"/>
        <v>-</v>
      </c>
      <c r="BE45" s="80" t="str">
        <f t="shared" si="27"/>
        <v>-</v>
      </c>
      <c r="BF45" s="79" t="str">
        <f t="shared" si="28"/>
        <v>-</v>
      </c>
      <c r="BG45" s="80" t="str">
        <f t="shared" si="29"/>
        <v>-</v>
      </c>
      <c r="BH45" s="79" t="str">
        <f t="shared" si="30"/>
        <v>-</v>
      </c>
      <c r="BI45" s="80" t="str">
        <f t="shared" si="31"/>
        <v>-</v>
      </c>
      <c r="BJ45" s="73"/>
      <c r="BK45" s="73"/>
      <c r="BL45" s="73"/>
      <c r="BM45" s="73"/>
      <c r="BN45" s="73"/>
      <c r="BO45" s="73"/>
      <c r="BP45" s="73"/>
      <c r="BQ45" s="73"/>
      <c r="BR45" s="73"/>
      <c r="BS45" s="73"/>
    </row>
    <row r="46" spans="7:71" x14ac:dyDescent="0.25">
      <c r="G46" s="75">
        <v>6.5</v>
      </c>
      <c r="H46" s="79" t="str">
        <f t="shared" ref="H46:I46" si="120">IF(ISNUMBER(I354),I354,"-")</f>
        <v>-</v>
      </c>
      <c r="I46" s="80" t="str">
        <f t="shared" si="120"/>
        <v>-</v>
      </c>
      <c r="J46" s="79" t="str">
        <f t="shared" ref="J46:K46" si="121">IF(ISNUMBER(L354),L354,"-")</f>
        <v>-</v>
      </c>
      <c r="K46" s="80" t="str">
        <f t="shared" si="121"/>
        <v>-</v>
      </c>
      <c r="L46" s="79" t="str">
        <f t="shared" ref="L46:M46" si="122">IF(ISNUMBER(O354),O354,"-")</f>
        <v>-</v>
      </c>
      <c r="M46" s="80" t="str">
        <f t="shared" si="122"/>
        <v>-</v>
      </c>
      <c r="N46" s="79" t="str">
        <f t="shared" ref="N46:O46" si="123">IF(ISNUMBER(R354),R354,"-")</f>
        <v>-</v>
      </c>
      <c r="O46" s="80" t="str">
        <f t="shared" si="123"/>
        <v>-</v>
      </c>
      <c r="P46" s="79" t="str">
        <f t="shared" ref="P46:Q46" si="124">IF(ISNUMBER(U354),U354,"-")</f>
        <v>-</v>
      </c>
      <c r="Q46" s="80" t="str">
        <f t="shared" si="124"/>
        <v>-</v>
      </c>
      <c r="R46" s="79" t="str">
        <f t="shared" ref="R46:S46" si="125">IF(ISNUMBER(X354),X354,"-")</f>
        <v>-</v>
      </c>
      <c r="S46" s="80" t="str">
        <f t="shared" si="125"/>
        <v>-</v>
      </c>
      <c r="T46" s="79" t="str">
        <f t="shared" si="6"/>
        <v>-</v>
      </c>
      <c r="U46" s="80" t="str">
        <f t="shared" si="7"/>
        <v>-</v>
      </c>
      <c r="V46" s="79" t="str">
        <f t="shared" si="8"/>
        <v>-</v>
      </c>
      <c r="W46" s="80" t="str">
        <f t="shared" si="9"/>
        <v>-</v>
      </c>
      <c r="X46" s="79" t="str">
        <f t="shared" si="10"/>
        <v>-</v>
      </c>
      <c r="Y46" s="80" t="str">
        <f t="shared" si="11"/>
        <v>-</v>
      </c>
      <c r="Z46" s="79" t="str">
        <f t="shared" ref="Z46:AA46" si="126">IF(ISNUMBER(AJ354),AJ354,"-")</f>
        <v>-</v>
      </c>
      <c r="AA46" s="80" t="str">
        <f t="shared" si="126"/>
        <v>-</v>
      </c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O46" s="75">
        <v>6.5</v>
      </c>
      <c r="AP46" s="79" t="str">
        <f t="shared" ref="AP46:AQ46" si="127">IF(ISNUMBER(AQ354),AQ354,"-")</f>
        <v>-</v>
      </c>
      <c r="AQ46" s="80" t="str">
        <f t="shared" si="127"/>
        <v>-</v>
      </c>
      <c r="AR46" s="79" t="str">
        <f t="shared" si="14"/>
        <v>-</v>
      </c>
      <c r="AS46" s="80" t="str">
        <f t="shared" si="15"/>
        <v>-</v>
      </c>
      <c r="AT46" s="79" t="str">
        <f t="shared" si="16"/>
        <v>-</v>
      </c>
      <c r="AU46" s="80" t="str">
        <f t="shared" si="17"/>
        <v>-</v>
      </c>
      <c r="AV46" s="79" t="str">
        <f t="shared" si="18"/>
        <v>-</v>
      </c>
      <c r="AW46" s="80" t="str">
        <f t="shared" si="19"/>
        <v>-</v>
      </c>
      <c r="AX46" s="79" t="str">
        <f t="shared" si="20"/>
        <v>-</v>
      </c>
      <c r="AY46" s="80" t="str">
        <f t="shared" si="21"/>
        <v>-</v>
      </c>
      <c r="AZ46" s="79" t="str">
        <f t="shared" si="22"/>
        <v>-</v>
      </c>
      <c r="BA46" s="80" t="str">
        <f t="shared" si="23"/>
        <v>-</v>
      </c>
      <c r="BB46" s="79" t="str">
        <f t="shared" si="24"/>
        <v>-</v>
      </c>
      <c r="BC46" s="80" t="str">
        <f t="shared" si="25"/>
        <v>-</v>
      </c>
      <c r="BD46" s="79" t="str">
        <f t="shared" si="26"/>
        <v>-</v>
      </c>
      <c r="BE46" s="80" t="str">
        <f t="shared" si="27"/>
        <v>-</v>
      </c>
      <c r="BF46" s="79" t="str">
        <f t="shared" si="28"/>
        <v>-</v>
      </c>
      <c r="BG46" s="80" t="str">
        <f t="shared" si="29"/>
        <v>-</v>
      </c>
      <c r="BH46" s="79" t="str">
        <f t="shared" si="30"/>
        <v>-</v>
      </c>
      <c r="BI46" s="80" t="str">
        <f t="shared" si="31"/>
        <v>-</v>
      </c>
      <c r="BJ46" s="73"/>
      <c r="BK46" s="73"/>
      <c r="BL46" s="73"/>
      <c r="BM46" s="73"/>
      <c r="BN46" s="73"/>
      <c r="BO46" s="73"/>
      <c r="BP46" s="73"/>
      <c r="BQ46" s="73"/>
      <c r="BR46" s="73"/>
      <c r="BS46" s="73"/>
    </row>
    <row r="47" spans="7:71" x14ac:dyDescent="0.25">
      <c r="G47" s="75">
        <v>7</v>
      </c>
      <c r="H47" s="79" t="str">
        <f t="shared" ref="H47:I47" si="128">IF(ISNUMBER(I355),I355,"-")</f>
        <v>-</v>
      </c>
      <c r="I47" s="80" t="str">
        <f t="shared" si="128"/>
        <v>-</v>
      </c>
      <c r="J47" s="79" t="str">
        <f t="shared" ref="J47:K47" si="129">IF(ISNUMBER(L355),L355,"-")</f>
        <v>-</v>
      </c>
      <c r="K47" s="80" t="str">
        <f t="shared" si="129"/>
        <v>-</v>
      </c>
      <c r="L47" s="79" t="str">
        <f t="shared" ref="L47:M47" si="130">IF(ISNUMBER(O355),O355,"-")</f>
        <v>-</v>
      </c>
      <c r="M47" s="80" t="str">
        <f t="shared" si="130"/>
        <v>-</v>
      </c>
      <c r="N47" s="79" t="str">
        <f t="shared" ref="N47:O47" si="131">IF(ISNUMBER(R355),R355,"-")</f>
        <v>-</v>
      </c>
      <c r="O47" s="80" t="str">
        <f t="shared" si="131"/>
        <v>-</v>
      </c>
      <c r="P47" s="79" t="str">
        <f t="shared" ref="P47:Q47" si="132">IF(ISNUMBER(U355),U355,"-")</f>
        <v>-</v>
      </c>
      <c r="Q47" s="80" t="str">
        <f t="shared" si="132"/>
        <v>-</v>
      </c>
      <c r="R47" s="79" t="str">
        <f t="shared" ref="R47:S47" si="133">IF(ISNUMBER(X355),X355,"-")</f>
        <v>-</v>
      </c>
      <c r="S47" s="80" t="str">
        <f t="shared" si="133"/>
        <v>-</v>
      </c>
      <c r="T47" s="79" t="str">
        <f t="shared" si="6"/>
        <v>-</v>
      </c>
      <c r="U47" s="80" t="str">
        <f t="shared" si="7"/>
        <v>-</v>
      </c>
      <c r="V47" s="79" t="str">
        <f t="shared" si="8"/>
        <v>-</v>
      </c>
      <c r="W47" s="80" t="str">
        <f t="shared" si="9"/>
        <v>-</v>
      </c>
      <c r="X47" s="79" t="str">
        <f t="shared" si="10"/>
        <v>-</v>
      </c>
      <c r="Y47" s="80" t="str">
        <f t="shared" si="11"/>
        <v>-</v>
      </c>
      <c r="Z47" s="79" t="str">
        <f t="shared" ref="Z47:AA47" si="134">IF(ISNUMBER(AJ355),AJ355,"-")</f>
        <v>-</v>
      </c>
      <c r="AA47" s="80" t="str">
        <f t="shared" si="134"/>
        <v>-</v>
      </c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O47" s="75">
        <v>7</v>
      </c>
      <c r="AP47" s="79" t="str">
        <f t="shared" ref="AP47:AQ47" si="135">IF(ISNUMBER(AQ355),AQ355,"-")</f>
        <v>-</v>
      </c>
      <c r="AQ47" s="80" t="str">
        <f t="shared" si="135"/>
        <v>-</v>
      </c>
      <c r="AR47" s="79" t="str">
        <f t="shared" si="14"/>
        <v>-</v>
      </c>
      <c r="AS47" s="80" t="str">
        <f t="shared" si="15"/>
        <v>-</v>
      </c>
      <c r="AT47" s="79" t="str">
        <f t="shared" si="16"/>
        <v>-</v>
      </c>
      <c r="AU47" s="80" t="str">
        <f t="shared" si="17"/>
        <v>-</v>
      </c>
      <c r="AV47" s="79" t="str">
        <f t="shared" si="18"/>
        <v>-</v>
      </c>
      <c r="AW47" s="80" t="str">
        <f t="shared" si="19"/>
        <v>-</v>
      </c>
      <c r="AX47" s="79" t="str">
        <f t="shared" si="20"/>
        <v>-</v>
      </c>
      <c r="AY47" s="80" t="str">
        <f t="shared" si="21"/>
        <v>-</v>
      </c>
      <c r="AZ47" s="79" t="str">
        <f t="shared" si="22"/>
        <v>-</v>
      </c>
      <c r="BA47" s="80" t="str">
        <f t="shared" si="23"/>
        <v>-</v>
      </c>
      <c r="BB47" s="79" t="str">
        <f t="shared" si="24"/>
        <v>-</v>
      </c>
      <c r="BC47" s="80" t="str">
        <f t="shared" si="25"/>
        <v>-</v>
      </c>
      <c r="BD47" s="79" t="str">
        <f t="shared" si="26"/>
        <v>-</v>
      </c>
      <c r="BE47" s="80" t="str">
        <f t="shared" si="27"/>
        <v>-</v>
      </c>
      <c r="BF47" s="79" t="str">
        <f t="shared" si="28"/>
        <v>-</v>
      </c>
      <c r="BG47" s="80" t="str">
        <f t="shared" si="29"/>
        <v>-</v>
      </c>
      <c r="BH47" s="79" t="str">
        <f t="shared" si="30"/>
        <v>-</v>
      </c>
      <c r="BI47" s="80" t="str">
        <f t="shared" si="31"/>
        <v>-</v>
      </c>
      <c r="BJ47" s="73"/>
      <c r="BK47" s="73"/>
      <c r="BL47" s="73"/>
      <c r="BM47" s="73"/>
      <c r="BN47" s="73"/>
      <c r="BO47" s="73"/>
      <c r="BP47" s="73"/>
      <c r="BQ47" s="73"/>
      <c r="BR47" s="73"/>
      <c r="BS47" s="73"/>
    </row>
    <row r="48" spans="7:71" x14ac:dyDescent="0.25">
      <c r="G48" s="75">
        <v>7.5</v>
      </c>
      <c r="H48" s="79" t="str">
        <f t="shared" ref="H48:I48" si="136">IF(ISNUMBER(I356),I356,"-")</f>
        <v>-</v>
      </c>
      <c r="I48" s="80" t="str">
        <f t="shared" si="136"/>
        <v>-</v>
      </c>
      <c r="J48" s="79" t="str">
        <f t="shared" ref="J48:K48" si="137">IF(ISNUMBER(L356),L356,"-")</f>
        <v>-</v>
      </c>
      <c r="K48" s="80" t="str">
        <f t="shared" si="137"/>
        <v>-</v>
      </c>
      <c r="L48" s="79" t="str">
        <f t="shared" ref="L48:M48" si="138">IF(ISNUMBER(O356),O356,"-")</f>
        <v>-</v>
      </c>
      <c r="M48" s="80" t="str">
        <f t="shared" si="138"/>
        <v>-</v>
      </c>
      <c r="N48" s="79" t="str">
        <f t="shared" ref="N48:O48" si="139">IF(ISNUMBER(R356),R356,"-")</f>
        <v>-</v>
      </c>
      <c r="O48" s="80" t="str">
        <f t="shared" si="139"/>
        <v>-</v>
      </c>
      <c r="P48" s="79" t="str">
        <f t="shared" ref="P48:Q48" si="140">IF(ISNUMBER(U356),U356,"-")</f>
        <v>-</v>
      </c>
      <c r="Q48" s="80" t="str">
        <f t="shared" si="140"/>
        <v>-</v>
      </c>
      <c r="R48" s="79" t="str">
        <f t="shared" ref="R48:S48" si="141">IF(ISNUMBER(X356),X356,"-")</f>
        <v>-</v>
      </c>
      <c r="S48" s="80" t="str">
        <f t="shared" si="141"/>
        <v>-</v>
      </c>
      <c r="T48" s="79" t="str">
        <f t="shared" si="6"/>
        <v>-</v>
      </c>
      <c r="U48" s="80" t="str">
        <f t="shared" si="7"/>
        <v>-</v>
      </c>
      <c r="V48" s="79" t="str">
        <f t="shared" si="8"/>
        <v>-</v>
      </c>
      <c r="W48" s="80" t="str">
        <f t="shared" si="9"/>
        <v>-</v>
      </c>
      <c r="X48" s="79" t="str">
        <f t="shared" si="10"/>
        <v>-</v>
      </c>
      <c r="Y48" s="80" t="str">
        <f t="shared" si="11"/>
        <v>-</v>
      </c>
      <c r="Z48" s="79" t="str">
        <f t="shared" ref="Z48:AA48" si="142">IF(ISNUMBER(AJ356),AJ356,"-")</f>
        <v>-</v>
      </c>
      <c r="AA48" s="80" t="str">
        <f t="shared" si="142"/>
        <v>-</v>
      </c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O48" s="75">
        <v>7.5</v>
      </c>
      <c r="AP48" s="79" t="str">
        <f t="shared" ref="AP48:AQ48" si="143">IF(ISNUMBER(AQ356),AQ356,"-")</f>
        <v>-</v>
      </c>
      <c r="AQ48" s="80" t="str">
        <f t="shared" si="143"/>
        <v>-</v>
      </c>
      <c r="AR48" s="79" t="str">
        <f t="shared" si="14"/>
        <v>-</v>
      </c>
      <c r="AS48" s="80" t="str">
        <f t="shared" si="15"/>
        <v>-</v>
      </c>
      <c r="AT48" s="79" t="str">
        <f t="shared" si="16"/>
        <v>-</v>
      </c>
      <c r="AU48" s="80" t="str">
        <f t="shared" si="17"/>
        <v>-</v>
      </c>
      <c r="AV48" s="79" t="str">
        <f t="shared" si="18"/>
        <v>-</v>
      </c>
      <c r="AW48" s="80" t="str">
        <f t="shared" si="19"/>
        <v>-</v>
      </c>
      <c r="AX48" s="79" t="str">
        <f t="shared" si="20"/>
        <v>-</v>
      </c>
      <c r="AY48" s="80" t="str">
        <f t="shared" si="21"/>
        <v>-</v>
      </c>
      <c r="AZ48" s="79" t="str">
        <f t="shared" si="22"/>
        <v>-</v>
      </c>
      <c r="BA48" s="80" t="str">
        <f t="shared" si="23"/>
        <v>-</v>
      </c>
      <c r="BB48" s="79" t="str">
        <f t="shared" si="24"/>
        <v>-</v>
      </c>
      <c r="BC48" s="80" t="str">
        <f t="shared" si="25"/>
        <v>-</v>
      </c>
      <c r="BD48" s="79" t="str">
        <f t="shared" si="26"/>
        <v>-</v>
      </c>
      <c r="BE48" s="80" t="str">
        <f t="shared" si="27"/>
        <v>-</v>
      </c>
      <c r="BF48" s="79" t="str">
        <f t="shared" si="28"/>
        <v>-</v>
      </c>
      <c r="BG48" s="80" t="str">
        <f t="shared" si="29"/>
        <v>-</v>
      </c>
      <c r="BH48" s="79" t="str">
        <f t="shared" si="30"/>
        <v>-</v>
      </c>
      <c r="BI48" s="80" t="str">
        <f t="shared" si="31"/>
        <v>-</v>
      </c>
      <c r="BJ48" s="73"/>
      <c r="BK48" s="73"/>
      <c r="BL48" s="73"/>
      <c r="BM48" s="73"/>
      <c r="BN48" s="73"/>
      <c r="BO48" s="73"/>
      <c r="BP48" s="73"/>
      <c r="BQ48" s="73"/>
      <c r="BR48" s="73"/>
      <c r="BS48" s="73"/>
    </row>
    <row r="49" spans="7:71" x14ac:dyDescent="0.25">
      <c r="G49" s="75">
        <v>8</v>
      </c>
      <c r="H49" s="79" t="str">
        <f t="shared" ref="H49:I49" si="144">IF(ISNUMBER(I357),I357,"-")</f>
        <v>-</v>
      </c>
      <c r="I49" s="80" t="str">
        <f t="shared" si="144"/>
        <v>-</v>
      </c>
      <c r="J49" s="79" t="str">
        <f t="shared" ref="J49:K49" si="145">IF(ISNUMBER(L357),L357,"-")</f>
        <v>-</v>
      </c>
      <c r="K49" s="80" t="str">
        <f t="shared" si="145"/>
        <v>-</v>
      </c>
      <c r="L49" s="79" t="str">
        <f t="shared" ref="L49:M49" si="146">IF(ISNUMBER(O357),O357,"-")</f>
        <v>-</v>
      </c>
      <c r="M49" s="80" t="str">
        <f t="shared" si="146"/>
        <v>-</v>
      </c>
      <c r="N49" s="79" t="str">
        <f t="shared" ref="N49:O49" si="147">IF(ISNUMBER(R357),R357,"-")</f>
        <v>-</v>
      </c>
      <c r="O49" s="80" t="str">
        <f t="shared" si="147"/>
        <v>-</v>
      </c>
      <c r="P49" s="79" t="str">
        <f t="shared" ref="P49:Q49" si="148">IF(ISNUMBER(U357),U357,"-")</f>
        <v>-</v>
      </c>
      <c r="Q49" s="80" t="str">
        <f t="shared" si="148"/>
        <v>-</v>
      </c>
      <c r="R49" s="79" t="str">
        <f t="shared" ref="R49:S49" si="149">IF(ISNUMBER(X357),X357,"-")</f>
        <v>-</v>
      </c>
      <c r="S49" s="80" t="str">
        <f t="shared" si="149"/>
        <v>-</v>
      </c>
      <c r="T49" s="79" t="str">
        <f t="shared" si="6"/>
        <v>-</v>
      </c>
      <c r="U49" s="80" t="str">
        <f t="shared" si="7"/>
        <v>-</v>
      </c>
      <c r="V49" s="79" t="str">
        <f t="shared" si="8"/>
        <v>-</v>
      </c>
      <c r="W49" s="80" t="str">
        <f t="shared" si="9"/>
        <v>-</v>
      </c>
      <c r="X49" s="79" t="str">
        <f t="shared" si="10"/>
        <v>-</v>
      </c>
      <c r="Y49" s="80" t="str">
        <f t="shared" si="11"/>
        <v>-</v>
      </c>
      <c r="Z49" s="79" t="str">
        <f t="shared" ref="Z49:AA49" si="150">IF(ISNUMBER(AJ357),AJ357,"-")</f>
        <v>-</v>
      </c>
      <c r="AA49" s="80" t="str">
        <f t="shared" si="150"/>
        <v>-</v>
      </c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O49" s="75">
        <v>8</v>
      </c>
      <c r="AP49" s="79" t="str">
        <f t="shared" ref="AP49:AQ49" si="151">IF(ISNUMBER(AQ357),AQ357,"-")</f>
        <v>-</v>
      </c>
      <c r="AQ49" s="80" t="str">
        <f t="shared" si="151"/>
        <v>-</v>
      </c>
      <c r="AR49" s="79" t="str">
        <f t="shared" si="14"/>
        <v>-</v>
      </c>
      <c r="AS49" s="80" t="str">
        <f t="shared" si="15"/>
        <v>-</v>
      </c>
      <c r="AT49" s="79" t="str">
        <f t="shared" si="16"/>
        <v>-</v>
      </c>
      <c r="AU49" s="80" t="str">
        <f t="shared" si="17"/>
        <v>-</v>
      </c>
      <c r="AV49" s="79" t="str">
        <f t="shared" si="18"/>
        <v>-</v>
      </c>
      <c r="AW49" s="80" t="str">
        <f t="shared" si="19"/>
        <v>-</v>
      </c>
      <c r="AX49" s="79" t="str">
        <f t="shared" si="20"/>
        <v>-</v>
      </c>
      <c r="AY49" s="80" t="str">
        <f t="shared" si="21"/>
        <v>-</v>
      </c>
      <c r="AZ49" s="79" t="str">
        <f t="shared" si="22"/>
        <v>-</v>
      </c>
      <c r="BA49" s="80" t="str">
        <f t="shared" si="23"/>
        <v>-</v>
      </c>
      <c r="BB49" s="79" t="str">
        <f t="shared" si="24"/>
        <v>-</v>
      </c>
      <c r="BC49" s="80" t="str">
        <f t="shared" si="25"/>
        <v>-</v>
      </c>
      <c r="BD49" s="79" t="str">
        <f t="shared" si="26"/>
        <v>-</v>
      </c>
      <c r="BE49" s="80" t="str">
        <f t="shared" si="27"/>
        <v>-</v>
      </c>
      <c r="BF49" s="79" t="str">
        <f t="shared" si="28"/>
        <v>-</v>
      </c>
      <c r="BG49" s="80" t="str">
        <f t="shared" si="29"/>
        <v>-</v>
      </c>
      <c r="BH49" s="79" t="str">
        <f t="shared" si="30"/>
        <v>-</v>
      </c>
      <c r="BI49" s="80" t="str">
        <f t="shared" si="31"/>
        <v>-</v>
      </c>
      <c r="BJ49" s="73"/>
      <c r="BK49" s="73"/>
      <c r="BL49" s="73"/>
      <c r="BM49" s="73"/>
      <c r="BN49" s="73"/>
      <c r="BO49" s="73"/>
      <c r="BP49" s="73"/>
      <c r="BQ49" s="73"/>
      <c r="BR49" s="73"/>
      <c r="BS49" s="73"/>
    </row>
    <row r="50" spans="7:71" x14ac:dyDescent="0.25">
      <c r="G50" s="75">
        <v>8.5</v>
      </c>
      <c r="H50" s="79" t="str">
        <f t="shared" ref="H50:I50" si="152">IF(ISNUMBER(I358),I358,"-")</f>
        <v>-</v>
      </c>
      <c r="I50" s="80" t="str">
        <f t="shared" si="152"/>
        <v>-</v>
      </c>
      <c r="J50" s="79" t="str">
        <f t="shared" ref="J50:K50" si="153">IF(ISNUMBER(L358),L358,"-")</f>
        <v>-</v>
      </c>
      <c r="K50" s="80" t="str">
        <f t="shared" si="153"/>
        <v>-</v>
      </c>
      <c r="L50" s="79" t="str">
        <f t="shared" ref="L50:M50" si="154">IF(ISNUMBER(O358),O358,"-")</f>
        <v>-</v>
      </c>
      <c r="M50" s="80" t="str">
        <f t="shared" si="154"/>
        <v>-</v>
      </c>
      <c r="N50" s="79" t="str">
        <f t="shared" ref="N50:O50" si="155">IF(ISNUMBER(R358),R358,"-")</f>
        <v>-</v>
      </c>
      <c r="O50" s="80" t="str">
        <f t="shared" si="155"/>
        <v>-</v>
      </c>
      <c r="P50" s="79" t="str">
        <f t="shared" ref="P50:Q50" si="156">IF(ISNUMBER(U358),U358,"-")</f>
        <v>-</v>
      </c>
      <c r="Q50" s="80" t="str">
        <f t="shared" si="156"/>
        <v>-</v>
      </c>
      <c r="R50" s="79" t="str">
        <f t="shared" ref="R50:S50" si="157">IF(ISNUMBER(X358),X358,"-")</f>
        <v>-</v>
      </c>
      <c r="S50" s="80" t="str">
        <f t="shared" si="157"/>
        <v>-</v>
      </c>
      <c r="T50" s="79" t="str">
        <f t="shared" si="6"/>
        <v>-</v>
      </c>
      <c r="U50" s="80" t="str">
        <f t="shared" si="7"/>
        <v>-</v>
      </c>
      <c r="V50" s="79" t="str">
        <f t="shared" si="8"/>
        <v>-</v>
      </c>
      <c r="W50" s="80" t="str">
        <f t="shared" si="9"/>
        <v>-</v>
      </c>
      <c r="X50" s="79" t="str">
        <f t="shared" si="10"/>
        <v>-</v>
      </c>
      <c r="Y50" s="80" t="str">
        <f t="shared" si="11"/>
        <v>-</v>
      </c>
      <c r="Z50" s="79" t="str">
        <f t="shared" ref="Z50:AA50" si="158">IF(ISNUMBER(AJ358),AJ358,"-")</f>
        <v>-</v>
      </c>
      <c r="AA50" s="80" t="str">
        <f t="shared" si="158"/>
        <v>-</v>
      </c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O50" s="75">
        <v>8.5</v>
      </c>
      <c r="AP50" s="79" t="str">
        <f t="shared" ref="AP50:AQ50" si="159">IF(ISNUMBER(AQ358),AQ358,"-")</f>
        <v>-</v>
      </c>
      <c r="AQ50" s="80" t="str">
        <f t="shared" si="159"/>
        <v>-</v>
      </c>
      <c r="AR50" s="79" t="str">
        <f t="shared" si="14"/>
        <v>-</v>
      </c>
      <c r="AS50" s="80" t="str">
        <f t="shared" si="15"/>
        <v>-</v>
      </c>
      <c r="AT50" s="79" t="str">
        <f t="shared" si="16"/>
        <v>-</v>
      </c>
      <c r="AU50" s="80" t="str">
        <f t="shared" si="17"/>
        <v>-</v>
      </c>
      <c r="AV50" s="79" t="str">
        <f t="shared" si="18"/>
        <v>-</v>
      </c>
      <c r="AW50" s="80" t="str">
        <f t="shared" si="19"/>
        <v>-</v>
      </c>
      <c r="AX50" s="79" t="str">
        <f t="shared" si="20"/>
        <v>-</v>
      </c>
      <c r="AY50" s="80" t="str">
        <f t="shared" si="21"/>
        <v>-</v>
      </c>
      <c r="AZ50" s="79" t="str">
        <f t="shared" si="22"/>
        <v>-</v>
      </c>
      <c r="BA50" s="80" t="str">
        <f t="shared" si="23"/>
        <v>-</v>
      </c>
      <c r="BB50" s="79" t="str">
        <f t="shared" si="24"/>
        <v>-</v>
      </c>
      <c r="BC50" s="80" t="str">
        <f t="shared" si="25"/>
        <v>-</v>
      </c>
      <c r="BD50" s="79" t="str">
        <f t="shared" si="26"/>
        <v>-</v>
      </c>
      <c r="BE50" s="80" t="str">
        <f t="shared" si="27"/>
        <v>-</v>
      </c>
      <c r="BF50" s="79" t="str">
        <f t="shared" si="28"/>
        <v>-</v>
      </c>
      <c r="BG50" s="80" t="str">
        <f t="shared" si="29"/>
        <v>-</v>
      </c>
      <c r="BH50" s="79" t="str">
        <f t="shared" si="30"/>
        <v>-</v>
      </c>
      <c r="BI50" s="80" t="str">
        <f t="shared" si="31"/>
        <v>-</v>
      </c>
      <c r="BJ50" s="73"/>
      <c r="BK50" s="73"/>
      <c r="BL50" s="73"/>
      <c r="BM50" s="73"/>
      <c r="BN50" s="73"/>
      <c r="BO50" s="73"/>
      <c r="BP50" s="73"/>
      <c r="BQ50" s="73"/>
      <c r="BR50" s="73"/>
      <c r="BS50" s="73"/>
    </row>
    <row r="51" spans="7:71" x14ac:dyDescent="0.25">
      <c r="G51" s="75">
        <v>9</v>
      </c>
      <c r="H51" s="79" t="str">
        <f t="shared" ref="H51:I51" si="160">IF(ISNUMBER(I359),I359,"-")</f>
        <v>-</v>
      </c>
      <c r="I51" s="80" t="str">
        <f t="shared" si="160"/>
        <v>-</v>
      </c>
      <c r="J51" s="79" t="str">
        <f t="shared" ref="J51:K51" si="161">IF(ISNUMBER(L359),L359,"-")</f>
        <v>-</v>
      </c>
      <c r="K51" s="80" t="str">
        <f t="shared" si="161"/>
        <v>-</v>
      </c>
      <c r="L51" s="79" t="str">
        <f t="shared" ref="L51:M51" si="162">IF(ISNUMBER(O359),O359,"-")</f>
        <v>-</v>
      </c>
      <c r="M51" s="80" t="str">
        <f t="shared" si="162"/>
        <v>-</v>
      </c>
      <c r="N51" s="79" t="str">
        <f t="shared" ref="N51:O51" si="163">IF(ISNUMBER(R359),R359,"-")</f>
        <v>-</v>
      </c>
      <c r="O51" s="80" t="str">
        <f t="shared" si="163"/>
        <v>-</v>
      </c>
      <c r="P51" s="79" t="str">
        <f t="shared" ref="P51:Q51" si="164">IF(ISNUMBER(U359),U359,"-")</f>
        <v>-</v>
      </c>
      <c r="Q51" s="80" t="str">
        <f t="shared" si="164"/>
        <v>-</v>
      </c>
      <c r="R51" s="79" t="str">
        <f t="shared" ref="R51:S51" si="165">IF(ISNUMBER(X359),X359,"-")</f>
        <v>-</v>
      </c>
      <c r="S51" s="80" t="str">
        <f t="shared" si="165"/>
        <v>-</v>
      </c>
      <c r="T51" s="79" t="str">
        <f t="shared" si="6"/>
        <v>-</v>
      </c>
      <c r="U51" s="80" t="str">
        <f t="shared" si="7"/>
        <v>-</v>
      </c>
      <c r="V51" s="79" t="str">
        <f t="shared" si="8"/>
        <v>-</v>
      </c>
      <c r="W51" s="80" t="str">
        <f t="shared" si="9"/>
        <v>-</v>
      </c>
      <c r="X51" s="79" t="str">
        <f t="shared" si="10"/>
        <v>-</v>
      </c>
      <c r="Y51" s="80" t="str">
        <f t="shared" si="11"/>
        <v>-</v>
      </c>
      <c r="Z51" s="79" t="str">
        <f t="shared" ref="Z51:AA51" si="166">IF(ISNUMBER(AJ359),AJ359,"-")</f>
        <v>-</v>
      </c>
      <c r="AA51" s="80" t="str">
        <f t="shared" si="166"/>
        <v>-</v>
      </c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O51" s="75">
        <v>9</v>
      </c>
      <c r="AP51" s="79" t="str">
        <f t="shared" ref="AP51:AQ51" si="167">IF(ISNUMBER(AQ359),AQ359,"-")</f>
        <v>-</v>
      </c>
      <c r="AQ51" s="80" t="str">
        <f t="shared" si="167"/>
        <v>-</v>
      </c>
      <c r="AR51" s="79" t="str">
        <f t="shared" si="14"/>
        <v>-</v>
      </c>
      <c r="AS51" s="80" t="str">
        <f t="shared" si="15"/>
        <v>-</v>
      </c>
      <c r="AT51" s="79" t="str">
        <f t="shared" si="16"/>
        <v>-</v>
      </c>
      <c r="AU51" s="80" t="str">
        <f t="shared" si="17"/>
        <v>-</v>
      </c>
      <c r="AV51" s="79" t="str">
        <f t="shared" si="18"/>
        <v>-</v>
      </c>
      <c r="AW51" s="80" t="str">
        <f t="shared" si="19"/>
        <v>-</v>
      </c>
      <c r="AX51" s="79" t="str">
        <f t="shared" si="20"/>
        <v>-</v>
      </c>
      <c r="AY51" s="80" t="str">
        <f t="shared" si="21"/>
        <v>-</v>
      </c>
      <c r="AZ51" s="79" t="str">
        <f t="shared" si="22"/>
        <v>-</v>
      </c>
      <c r="BA51" s="80" t="str">
        <f t="shared" si="23"/>
        <v>-</v>
      </c>
      <c r="BB51" s="79" t="str">
        <f t="shared" si="24"/>
        <v>-</v>
      </c>
      <c r="BC51" s="80" t="str">
        <f t="shared" si="25"/>
        <v>-</v>
      </c>
      <c r="BD51" s="79" t="str">
        <f t="shared" si="26"/>
        <v>-</v>
      </c>
      <c r="BE51" s="80" t="str">
        <f t="shared" si="27"/>
        <v>-</v>
      </c>
      <c r="BF51" s="79" t="str">
        <f t="shared" si="28"/>
        <v>-</v>
      </c>
      <c r="BG51" s="80" t="str">
        <f t="shared" si="29"/>
        <v>-</v>
      </c>
      <c r="BH51" s="79" t="str">
        <f t="shared" si="30"/>
        <v>-</v>
      </c>
      <c r="BI51" s="80" t="str">
        <f t="shared" si="31"/>
        <v>-</v>
      </c>
      <c r="BJ51" s="73"/>
      <c r="BK51" s="73"/>
      <c r="BL51" s="73"/>
      <c r="BM51" s="73"/>
      <c r="BN51" s="73"/>
      <c r="BO51" s="73"/>
      <c r="BP51" s="73"/>
      <c r="BQ51" s="73"/>
      <c r="BR51" s="73"/>
      <c r="BS51" s="73"/>
    </row>
    <row r="52" spans="7:71" x14ac:dyDescent="0.25">
      <c r="G52" s="75">
        <v>9.5</v>
      </c>
      <c r="H52" s="79" t="str">
        <f t="shared" ref="H52:I52" si="168">IF(ISNUMBER(I360),I360,"-")</f>
        <v>-</v>
      </c>
      <c r="I52" s="80" t="str">
        <f t="shared" si="168"/>
        <v>-</v>
      </c>
      <c r="J52" s="79" t="str">
        <f t="shared" ref="J52:K52" si="169">IF(ISNUMBER(L360),L360,"-")</f>
        <v>-</v>
      </c>
      <c r="K52" s="80" t="str">
        <f t="shared" si="169"/>
        <v>-</v>
      </c>
      <c r="L52" s="79" t="str">
        <f t="shared" ref="L52:M52" si="170">IF(ISNUMBER(O360),O360,"-")</f>
        <v>-</v>
      </c>
      <c r="M52" s="80" t="str">
        <f t="shared" si="170"/>
        <v>-</v>
      </c>
      <c r="N52" s="79" t="str">
        <f t="shared" ref="N52:O52" si="171">IF(ISNUMBER(R360),R360,"-")</f>
        <v>-</v>
      </c>
      <c r="O52" s="80" t="str">
        <f t="shared" si="171"/>
        <v>-</v>
      </c>
      <c r="P52" s="79" t="str">
        <f t="shared" ref="P52:Q52" si="172">IF(ISNUMBER(U360),U360,"-")</f>
        <v>-</v>
      </c>
      <c r="Q52" s="80" t="str">
        <f t="shared" si="172"/>
        <v>-</v>
      </c>
      <c r="R52" s="79" t="str">
        <f t="shared" ref="R52:S52" si="173">IF(ISNUMBER(X360),X360,"-")</f>
        <v>-</v>
      </c>
      <c r="S52" s="80" t="str">
        <f t="shared" si="173"/>
        <v>-</v>
      </c>
      <c r="T52" s="79" t="str">
        <f t="shared" si="6"/>
        <v>-</v>
      </c>
      <c r="U52" s="80" t="str">
        <f t="shared" si="7"/>
        <v>-</v>
      </c>
      <c r="V52" s="79" t="str">
        <f t="shared" si="8"/>
        <v>-</v>
      </c>
      <c r="W52" s="80" t="str">
        <f t="shared" si="9"/>
        <v>-</v>
      </c>
      <c r="X52" s="79" t="str">
        <f t="shared" si="10"/>
        <v>-</v>
      </c>
      <c r="Y52" s="80" t="str">
        <f t="shared" si="11"/>
        <v>-</v>
      </c>
      <c r="Z52" s="79" t="str">
        <f t="shared" ref="Z52:AA52" si="174">IF(ISNUMBER(AJ360),AJ360,"-")</f>
        <v>-</v>
      </c>
      <c r="AA52" s="80" t="str">
        <f t="shared" si="174"/>
        <v>-</v>
      </c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O52" s="75">
        <v>9.5</v>
      </c>
      <c r="AP52" s="79" t="str">
        <f t="shared" ref="AP52:AQ52" si="175">IF(ISNUMBER(AQ360),AQ360,"-")</f>
        <v>-</v>
      </c>
      <c r="AQ52" s="80" t="str">
        <f t="shared" si="175"/>
        <v>-</v>
      </c>
      <c r="AR52" s="79" t="str">
        <f t="shared" si="14"/>
        <v>-</v>
      </c>
      <c r="AS52" s="80" t="str">
        <f t="shared" si="15"/>
        <v>-</v>
      </c>
      <c r="AT52" s="79" t="str">
        <f t="shared" si="16"/>
        <v>-</v>
      </c>
      <c r="AU52" s="80" t="str">
        <f t="shared" si="17"/>
        <v>-</v>
      </c>
      <c r="AV52" s="79" t="str">
        <f t="shared" si="18"/>
        <v>-</v>
      </c>
      <c r="AW52" s="80" t="str">
        <f t="shared" si="19"/>
        <v>-</v>
      </c>
      <c r="AX52" s="79" t="str">
        <f t="shared" si="20"/>
        <v>-</v>
      </c>
      <c r="AY52" s="80" t="str">
        <f t="shared" si="21"/>
        <v>-</v>
      </c>
      <c r="AZ52" s="79" t="str">
        <f t="shared" si="22"/>
        <v>-</v>
      </c>
      <c r="BA52" s="80" t="str">
        <f t="shared" si="23"/>
        <v>-</v>
      </c>
      <c r="BB52" s="79" t="str">
        <f t="shared" si="24"/>
        <v>-</v>
      </c>
      <c r="BC52" s="80" t="str">
        <f t="shared" si="25"/>
        <v>-</v>
      </c>
      <c r="BD52" s="79" t="str">
        <f t="shared" si="26"/>
        <v>-</v>
      </c>
      <c r="BE52" s="80" t="str">
        <f t="shared" si="27"/>
        <v>-</v>
      </c>
      <c r="BF52" s="79" t="str">
        <f t="shared" si="28"/>
        <v>-</v>
      </c>
      <c r="BG52" s="80" t="str">
        <f t="shared" si="29"/>
        <v>-</v>
      </c>
      <c r="BH52" s="79" t="str">
        <f t="shared" si="30"/>
        <v>-</v>
      </c>
      <c r="BI52" s="80" t="str">
        <f t="shared" si="31"/>
        <v>-</v>
      </c>
      <c r="BJ52" s="73"/>
      <c r="BK52" s="73"/>
      <c r="BL52" s="73"/>
      <c r="BM52" s="73"/>
      <c r="BN52" s="73"/>
      <c r="BO52" s="73"/>
      <c r="BP52" s="73"/>
      <c r="BQ52" s="73"/>
      <c r="BR52" s="73"/>
      <c r="BS52" s="73"/>
    </row>
    <row r="53" spans="7:71" x14ac:dyDescent="0.25">
      <c r="G53" s="75">
        <v>10</v>
      </c>
      <c r="H53" s="79" t="str">
        <f t="shared" ref="H53:I53" si="176">IF(ISNUMBER(I361),I361,"-")</f>
        <v>-</v>
      </c>
      <c r="I53" s="80" t="str">
        <f t="shared" si="176"/>
        <v>-</v>
      </c>
      <c r="J53" s="79" t="str">
        <f t="shared" ref="J53:K53" si="177">IF(ISNUMBER(L361),L361,"-")</f>
        <v>-</v>
      </c>
      <c r="K53" s="80" t="str">
        <f t="shared" si="177"/>
        <v>-</v>
      </c>
      <c r="L53" s="79" t="str">
        <f t="shared" ref="L53:M53" si="178">IF(ISNUMBER(O361),O361,"-")</f>
        <v>-</v>
      </c>
      <c r="M53" s="80" t="str">
        <f t="shared" si="178"/>
        <v>-</v>
      </c>
      <c r="N53" s="79" t="str">
        <f t="shared" ref="N53:O53" si="179">IF(ISNUMBER(R361),R361,"-")</f>
        <v>-</v>
      </c>
      <c r="O53" s="80" t="str">
        <f t="shared" si="179"/>
        <v>-</v>
      </c>
      <c r="P53" s="79" t="str">
        <f t="shared" ref="P53:Q53" si="180">IF(ISNUMBER(U361),U361,"-")</f>
        <v>-</v>
      </c>
      <c r="Q53" s="80" t="str">
        <f t="shared" si="180"/>
        <v>-</v>
      </c>
      <c r="R53" s="79" t="str">
        <f t="shared" ref="R53:S53" si="181">IF(ISNUMBER(X361),X361,"-")</f>
        <v>-</v>
      </c>
      <c r="S53" s="80" t="str">
        <f t="shared" si="181"/>
        <v>-</v>
      </c>
      <c r="T53" s="79" t="str">
        <f t="shared" si="6"/>
        <v>-</v>
      </c>
      <c r="U53" s="80" t="str">
        <f t="shared" si="7"/>
        <v>-</v>
      </c>
      <c r="V53" s="79" t="str">
        <f t="shared" si="8"/>
        <v>-</v>
      </c>
      <c r="W53" s="80" t="str">
        <f t="shared" si="9"/>
        <v>-</v>
      </c>
      <c r="X53" s="79" t="str">
        <f t="shared" si="10"/>
        <v>-</v>
      </c>
      <c r="Y53" s="80" t="str">
        <f t="shared" si="11"/>
        <v>-</v>
      </c>
      <c r="Z53" s="79" t="str">
        <f t="shared" ref="Z53:AA53" si="182">IF(ISNUMBER(AJ361),AJ361,"-")</f>
        <v>-</v>
      </c>
      <c r="AA53" s="80" t="str">
        <f t="shared" si="182"/>
        <v>-</v>
      </c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O53" s="75">
        <v>10</v>
      </c>
      <c r="AP53" s="79" t="str">
        <f t="shared" ref="AP53:AQ53" si="183">IF(ISNUMBER(AQ361),AQ361,"-")</f>
        <v>-</v>
      </c>
      <c r="AQ53" s="80" t="str">
        <f t="shared" si="183"/>
        <v>-</v>
      </c>
      <c r="AR53" s="79" t="str">
        <f t="shared" si="14"/>
        <v>-</v>
      </c>
      <c r="AS53" s="80" t="str">
        <f t="shared" si="15"/>
        <v>-</v>
      </c>
      <c r="AT53" s="79" t="str">
        <f t="shared" si="16"/>
        <v>-</v>
      </c>
      <c r="AU53" s="80" t="str">
        <f t="shared" si="17"/>
        <v>-</v>
      </c>
      <c r="AV53" s="79" t="str">
        <f t="shared" si="18"/>
        <v>-</v>
      </c>
      <c r="AW53" s="80" t="str">
        <f t="shared" si="19"/>
        <v>-</v>
      </c>
      <c r="AX53" s="79" t="str">
        <f t="shared" si="20"/>
        <v>-</v>
      </c>
      <c r="AY53" s="80" t="str">
        <f t="shared" si="21"/>
        <v>-</v>
      </c>
      <c r="AZ53" s="79" t="str">
        <f t="shared" si="22"/>
        <v>-</v>
      </c>
      <c r="BA53" s="80" t="str">
        <f t="shared" si="23"/>
        <v>-</v>
      </c>
      <c r="BB53" s="79" t="str">
        <f t="shared" si="24"/>
        <v>-</v>
      </c>
      <c r="BC53" s="80" t="str">
        <f t="shared" si="25"/>
        <v>-</v>
      </c>
      <c r="BD53" s="79" t="str">
        <f t="shared" si="26"/>
        <v>-</v>
      </c>
      <c r="BE53" s="80" t="str">
        <f t="shared" si="27"/>
        <v>-</v>
      </c>
      <c r="BF53" s="79" t="str">
        <f t="shared" si="28"/>
        <v>-</v>
      </c>
      <c r="BG53" s="80" t="str">
        <f t="shared" si="29"/>
        <v>-</v>
      </c>
      <c r="BH53" s="79" t="str">
        <f t="shared" si="30"/>
        <v>-</v>
      </c>
      <c r="BI53" s="80" t="str">
        <f t="shared" si="31"/>
        <v>-</v>
      </c>
      <c r="BJ53" s="73"/>
      <c r="BK53" s="73"/>
      <c r="BL53" s="73"/>
      <c r="BM53" s="73"/>
      <c r="BN53" s="73"/>
      <c r="BO53" s="73"/>
      <c r="BP53" s="73"/>
      <c r="BQ53" s="73"/>
      <c r="BR53" s="73"/>
      <c r="BS53" s="73"/>
    </row>
    <row r="54" spans="7:71" x14ac:dyDescent="0.25">
      <c r="G54" s="75">
        <v>10.5</v>
      </c>
      <c r="H54" s="79" t="str">
        <f t="shared" ref="H54:I54" si="184">IF(ISNUMBER(I362),I362,"-")</f>
        <v>-</v>
      </c>
      <c r="I54" s="80" t="str">
        <f t="shared" si="184"/>
        <v>-</v>
      </c>
      <c r="J54" s="79" t="str">
        <f t="shared" ref="J54:K54" si="185">IF(ISNUMBER(L362),L362,"-")</f>
        <v>-</v>
      </c>
      <c r="K54" s="80" t="str">
        <f t="shared" si="185"/>
        <v>-</v>
      </c>
      <c r="L54" s="79" t="str">
        <f t="shared" ref="L54:M54" si="186">IF(ISNUMBER(O362),O362,"-")</f>
        <v>-</v>
      </c>
      <c r="M54" s="80" t="str">
        <f t="shared" si="186"/>
        <v>-</v>
      </c>
      <c r="N54" s="79" t="str">
        <f t="shared" ref="N54:O54" si="187">IF(ISNUMBER(R362),R362,"-")</f>
        <v>-</v>
      </c>
      <c r="O54" s="80" t="str">
        <f t="shared" si="187"/>
        <v>-</v>
      </c>
      <c r="P54" s="79" t="str">
        <f t="shared" ref="P54:Q54" si="188">IF(ISNUMBER(U362),U362,"-")</f>
        <v>-</v>
      </c>
      <c r="Q54" s="80" t="str">
        <f t="shared" si="188"/>
        <v>-</v>
      </c>
      <c r="R54" s="79" t="str">
        <f t="shared" ref="R54:S54" si="189">IF(ISNUMBER(X362),X362,"-")</f>
        <v>-</v>
      </c>
      <c r="S54" s="80" t="str">
        <f t="shared" si="189"/>
        <v>-</v>
      </c>
      <c r="T54" s="79" t="str">
        <f t="shared" si="6"/>
        <v>-</v>
      </c>
      <c r="U54" s="80" t="str">
        <f t="shared" si="7"/>
        <v>-</v>
      </c>
      <c r="V54" s="79" t="str">
        <f t="shared" si="8"/>
        <v>-</v>
      </c>
      <c r="W54" s="80" t="str">
        <f t="shared" si="9"/>
        <v>-</v>
      </c>
      <c r="X54" s="79" t="str">
        <f t="shared" si="10"/>
        <v>-</v>
      </c>
      <c r="Y54" s="80" t="str">
        <f t="shared" si="11"/>
        <v>-</v>
      </c>
      <c r="Z54" s="79" t="str">
        <f t="shared" ref="Z54:AA54" si="190">IF(ISNUMBER(AJ362),AJ362,"-")</f>
        <v>-</v>
      </c>
      <c r="AA54" s="80" t="str">
        <f t="shared" si="190"/>
        <v>-</v>
      </c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O54" s="75">
        <v>10.5</v>
      </c>
      <c r="AP54" s="79" t="str">
        <f t="shared" ref="AP54:AQ54" si="191">IF(ISNUMBER(AQ362),AQ362,"-")</f>
        <v>-</v>
      </c>
      <c r="AQ54" s="80" t="str">
        <f t="shared" si="191"/>
        <v>-</v>
      </c>
      <c r="AR54" s="79" t="str">
        <f t="shared" si="14"/>
        <v>-</v>
      </c>
      <c r="AS54" s="80" t="str">
        <f t="shared" si="15"/>
        <v>-</v>
      </c>
      <c r="AT54" s="79" t="str">
        <f t="shared" si="16"/>
        <v>-</v>
      </c>
      <c r="AU54" s="80" t="str">
        <f t="shared" si="17"/>
        <v>-</v>
      </c>
      <c r="AV54" s="79" t="str">
        <f t="shared" si="18"/>
        <v>-</v>
      </c>
      <c r="AW54" s="80" t="str">
        <f t="shared" si="19"/>
        <v>-</v>
      </c>
      <c r="AX54" s="79" t="str">
        <f t="shared" si="20"/>
        <v>-</v>
      </c>
      <c r="AY54" s="80" t="str">
        <f t="shared" si="21"/>
        <v>-</v>
      </c>
      <c r="AZ54" s="79" t="str">
        <f t="shared" si="22"/>
        <v>-</v>
      </c>
      <c r="BA54" s="80" t="str">
        <f t="shared" si="23"/>
        <v>-</v>
      </c>
      <c r="BB54" s="79" t="str">
        <f t="shared" si="24"/>
        <v>-</v>
      </c>
      <c r="BC54" s="80" t="str">
        <f t="shared" si="25"/>
        <v>-</v>
      </c>
      <c r="BD54" s="79" t="str">
        <f t="shared" si="26"/>
        <v>-</v>
      </c>
      <c r="BE54" s="80" t="str">
        <f t="shared" si="27"/>
        <v>-</v>
      </c>
      <c r="BF54" s="79" t="str">
        <f t="shared" si="28"/>
        <v>-</v>
      </c>
      <c r="BG54" s="80" t="str">
        <f t="shared" si="29"/>
        <v>-</v>
      </c>
      <c r="BH54" s="79" t="str">
        <f t="shared" si="30"/>
        <v>-</v>
      </c>
      <c r="BI54" s="80" t="str">
        <f t="shared" si="31"/>
        <v>-</v>
      </c>
      <c r="BJ54" s="73"/>
      <c r="BK54" s="73"/>
      <c r="BL54" s="73"/>
      <c r="BM54" s="73"/>
      <c r="BN54" s="73"/>
      <c r="BO54" s="73"/>
      <c r="BP54" s="73"/>
      <c r="BQ54" s="73"/>
      <c r="BR54" s="73"/>
      <c r="BS54" s="73"/>
    </row>
    <row r="55" spans="7:71" x14ac:dyDescent="0.25">
      <c r="G55" s="75">
        <v>11</v>
      </c>
      <c r="H55" s="79" t="str">
        <f t="shared" ref="H55:I55" si="192">IF(ISNUMBER(I363),I363,"-")</f>
        <v>-</v>
      </c>
      <c r="I55" s="80" t="str">
        <f t="shared" si="192"/>
        <v>-</v>
      </c>
      <c r="J55" s="79" t="str">
        <f t="shared" ref="J55:K55" si="193">IF(ISNUMBER(L363),L363,"-")</f>
        <v>-</v>
      </c>
      <c r="K55" s="80" t="str">
        <f t="shared" si="193"/>
        <v>-</v>
      </c>
      <c r="L55" s="79" t="str">
        <f t="shared" ref="L55:M55" si="194">IF(ISNUMBER(O363),O363,"-")</f>
        <v>-</v>
      </c>
      <c r="M55" s="80" t="str">
        <f t="shared" si="194"/>
        <v>-</v>
      </c>
      <c r="N55" s="79" t="str">
        <f t="shared" ref="N55:O55" si="195">IF(ISNUMBER(R363),R363,"-")</f>
        <v>-</v>
      </c>
      <c r="O55" s="80" t="str">
        <f t="shared" si="195"/>
        <v>-</v>
      </c>
      <c r="P55" s="79" t="str">
        <f t="shared" ref="P55:Q55" si="196">IF(ISNUMBER(U363),U363,"-")</f>
        <v>-</v>
      </c>
      <c r="Q55" s="80" t="str">
        <f t="shared" si="196"/>
        <v>-</v>
      </c>
      <c r="R55" s="79" t="str">
        <f t="shared" ref="R55:S55" si="197">IF(ISNUMBER(X363),X363,"-")</f>
        <v>-</v>
      </c>
      <c r="S55" s="80" t="str">
        <f t="shared" si="197"/>
        <v>-</v>
      </c>
      <c r="T55" s="79" t="str">
        <f t="shared" si="6"/>
        <v>-</v>
      </c>
      <c r="U55" s="80" t="str">
        <f t="shared" si="7"/>
        <v>-</v>
      </c>
      <c r="V55" s="79" t="str">
        <f t="shared" si="8"/>
        <v>-</v>
      </c>
      <c r="W55" s="80" t="str">
        <f t="shared" si="9"/>
        <v>-</v>
      </c>
      <c r="X55" s="79" t="str">
        <f t="shared" si="10"/>
        <v>-</v>
      </c>
      <c r="Y55" s="80" t="str">
        <f t="shared" si="11"/>
        <v>-</v>
      </c>
      <c r="Z55" s="79" t="str">
        <f t="shared" ref="Z55:AA55" si="198">IF(ISNUMBER(AJ363),AJ363,"-")</f>
        <v>-</v>
      </c>
      <c r="AA55" s="80" t="str">
        <f t="shared" si="198"/>
        <v>-</v>
      </c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O55" s="75">
        <v>11</v>
      </c>
      <c r="AP55" s="79" t="str">
        <f t="shared" ref="AP55:AQ55" si="199">IF(ISNUMBER(AQ363),AQ363,"-")</f>
        <v>-</v>
      </c>
      <c r="AQ55" s="80" t="str">
        <f t="shared" si="199"/>
        <v>-</v>
      </c>
      <c r="AR55" s="79" t="str">
        <f t="shared" si="14"/>
        <v>-</v>
      </c>
      <c r="AS55" s="80" t="str">
        <f t="shared" si="15"/>
        <v>-</v>
      </c>
      <c r="AT55" s="79" t="str">
        <f t="shared" si="16"/>
        <v>-</v>
      </c>
      <c r="AU55" s="80" t="str">
        <f t="shared" si="17"/>
        <v>-</v>
      </c>
      <c r="AV55" s="79" t="str">
        <f t="shared" si="18"/>
        <v>-</v>
      </c>
      <c r="AW55" s="80" t="str">
        <f t="shared" si="19"/>
        <v>-</v>
      </c>
      <c r="AX55" s="79" t="str">
        <f t="shared" si="20"/>
        <v>-</v>
      </c>
      <c r="AY55" s="80" t="str">
        <f t="shared" si="21"/>
        <v>-</v>
      </c>
      <c r="AZ55" s="79" t="str">
        <f t="shared" si="22"/>
        <v>-</v>
      </c>
      <c r="BA55" s="80" t="str">
        <f t="shared" si="23"/>
        <v>-</v>
      </c>
      <c r="BB55" s="79" t="str">
        <f t="shared" si="24"/>
        <v>-</v>
      </c>
      <c r="BC55" s="80" t="str">
        <f t="shared" si="25"/>
        <v>-</v>
      </c>
      <c r="BD55" s="79" t="str">
        <f t="shared" si="26"/>
        <v>-</v>
      </c>
      <c r="BE55" s="80" t="str">
        <f t="shared" si="27"/>
        <v>-</v>
      </c>
      <c r="BF55" s="79" t="str">
        <f t="shared" si="28"/>
        <v>-</v>
      </c>
      <c r="BG55" s="80" t="str">
        <f t="shared" si="29"/>
        <v>-</v>
      </c>
      <c r="BH55" s="79" t="str">
        <f t="shared" si="30"/>
        <v>-</v>
      </c>
      <c r="BI55" s="80" t="str">
        <f t="shared" si="31"/>
        <v>-</v>
      </c>
      <c r="BJ55" s="73"/>
      <c r="BK55" s="73"/>
      <c r="BL55" s="73"/>
      <c r="BM55" s="73"/>
      <c r="BN55" s="73"/>
      <c r="BO55" s="73"/>
      <c r="BP55" s="73"/>
      <c r="BQ55" s="73"/>
      <c r="BR55" s="73"/>
      <c r="BS55" s="73"/>
    </row>
    <row r="56" spans="7:71" x14ac:dyDescent="0.25">
      <c r="G56" s="75">
        <v>11.5</v>
      </c>
      <c r="H56" s="79" t="str">
        <f t="shared" ref="H56:I56" si="200">IF(ISNUMBER(I364),I364,"-")</f>
        <v>-</v>
      </c>
      <c r="I56" s="80" t="str">
        <f t="shared" si="200"/>
        <v>-</v>
      </c>
      <c r="J56" s="79" t="str">
        <f t="shared" ref="J56:K56" si="201">IF(ISNUMBER(L364),L364,"-")</f>
        <v>-</v>
      </c>
      <c r="K56" s="80" t="str">
        <f t="shared" si="201"/>
        <v>-</v>
      </c>
      <c r="L56" s="79" t="str">
        <f t="shared" ref="L56:M56" si="202">IF(ISNUMBER(O364),O364,"-")</f>
        <v>-</v>
      </c>
      <c r="M56" s="80" t="str">
        <f t="shared" si="202"/>
        <v>-</v>
      </c>
      <c r="N56" s="79" t="str">
        <f t="shared" ref="N56:O56" si="203">IF(ISNUMBER(R364),R364,"-")</f>
        <v>-</v>
      </c>
      <c r="O56" s="80" t="str">
        <f t="shared" si="203"/>
        <v>-</v>
      </c>
      <c r="P56" s="79" t="str">
        <f t="shared" ref="P56:Q56" si="204">IF(ISNUMBER(U364),U364,"-")</f>
        <v>-</v>
      </c>
      <c r="Q56" s="80" t="str">
        <f t="shared" si="204"/>
        <v>-</v>
      </c>
      <c r="R56" s="79" t="str">
        <f t="shared" ref="R56:S56" si="205">IF(ISNUMBER(X364),X364,"-")</f>
        <v>-</v>
      </c>
      <c r="S56" s="80" t="str">
        <f t="shared" si="205"/>
        <v>-</v>
      </c>
      <c r="T56" s="79" t="str">
        <f t="shared" si="6"/>
        <v>-</v>
      </c>
      <c r="U56" s="80" t="str">
        <f t="shared" si="7"/>
        <v>-</v>
      </c>
      <c r="V56" s="79" t="str">
        <f t="shared" si="8"/>
        <v>-</v>
      </c>
      <c r="W56" s="80" t="str">
        <f t="shared" si="9"/>
        <v>-</v>
      </c>
      <c r="X56" s="79" t="str">
        <f t="shared" si="10"/>
        <v>-</v>
      </c>
      <c r="Y56" s="80" t="str">
        <f t="shared" si="11"/>
        <v>-</v>
      </c>
      <c r="Z56" s="79" t="str">
        <f t="shared" ref="Z56:AA56" si="206">IF(ISNUMBER(AJ364),AJ364,"-")</f>
        <v>-</v>
      </c>
      <c r="AA56" s="80" t="str">
        <f t="shared" si="206"/>
        <v>-</v>
      </c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O56" s="75">
        <v>11.5</v>
      </c>
      <c r="AP56" s="79" t="str">
        <f t="shared" ref="AP56:AQ56" si="207">IF(ISNUMBER(AQ364),AQ364,"-")</f>
        <v>-</v>
      </c>
      <c r="AQ56" s="80" t="str">
        <f t="shared" si="207"/>
        <v>-</v>
      </c>
      <c r="AR56" s="79" t="str">
        <f t="shared" si="14"/>
        <v>-</v>
      </c>
      <c r="AS56" s="80" t="str">
        <f t="shared" si="15"/>
        <v>-</v>
      </c>
      <c r="AT56" s="79" t="str">
        <f t="shared" si="16"/>
        <v>-</v>
      </c>
      <c r="AU56" s="80" t="str">
        <f t="shared" si="17"/>
        <v>-</v>
      </c>
      <c r="AV56" s="79" t="str">
        <f t="shared" si="18"/>
        <v>-</v>
      </c>
      <c r="AW56" s="80" t="str">
        <f t="shared" si="19"/>
        <v>-</v>
      </c>
      <c r="AX56" s="79" t="str">
        <f t="shared" si="20"/>
        <v>-</v>
      </c>
      <c r="AY56" s="80" t="str">
        <f t="shared" si="21"/>
        <v>-</v>
      </c>
      <c r="AZ56" s="79" t="str">
        <f t="shared" si="22"/>
        <v>-</v>
      </c>
      <c r="BA56" s="80" t="str">
        <f t="shared" si="23"/>
        <v>-</v>
      </c>
      <c r="BB56" s="79" t="str">
        <f t="shared" si="24"/>
        <v>-</v>
      </c>
      <c r="BC56" s="80" t="str">
        <f t="shared" si="25"/>
        <v>-</v>
      </c>
      <c r="BD56" s="79" t="str">
        <f t="shared" si="26"/>
        <v>-</v>
      </c>
      <c r="BE56" s="80" t="str">
        <f t="shared" si="27"/>
        <v>-</v>
      </c>
      <c r="BF56" s="79" t="str">
        <f t="shared" si="28"/>
        <v>-</v>
      </c>
      <c r="BG56" s="80" t="str">
        <f t="shared" si="29"/>
        <v>-</v>
      </c>
      <c r="BH56" s="79" t="str">
        <f t="shared" si="30"/>
        <v>-</v>
      </c>
      <c r="BI56" s="80" t="str">
        <f t="shared" si="31"/>
        <v>-</v>
      </c>
      <c r="BJ56" s="73"/>
      <c r="BK56" s="73"/>
      <c r="BL56" s="73"/>
      <c r="BM56" s="73"/>
      <c r="BN56" s="73"/>
      <c r="BO56" s="73"/>
      <c r="BP56" s="73"/>
      <c r="BQ56" s="73"/>
      <c r="BR56" s="73"/>
      <c r="BS56" s="73"/>
    </row>
    <row r="57" spans="7:71" x14ac:dyDescent="0.25">
      <c r="G57" s="75">
        <v>12</v>
      </c>
      <c r="H57" s="79" t="str">
        <f t="shared" ref="H57:I57" si="208">IF(ISNUMBER(I365),I365,"-")</f>
        <v>-</v>
      </c>
      <c r="I57" s="80" t="str">
        <f t="shared" si="208"/>
        <v>-</v>
      </c>
      <c r="J57" s="79" t="str">
        <f t="shared" ref="J57:K57" si="209">IF(ISNUMBER(L365),L365,"-")</f>
        <v>-</v>
      </c>
      <c r="K57" s="80" t="str">
        <f t="shared" si="209"/>
        <v>-</v>
      </c>
      <c r="L57" s="79" t="str">
        <f t="shared" ref="L57:M57" si="210">IF(ISNUMBER(O365),O365,"-")</f>
        <v>-</v>
      </c>
      <c r="M57" s="80" t="str">
        <f t="shared" si="210"/>
        <v>-</v>
      </c>
      <c r="N57" s="79" t="str">
        <f t="shared" ref="N57:O57" si="211">IF(ISNUMBER(R365),R365,"-")</f>
        <v>-</v>
      </c>
      <c r="O57" s="80" t="str">
        <f t="shared" si="211"/>
        <v>-</v>
      </c>
      <c r="P57" s="79" t="str">
        <f t="shared" ref="P57:Q57" si="212">IF(ISNUMBER(U365),U365,"-")</f>
        <v>-</v>
      </c>
      <c r="Q57" s="80" t="str">
        <f t="shared" si="212"/>
        <v>-</v>
      </c>
      <c r="R57" s="79" t="str">
        <f t="shared" ref="R57:S57" si="213">IF(ISNUMBER(X365),X365,"-")</f>
        <v>-</v>
      </c>
      <c r="S57" s="80" t="str">
        <f t="shared" si="213"/>
        <v>-</v>
      </c>
      <c r="T57" s="79" t="str">
        <f t="shared" si="6"/>
        <v>-</v>
      </c>
      <c r="U57" s="80" t="str">
        <f t="shared" si="7"/>
        <v>-</v>
      </c>
      <c r="V57" s="79" t="str">
        <f t="shared" si="8"/>
        <v>-</v>
      </c>
      <c r="W57" s="80" t="str">
        <f t="shared" si="9"/>
        <v>-</v>
      </c>
      <c r="X57" s="79" t="str">
        <f t="shared" si="10"/>
        <v>-</v>
      </c>
      <c r="Y57" s="80" t="str">
        <f t="shared" si="11"/>
        <v>-</v>
      </c>
      <c r="Z57" s="79" t="str">
        <f t="shared" ref="Z57:AA57" si="214">IF(ISNUMBER(AJ365),AJ365,"-")</f>
        <v>-</v>
      </c>
      <c r="AA57" s="80" t="str">
        <f t="shared" si="214"/>
        <v>-</v>
      </c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O57" s="75">
        <v>12</v>
      </c>
      <c r="AP57" s="79" t="str">
        <f t="shared" ref="AP57:AQ57" si="215">IF(ISNUMBER(AQ365),AQ365,"-")</f>
        <v>-</v>
      </c>
      <c r="AQ57" s="80" t="str">
        <f t="shared" si="215"/>
        <v>-</v>
      </c>
      <c r="AR57" s="79" t="str">
        <f t="shared" si="14"/>
        <v>-</v>
      </c>
      <c r="AS57" s="80" t="str">
        <f t="shared" si="15"/>
        <v>-</v>
      </c>
      <c r="AT57" s="79" t="str">
        <f t="shared" si="16"/>
        <v>-</v>
      </c>
      <c r="AU57" s="80" t="str">
        <f t="shared" si="17"/>
        <v>-</v>
      </c>
      <c r="AV57" s="79" t="str">
        <f t="shared" si="18"/>
        <v>-</v>
      </c>
      <c r="AW57" s="80" t="str">
        <f t="shared" si="19"/>
        <v>-</v>
      </c>
      <c r="AX57" s="79" t="str">
        <f t="shared" si="20"/>
        <v>-</v>
      </c>
      <c r="AY57" s="80" t="str">
        <f t="shared" si="21"/>
        <v>-</v>
      </c>
      <c r="AZ57" s="79" t="str">
        <f t="shared" si="22"/>
        <v>-</v>
      </c>
      <c r="BA57" s="80" t="str">
        <f t="shared" si="23"/>
        <v>-</v>
      </c>
      <c r="BB57" s="79" t="str">
        <f t="shared" si="24"/>
        <v>-</v>
      </c>
      <c r="BC57" s="80" t="str">
        <f t="shared" si="25"/>
        <v>-</v>
      </c>
      <c r="BD57" s="79" t="str">
        <f t="shared" si="26"/>
        <v>-</v>
      </c>
      <c r="BE57" s="80" t="str">
        <f t="shared" si="27"/>
        <v>-</v>
      </c>
      <c r="BF57" s="79" t="str">
        <f t="shared" si="28"/>
        <v>-</v>
      </c>
      <c r="BG57" s="80" t="str">
        <f t="shared" si="29"/>
        <v>-</v>
      </c>
      <c r="BH57" s="79" t="str">
        <f t="shared" si="30"/>
        <v>-</v>
      </c>
      <c r="BI57" s="80" t="str">
        <f t="shared" si="31"/>
        <v>-</v>
      </c>
      <c r="BJ57" s="73"/>
      <c r="BK57" s="73"/>
      <c r="BL57" s="73"/>
      <c r="BM57" s="73"/>
      <c r="BN57" s="73"/>
      <c r="BO57" s="73"/>
      <c r="BP57" s="73"/>
      <c r="BQ57" s="73"/>
      <c r="BR57" s="73"/>
      <c r="BS57" s="73"/>
    </row>
    <row r="58" spans="7:71" x14ac:dyDescent="0.25">
      <c r="G58" s="75">
        <v>12.5</v>
      </c>
      <c r="H58" s="79" t="str">
        <f t="shared" ref="H58:I58" si="216">IF(ISNUMBER(I366),I366,"-")</f>
        <v>-</v>
      </c>
      <c r="I58" s="80" t="str">
        <f t="shared" si="216"/>
        <v>-</v>
      </c>
      <c r="J58" s="79" t="str">
        <f t="shared" ref="J58:K58" si="217">IF(ISNUMBER(L366),L366,"-")</f>
        <v>-</v>
      </c>
      <c r="K58" s="80" t="str">
        <f t="shared" si="217"/>
        <v>-</v>
      </c>
      <c r="L58" s="79" t="str">
        <f t="shared" ref="L58:M58" si="218">IF(ISNUMBER(O366),O366,"-")</f>
        <v>-</v>
      </c>
      <c r="M58" s="80" t="str">
        <f t="shared" si="218"/>
        <v>-</v>
      </c>
      <c r="N58" s="79" t="str">
        <f t="shared" ref="N58:O58" si="219">IF(ISNUMBER(R366),R366,"-")</f>
        <v>-</v>
      </c>
      <c r="O58" s="80" t="str">
        <f t="shared" si="219"/>
        <v>-</v>
      </c>
      <c r="P58" s="79" t="str">
        <f t="shared" ref="P58:Q58" si="220">IF(ISNUMBER(U366),U366,"-")</f>
        <v>-</v>
      </c>
      <c r="Q58" s="80" t="str">
        <f t="shared" si="220"/>
        <v>-</v>
      </c>
      <c r="R58" s="79" t="str">
        <f t="shared" ref="R58:S58" si="221">IF(ISNUMBER(X366),X366,"-")</f>
        <v>-</v>
      </c>
      <c r="S58" s="80" t="str">
        <f t="shared" si="221"/>
        <v>-</v>
      </c>
      <c r="T58" s="79" t="str">
        <f t="shared" si="6"/>
        <v>-</v>
      </c>
      <c r="U58" s="80" t="str">
        <f t="shared" si="7"/>
        <v>-</v>
      </c>
      <c r="V58" s="79" t="str">
        <f t="shared" si="8"/>
        <v>-</v>
      </c>
      <c r="W58" s="80" t="str">
        <f t="shared" si="9"/>
        <v>-</v>
      </c>
      <c r="X58" s="79" t="str">
        <f t="shared" si="10"/>
        <v>-</v>
      </c>
      <c r="Y58" s="80" t="str">
        <f t="shared" si="11"/>
        <v>-</v>
      </c>
      <c r="Z58" s="79" t="str">
        <f t="shared" ref="Z58:AA58" si="222">IF(ISNUMBER(AJ366),AJ366,"-")</f>
        <v>-</v>
      </c>
      <c r="AA58" s="80" t="str">
        <f t="shared" si="222"/>
        <v>-</v>
      </c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O58" s="75">
        <v>12.5</v>
      </c>
      <c r="AP58" s="79" t="str">
        <f t="shared" ref="AP58:AQ58" si="223">IF(ISNUMBER(AQ366),AQ366,"-")</f>
        <v>-</v>
      </c>
      <c r="AQ58" s="80" t="str">
        <f t="shared" si="223"/>
        <v>-</v>
      </c>
      <c r="AR58" s="79" t="str">
        <f t="shared" si="14"/>
        <v>-</v>
      </c>
      <c r="AS58" s="80" t="str">
        <f t="shared" si="15"/>
        <v>-</v>
      </c>
      <c r="AT58" s="79" t="str">
        <f t="shared" si="16"/>
        <v>-</v>
      </c>
      <c r="AU58" s="80" t="str">
        <f t="shared" si="17"/>
        <v>-</v>
      </c>
      <c r="AV58" s="79" t="str">
        <f t="shared" si="18"/>
        <v>-</v>
      </c>
      <c r="AW58" s="80" t="str">
        <f t="shared" si="19"/>
        <v>-</v>
      </c>
      <c r="AX58" s="79" t="str">
        <f t="shared" si="20"/>
        <v>-</v>
      </c>
      <c r="AY58" s="80" t="str">
        <f t="shared" si="21"/>
        <v>-</v>
      </c>
      <c r="AZ58" s="79" t="str">
        <f t="shared" si="22"/>
        <v>-</v>
      </c>
      <c r="BA58" s="80" t="str">
        <f t="shared" si="23"/>
        <v>-</v>
      </c>
      <c r="BB58" s="79" t="str">
        <f t="shared" si="24"/>
        <v>-</v>
      </c>
      <c r="BC58" s="80" t="str">
        <f t="shared" si="25"/>
        <v>-</v>
      </c>
      <c r="BD58" s="79" t="str">
        <f t="shared" si="26"/>
        <v>-</v>
      </c>
      <c r="BE58" s="80" t="str">
        <f t="shared" si="27"/>
        <v>-</v>
      </c>
      <c r="BF58" s="79" t="str">
        <f t="shared" si="28"/>
        <v>-</v>
      </c>
      <c r="BG58" s="80" t="str">
        <f t="shared" si="29"/>
        <v>-</v>
      </c>
      <c r="BH58" s="79" t="str">
        <f t="shared" si="30"/>
        <v>-</v>
      </c>
      <c r="BI58" s="80" t="str">
        <f t="shared" si="31"/>
        <v>-</v>
      </c>
      <c r="BJ58" s="73"/>
      <c r="BK58" s="73"/>
      <c r="BL58" s="73"/>
      <c r="BM58" s="73"/>
      <c r="BN58" s="73"/>
      <c r="BO58" s="73"/>
      <c r="BP58" s="73"/>
      <c r="BQ58" s="73"/>
      <c r="BR58" s="73"/>
      <c r="BS58" s="73"/>
    </row>
    <row r="59" spans="7:71" x14ac:dyDescent="0.25">
      <c r="G59" s="75">
        <v>13</v>
      </c>
      <c r="H59" s="79" t="str">
        <f t="shared" ref="H59:I59" si="224">IF(ISNUMBER(I367),I367,"-")</f>
        <v>-</v>
      </c>
      <c r="I59" s="80" t="str">
        <f t="shared" si="224"/>
        <v>-</v>
      </c>
      <c r="J59" s="79" t="str">
        <f t="shared" ref="J59:K59" si="225">IF(ISNUMBER(L367),L367,"-")</f>
        <v>-</v>
      </c>
      <c r="K59" s="80" t="str">
        <f t="shared" si="225"/>
        <v>-</v>
      </c>
      <c r="L59" s="79" t="str">
        <f t="shared" ref="L59:M59" si="226">IF(ISNUMBER(O367),O367,"-")</f>
        <v>-</v>
      </c>
      <c r="M59" s="80" t="str">
        <f t="shared" si="226"/>
        <v>-</v>
      </c>
      <c r="N59" s="79" t="str">
        <f t="shared" ref="N59:O59" si="227">IF(ISNUMBER(R367),R367,"-")</f>
        <v>-</v>
      </c>
      <c r="O59" s="80" t="str">
        <f t="shared" si="227"/>
        <v>-</v>
      </c>
      <c r="P59" s="79" t="str">
        <f t="shared" ref="P59:Q59" si="228">IF(ISNUMBER(U367),U367,"-")</f>
        <v>-</v>
      </c>
      <c r="Q59" s="80" t="str">
        <f t="shared" si="228"/>
        <v>-</v>
      </c>
      <c r="R59" s="79" t="str">
        <f t="shared" ref="R59:S59" si="229">IF(ISNUMBER(X367),X367,"-")</f>
        <v>-</v>
      </c>
      <c r="S59" s="80" t="str">
        <f t="shared" si="229"/>
        <v>-</v>
      </c>
      <c r="T59" s="79" t="str">
        <f t="shared" si="6"/>
        <v>-</v>
      </c>
      <c r="U59" s="80" t="str">
        <f t="shared" si="7"/>
        <v>-</v>
      </c>
      <c r="V59" s="79" t="str">
        <f t="shared" si="8"/>
        <v>-</v>
      </c>
      <c r="W59" s="80" t="str">
        <f t="shared" si="9"/>
        <v>-</v>
      </c>
      <c r="X59" s="79" t="str">
        <f t="shared" si="10"/>
        <v>-</v>
      </c>
      <c r="Y59" s="80" t="str">
        <f t="shared" si="11"/>
        <v>-</v>
      </c>
      <c r="Z59" s="79" t="str">
        <f t="shared" ref="Z59:AA59" si="230">IF(ISNUMBER(AJ367),AJ367,"-")</f>
        <v>-</v>
      </c>
      <c r="AA59" s="80" t="str">
        <f t="shared" si="230"/>
        <v>-</v>
      </c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O59" s="75">
        <v>13</v>
      </c>
      <c r="AP59" s="79" t="str">
        <f t="shared" ref="AP59:AQ59" si="231">IF(ISNUMBER(AQ367),AQ367,"-")</f>
        <v>-</v>
      </c>
      <c r="AQ59" s="80" t="str">
        <f t="shared" si="231"/>
        <v>-</v>
      </c>
      <c r="AR59" s="79" t="str">
        <f t="shared" si="14"/>
        <v>-</v>
      </c>
      <c r="AS59" s="80" t="str">
        <f t="shared" si="15"/>
        <v>-</v>
      </c>
      <c r="AT59" s="79" t="str">
        <f t="shared" si="16"/>
        <v>-</v>
      </c>
      <c r="AU59" s="80" t="str">
        <f t="shared" si="17"/>
        <v>-</v>
      </c>
      <c r="AV59" s="79" t="str">
        <f t="shared" si="18"/>
        <v>-</v>
      </c>
      <c r="AW59" s="80" t="str">
        <f t="shared" si="19"/>
        <v>-</v>
      </c>
      <c r="AX59" s="79" t="str">
        <f t="shared" si="20"/>
        <v>-</v>
      </c>
      <c r="AY59" s="80" t="str">
        <f t="shared" si="21"/>
        <v>-</v>
      </c>
      <c r="AZ59" s="79" t="str">
        <f t="shared" si="22"/>
        <v>-</v>
      </c>
      <c r="BA59" s="80" t="str">
        <f t="shared" si="23"/>
        <v>-</v>
      </c>
      <c r="BB59" s="79" t="str">
        <f t="shared" si="24"/>
        <v>-</v>
      </c>
      <c r="BC59" s="80" t="str">
        <f t="shared" si="25"/>
        <v>-</v>
      </c>
      <c r="BD59" s="79" t="str">
        <f t="shared" si="26"/>
        <v>-</v>
      </c>
      <c r="BE59" s="80" t="str">
        <f t="shared" si="27"/>
        <v>-</v>
      </c>
      <c r="BF59" s="79" t="str">
        <f t="shared" si="28"/>
        <v>-</v>
      </c>
      <c r="BG59" s="80" t="str">
        <f t="shared" si="29"/>
        <v>-</v>
      </c>
      <c r="BH59" s="79" t="str">
        <f t="shared" si="30"/>
        <v>-</v>
      </c>
      <c r="BI59" s="80" t="str">
        <f t="shared" si="31"/>
        <v>-</v>
      </c>
      <c r="BJ59" s="73"/>
      <c r="BK59" s="73"/>
      <c r="BL59" s="73"/>
      <c r="BM59" s="73"/>
      <c r="BN59" s="73"/>
      <c r="BO59" s="73"/>
      <c r="BP59" s="73"/>
      <c r="BQ59" s="73"/>
      <c r="BR59" s="73"/>
      <c r="BS59" s="73"/>
    </row>
    <row r="60" spans="7:71" x14ac:dyDescent="0.25">
      <c r="G60" s="75">
        <v>13.5</v>
      </c>
      <c r="H60" s="79" t="str">
        <f t="shared" ref="H60:I60" si="232">IF(ISNUMBER(I368),I368,"-")</f>
        <v>-</v>
      </c>
      <c r="I60" s="80" t="str">
        <f t="shared" si="232"/>
        <v>-</v>
      </c>
      <c r="J60" s="79" t="str">
        <f t="shared" ref="J60:K60" si="233">IF(ISNUMBER(L368),L368,"-")</f>
        <v>-</v>
      </c>
      <c r="K60" s="80" t="str">
        <f t="shared" si="233"/>
        <v>-</v>
      </c>
      <c r="L60" s="79" t="str">
        <f t="shared" ref="L60:M60" si="234">IF(ISNUMBER(O368),O368,"-")</f>
        <v>-</v>
      </c>
      <c r="M60" s="80" t="str">
        <f t="shared" si="234"/>
        <v>-</v>
      </c>
      <c r="N60" s="79" t="str">
        <f t="shared" ref="N60:O60" si="235">IF(ISNUMBER(R368),R368,"-")</f>
        <v>-</v>
      </c>
      <c r="O60" s="80" t="str">
        <f t="shared" si="235"/>
        <v>-</v>
      </c>
      <c r="P60" s="79" t="str">
        <f t="shared" ref="P60:Q60" si="236">IF(ISNUMBER(U368),U368,"-")</f>
        <v>-</v>
      </c>
      <c r="Q60" s="80" t="str">
        <f t="shared" si="236"/>
        <v>-</v>
      </c>
      <c r="R60" s="79" t="str">
        <f t="shared" ref="R60:S60" si="237">IF(ISNUMBER(X368),X368,"-")</f>
        <v>-</v>
      </c>
      <c r="S60" s="80" t="str">
        <f t="shared" si="237"/>
        <v>-</v>
      </c>
      <c r="T60" s="79" t="str">
        <f t="shared" si="6"/>
        <v>-</v>
      </c>
      <c r="U60" s="80" t="str">
        <f t="shared" si="7"/>
        <v>-</v>
      </c>
      <c r="V60" s="79" t="str">
        <f t="shared" si="8"/>
        <v>-</v>
      </c>
      <c r="W60" s="80" t="str">
        <f t="shared" si="9"/>
        <v>-</v>
      </c>
      <c r="X60" s="79" t="str">
        <f t="shared" si="10"/>
        <v>-</v>
      </c>
      <c r="Y60" s="80" t="str">
        <f t="shared" si="11"/>
        <v>-</v>
      </c>
      <c r="Z60" s="79" t="str">
        <f t="shared" ref="Z60:AA60" si="238">IF(ISNUMBER(AJ368),AJ368,"-")</f>
        <v>-</v>
      </c>
      <c r="AA60" s="80" t="str">
        <f t="shared" si="238"/>
        <v>-</v>
      </c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O60" s="75">
        <v>13.5</v>
      </c>
      <c r="AP60" s="79" t="str">
        <f t="shared" ref="AP60:AQ60" si="239">IF(ISNUMBER(AQ368),AQ368,"-")</f>
        <v>-</v>
      </c>
      <c r="AQ60" s="80" t="str">
        <f t="shared" si="239"/>
        <v>-</v>
      </c>
      <c r="AR60" s="79" t="str">
        <f t="shared" si="14"/>
        <v>-</v>
      </c>
      <c r="AS60" s="80" t="str">
        <f t="shared" si="15"/>
        <v>-</v>
      </c>
      <c r="AT60" s="79" t="str">
        <f t="shared" si="16"/>
        <v>-</v>
      </c>
      <c r="AU60" s="80" t="str">
        <f t="shared" si="17"/>
        <v>-</v>
      </c>
      <c r="AV60" s="79" t="str">
        <f t="shared" si="18"/>
        <v>-</v>
      </c>
      <c r="AW60" s="80" t="str">
        <f t="shared" si="19"/>
        <v>-</v>
      </c>
      <c r="AX60" s="79" t="str">
        <f t="shared" si="20"/>
        <v>-</v>
      </c>
      <c r="AY60" s="80" t="str">
        <f t="shared" si="21"/>
        <v>-</v>
      </c>
      <c r="AZ60" s="79" t="str">
        <f t="shared" si="22"/>
        <v>-</v>
      </c>
      <c r="BA60" s="80" t="str">
        <f t="shared" si="23"/>
        <v>-</v>
      </c>
      <c r="BB60" s="79" t="str">
        <f t="shared" si="24"/>
        <v>-</v>
      </c>
      <c r="BC60" s="80" t="str">
        <f t="shared" si="25"/>
        <v>-</v>
      </c>
      <c r="BD60" s="79" t="str">
        <f t="shared" si="26"/>
        <v>-</v>
      </c>
      <c r="BE60" s="80" t="str">
        <f t="shared" si="27"/>
        <v>-</v>
      </c>
      <c r="BF60" s="79" t="str">
        <f t="shared" si="28"/>
        <v>-</v>
      </c>
      <c r="BG60" s="80" t="str">
        <f t="shared" si="29"/>
        <v>-</v>
      </c>
      <c r="BH60" s="79" t="str">
        <f t="shared" si="30"/>
        <v>-</v>
      </c>
      <c r="BI60" s="80" t="str">
        <f t="shared" si="31"/>
        <v>-</v>
      </c>
      <c r="BJ60" s="73"/>
      <c r="BK60" s="73"/>
      <c r="BL60" s="73"/>
      <c r="BM60" s="73"/>
      <c r="BN60" s="73"/>
      <c r="BO60" s="73"/>
      <c r="BP60" s="73"/>
      <c r="BQ60" s="73"/>
      <c r="BR60" s="73"/>
      <c r="BS60" s="73"/>
    </row>
    <row r="61" spans="7:71" x14ac:dyDescent="0.25">
      <c r="G61" s="75">
        <v>14</v>
      </c>
      <c r="H61" s="79" t="str">
        <f t="shared" ref="H61:I61" si="240">IF(ISNUMBER(I369),I369,"-")</f>
        <v>-</v>
      </c>
      <c r="I61" s="80" t="str">
        <f t="shared" si="240"/>
        <v>-</v>
      </c>
      <c r="J61" s="79" t="str">
        <f t="shared" ref="J61:K61" si="241">IF(ISNUMBER(L369),L369,"-")</f>
        <v>-</v>
      </c>
      <c r="K61" s="80" t="str">
        <f t="shared" si="241"/>
        <v>-</v>
      </c>
      <c r="L61" s="79" t="str">
        <f t="shared" ref="L61:M61" si="242">IF(ISNUMBER(O369),O369,"-")</f>
        <v>-</v>
      </c>
      <c r="M61" s="80" t="str">
        <f t="shared" si="242"/>
        <v>-</v>
      </c>
      <c r="N61" s="79" t="str">
        <f t="shared" ref="N61:O61" si="243">IF(ISNUMBER(R369),R369,"-")</f>
        <v>-</v>
      </c>
      <c r="O61" s="80" t="str">
        <f t="shared" si="243"/>
        <v>-</v>
      </c>
      <c r="P61" s="79" t="str">
        <f t="shared" ref="P61:Q61" si="244">IF(ISNUMBER(U369),U369,"-")</f>
        <v>-</v>
      </c>
      <c r="Q61" s="80" t="str">
        <f t="shared" si="244"/>
        <v>-</v>
      </c>
      <c r="R61" s="79" t="str">
        <f t="shared" ref="R61:S61" si="245">IF(ISNUMBER(X369),X369,"-")</f>
        <v>-</v>
      </c>
      <c r="S61" s="80" t="str">
        <f t="shared" si="245"/>
        <v>-</v>
      </c>
      <c r="T61" s="79" t="str">
        <f t="shared" si="6"/>
        <v>-</v>
      </c>
      <c r="U61" s="80" t="str">
        <f t="shared" si="7"/>
        <v>-</v>
      </c>
      <c r="V61" s="79" t="str">
        <f t="shared" si="8"/>
        <v>-</v>
      </c>
      <c r="W61" s="80" t="str">
        <f t="shared" si="9"/>
        <v>-</v>
      </c>
      <c r="X61" s="79" t="str">
        <f t="shared" si="10"/>
        <v>-</v>
      </c>
      <c r="Y61" s="80" t="str">
        <f t="shared" si="11"/>
        <v>-</v>
      </c>
      <c r="Z61" s="79" t="str">
        <f t="shared" ref="Z61:AA61" si="246">IF(ISNUMBER(AJ369),AJ369,"-")</f>
        <v>-</v>
      </c>
      <c r="AA61" s="80" t="str">
        <f t="shared" si="246"/>
        <v>-</v>
      </c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O61" s="75">
        <v>14</v>
      </c>
      <c r="AP61" s="79" t="str">
        <f t="shared" ref="AP61:AQ61" si="247">IF(ISNUMBER(AQ369),AQ369,"-")</f>
        <v>-</v>
      </c>
      <c r="AQ61" s="80" t="str">
        <f t="shared" si="247"/>
        <v>-</v>
      </c>
      <c r="AR61" s="79" t="str">
        <f t="shared" si="14"/>
        <v>-</v>
      </c>
      <c r="AS61" s="80" t="str">
        <f t="shared" si="15"/>
        <v>-</v>
      </c>
      <c r="AT61" s="79" t="str">
        <f t="shared" si="16"/>
        <v>-</v>
      </c>
      <c r="AU61" s="80" t="str">
        <f t="shared" si="17"/>
        <v>-</v>
      </c>
      <c r="AV61" s="79" t="str">
        <f t="shared" si="18"/>
        <v>-</v>
      </c>
      <c r="AW61" s="80" t="str">
        <f t="shared" si="19"/>
        <v>-</v>
      </c>
      <c r="AX61" s="79" t="str">
        <f t="shared" si="20"/>
        <v>-</v>
      </c>
      <c r="AY61" s="80" t="str">
        <f t="shared" si="21"/>
        <v>-</v>
      </c>
      <c r="AZ61" s="79" t="str">
        <f t="shared" si="22"/>
        <v>-</v>
      </c>
      <c r="BA61" s="80" t="str">
        <f t="shared" si="23"/>
        <v>-</v>
      </c>
      <c r="BB61" s="79" t="str">
        <f t="shared" si="24"/>
        <v>-</v>
      </c>
      <c r="BC61" s="80" t="str">
        <f t="shared" si="25"/>
        <v>-</v>
      </c>
      <c r="BD61" s="79" t="str">
        <f t="shared" si="26"/>
        <v>-</v>
      </c>
      <c r="BE61" s="80" t="str">
        <f t="shared" si="27"/>
        <v>-</v>
      </c>
      <c r="BF61" s="79" t="str">
        <f t="shared" si="28"/>
        <v>-</v>
      </c>
      <c r="BG61" s="80" t="str">
        <f t="shared" si="29"/>
        <v>-</v>
      </c>
      <c r="BH61" s="79" t="str">
        <f t="shared" si="30"/>
        <v>-</v>
      </c>
      <c r="BI61" s="80" t="str">
        <f t="shared" si="31"/>
        <v>-</v>
      </c>
      <c r="BJ61" s="73"/>
      <c r="BK61" s="73"/>
      <c r="BL61" s="73"/>
      <c r="BM61" s="73"/>
      <c r="BN61" s="73"/>
      <c r="BO61" s="73"/>
      <c r="BP61" s="73"/>
      <c r="BQ61" s="73"/>
      <c r="BR61" s="73"/>
      <c r="BS61" s="73"/>
    </row>
    <row r="62" spans="7:71" x14ac:dyDescent="0.25">
      <c r="G62" s="75">
        <v>14.5</v>
      </c>
      <c r="H62" s="79" t="str">
        <f t="shared" ref="H62:I62" si="248">IF(ISNUMBER(I370),I370,"-")</f>
        <v>-</v>
      </c>
      <c r="I62" s="80" t="str">
        <f t="shared" si="248"/>
        <v>-</v>
      </c>
      <c r="J62" s="79" t="str">
        <f t="shared" ref="J62:K62" si="249">IF(ISNUMBER(L370),L370,"-")</f>
        <v>-</v>
      </c>
      <c r="K62" s="80" t="str">
        <f t="shared" si="249"/>
        <v>-</v>
      </c>
      <c r="L62" s="79" t="str">
        <f t="shared" ref="L62:M62" si="250">IF(ISNUMBER(O370),O370,"-")</f>
        <v>-</v>
      </c>
      <c r="M62" s="80" t="str">
        <f t="shared" si="250"/>
        <v>-</v>
      </c>
      <c r="N62" s="79" t="str">
        <f t="shared" ref="N62:O62" si="251">IF(ISNUMBER(R370),R370,"-")</f>
        <v>-</v>
      </c>
      <c r="O62" s="80" t="str">
        <f t="shared" si="251"/>
        <v>-</v>
      </c>
      <c r="P62" s="79" t="str">
        <f t="shared" ref="P62:Q62" si="252">IF(ISNUMBER(U370),U370,"-")</f>
        <v>-</v>
      </c>
      <c r="Q62" s="80" t="str">
        <f t="shared" si="252"/>
        <v>-</v>
      </c>
      <c r="R62" s="79" t="str">
        <f t="shared" ref="R62:S62" si="253">IF(ISNUMBER(X370),X370,"-")</f>
        <v>-</v>
      </c>
      <c r="S62" s="80" t="str">
        <f t="shared" si="253"/>
        <v>-</v>
      </c>
      <c r="T62" s="79" t="str">
        <f t="shared" si="6"/>
        <v>-</v>
      </c>
      <c r="U62" s="80" t="str">
        <f t="shared" si="7"/>
        <v>-</v>
      </c>
      <c r="V62" s="79" t="str">
        <f t="shared" si="8"/>
        <v>-</v>
      </c>
      <c r="W62" s="80" t="str">
        <f t="shared" si="9"/>
        <v>-</v>
      </c>
      <c r="X62" s="79" t="str">
        <f t="shared" si="10"/>
        <v>-</v>
      </c>
      <c r="Y62" s="80" t="str">
        <f t="shared" si="11"/>
        <v>-</v>
      </c>
      <c r="Z62" s="79" t="str">
        <f t="shared" ref="Z62:AA62" si="254">IF(ISNUMBER(AJ370),AJ370,"-")</f>
        <v>-</v>
      </c>
      <c r="AA62" s="80" t="str">
        <f t="shared" si="254"/>
        <v>-</v>
      </c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O62" s="75">
        <v>14.5</v>
      </c>
      <c r="AP62" s="79" t="str">
        <f t="shared" ref="AP62:AQ62" si="255">IF(ISNUMBER(AQ370),AQ370,"-")</f>
        <v>-</v>
      </c>
      <c r="AQ62" s="80" t="str">
        <f t="shared" si="255"/>
        <v>-</v>
      </c>
      <c r="AR62" s="79" t="str">
        <f t="shared" si="14"/>
        <v>-</v>
      </c>
      <c r="AS62" s="80" t="str">
        <f t="shared" si="15"/>
        <v>-</v>
      </c>
      <c r="AT62" s="79" t="str">
        <f t="shared" si="16"/>
        <v>-</v>
      </c>
      <c r="AU62" s="80" t="str">
        <f t="shared" si="17"/>
        <v>-</v>
      </c>
      <c r="AV62" s="79" t="str">
        <f t="shared" si="18"/>
        <v>-</v>
      </c>
      <c r="AW62" s="80" t="str">
        <f t="shared" si="19"/>
        <v>-</v>
      </c>
      <c r="AX62" s="79" t="str">
        <f t="shared" si="20"/>
        <v>-</v>
      </c>
      <c r="AY62" s="80" t="str">
        <f t="shared" si="21"/>
        <v>-</v>
      </c>
      <c r="AZ62" s="79" t="str">
        <f t="shared" si="22"/>
        <v>-</v>
      </c>
      <c r="BA62" s="80" t="str">
        <f t="shared" si="23"/>
        <v>-</v>
      </c>
      <c r="BB62" s="79" t="str">
        <f t="shared" si="24"/>
        <v>-</v>
      </c>
      <c r="BC62" s="80" t="str">
        <f t="shared" si="25"/>
        <v>-</v>
      </c>
      <c r="BD62" s="79" t="str">
        <f t="shared" si="26"/>
        <v>-</v>
      </c>
      <c r="BE62" s="80" t="str">
        <f t="shared" si="27"/>
        <v>-</v>
      </c>
      <c r="BF62" s="79" t="str">
        <f t="shared" si="28"/>
        <v>-</v>
      </c>
      <c r="BG62" s="80" t="str">
        <f t="shared" si="29"/>
        <v>-</v>
      </c>
      <c r="BH62" s="79" t="str">
        <f t="shared" si="30"/>
        <v>-</v>
      </c>
      <c r="BI62" s="80" t="str">
        <f t="shared" si="31"/>
        <v>-</v>
      </c>
      <c r="BJ62" s="73"/>
      <c r="BK62" s="73"/>
      <c r="BL62" s="73"/>
      <c r="BM62" s="73"/>
      <c r="BN62" s="73"/>
      <c r="BO62" s="73"/>
      <c r="BP62" s="73"/>
      <c r="BQ62" s="73"/>
      <c r="BR62" s="73"/>
      <c r="BS62" s="73"/>
    </row>
    <row r="63" spans="7:71" x14ac:dyDescent="0.25">
      <c r="G63" s="75">
        <v>15</v>
      </c>
      <c r="H63" s="79" t="str">
        <f t="shared" ref="H63:I63" si="256">IF(ISNUMBER(I371),I371,"-")</f>
        <v>-</v>
      </c>
      <c r="I63" s="80" t="str">
        <f t="shared" si="256"/>
        <v>-</v>
      </c>
      <c r="J63" s="79" t="str">
        <f t="shared" ref="J63:K63" si="257">IF(ISNUMBER(L371),L371,"-")</f>
        <v>-</v>
      </c>
      <c r="K63" s="80" t="str">
        <f t="shared" si="257"/>
        <v>-</v>
      </c>
      <c r="L63" s="79" t="str">
        <f t="shared" ref="L63:M63" si="258">IF(ISNUMBER(O371),O371,"-")</f>
        <v>-</v>
      </c>
      <c r="M63" s="80" t="str">
        <f t="shared" si="258"/>
        <v>-</v>
      </c>
      <c r="N63" s="79" t="str">
        <f t="shared" ref="N63:O63" si="259">IF(ISNUMBER(R371),R371,"-")</f>
        <v>-</v>
      </c>
      <c r="O63" s="80" t="str">
        <f t="shared" si="259"/>
        <v>-</v>
      </c>
      <c r="P63" s="79" t="str">
        <f t="shared" ref="P63:Q63" si="260">IF(ISNUMBER(U371),U371,"-")</f>
        <v>-</v>
      </c>
      <c r="Q63" s="80" t="str">
        <f t="shared" si="260"/>
        <v>-</v>
      </c>
      <c r="R63" s="79" t="str">
        <f t="shared" ref="R63:S63" si="261">IF(ISNUMBER(X371),X371,"-")</f>
        <v>-</v>
      </c>
      <c r="S63" s="80" t="str">
        <f t="shared" si="261"/>
        <v>-</v>
      </c>
      <c r="T63" s="79" t="str">
        <f t="shared" si="6"/>
        <v>-</v>
      </c>
      <c r="U63" s="80" t="str">
        <f t="shared" si="7"/>
        <v>-</v>
      </c>
      <c r="V63" s="79" t="str">
        <f t="shared" si="8"/>
        <v>-</v>
      </c>
      <c r="W63" s="80" t="str">
        <f t="shared" si="9"/>
        <v>-</v>
      </c>
      <c r="X63" s="79" t="str">
        <f t="shared" si="10"/>
        <v>-</v>
      </c>
      <c r="Y63" s="80" t="str">
        <f t="shared" si="11"/>
        <v>-</v>
      </c>
      <c r="Z63" s="79" t="str">
        <f t="shared" ref="Z63:AA63" si="262">IF(ISNUMBER(AJ371),AJ371,"-")</f>
        <v>-</v>
      </c>
      <c r="AA63" s="80" t="str">
        <f t="shared" si="262"/>
        <v>-</v>
      </c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O63" s="75">
        <v>15</v>
      </c>
      <c r="AP63" s="79" t="str">
        <f t="shared" ref="AP63:AQ63" si="263">IF(ISNUMBER(AQ371),AQ371,"-")</f>
        <v>-</v>
      </c>
      <c r="AQ63" s="80" t="str">
        <f t="shared" si="263"/>
        <v>-</v>
      </c>
      <c r="AR63" s="79" t="str">
        <f t="shared" si="14"/>
        <v>-</v>
      </c>
      <c r="AS63" s="80" t="str">
        <f t="shared" si="15"/>
        <v>-</v>
      </c>
      <c r="AT63" s="79" t="str">
        <f t="shared" si="16"/>
        <v>-</v>
      </c>
      <c r="AU63" s="80" t="str">
        <f t="shared" si="17"/>
        <v>-</v>
      </c>
      <c r="AV63" s="79" t="str">
        <f t="shared" si="18"/>
        <v>-</v>
      </c>
      <c r="AW63" s="80" t="str">
        <f t="shared" si="19"/>
        <v>-</v>
      </c>
      <c r="AX63" s="79" t="str">
        <f t="shared" si="20"/>
        <v>-</v>
      </c>
      <c r="AY63" s="80" t="str">
        <f t="shared" si="21"/>
        <v>-</v>
      </c>
      <c r="AZ63" s="79" t="str">
        <f t="shared" si="22"/>
        <v>-</v>
      </c>
      <c r="BA63" s="80" t="str">
        <f t="shared" si="23"/>
        <v>-</v>
      </c>
      <c r="BB63" s="79" t="str">
        <f t="shared" si="24"/>
        <v>-</v>
      </c>
      <c r="BC63" s="80" t="str">
        <f t="shared" si="25"/>
        <v>-</v>
      </c>
      <c r="BD63" s="79" t="str">
        <f t="shared" si="26"/>
        <v>-</v>
      </c>
      <c r="BE63" s="80" t="str">
        <f t="shared" si="27"/>
        <v>-</v>
      </c>
      <c r="BF63" s="79" t="str">
        <f t="shared" si="28"/>
        <v>-</v>
      </c>
      <c r="BG63" s="80" t="str">
        <f t="shared" si="29"/>
        <v>-</v>
      </c>
      <c r="BH63" s="79" t="str">
        <f t="shared" si="30"/>
        <v>-</v>
      </c>
      <c r="BI63" s="80" t="str">
        <f t="shared" si="31"/>
        <v>-</v>
      </c>
      <c r="BJ63" s="73"/>
      <c r="BK63" s="73"/>
      <c r="BL63" s="73"/>
      <c r="BM63" s="73"/>
      <c r="BN63" s="73"/>
      <c r="BO63" s="73"/>
      <c r="BP63" s="73"/>
      <c r="BQ63" s="73"/>
      <c r="BR63" s="73"/>
      <c r="BS63" s="73"/>
    </row>
    <row r="64" spans="7:71" x14ac:dyDescent="0.25">
      <c r="G64" s="75">
        <v>15.5</v>
      </c>
      <c r="H64" s="79" t="str">
        <f t="shared" ref="H64:I64" si="264">IF(ISNUMBER(I372),I372,"-")</f>
        <v>-</v>
      </c>
      <c r="I64" s="80" t="str">
        <f t="shared" si="264"/>
        <v>-</v>
      </c>
      <c r="J64" s="79" t="str">
        <f t="shared" ref="J64:K64" si="265">IF(ISNUMBER(L372),L372,"-")</f>
        <v>-</v>
      </c>
      <c r="K64" s="80" t="str">
        <f t="shared" si="265"/>
        <v>-</v>
      </c>
      <c r="L64" s="79" t="str">
        <f t="shared" ref="L64:M64" si="266">IF(ISNUMBER(O372),O372,"-")</f>
        <v>-</v>
      </c>
      <c r="M64" s="80" t="str">
        <f t="shared" si="266"/>
        <v>-</v>
      </c>
      <c r="N64" s="79" t="str">
        <f t="shared" ref="N64:O64" si="267">IF(ISNUMBER(R372),R372,"-")</f>
        <v>-</v>
      </c>
      <c r="O64" s="80" t="str">
        <f t="shared" si="267"/>
        <v>-</v>
      </c>
      <c r="P64" s="79" t="str">
        <f t="shared" ref="P64:Q64" si="268">IF(ISNUMBER(U372),U372,"-")</f>
        <v>-</v>
      </c>
      <c r="Q64" s="80" t="str">
        <f t="shared" si="268"/>
        <v>-</v>
      </c>
      <c r="R64" s="79" t="str">
        <f t="shared" ref="R64:S64" si="269">IF(ISNUMBER(X372),X372,"-")</f>
        <v>-</v>
      </c>
      <c r="S64" s="80" t="str">
        <f t="shared" si="269"/>
        <v>-</v>
      </c>
      <c r="T64" s="79" t="str">
        <f t="shared" si="6"/>
        <v>-</v>
      </c>
      <c r="U64" s="80" t="str">
        <f t="shared" si="7"/>
        <v>-</v>
      </c>
      <c r="V64" s="79" t="str">
        <f t="shared" si="8"/>
        <v>-</v>
      </c>
      <c r="W64" s="80" t="str">
        <f t="shared" si="9"/>
        <v>-</v>
      </c>
      <c r="X64" s="79" t="str">
        <f t="shared" si="10"/>
        <v>-</v>
      </c>
      <c r="Y64" s="80" t="str">
        <f t="shared" si="11"/>
        <v>-</v>
      </c>
      <c r="Z64" s="79" t="str">
        <f t="shared" ref="Z64:AA64" si="270">IF(ISNUMBER(AJ372),AJ372,"-")</f>
        <v>-</v>
      </c>
      <c r="AA64" s="80" t="str">
        <f t="shared" si="270"/>
        <v>-</v>
      </c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O64" s="75">
        <v>15.5</v>
      </c>
      <c r="AP64" s="79" t="str">
        <f t="shared" ref="AP64:AQ64" si="271">IF(ISNUMBER(AQ372),AQ372,"-")</f>
        <v>-</v>
      </c>
      <c r="AQ64" s="80" t="str">
        <f t="shared" si="271"/>
        <v>-</v>
      </c>
      <c r="AR64" s="79" t="str">
        <f t="shared" si="14"/>
        <v>-</v>
      </c>
      <c r="AS64" s="80" t="str">
        <f t="shared" si="15"/>
        <v>-</v>
      </c>
      <c r="AT64" s="79" t="str">
        <f t="shared" si="16"/>
        <v>-</v>
      </c>
      <c r="AU64" s="80" t="str">
        <f t="shared" si="17"/>
        <v>-</v>
      </c>
      <c r="AV64" s="79" t="str">
        <f t="shared" si="18"/>
        <v>-</v>
      </c>
      <c r="AW64" s="80" t="str">
        <f t="shared" si="19"/>
        <v>-</v>
      </c>
      <c r="AX64" s="79" t="str">
        <f t="shared" si="20"/>
        <v>-</v>
      </c>
      <c r="AY64" s="80" t="str">
        <f t="shared" si="21"/>
        <v>-</v>
      </c>
      <c r="AZ64" s="79" t="str">
        <f t="shared" si="22"/>
        <v>-</v>
      </c>
      <c r="BA64" s="80" t="str">
        <f t="shared" si="23"/>
        <v>-</v>
      </c>
      <c r="BB64" s="79" t="str">
        <f t="shared" si="24"/>
        <v>-</v>
      </c>
      <c r="BC64" s="80" t="str">
        <f t="shared" si="25"/>
        <v>-</v>
      </c>
      <c r="BD64" s="79" t="str">
        <f t="shared" si="26"/>
        <v>-</v>
      </c>
      <c r="BE64" s="80" t="str">
        <f t="shared" si="27"/>
        <v>-</v>
      </c>
      <c r="BF64" s="79" t="str">
        <f t="shared" si="28"/>
        <v>-</v>
      </c>
      <c r="BG64" s="80" t="str">
        <f t="shared" si="29"/>
        <v>-</v>
      </c>
      <c r="BH64" s="79" t="str">
        <f t="shared" si="30"/>
        <v>-</v>
      </c>
      <c r="BI64" s="80" t="str">
        <f t="shared" si="31"/>
        <v>-</v>
      </c>
      <c r="BJ64" s="73"/>
      <c r="BK64" s="73"/>
      <c r="BL64" s="73"/>
      <c r="BM64" s="73"/>
      <c r="BN64" s="73"/>
      <c r="BO64" s="73"/>
      <c r="BP64" s="73"/>
      <c r="BQ64" s="73"/>
      <c r="BR64" s="73"/>
      <c r="BS64" s="73"/>
    </row>
    <row r="65" spans="7:71" x14ac:dyDescent="0.25">
      <c r="G65" s="75">
        <v>16</v>
      </c>
      <c r="H65" s="79" t="str">
        <f t="shared" ref="H65:I65" si="272">IF(ISNUMBER(I373),I373,"-")</f>
        <v>-</v>
      </c>
      <c r="I65" s="80" t="str">
        <f t="shared" si="272"/>
        <v>-</v>
      </c>
      <c r="J65" s="79" t="str">
        <f t="shared" ref="J65:K65" si="273">IF(ISNUMBER(L373),L373,"-")</f>
        <v>-</v>
      </c>
      <c r="K65" s="80" t="str">
        <f t="shared" si="273"/>
        <v>-</v>
      </c>
      <c r="L65" s="79" t="str">
        <f t="shared" ref="L65:M65" si="274">IF(ISNUMBER(O373),O373,"-")</f>
        <v>-</v>
      </c>
      <c r="M65" s="80" t="str">
        <f t="shared" si="274"/>
        <v>-</v>
      </c>
      <c r="N65" s="79" t="str">
        <f t="shared" ref="N65:O65" si="275">IF(ISNUMBER(R373),R373,"-")</f>
        <v>-</v>
      </c>
      <c r="O65" s="80" t="str">
        <f t="shared" si="275"/>
        <v>-</v>
      </c>
      <c r="P65" s="79" t="str">
        <f t="shared" ref="P65:Q65" si="276">IF(ISNUMBER(U373),U373,"-")</f>
        <v>-</v>
      </c>
      <c r="Q65" s="80" t="str">
        <f t="shared" si="276"/>
        <v>-</v>
      </c>
      <c r="R65" s="79" t="str">
        <f t="shared" ref="R65:S65" si="277">IF(ISNUMBER(X373),X373,"-")</f>
        <v>-</v>
      </c>
      <c r="S65" s="80" t="str">
        <f t="shared" si="277"/>
        <v>-</v>
      </c>
      <c r="T65" s="79" t="str">
        <f t="shared" si="6"/>
        <v>-</v>
      </c>
      <c r="U65" s="80" t="str">
        <f t="shared" si="7"/>
        <v>-</v>
      </c>
      <c r="V65" s="79" t="str">
        <f t="shared" si="8"/>
        <v>-</v>
      </c>
      <c r="W65" s="80" t="str">
        <f t="shared" si="9"/>
        <v>-</v>
      </c>
      <c r="X65" s="79" t="str">
        <f t="shared" si="10"/>
        <v>-</v>
      </c>
      <c r="Y65" s="80" t="str">
        <f t="shared" si="11"/>
        <v>-</v>
      </c>
      <c r="Z65" s="79" t="str">
        <f t="shared" ref="Z65:AA65" si="278">IF(ISNUMBER(AJ373),AJ373,"-")</f>
        <v>-</v>
      </c>
      <c r="AA65" s="80" t="str">
        <f t="shared" si="278"/>
        <v>-</v>
      </c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O65" s="75">
        <v>16</v>
      </c>
      <c r="AP65" s="79" t="str">
        <f t="shared" ref="AP65:AQ65" si="279">IF(ISNUMBER(AQ373),AQ373,"-")</f>
        <v>-</v>
      </c>
      <c r="AQ65" s="80" t="str">
        <f t="shared" si="279"/>
        <v>-</v>
      </c>
      <c r="AR65" s="79" t="str">
        <f t="shared" si="14"/>
        <v>-</v>
      </c>
      <c r="AS65" s="80" t="str">
        <f t="shared" si="15"/>
        <v>-</v>
      </c>
      <c r="AT65" s="79" t="str">
        <f t="shared" si="16"/>
        <v>-</v>
      </c>
      <c r="AU65" s="80" t="str">
        <f t="shared" si="17"/>
        <v>-</v>
      </c>
      <c r="AV65" s="79" t="str">
        <f t="shared" si="18"/>
        <v>-</v>
      </c>
      <c r="AW65" s="80" t="str">
        <f t="shared" si="19"/>
        <v>-</v>
      </c>
      <c r="AX65" s="79" t="str">
        <f t="shared" si="20"/>
        <v>-</v>
      </c>
      <c r="AY65" s="80" t="str">
        <f t="shared" si="21"/>
        <v>-</v>
      </c>
      <c r="AZ65" s="79" t="str">
        <f t="shared" si="22"/>
        <v>-</v>
      </c>
      <c r="BA65" s="80" t="str">
        <f t="shared" si="23"/>
        <v>-</v>
      </c>
      <c r="BB65" s="79" t="str">
        <f t="shared" si="24"/>
        <v>-</v>
      </c>
      <c r="BC65" s="80" t="str">
        <f t="shared" si="25"/>
        <v>-</v>
      </c>
      <c r="BD65" s="79" t="str">
        <f t="shared" si="26"/>
        <v>-</v>
      </c>
      <c r="BE65" s="80" t="str">
        <f t="shared" si="27"/>
        <v>-</v>
      </c>
      <c r="BF65" s="79" t="str">
        <f t="shared" si="28"/>
        <v>-</v>
      </c>
      <c r="BG65" s="80" t="str">
        <f t="shared" si="29"/>
        <v>-</v>
      </c>
      <c r="BH65" s="79" t="str">
        <f t="shared" si="30"/>
        <v>-</v>
      </c>
      <c r="BI65" s="80" t="str">
        <f t="shared" si="31"/>
        <v>-</v>
      </c>
      <c r="BJ65" s="73"/>
      <c r="BK65" s="73"/>
      <c r="BL65" s="73"/>
      <c r="BM65" s="73"/>
      <c r="BN65" s="73"/>
      <c r="BO65" s="73"/>
      <c r="BP65" s="73"/>
      <c r="BQ65" s="73"/>
      <c r="BR65" s="73"/>
      <c r="BS65" s="73"/>
    </row>
    <row r="66" spans="7:71" x14ac:dyDescent="0.25">
      <c r="G66" s="75">
        <v>16.5</v>
      </c>
      <c r="H66" s="79" t="str">
        <f t="shared" ref="H66:I66" si="280">IF(ISNUMBER(I374),I374,"-")</f>
        <v>-</v>
      </c>
      <c r="I66" s="80" t="str">
        <f t="shared" si="280"/>
        <v>-</v>
      </c>
      <c r="J66" s="79" t="str">
        <f t="shared" ref="J66:K66" si="281">IF(ISNUMBER(L374),L374,"-")</f>
        <v>-</v>
      </c>
      <c r="K66" s="80" t="str">
        <f t="shared" si="281"/>
        <v>-</v>
      </c>
      <c r="L66" s="79" t="str">
        <f t="shared" ref="L66:M66" si="282">IF(ISNUMBER(O374),O374,"-")</f>
        <v>-</v>
      </c>
      <c r="M66" s="80" t="str">
        <f t="shared" si="282"/>
        <v>-</v>
      </c>
      <c r="N66" s="79" t="str">
        <f t="shared" ref="N66:O66" si="283">IF(ISNUMBER(R374),R374,"-")</f>
        <v>-</v>
      </c>
      <c r="O66" s="80" t="str">
        <f t="shared" si="283"/>
        <v>-</v>
      </c>
      <c r="P66" s="79" t="str">
        <f t="shared" ref="P66:Q66" si="284">IF(ISNUMBER(U374),U374,"-")</f>
        <v>-</v>
      </c>
      <c r="Q66" s="80" t="str">
        <f t="shared" si="284"/>
        <v>-</v>
      </c>
      <c r="R66" s="79" t="str">
        <f t="shared" ref="R66:S66" si="285">IF(ISNUMBER(X374),X374,"-")</f>
        <v>-</v>
      </c>
      <c r="S66" s="80" t="str">
        <f t="shared" si="285"/>
        <v>-</v>
      </c>
      <c r="T66" s="79" t="str">
        <f t="shared" si="6"/>
        <v>-</v>
      </c>
      <c r="U66" s="80" t="str">
        <f t="shared" si="7"/>
        <v>-</v>
      </c>
      <c r="V66" s="79" t="str">
        <f t="shared" si="8"/>
        <v>-</v>
      </c>
      <c r="W66" s="80" t="str">
        <f t="shared" si="9"/>
        <v>-</v>
      </c>
      <c r="X66" s="79" t="str">
        <f t="shared" si="10"/>
        <v>-</v>
      </c>
      <c r="Y66" s="80" t="str">
        <f t="shared" si="11"/>
        <v>-</v>
      </c>
      <c r="Z66" s="79" t="str">
        <f t="shared" ref="Z66:AA66" si="286">IF(ISNUMBER(AJ374),AJ374,"-")</f>
        <v>-</v>
      </c>
      <c r="AA66" s="80" t="str">
        <f t="shared" si="286"/>
        <v>-</v>
      </c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O66" s="75">
        <v>16.5</v>
      </c>
      <c r="AP66" s="79" t="str">
        <f t="shared" ref="AP66:AQ66" si="287">IF(ISNUMBER(AQ374),AQ374,"-")</f>
        <v>-</v>
      </c>
      <c r="AQ66" s="80" t="str">
        <f t="shared" si="287"/>
        <v>-</v>
      </c>
      <c r="AR66" s="79" t="str">
        <f t="shared" si="14"/>
        <v>-</v>
      </c>
      <c r="AS66" s="80" t="str">
        <f t="shared" si="15"/>
        <v>-</v>
      </c>
      <c r="AT66" s="79" t="str">
        <f t="shared" si="16"/>
        <v>-</v>
      </c>
      <c r="AU66" s="80" t="str">
        <f t="shared" si="17"/>
        <v>-</v>
      </c>
      <c r="AV66" s="79" t="str">
        <f t="shared" si="18"/>
        <v>-</v>
      </c>
      <c r="AW66" s="80" t="str">
        <f t="shared" si="19"/>
        <v>-</v>
      </c>
      <c r="AX66" s="79" t="str">
        <f t="shared" si="20"/>
        <v>-</v>
      </c>
      <c r="AY66" s="80" t="str">
        <f t="shared" si="21"/>
        <v>-</v>
      </c>
      <c r="AZ66" s="79" t="str">
        <f t="shared" si="22"/>
        <v>-</v>
      </c>
      <c r="BA66" s="80" t="str">
        <f t="shared" si="23"/>
        <v>-</v>
      </c>
      <c r="BB66" s="79" t="str">
        <f t="shared" si="24"/>
        <v>-</v>
      </c>
      <c r="BC66" s="80" t="str">
        <f t="shared" si="25"/>
        <v>-</v>
      </c>
      <c r="BD66" s="79" t="str">
        <f t="shared" si="26"/>
        <v>-</v>
      </c>
      <c r="BE66" s="80" t="str">
        <f t="shared" si="27"/>
        <v>-</v>
      </c>
      <c r="BF66" s="79" t="str">
        <f t="shared" si="28"/>
        <v>-</v>
      </c>
      <c r="BG66" s="80" t="str">
        <f t="shared" si="29"/>
        <v>-</v>
      </c>
      <c r="BH66" s="79" t="str">
        <f t="shared" si="30"/>
        <v>-</v>
      </c>
      <c r="BI66" s="80" t="str">
        <f t="shared" si="31"/>
        <v>-</v>
      </c>
      <c r="BJ66" s="73"/>
      <c r="BK66" s="73"/>
      <c r="BL66" s="73"/>
      <c r="BM66" s="73"/>
      <c r="BN66" s="73"/>
      <c r="BO66" s="73"/>
      <c r="BP66" s="73"/>
      <c r="BQ66" s="73"/>
      <c r="BR66" s="73"/>
      <c r="BS66" s="73"/>
    </row>
    <row r="67" spans="7:71" x14ac:dyDescent="0.25">
      <c r="G67" s="75">
        <v>17</v>
      </c>
      <c r="H67" s="79" t="str">
        <f t="shared" ref="H67:I67" si="288">IF(ISNUMBER(I375),I375,"-")</f>
        <v>-</v>
      </c>
      <c r="I67" s="80" t="str">
        <f t="shared" si="288"/>
        <v>-</v>
      </c>
      <c r="J67" s="79" t="str">
        <f t="shared" ref="J67:K67" si="289">IF(ISNUMBER(L375),L375,"-")</f>
        <v>-</v>
      </c>
      <c r="K67" s="80" t="str">
        <f t="shared" si="289"/>
        <v>-</v>
      </c>
      <c r="L67" s="79" t="str">
        <f t="shared" ref="L67:M67" si="290">IF(ISNUMBER(O375),O375,"-")</f>
        <v>-</v>
      </c>
      <c r="M67" s="80" t="str">
        <f t="shared" si="290"/>
        <v>-</v>
      </c>
      <c r="N67" s="79" t="str">
        <f t="shared" ref="N67:O67" si="291">IF(ISNUMBER(R375),R375,"-")</f>
        <v>-</v>
      </c>
      <c r="O67" s="80" t="str">
        <f t="shared" si="291"/>
        <v>-</v>
      </c>
      <c r="P67" s="79" t="str">
        <f t="shared" ref="P67:Q67" si="292">IF(ISNUMBER(U375),U375,"-")</f>
        <v>-</v>
      </c>
      <c r="Q67" s="80" t="str">
        <f t="shared" si="292"/>
        <v>-</v>
      </c>
      <c r="R67" s="79" t="str">
        <f t="shared" ref="R67:S67" si="293">IF(ISNUMBER(X375),X375,"-")</f>
        <v>-</v>
      </c>
      <c r="S67" s="80" t="str">
        <f t="shared" si="293"/>
        <v>-</v>
      </c>
      <c r="T67" s="79" t="str">
        <f t="shared" si="6"/>
        <v>-</v>
      </c>
      <c r="U67" s="80" t="str">
        <f t="shared" si="7"/>
        <v>-</v>
      </c>
      <c r="V67" s="79" t="str">
        <f t="shared" si="8"/>
        <v>-</v>
      </c>
      <c r="W67" s="80" t="str">
        <f t="shared" si="9"/>
        <v>-</v>
      </c>
      <c r="X67" s="79" t="str">
        <f t="shared" si="10"/>
        <v>-</v>
      </c>
      <c r="Y67" s="80" t="str">
        <f t="shared" si="11"/>
        <v>-</v>
      </c>
      <c r="Z67" s="79" t="str">
        <f t="shared" ref="Z67:AA67" si="294">IF(ISNUMBER(AJ375),AJ375,"-")</f>
        <v>-</v>
      </c>
      <c r="AA67" s="80" t="str">
        <f t="shared" si="294"/>
        <v>-</v>
      </c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O67" s="75">
        <v>17</v>
      </c>
      <c r="AP67" s="79" t="str">
        <f t="shared" ref="AP67:AQ67" si="295">IF(ISNUMBER(AQ375),AQ375,"-")</f>
        <v>-</v>
      </c>
      <c r="AQ67" s="80" t="str">
        <f t="shared" si="295"/>
        <v>-</v>
      </c>
      <c r="AR67" s="79" t="str">
        <f t="shared" si="14"/>
        <v>-</v>
      </c>
      <c r="AS67" s="80" t="str">
        <f t="shared" si="15"/>
        <v>-</v>
      </c>
      <c r="AT67" s="79" t="str">
        <f t="shared" si="16"/>
        <v>-</v>
      </c>
      <c r="AU67" s="80" t="str">
        <f t="shared" si="17"/>
        <v>-</v>
      </c>
      <c r="AV67" s="79" t="str">
        <f t="shared" si="18"/>
        <v>-</v>
      </c>
      <c r="AW67" s="80" t="str">
        <f t="shared" si="19"/>
        <v>-</v>
      </c>
      <c r="AX67" s="79" t="str">
        <f t="shared" si="20"/>
        <v>-</v>
      </c>
      <c r="AY67" s="80" t="str">
        <f t="shared" si="21"/>
        <v>-</v>
      </c>
      <c r="AZ67" s="79" t="str">
        <f t="shared" si="22"/>
        <v>-</v>
      </c>
      <c r="BA67" s="80" t="str">
        <f t="shared" si="23"/>
        <v>-</v>
      </c>
      <c r="BB67" s="79" t="str">
        <f t="shared" si="24"/>
        <v>-</v>
      </c>
      <c r="BC67" s="80" t="str">
        <f t="shared" si="25"/>
        <v>-</v>
      </c>
      <c r="BD67" s="79" t="str">
        <f t="shared" si="26"/>
        <v>-</v>
      </c>
      <c r="BE67" s="80" t="str">
        <f t="shared" si="27"/>
        <v>-</v>
      </c>
      <c r="BF67" s="79" t="str">
        <f t="shared" si="28"/>
        <v>-</v>
      </c>
      <c r="BG67" s="80" t="str">
        <f t="shared" si="29"/>
        <v>-</v>
      </c>
      <c r="BH67" s="79" t="str">
        <f t="shared" si="30"/>
        <v>-</v>
      </c>
      <c r="BI67" s="80" t="str">
        <f t="shared" si="31"/>
        <v>-</v>
      </c>
      <c r="BJ67" s="73"/>
      <c r="BK67" s="73"/>
      <c r="BL67" s="73"/>
      <c r="BM67" s="73"/>
      <c r="BN67" s="73"/>
      <c r="BO67" s="73"/>
      <c r="BP67" s="73"/>
      <c r="BQ67" s="73"/>
      <c r="BR67" s="73"/>
      <c r="BS67" s="73"/>
    </row>
    <row r="68" spans="7:71" x14ac:dyDescent="0.25">
      <c r="G68" s="75">
        <v>17.5</v>
      </c>
      <c r="H68" s="79" t="str">
        <f t="shared" ref="H68:I68" si="296">IF(ISNUMBER(I376),I376,"-")</f>
        <v>-</v>
      </c>
      <c r="I68" s="80" t="str">
        <f t="shared" si="296"/>
        <v>-</v>
      </c>
      <c r="J68" s="79" t="str">
        <f t="shared" ref="J68:K68" si="297">IF(ISNUMBER(L376),L376,"-")</f>
        <v>-</v>
      </c>
      <c r="K68" s="80" t="str">
        <f t="shared" si="297"/>
        <v>-</v>
      </c>
      <c r="L68" s="79" t="str">
        <f t="shared" ref="L68:M68" si="298">IF(ISNUMBER(O376),O376,"-")</f>
        <v>-</v>
      </c>
      <c r="M68" s="80" t="str">
        <f t="shared" si="298"/>
        <v>-</v>
      </c>
      <c r="N68" s="79" t="str">
        <f t="shared" ref="N68:O68" si="299">IF(ISNUMBER(R376),R376,"-")</f>
        <v>-</v>
      </c>
      <c r="O68" s="80" t="str">
        <f t="shared" si="299"/>
        <v>-</v>
      </c>
      <c r="P68" s="79" t="str">
        <f t="shared" ref="P68:Q68" si="300">IF(ISNUMBER(U376),U376,"-")</f>
        <v>-</v>
      </c>
      <c r="Q68" s="80" t="str">
        <f t="shared" si="300"/>
        <v>-</v>
      </c>
      <c r="R68" s="79" t="str">
        <f t="shared" ref="R68:S68" si="301">IF(ISNUMBER(X376),X376,"-")</f>
        <v>-</v>
      </c>
      <c r="S68" s="80" t="str">
        <f t="shared" si="301"/>
        <v>-</v>
      </c>
      <c r="T68" s="79" t="str">
        <f t="shared" si="6"/>
        <v>-</v>
      </c>
      <c r="U68" s="80" t="str">
        <f t="shared" si="7"/>
        <v>-</v>
      </c>
      <c r="V68" s="79" t="str">
        <f t="shared" si="8"/>
        <v>-</v>
      </c>
      <c r="W68" s="80" t="str">
        <f t="shared" si="9"/>
        <v>-</v>
      </c>
      <c r="X68" s="79" t="str">
        <f t="shared" si="10"/>
        <v>-</v>
      </c>
      <c r="Y68" s="80" t="str">
        <f t="shared" si="11"/>
        <v>-</v>
      </c>
      <c r="Z68" s="79" t="str">
        <f t="shared" ref="Z68:AA68" si="302">IF(ISNUMBER(AJ376),AJ376,"-")</f>
        <v>-</v>
      </c>
      <c r="AA68" s="80" t="str">
        <f t="shared" si="302"/>
        <v>-</v>
      </c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O68" s="75">
        <v>17.5</v>
      </c>
      <c r="AP68" s="79" t="str">
        <f t="shared" ref="AP68:AQ68" si="303">IF(ISNUMBER(AQ376),AQ376,"-")</f>
        <v>-</v>
      </c>
      <c r="AQ68" s="80" t="str">
        <f t="shared" si="303"/>
        <v>-</v>
      </c>
      <c r="AR68" s="79" t="str">
        <f t="shared" si="14"/>
        <v>-</v>
      </c>
      <c r="AS68" s="80" t="str">
        <f t="shared" si="15"/>
        <v>-</v>
      </c>
      <c r="AT68" s="79" t="str">
        <f t="shared" si="16"/>
        <v>-</v>
      </c>
      <c r="AU68" s="80" t="str">
        <f t="shared" si="17"/>
        <v>-</v>
      </c>
      <c r="AV68" s="79" t="str">
        <f t="shared" si="18"/>
        <v>-</v>
      </c>
      <c r="AW68" s="80" t="str">
        <f t="shared" si="19"/>
        <v>-</v>
      </c>
      <c r="AX68" s="79" t="str">
        <f t="shared" si="20"/>
        <v>-</v>
      </c>
      <c r="AY68" s="80" t="str">
        <f t="shared" si="21"/>
        <v>-</v>
      </c>
      <c r="AZ68" s="79" t="str">
        <f t="shared" si="22"/>
        <v>-</v>
      </c>
      <c r="BA68" s="80" t="str">
        <f t="shared" si="23"/>
        <v>-</v>
      </c>
      <c r="BB68" s="79" t="str">
        <f t="shared" si="24"/>
        <v>-</v>
      </c>
      <c r="BC68" s="80" t="str">
        <f t="shared" si="25"/>
        <v>-</v>
      </c>
      <c r="BD68" s="79" t="str">
        <f t="shared" si="26"/>
        <v>-</v>
      </c>
      <c r="BE68" s="80" t="str">
        <f t="shared" si="27"/>
        <v>-</v>
      </c>
      <c r="BF68" s="79" t="str">
        <f t="shared" si="28"/>
        <v>-</v>
      </c>
      <c r="BG68" s="80" t="str">
        <f t="shared" si="29"/>
        <v>-</v>
      </c>
      <c r="BH68" s="79" t="str">
        <f t="shared" si="30"/>
        <v>-</v>
      </c>
      <c r="BI68" s="80" t="str">
        <f t="shared" si="31"/>
        <v>-</v>
      </c>
      <c r="BJ68" s="73"/>
      <c r="BK68" s="73"/>
      <c r="BL68" s="73"/>
      <c r="BM68" s="73"/>
      <c r="BN68" s="73"/>
      <c r="BO68" s="73"/>
      <c r="BP68" s="73"/>
      <c r="BQ68" s="73"/>
      <c r="BR68" s="73"/>
      <c r="BS68" s="73"/>
    </row>
    <row r="69" spans="7:71" x14ac:dyDescent="0.25">
      <c r="G69" s="75">
        <v>18</v>
      </c>
      <c r="H69" s="79" t="str">
        <f t="shared" ref="H69:I69" si="304">IF(ISNUMBER(I377),I377,"-")</f>
        <v>-</v>
      </c>
      <c r="I69" s="80" t="str">
        <f t="shared" si="304"/>
        <v>-</v>
      </c>
      <c r="J69" s="79" t="str">
        <f t="shared" ref="J69:K69" si="305">IF(ISNUMBER(L377),L377,"-")</f>
        <v>-</v>
      </c>
      <c r="K69" s="80" t="str">
        <f t="shared" si="305"/>
        <v>-</v>
      </c>
      <c r="L69" s="79" t="str">
        <f t="shared" ref="L69:M69" si="306">IF(ISNUMBER(O377),O377,"-")</f>
        <v>-</v>
      </c>
      <c r="M69" s="80" t="str">
        <f t="shared" si="306"/>
        <v>-</v>
      </c>
      <c r="N69" s="79" t="str">
        <f t="shared" ref="N69:O69" si="307">IF(ISNUMBER(R377),R377,"-")</f>
        <v>-</v>
      </c>
      <c r="O69" s="80" t="str">
        <f t="shared" si="307"/>
        <v>-</v>
      </c>
      <c r="P69" s="79" t="str">
        <f t="shared" ref="P69:Q69" si="308">IF(ISNUMBER(U377),U377,"-")</f>
        <v>-</v>
      </c>
      <c r="Q69" s="80" t="str">
        <f t="shared" si="308"/>
        <v>-</v>
      </c>
      <c r="R69" s="79" t="str">
        <f t="shared" ref="R69:S69" si="309">IF(ISNUMBER(X377),X377,"-")</f>
        <v>-</v>
      </c>
      <c r="S69" s="80" t="str">
        <f t="shared" si="309"/>
        <v>-</v>
      </c>
      <c r="T69" s="79" t="str">
        <f t="shared" si="6"/>
        <v>-</v>
      </c>
      <c r="U69" s="80" t="str">
        <f t="shared" si="7"/>
        <v>-</v>
      </c>
      <c r="V69" s="79" t="str">
        <f t="shared" si="8"/>
        <v>-</v>
      </c>
      <c r="W69" s="80" t="str">
        <f t="shared" si="9"/>
        <v>-</v>
      </c>
      <c r="X69" s="79" t="str">
        <f t="shared" si="10"/>
        <v>-</v>
      </c>
      <c r="Y69" s="80" t="str">
        <f t="shared" si="11"/>
        <v>-</v>
      </c>
      <c r="Z69" s="79" t="str">
        <f t="shared" ref="Z69:AA69" si="310">IF(ISNUMBER(AJ377),AJ377,"-")</f>
        <v>-</v>
      </c>
      <c r="AA69" s="80" t="str">
        <f t="shared" si="310"/>
        <v>-</v>
      </c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O69" s="75">
        <v>18</v>
      </c>
      <c r="AP69" s="79" t="str">
        <f t="shared" ref="AP69:AQ69" si="311">IF(ISNUMBER(AQ377),AQ377,"-")</f>
        <v>-</v>
      </c>
      <c r="AQ69" s="80" t="str">
        <f t="shared" si="311"/>
        <v>-</v>
      </c>
      <c r="AR69" s="79" t="str">
        <f t="shared" si="14"/>
        <v>-</v>
      </c>
      <c r="AS69" s="80" t="str">
        <f t="shared" si="15"/>
        <v>-</v>
      </c>
      <c r="AT69" s="79" t="str">
        <f t="shared" si="16"/>
        <v>-</v>
      </c>
      <c r="AU69" s="80" t="str">
        <f t="shared" si="17"/>
        <v>-</v>
      </c>
      <c r="AV69" s="79" t="str">
        <f t="shared" si="18"/>
        <v>-</v>
      </c>
      <c r="AW69" s="80" t="str">
        <f t="shared" si="19"/>
        <v>-</v>
      </c>
      <c r="AX69" s="79" t="str">
        <f t="shared" si="20"/>
        <v>-</v>
      </c>
      <c r="AY69" s="80" t="str">
        <f t="shared" si="21"/>
        <v>-</v>
      </c>
      <c r="AZ69" s="79" t="str">
        <f t="shared" si="22"/>
        <v>-</v>
      </c>
      <c r="BA69" s="80" t="str">
        <f t="shared" si="23"/>
        <v>-</v>
      </c>
      <c r="BB69" s="79" t="str">
        <f t="shared" si="24"/>
        <v>-</v>
      </c>
      <c r="BC69" s="80" t="str">
        <f t="shared" si="25"/>
        <v>-</v>
      </c>
      <c r="BD69" s="79" t="str">
        <f t="shared" si="26"/>
        <v>-</v>
      </c>
      <c r="BE69" s="80" t="str">
        <f t="shared" si="27"/>
        <v>-</v>
      </c>
      <c r="BF69" s="79" t="str">
        <f t="shared" si="28"/>
        <v>-</v>
      </c>
      <c r="BG69" s="80" t="str">
        <f t="shared" si="29"/>
        <v>-</v>
      </c>
      <c r="BH69" s="79" t="str">
        <f t="shared" si="30"/>
        <v>-</v>
      </c>
      <c r="BI69" s="80" t="str">
        <f t="shared" si="31"/>
        <v>-</v>
      </c>
      <c r="BJ69" s="73"/>
      <c r="BK69" s="73"/>
      <c r="BL69" s="73"/>
      <c r="BM69" s="73"/>
      <c r="BN69" s="73"/>
      <c r="BO69" s="73"/>
      <c r="BP69" s="73"/>
      <c r="BQ69" s="73"/>
      <c r="BR69" s="73"/>
      <c r="BS69" s="73"/>
    </row>
    <row r="70" spans="7:71" x14ac:dyDescent="0.25">
      <c r="G70" s="75">
        <v>18.5</v>
      </c>
      <c r="H70" s="79" t="str">
        <f t="shared" ref="H70:I70" si="312">IF(ISNUMBER(I378),I378,"-")</f>
        <v>-</v>
      </c>
      <c r="I70" s="80" t="str">
        <f t="shared" si="312"/>
        <v>-</v>
      </c>
      <c r="J70" s="79" t="str">
        <f t="shared" ref="J70:K70" si="313">IF(ISNUMBER(L378),L378,"-")</f>
        <v>-</v>
      </c>
      <c r="K70" s="80" t="str">
        <f t="shared" si="313"/>
        <v>-</v>
      </c>
      <c r="L70" s="79" t="str">
        <f t="shared" ref="L70:M70" si="314">IF(ISNUMBER(O378),O378,"-")</f>
        <v>-</v>
      </c>
      <c r="M70" s="80" t="str">
        <f t="shared" si="314"/>
        <v>-</v>
      </c>
      <c r="N70" s="79" t="str">
        <f t="shared" ref="N70:O70" si="315">IF(ISNUMBER(R378),R378,"-")</f>
        <v>-</v>
      </c>
      <c r="O70" s="80" t="str">
        <f t="shared" si="315"/>
        <v>-</v>
      </c>
      <c r="P70" s="79" t="str">
        <f t="shared" ref="P70:Q70" si="316">IF(ISNUMBER(U378),U378,"-")</f>
        <v>-</v>
      </c>
      <c r="Q70" s="80" t="str">
        <f t="shared" si="316"/>
        <v>-</v>
      </c>
      <c r="R70" s="79" t="str">
        <f t="shared" ref="R70:S70" si="317">IF(ISNUMBER(X378),X378,"-")</f>
        <v>-</v>
      </c>
      <c r="S70" s="80" t="str">
        <f t="shared" si="317"/>
        <v>-</v>
      </c>
      <c r="T70" s="79" t="str">
        <f t="shared" si="6"/>
        <v>-</v>
      </c>
      <c r="U70" s="80" t="str">
        <f t="shared" si="7"/>
        <v>-</v>
      </c>
      <c r="V70" s="79" t="str">
        <f t="shared" si="8"/>
        <v>-</v>
      </c>
      <c r="W70" s="80" t="str">
        <f t="shared" si="9"/>
        <v>-</v>
      </c>
      <c r="X70" s="79" t="str">
        <f t="shared" si="10"/>
        <v>-</v>
      </c>
      <c r="Y70" s="80" t="str">
        <f t="shared" si="11"/>
        <v>-</v>
      </c>
      <c r="Z70" s="79" t="str">
        <f t="shared" ref="Z70:AA70" si="318">IF(ISNUMBER(AJ378),AJ378,"-")</f>
        <v>-</v>
      </c>
      <c r="AA70" s="80" t="str">
        <f t="shared" si="318"/>
        <v>-</v>
      </c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O70" s="75">
        <v>18.5</v>
      </c>
      <c r="AP70" s="79" t="str">
        <f t="shared" ref="AP70:AQ70" si="319">IF(ISNUMBER(AQ378),AQ378,"-")</f>
        <v>-</v>
      </c>
      <c r="AQ70" s="80" t="str">
        <f t="shared" si="319"/>
        <v>-</v>
      </c>
      <c r="AR70" s="79" t="str">
        <f t="shared" si="14"/>
        <v>-</v>
      </c>
      <c r="AS70" s="80" t="str">
        <f t="shared" si="15"/>
        <v>-</v>
      </c>
      <c r="AT70" s="79" t="str">
        <f t="shared" si="16"/>
        <v>-</v>
      </c>
      <c r="AU70" s="80" t="str">
        <f t="shared" si="17"/>
        <v>-</v>
      </c>
      <c r="AV70" s="79" t="str">
        <f t="shared" si="18"/>
        <v>-</v>
      </c>
      <c r="AW70" s="80" t="str">
        <f t="shared" si="19"/>
        <v>-</v>
      </c>
      <c r="AX70" s="79" t="str">
        <f t="shared" si="20"/>
        <v>-</v>
      </c>
      <c r="AY70" s="80" t="str">
        <f t="shared" si="21"/>
        <v>-</v>
      </c>
      <c r="AZ70" s="79" t="str">
        <f t="shared" si="22"/>
        <v>-</v>
      </c>
      <c r="BA70" s="80" t="str">
        <f t="shared" si="23"/>
        <v>-</v>
      </c>
      <c r="BB70" s="79" t="str">
        <f t="shared" si="24"/>
        <v>-</v>
      </c>
      <c r="BC70" s="80" t="str">
        <f t="shared" si="25"/>
        <v>-</v>
      </c>
      <c r="BD70" s="79" t="str">
        <f t="shared" si="26"/>
        <v>-</v>
      </c>
      <c r="BE70" s="80" t="str">
        <f t="shared" si="27"/>
        <v>-</v>
      </c>
      <c r="BF70" s="79" t="str">
        <f t="shared" si="28"/>
        <v>-</v>
      </c>
      <c r="BG70" s="80" t="str">
        <f t="shared" si="29"/>
        <v>-</v>
      </c>
      <c r="BH70" s="79" t="str">
        <f t="shared" si="30"/>
        <v>-</v>
      </c>
      <c r="BI70" s="80" t="str">
        <f t="shared" si="31"/>
        <v>-</v>
      </c>
      <c r="BJ70" s="73"/>
      <c r="BK70" s="73"/>
      <c r="BL70" s="73"/>
      <c r="BM70" s="73"/>
      <c r="BN70" s="73"/>
      <c r="BO70" s="73"/>
      <c r="BP70" s="73"/>
      <c r="BQ70" s="73"/>
      <c r="BR70" s="73"/>
      <c r="BS70" s="73"/>
    </row>
    <row r="71" spans="7:71" x14ac:dyDescent="0.25">
      <c r="G71" s="75">
        <v>19</v>
      </c>
      <c r="H71" s="79" t="str">
        <f t="shared" ref="H71:I71" si="320">IF(ISNUMBER(I379),I379,"-")</f>
        <v>-</v>
      </c>
      <c r="I71" s="80" t="str">
        <f t="shared" si="320"/>
        <v>-</v>
      </c>
      <c r="J71" s="79" t="str">
        <f t="shared" ref="J71:K71" si="321">IF(ISNUMBER(L379),L379,"-")</f>
        <v>-</v>
      </c>
      <c r="K71" s="80" t="str">
        <f t="shared" si="321"/>
        <v>-</v>
      </c>
      <c r="L71" s="79" t="str">
        <f t="shared" ref="L71:M71" si="322">IF(ISNUMBER(O379),O379,"-")</f>
        <v>-</v>
      </c>
      <c r="M71" s="80" t="str">
        <f t="shared" si="322"/>
        <v>-</v>
      </c>
      <c r="N71" s="79" t="str">
        <f t="shared" ref="N71:O71" si="323">IF(ISNUMBER(R379),R379,"-")</f>
        <v>-</v>
      </c>
      <c r="O71" s="80" t="str">
        <f t="shared" si="323"/>
        <v>-</v>
      </c>
      <c r="P71" s="79" t="str">
        <f t="shared" ref="P71:Q71" si="324">IF(ISNUMBER(U379),U379,"-")</f>
        <v>-</v>
      </c>
      <c r="Q71" s="80" t="str">
        <f t="shared" si="324"/>
        <v>-</v>
      </c>
      <c r="R71" s="79" t="str">
        <f t="shared" ref="R71:S71" si="325">IF(ISNUMBER(X379),X379,"-")</f>
        <v>-</v>
      </c>
      <c r="S71" s="80" t="str">
        <f t="shared" si="325"/>
        <v>-</v>
      </c>
      <c r="T71" s="79" t="str">
        <f t="shared" si="6"/>
        <v>-</v>
      </c>
      <c r="U71" s="80" t="str">
        <f t="shared" si="7"/>
        <v>-</v>
      </c>
      <c r="V71" s="79" t="str">
        <f t="shared" si="8"/>
        <v>-</v>
      </c>
      <c r="W71" s="80" t="str">
        <f t="shared" si="9"/>
        <v>-</v>
      </c>
      <c r="X71" s="79" t="str">
        <f t="shared" si="10"/>
        <v>-</v>
      </c>
      <c r="Y71" s="80" t="str">
        <f t="shared" si="11"/>
        <v>-</v>
      </c>
      <c r="Z71" s="79" t="str">
        <f t="shared" ref="Z71:AA71" si="326">IF(ISNUMBER(AJ379),AJ379,"-")</f>
        <v>-</v>
      </c>
      <c r="AA71" s="80" t="str">
        <f t="shared" si="326"/>
        <v>-</v>
      </c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O71" s="75">
        <v>19</v>
      </c>
      <c r="AP71" s="79" t="str">
        <f t="shared" ref="AP71:AQ71" si="327">IF(ISNUMBER(AQ379),AQ379,"-")</f>
        <v>-</v>
      </c>
      <c r="AQ71" s="80" t="str">
        <f t="shared" si="327"/>
        <v>-</v>
      </c>
      <c r="AR71" s="79" t="str">
        <f t="shared" si="14"/>
        <v>-</v>
      </c>
      <c r="AS71" s="80" t="str">
        <f t="shared" si="15"/>
        <v>-</v>
      </c>
      <c r="AT71" s="79" t="str">
        <f t="shared" si="16"/>
        <v>-</v>
      </c>
      <c r="AU71" s="80" t="str">
        <f t="shared" si="17"/>
        <v>-</v>
      </c>
      <c r="AV71" s="79" t="str">
        <f t="shared" si="18"/>
        <v>-</v>
      </c>
      <c r="AW71" s="80" t="str">
        <f t="shared" si="19"/>
        <v>-</v>
      </c>
      <c r="AX71" s="79" t="str">
        <f t="shared" si="20"/>
        <v>-</v>
      </c>
      <c r="AY71" s="80" t="str">
        <f t="shared" si="21"/>
        <v>-</v>
      </c>
      <c r="AZ71" s="79" t="str">
        <f t="shared" si="22"/>
        <v>-</v>
      </c>
      <c r="BA71" s="80" t="str">
        <f t="shared" si="23"/>
        <v>-</v>
      </c>
      <c r="BB71" s="79" t="str">
        <f t="shared" si="24"/>
        <v>-</v>
      </c>
      <c r="BC71" s="80" t="str">
        <f t="shared" si="25"/>
        <v>-</v>
      </c>
      <c r="BD71" s="79" t="str">
        <f t="shared" si="26"/>
        <v>-</v>
      </c>
      <c r="BE71" s="80" t="str">
        <f t="shared" si="27"/>
        <v>-</v>
      </c>
      <c r="BF71" s="79" t="str">
        <f t="shared" si="28"/>
        <v>-</v>
      </c>
      <c r="BG71" s="80" t="str">
        <f t="shared" si="29"/>
        <v>-</v>
      </c>
      <c r="BH71" s="79" t="str">
        <f t="shared" si="30"/>
        <v>-</v>
      </c>
      <c r="BI71" s="80" t="str">
        <f t="shared" si="31"/>
        <v>-</v>
      </c>
      <c r="BJ71" s="73"/>
      <c r="BK71" s="73"/>
      <c r="BL71" s="73"/>
      <c r="BM71" s="73"/>
      <c r="BN71" s="73"/>
      <c r="BO71" s="73"/>
      <c r="BP71" s="73"/>
      <c r="BQ71" s="73"/>
      <c r="BR71" s="73"/>
      <c r="BS71" s="73"/>
    </row>
    <row r="72" spans="7:71" x14ac:dyDescent="0.25">
      <c r="G72" s="75">
        <v>19.5</v>
      </c>
      <c r="H72" s="79" t="str">
        <f t="shared" ref="H72:I72" si="328">IF(ISNUMBER(I380),I380,"-")</f>
        <v>-</v>
      </c>
      <c r="I72" s="80" t="str">
        <f t="shared" si="328"/>
        <v>-</v>
      </c>
      <c r="J72" s="79" t="str">
        <f t="shared" ref="J72:K72" si="329">IF(ISNUMBER(L380),L380,"-")</f>
        <v>-</v>
      </c>
      <c r="K72" s="80" t="str">
        <f t="shared" si="329"/>
        <v>-</v>
      </c>
      <c r="L72" s="79" t="str">
        <f t="shared" ref="L72:M72" si="330">IF(ISNUMBER(O380),O380,"-")</f>
        <v>-</v>
      </c>
      <c r="M72" s="80" t="str">
        <f t="shared" si="330"/>
        <v>-</v>
      </c>
      <c r="N72" s="79" t="str">
        <f t="shared" ref="N72:O72" si="331">IF(ISNUMBER(R380),R380,"-")</f>
        <v>-</v>
      </c>
      <c r="O72" s="80" t="str">
        <f t="shared" si="331"/>
        <v>-</v>
      </c>
      <c r="P72" s="79" t="str">
        <f t="shared" ref="P72:Q72" si="332">IF(ISNUMBER(U380),U380,"-")</f>
        <v>-</v>
      </c>
      <c r="Q72" s="80" t="str">
        <f t="shared" si="332"/>
        <v>-</v>
      </c>
      <c r="R72" s="79" t="str">
        <f t="shared" ref="R72:S72" si="333">IF(ISNUMBER(X380),X380,"-")</f>
        <v>-</v>
      </c>
      <c r="S72" s="80" t="str">
        <f t="shared" si="333"/>
        <v>-</v>
      </c>
      <c r="T72" s="79" t="str">
        <f t="shared" si="6"/>
        <v>-</v>
      </c>
      <c r="U72" s="80" t="str">
        <f t="shared" si="7"/>
        <v>-</v>
      </c>
      <c r="V72" s="79" t="str">
        <f t="shared" si="8"/>
        <v>-</v>
      </c>
      <c r="W72" s="80" t="str">
        <f t="shared" si="9"/>
        <v>-</v>
      </c>
      <c r="X72" s="79" t="str">
        <f t="shared" si="10"/>
        <v>-</v>
      </c>
      <c r="Y72" s="80" t="str">
        <f t="shared" si="11"/>
        <v>-</v>
      </c>
      <c r="Z72" s="79" t="str">
        <f t="shared" ref="Z72:AA72" si="334">IF(ISNUMBER(AJ380),AJ380,"-")</f>
        <v>-</v>
      </c>
      <c r="AA72" s="80" t="str">
        <f t="shared" si="334"/>
        <v>-</v>
      </c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O72" s="75">
        <v>19.5</v>
      </c>
      <c r="AP72" s="79" t="str">
        <f t="shared" ref="AP72:AQ72" si="335">IF(ISNUMBER(AQ380),AQ380,"-")</f>
        <v>-</v>
      </c>
      <c r="AQ72" s="80" t="str">
        <f t="shared" si="335"/>
        <v>-</v>
      </c>
      <c r="AR72" s="79" t="str">
        <f t="shared" si="14"/>
        <v>-</v>
      </c>
      <c r="AS72" s="80" t="str">
        <f t="shared" si="15"/>
        <v>-</v>
      </c>
      <c r="AT72" s="79" t="str">
        <f t="shared" si="16"/>
        <v>-</v>
      </c>
      <c r="AU72" s="80" t="str">
        <f t="shared" si="17"/>
        <v>-</v>
      </c>
      <c r="AV72" s="79" t="str">
        <f t="shared" si="18"/>
        <v>-</v>
      </c>
      <c r="AW72" s="80" t="str">
        <f t="shared" si="19"/>
        <v>-</v>
      </c>
      <c r="AX72" s="79" t="str">
        <f t="shared" si="20"/>
        <v>-</v>
      </c>
      <c r="AY72" s="80" t="str">
        <f t="shared" si="21"/>
        <v>-</v>
      </c>
      <c r="AZ72" s="79" t="str">
        <f t="shared" si="22"/>
        <v>-</v>
      </c>
      <c r="BA72" s="80" t="str">
        <f t="shared" si="23"/>
        <v>-</v>
      </c>
      <c r="BB72" s="79" t="str">
        <f t="shared" si="24"/>
        <v>-</v>
      </c>
      <c r="BC72" s="80" t="str">
        <f t="shared" si="25"/>
        <v>-</v>
      </c>
      <c r="BD72" s="79" t="str">
        <f t="shared" si="26"/>
        <v>-</v>
      </c>
      <c r="BE72" s="80" t="str">
        <f t="shared" si="27"/>
        <v>-</v>
      </c>
      <c r="BF72" s="79" t="str">
        <f t="shared" si="28"/>
        <v>-</v>
      </c>
      <c r="BG72" s="80" t="str">
        <f t="shared" si="29"/>
        <v>-</v>
      </c>
      <c r="BH72" s="79" t="str">
        <f t="shared" si="30"/>
        <v>-</v>
      </c>
      <c r="BI72" s="80" t="str">
        <f t="shared" si="31"/>
        <v>-</v>
      </c>
      <c r="BJ72" s="73"/>
      <c r="BK72" s="73"/>
      <c r="BL72" s="73"/>
      <c r="BM72" s="73"/>
      <c r="BN72" s="73"/>
      <c r="BO72" s="73"/>
      <c r="BP72" s="73"/>
      <c r="BQ72" s="73"/>
      <c r="BR72" s="73"/>
      <c r="BS72" s="73"/>
    </row>
    <row r="73" spans="7:71" x14ac:dyDescent="0.25">
      <c r="G73" s="75">
        <v>20</v>
      </c>
      <c r="H73" s="79" t="str">
        <f t="shared" ref="H73:I73" si="336">IF(ISNUMBER(I381),I381,"-")</f>
        <v>-</v>
      </c>
      <c r="I73" s="80" t="str">
        <f t="shared" si="336"/>
        <v>-</v>
      </c>
      <c r="J73" s="79" t="str">
        <f t="shared" ref="J73:K73" si="337">IF(ISNUMBER(L381),L381,"-")</f>
        <v>-</v>
      </c>
      <c r="K73" s="80" t="str">
        <f t="shared" si="337"/>
        <v>-</v>
      </c>
      <c r="L73" s="79" t="str">
        <f t="shared" ref="L73:M73" si="338">IF(ISNUMBER(O381),O381,"-")</f>
        <v>-</v>
      </c>
      <c r="M73" s="80" t="str">
        <f t="shared" si="338"/>
        <v>-</v>
      </c>
      <c r="N73" s="79" t="str">
        <f t="shared" ref="N73:O73" si="339">IF(ISNUMBER(R381),R381,"-")</f>
        <v>-</v>
      </c>
      <c r="O73" s="80" t="str">
        <f t="shared" si="339"/>
        <v>-</v>
      </c>
      <c r="P73" s="79" t="str">
        <f t="shared" ref="P73:Q73" si="340">IF(ISNUMBER(U381),U381,"-")</f>
        <v>-</v>
      </c>
      <c r="Q73" s="80" t="str">
        <f t="shared" si="340"/>
        <v>-</v>
      </c>
      <c r="R73" s="79" t="str">
        <f t="shared" ref="R73:S73" si="341">IF(ISNUMBER(X381),X381,"-")</f>
        <v>-</v>
      </c>
      <c r="S73" s="80" t="str">
        <f t="shared" si="341"/>
        <v>-</v>
      </c>
      <c r="T73" s="79" t="str">
        <f t="shared" si="6"/>
        <v>-</v>
      </c>
      <c r="U73" s="80" t="str">
        <f t="shared" si="7"/>
        <v>-</v>
      </c>
      <c r="V73" s="79" t="str">
        <f t="shared" si="8"/>
        <v>-</v>
      </c>
      <c r="W73" s="80" t="str">
        <f t="shared" si="9"/>
        <v>-</v>
      </c>
      <c r="X73" s="79" t="str">
        <f t="shared" si="10"/>
        <v>-</v>
      </c>
      <c r="Y73" s="80" t="str">
        <f t="shared" si="11"/>
        <v>-</v>
      </c>
      <c r="Z73" s="79" t="str">
        <f t="shared" ref="Z73:AA73" si="342">IF(ISNUMBER(AJ381),AJ381,"-")</f>
        <v>-</v>
      </c>
      <c r="AA73" s="80" t="str">
        <f t="shared" si="342"/>
        <v>-</v>
      </c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O73" s="75">
        <v>20</v>
      </c>
      <c r="AP73" s="79" t="str">
        <f t="shared" ref="AP73:AQ73" si="343">IF(ISNUMBER(AQ381),AQ381,"-")</f>
        <v>-</v>
      </c>
      <c r="AQ73" s="80" t="str">
        <f t="shared" si="343"/>
        <v>-</v>
      </c>
      <c r="AR73" s="79" t="str">
        <f t="shared" si="14"/>
        <v>-</v>
      </c>
      <c r="AS73" s="80" t="str">
        <f t="shared" si="15"/>
        <v>-</v>
      </c>
      <c r="AT73" s="79" t="str">
        <f t="shared" si="16"/>
        <v>-</v>
      </c>
      <c r="AU73" s="80" t="str">
        <f t="shared" si="17"/>
        <v>-</v>
      </c>
      <c r="AV73" s="79" t="str">
        <f t="shared" si="18"/>
        <v>-</v>
      </c>
      <c r="AW73" s="80" t="str">
        <f t="shared" si="19"/>
        <v>-</v>
      </c>
      <c r="AX73" s="79" t="str">
        <f t="shared" si="20"/>
        <v>-</v>
      </c>
      <c r="AY73" s="80" t="str">
        <f t="shared" si="21"/>
        <v>-</v>
      </c>
      <c r="AZ73" s="79" t="str">
        <f t="shared" si="22"/>
        <v>-</v>
      </c>
      <c r="BA73" s="80" t="str">
        <f t="shared" si="23"/>
        <v>-</v>
      </c>
      <c r="BB73" s="79" t="str">
        <f t="shared" si="24"/>
        <v>-</v>
      </c>
      <c r="BC73" s="80" t="str">
        <f t="shared" si="25"/>
        <v>-</v>
      </c>
      <c r="BD73" s="79" t="str">
        <f t="shared" si="26"/>
        <v>-</v>
      </c>
      <c r="BE73" s="80" t="str">
        <f t="shared" si="27"/>
        <v>-</v>
      </c>
      <c r="BF73" s="79" t="str">
        <f t="shared" si="28"/>
        <v>-</v>
      </c>
      <c r="BG73" s="80" t="str">
        <f t="shared" si="29"/>
        <v>-</v>
      </c>
      <c r="BH73" s="79" t="str">
        <f t="shared" si="30"/>
        <v>-</v>
      </c>
      <c r="BI73" s="80" t="str">
        <f t="shared" si="31"/>
        <v>-</v>
      </c>
      <c r="BJ73" s="73"/>
      <c r="BK73" s="73"/>
      <c r="BL73" s="73"/>
      <c r="BM73" s="73"/>
      <c r="BN73" s="73"/>
      <c r="BO73" s="73"/>
      <c r="BP73" s="73"/>
      <c r="BQ73" s="73"/>
      <c r="BR73" s="73"/>
      <c r="BS73" s="73"/>
    </row>
    <row r="74" spans="7:71" x14ac:dyDescent="0.25">
      <c r="G74" s="75">
        <v>20.5</v>
      </c>
      <c r="H74" s="79" t="str">
        <f t="shared" ref="H74:I74" si="344">IF(ISNUMBER(I382),I382,"-")</f>
        <v>-</v>
      </c>
      <c r="I74" s="80" t="str">
        <f t="shared" si="344"/>
        <v>-</v>
      </c>
      <c r="J74" s="79" t="str">
        <f t="shared" ref="J74:K74" si="345">IF(ISNUMBER(L382),L382,"-")</f>
        <v>-</v>
      </c>
      <c r="K74" s="80" t="str">
        <f t="shared" si="345"/>
        <v>-</v>
      </c>
      <c r="L74" s="79" t="str">
        <f t="shared" ref="L74:M74" si="346">IF(ISNUMBER(O382),O382,"-")</f>
        <v>-</v>
      </c>
      <c r="M74" s="80" t="str">
        <f t="shared" si="346"/>
        <v>-</v>
      </c>
      <c r="N74" s="79" t="str">
        <f t="shared" ref="N74:O74" si="347">IF(ISNUMBER(R382),R382,"-")</f>
        <v>-</v>
      </c>
      <c r="O74" s="80" t="str">
        <f t="shared" si="347"/>
        <v>-</v>
      </c>
      <c r="P74" s="79" t="str">
        <f t="shared" ref="P74:Q74" si="348">IF(ISNUMBER(U382),U382,"-")</f>
        <v>-</v>
      </c>
      <c r="Q74" s="80" t="str">
        <f t="shared" si="348"/>
        <v>-</v>
      </c>
      <c r="R74" s="79" t="str">
        <f t="shared" ref="R74:S74" si="349">IF(ISNUMBER(X382),X382,"-")</f>
        <v>-</v>
      </c>
      <c r="S74" s="80" t="str">
        <f t="shared" si="349"/>
        <v>-</v>
      </c>
      <c r="T74" s="79" t="str">
        <f t="shared" si="6"/>
        <v>-</v>
      </c>
      <c r="U74" s="80" t="str">
        <f t="shared" si="7"/>
        <v>-</v>
      </c>
      <c r="V74" s="79" t="str">
        <f t="shared" si="8"/>
        <v>-</v>
      </c>
      <c r="W74" s="80" t="str">
        <f t="shared" si="9"/>
        <v>-</v>
      </c>
      <c r="X74" s="79" t="str">
        <f t="shared" si="10"/>
        <v>-</v>
      </c>
      <c r="Y74" s="80" t="str">
        <f t="shared" si="11"/>
        <v>-</v>
      </c>
      <c r="Z74" s="79" t="str">
        <f t="shared" ref="Z74:AA74" si="350">IF(ISNUMBER(AJ382),AJ382,"-")</f>
        <v>-</v>
      </c>
      <c r="AA74" s="80" t="str">
        <f t="shared" si="350"/>
        <v>-</v>
      </c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O74" s="75">
        <v>20.5</v>
      </c>
      <c r="AP74" s="79" t="str">
        <f t="shared" ref="AP74:AQ74" si="351">IF(ISNUMBER(AQ382),AQ382,"-")</f>
        <v>-</v>
      </c>
      <c r="AQ74" s="80" t="str">
        <f t="shared" si="351"/>
        <v>-</v>
      </c>
      <c r="AR74" s="79" t="str">
        <f t="shared" si="14"/>
        <v>-</v>
      </c>
      <c r="AS74" s="80" t="str">
        <f t="shared" si="15"/>
        <v>-</v>
      </c>
      <c r="AT74" s="79" t="str">
        <f t="shared" si="16"/>
        <v>-</v>
      </c>
      <c r="AU74" s="80" t="str">
        <f t="shared" si="17"/>
        <v>-</v>
      </c>
      <c r="AV74" s="79" t="str">
        <f t="shared" si="18"/>
        <v>-</v>
      </c>
      <c r="AW74" s="80" t="str">
        <f t="shared" si="19"/>
        <v>-</v>
      </c>
      <c r="AX74" s="79" t="str">
        <f t="shared" si="20"/>
        <v>-</v>
      </c>
      <c r="AY74" s="80" t="str">
        <f t="shared" si="21"/>
        <v>-</v>
      </c>
      <c r="AZ74" s="79" t="str">
        <f t="shared" si="22"/>
        <v>-</v>
      </c>
      <c r="BA74" s="80" t="str">
        <f t="shared" si="23"/>
        <v>-</v>
      </c>
      <c r="BB74" s="79" t="str">
        <f t="shared" si="24"/>
        <v>-</v>
      </c>
      <c r="BC74" s="80" t="str">
        <f t="shared" si="25"/>
        <v>-</v>
      </c>
      <c r="BD74" s="79" t="str">
        <f t="shared" si="26"/>
        <v>-</v>
      </c>
      <c r="BE74" s="80" t="str">
        <f t="shared" si="27"/>
        <v>-</v>
      </c>
      <c r="BF74" s="79" t="str">
        <f t="shared" si="28"/>
        <v>-</v>
      </c>
      <c r="BG74" s="80" t="str">
        <f t="shared" si="29"/>
        <v>-</v>
      </c>
      <c r="BH74" s="79" t="str">
        <f t="shared" si="30"/>
        <v>-</v>
      </c>
      <c r="BI74" s="80" t="str">
        <f t="shared" si="31"/>
        <v>-</v>
      </c>
      <c r="BJ74" s="73"/>
      <c r="BK74" s="73"/>
      <c r="BL74" s="73"/>
      <c r="BM74" s="73"/>
      <c r="BN74" s="73"/>
      <c r="BO74" s="73"/>
      <c r="BP74" s="73"/>
      <c r="BQ74" s="73"/>
      <c r="BR74" s="73"/>
      <c r="BS74" s="73"/>
    </row>
    <row r="75" spans="7:71" x14ac:dyDescent="0.25">
      <c r="G75" s="75">
        <v>21</v>
      </c>
      <c r="H75" s="79" t="str">
        <f t="shared" ref="H75:I75" si="352">IF(ISNUMBER(I383),I383,"-")</f>
        <v>-</v>
      </c>
      <c r="I75" s="80" t="str">
        <f t="shared" si="352"/>
        <v>-</v>
      </c>
      <c r="J75" s="79" t="str">
        <f t="shared" ref="J75:K75" si="353">IF(ISNUMBER(L383),L383,"-")</f>
        <v>-</v>
      </c>
      <c r="K75" s="80" t="str">
        <f t="shared" si="353"/>
        <v>-</v>
      </c>
      <c r="L75" s="79" t="str">
        <f t="shared" ref="L75:M75" si="354">IF(ISNUMBER(O383),O383,"-")</f>
        <v>-</v>
      </c>
      <c r="M75" s="80" t="str">
        <f t="shared" si="354"/>
        <v>-</v>
      </c>
      <c r="N75" s="79" t="str">
        <f t="shared" ref="N75:O75" si="355">IF(ISNUMBER(R383),R383,"-")</f>
        <v>-</v>
      </c>
      <c r="O75" s="80" t="str">
        <f t="shared" si="355"/>
        <v>-</v>
      </c>
      <c r="P75" s="79" t="str">
        <f t="shared" ref="P75:Q75" si="356">IF(ISNUMBER(U383),U383,"-")</f>
        <v>-</v>
      </c>
      <c r="Q75" s="80" t="str">
        <f t="shared" si="356"/>
        <v>-</v>
      </c>
      <c r="R75" s="79" t="str">
        <f t="shared" ref="R75:S75" si="357">IF(ISNUMBER(X383),X383,"-")</f>
        <v>-</v>
      </c>
      <c r="S75" s="80" t="str">
        <f t="shared" si="357"/>
        <v>-</v>
      </c>
      <c r="T75" s="79" t="str">
        <f t="shared" si="6"/>
        <v>-</v>
      </c>
      <c r="U75" s="80" t="str">
        <f t="shared" si="7"/>
        <v>-</v>
      </c>
      <c r="V75" s="79" t="str">
        <f t="shared" si="8"/>
        <v>-</v>
      </c>
      <c r="W75" s="80" t="str">
        <f t="shared" si="9"/>
        <v>-</v>
      </c>
      <c r="X75" s="79" t="str">
        <f t="shared" si="10"/>
        <v>-</v>
      </c>
      <c r="Y75" s="80" t="str">
        <f t="shared" si="11"/>
        <v>-</v>
      </c>
      <c r="Z75" s="79" t="str">
        <f t="shared" ref="Z75:AA75" si="358">IF(ISNUMBER(AJ383),AJ383,"-")</f>
        <v>-</v>
      </c>
      <c r="AA75" s="80" t="str">
        <f t="shared" si="358"/>
        <v>-</v>
      </c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O75" s="75">
        <v>21</v>
      </c>
      <c r="AP75" s="79" t="str">
        <f t="shared" ref="AP75:AQ75" si="359">IF(ISNUMBER(AQ383),AQ383,"-")</f>
        <v>-</v>
      </c>
      <c r="AQ75" s="80" t="str">
        <f t="shared" si="359"/>
        <v>-</v>
      </c>
      <c r="AR75" s="79" t="str">
        <f t="shared" si="14"/>
        <v>-</v>
      </c>
      <c r="AS75" s="80" t="str">
        <f t="shared" si="15"/>
        <v>-</v>
      </c>
      <c r="AT75" s="79" t="str">
        <f t="shared" si="16"/>
        <v>-</v>
      </c>
      <c r="AU75" s="80" t="str">
        <f t="shared" si="17"/>
        <v>-</v>
      </c>
      <c r="AV75" s="79" t="str">
        <f t="shared" si="18"/>
        <v>-</v>
      </c>
      <c r="AW75" s="80" t="str">
        <f t="shared" si="19"/>
        <v>-</v>
      </c>
      <c r="AX75" s="79" t="str">
        <f t="shared" si="20"/>
        <v>-</v>
      </c>
      <c r="AY75" s="80" t="str">
        <f t="shared" si="21"/>
        <v>-</v>
      </c>
      <c r="AZ75" s="79" t="str">
        <f t="shared" si="22"/>
        <v>-</v>
      </c>
      <c r="BA75" s="80" t="str">
        <f t="shared" si="23"/>
        <v>-</v>
      </c>
      <c r="BB75" s="79" t="str">
        <f t="shared" si="24"/>
        <v>-</v>
      </c>
      <c r="BC75" s="80" t="str">
        <f t="shared" si="25"/>
        <v>-</v>
      </c>
      <c r="BD75" s="79" t="str">
        <f t="shared" si="26"/>
        <v>-</v>
      </c>
      <c r="BE75" s="80" t="str">
        <f t="shared" si="27"/>
        <v>-</v>
      </c>
      <c r="BF75" s="79" t="str">
        <f t="shared" si="28"/>
        <v>-</v>
      </c>
      <c r="BG75" s="80" t="str">
        <f t="shared" si="29"/>
        <v>-</v>
      </c>
      <c r="BH75" s="79" t="str">
        <f t="shared" si="30"/>
        <v>-</v>
      </c>
      <c r="BI75" s="80" t="str">
        <f t="shared" si="31"/>
        <v>-</v>
      </c>
      <c r="BJ75" s="73"/>
      <c r="BK75" s="73"/>
      <c r="BL75" s="73"/>
      <c r="BM75" s="73"/>
      <c r="BN75" s="73"/>
      <c r="BO75" s="73"/>
      <c r="BP75" s="73"/>
      <c r="BQ75" s="73"/>
      <c r="BR75" s="73"/>
      <c r="BS75" s="73"/>
    </row>
    <row r="76" spans="7:71" x14ac:dyDescent="0.25">
      <c r="G76" s="75">
        <v>21.5</v>
      </c>
      <c r="H76" s="79" t="str">
        <f t="shared" ref="H76:I76" si="360">IF(ISNUMBER(I384),I384,"-")</f>
        <v>-</v>
      </c>
      <c r="I76" s="80" t="str">
        <f t="shared" si="360"/>
        <v>-</v>
      </c>
      <c r="J76" s="79" t="str">
        <f t="shared" ref="J76:K76" si="361">IF(ISNUMBER(L384),L384,"-")</f>
        <v>-</v>
      </c>
      <c r="K76" s="80" t="str">
        <f t="shared" si="361"/>
        <v>-</v>
      </c>
      <c r="L76" s="79" t="str">
        <f t="shared" ref="L76:M76" si="362">IF(ISNUMBER(O384),O384,"-")</f>
        <v>-</v>
      </c>
      <c r="M76" s="80" t="str">
        <f t="shared" si="362"/>
        <v>-</v>
      </c>
      <c r="N76" s="79" t="str">
        <f t="shared" ref="N76:O76" si="363">IF(ISNUMBER(R384),R384,"-")</f>
        <v>-</v>
      </c>
      <c r="O76" s="80" t="str">
        <f t="shared" si="363"/>
        <v>-</v>
      </c>
      <c r="P76" s="79" t="str">
        <f t="shared" ref="P76:Q76" si="364">IF(ISNUMBER(U384),U384,"-")</f>
        <v>-</v>
      </c>
      <c r="Q76" s="80" t="str">
        <f t="shared" si="364"/>
        <v>-</v>
      </c>
      <c r="R76" s="79" t="str">
        <f t="shared" ref="R76:S76" si="365">IF(ISNUMBER(X384),X384,"-")</f>
        <v>-</v>
      </c>
      <c r="S76" s="80" t="str">
        <f t="shared" si="365"/>
        <v>-</v>
      </c>
      <c r="T76" s="79" t="str">
        <f t="shared" si="6"/>
        <v>-</v>
      </c>
      <c r="U76" s="80" t="str">
        <f t="shared" si="7"/>
        <v>-</v>
      </c>
      <c r="V76" s="79" t="str">
        <f t="shared" si="8"/>
        <v>-</v>
      </c>
      <c r="W76" s="80" t="str">
        <f t="shared" si="9"/>
        <v>-</v>
      </c>
      <c r="X76" s="79" t="str">
        <f t="shared" si="10"/>
        <v>-</v>
      </c>
      <c r="Y76" s="80" t="str">
        <f t="shared" si="11"/>
        <v>-</v>
      </c>
      <c r="Z76" s="79" t="str">
        <f t="shared" ref="Z76:AA76" si="366">IF(ISNUMBER(AJ384),AJ384,"-")</f>
        <v>-</v>
      </c>
      <c r="AA76" s="80" t="str">
        <f t="shared" si="366"/>
        <v>-</v>
      </c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O76" s="75">
        <v>21.5</v>
      </c>
      <c r="AP76" s="79" t="str">
        <f t="shared" ref="AP76:AQ76" si="367">IF(ISNUMBER(AQ384),AQ384,"-")</f>
        <v>-</v>
      </c>
      <c r="AQ76" s="80" t="str">
        <f t="shared" si="367"/>
        <v>-</v>
      </c>
      <c r="AR76" s="79" t="str">
        <f t="shared" si="14"/>
        <v>-</v>
      </c>
      <c r="AS76" s="80" t="str">
        <f t="shared" si="15"/>
        <v>-</v>
      </c>
      <c r="AT76" s="79" t="str">
        <f t="shared" si="16"/>
        <v>-</v>
      </c>
      <c r="AU76" s="80" t="str">
        <f t="shared" si="17"/>
        <v>-</v>
      </c>
      <c r="AV76" s="79" t="str">
        <f t="shared" si="18"/>
        <v>-</v>
      </c>
      <c r="AW76" s="80" t="str">
        <f t="shared" si="19"/>
        <v>-</v>
      </c>
      <c r="AX76" s="79" t="str">
        <f t="shared" si="20"/>
        <v>-</v>
      </c>
      <c r="AY76" s="80" t="str">
        <f t="shared" si="21"/>
        <v>-</v>
      </c>
      <c r="AZ76" s="79" t="str">
        <f t="shared" si="22"/>
        <v>-</v>
      </c>
      <c r="BA76" s="80" t="str">
        <f t="shared" si="23"/>
        <v>-</v>
      </c>
      <c r="BB76" s="79" t="str">
        <f t="shared" si="24"/>
        <v>-</v>
      </c>
      <c r="BC76" s="80" t="str">
        <f t="shared" si="25"/>
        <v>-</v>
      </c>
      <c r="BD76" s="79" t="str">
        <f t="shared" si="26"/>
        <v>-</v>
      </c>
      <c r="BE76" s="80" t="str">
        <f t="shared" si="27"/>
        <v>-</v>
      </c>
      <c r="BF76" s="79" t="str">
        <f t="shared" si="28"/>
        <v>-</v>
      </c>
      <c r="BG76" s="80" t="str">
        <f t="shared" si="29"/>
        <v>-</v>
      </c>
      <c r="BH76" s="79" t="str">
        <f t="shared" si="30"/>
        <v>-</v>
      </c>
      <c r="BI76" s="80" t="str">
        <f t="shared" si="31"/>
        <v>-</v>
      </c>
      <c r="BJ76" s="73"/>
      <c r="BK76" s="73"/>
      <c r="BL76" s="73"/>
      <c r="BM76" s="73"/>
      <c r="BN76" s="73"/>
      <c r="BO76" s="73"/>
      <c r="BP76" s="73"/>
      <c r="BQ76" s="73"/>
      <c r="BR76" s="73"/>
      <c r="BS76" s="73"/>
    </row>
    <row r="77" spans="7:71" x14ac:dyDescent="0.25">
      <c r="G77" s="75">
        <v>22</v>
      </c>
      <c r="H77" s="79" t="str">
        <f t="shared" ref="H77:I77" si="368">IF(ISNUMBER(I385),I385,"-")</f>
        <v>-</v>
      </c>
      <c r="I77" s="80" t="str">
        <f t="shared" si="368"/>
        <v>-</v>
      </c>
      <c r="J77" s="79" t="str">
        <f t="shared" ref="J77:K77" si="369">IF(ISNUMBER(L385),L385,"-")</f>
        <v>-</v>
      </c>
      <c r="K77" s="80" t="str">
        <f t="shared" si="369"/>
        <v>-</v>
      </c>
      <c r="L77" s="79" t="str">
        <f t="shared" ref="L77:M77" si="370">IF(ISNUMBER(O385),O385,"-")</f>
        <v>-</v>
      </c>
      <c r="M77" s="80" t="str">
        <f t="shared" si="370"/>
        <v>-</v>
      </c>
      <c r="N77" s="79" t="str">
        <f t="shared" ref="N77:O77" si="371">IF(ISNUMBER(R385),R385,"-")</f>
        <v>-</v>
      </c>
      <c r="O77" s="80" t="str">
        <f t="shared" si="371"/>
        <v>-</v>
      </c>
      <c r="P77" s="79" t="str">
        <f t="shared" ref="P77:Q77" si="372">IF(ISNUMBER(U385),U385,"-")</f>
        <v>-</v>
      </c>
      <c r="Q77" s="80" t="str">
        <f t="shared" si="372"/>
        <v>-</v>
      </c>
      <c r="R77" s="79" t="str">
        <f t="shared" ref="R77:S77" si="373">IF(ISNUMBER(X385),X385,"-")</f>
        <v>-</v>
      </c>
      <c r="S77" s="80" t="str">
        <f t="shared" si="373"/>
        <v>-</v>
      </c>
      <c r="T77" s="79" t="str">
        <f t="shared" si="6"/>
        <v>-</v>
      </c>
      <c r="U77" s="80" t="str">
        <f t="shared" si="7"/>
        <v>-</v>
      </c>
      <c r="V77" s="79" t="str">
        <f t="shared" si="8"/>
        <v>-</v>
      </c>
      <c r="W77" s="80" t="str">
        <f t="shared" si="9"/>
        <v>-</v>
      </c>
      <c r="X77" s="79" t="str">
        <f t="shared" si="10"/>
        <v>-</v>
      </c>
      <c r="Y77" s="80" t="str">
        <f t="shared" si="11"/>
        <v>-</v>
      </c>
      <c r="Z77" s="79" t="str">
        <f t="shared" ref="Z77:AA77" si="374">IF(ISNUMBER(AJ385),AJ385,"-")</f>
        <v>-</v>
      </c>
      <c r="AA77" s="80" t="str">
        <f t="shared" si="374"/>
        <v>-</v>
      </c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O77" s="75">
        <v>22</v>
      </c>
      <c r="AP77" s="79" t="str">
        <f t="shared" ref="AP77:AQ77" si="375">IF(ISNUMBER(AQ385),AQ385,"-")</f>
        <v>-</v>
      </c>
      <c r="AQ77" s="80" t="str">
        <f t="shared" si="375"/>
        <v>-</v>
      </c>
      <c r="AR77" s="79" t="str">
        <f t="shared" si="14"/>
        <v>-</v>
      </c>
      <c r="AS77" s="80" t="str">
        <f t="shared" si="15"/>
        <v>-</v>
      </c>
      <c r="AT77" s="79" t="str">
        <f t="shared" si="16"/>
        <v>-</v>
      </c>
      <c r="AU77" s="80" t="str">
        <f t="shared" si="17"/>
        <v>-</v>
      </c>
      <c r="AV77" s="79" t="str">
        <f t="shared" si="18"/>
        <v>-</v>
      </c>
      <c r="AW77" s="80" t="str">
        <f t="shared" si="19"/>
        <v>-</v>
      </c>
      <c r="AX77" s="79" t="str">
        <f t="shared" si="20"/>
        <v>-</v>
      </c>
      <c r="AY77" s="80" t="str">
        <f t="shared" si="21"/>
        <v>-</v>
      </c>
      <c r="AZ77" s="79" t="str">
        <f t="shared" si="22"/>
        <v>-</v>
      </c>
      <c r="BA77" s="80" t="str">
        <f t="shared" si="23"/>
        <v>-</v>
      </c>
      <c r="BB77" s="79" t="str">
        <f t="shared" si="24"/>
        <v>-</v>
      </c>
      <c r="BC77" s="80" t="str">
        <f t="shared" si="25"/>
        <v>-</v>
      </c>
      <c r="BD77" s="79" t="str">
        <f t="shared" si="26"/>
        <v>-</v>
      </c>
      <c r="BE77" s="80" t="str">
        <f t="shared" si="27"/>
        <v>-</v>
      </c>
      <c r="BF77" s="79" t="str">
        <f t="shared" si="28"/>
        <v>-</v>
      </c>
      <c r="BG77" s="80" t="str">
        <f t="shared" si="29"/>
        <v>-</v>
      </c>
      <c r="BH77" s="79" t="str">
        <f t="shared" si="30"/>
        <v>-</v>
      </c>
      <c r="BI77" s="80" t="str">
        <f t="shared" si="31"/>
        <v>-</v>
      </c>
      <c r="BJ77" s="73"/>
      <c r="BK77" s="73"/>
      <c r="BL77" s="73"/>
      <c r="BM77" s="73"/>
      <c r="BN77" s="73"/>
      <c r="BO77" s="73"/>
      <c r="BP77" s="73"/>
      <c r="BQ77" s="73"/>
      <c r="BR77" s="73"/>
      <c r="BS77" s="73"/>
    </row>
    <row r="78" spans="7:71" x14ac:dyDescent="0.25">
      <c r="G78" s="75">
        <v>22.5</v>
      </c>
      <c r="H78" s="79" t="str">
        <f t="shared" ref="H78:I78" si="376">IF(ISNUMBER(I386),I386,"-")</f>
        <v>-</v>
      </c>
      <c r="I78" s="80" t="str">
        <f t="shared" si="376"/>
        <v>-</v>
      </c>
      <c r="J78" s="79" t="str">
        <f t="shared" ref="J78:K78" si="377">IF(ISNUMBER(L386),L386,"-")</f>
        <v>-</v>
      </c>
      <c r="K78" s="80" t="str">
        <f t="shared" si="377"/>
        <v>-</v>
      </c>
      <c r="L78" s="79" t="str">
        <f t="shared" ref="L78:M78" si="378">IF(ISNUMBER(O386),O386,"-")</f>
        <v>-</v>
      </c>
      <c r="M78" s="80" t="str">
        <f t="shared" si="378"/>
        <v>-</v>
      </c>
      <c r="N78" s="79" t="str">
        <f t="shared" ref="N78:O78" si="379">IF(ISNUMBER(R386),R386,"-")</f>
        <v>-</v>
      </c>
      <c r="O78" s="80" t="str">
        <f t="shared" si="379"/>
        <v>-</v>
      </c>
      <c r="P78" s="79" t="str">
        <f t="shared" ref="P78:Q78" si="380">IF(ISNUMBER(U386),U386,"-")</f>
        <v>-</v>
      </c>
      <c r="Q78" s="80" t="str">
        <f t="shared" si="380"/>
        <v>-</v>
      </c>
      <c r="R78" s="79" t="str">
        <f t="shared" ref="R78:S78" si="381">IF(ISNUMBER(X386),X386,"-")</f>
        <v>-</v>
      </c>
      <c r="S78" s="80" t="str">
        <f t="shared" si="381"/>
        <v>-</v>
      </c>
      <c r="T78" s="79" t="str">
        <f t="shared" si="6"/>
        <v>-</v>
      </c>
      <c r="U78" s="80" t="str">
        <f t="shared" si="7"/>
        <v>-</v>
      </c>
      <c r="V78" s="79" t="str">
        <f t="shared" si="8"/>
        <v>-</v>
      </c>
      <c r="W78" s="80" t="str">
        <f t="shared" si="9"/>
        <v>-</v>
      </c>
      <c r="X78" s="79" t="str">
        <f t="shared" si="10"/>
        <v>-</v>
      </c>
      <c r="Y78" s="80" t="str">
        <f t="shared" si="11"/>
        <v>-</v>
      </c>
      <c r="Z78" s="79" t="str">
        <f t="shared" ref="Z78:AA78" si="382">IF(ISNUMBER(AJ386),AJ386,"-")</f>
        <v>-</v>
      </c>
      <c r="AA78" s="80" t="str">
        <f t="shared" si="382"/>
        <v>-</v>
      </c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O78" s="75">
        <v>22.5</v>
      </c>
      <c r="AP78" s="79" t="str">
        <f t="shared" ref="AP78:AQ78" si="383">IF(ISNUMBER(AQ386),AQ386,"-")</f>
        <v>-</v>
      </c>
      <c r="AQ78" s="80" t="str">
        <f t="shared" si="383"/>
        <v>-</v>
      </c>
      <c r="AR78" s="79" t="str">
        <f t="shared" si="14"/>
        <v>-</v>
      </c>
      <c r="AS78" s="80" t="str">
        <f t="shared" si="15"/>
        <v>-</v>
      </c>
      <c r="AT78" s="79" t="str">
        <f t="shared" si="16"/>
        <v>-</v>
      </c>
      <c r="AU78" s="80" t="str">
        <f t="shared" si="17"/>
        <v>-</v>
      </c>
      <c r="AV78" s="79" t="str">
        <f t="shared" si="18"/>
        <v>-</v>
      </c>
      <c r="AW78" s="80" t="str">
        <f t="shared" si="19"/>
        <v>-</v>
      </c>
      <c r="AX78" s="79" t="str">
        <f t="shared" si="20"/>
        <v>-</v>
      </c>
      <c r="AY78" s="80" t="str">
        <f t="shared" si="21"/>
        <v>-</v>
      </c>
      <c r="AZ78" s="79" t="str">
        <f t="shared" si="22"/>
        <v>-</v>
      </c>
      <c r="BA78" s="80" t="str">
        <f t="shared" si="23"/>
        <v>-</v>
      </c>
      <c r="BB78" s="79" t="str">
        <f t="shared" si="24"/>
        <v>-</v>
      </c>
      <c r="BC78" s="80" t="str">
        <f t="shared" si="25"/>
        <v>-</v>
      </c>
      <c r="BD78" s="79" t="str">
        <f t="shared" si="26"/>
        <v>-</v>
      </c>
      <c r="BE78" s="80" t="str">
        <f t="shared" si="27"/>
        <v>-</v>
      </c>
      <c r="BF78" s="79" t="str">
        <f t="shared" si="28"/>
        <v>-</v>
      </c>
      <c r="BG78" s="80" t="str">
        <f t="shared" si="29"/>
        <v>-</v>
      </c>
      <c r="BH78" s="79" t="str">
        <f t="shared" si="30"/>
        <v>-</v>
      </c>
      <c r="BI78" s="80" t="str">
        <f t="shared" si="31"/>
        <v>-</v>
      </c>
      <c r="BJ78" s="73"/>
      <c r="BK78" s="73"/>
      <c r="BL78" s="73"/>
      <c r="BM78" s="73"/>
      <c r="BN78" s="73"/>
      <c r="BO78" s="73"/>
      <c r="BP78" s="73"/>
      <c r="BQ78" s="73"/>
      <c r="BR78" s="73"/>
      <c r="BS78" s="73"/>
    </row>
    <row r="79" spans="7:71" x14ac:dyDescent="0.25">
      <c r="G79" s="75">
        <v>23</v>
      </c>
      <c r="H79" s="79" t="str">
        <f t="shared" ref="H79:I79" si="384">IF(ISNUMBER(I387),I387,"-")</f>
        <v>-</v>
      </c>
      <c r="I79" s="80" t="str">
        <f t="shared" si="384"/>
        <v>-</v>
      </c>
      <c r="J79" s="79" t="str">
        <f t="shared" ref="J79:K79" si="385">IF(ISNUMBER(L387),L387,"-")</f>
        <v>-</v>
      </c>
      <c r="K79" s="80" t="str">
        <f t="shared" si="385"/>
        <v>-</v>
      </c>
      <c r="L79" s="79" t="str">
        <f t="shared" ref="L79:M79" si="386">IF(ISNUMBER(O387),O387,"-")</f>
        <v>-</v>
      </c>
      <c r="M79" s="80" t="str">
        <f t="shared" si="386"/>
        <v>-</v>
      </c>
      <c r="N79" s="79" t="str">
        <f t="shared" ref="N79:O79" si="387">IF(ISNUMBER(R387),R387,"-")</f>
        <v>-</v>
      </c>
      <c r="O79" s="80" t="str">
        <f t="shared" si="387"/>
        <v>-</v>
      </c>
      <c r="P79" s="79" t="str">
        <f t="shared" ref="P79:Q79" si="388">IF(ISNUMBER(U387),U387,"-")</f>
        <v>-</v>
      </c>
      <c r="Q79" s="80" t="str">
        <f t="shared" si="388"/>
        <v>-</v>
      </c>
      <c r="R79" s="79" t="str">
        <f t="shared" ref="R79:S79" si="389">IF(ISNUMBER(X387),X387,"-")</f>
        <v>-</v>
      </c>
      <c r="S79" s="80" t="str">
        <f t="shared" si="389"/>
        <v>-</v>
      </c>
      <c r="T79" s="79" t="str">
        <f t="shared" si="6"/>
        <v>-</v>
      </c>
      <c r="U79" s="80" t="str">
        <f t="shared" si="7"/>
        <v>-</v>
      </c>
      <c r="V79" s="79" t="str">
        <f t="shared" si="8"/>
        <v>-</v>
      </c>
      <c r="W79" s="80" t="str">
        <f t="shared" si="9"/>
        <v>-</v>
      </c>
      <c r="X79" s="79" t="str">
        <f t="shared" si="10"/>
        <v>-</v>
      </c>
      <c r="Y79" s="80" t="str">
        <f t="shared" si="11"/>
        <v>-</v>
      </c>
      <c r="Z79" s="79" t="str">
        <f t="shared" ref="Z79:AA79" si="390">IF(ISNUMBER(AJ387),AJ387,"-")</f>
        <v>-</v>
      </c>
      <c r="AA79" s="80" t="str">
        <f t="shared" si="390"/>
        <v>-</v>
      </c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O79" s="75">
        <v>23</v>
      </c>
      <c r="AP79" s="79" t="str">
        <f t="shared" ref="AP79:AQ79" si="391">IF(ISNUMBER(AQ387),AQ387,"-")</f>
        <v>-</v>
      </c>
      <c r="AQ79" s="80" t="str">
        <f t="shared" si="391"/>
        <v>-</v>
      </c>
      <c r="AR79" s="79" t="str">
        <f t="shared" si="14"/>
        <v>-</v>
      </c>
      <c r="AS79" s="80" t="str">
        <f t="shared" si="15"/>
        <v>-</v>
      </c>
      <c r="AT79" s="79" t="str">
        <f t="shared" si="16"/>
        <v>-</v>
      </c>
      <c r="AU79" s="80" t="str">
        <f t="shared" si="17"/>
        <v>-</v>
      </c>
      <c r="AV79" s="79" t="str">
        <f t="shared" si="18"/>
        <v>-</v>
      </c>
      <c r="AW79" s="80" t="str">
        <f t="shared" si="19"/>
        <v>-</v>
      </c>
      <c r="AX79" s="79" t="str">
        <f t="shared" si="20"/>
        <v>-</v>
      </c>
      <c r="AY79" s="80" t="str">
        <f t="shared" si="21"/>
        <v>-</v>
      </c>
      <c r="AZ79" s="79" t="str">
        <f t="shared" si="22"/>
        <v>-</v>
      </c>
      <c r="BA79" s="80" t="str">
        <f t="shared" si="23"/>
        <v>-</v>
      </c>
      <c r="BB79" s="79" t="str">
        <f t="shared" si="24"/>
        <v>-</v>
      </c>
      <c r="BC79" s="80" t="str">
        <f t="shared" si="25"/>
        <v>-</v>
      </c>
      <c r="BD79" s="79" t="str">
        <f t="shared" si="26"/>
        <v>-</v>
      </c>
      <c r="BE79" s="80" t="str">
        <f t="shared" si="27"/>
        <v>-</v>
      </c>
      <c r="BF79" s="79" t="str">
        <f t="shared" si="28"/>
        <v>-</v>
      </c>
      <c r="BG79" s="80" t="str">
        <f t="shared" si="29"/>
        <v>-</v>
      </c>
      <c r="BH79" s="79" t="str">
        <f t="shared" si="30"/>
        <v>-</v>
      </c>
      <c r="BI79" s="80" t="str">
        <f t="shared" si="31"/>
        <v>-</v>
      </c>
      <c r="BJ79" s="73"/>
      <c r="BK79" s="73"/>
      <c r="BL79" s="73"/>
      <c r="BM79" s="73"/>
      <c r="BN79" s="73"/>
      <c r="BO79" s="73"/>
      <c r="BP79" s="73"/>
      <c r="BQ79" s="73"/>
      <c r="BR79" s="73"/>
      <c r="BS79" s="73"/>
    </row>
    <row r="80" spans="7:71" x14ac:dyDescent="0.25">
      <c r="G80" s="75">
        <v>23.5</v>
      </c>
      <c r="H80" s="79" t="str">
        <f t="shared" ref="H80:I80" si="392">IF(ISNUMBER(I388),I388,"-")</f>
        <v>-</v>
      </c>
      <c r="I80" s="80" t="str">
        <f t="shared" si="392"/>
        <v>-</v>
      </c>
      <c r="J80" s="79" t="str">
        <f t="shared" ref="J80:K80" si="393">IF(ISNUMBER(L388),L388,"-")</f>
        <v>-</v>
      </c>
      <c r="K80" s="80" t="str">
        <f t="shared" si="393"/>
        <v>-</v>
      </c>
      <c r="L80" s="79" t="str">
        <f t="shared" ref="L80:M80" si="394">IF(ISNUMBER(O388),O388,"-")</f>
        <v>-</v>
      </c>
      <c r="M80" s="80" t="str">
        <f t="shared" si="394"/>
        <v>-</v>
      </c>
      <c r="N80" s="79" t="str">
        <f t="shared" ref="N80:O80" si="395">IF(ISNUMBER(R388),R388,"-")</f>
        <v>-</v>
      </c>
      <c r="O80" s="80" t="str">
        <f t="shared" si="395"/>
        <v>-</v>
      </c>
      <c r="P80" s="79" t="str">
        <f t="shared" ref="P80:Q80" si="396">IF(ISNUMBER(U388),U388,"-")</f>
        <v>-</v>
      </c>
      <c r="Q80" s="80" t="str">
        <f t="shared" si="396"/>
        <v>-</v>
      </c>
      <c r="R80" s="79" t="str">
        <f t="shared" ref="R80:S80" si="397">IF(ISNUMBER(X388),X388,"-")</f>
        <v>-</v>
      </c>
      <c r="S80" s="80" t="str">
        <f t="shared" si="397"/>
        <v>-</v>
      </c>
      <c r="T80" s="79" t="str">
        <f t="shared" si="6"/>
        <v>-</v>
      </c>
      <c r="U80" s="80" t="str">
        <f t="shared" si="7"/>
        <v>-</v>
      </c>
      <c r="V80" s="79" t="str">
        <f t="shared" si="8"/>
        <v>-</v>
      </c>
      <c r="W80" s="80" t="str">
        <f t="shared" si="9"/>
        <v>-</v>
      </c>
      <c r="X80" s="79" t="str">
        <f t="shared" si="10"/>
        <v>-</v>
      </c>
      <c r="Y80" s="80" t="str">
        <f t="shared" si="11"/>
        <v>-</v>
      </c>
      <c r="Z80" s="79" t="str">
        <f t="shared" ref="Z80:AA80" si="398">IF(ISNUMBER(AJ388),AJ388,"-")</f>
        <v>-</v>
      </c>
      <c r="AA80" s="80" t="str">
        <f t="shared" si="398"/>
        <v>-</v>
      </c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O80" s="75">
        <v>23.5</v>
      </c>
      <c r="AP80" s="79" t="str">
        <f t="shared" ref="AP80:AQ80" si="399">IF(ISNUMBER(AQ388),AQ388,"-")</f>
        <v>-</v>
      </c>
      <c r="AQ80" s="80" t="str">
        <f t="shared" si="399"/>
        <v>-</v>
      </c>
      <c r="AR80" s="79" t="str">
        <f t="shared" si="14"/>
        <v>-</v>
      </c>
      <c r="AS80" s="80" t="str">
        <f t="shared" si="15"/>
        <v>-</v>
      </c>
      <c r="AT80" s="79" t="str">
        <f t="shared" si="16"/>
        <v>-</v>
      </c>
      <c r="AU80" s="80" t="str">
        <f t="shared" si="17"/>
        <v>-</v>
      </c>
      <c r="AV80" s="79" t="str">
        <f t="shared" si="18"/>
        <v>-</v>
      </c>
      <c r="AW80" s="80" t="str">
        <f t="shared" si="19"/>
        <v>-</v>
      </c>
      <c r="AX80" s="79" t="str">
        <f t="shared" si="20"/>
        <v>-</v>
      </c>
      <c r="AY80" s="80" t="str">
        <f t="shared" si="21"/>
        <v>-</v>
      </c>
      <c r="AZ80" s="79" t="str">
        <f t="shared" si="22"/>
        <v>-</v>
      </c>
      <c r="BA80" s="80" t="str">
        <f t="shared" si="23"/>
        <v>-</v>
      </c>
      <c r="BB80" s="79" t="str">
        <f t="shared" si="24"/>
        <v>-</v>
      </c>
      <c r="BC80" s="80" t="str">
        <f t="shared" si="25"/>
        <v>-</v>
      </c>
      <c r="BD80" s="79" t="str">
        <f t="shared" si="26"/>
        <v>-</v>
      </c>
      <c r="BE80" s="80" t="str">
        <f t="shared" si="27"/>
        <v>-</v>
      </c>
      <c r="BF80" s="79" t="str">
        <f t="shared" si="28"/>
        <v>-</v>
      </c>
      <c r="BG80" s="80" t="str">
        <f t="shared" si="29"/>
        <v>-</v>
      </c>
      <c r="BH80" s="79" t="str">
        <f t="shared" si="30"/>
        <v>-</v>
      </c>
      <c r="BI80" s="80" t="str">
        <f t="shared" si="31"/>
        <v>-</v>
      </c>
      <c r="BJ80" s="73"/>
      <c r="BK80" s="73"/>
      <c r="BL80" s="73"/>
      <c r="BM80" s="73"/>
      <c r="BN80" s="73"/>
      <c r="BO80" s="73"/>
      <c r="BP80" s="73"/>
      <c r="BQ80" s="73"/>
      <c r="BR80" s="73"/>
      <c r="BS80" s="73"/>
    </row>
    <row r="81" spans="7:71" x14ac:dyDescent="0.25">
      <c r="G81" s="75">
        <v>24</v>
      </c>
      <c r="H81" s="79" t="str">
        <f t="shared" ref="H81:I81" si="400">IF(ISNUMBER(I389),I389,"-")</f>
        <v>-</v>
      </c>
      <c r="I81" s="80" t="str">
        <f t="shared" si="400"/>
        <v>-</v>
      </c>
      <c r="J81" s="79" t="str">
        <f t="shared" ref="J81:K81" si="401">IF(ISNUMBER(L389),L389,"-")</f>
        <v>-</v>
      </c>
      <c r="K81" s="80" t="str">
        <f t="shared" si="401"/>
        <v>-</v>
      </c>
      <c r="L81" s="79" t="str">
        <f t="shared" ref="L81:M81" si="402">IF(ISNUMBER(O389),O389,"-")</f>
        <v>-</v>
      </c>
      <c r="M81" s="80" t="str">
        <f t="shared" si="402"/>
        <v>-</v>
      </c>
      <c r="N81" s="79" t="str">
        <f t="shared" ref="N81:O81" si="403">IF(ISNUMBER(R389),R389,"-")</f>
        <v>-</v>
      </c>
      <c r="O81" s="80" t="str">
        <f t="shared" si="403"/>
        <v>-</v>
      </c>
      <c r="P81" s="79" t="str">
        <f t="shared" ref="P81:Q81" si="404">IF(ISNUMBER(U389),U389,"-")</f>
        <v>-</v>
      </c>
      <c r="Q81" s="80" t="str">
        <f t="shared" si="404"/>
        <v>-</v>
      </c>
      <c r="R81" s="79" t="str">
        <f t="shared" ref="R81:S81" si="405">IF(ISNUMBER(X389),X389,"-")</f>
        <v>-</v>
      </c>
      <c r="S81" s="80" t="str">
        <f t="shared" si="405"/>
        <v>-</v>
      </c>
      <c r="T81" s="79" t="str">
        <f t="shared" si="6"/>
        <v>-</v>
      </c>
      <c r="U81" s="80" t="str">
        <f t="shared" si="7"/>
        <v>-</v>
      </c>
      <c r="V81" s="79" t="str">
        <f t="shared" si="8"/>
        <v>-</v>
      </c>
      <c r="W81" s="80" t="str">
        <f t="shared" si="9"/>
        <v>-</v>
      </c>
      <c r="X81" s="79" t="str">
        <f t="shared" si="10"/>
        <v>-</v>
      </c>
      <c r="Y81" s="80" t="str">
        <f t="shared" si="11"/>
        <v>-</v>
      </c>
      <c r="Z81" s="79" t="str">
        <f t="shared" ref="Z81:AA81" si="406">IF(ISNUMBER(AJ389),AJ389,"-")</f>
        <v>-</v>
      </c>
      <c r="AA81" s="80" t="str">
        <f t="shared" si="406"/>
        <v>-</v>
      </c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O81" s="75">
        <v>24</v>
      </c>
      <c r="AP81" s="79" t="str">
        <f t="shared" ref="AP81:AQ81" si="407">IF(ISNUMBER(AQ389),AQ389,"-")</f>
        <v>-</v>
      </c>
      <c r="AQ81" s="80" t="str">
        <f t="shared" si="407"/>
        <v>-</v>
      </c>
      <c r="AR81" s="79" t="str">
        <f t="shared" si="14"/>
        <v>-</v>
      </c>
      <c r="AS81" s="80" t="str">
        <f t="shared" si="15"/>
        <v>-</v>
      </c>
      <c r="AT81" s="79" t="str">
        <f t="shared" si="16"/>
        <v>-</v>
      </c>
      <c r="AU81" s="80" t="str">
        <f t="shared" si="17"/>
        <v>-</v>
      </c>
      <c r="AV81" s="79" t="str">
        <f t="shared" si="18"/>
        <v>-</v>
      </c>
      <c r="AW81" s="80" t="str">
        <f t="shared" si="19"/>
        <v>-</v>
      </c>
      <c r="AX81" s="79" t="str">
        <f t="shared" si="20"/>
        <v>-</v>
      </c>
      <c r="AY81" s="80" t="str">
        <f t="shared" si="21"/>
        <v>-</v>
      </c>
      <c r="AZ81" s="79" t="str">
        <f t="shared" si="22"/>
        <v>-</v>
      </c>
      <c r="BA81" s="80" t="str">
        <f t="shared" si="23"/>
        <v>-</v>
      </c>
      <c r="BB81" s="79" t="str">
        <f t="shared" si="24"/>
        <v>-</v>
      </c>
      <c r="BC81" s="80" t="str">
        <f t="shared" si="25"/>
        <v>-</v>
      </c>
      <c r="BD81" s="79" t="str">
        <f t="shared" si="26"/>
        <v>-</v>
      </c>
      <c r="BE81" s="80" t="str">
        <f t="shared" si="27"/>
        <v>-</v>
      </c>
      <c r="BF81" s="79" t="str">
        <f t="shared" si="28"/>
        <v>-</v>
      </c>
      <c r="BG81" s="80" t="str">
        <f t="shared" si="29"/>
        <v>-</v>
      </c>
      <c r="BH81" s="79" t="str">
        <f t="shared" si="30"/>
        <v>-</v>
      </c>
      <c r="BI81" s="80" t="str">
        <f t="shared" si="31"/>
        <v>-</v>
      </c>
      <c r="BJ81" s="73"/>
      <c r="BK81" s="73"/>
      <c r="BL81" s="73"/>
      <c r="BM81" s="73"/>
      <c r="BN81" s="73"/>
      <c r="BO81" s="73"/>
      <c r="BP81" s="73"/>
      <c r="BQ81" s="73"/>
      <c r="BR81" s="73"/>
      <c r="BS81" s="73"/>
    </row>
    <row r="82" spans="7:71" x14ac:dyDescent="0.25">
      <c r="G82" s="75">
        <v>24.5</v>
      </c>
      <c r="H82" s="79" t="str">
        <f t="shared" ref="H82:I82" si="408">IF(ISNUMBER(I390),I390,"-")</f>
        <v>-</v>
      </c>
      <c r="I82" s="80" t="str">
        <f t="shared" si="408"/>
        <v>-</v>
      </c>
      <c r="J82" s="79" t="str">
        <f t="shared" ref="J82:K82" si="409">IF(ISNUMBER(L390),L390,"-")</f>
        <v>-</v>
      </c>
      <c r="K82" s="80" t="str">
        <f t="shared" si="409"/>
        <v>-</v>
      </c>
      <c r="L82" s="79" t="str">
        <f t="shared" ref="L82:M82" si="410">IF(ISNUMBER(O390),O390,"-")</f>
        <v>-</v>
      </c>
      <c r="M82" s="80" t="str">
        <f t="shared" si="410"/>
        <v>-</v>
      </c>
      <c r="N82" s="79" t="str">
        <f t="shared" ref="N82:O82" si="411">IF(ISNUMBER(R390),R390,"-")</f>
        <v>-</v>
      </c>
      <c r="O82" s="80" t="str">
        <f t="shared" si="411"/>
        <v>-</v>
      </c>
      <c r="P82" s="79" t="str">
        <f t="shared" ref="P82:Q82" si="412">IF(ISNUMBER(U390),U390,"-")</f>
        <v>-</v>
      </c>
      <c r="Q82" s="80" t="str">
        <f t="shared" si="412"/>
        <v>-</v>
      </c>
      <c r="R82" s="79" t="str">
        <f t="shared" ref="R82:S82" si="413">IF(ISNUMBER(X390),X390,"-")</f>
        <v>-</v>
      </c>
      <c r="S82" s="80" t="str">
        <f t="shared" si="413"/>
        <v>-</v>
      </c>
      <c r="T82" s="79" t="str">
        <f t="shared" si="6"/>
        <v>-</v>
      </c>
      <c r="U82" s="80" t="str">
        <f t="shared" si="7"/>
        <v>-</v>
      </c>
      <c r="V82" s="79" t="str">
        <f t="shared" si="8"/>
        <v>-</v>
      </c>
      <c r="W82" s="80" t="str">
        <f t="shared" si="9"/>
        <v>-</v>
      </c>
      <c r="X82" s="79" t="str">
        <f t="shared" si="10"/>
        <v>-</v>
      </c>
      <c r="Y82" s="80" t="str">
        <f t="shared" si="11"/>
        <v>-</v>
      </c>
      <c r="Z82" s="79" t="str">
        <f t="shared" ref="Z82:AA82" si="414">IF(ISNUMBER(AJ390),AJ390,"-")</f>
        <v>-</v>
      </c>
      <c r="AA82" s="80" t="str">
        <f t="shared" si="414"/>
        <v>-</v>
      </c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O82" s="75">
        <v>24.5</v>
      </c>
      <c r="AP82" s="79" t="str">
        <f t="shared" ref="AP82:AQ82" si="415">IF(ISNUMBER(AQ390),AQ390,"-")</f>
        <v>-</v>
      </c>
      <c r="AQ82" s="80" t="str">
        <f t="shared" si="415"/>
        <v>-</v>
      </c>
      <c r="AR82" s="79" t="str">
        <f t="shared" si="14"/>
        <v>-</v>
      </c>
      <c r="AS82" s="80" t="str">
        <f t="shared" si="15"/>
        <v>-</v>
      </c>
      <c r="AT82" s="79" t="str">
        <f t="shared" si="16"/>
        <v>-</v>
      </c>
      <c r="AU82" s="80" t="str">
        <f t="shared" si="17"/>
        <v>-</v>
      </c>
      <c r="AV82" s="79" t="str">
        <f t="shared" si="18"/>
        <v>-</v>
      </c>
      <c r="AW82" s="80" t="str">
        <f t="shared" si="19"/>
        <v>-</v>
      </c>
      <c r="AX82" s="79" t="str">
        <f t="shared" si="20"/>
        <v>-</v>
      </c>
      <c r="AY82" s="80" t="str">
        <f t="shared" si="21"/>
        <v>-</v>
      </c>
      <c r="AZ82" s="79" t="str">
        <f t="shared" si="22"/>
        <v>-</v>
      </c>
      <c r="BA82" s="80" t="str">
        <f t="shared" si="23"/>
        <v>-</v>
      </c>
      <c r="BB82" s="79" t="str">
        <f t="shared" si="24"/>
        <v>-</v>
      </c>
      <c r="BC82" s="80" t="str">
        <f t="shared" si="25"/>
        <v>-</v>
      </c>
      <c r="BD82" s="79" t="str">
        <f t="shared" si="26"/>
        <v>-</v>
      </c>
      <c r="BE82" s="80" t="str">
        <f t="shared" si="27"/>
        <v>-</v>
      </c>
      <c r="BF82" s="79" t="str">
        <f t="shared" si="28"/>
        <v>-</v>
      </c>
      <c r="BG82" s="80" t="str">
        <f t="shared" si="29"/>
        <v>-</v>
      </c>
      <c r="BH82" s="79" t="str">
        <f t="shared" si="30"/>
        <v>-</v>
      </c>
      <c r="BI82" s="80" t="str">
        <f t="shared" si="31"/>
        <v>-</v>
      </c>
      <c r="BJ82" s="73"/>
      <c r="BK82" s="73"/>
      <c r="BL82" s="73"/>
      <c r="BM82" s="73"/>
      <c r="BN82" s="73"/>
      <c r="BO82" s="73"/>
      <c r="BP82" s="73"/>
      <c r="BQ82" s="73"/>
      <c r="BR82" s="73"/>
      <c r="BS82" s="73"/>
    </row>
    <row r="83" spans="7:71" x14ac:dyDescent="0.25">
      <c r="G83" s="75">
        <v>25</v>
      </c>
      <c r="H83" s="79" t="str">
        <f t="shared" ref="H83:I83" si="416">IF(ISNUMBER(I391),I391,"-")</f>
        <v>-</v>
      </c>
      <c r="I83" s="80" t="str">
        <f t="shared" si="416"/>
        <v>-</v>
      </c>
      <c r="J83" s="79" t="str">
        <f t="shared" ref="J83:K83" si="417">IF(ISNUMBER(L391),L391,"-")</f>
        <v>-</v>
      </c>
      <c r="K83" s="80" t="str">
        <f t="shared" si="417"/>
        <v>-</v>
      </c>
      <c r="L83" s="79" t="str">
        <f t="shared" ref="L83:M83" si="418">IF(ISNUMBER(O391),O391,"-")</f>
        <v>-</v>
      </c>
      <c r="M83" s="80" t="str">
        <f t="shared" si="418"/>
        <v>-</v>
      </c>
      <c r="N83" s="79" t="str">
        <f t="shared" ref="N83:O83" si="419">IF(ISNUMBER(R391),R391,"-")</f>
        <v>-</v>
      </c>
      <c r="O83" s="80" t="str">
        <f t="shared" si="419"/>
        <v>-</v>
      </c>
      <c r="P83" s="79" t="str">
        <f t="shared" ref="P83:Q83" si="420">IF(ISNUMBER(U391),U391,"-")</f>
        <v>-</v>
      </c>
      <c r="Q83" s="80" t="str">
        <f t="shared" si="420"/>
        <v>-</v>
      </c>
      <c r="R83" s="79" t="str">
        <f t="shared" ref="R83:S83" si="421">IF(ISNUMBER(X391),X391,"-")</f>
        <v>-</v>
      </c>
      <c r="S83" s="80" t="str">
        <f t="shared" si="421"/>
        <v>-</v>
      </c>
      <c r="T83" s="79" t="str">
        <f t="shared" si="6"/>
        <v>-</v>
      </c>
      <c r="U83" s="80" t="str">
        <f t="shared" si="7"/>
        <v>-</v>
      </c>
      <c r="V83" s="79" t="str">
        <f t="shared" si="8"/>
        <v>-</v>
      </c>
      <c r="W83" s="80" t="str">
        <f t="shared" si="9"/>
        <v>-</v>
      </c>
      <c r="X83" s="79" t="str">
        <f t="shared" si="10"/>
        <v>-</v>
      </c>
      <c r="Y83" s="80" t="str">
        <f t="shared" si="11"/>
        <v>-</v>
      </c>
      <c r="Z83" s="79" t="str">
        <f t="shared" ref="Z83:AA83" si="422">IF(ISNUMBER(AJ391),AJ391,"-")</f>
        <v>-</v>
      </c>
      <c r="AA83" s="80" t="str">
        <f t="shared" si="422"/>
        <v>-</v>
      </c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O83" s="75">
        <v>25</v>
      </c>
      <c r="AP83" s="79" t="str">
        <f t="shared" ref="AP83:AQ83" si="423">IF(ISNUMBER(AQ391),AQ391,"-")</f>
        <v>-</v>
      </c>
      <c r="AQ83" s="80" t="str">
        <f t="shared" si="423"/>
        <v>-</v>
      </c>
      <c r="AR83" s="79" t="str">
        <f t="shared" si="14"/>
        <v>-</v>
      </c>
      <c r="AS83" s="80" t="str">
        <f t="shared" si="15"/>
        <v>-</v>
      </c>
      <c r="AT83" s="79" t="str">
        <f t="shared" si="16"/>
        <v>-</v>
      </c>
      <c r="AU83" s="80" t="str">
        <f t="shared" si="17"/>
        <v>-</v>
      </c>
      <c r="AV83" s="79" t="str">
        <f t="shared" si="18"/>
        <v>-</v>
      </c>
      <c r="AW83" s="80" t="str">
        <f t="shared" si="19"/>
        <v>-</v>
      </c>
      <c r="AX83" s="79" t="str">
        <f t="shared" si="20"/>
        <v>-</v>
      </c>
      <c r="AY83" s="80" t="str">
        <f t="shared" si="21"/>
        <v>-</v>
      </c>
      <c r="AZ83" s="79" t="str">
        <f t="shared" si="22"/>
        <v>-</v>
      </c>
      <c r="BA83" s="80" t="str">
        <f t="shared" si="23"/>
        <v>-</v>
      </c>
      <c r="BB83" s="79" t="str">
        <f t="shared" si="24"/>
        <v>-</v>
      </c>
      <c r="BC83" s="80" t="str">
        <f t="shared" si="25"/>
        <v>-</v>
      </c>
      <c r="BD83" s="79" t="str">
        <f t="shared" si="26"/>
        <v>-</v>
      </c>
      <c r="BE83" s="80" t="str">
        <f t="shared" si="27"/>
        <v>-</v>
      </c>
      <c r="BF83" s="79" t="str">
        <f t="shared" si="28"/>
        <v>-</v>
      </c>
      <c r="BG83" s="80" t="str">
        <f t="shared" si="29"/>
        <v>-</v>
      </c>
      <c r="BH83" s="79" t="str">
        <f t="shared" si="30"/>
        <v>-</v>
      </c>
      <c r="BI83" s="80" t="str">
        <f t="shared" si="31"/>
        <v>-</v>
      </c>
      <c r="BJ83" s="73"/>
      <c r="BK83" s="73"/>
      <c r="BL83" s="73"/>
      <c r="BM83" s="73"/>
      <c r="BN83" s="73"/>
      <c r="BO83" s="73"/>
      <c r="BP83" s="73"/>
      <c r="BQ83" s="73"/>
      <c r="BR83" s="73"/>
      <c r="BS83" s="73"/>
    </row>
    <row r="84" spans="7:71" x14ac:dyDescent="0.25">
      <c r="G84" s="75">
        <v>25.5</v>
      </c>
      <c r="H84" s="79" t="str">
        <f t="shared" ref="H84:I84" si="424">IF(ISNUMBER(I392),I392,"-")</f>
        <v>-</v>
      </c>
      <c r="I84" s="80" t="str">
        <f t="shared" si="424"/>
        <v>-</v>
      </c>
      <c r="J84" s="79" t="str">
        <f t="shared" ref="J84:K84" si="425">IF(ISNUMBER(L392),L392,"-")</f>
        <v>-</v>
      </c>
      <c r="K84" s="80" t="str">
        <f t="shared" si="425"/>
        <v>-</v>
      </c>
      <c r="L84" s="79" t="str">
        <f t="shared" ref="L84:M84" si="426">IF(ISNUMBER(O392),O392,"-")</f>
        <v>-</v>
      </c>
      <c r="M84" s="80" t="str">
        <f t="shared" si="426"/>
        <v>-</v>
      </c>
      <c r="N84" s="79" t="str">
        <f t="shared" ref="N84:O84" si="427">IF(ISNUMBER(R392),R392,"-")</f>
        <v>-</v>
      </c>
      <c r="O84" s="80" t="str">
        <f t="shared" si="427"/>
        <v>-</v>
      </c>
      <c r="P84" s="79" t="str">
        <f t="shared" ref="P84:Q84" si="428">IF(ISNUMBER(U392),U392,"-")</f>
        <v>-</v>
      </c>
      <c r="Q84" s="80" t="str">
        <f t="shared" si="428"/>
        <v>-</v>
      </c>
      <c r="R84" s="79" t="str">
        <f t="shared" ref="R84:S84" si="429">IF(ISNUMBER(X392),X392,"-")</f>
        <v>-</v>
      </c>
      <c r="S84" s="80" t="str">
        <f t="shared" si="429"/>
        <v>-</v>
      </c>
      <c r="T84" s="79" t="str">
        <f t="shared" si="6"/>
        <v>-</v>
      </c>
      <c r="U84" s="80" t="str">
        <f t="shared" si="7"/>
        <v>-</v>
      </c>
      <c r="V84" s="79" t="str">
        <f t="shared" si="8"/>
        <v>-</v>
      </c>
      <c r="W84" s="80" t="str">
        <f t="shared" si="9"/>
        <v>-</v>
      </c>
      <c r="X84" s="79" t="str">
        <f t="shared" si="10"/>
        <v>-</v>
      </c>
      <c r="Y84" s="80" t="str">
        <f t="shared" si="11"/>
        <v>-</v>
      </c>
      <c r="Z84" s="79" t="str">
        <f t="shared" ref="Z84:AA84" si="430">IF(ISNUMBER(AJ392),AJ392,"-")</f>
        <v>-</v>
      </c>
      <c r="AA84" s="80" t="str">
        <f t="shared" si="430"/>
        <v>-</v>
      </c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O84" s="75">
        <v>25.5</v>
      </c>
      <c r="AP84" s="79" t="str">
        <f t="shared" ref="AP84:AQ84" si="431">IF(ISNUMBER(AQ392),AQ392,"-")</f>
        <v>-</v>
      </c>
      <c r="AQ84" s="80" t="str">
        <f t="shared" si="431"/>
        <v>-</v>
      </c>
      <c r="AR84" s="79" t="str">
        <f t="shared" si="14"/>
        <v>-</v>
      </c>
      <c r="AS84" s="80" t="str">
        <f t="shared" si="15"/>
        <v>-</v>
      </c>
      <c r="AT84" s="79" t="str">
        <f t="shared" si="16"/>
        <v>-</v>
      </c>
      <c r="AU84" s="80" t="str">
        <f t="shared" si="17"/>
        <v>-</v>
      </c>
      <c r="AV84" s="79" t="str">
        <f t="shared" si="18"/>
        <v>-</v>
      </c>
      <c r="AW84" s="80" t="str">
        <f t="shared" si="19"/>
        <v>-</v>
      </c>
      <c r="AX84" s="79" t="str">
        <f t="shared" si="20"/>
        <v>-</v>
      </c>
      <c r="AY84" s="80" t="str">
        <f t="shared" si="21"/>
        <v>-</v>
      </c>
      <c r="AZ84" s="79" t="str">
        <f t="shared" si="22"/>
        <v>-</v>
      </c>
      <c r="BA84" s="80" t="str">
        <f t="shared" si="23"/>
        <v>-</v>
      </c>
      <c r="BB84" s="79" t="str">
        <f t="shared" si="24"/>
        <v>-</v>
      </c>
      <c r="BC84" s="80" t="str">
        <f t="shared" si="25"/>
        <v>-</v>
      </c>
      <c r="BD84" s="79" t="str">
        <f t="shared" si="26"/>
        <v>-</v>
      </c>
      <c r="BE84" s="80" t="str">
        <f t="shared" si="27"/>
        <v>-</v>
      </c>
      <c r="BF84" s="79" t="str">
        <f t="shared" si="28"/>
        <v>-</v>
      </c>
      <c r="BG84" s="80" t="str">
        <f t="shared" si="29"/>
        <v>-</v>
      </c>
      <c r="BH84" s="79" t="str">
        <f t="shared" si="30"/>
        <v>-</v>
      </c>
      <c r="BI84" s="80" t="str">
        <f t="shared" si="31"/>
        <v>-</v>
      </c>
      <c r="BJ84" s="73"/>
      <c r="BK84" s="73"/>
      <c r="BL84" s="73"/>
      <c r="BM84" s="73"/>
      <c r="BN84" s="73"/>
      <c r="BO84" s="73"/>
      <c r="BP84" s="73"/>
      <c r="BQ84" s="73"/>
      <c r="BR84" s="73"/>
      <c r="BS84" s="73"/>
    </row>
    <row r="85" spans="7:71" x14ac:dyDescent="0.25">
      <c r="G85" s="75">
        <v>26</v>
      </c>
      <c r="H85" s="79" t="str">
        <f t="shared" ref="H85:I85" si="432">IF(ISNUMBER(I393),I393,"-")</f>
        <v>-</v>
      </c>
      <c r="I85" s="80" t="str">
        <f t="shared" si="432"/>
        <v>-</v>
      </c>
      <c r="J85" s="79" t="str">
        <f t="shared" ref="J85:K85" si="433">IF(ISNUMBER(L393),L393,"-")</f>
        <v>-</v>
      </c>
      <c r="K85" s="80" t="str">
        <f t="shared" si="433"/>
        <v>-</v>
      </c>
      <c r="L85" s="79" t="str">
        <f t="shared" ref="L85:M85" si="434">IF(ISNUMBER(O393),O393,"-")</f>
        <v>-</v>
      </c>
      <c r="M85" s="80" t="str">
        <f t="shared" si="434"/>
        <v>-</v>
      </c>
      <c r="N85" s="79" t="str">
        <f t="shared" ref="N85:O85" si="435">IF(ISNUMBER(R393),R393,"-")</f>
        <v>-</v>
      </c>
      <c r="O85" s="80" t="str">
        <f t="shared" si="435"/>
        <v>-</v>
      </c>
      <c r="P85" s="79" t="str">
        <f t="shared" ref="P85:Q85" si="436">IF(ISNUMBER(U393),U393,"-")</f>
        <v>-</v>
      </c>
      <c r="Q85" s="80" t="str">
        <f t="shared" si="436"/>
        <v>-</v>
      </c>
      <c r="R85" s="79" t="str">
        <f t="shared" ref="R85:S85" si="437">IF(ISNUMBER(X393),X393,"-")</f>
        <v>-</v>
      </c>
      <c r="S85" s="80" t="str">
        <f t="shared" si="437"/>
        <v>-</v>
      </c>
      <c r="T85" s="79" t="str">
        <f t="shared" si="6"/>
        <v>-</v>
      </c>
      <c r="U85" s="80" t="str">
        <f t="shared" si="7"/>
        <v>-</v>
      </c>
      <c r="V85" s="79" t="str">
        <f t="shared" si="8"/>
        <v>-</v>
      </c>
      <c r="W85" s="80" t="str">
        <f t="shared" si="9"/>
        <v>-</v>
      </c>
      <c r="X85" s="79" t="str">
        <f t="shared" si="10"/>
        <v>-</v>
      </c>
      <c r="Y85" s="80" t="str">
        <f t="shared" si="11"/>
        <v>-</v>
      </c>
      <c r="Z85" s="79" t="str">
        <f t="shared" ref="Z85:AA85" si="438">IF(ISNUMBER(AJ393),AJ393,"-")</f>
        <v>-</v>
      </c>
      <c r="AA85" s="80" t="str">
        <f t="shared" si="438"/>
        <v>-</v>
      </c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O85" s="75">
        <v>26</v>
      </c>
      <c r="AP85" s="79" t="str">
        <f t="shared" ref="AP85:AQ85" si="439">IF(ISNUMBER(AQ393),AQ393,"-")</f>
        <v>-</v>
      </c>
      <c r="AQ85" s="80" t="str">
        <f t="shared" si="439"/>
        <v>-</v>
      </c>
      <c r="AR85" s="79" t="str">
        <f t="shared" si="14"/>
        <v>-</v>
      </c>
      <c r="AS85" s="80" t="str">
        <f t="shared" si="15"/>
        <v>-</v>
      </c>
      <c r="AT85" s="79" t="str">
        <f t="shared" si="16"/>
        <v>-</v>
      </c>
      <c r="AU85" s="80" t="str">
        <f t="shared" si="17"/>
        <v>-</v>
      </c>
      <c r="AV85" s="79" t="str">
        <f t="shared" si="18"/>
        <v>-</v>
      </c>
      <c r="AW85" s="80" t="str">
        <f t="shared" si="19"/>
        <v>-</v>
      </c>
      <c r="AX85" s="79" t="str">
        <f t="shared" si="20"/>
        <v>-</v>
      </c>
      <c r="AY85" s="80" t="str">
        <f t="shared" si="21"/>
        <v>-</v>
      </c>
      <c r="AZ85" s="79" t="str">
        <f t="shared" si="22"/>
        <v>-</v>
      </c>
      <c r="BA85" s="80" t="str">
        <f t="shared" si="23"/>
        <v>-</v>
      </c>
      <c r="BB85" s="79" t="str">
        <f t="shared" si="24"/>
        <v>-</v>
      </c>
      <c r="BC85" s="80" t="str">
        <f t="shared" si="25"/>
        <v>-</v>
      </c>
      <c r="BD85" s="79" t="str">
        <f t="shared" si="26"/>
        <v>-</v>
      </c>
      <c r="BE85" s="80" t="str">
        <f t="shared" si="27"/>
        <v>-</v>
      </c>
      <c r="BF85" s="79" t="str">
        <f t="shared" si="28"/>
        <v>-</v>
      </c>
      <c r="BG85" s="80" t="str">
        <f t="shared" si="29"/>
        <v>-</v>
      </c>
      <c r="BH85" s="79" t="str">
        <f t="shared" si="30"/>
        <v>-</v>
      </c>
      <c r="BI85" s="80" t="str">
        <f t="shared" si="31"/>
        <v>-</v>
      </c>
      <c r="BJ85" s="73"/>
      <c r="BK85" s="73"/>
      <c r="BL85" s="73"/>
      <c r="BM85" s="73"/>
      <c r="BN85" s="73"/>
      <c r="BO85" s="73"/>
      <c r="BP85" s="73"/>
      <c r="BQ85" s="73"/>
      <c r="BR85" s="73"/>
      <c r="BS85" s="73"/>
    </row>
    <row r="86" spans="7:71" x14ac:dyDescent="0.25">
      <c r="G86" s="75">
        <v>26.5</v>
      </c>
      <c r="H86" s="79" t="str">
        <f t="shared" ref="H86:I86" si="440">IF(ISNUMBER(I394),I394,"-")</f>
        <v>-</v>
      </c>
      <c r="I86" s="80" t="str">
        <f t="shared" si="440"/>
        <v>-</v>
      </c>
      <c r="J86" s="79" t="str">
        <f t="shared" ref="J86:K86" si="441">IF(ISNUMBER(L394),L394,"-")</f>
        <v>-</v>
      </c>
      <c r="K86" s="80" t="str">
        <f t="shared" si="441"/>
        <v>-</v>
      </c>
      <c r="L86" s="79" t="str">
        <f t="shared" ref="L86:M86" si="442">IF(ISNUMBER(O394),O394,"-")</f>
        <v>-</v>
      </c>
      <c r="M86" s="80" t="str">
        <f t="shared" si="442"/>
        <v>-</v>
      </c>
      <c r="N86" s="79" t="str">
        <f t="shared" ref="N86:O86" si="443">IF(ISNUMBER(R394),R394,"-")</f>
        <v>-</v>
      </c>
      <c r="O86" s="80" t="str">
        <f t="shared" si="443"/>
        <v>-</v>
      </c>
      <c r="P86" s="79" t="str">
        <f t="shared" ref="P86:Q86" si="444">IF(ISNUMBER(U394),U394,"-")</f>
        <v>-</v>
      </c>
      <c r="Q86" s="80" t="str">
        <f t="shared" si="444"/>
        <v>-</v>
      </c>
      <c r="R86" s="79" t="str">
        <f t="shared" ref="R86:S86" si="445">IF(ISNUMBER(X394),X394,"-")</f>
        <v>-</v>
      </c>
      <c r="S86" s="80" t="str">
        <f t="shared" si="445"/>
        <v>-</v>
      </c>
      <c r="T86" s="79" t="str">
        <f t="shared" si="6"/>
        <v>-</v>
      </c>
      <c r="U86" s="80" t="str">
        <f t="shared" si="7"/>
        <v>-</v>
      </c>
      <c r="V86" s="79" t="str">
        <f t="shared" si="8"/>
        <v>-</v>
      </c>
      <c r="W86" s="80" t="str">
        <f t="shared" si="9"/>
        <v>-</v>
      </c>
      <c r="X86" s="79" t="str">
        <f t="shared" si="10"/>
        <v>-</v>
      </c>
      <c r="Y86" s="80" t="str">
        <f t="shared" si="11"/>
        <v>-</v>
      </c>
      <c r="Z86" s="79" t="str">
        <f t="shared" ref="Z86:AA86" si="446">IF(ISNUMBER(AJ394),AJ394,"-")</f>
        <v>-</v>
      </c>
      <c r="AA86" s="80" t="str">
        <f t="shared" si="446"/>
        <v>-</v>
      </c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O86" s="75">
        <v>26.5</v>
      </c>
      <c r="AP86" s="79" t="str">
        <f t="shared" ref="AP86:AQ86" si="447">IF(ISNUMBER(AQ394),AQ394,"-")</f>
        <v>-</v>
      </c>
      <c r="AQ86" s="80" t="str">
        <f t="shared" si="447"/>
        <v>-</v>
      </c>
      <c r="AR86" s="79" t="str">
        <f t="shared" si="14"/>
        <v>-</v>
      </c>
      <c r="AS86" s="80" t="str">
        <f t="shared" si="15"/>
        <v>-</v>
      </c>
      <c r="AT86" s="79" t="str">
        <f t="shared" si="16"/>
        <v>-</v>
      </c>
      <c r="AU86" s="80" t="str">
        <f t="shared" si="17"/>
        <v>-</v>
      </c>
      <c r="AV86" s="79" t="str">
        <f t="shared" si="18"/>
        <v>-</v>
      </c>
      <c r="AW86" s="80" t="str">
        <f t="shared" si="19"/>
        <v>-</v>
      </c>
      <c r="AX86" s="79" t="str">
        <f t="shared" si="20"/>
        <v>-</v>
      </c>
      <c r="AY86" s="80" t="str">
        <f t="shared" si="21"/>
        <v>-</v>
      </c>
      <c r="AZ86" s="79" t="str">
        <f t="shared" si="22"/>
        <v>-</v>
      </c>
      <c r="BA86" s="80" t="str">
        <f t="shared" si="23"/>
        <v>-</v>
      </c>
      <c r="BB86" s="79" t="str">
        <f t="shared" si="24"/>
        <v>-</v>
      </c>
      <c r="BC86" s="80" t="str">
        <f t="shared" si="25"/>
        <v>-</v>
      </c>
      <c r="BD86" s="79" t="str">
        <f t="shared" si="26"/>
        <v>-</v>
      </c>
      <c r="BE86" s="80" t="str">
        <f t="shared" si="27"/>
        <v>-</v>
      </c>
      <c r="BF86" s="79" t="str">
        <f t="shared" si="28"/>
        <v>-</v>
      </c>
      <c r="BG86" s="80" t="str">
        <f t="shared" si="29"/>
        <v>-</v>
      </c>
      <c r="BH86" s="79" t="str">
        <f t="shared" si="30"/>
        <v>-</v>
      </c>
      <c r="BI86" s="80" t="str">
        <f t="shared" si="31"/>
        <v>-</v>
      </c>
      <c r="BJ86" s="73"/>
      <c r="BK86" s="73"/>
      <c r="BL86" s="73"/>
      <c r="BM86" s="73"/>
      <c r="BN86" s="73"/>
      <c r="BO86" s="73"/>
      <c r="BP86" s="73"/>
      <c r="BQ86" s="73"/>
      <c r="BR86" s="73"/>
      <c r="BS86" s="73"/>
    </row>
    <row r="87" spans="7:71" x14ac:dyDescent="0.25">
      <c r="G87" s="75">
        <v>27</v>
      </c>
      <c r="H87" s="79" t="str">
        <f t="shared" ref="H87:I87" si="448">IF(ISNUMBER(I395),I395,"-")</f>
        <v>-</v>
      </c>
      <c r="I87" s="80" t="str">
        <f t="shared" si="448"/>
        <v>-</v>
      </c>
      <c r="J87" s="79" t="str">
        <f t="shared" ref="J87:K87" si="449">IF(ISNUMBER(L395),L395,"-")</f>
        <v>-</v>
      </c>
      <c r="K87" s="80" t="str">
        <f t="shared" si="449"/>
        <v>-</v>
      </c>
      <c r="L87" s="79" t="str">
        <f t="shared" ref="L87:M87" si="450">IF(ISNUMBER(O395),O395,"-")</f>
        <v>-</v>
      </c>
      <c r="M87" s="80" t="str">
        <f t="shared" si="450"/>
        <v>-</v>
      </c>
      <c r="N87" s="79" t="str">
        <f t="shared" ref="N87:O87" si="451">IF(ISNUMBER(R395),R395,"-")</f>
        <v>-</v>
      </c>
      <c r="O87" s="80" t="str">
        <f t="shared" si="451"/>
        <v>-</v>
      </c>
      <c r="P87" s="79" t="str">
        <f t="shared" ref="P87:Q87" si="452">IF(ISNUMBER(U395),U395,"-")</f>
        <v>-</v>
      </c>
      <c r="Q87" s="80" t="str">
        <f t="shared" si="452"/>
        <v>-</v>
      </c>
      <c r="R87" s="79" t="str">
        <f t="shared" ref="R87:S87" si="453">IF(ISNUMBER(X395),X395,"-")</f>
        <v>-</v>
      </c>
      <c r="S87" s="80" t="str">
        <f t="shared" si="453"/>
        <v>-</v>
      </c>
      <c r="T87" s="79" t="str">
        <f t="shared" si="6"/>
        <v>-</v>
      </c>
      <c r="U87" s="80" t="str">
        <f t="shared" si="7"/>
        <v>-</v>
      </c>
      <c r="V87" s="79" t="str">
        <f t="shared" si="8"/>
        <v>-</v>
      </c>
      <c r="W87" s="80" t="str">
        <f t="shared" si="9"/>
        <v>-</v>
      </c>
      <c r="X87" s="79" t="str">
        <f t="shared" si="10"/>
        <v>-</v>
      </c>
      <c r="Y87" s="80" t="str">
        <f t="shared" si="11"/>
        <v>-</v>
      </c>
      <c r="Z87" s="79" t="str">
        <f t="shared" ref="Z87:AA87" si="454">IF(ISNUMBER(AJ395),AJ395,"-")</f>
        <v>-</v>
      </c>
      <c r="AA87" s="80" t="str">
        <f t="shared" si="454"/>
        <v>-</v>
      </c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O87" s="75">
        <v>27</v>
      </c>
      <c r="AP87" s="79" t="str">
        <f t="shared" ref="AP87:AQ87" si="455">IF(ISNUMBER(AQ395),AQ395,"-")</f>
        <v>-</v>
      </c>
      <c r="AQ87" s="80" t="str">
        <f t="shared" si="455"/>
        <v>-</v>
      </c>
      <c r="AR87" s="79" t="str">
        <f t="shared" si="14"/>
        <v>-</v>
      </c>
      <c r="AS87" s="80" t="str">
        <f t="shared" si="15"/>
        <v>-</v>
      </c>
      <c r="AT87" s="79" t="str">
        <f t="shared" si="16"/>
        <v>-</v>
      </c>
      <c r="AU87" s="80" t="str">
        <f t="shared" si="17"/>
        <v>-</v>
      </c>
      <c r="AV87" s="79" t="str">
        <f t="shared" si="18"/>
        <v>-</v>
      </c>
      <c r="AW87" s="80" t="str">
        <f t="shared" si="19"/>
        <v>-</v>
      </c>
      <c r="AX87" s="79" t="str">
        <f t="shared" si="20"/>
        <v>-</v>
      </c>
      <c r="AY87" s="80" t="str">
        <f t="shared" si="21"/>
        <v>-</v>
      </c>
      <c r="AZ87" s="79" t="str">
        <f t="shared" si="22"/>
        <v>-</v>
      </c>
      <c r="BA87" s="80" t="str">
        <f t="shared" si="23"/>
        <v>-</v>
      </c>
      <c r="BB87" s="79" t="str">
        <f t="shared" si="24"/>
        <v>-</v>
      </c>
      <c r="BC87" s="80" t="str">
        <f t="shared" si="25"/>
        <v>-</v>
      </c>
      <c r="BD87" s="79" t="str">
        <f t="shared" si="26"/>
        <v>-</v>
      </c>
      <c r="BE87" s="80" t="str">
        <f t="shared" si="27"/>
        <v>-</v>
      </c>
      <c r="BF87" s="79" t="str">
        <f t="shared" si="28"/>
        <v>-</v>
      </c>
      <c r="BG87" s="80" t="str">
        <f t="shared" si="29"/>
        <v>-</v>
      </c>
      <c r="BH87" s="79" t="str">
        <f t="shared" si="30"/>
        <v>-</v>
      </c>
      <c r="BI87" s="80" t="str">
        <f t="shared" si="31"/>
        <v>-</v>
      </c>
      <c r="BJ87" s="73"/>
      <c r="BK87" s="73"/>
      <c r="BL87" s="73"/>
      <c r="BM87" s="73"/>
      <c r="BN87" s="73"/>
      <c r="BO87" s="73"/>
      <c r="BP87" s="73"/>
      <c r="BQ87" s="73"/>
      <c r="BR87" s="73"/>
      <c r="BS87" s="73"/>
    </row>
    <row r="88" spans="7:71" x14ac:dyDescent="0.25">
      <c r="G88" s="75">
        <v>27.5</v>
      </c>
      <c r="H88" s="79" t="str">
        <f t="shared" ref="H88:I88" si="456">IF(ISNUMBER(I396),I396,"-")</f>
        <v>-</v>
      </c>
      <c r="I88" s="80" t="str">
        <f t="shared" si="456"/>
        <v>-</v>
      </c>
      <c r="J88" s="79" t="str">
        <f t="shared" ref="J88:K88" si="457">IF(ISNUMBER(L396),L396,"-")</f>
        <v>-</v>
      </c>
      <c r="K88" s="80" t="str">
        <f t="shared" si="457"/>
        <v>-</v>
      </c>
      <c r="L88" s="79" t="str">
        <f t="shared" ref="L88:M88" si="458">IF(ISNUMBER(O396),O396,"-")</f>
        <v>-</v>
      </c>
      <c r="M88" s="80" t="str">
        <f t="shared" si="458"/>
        <v>-</v>
      </c>
      <c r="N88" s="79" t="str">
        <f t="shared" ref="N88:O88" si="459">IF(ISNUMBER(R396),R396,"-")</f>
        <v>-</v>
      </c>
      <c r="O88" s="80" t="str">
        <f t="shared" si="459"/>
        <v>-</v>
      </c>
      <c r="P88" s="79" t="str">
        <f t="shared" ref="P88:Q88" si="460">IF(ISNUMBER(U396),U396,"-")</f>
        <v>-</v>
      </c>
      <c r="Q88" s="80" t="str">
        <f t="shared" si="460"/>
        <v>-</v>
      </c>
      <c r="R88" s="79" t="str">
        <f t="shared" ref="R88:S88" si="461">IF(ISNUMBER(X396),X396,"-")</f>
        <v>-</v>
      </c>
      <c r="S88" s="80" t="str">
        <f t="shared" si="461"/>
        <v>-</v>
      </c>
      <c r="T88" s="79" t="str">
        <f t="shared" si="6"/>
        <v>-</v>
      </c>
      <c r="U88" s="80" t="str">
        <f t="shared" si="7"/>
        <v>-</v>
      </c>
      <c r="V88" s="79" t="str">
        <f t="shared" si="8"/>
        <v>-</v>
      </c>
      <c r="W88" s="80" t="str">
        <f t="shared" si="9"/>
        <v>-</v>
      </c>
      <c r="X88" s="79" t="str">
        <f t="shared" si="10"/>
        <v>-</v>
      </c>
      <c r="Y88" s="80" t="str">
        <f t="shared" si="11"/>
        <v>-</v>
      </c>
      <c r="Z88" s="79" t="str">
        <f t="shared" ref="Z88:AA88" si="462">IF(ISNUMBER(AJ396),AJ396,"-")</f>
        <v>-</v>
      </c>
      <c r="AA88" s="80" t="str">
        <f t="shared" si="462"/>
        <v>-</v>
      </c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O88" s="75">
        <v>27.5</v>
      </c>
      <c r="AP88" s="79" t="str">
        <f t="shared" ref="AP88:AQ88" si="463">IF(ISNUMBER(AQ396),AQ396,"-")</f>
        <v>-</v>
      </c>
      <c r="AQ88" s="80" t="str">
        <f t="shared" si="463"/>
        <v>-</v>
      </c>
      <c r="AR88" s="79" t="str">
        <f t="shared" si="14"/>
        <v>-</v>
      </c>
      <c r="AS88" s="80" t="str">
        <f t="shared" si="15"/>
        <v>-</v>
      </c>
      <c r="AT88" s="79" t="str">
        <f t="shared" si="16"/>
        <v>-</v>
      </c>
      <c r="AU88" s="80" t="str">
        <f t="shared" si="17"/>
        <v>-</v>
      </c>
      <c r="AV88" s="79" t="str">
        <f t="shared" si="18"/>
        <v>-</v>
      </c>
      <c r="AW88" s="80" t="str">
        <f t="shared" si="19"/>
        <v>-</v>
      </c>
      <c r="AX88" s="79" t="str">
        <f t="shared" si="20"/>
        <v>-</v>
      </c>
      <c r="AY88" s="80" t="str">
        <f t="shared" si="21"/>
        <v>-</v>
      </c>
      <c r="AZ88" s="79" t="str">
        <f t="shared" si="22"/>
        <v>-</v>
      </c>
      <c r="BA88" s="80" t="str">
        <f t="shared" si="23"/>
        <v>-</v>
      </c>
      <c r="BB88" s="79" t="str">
        <f t="shared" si="24"/>
        <v>-</v>
      </c>
      <c r="BC88" s="80" t="str">
        <f t="shared" si="25"/>
        <v>-</v>
      </c>
      <c r="BD88" s="79" t="str">
        <f t="shared" si="26"/>
        <v>-</v>
      </c>
      <c r="BE88" s="80" t="str">
        <f t="shared" si="27"/>
        <v>-</v>
      </c>
      <c r="BF88" s="79" t="str">
        <f t="shared" si="28"/>
        <v>-</v>
      </c>
      <c r="BG88" s="80" t="str">
        <f t="shared" si="29"/>
        <v>-</v>
      </c>
      <c r="BH88" s="79" t="str">
        <f t="shared" si="30"/>
        <v>-</v>
      </c>
      <c r="BI88" s="80" t="str">
        <f t="shared" si="31"/>
        <v>-</v>
      </c>
      <c r="BJ88" s="73"/>
      <c r="BK88" s="73"/>
      <c r="BL88" s="73"/>
      <c r="BM88" s="73"/>
      <c r="BN88" s="73"/>
      <c r="BO88" s="73"/>
      <c r="BP88" s="73"/>
      <c r="BQ88" s="73"/>
      <c r="BR88" s="73"/>
      <c r="BS88" s="73"/>
    </row>
    <row r="89" spans="7:71" x14ac:dyDescent="0.25">
      <c r="G89" s="75">
        <v>28</v>
      </c>
      <c r="H89" s="79" t="str">
        <f t="shared" ref="H89:I89" si="464">IF(ISNUMBER(I397),I397,"-")</f>
        <v>-</v>
      </c>
      <c r="I89" s="80" t="str">
        <f t="shared" si="464"/>
        <v>-</v>
      </c>
      <c r="J89" s="79" t="str">
        <f t="shared" ref="J89:K89" si="465">IF(ISNUMBER(L397),L397,"-")</f>
        <v>-</v>
      </c>
      <c r="K89" s="80" t="str">
        <f t="shared" si="465"/>
        <v>-</v>
      </c>
      <c r="L89" s="79" t="str">
        <f t="shared" ref="L89:M89" si="466">IF(ISNUMBER(O397),O397,"-")</f>
        <v>-</v>
      </c>
      <c r="M89" s="80" t="str">
        <f t="shared" si="466"/>
        <v>-</v>
      </c>
      <c r="N89" s="79" t="str">
        <f t="shared" ref="N89:O89" si="467">IF(ISNUMBER(R397),R397,"-")</f>
        <v>-</v>
      </c>
      <c r="O89" s="80" t="str">
        <f t="shared" si="467"/>
        <v>-</v>
      </c>
      <c r="P89" s="79" t="str">
        <f t="shared" ref="P89:Q89" si="468">IF(ISNUMBER(U397),U397,"-")</f>
        <v>-</v>
      </c>
      <c r="Q89" s="80" t="str">
        <f t="shared" si="468"/>
        <v>-</v>
      </c>
      <c r="R89" s="79" t="str">
        <f t="shared" ref="R89:S89" si="469">IF(ISNUMBER(X397),X397,"-")</f>
        <v>-</v>
      </c>
      <c r="S89" s="80" t="str">
        <f t="shared" si="469"/>
        <v>-</v>
      </c>
      <c r="T89" s="79" t="str">
        <f t="shared" si="6"/>
        <v>-</v>
      </c>
      <c r="U89" s="80" t="str">
        <f t="shared" si="7"/>
        <v>-</v>
      </c>
      <c r="V89" s="79" t="str">
        <f t="shared" si="8"/>
        <v>-</v>
      </c>
      <c r="W89" s="80" t="str">
        <f t="shared" si="9"/>
        <v>-</v>
      </c>
      <c r="X89" s="79" t="str">
        <f t="shared" si="10"/>
        <v>-</v>
      </c>
      <c r="Y89" s="80" t="str">
        <f t="shared" si="11"/>
        <v>-</v>
      </c>
      <c r="Z89" s="79" t="str">
        <f t="shared" ref="Z89:AA89" si="470">IF(ISNUMBER(AJ397),AJ397,"-")</f>
        <v>-</v>
      </c>
      <c r="AA89" s="80" t="str">
        <f t="shared" si="470"/>
        <v>-</v>
      </c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O89" s="75">
        <v>28</v>
      </c>
      <c r="AP89" s="79" t="str">
        <f t="shared" ref="AP89:AQ89" si="471">IF(ISNUMBER(AQ397),AQ397,"-")</f>
        <v>-</v>
      </c>
      <c r="AQ89" s="80" t="str">
        <f t="shared" si="471"/>
        <v>-</v>
      </c>
      <c r="AR89" s="79" t="str">
        <f t="shared" si="14"/>
        <v>-</v>
      </c>
      <c r="AS89" s="80" t="str">
        <f t="shared" si="15"/>
        <v>-</v>
      </c>
      <c r="AT89" s="79" t="str">
        <f t="shared" si="16"/>
        <v>-</v>
      </c>
      <c r="AU89" s="80" t="str">
        <f t="shared" si="17"/>
        <v>-</v>
      </c>
      <c r="AV89" s="79" t="str">
        <f t="shared" si="18"/>
        <v>-</v>
      </c>
      <c r="AW89" s="80" t="str">
        <f t="shared" si="19"/>
        <v>-</v>
      </c>
      <c r="AX89" s="79" t="str">
        <f t="shared" si="20"/>
        <v>-</v>
      </c>
      <c r="AY89" s="80" t="str">
        <f t="shared" si="21"/>
        <v>-</v>
      </c>
      <c r="AZ89" s="79" t="str">
        <f t="shared" si="22"/>
        <v>-</v>
      </c>
      <c r="BA89" s="80" t="str">
        <f t="shared" si="23"/>
        <v>-</v>
      </c>
      <c r="BB89" s="79" t="str">
        <f t="shared" si="24"/>
        <v>-</v>
      </c>
      <c r="BC89" s="80" t="str">
        <f t="shared" si="25"/>
        <v>-</v>
      </c>
      <c r="BD89" s="79" t="str">
        <f t="shared" si="26"/>
        <v>-</v>
      </c>
      <c r="BE89" s="80" t="str">
        <f t="shared" si="27"/>
        <v>-</v>
      </c>
      <c r="BF89" s="79" t="str">
        <f t="shared" si="28"/>
        <v>-</v>
      </c>
      <c r="BG89" s="80" t="str">
        <f t="shared" si="29"/>
        <v>-</v>
      </c>
      <c r="BH89" s="79" t="str">
        <f t="shared" si="30"/>
        <v>-</v>
      </c>
      <c r="BI89" s="80" t="str">
        <f t="shared" si="31"/>
        <v>-</v>
      </c>
      <c r="BJ89" s="73"/>
      <c r="BK89" s="73"/>
      <c r="BL89" s="73"/>
      <c r="BM89" s="73"/>
      <c r="BN89" s="73"/>
      <c r="BO89" s="73"/>
      <c r="BP89" s="73"/>
      <c r="BQ89" s="73"/>
      <c r="BR89" s="73"/>
      <c r="BS89" s="73"/>
    </row>
    <row r="90" spans="7:71" x14ac:dyDescent="0.25">
      <c r="G90" s="75">
        <v>28.5</v>
      </c>
      <c r="H90" s="79" t="str">
        <f t="shared" ref="H90:I90" si="472">IF(ISNUMBER(I398),I398,"-")</f>
        <v>-</v>
      </c>
      <c r="I90" s="80" t="str">
        <f t="shared" si="472"/>
        <v>-</v>
      </c>
      <c r="J90" s="79" t="str">
        <f t="shared" ref="J90:K90" si="473">IF(ISNUMBER(L398),L398,"-")</f>
        <v>-</v>
      </c>
      <c r="K90" s="80" t="str">
        <f t="shared" si="473"/>
        <v>-</v>
      </c>
      <c r="L90" s="79" t="str">
        <f t="shared" ref="L90:M90" si="474">IF(ISNUMBER(O398),O398,"-")</f>
        <v>-</v>
      </c>
      <c r="M90" s="80" t="str">
        <f t="shared" si="474"/>
        <v>-</v>
      </c>
      <c r="N90" s="79" t="str">
        <f t="shared" ref="N90:O90" si="475">IF(ISNUMBER(R398),R398,"-")</f>
        <v>-</v>
      </c>
      <c r="O90" s="80" t="str">
        <f t="shared" si="475"/>
        <v>-</v>
      </c>
      <c r="P90" s="79" t="str">
        <f t="shared" ref="P90:Q90" si="476">IF(ISNUMBER(U398),U398,"-")</f>
        <v>-</v>
      </c>
      <c r="Q90" s="80" t="str">
        <f t="shared" si="476"/>
        <v>-</v>
      </c>
      <c r="R90" s="79" t="str">
        <f t="shared" ref="R90:S90" si="477">IF(ISNUMBER(X398),X398,"-")</f>
        <v>-</v>
      </c>
      <c r="S90" s="80" t="str">
        <f t="shared" si="477"/>
        <v>-</v>
      </c>
      <c r="T90" s="79" t="str">
        <f t="shared" si="6"/>
        <v>-</v>
      </c>
      <c r="U90" s="80" t="str">
        <f t="shared" si="7"/>
        <v>-</v>
      </c>
      <c r="V90" s="79" t="str">
        <f t="shared" si="8"/>
        <v>-</v>
      </c>
      <c r="W90" s="80" t="str">
        <f t="shared" si="9"/>
        <v>-</v>
      </c>
      <c r="X90" s="79" t="str">
        <f t="shared" si="10"/>
        <v>-</v>
      </c>
      <c r="Y90" s="80" t="str">
        <f t="shared" si="11"/>
        <v>-</v>
      </c>
      <c r="Z90" s="79" t="str">
        <f t="shared" ref="Z90:AA90" si="478">IF(ISNUMBER(AJ398),AJ398,"-")</f>
        <v>-</v>
      </c>
      <c r="AA90" s="80" t="str">
        <f t="shared" si="478"/>
        <v>-</v>
      </c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O90" s="75">
        <v>28.5</v>
      </c>
      <c r="AP90" s="79" t="str">
        <f t="shared" ref="AP90:AQ90" si="479">IF(ISNUMBER(AQ398),AQ398,"-")</f>
        <v>-</v>
      </c>
      <c r="AQ90" s="80" t="str">
        <f t="shared" si="479"/>
        <v>-</v>
      </c>
      <c r="AR90" s="79" t="str">
        <f t="shared" si="14"/>
        <v>-</v>
      </c>
      <c r="AS90" s="80" t="str">
        <f t="shared" si="15"/>
        <v>-</v>
      </c>
      <c r="AT90" s="79" t="str">
        <f t="shared" si="16"/>
        <v>-</v>
      </c>
      <c r="AU90" s="80" t="str">
        <f t="shared" si="17"/>
        <v>-</v>
      </c>
      <c r="AV90" s="79" t="str">
        <f t="shared" si="18"/>
        <v>-</v>
      </c>
      <c r="AW90" s="80" t="str">
        <f t="shared" si="19"/>
        <v>-</v>
      </c>
      <c r="AX90" s="79" t="str">
        <f t="shared" si="20"/>
        <v>-</v>
      </c>
      <c r="AY90" s="80" t="str">
        <f t="shared" si="21"/>
        <v>-</v>
      </c>
      <c r="AZ90" s="79" t="str">
        <f t="shared" si="22"/>
        <v>-</v>
      </c>
      <c r="BA90" s="80" t="str">
        <f t="shared" si="23"/>
        <v>-</v>
      </c>
      <c r="BB90" s="79" t="str">
        <f t="shared" si="24"/>
        <v>-</v>
      </c>
      <c r="BC90" s="80" t="str">
        <f t="shared" si="25"/>
        <v>-</v>
      </c>
      <c r="BD90" s="79" t="str">
        <f t="shared" si="26"/>
        <v>-</v>
      </c>
      <c r="BE90" s="80" t="str">
        <f t="shared" si="27"/>
        <v>-</v>
      </c>
      <c r="BF90" s="79" t="str">
        <f t="shared" si="28"/>
        <v>-</v>
      </c>
      <c r="BG90" s="80" t="str">
        <f t="shared" si="29"/>
        <v>-</v>
      </c>
      <c r="BH90" s="79" t="str">
        <f t="shared" si="30"/>
        <v>-</v>
      </c>
      <c r="BI90" s="80" t="str">
        <f t="shared" si="31"/>
        <v>-</v>
      </c>
      <c r="BJ90" s="73"/>
      <c r="BK90" s="73"/>
      <c r="BL90" s="73"/>
      <c r="BM90" s="73"/>
      <c r="BN90" s="73"/>
      <c r="BO90" s="73"/>
      <c r="BP90" s="73"/>
      <c r="BQ90" s="73"/>
      <c r="BR90" s="73"/>
      <c r="BS90" s="73"/>
    </row>
    <row r="91" spans="7:71" x14ac:dyDescent="0.25">
      <c r="G91" s="75">
        <v>29</v>
      </c>
      <c r="H91" s="79" t="str">
        <f t="shared" ref="H91:I91" si="480">IF(ISNUMBER(I399),I399,"-")</f>
        <v>-</v>
      </c>
      <c r="I91" s="80" t="str">
        <f t="shared" si="480"/>
        <v>-</v>
      </c>
      <c r="J91" s="79" t="str">
        <f t="shared" ref="J91:K91" si="481">IF(ISNUMBER(L399),L399,"-")</f>
        <v>-</v>
      </c>
      <c r="K91" s="80" t="str">
        <f t="shared" si="481"/>
        <v>-</v>
      </c>
      <c r="L91" s="79" t="str">
        <f t="shared" ref="L91:M91" si="482">IF(ISNUMBER(O399),O399,"-")</f>
        <v>-</v>
      </c>
      <c r="M91" s="80" t="str">
        <f t="shared" si="482"/>
        <v>-</v>
      </c>
      <c r="N91" s="79" t="str">
        <f t="shared" ref="N91:O91" si="483">IF(ISNUMBER(R399),R399,"-")</f>
        <v>-</v>
      </c>
      <c r="O91" s="80" t="str">
        <f t="shared" si="483"/>
        <v>-</v>
      </c>
      <c r="P91" s="79" t="str">
        <f t="shared" ref="P91:Q91" si="484">IF(ISNUMBER(U399),U399,"-")</f>
        <v>-</v>
      </c>
      <c r="Q91" s="80" t="str">
        <f t="shared" si="484"/>
        <v>-</v>
      </c>
      <c r="R91" s="79" t="str">
        <f t="shared" ref="R91:S91" si="485">IF(ISNUMBER(X399),X399,"-")</f>
        <v>-</v>
      </c>
      <c r="S91" s="80" t="str">
        <f t="shared" si="485"/>
        <v>-</v>
      </c>
      <c r="T91" s="79" t="str">
        <f t="shared" si="6"/>
        <v>-</v>
      </c>
      <c r="U91" s="80" t="str">
        <f t="shared" si="7"/>
        <v>-</v>
      </c>
      <c r="V91" s="79" t="str">
        <f t="shared" si="8"/>
        <v>-</v>
      </c>
      <c r="W91" s="80" t="str">
        <f t="shared" si="9"/>
        <v>-</v>
      </c>
      <c r="X91" s="79" t="str">
        <f t="shared" si="10"/>
        <v>-</v>
      </c>
      <c r="Y91" s="80" t="str">
        <f t="shared" si="11"/>
        <v>-</v>
      </c>
      <c r="Z91" s="79" t="str">
        <f t="shared" ref="Z91:AA91" si="486">IF(ISNUMBER(AJ399),AJ399,"-")</f>
        <v>-</v>
      </c>
      <c r="AA91" s="80" t="str">
        <f t="shared" si="486"/>
        <v>-</v>
      </c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O91" s="75">
        <v>29</v>
      </c>
      <c r="AP91" s="79" t="str">
        <f t="shared" ref="AP91:AQ91" si="487">IF(ISNUMBER(AQ399),AQ399,"-")</f>
        <v>-</v>
      </c>
      <c r="AQ91" s="80" t="str">
        <f t="shared" si="487"/>
        <v>-</v>
      </c>
      <c r="AR91" s="79" t="str">
        <f t="shared" si="14"/>
        <v>-</v>
      </c>
      <c r="AS91" s="80" t="str">
        <f t="shared" si="15"/>
        <v>-</v>
      </c>
      <c r="AT91" s="79" t="str">
        <f t="shared" si="16"/>
        <v>-</v>
      </c>
      <c r="AU91" s="80" t="str">
        <f t="shared" si="17"/>
        <v>-</v>
      </c>
      <c r="AV91" s="79" t="str">
        <f t="shared" si="18"/>
        <v>-</v>
      </c>
      <c r="AW91" s="80" t="str">
        <f t="shared" si="19"/>
        <v>-</v>
      </c>
      <c r="AX91" s="79" t="str">
        <f t="shared" si="20"/>
        <v>-</v>
      </c>
      <c r="AY91" s="80" t="str">
        <f t="shared" si="21"/>
        <v>-</v>
      </c>
      <c r="AZ91" s="79" t="str">
        <f t="shared" si="22"/>
        <v>-</v>
      </c>
      <c r="BA91" s="80" t="str">
        <f t="shared" si="23"/>
        <v>-</v>
      </c>
      <c r="BB91" s="79" t="str">
        <f t="shared" si="24"/>
        <v>-</v>
      </c>
      <c r="BC91" s="80" t="str">
        <f t="shared" si="25"/>
        <v>-</v>
      </c>
      <c r="BD91" s="79" t="str">
        <f t="shared" si="26"/>
        <v>-</v>
      </c>
      <c r="BE91" s="80" t="str">
        <f t="shared" si="27"/>
        <v>-</v>
      </c>
      <c r="BF91" s="79" t="str">
        <f t="shared" si="28"/>
        <v>-</v>
      </c>
      <c r="BG91" s="80" t="str">
        <f t="shared" si="29"/>
        <v>-</v>
      </c>
      <c r="BH91" s="79" t="str">
        <f t="shared" si="30"/>
        <v>-</v>
      </c>
      <c r="BI91" s="80" t="str">
        <f t="shared" si="31"/>
        <v>-</v>
      </c>
      <c r="BJ91" s="73"/>
      <c r="BK91" s="73"/>
      <c r="BL91" s="73"/>
      <c r="BM91" s="73"/>
      <c r="BN91" s="73"/>
      <c r="BO91" s="73"/>
      <c r="BP91" s="73"/>
      <c r="BQ91" s="73"/>
      <c r="BR91" s="73"/>
      <c r="BS91" s="73"/>
    </row>
    <row r="92" spans="7:71" x14ac:dyDescent="0.25">
      <c r="G92" s="75">
        <v>29.5</v>
      </c>
      <c r="H92" s="79" t="str">
        <f t="shared" ref="H92:I92" si="488">IF(ISNUMBER(I400),I400,"-")</f>
        <v>-</v>
      </c>
      <c r="I92" s="80" t="str">
        <f t="shared" si="488"/>
        <v>-</v>
      </c>
      <c r="J92" s="79" t="str">
        <f t="shared" ref="J92:K92" si="489">IF(ISNUMBER(L400),L400,"-")</f>
        <v>-</v>
      </c>
      <c r="K92" s="80" t="str">
        <f t="shared" si="489"/>
        <v>-</v>
      </c>
      <c r="L92" s="79" t="str">
        <f t="shared" ref="L92:M92" si="490">IF(ISNUMBER(O400),O400,"-")</f>
        <v>-</v>
      </c>
      <c r="M92" s="80" t="str">
        <f t="shared" si="490"/>
        <v>-</v>
      </c>
      <c r="N92" s="79" t="str">
        <f t="shared" ref="N92:O92" si="491">IF(ISNUMBER(R400),R400,"-")</f>
        <v>-</v>
      </c>
      <c r="O92" s="80" t="str">
        <f t="shared" si="491"/>
        <v>-</v>
      </c>
      <c r="P92" s="79" t="str">
        <f t="shared" ref="P92:Q92" si="492">IF(ISNUMBER(U400),U400,"-")</f>
        <v>-</v>
      </c>
      <c r="Q92" s="80" t="str">
        <f t="shared" si="492"/>
        <v>-</v>
      </c>
      <c r="R92" s="79" t="str">
        <f t="shared" ref="R92:S92" si="493">IF(ISNUMBER(X400),X400,"-")</f>
        <v>-</v>
      </c>
      <c r="S92" s="80" t="str">
        <f t="shared" si="493"/>
        <v>-</v>
      </c>
      <c r="T92" s="79" t="str">
        <f t="shared" si="6"/>
        <v>-</v>
      </c>
      <c r="U92" s="80" t="str">
        <f t="shared" si="7"/>
        <v>-</v>
      </c>
      <c r="V92" s="79" t="str">
        <f t="shared" si="8"/>
        <v>-</v>
      </c>
      <c r="W92" s="80" t="str">
        <f t="shared" si="9"/>
        <v>-</v>
      </c>
      <c r="X92" s="79" t="str">
        <f t="shared" si="10"/>
        <v>-</v>
      </c>
      <c r="Y92" s="80" t="str">
        <f t="shared" si="11"/>
        <v>-</v>
      </c>
      <c r="Z92" s="79" t="str">
        <f t="shared" ref="Z92:AA92" si="494">IF(ISNUMBER(AJ400),AJ400,"-")</f>
        <v>-</v>
      </c>
      <c r="AA92" s="80" t="str">
        <f t="shared" si="494"/>
        <v>-</v>
      </c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O92" s="75">
        <v>29.5</v>
      </c>
      <c r="AP92" s="79" t="str">
        <f t="shared" ref="AP92:AQ92" si="495">IF(ISNUMBER(AQ400),AQ400,"-")</f>
        <v>-</v>
      </c>
      <c r="AQ92" s="80" t="str">
        <f t="shared" si="495"/>
        <v>-</v>
      </c>
      <c r="AR92" s="79" t="str">
        <f t="shared" si="14"/>
        <v>-</v>
      </c>
      <c r="AS92" s="80" t="str">
        <f t="shared" si="15"/>
        <v>-</v>
      </c>
      <c r="AT92" s="79" t="str">
        <f t="shared" si="16"/>
        <v>-</v>
      </c>
      <c r="AU92" s="80" t="str">
        <f t="shared" si="17"/>
        <v>-</v>
      </c>
      <c r="AV92" s="79" t="str">
        <f t="shared" si="18"/>
        <v>-</v>
      </c>
      <c r="AW92" s="80" t="str">
        <f t="shared" si="19"/>
        <v>-</v>
      </c>
      <c r="AX92" s="79" t="str">
        <f t="shared" si="20"/>
        <v>-</v>
      </c>
      <c r="AY92" s="80" t="str">
        <f t="shared" si="21"/>
        <v>-</v>
      </c>
      <c r="AZ92" s="79" t="str">
        <f t="shared" si="22"/>
        <v>-</v>
      </c>
      <c r="BA92" s="80" t="str">
        <f t="shared" si="23"/>
        <v>-</v>
      </c>
      <c r="BB92" s="79" t="str">
        <f t="shared" si="24"/>
        <v>-</v>
      </c>
      <c r="BC92" s="80" t="str">
        <f t="shared" si="25"/>
        <v>-</v>
      </c>
      <c r="BD92" s="79" t="str">
        <f t="shared" si="26"/>
        <v>-</v>
      </c>
      <c r="BE92" s="80" t="str">
        <f t="shared" si="27"/>
        <v>-</v>
      </c>
      <c r="BF92" s="79" t="str">
        <f t="shared" si="28"/>
        <v>-</v>
      </c>
      <c r="BG92" s="80" t="str">
        <f t="shared" si="29"/>
        <v>-</v>
      </c>
      <c r="BH92" s="79" t="str">
        <f t="shared" si="30"/>
        <v>-</v>
      </c>
      <c r="BI92" s="80" t="str">
        <f t="shared" si="31"/>
        <v>-</v>
      </c>
      <c r="BJ92" s="73"/>
      <c r="BK92" s="73"/>
      <c r="BL92" s="73"/>
      <c r="BM92" s="73"/>
      <c r="BN92" s="73"/>
      <c r="BO92" s="73"/>
      <c r="BP92" s="73"/>
      <c r="BQ92" s="73"/>
      <c r="BR92" s="73"/>
      <c r="BS92" s="73"/>
    </row>
    <row r="93" spans="7:71" x14ac:dyDescent="0.25">
      <c r="G93" s="75">
        <v>30</v>
      </c>
      <c r="H93" s="79" t="str">
        <f t="shared" ref="H93:I93" si="496">IF(ISNUMBER(I401),I401,"-")</f>
        <v>-</v>
      </c>
      <c r="I93" s="80" t="str">
        <f t="shared" si="496"/>
        <v>-</v>
      </c>
      <c r="J93" s="79" t="str">
        <f t="shared" ref="J93:K93" si="497">IF(ISNUMBER(L401),L401,"-")</f>
        <v>-</v>
      </c>
      <c r="K93" s="80" t="str">
        <f t="shared" si="497"/>
        <v>-</v>
      </c>
      <c r="L93" s="79" t="str">
        <f t="shared" ref="L93:M93" si="498">IF(ISNUMBER(O401),O401,"-")</f>
        <v>-</v>
      </c>
      <c r="M93" s="80" t="str">
        <f t="shared" si="498"/>
        <v>-</v>
      </c>
      <c r="N93" s="79" t="str">
        <f t="shared" ref="N93:O93" si="499">IF(ISNUMBER(R401),R401,"-")</f>
        <v>-</v>
      </c>
      <c r="O93" s="80" t="str">
        <f t="shared" si="499"/>
        <v>-</v>
      </c>
      <c r="P93" s="79" t="str">
        <f t="shared" ref="P93:Q93" si="500">IF(ISNUMBER(U401),U401,"-")</f>
        <v>-</v>
      </c>
      <c r="Q93" s="80" t="str">
        <f t="shared" si="500"/>
        <v>-</v>
      </c>
      <c r="R93" s="79" t="str">
        <f t="shared" ref="R93:S93" si="501">IF(ISNUMBER(X401),X401,"-")</f>
        <v>-</v>
      </c>
      <c r="S93" s="80" t="str">
        <f t="shared" si="501"/>
        <v>-</v>
      </c>
      <c r="T93" s="79" t="str">
        <f t="shared" si="6"/>
        <v>-</v>
      </c>
      <c r="U93" s="80" t="str">
        <f t="shared" si="7"/>
        <v>-</v>
      </c>
      <c r="V93" s="79" t="str">
        <f t="shared" si="8"/>
        <v>-</v>
      </c>
      <c r="W93" s="80" t="str">
        <f t="shared" si="9"/>
        <v>-</v>
      </c>
      <c r="X93" s="79" t="str">
        <f t="shared" si="10"/>
        <v>-</v>
      </c>
      <c r="Y93" s="80" t="str">
        <f t="shared" si="11"/>
        <v>-</v>
      </c>
      <c r="Z93" s="79" t="str">
        <f t="shared" ref="Z93:AA93" si="502">IF(ISNUMBER(AJ401),AJ401,"-")</f>
        <v>-</v>
      </c>
      <c r="AA93" s="80" t="str">
        <f t="shared" si="502"/>
        <v>-</v>
      </c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O93" s="75">
        <v>30</v>
      </c>
      <c r="AP93" s="79" t="str">
        <f t="shared" ref="AP93:AQ93" si="503">IF(ISNUMBER(AQ401),AQ401,"-")</f>
        <v>-</v>
      </c>
      <c r="AQ93" s="80" t="str">
        <f t="shared" si="503"/>
        <v>-</v>
      </c>
      <c r="AR93" s="79" t="str">
        <f t="shared" si="14"/>
        <v>-</v>
      </c>
      <c r="AS93" s="80" t="str">
        <f t="shared" si="15"/>
        <v>-</v>
      </c>
      <c r="AT93" s="79" t="str">
        <f t="shared" si="16"/>
        <v>-</v>
      </c>
      <c r="AU93" s="80" t="str">
        <f t="shared" si="17"/>
        <v>-</v>
      </c>
      <c r="AV93" s="79" t="str">
        <f t="shared" si="18"/>
        <v>-</v>
      </c>
      <c r="AW93" s="80" t="str">
        <f t="shared" si="19"/>
        <v>-</v>
      </c>
      <c r="AX93" s="79" t="str">
        <f t="shared" si="20"/>
        <v>-</v>
      </c>
      <c r="AY93" s="80" t="str">
        <f t="shared" si="21"/>
        <v>-</v>
      </c>
      <c r="AZ93" s="79" t="str">
        <f t="shared" si="22"/>
        <v>-</v>
      </c>
      <c r="BA93" s="80" t="str">
        <f t="shared" si="23"/>
        <v>-</v>
      </c>
      <c r="BB93" s="79" t="str">
        <f t="shared" si="24"/>
        <v>-</v>
      </c>
      <c r="BC93" s="80" t="str">
        <f t="shared" si="25"/>
        <v>-</v>
      </c>
      <c r="BD93" s="79" t="str">
        <f t="shared" si="26"/>
        <v>-</v>
      </c>
      <c r="BE93" s="80" t="str">
        <f t="shared" si="27"/>
        <v>-</v>
      </c>
      <c r="BF93" s="79" t="str">
        <f t="shared" si="28"/>
        <v>-</v>
      </c>
      <c r="BG93" s="80" t="str">
        <f t="shared" si="29"/>
        <v>-</v>
      </c>
      <c r="BH93" s="79" t="str">
        <f t="shared" si="30"/>
        <v>-</v>
      </c>
      <c r="BI93" s="80" t="str">
        <f t="shared" si="31"/>
        <v>-</v>
      </c>
      <c r="BJ93" s="73"/>
      <c r="BK93" s="73"/>
      <c r="BL93" s="73"/>
      <c r="BM93" s="73"/>
      <c r="BN93" s="73"/>
      <c r="BO93" s="73"/>
      <c r="BP93" s="73"/>
      <c r="BQ93" s="73"/>
      <c r="BR93" s="73"/>
      <c r="BS93" s="73"/>
    </row>
    <row r="94" spans="7:71" x14ac:dyDescent="0.25">
      <c r="G94" s="75">
        <v>30.5</v>
      </c>
      <c r="H94" s="79" t="str">
        <f t="shared" ref="H94:I94" si="504">IF(ISNUMBER(I402),I402,"-")</f>
        <v>-</v>
      </c>
      <c r="I94" s="80" t="str">
        <f t="shared" si="504"/>
        <v>-</v>
      </c>
      <c r="J94" s="79" t="str">
        <f t="shared" ref="J94:K94" si="505">IF(ISNUMBER(L402),L402,"-")</f>
        <v>-</v>
      </c>
      <c r="K94" s="80" t="str">
        <f t="shared" si="505"/>
        <v>-</v>
      </c>
      <c r="L94" s="79" t="str">
        <f t="shared" ref="L94:M94" si="506">IF(ISNUMBER(O402),O402,"-")</f>
        <v>-</v>
      </c>
      <c r="M94" s="80" t="str">
        <f t="shared" si="506"/>
        <v>-</v>
      </c>
      <c r="N94" s="79" t="str">
        <f t="shared" ref="N94:O94" si="507">IF(ISNUMBER(R402),R402,"-")</f>
        <v>-</v>
      </c>
      <c r="O94" s="80" t="str">
        <f t="shared" si="507"/>
        <v>-</v>
      </c>
      <c r="P94" s="79" t="str">
        <f t="shared" ref="P94:Q94" si="508">IF(ISNUMBER(U402),U402,"-")</f>
        <v>-</v>
      </c>
      <c r="Q94" s="80" t="str">
        <f t="shared" si="508"/>
        <v>-</v>
      </c>
      <c r="R94" s="79" t="str">
        <f t="shared" ref="R94:S94" si="509">IF(ISNUMBER(X402),X402,"-")</f>
        <v>-</v>
      </c>
      <c r="S94" s="80" t="str">
        <f t="shared" si="509"/>
        <v>-</v>
      </c>
      <c r="T94" s="79" t="str">
        <f t="shared" si="6"/>
        <v>-</v>
      </c>
      <c r="U94" s="80" t="str">
        <f t="shared" si="7"/>
        <v>-</v>
      </c>
      <c r="V94" s="79" t="str">
        <f t="shared" si="8"/>
        <v>-</v>
      </c>
      <c r="W94" s="80" t="str">
        <f t="shared" si="9"/>
        <v>-</v>
      </c>
      <c r="X94" s="79" t="str">
        <f t="shared" si="10"/>
        <v>-</v>
      </c>
      <c r="Y94" s="80" t="str">
        <f t="shared" si="11"/>
        <v>-</v>
      </c>
      <c r="Z94" s="79" t="str">
        <f t="shared" ref="Z94:AA94" si="510">IF(ISNUMBER(AJ402),AJ402,"-")</f>
        <v>-</v>
      </c>
      <c r="AA94" s="80" t="str">
        <f t="shared" si="510"/>
        <v>-</v>
      </c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O94" s="75">
        <v>30.5</v>
      </c>
      <c r="AP94" s="79" t="str">
        <f t="shared" ref="AP94:AQ94" si="511">IF(ISNUMBER(AQ402),AQ402,"-")</f>
        <v>-</v>
      </c>
      <c r="AQ94" s="80" t="str">
        <f t="shared" si="511"/>
        <v>-</v>
      </c>
      <c r="AR94" s="79" t="str">
        <f t="shared" si="14"/>
        <v>-</v>
      </c>
      <c r="AS94" s="80" t="str">
        <f t="shared" si="15"/>
        <v>-</v>
      </c>
      <c r="AT94" s="79" t="str">
        <f t="shared" si="16"/>
        <v>-</v>
      </c>
      <c r="AU94" s="80" t="str">
        <f t="shared" si="17"/>
        <v>-</v>
      </c>
      <c r="AV94" s="79" t="str">
        <f t="shared" si="18"/>
        <v>-</v>
      </c>
      <c r="AW94" s="80" t="str">
        <f t="shared" si="19"/>
        <v>-</v>
      </c>
      <c r="AX94" s="79" t="str">
        <f t="shared" si="20"/>
        <v>-</v>
      </c>
      <c r="AY94" s="80" t="str">
        <f t="shared" si="21"/>
        <v>-</v>
      </c>
      <c r="AZ94" s="79" t="str">
        <f t="shared" si="22"/>
        <v>-</v>
      </c>
      <c r="BA94" s="80" t="str">
        <f t="shared" si="23"/>
        <v>-</v>
      </c>
      <c r="BB94" s="79" t="str">
        <f t="shared" si="24"/>
        <v>-</v>
      </c>
      <c r="BC94" s="80" t="str">
        <f t="shared" si="25"/>
        <v>-</v>
      </c>
      <c r="BD94" s="79" t="str">
        <f t="shared" si="26"/>
        <v>-</v>
      </c>
      <c r="BE94" s="80" t="str">
        <f t="shared" si="27"/>
        <v>-</v>
      </c>
      <c r="BF94" s="79" t="str">
        <f t="shared" si="28"/>
        <v>-</v>
      </c>
      <c r="BG94" s="80" t="str">
        <f t="shared" si="29"/>
        <v>-</v>
      </c>
      <c r="BH94" s="79" t="str">
        <f t="shared" si="30"/>
        <v>-</v>
      </c>
      <c r="BI94" s="80" t="str">
        <f t="shared" si="31"/>
        <v>-</v>
      </c>
      <c r="BJ94" s="73"/>
      <c r="BK94" s="73"/>
      <c r="BL94" s="73"/>
      <c r="BM94" s="73"/>
      <c r="BN94" s="73"/>
      <c r="BO94" s="73"/>
      <c r="BP94" s="73"/>
      <c r="BQ94" s="73"/>
      <c r="BR94" s="73"/>
      <c r="BS94" s="73"/>
    </row>
    <row r="95" spans="7:71" x14ac:dyDescent="0.25">
      <c r="G95" s="75">
        <v>31</v>
      </c>
      <c r="H95" s="79" t="str">
        <f t="shared" ref="H95:I95" si="512">IF(ISNUMBER(I403),I403,"-")</f>
        <v>-</v>
      </c>
      <c r="I95" s="80" t="str">
        <f t="shared" si="512"/>
        <v>-</v>
      </c>
      <c r="J95" s="79" t="str">
        <f t="shared" ref="J95:K95" si="513">IF(ISNUMBER(L403),L403,"-")</f>
        <v>-</v>
      </c>
      <c r="K95" s="80" t="str">
        <f t="shared" si="513"/>
        <v>-</v>
      </c>
      <c r="L95" s="79" t="str">
        <f t="shared" ref="L95:M95" si="514">IF(ISNUMBER(O403),O403,"-")</f>
        <v>-</v>
      </c>
      <c r="M95" s="80" t="str">
        <f t="shared" si="514"/>
        <v>-</v>
      </c>
      <c r="N95" s="79" t="str">
        <f t="shared" ref="N95:O95" si="515">IF(ISNUMBER(R403),R403,"-")</f>
        <v>-</v>
      </c>
      <c r="O95" s="80" t="str">
        <f t="shared" si="515"/>
        <v>-</v>
      </c>
      <c r="P95" s="79" t="str">
        <f t="shared" ref="P95:Q95" si="516">IF(ISNUMBER(U403),U403,"-")</f>
        <v>-</v>
      </c>
      <c r="Q95" s="80" t="str">
        <f t="shared" si="516"/>
        <v>-</v>
      </c>
      <c r="R95" s="79" t="str">
        <f t="shared" ref="R95:S95" si="517">IF(ISNUMBER(X403),X403,"-")</f>
        <v>-</v>
      </c>
      <c r="S95" s="80" t="str">
        <f t="shared" si="517"/>
        <v>-</v>
      </c>
      <c r="T95" s="79" t="str">
        <f t="shared" si="6"/>
        <v>-</v>
      </c>
      <c r="U95" s="80" t="str">
        <f t="shared" si="7"/>
        <v>-</v>
      </c>
      <c r="V95" s="79" t="str">
        <f t="shared" si="8"/>
        <v>-</v>
      </c>
      <c r="W95" s="80" t="str">
        <f t="shared" si="9"/>
        <v>-</v>
      </c>
      <c r="X95" s="79" t="str">
        <f t="shared" si="10"/>
        <v>-</v>
      </c>
      <c r="Y95" s="80" t="str">
        <f t="shared" si="11"/>
        <v>-</v>
      </c>
      <c r="Z95" s="79" t="str">
        <f t="shared" ref="Z95:AA95" si="518">IF(ISNUMBER(AJ403),AJ403,"-")</f>
        <v>-</v>
      </c>
      <c r="AA95" s="80" t="str">
        <f t="shared" si="518"/>
        <v>-</v>
      </c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O95" s="75">
        <v>31</v>
      </c>
      <c r="AP95" s="79" t="str">
        <f t="shared" ref="AP95:AQ95" si="519">IF(ISNUMBER(AQ403),AQ403,"-")</f>
        <v>-</v>
      </c>
      <c r="AQ95" s="80" t="str">
        <f t="shared" si="519"/>
        <v>-</v>
      </c>
      <c r="AR95" s="79" t="str">
        <f t="shared" si="14"/>
        <v>-</v>
      </c>
      <c r="AS95" s="80" t="str">
        <f t="shared" si="15"/>
        <v>-</v>
      </c>
      <c r="AT95" s="79" t="str">
        <f t="shared" si="16"/>
        <v>-</v>
      </c>
      <c r="AU95" s="80" t="str">
        <f t="shared" si="17"/>
        <v>-</v>
      </c>
      <c r="AV95" s="79" t="str">
        <f t="shared" si="18"/>
        <v>-</v>
      </c>
      <c r="AW95" s="80" t="str">
        <f t="shared" si="19"/>
        <v>-</v>
      </c>
      <c r="AX95" s="79" t="str">
        <f t="shared" si="20"/>
        <v>-</v>
      </c>
      <c r="AY95" s="80" t="str">
        <f t="shared" si="21"/>
        <v>-</v>
      </c>
      <c r="AZ95" s="79" t="str">
        <f t="shared" si="22"/>
        <v>-</v>
      </c>
      <c r="BA95" s="80" t="str">
        <f t="shared" si="23"/>
        <v>-</v>
      </c>
      <c r="BB95" s="79" t="str">
        <f t="shared" si="24"/>
        <v>-</v>
      </c>
      <c r="BC95" s="80" t="str">
        <f t="shared" si="25"/>
        <v>-</v>
      </c>
      <c r="BD95" s="79" t="str">
        <f t="shared" si="26"/>
        <v>-</v>
      </c>
      <c r="BE95" s="80" t="str">
        <f t="shared" si="27"/>
        <v>-</v>
      </c>
      <c r="BF95" s="79" t="str">
        <f t="shared" si="28"/>
        <v>-</v>
      </c>
      <c r="BG95" s="80" t="str">
        <f t="shared" si="29"/>
        <v>-</v>
      </c>
      <c r="BH95" s="79" t="str">
        <f t="shared" si="30"/>
        <v>-</v>
      </c>
      <c r="BI95" s="80" t="str">
        <f t="shared" si="31"/>
        <v>-</v>
      </c>
      <c r="BJ95" s="73"/>
      <c r="BK95" s="73"/>
      <c r="BL95" s="73"/>
      <c r="BM95" s="73"/>
      <c r="BN95" s="73"/>
      <c r="BO95" s="73"/>
      <c r="BP95" s="73"/>
      <c r="BQ95" s="73"/>
      <c r="BR95" s="73"/>
      <c r="BS95" s="73"/>
    </row>
    <row r="96" spans="7:71" x14ac:dyDescent="0.25">
      <c r="G96" s="75">
        <v>31.5</v>
      </c>
      <c r="H96" s="79" t="str">
        <f t="shared" ref="H96:I96" si="520">IF(ISNUMBER(I404),I404,"-")</f>
        <v>-</v>
      </c>
      <c r="I96" s="80" t="str">
        <f t="shared" si="520"/>
        <v>-</v>
      </c>
      <c r="J96" s="79" t="str">
        <f t="shared" ref="J96:K96" si="521">IF(ISNUMBER(L404),L404,"-")</f>
        <v>-</v>
      </c>
      <c r="K96" s="80" t="str">
        <f t="shared" si="521"/>
        <v>-</v>
      </c>
      <c r="L96" s="79" t="str">
        <f t="shared" ref="L96:M96" si="522">IF(ISNUMBER(O404),O404,"-")</f>
        <v>-</v>
      </c>
      <c r="M96" s="80" t="str">
        <f t="shared" si="522"/>
        <v>-</v>
      </c>
      <c r="N96" s="79" t="str">
        <f t="shared" ref="N96:O96" si="523">IF(ISNUMBER(R404),R404,"-")</f>
        <v>-</v>
      </c>
      <c r="O96" s="80" t="str">
        <f t="shared" si="523"/>
        <v>-</v>
      </c>
      <c r="P96" s="79" t="str">
        <f t="shared" ref="P96:Q96" si="524">IF(ISNUMBER(U404),U404,"-")</f>
        <v>-</v>
      </c>
      <c r="Q96" s="80" t="str">
        <f t="shared" si="524"/>
        <v>-</v>
      </c>
      <c r="R96" s="79" t="str">
        <f t="shared" ref="R96:S96" si="525">IF(ISNUMBER(X404),X404,"-")</f>
        <v>-</v>
      </c>
      <c r="S96" s="80" t="str">
        <f t="shared" si="525"/>
        <v>-</v>
      </c>
      <c r="T96" s="79" t="str">
        <f t="shared" si="6"/>
        <v>-</v>
      </c>
      <c r="U96" s="80" t="str">
        <f t="shared" si="7"/>
        <v>-</v>
      </c>
      <c r="V96" s="79" t="str">
        <f t="shared" si="8"/>
        <v>-</v>
      </c>
      <c r="W96" s="80" t="str">
        <f t="shared" si="9"/>
        <v>-</v>
      </c>
      <c r="X96" s="79" t="str">
        <f t="shared" si="10"/>
        <v>-</v>
      </c>
      <c r="Y96" s="80" t="str">
        <f t="shared" si="11"/>
        <v>-</v>
      </c>
      <c r="Z96" s="79" t="str">
        <f t="shared" ref="Z96:AA96" si="526">IF(ISNUMBER(AJ404),AJ404,"-")</f>
        <v>-</v>
      </c>
      <c r="AA96" s="80" t="str">
        <f t="shared" si="526"/>
        <v>-</v>
      </c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O96" s="75">
        <v>31.5</v>
      </c>
      <c r="AP96" s="79" t="str">
        <f t="shared" ref="AP96:AQ96" si="527">IF(ISNUMBER(AQ404),AQ404,"-")</f>
        <v>-</v>
      </c>
      <c r="AQ96" s="80" t="str">
        <f t="shared" si="527"/>
        <v>-</v>
      </c>
      <c r="AR96" s="79" t="str">
        <f t="shared" si="14"/>
        <v>-</v>
      </c>
      <c r="AS96" s="80" t="str">
        <f t="shared" si="15"/>
        <v>-</v>
      </c>
      <c r="AT96" s="79" t="str">
        <f t="shared" si="16"/>
        <v>-</v>
      </c>
      <c r="AU96" s="80" t="str">
        <f t="shared" si="17"/>
        <v>-</v>
      </c>
      <c r="AV96" s="79" t="str">
        <f t="shared" si="18"/>
        <v>-</v>
      </c>
      <c r="AW96" s="80" t="str">
        <f t="shared" si="19"/>
        <v>-</v>
      </c>
      <c r="AX96" s="79" t="str">
        <f t="shared" si="20"/>
        <v>-</v>
      </c>
      <c r="AY96" s="80" t="str">
        <f t="shared" si="21"/>
        <v>-</v>
      </c>
      <c r="AZ96" s="79" t="str">
        <f t="shared" si="22"/>
        <v>-</v>
      </c>
      <c r="BA96" s="80" t="str">
        <f t="shared" si="23"/>
        <v>-</v>
      </c>
      <c r="BB96" s="79" t="str">
        <f t="shared" si="24"/>
        <v>-</v>
      </c>
      <c r="BC96" s="80" t="str">
        <f t="shared" si="25"/>
        <v>-</v>
      </c>
      <c r="BD96" s="79" t="str">
        <f t="shared" si="26"/>
        <v>-</v>
      </c>
      <c r="BE96" s="80" t="str">
        <f t="shared" si="27"/>
        <v>-</v>
      </c>
      <c r="BF96" s="79" t="str">
        <f t="shared" si="28"/>
        <v>-</v>
      </c>
      <c r="BG96" s="80" t="str">
        <f t="shared" si="29"/>
        <v>-</v>
      </c>
      <c r="BH96" s="79" t="str">
        <f t="shared" si="30"/>
        <v>-</v>
      </c>
      <c r="BI96" s="80" t="str">
        <f t="shared" si="31"/>
        <v>-</v>
      </c>
      <c r="BJ96" s="73"/>
      <c r="BK96" s="73"/>
      <c r="BL96" s="73"/>
      <c r="BM96" s="73"/>
      <c r="BN96" s="73"/>
      <c r="BO96" s="73"/>
      <c r="BP96" s="73"/>
      <c r="BQ96" s="73"/>
      <c r="BR96" s="73"/>
      <c r="BS96" s="73"/>
    </row>
    <row r="97" spans="7:71" x14ac:dyDescent="0.25">
      <c r="G97" s="75">
        <v>32</v>
      </c>
      <c r="H97" s="79" t="str">
        <f t="shared" ref="H97:I97" si="528">IF(ISNUMBER(I405),I405,"-")</f>
        <v>-</v>
      </c>
      <c r="I97" s="80" t="str">
        <f t="shared" si="528"/>
        <v>-</v>
      </c>
      <c r="J97" s="79" t="str">
        <f t="shared" ref="J97:K97" si="529">IF(ISNUMBER(L405),L405,"-")</f>
        <v>-</v>
      </c>
      <c r="K97" s="80" t="str">
        <f t="shared" si="529"/>
        <v>-</v>
      </c>
      <c r="L97" s="79" t="str">
        <f t="shared" ref="L97:M97" si="530">IF(ISNUMBER(O405),O405,"-")</f>
        <v>-</v>
      </c>
      <c r="M97" s="80" t="str">
        <f t="shared" si="530"/>
        <v>-</v>
      </c>
      <c r="N97" s="79" t="str">
        <f t="shared" ref="N97:O97" si="531">IF(ISNUMBER(R405),R405,"-")</f>
        <v>-</v>
      </c>
      <c r="O97" s="80" t="str">
        <f t="shared" si="531"/>
        <v>-</v>
      </c>
      <c r="P97" s="79" t="str">
        <f t="shared" ref="P97:Q97" si="532">IF(ISNUMBER(U405),U405,"-")</f>
        <v>-</v>
      </c>
      <c r="Q97" s="80" t="str">
        <f t="shared" si="532"/>
        <v>-</v>
      </c>
      <c r="R97" s="79" t="str">
        <f t="shared" ref="R97:S97" si="533">IF(ISNUMBER(X405),X405,"-")</f>
        <v>-</v>
      </c>
      <c r="S97" s="80" t="str">
        <f t="shared" si="533"/>
        <v>-</v>
      </c>
      <c r="T97" s="79" t="str">
        <f t="shared" si="6"/>
        <v>-</v>
      </c>
      <c r="U97" s="80" t="str">
        <f t="shared" si="7"/>
        <v>-</v>
      </c>
      <c r="V97" s="79" t="str">
        <f t="shared" si="8"/>
        <v>-</v>
      </c>
      <c r="W97" s="80" t="str">
        <f t="shared" si="9"/>
        <v>-</v>
      </c>
      <c r="X97" s="79" t="str">
        <f t="shared" si="10"/>
        <v>-</v>
      </c>
      <c r="Y97" s="80" t="str">
        <f t="shared" si="11"/>
        <v>-</v>
      </c>
      <c r="Z97" s="79" t="str">
        <f t="shared" ref="Z97:AA97" si="534">IF(ISNUMBER(AJ405),AJ405,"-")</f>
        <v>-</v>
      </c>
      <c r="AA97" s="80" t="str">
        <f t="shared" si="534"/>
        <v>-</v>
      </c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O97" s="75">
        <v>32</v>
      </c>
      <c r="AP97" s="79" t="str">
        <f t="shared" ref="AP97:AQ97" si="535">IF(ISNUMBER(AQ405),AQ405,"-")</f>
        <v>-</v>
      </c>
      <c r="AQ97" s="80" t="str">
        <f t="shared" si="535"/>
        <v>-</v>
      </c>
      <c r="AR97" s="79" t="str">
        <f t="shared" si="14"/>
        <v>-</v>
      </c>
      <c r="AS97" s="80" t="str">
        <f t="shared" si="15"/>
        <v>-</v>
      </c>
      <c r="AT97" s="79" t="str">
        <f t="shared" si="16"/>
        <v>-</v>
      </c>
      <c r="AU97" s="80" t="str">
        <f t="shared" si="17"/>
        <v>-</v>
      </c>
      <c r="AV97" s="79" t="str">
        <f t="shared" si="18"/>
        <v>-</v>
      </c>
      <c r="AW97" s="80" t="str">
        <f t="shared" si="19"/>
        <v>-</v>
      </c>
      <c r="AX97" s="79" t="str">
        <f t="shared" si="20"/>
        <v>-</v>
      </c>
      <c r="AY97" s="80" t="str">
        <f t="shared" si="21"/>
        <v>-</v>
      </c>
      <c r="AZ97" s="79" t="str">
        <f t="shared" si="22"/>
        <v>-</v>
      </c>
      <c r="BA97" s="80" t="str">
        <f t="shared" si="23"/>
        <v>-</v>
      </c>
      <c r="BB97" s="79" t="str">
        <f t="shared" si="24"/>
        <v>-</v>
      </c>
      <c r="BC97" s="80" t="str">
        <f t="shared" si="25"/>
        <v>-</v>
      </c>
      <c r="BD97" s="79" t="str">
        <f t="shared" si="26"/>
        <v>-</v>
      </c>
      <c r="BE97" s="80" t="str">
        <f t="shared" si="27"/>
        <v>-</v>
      </c>
      <c r="BF97" s="79" t="str">
        <f t="shared" si="28"/>
        <v>-</v>
      </c>
      <c r="BG97" s="80" t="str">
        <f t="shared" si="29"/>
        <v>-</v>
      </c>
      <c r="BH97" s="79" t="str">
        <f t="shared" si="30"/>
        <v>-</v>
      </c>
      <c r="BI97" s="80" t="str">
        <f t="shared" si="31"/>
        <v>-</v>
      </c>
      <c r="BJ97" s="73"/>
      <c r="BK97" s="73"/>
      <c r="BL97" s="73"/>
      <c r="BM97" s="73"/>
      <c r="BN97" s="73"/>
      <c r="BO97" s="73"/>
      <c r="BP97" s="73"/>
      <c r="BQ97" s="73"/>
      <c r="BR97" s="73"/>
      <c r="BS97" s="73"/>
    </row>
    <row r="98" spans="7:71" x14ac:dyDescent="0.25">
      <c r="G98" s="75">
        <v>32.5</v>
      </c>
      <c r="H98" s="79" t="str">
        <f t="shared" ref="H98:I98" si="536">IF(ISNUMBER(I406),I406,"-")</f>
        <v>-</v>
      </c>
      <c r="I98" s="80" t="str">
        <f t="shared" si="536"/>
        <v>-</v>
      </c>
      <c r="J98" s="79" t="str">
        <f t="shared" ref="J98:K98" si="537">IF(ISNUMBER(L406),L406,"-")</f>
        <v>-</v>
      </c>
      <c r="K98" s="80" t="str">
        <f t="shared" si="537"/>
        <v>-</v>
      </c>
      <c r="L98" s="79" t="str">
        <f t="shared" ref="L98:M98" si="538">IF(ISNUMBER(O406),O406,"-")</f>
        <v>-</v>
      </c>
      <c r="M98" s="80" t="str">
        <f t="shared" si="538"/>
        <v>-</v>
      </c>
      <c r="N98" s="79" t="str">
        <f t="shared" ref="N98:O98" si="539">IF(ISNUMBER(R406),R406,"-")</f>
        <v>-</v>
      </c>
      <c r="O98" s="80" t="str">
        <f t="shared" si="539"/>
        <v>-</v>
      </c>
      <c r="P98" s="79" t="str">
        <f t="shared" ref="P98:Q98" si="540">IF(ISNUMBER(U406),U406,"-")</f>
        <v>-</v>
      </c>
      <c r="Q98" s="80" t="str">
        <f t="shared" si="540"/>
        <v>-</v>
      </c>
      <c r="R98" s="79" t="str">
        <f t="shared" ref="R98:S98" si="541">IF(ISNUMBER(X406),X406,"-")</f>
        <v>-</v>
      </c>
      <c r="S98" s="80" t="str">
        <f t="shared" si="541"/>
        <v>-</v>
      </c>
      <c r="T98" s="79" t="str">
        <f t="shared" ref="T98:T124" si="542">IF(ISNUMBER(AA406),AA406,"-")</f>
        <v>-</v>
      </c>
      <c r="U98" s="80" t="str">
        <f t="shared" ref="U98:U124" si="543">IF(ISNUMBER(AB406),AB406,"-")</f>
        <v>-</v>
      </c>
      <c r="V98" s="79" t="str">
        <f t="shared" ref="V98:V124" si="544">IF(ISNUMBER(AD406),AD406,"-")</f>
        <v>-</v>
      </c>
      <c r="W98" s="80" t="str">
        <f t="shared" ref="W98:W124" si="545">IF(ISNUMBER(AE406),AE406,"-")</f>
        <v>-</v>
      </c>
      <c r="X98" s="79" t="str">
        <f t="shared" ref="X98:X124" si="546">IF(ISNUMBER(AG406),AG406,"-")</f>
        <v>-</v>
      </c>
      <c r="Y98" s="80" t="str">
        <f t="shared" ref="Y98:Y124" si="547">IF(ISNUMBER(AH406),AH406,"-")</f>
        <v>-</v>
      </c>
      <c r="Z98" s="79" t="str">
        <f t="shared" ref="Z98:AA98" si="548">IF(ISNUMBER(AJ406),AJ406,"-")</f>
        <v>-</v>
      </c>
      <c r="AA98" s="80" t="str">
        <f t="shared" si="548"/>
        <v>-</v>
      </c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O98" s="75">
        <v>32.5</v>
      </c>
      <c r="AP98" s="79" t="str">
        <f t="shared" ref="AP98:AQ98" si="549">IF(ISNUMBER(AQ406),AQ406,"-")</f>
        <v>-</v>
      </c>
      <c r="AQ98" s="80" t="str">
        <f t="shared" si="549"/>
        <v>-</v>
      </c>
      <c r="AR98" s="79" t="str">
        <f t="shared" ref="AR98:AR124" si="550">IF(ISNUMBER(AT406),AT406,"-")</f>
        <v>-</v>
      </c>
      <c r="AS98" s="80" t="str">
        <f t="shared" ref="AS98:AS124" si="551">IF(ISNUMBER(AU406),AU406,"-")</f>
        <v>-</v>
      </c>
      <c r="AT98" s="79" t="str">
        <f t="shared" ref="AT98:AT124" si="552">IF(ISNUMBER(AW406),AW406,"-")</f>
        <v>-</v>
      </c>
      <c r="AU98" s="80" t="str">
        <f t="shared" ref="AU98:AU124" si="553">IF(ISNUMBER(AX406),AX406,"-")</f>
        <v>-</v>
      </c>
      <c r="AV98" s="79" t="str">
        <f t="shared" ref="AV98:AV124" si="554">IF(ISNUMBER(AZ406),AZ406,"-")</f>
        <v>-</v>
      </c>
      <c r="AW98" s="80" t="str">
        <f t="shared" ref="AW98:AW124" si="555">IF(ISNUMBER(BA406),BA406,"-")</f>
        <v>-</v>
      </c>
      <c r="AX98" s="79" t="str">
        <f t="shared" ref="AX98:AX124" si="556">IF(ISNUMBER(BC406),BC406,"-")</f>
        <v>-</v>
      </c>
      <c r="AY98" s="80" t="str">
        <f t="shared" ref="AY98:AY124" si="557">IF(ISNUMBER(BD406),BD406,"-")</f>
        <v>-</v>
      </c>
      <c r="AZ98" s="79" t="str">
        <f t="shared" ref="AZ98:AZ124" si="558">IF(ISNUMBER(BF406),BF406,"-")</f>
        <v>-</v>
      </c>
      <c r="BA98" s="80" t="str">
        <f t="shared" ref="BA98:BA124" si="559">IF(ISNUMBER(BG406),BG406,"-")</f>
        <v>-</v>
      </c>
      <c r="BB98" s="79" t="str">
        <f t="shared" ref="BB98:BB124" si="560">IF(ISNUMBER(BI406),BI406,"-")</f>
        <v>-</v>
      </c>
      <c r="BC98" s="80" t="str">
        <f t="shared" ref="BC98:BC124" si="561">IF(ISNUMBER(BJ406),BJ406,"-")</f>
        <v>-</v>
      </c>
      <c r="BD98" s="79" t="str">
        <f t="shared" ref="BD98:BD124" si="562">IF(ISNUMBER(BL406),BL406,"-")</f>
        <v>-</v>
      </c>
      <c r="BE98" s="80" t="str">
        <f t="shared" ref="BE98:BE124" si="563">IF(ISNUMBER(BM406),BM406,"-")</f>
        <v>-</v>
      </c>
      <c r="BF98" s="79" t="str">
        <f t="shared" ref="BF98:BF124" si="564">IF(ISNUMBER(BO406),BO406,"-")</f>
        <v>-</v>
      </c>
      <c r="BG98" s="80" t="str">
        <f t="shared" ref="BG98:BG124" si="565">IF(ISNUMBER(BP406),BP406,"-")</f>
        <v>-</v>
      </c>
      <c r="BH98" s="79" t="str">
        <f t="shared" ref="BH98:BH124" si="566">IF(ISNUMBER(BR406),BR406,"-")</f>
        <v>-</v>
      </c>
      <c r="BI98" s="80" t="str">
        <f t="shared" ref="BI98:BI124" si="567">IF(ISNUMBER(BS406),BS406,"-")</f>
        <v>-</v>
      </c>
      <c r="BJ98" s="73"/>
      <c r="BK98" s="73"/>
      <c r="BL98" s="73"/>
      <c r="BM98" s="73"/>
      <c r="BN98" s="73"/>
      <c r="BO98" s="73"/>
      <c r="BP98" s="73"/>
      <c r="BQ98" s="73"/>
      <c r="BR98" s="73"/>
      <c r="BS98" s="73"/>
    </row>
    <row r="99" spans="7:71" x14ac:dyDescent="0.25">
      <c r="G99" s="75">
        <v>33</v>
      </c>
      <c r="H99" s="79" t="str">
        <f t="shared" ref="H99:I99" si="568">IF(ISNUMBER(I407),I407,"-")</f>
        <v>-</v>
      </c>
      <c r="I99" s="80" t="str">
        <f t="shared" si="568"/>
        <v>-</v>
      </c>
      <c r="J99" s="79" t="str">
        <f t="shared" ref="J99:K99" si="569">IF(ISNUMBER(L407),L407,"-")</f>
        <v>-</v>
      </c>
      <c r="K99" s="80" t="str">
        <f t="shared" si="569"/>
        <v>-</v>
      </c>
      <c r="L99" s="79" t="str">
        <f t="shared" ref="L99:M99" si="570">IF(ISNUMBER(O407),O407,"-")</f>
        <v>-</v>
      </c>
      <c r="M99" s="80" t="str">
        <f t="shared" si="570"/>
        <v>-</v>
      </c>
      <c r="N99" s="79" t="str">
        <f t="shared" ref="N99:O99" si="571">IF(ISNUMBER(R407),R407,"-")</f>
        <v>-</v>
      </c>
      <c r="O99" s="80" t="str">
        <f t="shared" si="571"/>
        <v>-</v>
      </c>
      <c r="P99" s="79" t="str">
        <f t="shared" ref="P99:Q99" si="572">IF(ISNUMBER(U407),U407,"-")</f>
        <v>-</v>
      </c>
      <c r="Q99" s="80" t="str">
        <f t="shared" si="572"/>
        <v>-</v>
      </c>
      <c r="R99" s="79" t="str">
        <f t="shared" ref="R99:S99" si="573">IF(ISNUMBER(X407),X407,"-")</f>
        <v>-</v>
      </c>
      <c r="S99" s="80" t="str">
        <f t="shared" si="573"/>
        <v>-</v>
      </c>
      <c r="T99" s="79" t="str">
        <f t="shared" si="542"/>
        <v>-</v>
      </c>
      <c r="U99" s="80" t="str">
        <f t="shared" si="543"/>
        <v>-</v>
      </c>
      <c r="V99" s="79" t="str">
        <f t="shared" si="544"/>
        <v>-</v>
      </c>
      <c r="W99" s="80" t="str">
        <f t="shared" si="545"/>
        <v>-</v>
      </c>
      <c r="X99" s="79" t="str">
        <f t="shared" si="546"/>
        <v>-</v>
      </c>
      <c r="Y99" s="80" t="str">
        <f t="shared" si="547"/>
        <v>-</v>
      </c>
      <c r="Z99" s="79" t="str">
        <f t="shared" ref="Z99:AA99" si="574">IF(ISNUMBER(AJ407),AJ407,"-")</f>
        <v>-</v>
      </c>
      <c r="AA99" s="80" t="str">
        <f t="shared" si="574"/>
        <v>-</v>
      </c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O99" s="75">
        <v>33</v>
      </c>
      <c r="AP99" s="79" t="str">
        <f t="shared" ref="AP99:AQ99" si="575">IF(ISNUMBER(AQ407),AQ407,"-")</f>
        <v>-</v>
      </c>
      <c r="AQ99" s="80" t="str">
        <f t="shared" si="575"/>
        <v>-</v>
      </c>
      <c r="AR99" s="79" t="str">
        <f t="shared" si="550"/>
        <v>-</v>
      </c>
      <c r="AS99" s="80" t="str">
        <f t="shared" si="551"/>
        <v>-</v>
      </c>
      <c r="AT99" s="79" t="str">
        <f t="shared" si="552"/>
        <v>-</v>
      </c>
      <c r="AU99" s="80" t="str">
        <f t="shared" si="553"/>
        <v>-</v>
      </c>
      <c r="AV99" s="79" t="str">
        <f t="shared" si="554"/>
        <v>-</v>
      </c>
      <c r="AW99" s="80" t="str">
        <f t="shared" si="555"/>
        <v>-</v>
      </c>
      <c r="AX99" s="79" t="str">
        <f t="shared" si="556"/>
        <v>-</v>
      </c>
      <c r="AY99" s="80" t="str">
        <f t="shared" si="557"/>
        <v>-</v>
      </c>
      <c r="AZ99" s="79" t="str">
        <f t="shared" si="558"/>
        <v>-</v>
      </c>
      <c r="BA99" s="80" t="str">
        <f t="shared" si="559"/>
        <v>-</v>
      </c>
      <c r="BB99" s="79" t="str">
        <f t="shared" si="560"/>
        <v>-</v>
      </c>
      <c r="BC99" s="80" t="str">
        <f t="shared" si="561"/>
        <v>-</v>
      </c>
      <c r="BD99" s="79" t="str">
        <f t="shared" si="562"/>
        <v>-</v>
      </c>
      <c r="BE99" s="80" t="str">
        <f t="shared" si="563"/>
        <v>-</v>
      </c>
      <c r="BF99" s="79" t="str">
        <f t="shared" si="564"/>
        <v>-</v>
      </c>
      <c r="BG99" s="80" t="str">
        <f t="shared" si="565"/>
        <v>-</v>
      </c>
      <c r="BH99" s="79" t="str">
        <f t="shared" si="566"/>
        <v>-</v>
      </c>
      <c r="BI99" s="80" t="str">
        <f t="shared" si="567"/>
        <v>-</v>
      </c>
      <c r="BJ99" s="73"/>
      <c r="BK99" s="73"/>
      <c r="BL99" s="73"/>
      <c r="BM99" s="73"/>
      <c r="BN99" s="73"/>
      <c r="BO99" s="73"/>
      <c r="BP99" s="73"/>
      <c r="BQ99" s="73"/>
      <c r="BR99" s="73"/>
      <c r="BS99" s="73"/>
    </row>
    <row r="100" spans="7:71" x14ac:dyDescent="0.25">
      <c r="G100" s="75">
        <v>33.5</v>
      </c>
      <c r="H100" s="79" t="str">
        <f t="shared" ref="H100:I100" si="576">IF(ISNUMBER(I408),I408,"-")</f>
        <v>-</v>
      </c>
      <c r="I100" s="80" t="str">
        <f t="shared" si="576"/>
        <v>-</v>
      </c>
      <c r="J100" s="79" t="str">
        <f t="shared" ref="J100:K100" si="577">IF(ISNUMBER(L408),L408,"-")</f>
        <v>-</v>
      </c>
      <c r="K100" s="80" t="str">
        <f t="shared" si="577"/>
        <v>-</v>
      </c>
      <c r="L100" s="79" t="str">
        <f t="shared" ref="L100:M100" si="578">IF(ISNUMBER(O408),O408,"-")</f>
        <v>-</v>
      </c>
      <c r="M100" s="80" t="str">
        <f t="shared" si="578"/>
        <v>-</v>
      </c>
      <c r="N100" s="79" t="str">
        <f t="shared" ref="N100:O100" si="579">IF(ISNUMBER(R408),R408,"-")</f>
        <v>-</v>
      </c>
      <c r="O100" s="80" t="str">
        <f t="shared" si="579"/>
        <v>-</v>
      </c>
      <c r="P100" s="79" t="str">
        <f t="shared" ref="P100:Q100" si="580">IF(ISNUMBER(U408),U408,"-")</f>
        <v>-</v>
      </c>
      <c r="Q100" s="80" t="str">
        <f t="shared" si="580"/>
        <v>-</v>
      </c>
      <c r="R100" s="79" t="str">
        <f t="shared" ref="R100:S100" si="581">IF(ISNUMBER(X408),X408,"-")</f>
        <v>-</v>
      </c>
      <c r="S100" s="80" t="str">
        <f t="shared" si="581"/>
        <v>-</v>
      </c>
      <c r="T100" s="79" t="str">
        <f t="shared" si="542"/>
        <v>-</v>
      </c>
      <c r="U100" s="80" t="str">
        <f t="shared" si="543"/>
        <v>-</v>
      </c>
      <c r="V100" s="79" t="str">
        <f t="shared" si="544"/>
        <v>-</v>
      </c>
      <c r="W100" s="80" t="str">
        <f t="shared" si="545"/>
        <v>-</v>
      </c>
      <c r="X100" s="79" t="str">
        <f t="shared" si="546"/>
        <v>-</v>
      </c>
      <c r="Y100" s="80" t="str">
        <f t="shared" si="547"/>
        <v>-</v>
      </c>
      <c r="Z100" s="79" t="str">
        <f t="shared" ref="Z100:AA100" si="582">IF(ISNUMBER(AJ408),AJ408,"-")</f>
        <v>-</v>
      </c>
      <c r="AA100" s="80" t="str">
        <f t="shared" si="582"/>
        <v>-</v>
      </c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O100" s="75">
        <v>33.5</v>
      </c>
      <c r="AP100" s="79" t="str">
        <f t="shared" ref="AP100:AQ100" si="583">IF(ISNUMBER(AQ408),AQ408,"-")</f>
        <v>-</v>
      </c>
      <c r="AQ100" s="80" t="str">
        <f t="shared" si="583"/>
        <v>-</v>
      </c>
      <c r="AR100" s="79" t="str">
        <f t="shared" si="550"/>
        <v>-</v>
      </c>
      <c r="AS100" s="80" t="str">
        <f t="shared" si="551"/>
        <v>-</v>
      </c>
      <c r="AT100" s="79" t="str">
        <f t="shared" si="552"/>
        <v>-</v>
      </c>
      <c r="AU100" s="80" t="str">
        <f t="shared" si="553"/>
        <v>-</v>
      </c>
      <c r="AV100" s="79" t="str">
        <f t="shared" si="554"/>
        <v>-</v>
      </c>
      <c r="AW100" s="80" t="str">
        <f t="shared" si="555"/>
        <v>-</v>
      </c>
      <c r="AX100" s="79" t="str">
        <f t="shared" si="556"/>
        <v>-</v>
      </c>
      <c r="AY100" s="80" t="str">
        <f t="shared" si="557"/>
        <v>-</v>
      </c>
      <c r="AZ100" s="79" t="str">
        <f t="shared" si="558"/>
        <v>-</v>
      </c>
      <c r="BA100" s="80" t="str">
        <f t="shared" si="559"/>
        <v>-</v>
      </c>
      <c r="BB100" s="79" t="str">
        <f t="shared" si="560"/>
        <v>-</v>
      </c>
      <c r="BC100" s="80" t="str">
        <f t="shared" si="561"/>
        <v>-</v>
      </c>
      <c r="BD100" s="79" t="str">
        <f t="shared" si="562"/>
        <v>-</v>
      </c>
      <c r="BE100" s="80" t="str">
        <f t="shared" si="563"/>
        <v>-</v>
      </c>
      <c r="BF100" s="79" t="str">
        <f t="shared" si="564"/>
        <v>-</v>
      </c>
      <c r="BG100" s="80" t="str">
        <f t="shared" si="565"/>
        <v>-</v>
      </c>
      <c r="BH100" s="79" t="str">
        <f t="shared" si="566"/>
        <v>-</v>
      </c>
      <c r="BI100" s="80" t="str">
        <f t="shared" si="567"/>
        <v>-</v>
      </c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</row>
    <row r="101" spans="7:71" x14ac:dyDescent="0.25">
      <c r="G101" s="75">
        <v>34</v>
      </c>
      <c r="H101" s="79" t="str">
        <f t="shared" ref="H101:I101" si="584">IF(ISNUMBER(I409),I409,"-")</f>
        <v>-</v>
      </c>
      <c r="I101" s="80" t="str">
        <f t="shared" si="584"/>
        <v>-</v>
      </c>
      <c r="J101" s="79" t="str">
        <f t="shared" ref="J101:K101" si="585">IF(ISNUMBER(L409),L409,"-")</f>
        <v>-</v>
      </c>
      <c r="K101" s="80" t="str">
        <f t="shared" si="585"/>
        <v>-</v>
      </c>
      <c r="L101" s="79" t="str">
        <f t="shared" ref="L101:M101" si="586">IF(ISNUMBER(O409),O409,"-")</f>
        <v>-</v>
      </c>
      <c r="M101" s="80" t="str">
        <f t="shared" si="586"/>
        <v>-</v>
      </c>
      <c r="N101" s="79" t="str">
        <f t="shared" ref="N101:O101" si="587">IF(ISNUMBER(R409),R409,"-")</f>
        <v>-</v>
      </c>
      <c r="O101" s="80" t="str">
        <f t="shared" si="587"/>
        <v>-</v>
      </c>
      <c r="P101" s="79" t="str">
        <f t="shared" ref="P101:Q101" si="588">IF(ISNUMBER(U409),U409,"-")</f>
        <v>-</v>
      </c>
      <c r="Q101" s="80" t="str">
        <f t="shared" si="588"/>
        <v>-</v>
      </c>
      <c r="R101" s="79" t="str">
        <f t="shared" ref="R101:S101" si="589">IF(ISNUMBER(X409),X409,"-")</f>
        <v>-</v>
      </c>
      <c r="S101" s="80" t="str">
        <f t="shared" si="589"/>
        <v>-</v>
      </c>
      <c r="T101" s="79" t="str">
        <f t="shared" si="542"/>
        <v>-</v>
      </c>
      <c r="U101" s="80" t="str">
        <f t="shared" si="543"/>
        <v>-</v>
      </c>
      <c r="V101" s="79" t="str">
        <f t="shared" si="544"/>
        <v>-</v>
      </c>
      <c r="W101" s="80" t="str">
        <f t="shared" si="545"/>
        <v>-</v>
      </c>
      <c r="X101" s="79" t="str">
        <f t="shared" si="546"/>
        <v>-</v>
      </c>
      <c r="Y101" s="80" t="str">
        <f t="shared" si="547"/>
        <v>-</v>
      </c>
      <c r="Z101" s="79" t="str">
        <f t="shared" ref="Z101:AA101" si="590">IF(ISNUMBER(AJ409),AJ409,"-")</f>
        <v>-</v>
      </c>
      <c r="AA101" s="80" t="str">
        <f t="shared" si="590"/>
        <v>-</v>
      </c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O101" s="75">
        <v>34</v>
      </c>
      <c r="AP101" s="79" t="str">
        <f t="shared" ref="AP101:AQ101" si="591">IF(ISNUMBER(AQ409),AQ409,"-")</f>
        <v>-</v>
      </c>
      <c r="AQ101" s="80" t="str">
        <f t="shared" si="591"/>
        <v>-</v>
      </c>
      <c r="AR101" s="79" t="str">
        <f t="shared" si="550"/>
        <v>-</v>
      </c>
      <c r="AS101" s="80" t="str">
        <f t="shared" si="551"/>
        <v>-</v>
      </c>
      <c r="AT101" s="79" t="str">
        <f t="shared" si="552"/>
        <v>-</v>
      </c>
      <c r="AU101" s="80" t="str">
        <f t="shared" si="553"/>
        <v>-</v>
      </c>
      <c r="AV101" s="79" t="str">
        <f t="shared" si="554"/>
        <v>-</v>
      </c>
      <c r="AW101" s="80" t="str">
        <f t="shared" si="555"/>
        <v>-</v>
      </c>
      <c r="AX101" s="79" t="str">
        <f t="shared" si="556"/>
        <v>-</v>
      </c>
      <c r="AY101" s="80" t="str">
        <f t="shared" si="557"/>
        <v>-</v>
      </c>
      <c r="AZ101" s="79" t="str">
        <f t="shared" si="558"/>
        <v>-</v>
      </c>
      <c r="BA101" s="80" t="str">
        <f t="shared" si="559"/>
        <v>-</v>
      </c>
      <c r="BB101" s="79" t="str">
        <f t="shared" si="560"/>
        <v>-</v>
      </c>
      <c r="BC101" s="80" t="str">
        <f t="shared" si="561"/>
        <v>-</v>
      </c>
      <c r="BD101" s="79" t="str">
        <f t="shared" si="562"/>
        <v>-</v>
      </c>
      <c r="BE101" s="80" t="str">
        <f t="shared" si="563"/>
        <v>-</v>
      </c>
      <c r="BF101" s="79" t="str">
        <f t="shared" si="564"/>
        <v>-</v>
      </c>
      <c r="BG101" s="80" t="str">
        <f t="shared" si="565"/>
        <v>-</v>
      </c>
      <c r="BH101" s="79" t="str">
        <f t="shared" si="566"/>
        <v>-</v>
      </c>
      <c r="BI101" s="80" t="str">
        <f t="shared" si="567"/>
        <v>-</v>
      </c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</row>
    <row r="102" spans="7:71" x14ac:dyDescent="0.25">
      <c r="G102" s="75">
        <v>34.5</v>
      </c>
      <c r="H102" s="79" t="str">
        <f t="shared" ref="H102:I102" si="592">IF(ISNUMBER(I410),I410,"-")</f>
        <v>-</v>
      </c>
      <c r="I102" s="80" t="str">
        <f t="shared" si="592"/>
        <v>-</v>
      </c>
      <c r="J102" s="79" t="str">
        <f t="shared" ref="J102:K102" si="593">IF(ISNUMBER(L410),L410,"-")</f>
        <v>-</v>
      </c>
      <c r="K102" s="80" t="str">
        <f t="shared" si="593"/>
        <v>-</v>
      </c>
      <c r="L102" s="79" t="str">
        <f t="shared" ref="L102:M102" si="594">IF(ISNUMBER(O410),O410,"-")</f>
        <v>-</v>
      </c>
      <c r="M102" s="80" t="str">
        <f t="shared" si="594"/>
        <v>-</v>
      </c>
      <c r="N102" s="79" t="str">
        <f t="shared" ref="N102:O102" si="595">IF(ISNUMBER(R410),R410,"-")</f>
        <v>-</v>
      </c>
      <c r="O102" s="80" t="str">
        <f t="shared" si="595"/>
        <v>-</v>
      </c>
      <c r="P102" s="79" t="str">
        <f t="shared" ref="P102:Q102" si="596">IF(ISNUMBER(U410),U410,"-")</f>
        <v>-</v>
      </c>
      <c r="Q102" s="80" t="str">
        <f t="shared" si="596"/>
        <v>-</v>
      </c>
      <c r="R102" s="79" t="str">
        <f t="shared" ref="R102:S102" si="597">IF(ISNUMBER(X410),X410,"-")</f>
        <v>-</v>
      </c>
      <c r="S102" s="80" t="str">
        <f t="shared" si="597"/>
        <v>-</v>
      </c>
      <c r="T102" s="79" t="str">
        <f t="shared" si="542"/>
        <v>-</v>
      </c>
      <c r="U102" s="80" t="str">
        <f t="shared" si="543"/>
        <v>-</v>
      </c>
      <c r="V102" s="79" t="str">
        <f t="shared" si="544"/>
        <v>-</v>
      </c>
      <c r="W102" s="80" t="str">
        <f t="shared" si="545"/>
        <v>-</v>
      </c>
      <c r="X102" s="79" t="str">
        <f t="shared" si="546"/>
        <v>-</v>
      </c>
      <c r="Y102" s="80" t="str">
        <f t="shared" si="547"/>
        <v>-</v>
      </c>
      <c r="Z102" s="79" t="str">
        <f t="shared" ref="Z102:AA102" si="598">IF(ISNUMBER(AJ410),AJ410,"-")</f>
        <v>-</v>
      </c>
      <c r="AA102" s="80" t="str">
        <f t="shared" si="598"/>
        <v>-</v>
      </c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O102" s="75">
        <v>34.5</v>
      </c>
      <c r="AP102" s="79" t="str">
        <f t="shared" ref="AP102:AQ102" si="599">IF(ISNUMBER(AQ410),AQ410,"-")</f>
        <v>-</v>
      </c>
      <c r="AQ102" s="80" t="str">
        <f t="shared" si="599"/>
        <v>-</v>
      </c>
      <c r="AR102" s="79" t="str">
        <f t="shared" si="550"/>
        <v>-</v>
      </c>
      <c r="AS102" s="80" t="str">
        <f t="shared" si="551"/>
        <v>-</v>
      </c>
      <c r="AT102" s="79" t="str">
        <f t="shared" si="552"/>
        <v>-</v>
      </c>
      <c r="AU102" s="80" t="str">
        <f t="shared" si="553"/>
        <v>-</v>
      </c>
      <c r="AV102" s="79" t="str">
        <f t="shared" si="554"/>
        <v>-</v>
      </c>
      <c r="AW102" s="80" t="str">
        <f t="shared" si="555"/>
        <v>-</v>
      </c>
      <c r="AX102" s="79" t="str">
        <f t="shared" si="556"/>
        <v>-</v>
      </c>
      <c r="AY102" s="80" t="str">
        <f t="shared" si="557"/>
        <v>-</v>
      </c>
      <c r="AZ102" s="79" t="str">
        <f t="shared" si="558"/>
        <v>-</v>
      </c>
      <c r="BA102" s="80" t="str">
        <f t="shared" si="559"/>
        <v>-</v>
      </c>
      <c r="BB102" s="79" t="str">
        <f t="shared" si="560"/>
        <v>-</v>
      </c>
      <c r="BC102" s="80" t="str">
        <f t="shared" si="561"/>
        <v>-</v>
      </c>
      <c r="BD102" s="79" t="str">
        <f t="shared" si="562"/>
        <v>-</v>
      </c>
      <c r="BE102" s="80" t="str">
        <f t="shared" si="563"/>
        <v>-</v>
      </c>
      <c r="BF102" s="79" t="str">
        <f t="shared" si="564"/>
        <v>-</v>
      </c>
      <c r="BG102" s="80" t="str">
        <f t="shared" si="565"/>
        <v>-</v>
      </c>
      <c r="BH102" s="79" t="str">
        <f t="shared" si="566"/>
        <v>-</v>
      </c>
      <c r="BI102" s="80" t="str">
        <f t="shared" si="567"/>
        <v>-</v>
      </c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</row>
    <row r="103" spans="7:71" x14ac:dyDescent="0.25">
      <c r="G103" s="75">
        <v>35</v>
      </c>
      <c r="H103" s="79" t="str">
        <f t="shared" ref="H103:I103" si="600">IF(ISNUMBER(I411),I411,"-")</f>
        <v>-</v>
      </c>
      <c r="I103" s="80" t="str">
        <f t="shared" si="600"/>
        <v>-</v>
      </c>
      <c r="J103" s="79" t="str">
        <f t="shared" ref="J103:K103" si="601">IF(ISNUMBER(L411),L411,"-")</f>
        <v>-</v>
      </c>
      <c r="K103" s="80" t="str">
        <f t="shared" si="601"/>
        <v>-</v>
      </c>
      <c r="L103" s="79" t="str">
        <f t="shared" ref="L103:M103" si="602">IF(ISNUMBER(O411),O411,"-")</f>
        <v>-</v>
      </c>
      <c r="M103" s="80" t="str">
        <f t="shared" si="602"/>
        <v>-</v>
      </c>
      <c r="N103" s="79" t="str">
        <f t="shared" ref="N103:O103" si="603">IF(ISNUMBER(R411),R411,"-")</f>
        <v>-</v>
      </c>
      <c r="O103" s="80" t="str">
        <f t="shared" si="603"/>
        <v>-</v>
      </c>
      <c r="P103" s="79" t="str">
        <f t="shared" ref="P103:Q103" si="604">IF(ISNUMBER(U411),U411,"-")</f>
        <v>-</v>
      </c>
      <c r="Q103" s="80" t="str">
        <f t="shared" si="604"/>
        <v>-</v>
      </c>
      <c r="R103" s="79" t="str">
        <f t="shared" ref="R103:S103" si="605">IF(ISNUMBER(X411),X411,"-")</f>
        <v>-</v>
      </c>
      <c r="S103" s="80" t="str">
        <f t="shared" si="605"/>
        <v>-</v>
      </c>
      <c r="T103" s="79" t="str">
        <f t="shared" si="542"/>
        <v>-</v>
      </c>
      <c r="U103" s="80" t="str">
        <f t="shared" si="543"/>
        <v>-</v>
      </c>
      <c r="V103" s="79" t="str">
        <f t="shared" si="544"/>
        <v>-</v>
      </c>
      <c r="W103" s="80" t="str">
        <f t="shared" si="545"/>
        <v>-</v>
      </c>
      <c r="X103" s="79" t="str">
        <f t="shared" si="546"/>
        <v>-</v>
      </c>
      <c r="Y103" s="80" t="str">
        <f t="shared" si="547"/>
        <v>-</v>
      </c>
      <c r="Z103" s="79" t="str">
        <f t="shared" ref="Z103:AA103" si="606">IF(ISNUMBER(AJ411),AJ411,"-")</f>
        <v>-</v>
      </c>
      <c r="AA103" s="80" t="str">
        <f t="shared" si="606"/>
        <v>-</v>
      </c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O103" s="75">
        <v>35</v>
      </c>
      <c r="AP103" s="79" t="str">
        <f t="shared" ref="AP103:AQ103" si="607">IF(ISNUMBER(AQ411),AQ411,"-")</f>
        <v>-</v>
      </c>
      <c r="AQ103" s="80" t="str">
        <f t="shared" si="607"/>
        <v>-</v>
      </c>
      <c r="AR103" s="79" t="str">
        <f t="shared" si="550"/>
        <v>-</v>
      </c>
      <c r="AS103" s="80" t="str">
        <f t="shared" si="551"/>
        <v>-</v>
      </c>
      <c r="AT103" s="79" t="str">
        <f t="shared" si="552"/>
        <v>-</v>
      </c>
      <c r="AU103" s="80" t="str">
        <f t="shared" si="553"/>
        <v>-</v>
      </c>
      <c r="AV103" s="79" t="str">
        <f t="shared" si="554"/>
        <v>-</v>
      </c>
      <c r="AW103" s="80" t="str">
        <f t="shared" si="555"/>
        <v>-</v>
      </c>
      <c r="AX103" s="79" t="str">
        <f t="shared" si="556"/>
        <v>-</v>
      </c>
      <c r="AY103" s="80" t="str">
        <f t="shared" si="557"/>
        <v>-</v>
      </c>
      <c r="AZ103" s="79" t="str">
        <f t="shared" si="558"/>
        <v>-</v>
      </c>
      <c r="BA103" s="80" t="str">
        <f t="shared" si="559"/>
        <v>-</v>
      </c>
      <c r="BB103" s="79" t="str">
        <f t="shared" si="560"/>
        <v>-</v>
      </c>
      <c r="BC103" s="80" t="str">
        <f t="shared" si="561"/>
        <v>-</v>
      </c>
      <c r="BD103" s="79" t="str">
        <f t="shared" si="562"/>
        <v>-</v>
      </c>
      <c r="BE103" s="80" t="str">
        <f t="shared" si="563"/>
        <v>-</v>
      </c>
      <c r="BF103" s="79" t="str">
        <f t="shared" si="564"/>
        <v>-</v>
      </c>
      <c r="BG103" s="80" t="str">
        <f t="shared" si="565"/>
        <v>-</v>
      </c>
      <c r="BH103" s="79" t="str">
        <f t="shared" si="566"/>
        <v>-</v>
      </c>
      <c r="BI103" s="80" t="str">
        <f t="shared" si="567"/>
        <v>-</v>
      </c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</row>
    <row r="104" spans="7:71" x14ac:dyDescent="0.25">
      <c r="G104" s="75">
        <v>35.5</v>
      </c>
      <c r="H104" s="79" t="str">
        <f t="shared" ref="H104:I104" si="608">IF(ISNUMBER(I412),I412,"-")</f>
        <v>-</v>
      </c>
      <c r="I104" s="80" t="str">
        <f t="shared" si="608"/>
        <v>-</v>
      </c>
      <c r="J104" s="79" t="str">
        <f t="shared" ref="J104:K104" si="609">IF(ISNUMBER(L412),L412,"-")</f>
        <v>-</v>
      </c>
      <c r="K104" s="80" t="str">
        <f t="shared" si="609"/>
        <v>-</v>
      </c>
      <c r="L104" s="79" t="str">
        <f t="shared" ref="L104:M104" si="610">IF(ISNUMBER(O412),O412,"-")</f>
        <v>-</v>
      </c>
      <c r="M104" s="80" t="str">
        <f t="shared" si="610"/>
        <v>-</v>
      </c>
      <c r="N104" s="79" t="str">
        <f t="shared" ref="N104:O104" si="611">IF(ISNUMBER(R412),R412,"-")</f>
        <v>-</v>
      </c>
      <c r="O104" s="80" t="str">
        <f t="shared" si="611"/>
        <v>-</v>
      </c>
      <c r="P104" s="79" t="str">
        <f t="shared" ref="P104:Q104" si="612">IF(ISNUMBER(U412),U412,"-")</f>
        <v>-</v>
      </c>
      <c r="Q104" s="80" t="str">
        <f t="shared" si="612"/>
        <v>-</v>
      </c>
      <c r="R104" s="79" t="str">
        <f t="shared" ref="R104:S104" si="613">IF(ISNUMBER(X412),X412,"-")</f>
        <v>-</v>
      </c>
      <c r="S104" s="80" t="str">
        <f t="shared" si="613"/>
        <v>-</v>
      </c>
      <c r="T104" s="79" t="str">
        <f t="shared" si="542"/>
        <v>-</v>
      </c>
      <c r="U104" s="80" t="str">
        <f t="shared" si="543"/>
        <v>-</v>
      </c>
      <c r="V104" s="79" t="str">
        <f t="shared" si="544"/>
        <v>-</v>
      </c>
      <c r="W104" s="80" t="str">
        <f t="shared" si="545"/>
        <v>-</v>
      </c>
      <c r="X104" s="79" t="str">
        <f t="shared" si="546"/>
        <v>-</v>
      </c>
      <c r="Y104" s="80" t="str">
        <f t="shared" si="547"/>
        <v>-</v>
      </c>
      <c r="Z104" s="79" t="str">
        <f t="shared" ref="Z104:AA104" si="614">IF(ISNUMBER(AJ412),AJ412,"-")</f>
        <v>-</v>
      </c>
      <c r="AA104" s="80" t="str">
        <f t="shared" si="614"/>
        <v>-</v>
      </c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O104" s="75">
        <v>35.5</v>
      </c>
      <c r="AP104" s="79" t="str">
        <f t="shared" ref="AP104:AQ104" si="615">IF(ISNUMBER(AQ412),AQ412,"-")</f>
        <v>-</v>
      </c>
      <c r="AQ104" s="80" t="str">
        <f t="shared" si="615"/>
        <v>-</v>
      </c>
      <c r="AR104" s="79" t="str">
        <f t="shared" si="550"/>
        <v>-</v>
      </c>
      <c r="AS104" s="80" t="str">
        <f t="shared" si="551"/>
        <v>-</v>
      </c>
      <c r="AT104" s="79" t="str">
        <f t="shared" si="552"/>
        <v>-</v>
      </c>
      <c r="AU104" s="80" t="str">
        <f t="shared" si="553"/>
        <v>-</v>
      </c>
      <c r="AV104" s="79" t="str">
        <f t="shared" si="554"/>
        <v>-</v>
      </c>
      <c r="AW104" s="80" t="str">
        <f t="shared" si="555"/>
        <v>-</v>
      </c>
      <c r="AX104" s="79" t="str">
        <f t="shared" si="556"/>
        <v>-</v>
      </c>
      <c r="AY104" s="80" t="str">
        <f t="shared" si="557"/>
        <v>-</v>
      </c>
      <c r="AZ104" s="79" t="str">
        <f t="shared" si="558"/>
        <v>-</v>
      </c>
      <c r="BA104" s="80" t="str">
        <f t="shared" si="559"/>
        <v>-</v>
      </c>
      <c r="BB104" s="79" t="str">
        <f t="shared" si="560"/>
        <v>-</v>
      </c>
      <c r="BC104" s="80" t="str">
        <f t="shared" si="561"/>
        <v>-</v>
      </c>
      <c r="BD104" s="79" t="str">
        <f t="shared" si="562"/>
        <v>-</v>
      </c>
      <c r="BE104" s="80" t="str">
        <f t="shared" si="563"/>
        <v>-</v>
      </c>
      <c r="BF104" s="79" t="str">
        <f t="shared" si="564"/>
        <v>-</v>
      </c>
      <c r="BG104" s="80" t="str">
        <f t="shared" si="565"/>
        <v>-</v>
      </c>
      <c r="BH104" s="79" t="str">
        <f t="shared" si="566"/>
        <v>-</v>
      </c>
      <c r="BI104" s="80" t="str">
        <f t="shared" si="567"/>
        <v>-</v>
      </c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</row>
    <row r="105" spans="7:71" x14ac:dyDescent="0.25">
      <c r="G105" s="75">
        <v>36</v>
      </c>
      <c r="H105" s="79" t="str">
        <f t="shared" ref="H105:I105" si="616">IF(ISNUMBER(I413),I413,"-")</f>
        <v>-</v>
      </c>
      <c r="I105" s="80" t="str">
        <f t="shared" si="616"/>
        <v>-</v>
      </c>
      <c r="J105" s="79" t="str">
        <f t="shared" ref="J105:K105" si="617">IF(ISNUMBER(L413),L413,"-")</f>
        <v>-</v>
      </c>
      <c r="K105" s="80" t="str">
        <f t="shared" si="617"/>
        <v>-</v>
      </c>
      <c r="L105" s="79" t="str">
        <f t="shared" ref="L105:M105" si="618">IF(ISNUMBER(O413),O413,"-")</f>
        <v>-</v>
      </c>
      <c r="M105" s="80" t="str">
        <f t="shared" si="618"/>
        <v>-</v>
      </c>
      <c r="N105" s="79" t="str">
        <f t="shared" ref="N105:O105" si="619">IF(ISNUMBER(R413),R413,"-")</f>
        <v>-</v>
      </c>
      <c r="O105" s="80" t="str">
        <f t="shared" si="619"/>
        <v>-</v>
      </c>
      <c r="P105" s="79" t="str">
        <f t="shared" ref="P105:Q105" si="620">IF(ISNUMBER(U413),U413,"-")</f>
        <v>-</v>
      </c>
      <c r="Q105" s="80" t="str">
        <f t="shared" si="620"/>
        <v>-</v>
      </c>
      <c r="R105" s="79" t="str">
        <f t="shared" ref="R105:S105" si="621">IF(ISNUMBER(X413),X413,"-")</f>
        <v>-</v>
      </c>
      <c r="S105" s="80" t="str">
        <f t="shared" si="621"/>
        <v>-</v>
      </c>
      <c r="T105" s="79" t="str">
        <f t="shared" si="542"/>
        <v>-</v>
      </c>
      <c r="U105" s="80" t="str">
        <f t="shared" si="543"/>
        <v>-</v>
      </c>
      <c r="V105" s="79" t="str">
        <f t="shared" si="544"/>
        <v>-</v>
      </c>
      <c r="W105" s="80" t="str">
        <f t="shared" si="545"/>
        <v>-</v>
      </c>
      <c r="X105" s="79" t="str">
        <f t="shared" si="546"/>
        <v>-</v>
      </c>
      <c r="Y105" s="80" t="str">
        <f t="shared" si="547"/>
        <v>-</v>
      </c>
      <c r="Z105" s="79" t="str">
        <f t="shared" ref="Z105:AA105" si="622">IF(ISNUMBER(AJ413),AJ413,"-")</f>
        <v>-</v>
      </c>
      <c r="AA105" s="80" t="str">
        <f t="shared" si="622"/>
        <v>-</v>
      </c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O105" s="75">
        <v>36</v>
      </c>
      <c r="AP105" s="79" t="str">
        <f t="shared" ref="AP105:AQ105" si="623">IF(ISNUMBER(AQ413),AQ413,"-")</f>
        <v>-</v>
      </c>
      <c r="AQ105" s="80" t="str">
        <f t="shared" si="623"/>
        <v>-</v>
      </c>
      <c r="AR105" s="79" t="str">
        <f t="shared" si="550"/>
        <v>-</v>
      </c>
      <c r="AS105" s="80" t="str">
        <f t="shared" si="551"/>
        <v>-</v>
      </c>
      <c r="AT105" s="79" t="str">
        <f t="shared" si="552"/>
        <v>-</v>
      </c>
      <c r="AU105" s="80" t="str">
        <f t="shared" si="553"/>
        <v>-</v>
      </c>
      <c r="AV105" s="79" t="str">
        <f t="shared" si="554"/>
        <v>-</v>
      </c>
      <c r="AW105" s="80" t="str">
        <f t="shared" si="555"/>
        <v>-</v>
      </c>
      <c r="AX105" s="79" t="str">
        <f t="shared" si="556"/>
        <v>-</v>
      </c>
      <c r="AY105" s="80" t="str">
        <f t="shared" si="557"/>
        <v>-</v>
      </c>
      <c r="AZ105" s="79" t="str">
        <f t="shared" si="558"/>
        <v>-</v>
      </c>
      <c r="BA105" s="80" t="str">
        <f t="shared" si="559"/>
        <v>-</v>
      </c>
      <c r="BB105" s="79" t="str">
        <f t="shared" si="560"/>
        <v>-</v>
      </c>
      <c r="BC105" s="80" t="str">
        <f t="shared" si="561"/>
        <v>-</v>
      </c>
      <c r="BD105" s="79" t="str">
        <f t="shared" si="562"/>
        <v>-</v>
      </c>
      <c r="BE105" s="80" t="str">
        <f t="shared" si="563"/>
        <v>-</v>
      </c>
      <c r="BF105" s="79" t="str">
        <f t="shared" si="564"/>
        <v>-</v>
      </c>
      <c r="BG105" s="80" t="str">
        <f t="shared" si="565"/>
        <v>-</v>
      </c>
      <c r="BH105" s="79" t="str">
        <f t="shared" si="566"/>
        <v>-</v>
      </c>
      <c r="BI105" s="80" t="str">
        <f t="shared" si="567"/>
        <v>-</v>
      </c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</row>
    <row r="106" spans="7:71" x14ac:dyDescent="0.25">
      <c r="G106" s="75">
        <v>36.5</v>
      </c>
      <c r="H106" s="79" t="str">
        <f t="shared" ref="H106:I106" si="624">IF(ISNUMBER(I414),I414,"-")</f>
        <v>-</v>
      </c>
      <c r="I106" s="80" t="str">
        <f t="shared" si="624"/>
        <v>-</v>
      </c>
      <c r="J106" s="79" t="str">
        <f t="shared" ref="J106:K106" si="625">IF(ISNUMBER(L414),L414,"-")</f>
        <v>-</v>
      </c>
      <c r="K106" s="80" t="str">
        <f t="shared" si="625"/>
        <v>-</v>
      </c>
      <c r="L106" s="79" t="str">
        <f t="shared" ref="L106:M106" si="626">IF(ISNUMBER(O414),O414,"-")</f>
        <v>-</v>
      </c>
      <c r="M106" s="80" t="str">
        <f t="shared" si="626"/>
        <v>-</v>
      </c>
      <c r="N106" s="79" t="str">
        <f t="shared" ref="N106:O106" si="627">IF(ISNUMBER(R414),R414,"-")</f>
        <v>-</v>
      </c>
      <c r="O106" s="80" t="str">
        <f t="shared" si="627"/>
        <v>-</v>
      </c>
      <c r="P106" s="79" t="str">
        <f t="shared" ref="P106:Q106" si="628">IF(ISNUMBER(U414),U414,"-")</f>
        <v>-</v>
      </c>
      <c r="Q106" s="80" t="str">
        <f t="shared" si="628"/>
        <v>-</v>
      </c>
      <c r="R106" s="79" t="str">
        <f t="shared" ref="R106:S106" si="629">IF(ISNUMBER(X414),X414,"-")</f>
        <v>-</v>
      </c>
      <c r="S106" s="80" t="str">
        <f t="shared" si="629"/>
        <v>-</v>
      </c>
      <c r="T106" s="79" t="str">
        <f t="shared" si="542"/>
        <v>-</v>
      </c>
      <c r="U106" s="80" t="str">
        <f t="shared" si="543"/>
        <v>-</v>
      </c>
      <c r="V106" s="79" t="str">
        <f t="shared" si="544"/>
        <v>-</v>
      </c>
      <c r="W106" s="80" t="str">
        <f t="shared" si="545"/>
        <v>-</v>
      </c>
      <c r="X106" s="79" t="str">
        <f t="shared" si="546"/>
        <v>-</v>
      </c>
      <c r="Y106" s="80" t="str">
        <f t="shared" si="547"/>
        <v>-</v>
      </c>
      <c r="Z106" s="79" t="str">
        <f t="shared" ref="Z106:AA106" si="630">IF(ISNUMBER(AJ414),AJ414,"-")</f>
        <v>-</v>
      </c>
      <c r="AA106" s="80" t="str">
        <f t="shared" si="630"/>
        <v>-</v>
      </c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O106" s="75">
        <v>36.5</v>
      </c>
      <c r="AP106" s="79" t="str">
        <f t="shared" ref="AP106:AQ106" si="631">IF(ISNUMBER(AQ414),AQ414,"-")</f>
        <v>-</v>
      </c>
      <c r="AQ106" s="80" t="str">
        <f t="shared" si="631"/>
        <v>-</v>
      </c>
      <c r="AR106" s="79" t="str">
        <f t="shared" si="550"/>
        <v>-</v>
      </c>
      <c r="AS106" s="80" t="str">
        <f t="shared" si="551"/>
        <v>-</v>
      </c>
      <c r="AT106" s="79" t="str">
        <f t="shared" si="552"/>
        <v>-</v>
      </c>
      <c r="AU106" s="80" t="str">
        <f t="shared" si="553"/>
        <v>-</v>
      </c>
      <c r="AV106" s="79" t="str">
        <f t="shared" si="554"/>
        <v>-</v>
      </c>
      <c r="AW106" s="80" t="str">
        <f t="shared" si="555"/>
        <v>-</v>
      </c>
      <c r="AX106" s="79" t="str">
        <f t="shared" si="556"/>
        <v>-</v>
      </c>
      <c r="AY106" s="80" t="str">
        <f t="shared" si="557"/>
        <v>-</v>
      </c>
      <c r="AZ106" s="79" t="str">
        <f t="shared" si="558"/>
        <v>-</v>
      </c>
      <c r="BA106" s="80" t="str">
        <f t="shared" si="559"/>
        <v>-</v>
      </c>
      <c r="BB106" s="79" t="str">
        <f t="shared" si="560"/>
        <v>-</v>
      </c>
      <c r="BC106" s="80" t="str">
        <f t="shared" si="561"/>
        <v>-</v>
      </c>
      <c r="BD106" s="79" t="str">
        <f t="shared" si="562"/>
        <v>-</v>
      </c>
      <c r="BE106" s="80" t="str">
        <f t="shared" si="563"/>
        <v>-</v>
      </c>
      <c r="BF106" s="79" t="str">
        <f t="shared" si="564"/>
        <v>-</v>
      </c>
      <c r="BG106" s="80" t="str">
        <f t="shared" si="565"/>
        <v>-</v>
      </c>
      <c r="BH106" s="79" t="str">
        <f t="shared" si="566"/>
        <v>-</v>
      </c>
      <c r="BI106" s="80" t="str">
        <f t="shared" si="567"/>
        <v>-</v>
      </c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</row>
    <row r="107" spans="7:71" x14ac:dyDescent="0.25">
      <c r="G107" s="75">
        <v>37</v>
      </c>
      <c r="H107" s="79" t="str">
        <f t="shared" ref="H107:I107" si="632">IF(ISNUMBER(I415),I415,"-")</f>
        <v>-</v>
      </c>
      <c r="I107" s="80" t="str">
        <f t="shared" si="632"/>
        <v>-</v>
      </c>
      <c r="J107" s="79" t="str">
        <f t="shared" ref="J107:K107" si="633">IF(ISNUMBER(L415),L415,"-")</f>
        <v>-</v>
      </c>
      <c r="K107" s="80" t="str">
        <f t="shared" si="633"/>
        <v>-</v>
      </c>
      <c r="L107" s="79" t="str">
        <f t="shared" ref="L107:M107" si="634">IF(ISNUMBER(O415),O415,"-")</f>
        <v>-</v>
      </c>
      <c r="M107" s="80" t="str">
        <f t="shared" si="634"/>
        <v>-</v>
      </c>
      <c r="N107" s="79" t="str">
        <f t="shared" ref="N107:O107" si="635">IF(ISNUMBER(R415),R415,"-")</f>
        <v>-</v>
      </c>
      <c r="O107" s="80" t="str">
        <f t="shared" si="635"/>
        <v>-</v>
      </c>
      <c r="P107" s="79" t="str">
        <f t="shared" ref="P107:Q107" si="636">IF(ISNUMBER(U415),U415,"-")</f>
        <v>-</v>
      </c>
      <c r="Q107" s="80" t="str">
        <f t="shared" si="636"/>
        <v>-</v>
      </c>
      <c r="R107" s="79" t="str">
        <f t="shared" ref="R107:S107" si="637">IF(ISNUMBER(X415),X415,"-")</f>
        <v>-</v>
      </c>
      <c r="S107" s="80" t="str">
        <f t="shared" si="637"/>
        <v>-</v>
      </c>
      <c r="T107" s="79" t="str">
        <f t="shared" si="542"/>
        <v>-</v>
      </c>
      <c r="U107" s="80" t="str">
        <f t="shared" si="543"/>
        <v>-</v>
      </c>
      <c r="V107" s="79" t="str">
        <f t="shared" si="544"/>
        <v>-</v>
      </c>
      <c r="W107" s="80" t="str">
        <f t="shared" si="545"/>
        <v>-</v>
      </c>
      <c r="X107" s="79" t="str">
        <f t="shared" si="546"/>
        <v>-</v>
      </c>
      <c r="Y107" s="80" t="str">
        <f t="shared" si="547"/>
        <v>-</v>
      </c>
      <c r="Z107" s="79" t="str">
        <f t="shared" ref="Z107:AA107" si="638">IF(ISNUMBER(AJ415),AJ415,"-")</f>
        <v>-</v>
      </c>
      <c r="AA107" s="80" t="str">
        <f t="shared" si="638"/>
        <v>-</v>
      </c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O107" s="75">
        <v>37</v>
      </c>
      <c r="AP107" s="79" t="str">
        <f t="shared" ref="AP107:AQ107" si="639">IF(ISNUMBER(AQ415),AQ415,"-")</f>
        <v>-</v>
      </c>
      <c r="AQ107" s="80" t="str">
        <f t="shared" si="639"/>
        <v>-</v>
      </c>
      <c r="AR107" s="79" t="str">
        <f t="shared" si="550"/>
        <v>-</v>
      </c>
      <c r="AS107" s="80" t="str">
        <f t="shared" si="551"/>
        <v>-</v>
      </c>
      <c r="AT107" s="79" t="str">
        <f t="shared" si="552"/>
        <v>-</v>
      </c>
      <c r="AU107" s="80" t="str">
        <f t="shared" si="553"/>
        <v>-</v>
      </c>
      <c r="AV107" s="79" t="str">
        <f t="shared" si="554"/>
        <v>-</v>
      </c>
      <c r="AW107" s="80" t="str">
        <f t="shared" si="555"/>
        <v>-</v>
      </c>
      <c r="AX107" s="79" t="str">
        <f t="shared" si="556"/>
        <v>-</v>
      </c>
      <c r="AY107" s="80" t="str">
        <f t="shared" si="557"/>
        <v>-</v>
      </c>
      <c r="AZ107" s="79" t="str">
        <f t="shared" si="558"/>
        <v>-</v>
      </c>
      <c r="BA107" s="80" t="str">
        <f t="shared" si="559"/>
        <v>-</v>
      </c>
      <c r="BB107" s="79" t="str">
        <f t="shared" si="560"/>
        <v>-</v>
      </c>
      <c r="BC107" s="80" t="str">
        <f t="shared" si="561"/>
        <v>-</v>
      </c>
      <c r="BD107" s="79" t="str">
        <f t="shared" si="562"/>
        <v>-</v>
      </c>
      <c r="BE107" s="80" t="str">
        <f t="shared" si="563"/>
        <v>-</v>
      </c>
      <c r="BF107" s="79" t="str">
        <f t="shared" si="564"/>
        <v>-</v>
      </c>
      <c r="BG107" s="80" t="str">
        <f t="shared" si="565"/>
        <v>-</v>
      </c>
      <c r="BH107" s="79" t="str">
        <f t="shared" si="566"/>
        <v>-</v>
      </c>
      <c r="BI107" s="80" t="str">
        <f t="shared" si="567"/>
        <v>-</v>
      </c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</row>
    <row r="108" spans="7:71" x14ac:dyDescent="0.25">
      <c r="G108" s="75">
        <v>37.5</v>
      </c>
      <c r="H108" s="79" t="str">
        <f t="shared" ref="H108:I108" si="640">IF(ISNUMBER(I416),I416,"-")</f>
        <v>-</v>
      </c>
      <c r="I108" s="80" t="str">
        <f t="shared" si="640"/>
        <v>-</v>
      </c>
      <c r="J108" s="79" t="str">
        <f t="shared" ref="J108:K108" si="641">IF(ISNUMBER(L416),L416,"-")</f>
        <v>-</v>
      </c>
      <c r="K108" s="80" t="str">
        <f t="shared" si="641"/>
        <v>-</v>
      </c>
      <c r="L108" s="79" t="str">
        <f t="shared" ref="L108:M108" si="642">IF(ISNUMBER(O416),O416,"-")</f>
        <v>-</v>
      </c>
      <c r="M108" s="80" t="str">
        <f t="shared" si="642"/>
        <v>-</v>
      </c>
      <c r="N108" s="79" t="str">
        <f t="shared" ref="N108:O108" si="643">IF(ISNUMBER(R416),R416,"-")</f>
        <v>-</v>
      </c>
      <c r="O108" s="80" t="str">
        <f t="shared" si="643"/>
        <v>-</v>
      </c>
      <c r="P108" s="79" t="str">
        <f t="shared" ref="P108:Q108" si="644">IF(ISNUMBER(U416),U416,"-")</f>
        <v>-</v>
      </c>
      <c r="Q108" s="80" t="str">
        <f t="shared" si="644"/>
        <v>-</v>
      </c>
      <c r="R108" s="79" t="str">
        <f t="shared" ref="R108:S108" si="645">IF(ISNUMBER(X416),X416,"-")</f>
        <v>-</v>
      </c>
      <c r="S108" s="80" t="str">
        <f t="shared" si="645"/>
        <v>-</v>
      </c>
      <c r="T108" s="79" t="str">
        <f t="shared" si="542"/>
        <v>-</v>
      </c>
      <c r="U108" s="80" t="str">
        <f t="shared" si="543"/>
        <v>-</v>
      </c>
      <c r="V108" s="79" t="str">
        <f t="shared" si="544"/>
        <v>-</v>
      </c>
      <c r="W108" s="80" t="str">
        <f t="shared" si="545"/>
        <v>-</v>
      </c>
      <c r="X108" s="79" t="str">
        <f t="shared" si="546"/>
        <v>-</v>
      </c>
      <c r="Y108" s="80" t="str">
        <f t="shared" si="547"/>
        <v>-</v>
      </c>
      <c r="Z108" s="79" t="str">
        <f t="shared" ref="Z108:AA108" si="646">IF(ISNUMBER(AJ416),AJ416,"-")</f>
        <v>-</v>
      </c>
      <c r="AA108" s="80" t="str">
        <f t="shared" si="646"/>
        <v>-</v>
      </c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O108" s="75">
        <v>37.5</v>
      </c>
      <c r="AP108" s="79" t="str">
        <f t="shared" ref="AP108:AQ108" si="647">IF(ISNUMBER(AQ416),AQ416,"-")</f>
        <v>-</v>
      </c>
      <c r="AQ108" s="80" t="str">
        <f t="shared" si="647"/>
        <v>-</v>
      </c>
      <c r="AR108" s="79" t="str">
        <f t="shared" si="550"/>
        <v>-</v>
      </c>
      <c r="AS108" s="80" t="str">
        <f t="shared" si="551"/>
        <v>-</v>
      </c>
      <c r="AT108" s="79" t="str">
        <f t="shared" si="552"/>
        <v>-</v>
      </c>
      <c r="AU108" s="80" t="str">
        <f t="shared" si="553"/>
        <v>-</v>
      </c>
      <c r="AV108" s="79" t="str">
        <f t="shared" si="554"/>
        <v>-</v>
      </c>
      <c r="AW108" s="80" t="str">
        <f t="shared" si="555"/>
        <v>-</v>
      </c>
      <c r="AX108" s="79" t="str">
        <f t="shared" si="556"/>
        <v>-</v>
      </c>
      <c r="AY108" s="80" t="str">
        <f t="shared" si="557"/>
        <v>-</v>
      </c>
      <c r="AZ108" s="79" t="str">
        <f t="shared" si="558"/>
        <v>-</v>
      </c>
      <c r="BA108" s="80" t="str">
        <f t="shared" si="559"/>
        <v>-</v>
      </c>
      <c r="BB108" s="79" t="str">
        <f t="shared" si="560"/>
        <v>-</v>
      </c>
      <c r="BC108" s="80" t="str">
        <f t="shared" si="561"/>
        <v>-</v>
      </c>
      <c r="BD108" s="79" t="str">
        <f t="shared" si="562"/>
        <v>-</v>
      </c>
      <c r="BE108" s="80" t="str">
        <f t="shared" si="563"/>
        <v>-</v>
      </c>
      <c r="BF108" s="79" t="str">
        <f t="shared" si="564"/>
        <v>-</v>
      </c>
      <c r="BG108" s="80" t="str">
        <f t="shared" si="565"/>
        <v>-</v>
      </c>
      <c r="BH108" s="79" t="str">
        <f t="shared" si="566"/>
        <v>-</v>
      </c>
      <c r="BI108" s="80" t="str">
        <f t="shared" si="567"/>
        <v>-</v>
      </c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</row>
    <row r="109" spans="7:71" x14ac:dyDescent="0.25">
      <c r="G109" s="75">
        <v>38</v>
      </c>
      <c r="H109" s="79" t="str">
        <f t="shared" ref="H109:I109" si="648">IF(ISNUMBER(I417),I417,"-")</f>
        <v>-</v>
      </c>
      <c r="I109" s="80" t="str">
        <f t="shared" si="648"/>
        <v>-</v>
      </c>
      <c r="J109" s="79" t="str">
        <f t="shared" ref="J109:K109" si="649">IF(ISNUMBER(L417),L417,"-")</f>
        <v>-</v>
      </c>
      <c r="K109" s="80" t="str">
        <f t="shared" si="649"/>
        <v>-</v>
      </c>
      <c r="L109" s="79" t="str">
        <f t="shared" ref="L109:M109" si="650">IF(ISNUMBER(O417),O417,"-")</f>
        <v>-</v>
      </c>
      <c r="M109" s="80" t="str">
        <f t="shared" si="650"/>
        <v>-</v>
      </c>
      <c r="N109" s="79" t="str">
        <f t="shared" ref="N109:O109" si="651">IF(ISNUMBER(R417),R417,"-")</f>
        <v>-</v>
      </c>
      <c r="O109" s="80" t="str">
        <f t="shared" si="651"/>
        <v>-</v>
      </c>
      <c r="P109" s="79" t="str">
        <f t="shared" ref="P109:Q109" si="652">IF(ISNUMBER(U417),U417,"-")</f>
        <v>-</v>
      </c>
      <c r="Q109" s="80" t="str">
        <f t="shared" si="652"/>
        <v>-</v>
      </c>
      <c r="R109" s="79" t="str">
        <f t="shared" ref="R109:S109" si="653">IF(ISNUMBER(X417),X417,"-")</f>
        <v>-</v>
      </c>
      <c r="S109" s="80" t="str">
        <f t="shared" si="653"/>
        <v>-</v>
      </c>
      <c r="T109" s="79" t="str">
        <f t="shared" si="542"/>
        <v>-</v>
      </c>
      <c r="U109" s="80" t="str">
        <f t="shared" si="543"/>
        <v>-</v>
      </c>
      <c r="V109" s="79" t="str">
        <f t="shared" si="544"/>
        <v>-</v>
      </c>
      <c r="W109" s="80" t="str">
        <f t="shared" si="545"/>
        <v>-</v>
      </c>
      <c r="X109" s="79" t="str">
        <f t="shared" si="546"/>
        <v>-</v>
      </c>
      <c r="Y109" s="80" t="str">
        <f t="shared" si="547"/>
        <v>-</v>
      </c>
      <c r="Z109" s="79" t="str">
        <f t="shared" ref="Z109:AA109" si="654">IF(ISNUMBER(AJ417),AJ417,"-")</f>
        <v>-</v>
      </c>
      <c r="AA109" s="80" t="str">
        <f t="shared" si="654"/>
        <v>-</v>
      </c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O109" s="75">
        <v>38</v>
      </c>
      <c r="AP109" s="79" t="str">
        <f t="shared" ref="AP109:AQ109" si="655">IF(ISNUMBER(AQ417),AQ417,"-")</f>
        <v>-</v>
      </c>
      <c r="AQ109" s="80" t="str">
        <f t="shared" si="655"/>
        <v>-</v>
      </c>
      <c r="AR109" s="79" t="str">
        <f t="shared" si="550"/>
        <v>-</v>
      </c>
      <c r="AS109" s="80" t="str">
        <f t="shared" si="551"/>
        <v>-</v>
      </c>
      <c r="AT109" s="79" t="str">
        <f t="shared" si="552"/>
        <v>-</v>
      </c>
      <c r="AU109" s="80" t="str">
        <f t="shared" si="553"/>
        <v>-</v>
      </c>
      <c r="AV109" s="79" t="str">
        <f t="shared" si="554"/>
        <v>-</v>
      </c>
      <c r="AW109" s="80" t="str">
        <f t="shared" si="555"/>
        <v>-</v>
      </c>
      <c r="AX109" s="79" t="str">
        <f t="shared" si="556"/>
        <v>-</v>
      </c>
      <c r="AY109" s="80" t="str">
        <f t="shared" si="557"/>
        <v>-</v>
      </c>
      <c r="AZ109" s="79" t="str">
        <f t="shared" si="558"/>
        <v>-</v>
      </c>
      <c r="BA109" s="80" t="str">
        <f t="shared" si="559"/>
        <v>-</v>
      </c>
      <c r="BB109" s="79" t="str">
        <f t="shared" si="560"/>
        <v>-</v>
      </c>
      <c r="BC109" s="80" t="str">
        <f t="shared" si="561"/>
        <v>-</v>
      </c>
      <c r="BD109" s="79" t="str">
        <f t="shared" si="562"/>
        <v>-</v>
      </c>
      <c r="BE109" s="80" t="str">
        <f t="shared" si="563"/>
        <v>-</v>
      </c>
      <c r="BF109" s="79" t="str">
        <f t="shared" si="564"/>
        <v>-</v>
      </c>
      <c r="BG109" s="80" t="str">
        <f t="shared" si="565"/>
        <v>-</v>
      </c>
      <c r="BH109" s="79" t="str">
        <f t="shared" si="566"/>
        <v>-</v>
      </c>
      <c r="BI109" s="80" t="str">
        <f t="shared" si="567"/>
        <v>-</v>
      </c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</row>
    <row r="110" spans="7:71" x14ac:dyDescent="0.25">
      <c r="G110" s="75">
        <v>38.5</v>
      </c>
      <c r="H110" s="79" t="str">
        <f t="shared" ref="H110:I110" si="656">IF(ISNUMBER(I418),I418,"-")</f>
        <v>-</v>
      </c>
      <c r="I110" s="80" t="str">
        <f t="shared" si="656"/>
        <v>-</v>
      </c>
      <c r="J110" s="79" t="str">
        <f t="shared" ref="J110:K110" si="657">IF(ISNUMBER(L418),L418,"-")</f>
        <v>-</v>
      </c>
      <c r="K110" s="80" t="str">
        <f t="shared" si="657"/>
        <v>-</v>
      </c>
      <c r="L110" s="79" t="str">
        <f t="shared" ref="L110:M110" si="658">IF(ISNUMBER(O418),O418,"-")</f>
        <v>-</v>
      </c>
      <c r="M110" s="80" t="str">
        <f t="shared" si="658"/>
        <v>-</v>
      </c>
      <c r="N110" s="79" t="str">
        <f t="shared" ref="N110:O110" si="659">IF(ISNUMBER(R418),R418,"-")</f>
        <v>-</v>
      </c>
      <c r="O110" s="80" t="str">
        <f t="shared" si="659"/>
        <v>-</v>
      </c>
      <c r="P110" s="79" t="str">
        <f t="shared" ref="P110:Q110" si="660">IF(ISNUMBER(U418),U418,"-")</f>
        <v>-</v>
      </c>
      <c r="Q110" s="80" t="str">
        <f t="shared" si="660"/>
        <v>-</v>
      </c>
      <c r="R110" s="79" t="str">
        <f t="shared" ref="R110:S110" si="661">IF(ISNUMBER(X418),X418,"-")</f>
        <v>-</v>
      </c>
      <c r="S110" s="80" t="str">
        <f t="shared" si="661"/>
        <v>-</v>
      </c>
      <c r="T110" s="79" t="str">
        <f t="shared" si="542"/>
        <v>-</v>
      </c>
      <c r="U110" s="80" t="str">
        <f t="shared" si="543"/>
        <v>-</v>
      </c>
      <c r="V110" s="79" t="str">
        <f t="shared" si="544"/>
        <v>-</v>
      </c>
      <c r="W110" s="80" t="str">
        <f t="shared" si="545"/>
        <v>-</v>
      </c>
      <c r="X110" s="79" t="str">
        <f t="shared" si="546"/>
        <v>-</v>
      </c>
      <c r="Y110" s="80" t="str">
        <f t="shared" si="547"/>
        <v>-</v>
      </c>
      <c r="Z110" s="79" t="str">
        <f t="shared" ref="Z110:AA110" si="662">IF(ISNUMBER(AJ418),AJ418,"-")</f>
        <v>-</v>
      </c>
      <c r="AA110" s="80" t="str">
        <f t="shared" si="662"/>
        <v>-</v>
      </c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O110" s="75">
        <v>38.5</v>
      </c>
      <c r="AP110" s="79" t="str">
        <f t="shared" ref="AP110:AQ110" si="663">IF(ISNUMBER(AQ418),AQ418,"-")</f>
        <v>-</v>
      </c>
      <c r="AQ110" s="80" t="str">
        <f t="shared" si="663"/>
        <v>-</v>
      </c>
      <c r="AR110" s="79" t="str">
        <f t="shared" si="550"/>
        <v>-</v>
      </c>
      <c r="AS110" s="80" t="str">
        <f t="shared" si="551"/>
        <v>-</v>
      </c>
      <c r="AT110" s="79" t="str">
        <f t="shared" si="552"/>
        <v>-</v>
      </c>
      <c r="AU110" s="80" t="str">
        <f t="shared" si="553"/>
        <v>-</v>
      </c>
      <c r="AV110" s="79" t="str">
        <f t="shared" si="554"/>
        <v>-</v>
      </c>
      <c r="AW110" s="80" t="str">
        <f t="shared" si="555"/>
        <v>-</v>
      </c>
      <c r="AX110" s="79" t="str">
        <f t="shared" si="556"/>
        <v>-</v>
      </c>
      <c r="AY110" s="80" t="str">
        <f t="shared" si="557"/>
        <v>-</v>
      </c>
      <c r="AZ110" s="79" t="str">
        <f t="shared" si="558"/>
        <v>-</v>
      </c>
      <c r="BA110" s="80" t="str">
        <f t="shared" si="559"/>
        <v>-</v>
      </c>
      <c r="BB110" s="79" t="str">
        <f t="shared" si="560"/>
        <v>-</v>
      </c>
      <c r="BC110" s="80" t="str">
        <f t="shared" si="561"/>
        <v>-</v>
      </c>
      <c r="BD110" s="79" t="str">
        <f t="shared" si="562"/>
        <v>-</v>
      </c>
      <c r="BE110" s="80" t="str">
        <f t="shared" si="563"/>
        <v>-</v>
      </c>
      <c r="BF110" s="79" t="str">
        <f t="shared" si="564"/>
        <v>-</v>
      </c>
      <c r="BG110" s="80" t="str">
        <f t="shared" si="565"/>
        <v>-</v>
      </c>
      <c r="BH110" s="79" t="str">
        <f t="shared" si="566"/>
        <v>-</v>
      </c>
      <c r="BI110" s="80" t="str">
        <f t="shared" si="567"/>
        <v>-</v>
      </c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</row>
    <row r="111" spans="7:71" x14ac:dyDescent="0.25">
      <c r="G111" s="75">
        <v>39</v>
      </c>
      <c r="H111" s="79" t="str">
        <f t="shared" ref="H111:I111" si="664">IF(ISNUMBER(I419),I419,"-")</f>
        <v>-</v>
      </c>
      <c r="I111" s="80" t="str">
        <f t="shared" si="664"/>
        <v>-</v>
      </c>
      <c r="J111" s="79" t="str">
        <f t="shared" ref="J111:K111" si="665">IF(ISNUMBER(L419),L419,"-")</f>
        <v>-</v>
      </c>
      <c r="K111" s="80" t="str">
        <f t="shared" si="665"/>
        <v>-</v>
      </c>
      <c r="L111" s="79" t="str">
        <f t="shared" ref="L111:M111" si="666">IF(ISNUMBER(O419),O419,"-")</f>
        <v>-</v>
      </c>
      <c r="M111" s="80" t="str">
        <f t="shared" si="666"/>
        <v>-</v>
      </c>
      <c r="N111" s="79" t="str">
        <f t="shared" ref="N111:O111" si="667">IF(ISNUMBER(R419),R419,"-")</f>
        <v>-</v>
      </c>
      <c r="O111" s="80" t="str">
        <f t="shared" si="667"/>
        <v>-</v>
      </c>
      <c r="P111" s="79" t="str">
        <f t="shared" ref="P111:Q111" si="668">IF(ISNUMBER(U419),U419,"-")</f>
        <v>-</v>
      </c>
      <c r="Q111" s="80" t="str">
        <f t="shared" si="668"/>
        <v>-</v>
      </c>
      <c r="R111" s="79" t="str">
        <f t="shared" ref="R111:S111" si="669">IF(ISNUMBER(X419),X419,"-")</f>
        <v>-</v>
      </c>
      <c r="S111" s="80" t="str">
        <f t="shared" si="669"/>
        <v>-</v>
      </c>
      <c r="T111" s="79" t="str">
        <f t="shared" si="542"/>
        <v>-</v>
      </c>
      <c r="U111" s="80" t="str">
        <f t="shared" si="543"/>
        <v>-</v>
      </c>
      <c r="V111" s="79" t="str">
        <f t="shared" si="544"/>
        <v>-</v>
      </c>
      <c r="W111" s="80" t="str">
        <f t="shared" si="545"/>
        <v>-</v>
      </c>
      <c r="X111" s="79" t="str">
        <f t="shared" si="546"/>
        <v>-</v>
      </c>
      <c r="Y111" s="80" t="str">
        <f t="shared" si="547"/>
        <v>-</v>
      </c>
      <c r="Z111" s="79" t="str">
        <f t="shared" ref="Z111:AA111" si="670">IF(ISNUMBER(AJ419),AJ419,"-")</f>
        <v>-</v>
      </c>
      <c r="AA111" s="80" t="str">
        <f t="shared" si="670"/>
        <v>-</v>
      </c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O111" s="75">
        <v>39</v>
      </c>
      <c r="AP111" s="79" t="str">
        <f t="shared" ref="AP111:AQ111" si="671">IF(ISNUMBER(AQ419),AQ419,"-")</f>
        <v>-</v>
      </c>
      <c r="AQ111" s="80" t="str">
        <f t="shared" si="671"/>
        <v>-</v>
      </c>
      <c r="AR111" s="79" t="str">
        <f t="shared" si="550"/>
        <v>-</v>
      </c>
      <c r="AS111" s="80" t="str">
        <f t="shared" si="551"/>
        <v>-</v>
      </c>
      <c r="AT111" s="79" t="str">
        <f t="shared" si="552"/>
        <v>-</v>
      </c>
      <c r="AU111" s="80" t="str">
        <f t="shared" si="553"/>
        <v>-</v>
      </c>
      <c r="AV111" s="79" t="str">
        <f t="shared" si="554"/>
        <v>-</v>
      </c>
      <c r="AW111" s="80" t="str">
        <f t="shared" si="555"/>
        <v>-</v>
      </c>
      <c r="AX111" s="79" t="str">
        <f t="shared" si="556"/>
        <v>-</v>
      </c>
      <c r="AY111" s="80" t="str">
        <f t="shared" si="557"/>
        <v>-</v>
      </c>
      <c r="AZ111" s="79" t="str">
        <f t="shared" si="558"/>
        <v>-</v>
      </c>
      <c r="BA111" s="80" t="str">
        <f t="shared" si="559"/>
        <v>-</v>
      </c>
      <c r="BB111" s="79" t="str">
        <f t="shared" si="560"/>
        <v>-</v>
      </c>
      <c r="BC111" s="80" t="str">
        <f t="shared" si="561"/>
        <v>-</v>
      </c>
      <c r="BD111" s="79" t="str">
        <f t="shared" si="562"/>
        <v>-</v>
      </c>
      <c r="BE111" s="80" t="str">
        <f t="shared" si="563"/>
        <v>-</v>
      </c>
      <c r="BF111" s="79" t="str">
        <f t="shared" si="564"/>
        <v>-</v>
      </c>
      <c r="BG111" s="80" t="str">
        <f t="shared" si="565"/>
        <v>-</v>
      </c>
      <c r="BH111" s="79" t="str">
        <f t="shared" si="566"/>
        <v>-</v>
      </c>
      <c r="BI111" s="80" t="str">
        <f t="shared" si="567"/>
        <v>-</v>
      </c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</row>
    <row r="112" spans="7:71" x14ac:dyDescent="0.25">
      <c r="G112" s="75">
        <v>39.5</v>
      </c>
      <c r="H112" s="79" t="str">
        <f t="shared" ref="H112:I112" si="672">IF(ISNUMBER(I420),I420,"-")</f>
        <v>-</v>
      </c>
      <c r="I112" s="80" t="str">
        <f t="shared" si="672"/>
        <v>-</v>
      </c>
      <c r="J112" s="79" t="str">
        <f t="shared" ref="J112:K112" si="673">IF(ISNUMBER(L420),L420,"-")</f>
        <v>-</v>
      </c>
      <c r="K112" s="80" t="str">
        <f t="shared" si="673"/>
        <v>-</v>
      </c>
      <c r="L112" s="79" t="str">
        <f t="shared" ref="L112:M112" si="674">IF(ISNUMBER(O420),O420,"-")</f>
        <v>-</v>
      </c>
      <c r="M112" s="80" t="str">
        <f t="shared" si="674"/>
        <v>-</v>
      </c>
      <c r="N112" s="79" t="str">
        <f t="shared" ref="N112:O112" si="675">IF(ISNUMBER(R420),R420,"-")</f>
        <v>-</v>
      </c>
      <c r="O112" s="80" t="str">
        <f t="shared" si="675"/>
        <v>-</v>
      </c>
      <c r="P112" s="79" t="str">
        <f t="shared" ref="P112:Q112" si="676">IF(ISNUMBER(U420),U420,"-")</f>
        <v>-</v>
      </c>
      <c r="Q112" s="80" t="str">
        <f t="shared" si="676"/>
        <v>-</v>
      </c>
      <c r="R112" s="79" t="str">
        <f t="shared" ref="R112:S112" si="677">IF(ISNUMBER(X420),X420,"-")</f>
        <v>-</v>
      </c>
      <c r="S112" s="80" t="str">
        <f t="shared" si="677"/>
        <v>-</v>
      </c>
      <c r="T112" s="79" t="str">
        <f t="shared" si="542"/>
        <v>-</v>
      </c>
      <c r="U112" s="80" t="str">
        <f t="shared" si="543"/>
        <v>-</v>
      </c>
      <c r="V112" s="79" t="str">
        <f t="shared" si="544"/>
        <v>-</v>
      </c>
      <c r="W112" s="80" t="str">
        <f t="shared" si="545"/>
        <v>-</v>
      </c>
      <c r="X112" s="79" t="str">
        <f t="shared" si="546"/>
        <v>-</v>
      </c>
      <c r="Y112" s="80" t="str">
        <f t="shared" si="547"/>
        <v>-</v>
      </c>
      <c r="Z112" s="79" t="str">
        <f t="shared" ref="Z112:AA112" si="678">IF(ISNUMBER(AJ420),AJ420,"-")</f>
        <v>-</v>
      </c>
      <c r="AA112" s="80" t="str">
        <f t="shared" si="678"/>
        <v>-</v>
      </c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O112" s="75">
        <v>39.5</v>
      </c>
      <c r="AP112" s="79" t="str">
        <f t="shared" ref="AP112:AQ112" si="679">IF(ISNUMBER(AQ420),AQ420,"-")</f>
        <v>-</v>
      </c>
      <c r="AQ112" s="80" t="str">
        <f t="shared" si="679"/>
        <v>-</v>
      </c>
      <c r="AR112" s="79" t="str">
        <f t="shared" si="550"/>
        <v>-</v>
      </c>
      <c r="AS112" s="80" t="str">
        <f t="shared" si="551"/>
        <v>-</v>
      </c>
      <c r="AT112" s="79" t="str">
        <f t="shared" si="552"/>
        <v>-</v>
      </c>
      <c r="AU112" s="80" t="str">
        <f t="shared" si="553"/>
        <v>-</v>
      </c>
      <c r="AV112" s="79" t="str">
        <f t="shared" si="554"/>
        <v>-</v>
      </c>
      <c r="AW112" s="80" t="str">
        <f t="shared" si="555"/>
        <v>-</v>
      </c>
      <c r="AX112" s="79" t="str">
        <f t="shared" si="556"/>
        <v>-</v>
      </c>
      <c r="AY112" s="80" t="str">
        <f t="shared" si="557"/>
        <v>-</v>
      </c>
      <c r="AZ112" s="79" t="str">
        <f t="shared" si="558"/>
        <v>-</v>
      </c>
      <c r="BA112" s="80" t="str">
        <f t="shared" si="559"/>
        <v>-</v>
      </c>
      <c r="BB112" s="79" t="str">
        <f t="shared" si="560"/>
        <v>-</v>
      </c>
      <c r="BC112" s="80" t="str">
        <f t="shared" si="561"/>
        <v>-</v>
      </c>
      <c r="BD112" s="79" t="str">
        <f t="shared" si="562"/>
        <v>-</v>
      </c>
      <c r="BE112" s="80" t="str">
        <f t="shared" si="563"/>
        <v>-</v>
      </c>
      <c r="BF112" s="79" t="str">
        <f t="shared" si="564"/>
        <v>-</v>
      </c>
      <c r="BG112" s="80" t="str">
        <f t="shared" si="565"/>
        <v>-</v>
      </c>
      <c r="BH112" s="79" t="str">
        <f t="shared" si="566"/>
        <v>-</v>
      </c>
      <c r="BI112" s="80" t="str">
        <f t="shared" si="567"/>
        <v>-</v>
      </c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</row>
    <row r="113" spans="7:71" ht="15" customHeight="1" x14ac:dyDescent="0.25">
      <c r="G113" s="75">
        <v>40</v>
      </c>
      <c r="H113" s="79" t="str">
        <f t="shared" ref="H113:I113" si="680">IF(ISNUMBER(I421),I421,"-")</f>
        <v>-</v>
      </c>
      <c r="I113" s="80" t="str">
        <f t="shared" si="680"/>
        <v>-</v>
      </c>
      <c r="J113" s="79" t="str">
        <f t="shared" ref="J113:K113" si="681">IF(ISNUMBER(L421),L421,"-")</f>
        <v>-</v>
      </c>
      <c r="K113" s="80" t="str">
        <f t="shared" si="681"/>
        <v>-</v>
      </c>
      <c r="L113" s="79" t="str">
        <f t="shared" ref="L113:M113" si="682">IF(ISNUMBER(O421),O421,"-")</f>
        <v>-</v>
      </c>
      <c r="M113" s="80" t="str">
        <f t="shared" si="682"/>
        <v>-</v>
      </c>
      <c r="N113" s="79" t="str">
        <f t="shared" ref="N113:O113" si="683">IF(ISNUMBER(R421),R421,"-")</f>
        <v>-</v>
      </c>
      <c r="O113" s="80" t="str">
        <f t="shared" si="683"/>
        <v>-</v>
      </c>
      <c r="P113" s="79" t="str">
        <f t="shared" ref="P113:Q113" si="684">IF(ISNUMBER(U421),U421,"-")</f>
        <v>-</v>
      </c>
      <c r="Q113" s="80" t="str">
        <f t="shared" si="684"/>
        <v>-</v>
      </c>
      <c r="R113" s="79" t="str">
        <f t="shared" ref="R113:S113" si="685">IF(ISNUMBER(X421),X421,"-")</f>
        <v>-</v>
      </c>
      <c r="S113" s="80" t="str">
        <f t="shared" si="685"/>
        <v>-</v>
      </c>
      <c r="T113" s="79" t="str">
        <f t="shared" si="542"/>
        <v>-</v>
      </c>
      <c r="U113" s="80" t="str">
        <f t="shared" si="543"/>
        <v>-</v>
      </c>
      <c r="V113" s="79" t="str">
        <f t="shared" si="544"/>
        <v>-</v>
      </c>
      <c r="W113" s="80" t="str">
        <f t="shared" si="545"/>
        <v>-</v>
      </c>
      <c r="X113" s="79" t="str">
        <f t="shared" si="546"/>
        <v>-</v>
      </c>
      <c r="Y113" s="80" t="str">
        <f t="shared" si="547"/>
        <v>-</v>
      </c>
      <c r="Z113" s="79" t="str">
        <f t="shared" ref="Z113:AA113" si="686">IF(ISNUMBER(AJ421),AJ421,"-")</f>
        <v>-</v>
      </c>
      <c r="AA113" s="80" t="str">
        <f t="shared" si="686"/>
        <v>-</v>
      </c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O113" s="75">
        <v>40</v>
      </c>
      <c r="AP113" s="79" t="str">
        <f t="shared" ref="AP113:AQ113" si="687">IF(ISNUMBER(AQ421),AQ421,"-")</f>
        <v>-</v>
      </c>
      <c r="AQ113" s="80" t="str">
        <f t="shared" si="687"/>
        <v>-</v>
      </c>
      <c r="AR113" s="79" t="str">
        <f t="shared" si="550"/>
        <v>-</v>
      </c>
      <c r="AS113" s="80" t="str">
        <f t="shared" si="551"/>
        <v>-</v>
      </c>
      <c r="AT113" s="79" t="str">
        <f t="shared" si="552"/>
        <v>-</v>
      </c>
      <c r="AU113" s="80" t="str">
        <f t="shared" si="553"/>
        <v>-</v>
      </c>
      <c r="AV113" s="79" t="str">
        <f t="shared" si="554"/>
        <v>-</v>
      </c>
      <c r="AW113" s="80" t="str">
        <f t="shared" si="555"/>
        <v>-</v>
      </c>
      <c r="AX113" s="79" t="str">
        <f t="shared" si="556"/>
        <v>-</v>
      </c>
      <c r="AY113" s="80" t="str">
        <f t="shared" si="557"/>
        <v>-</v>
      </c>
      <c r="AZ113" s="79" t="str">
        <f t="shared" si="558"/>
        <v>-</v>
      </c>
      <c r="BA113" s="80" t="str">
        <f t="shared" si="559"/>
        <v>-</v>
      </c>
      <c r="BB113" s="79" t="str">
        <f t="shared" si="560"/>
        <v>-</v>
      </c>
      <c r="BC113" s="80" t="str">
        <f t="shared" si="561"/>
        <v>-</v>
      </c>
      <c r="BD113" s="79" t="str">
        <f t="shared" si="562"/>
        <v>-</v>
      </c>
      <c r="BE113" s="80" t="str">
        <f t="shared" si="563"/>
        <v>-</v>
      </c>
      <c r="BF113" s="79" t="str">
        <f t="shared" si="564"/>
        <v>-</v>
      </c>
      <c r="BG113" s="80" t="str">
        <f t="shared" si="565"/>
        <v>-</v>
      </c>
      <c r="BH113" s="79" t="str">
        <f t="shared" si="566"/>
        <v>-</v>
      </c>
      <c r="BI113" s="80" t="str">
        <f t="shared" si="567"/>
        <v>-</v>
      </c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</row>
    <row r="114" spans="7:71" x14ac:dyDescent="0.25">
      <c r="G114" s="75">
        <v>40.5</v>
      </c>
      <c r="H114" s="79" t="str">
        <f t="shared" ref="H114:I114" si="688">IF(ISNUMBER(I422),I422,"-")</f>
        <v>-</v>
      </c>
      <c r="I114" s="80" t="str">
        <f t="shared" si="688"/>
        <v>-</v>
      </c>
      <c r="J114" s="79" t="str">
        <f t="shared" ref="J114:K114" si="689">IF(ISNUMBER(L422),L422,"-")</f>
        <v>-</v>
      </c>
      <c r="K114" s="80" t="str">
        <f t="shared" si="689"/>
        <v>-</v>
      </c>
      <c r="L114" s="79" t="str">
        <f t="shared" ref="L114:M114" si="690">IF(ISNUMBER(O422),O422,"-")</f>
        <v>-</v>
      </c>
      <c r="M114" s="80" t="str">
        <f t="shared" si="690"/>
        <v>-</v>
      </c>
      <c r="N114" s="79" t="str">
        <f t="shared" ref="N114:O114" si="691">IF(ISNUMBER(R422),R422,"-")</f>
        <v>-</v>
      </c>
      <c r="O114" s="80" t="str">
        <f t="shared" si="691"/>
        <v>-</v>
      </c>
      <c r="P114" s="79" t="str">
        <f t="shared" ref="P114:Q114" si="692">IF(ISNUMBER(U422),U422,"-")</f>
        <v>-</v>
      </c>
      <c r="Q114" s="80" t="str">
        <f t="shared" si="692"/>
        <v>-</v>
      </c>
      <c r="R114" s="79" t="str">
        <f t="shared" ref="R114:S114" si="693">IF(ISNUMBER(X422),X422,"-")</f>
        <v>-</v>
      </c>
      <c r="S114" s="80" t="str">
        <f t="shared" si="693"/>
        <v>-</v>
      </c>
      <c r="T114" s="79" t="str">
        <f t="shared" si="542"/>
        <v>-</v>
      </c>
      <c r="U114" s="80" t="str">
        <f t="shared" si="543"/>
        <v>-</v>
      </c>
      <c r="V114" s="79" t="str">
        <f t="shared" si="544"/>
        <v>-</v>
      </c>
      <c r="W114" s="80" t="str">
        <f t="shared" si="545"/>
        <v>-</v>
      </c>
      <c r="X114" s="79" t="str">
        <f t="shared" si="546"/>
        <v>-</v>
      </c>
      <c r="Y114" s="80" t="str">
        <f t="shared" si="547"/>
        <v>-</v>
      </c>
      <c r="Z114" s="79" t="str">
        <f t="shared" ref="Z114:AA114" si="694">IF(ISNUMBER(AJ422),AJ422,"-")</f>
        <v>-</v>
      </c>
      <c r="AA114" s="80" t="str">
        <f t="shared" si="694"/>
        <v>-</v>
      </c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O114" s="75">
        <v>40.5</v>
      </c>
      <c r="AP114" s="79" t="str">
        <f t="shared" ref="AP114:AQ114" si="695">IF(ISNUMBER(AQ422),AQ422,"-")</f>
        <v>-</v>
      </c>
      <c r="AQ114" s="80" t="str">
        <f t="shared" si="695"/>
        <v>-</v>
      </c>
      <c r="AR114" s="79" t="str">
        <f t="shared" si="550"/>
        <v>-</v>
      </c>
      <c r="AS114" s="80" t="str">
        <f t="shared" si="551"/>
        <v>-</v>
      </c>
      <c r="AT114" s="79" t="str">
        <f t="shared" si="552"/>
        <v>-</v>
      </c>
      <c r="AU114" s="80" t="str">
        <f t="shared" si="553"/>
        <v>-</v>
      </c>
      <c r="AV114" s="79" t="str">
        <f t="shared" si="554"/>
        <v>-</v>
      </c>
      <c r="AW114" s="80" t="str">
        <f t="shared" si="555"/>
        <v>-</v>
      </c>
      <c r="AX114" s="79" t="str">
        <f t="shared" si="556"/>
        <v>-</v>
      </c>
      <c r="AY114" s="80" t="str">
        <f t="shared" si="557"/>
        <v>-</v>
      </c>
      <c r="AZ114" s="79" t="str">
        <f t="shared" si="558"/>
        <v>-</v>
      </c>
      <c r="BA114" s="80" t="str">
        <f t="shared" si="559"/>
        <v>-</v>
      </c>
      <c r="BB114" s="79" t="str">
        <f t="shared" si="560"/>
        <v>-</v>
      </c>
      <c r="BC114" s="80" t="str">
        <f t="shared" si="561"/>
        <v>-</v>
      </c>
      <c r="BD114" s="79" t="str">
        <f t="shared" si="562"/>
        <v>-</v>
      </c>
      <c r="BE114" s="80" t="str">
        <f t="shared" si="563"/>
        <v>-</v>
      </c>
      <c r="BF114" s="79" t="str">
        <f t="shared" si="564"/>
        <v>-</v>
      </c>
      <c r="BG114" s="80" t="str">
        <f t="shared" si="565"/>
        <v>-</v>
      </c>
      <c r="BH114" s="79" t="str">
        <f t="shared" si="566"/>
        <v>-</v>
      </c>
      <c r="BI114" s="80" t="str">
        <f t="shared" si="567"/>
        <v>-</v>
      </c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</row>
    <row r="115" spans="7:71" x14ac:dyDescent="0.25">
      <c r="G115" s="75">
        <v>41</v>
      </c>
      <c r="H115" s="79" t="str">
        <f t="shared" ref="H115:I115" si="696">IF(ISNUMBER(I423),I423,"-")</f>
        <v>-</v>
      </c>
      <c r="I115" s="80" t="str">
        <f t="shared" si="696"/>
        <v>-</v>
      </c>
      <c r="J115" s="79" t="str">
        <f t="shared" ref="J115:K115" si="697">IF(ISNUMBER(L423),L423,"-")</f>
        <v>-</v>
      </c>
      <c r="K115" s="80" t="str">
        <f t="shared" si="697"/>
        <v>-</v>
      </c>
      <c r="L115" s="79" t="str">
        <f t="shared" ref="L115:M115" si="698">IF(ISNUMBER(O423),O423,"-")</f>
        <v>-</v>
      </c>
      <c r="M115" s="80" t="str">
        <f t="shared" si="698"/>
        <v>-</v>
      </c>
      <c r="N115" s="79" t="str">
        <f t="shared" ref="N115:O115" si="699">IF(ISNUMBER(R423),R423,"-")</f>
        <v>-</v>
      </c>
      <c r="O115" s="80" t="str">
        <f t="shared" si="699"/>
        <v>-</v>
      </c>
      <c r="P115" s="79" t="str">
        <f t="shared" ref="P115:Q115" si="700">IF(ISNUMBER(U423),U423,"-")</f>
        <v>-</v>
      </c>
      <c r="Q115" s="80" t="str">
        <f t="shared" si="700"/>
        <v>-</v>
      </c>
      <c r="R115" s="79" t="str">
        <f t="shared" ref="R115:S115" si="701">IF(ISNUMBER(X423),X423,"-")</f>
        <v>-</v>
      </c>
      <c r="S115" s="80" t="str">
        <f t="shared" si="701"/>
        <v>-</v>
      </c>
      <c r="T115" s="79" t="str">
        <f t="shared" si="542"/>
        <v>-</v>
      </c>
      <c r="U115" s="80" t="str">
        <f t="shared" si="543"/>
        <v>-</v>
      </c>
      <c r="V115" s="79" t="str">
        <f t="shared" si="544"/>
        <v>-</v>
      </c>
      <c r="W115" s="80" t="str">
        <f t="shared" si="545"/>
        <v>-</v>
      </c>
      <c r="X115" s="79" t="str">
        <f t="shared" si="546"/>
        <v>-</v>
      </c>
      <c r="Y115" s="80" t="str">
        <f t="shared" si="547"/>
        <v>-</v>
      </c>
      <c r="Z115" s="79" t="str">
        <f t="shared" ref="Z115:AA115" si="702">IF(ISNUMBER(AJ423),AJ423,"-")</f>
        <v>-</v>
      </c>
      <c r="AA115" s="80" t="str">
        <f t="shared" si="702"/>
        <v>-</v>
      </c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O115" s="75">
        <v>41</v>
      </c>
      <c r="AP115" s="79" t="str">
        <f t="shared" ref="AP115:AQ115" si="703">IF(ISNUMBER(AQ423),AQ423,"-")</f>
        <v>-</v>
      </c>
      <c r="AQ115" s="80" t="str">
        <f t="shared" si="703"/>
        <v>-</v>
      </c>
      <c r="AR115" s="79" t="str">
        <f t="shared" si="550"/>
        <v>-</v>
      </c>
      <c r="AS115" s="80" t="str">
        <f t="shared" si="551"/>
        <v>-</v>
      </c>
      <c r="AT115" s="79" t="str">
        <f t="shared" si="552"/>
        <v>-</v>
      </c>
      <c r="AU115" s="80" t="str">
        <f t="shared" si="553"/>
        <v>-</v>
      </c>
      <c r="AV115" s="79" t="str">
        <f t="shared" si="554"/>
        <v>-</v>
      </c>
      <c r="AW115" s="80" t="str">
        <f t="shared" si="555"/>
        <v>-</v>
      </c>
      <c r="AX115" s="79" t="str">
        <f t="shared" si="556"/>
        <v>-</v>
      </c>
      <c r="AY115" s="80" t="str">
        <f t="shared" si="557"/>
        <v>-</v>
      </c>
      <c r="AZ115" s="79" t="str">
        <f t="shared" si="558"/>
        <v>-</v>
      </c>
      <c r="BA115" s="80" t="str">
        <f t="shared" si="559"/>
        <v>-</v>
      </c>
      <c r="BB115" s="79" t="str">
        <f t="shared" si="560"/>
        <v>-</v>
      </c>
      <c r="BC115" s="80" t="str">
        <f t="shared" si="561"/>
        <v>-</v>
      </c>
      <c r="BD115" s="79" t="str">
        <f t="shared" si="562"/>
        <v>-</v>
      </c>
      <c r="BE115" s="80" t="str">
        <f t="shared" si="563"/>
        <v>-</v>
      </c>
      <c r="BF115" s="79" t="str">
        <f t="shared" si="564"/>
        <v>-</v>
      </c>
      <c r="BG115" s="80" t="str">
        <f t="shared" si="565"/>
        <v>-</v>
      </c>
      <c r="BH115" s="79" t="str">
        <f t="shared" si="566"/>
        <v>-</v>
      </c>
      <c r="BI115" s="80" t="str">
        <f t="shared" si="567"/>
        <v>-</v>
      </c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</row>
    <row r="116" spans="7:71" x14ac:dyDescent="0.25">
      <c r="G116" s="75">
        <v>41.5</v>
      </c>
      <c r="H116" s="79" t="str">
        <f t="shared" ref="H116:I116" si="704">IF(ISNUMBER(I424),I424,"-")</f>
        <v>-</v>
      </c>
      <c r="I116" s="80" t="str">
        <f t="shared" si="704"/>
        <v>-</v>
      </c>
      <c r="J116" s="79" t="str">
        <f t="shared" ref="J116:K116" si="705">IF(ISNUMBER(L424),L424,"-")</f>
        <v>-</v>
      </c>
      <c r="K116" s="80" t="str">
        <f t="shared" si="705"/>
        <v>-</v>
      </c>
      <c r="L116" s="79" t="str">
        <f t="shared" ref="L116:M116" si="706">IF(ISNUMBER(O424),O424,"-")</f>
        <v>-</v>
      </c>
      <c r="M116" s="80" t="str">
        <f t="shared" si="706"/>
        <v>-</v>
      </c>
      <c r="N116" s="79" t="str">
        <f t="shared" ref="N116:O116" si="707">IF(ISNUMBER(R424),R424,"-")</f>
        <v>-</v>
      </c>
      <c r="O116" s="80" t="str">
        <f t="shared" si="707"/>
        <v>-</v>
      </c>
      <c r="P116" s="79" t="str">
        <f t="shared" ref="P116:Q116" si="708">IF(ISNUMBER(U424),U424,"-")</f>
        <v>-</v>
      </c>
      <c r="Q116" s="80" t="str">
        <f t="shared" si="708"/>
        <v>-</v>
      </c>
      <c r="R116" s="79" t="str">
        <f t="shared" ref="R116:S116" si="709">IF(ISNUMBER(X424),X424,"-")</f>
        <v>-</v>
      </c>
      <c r="S116" s="80" t="str">
        <f t="shared" si="709"/>
        <v>-</v>
      </c>
      <c r="T116" s="79" t="str">
        <f t="shared" si="542"/>
        <v>-</v>
      </c>
      <c r="U116" s="80" t="str">
        <f t="shared" si="543"/>
        <v>-</v>
      </c>
      <c r="V116" s="79" t="str">
        <f t="shared" si="544"/>
        <v>-</v>
      </c>
      <c r="W116" s="80" t="str">
        <f t="shared" si="545"/>
        <v>-</v>
      </c>
      <c r="X116" s="79" t="str">
        <f t="shared" si="546"/>
        <v>-</v>
      </c>
      <c r="Y116" s="80" t="str">
        <f t="shared" si="547"/>
        <v>-</v>
      </c>
      <c r="Z116" s="79" t="str">
        <f t="shared" ref="Z116:AA116" si="710">IF(ISNUMBER(AJ424),AJ424,"-")</f>
        <v>-</v>
      </c>
      <c r="AA116" s="80" t="str">
        <f t="shared" si="710"/>
        <v>-</v>
      </c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O116" s="75">
        <v>41.5</v>
      </c>
      <c r="AP116" s="79" t="str">
        <f t="shared" ref="AP116:AQ116" si="711">IF(ISNUMBER(AQ424),AQ424,"-")</f>
        <v>-</v>
      </c>
      <c r="AQ116" s="80" t="str">
        <f t="shared" si="711"/>
        <v>-</v>
      </c>
      <c r="AR116" s="79" t="str">
        <f t="shared" si="550"/>
        <v>-</v>
      </c>
      <c r="AS116" s="80" t="str">
        <f t="shared" si="551"/>
        <v>-</v>
      </c>
      <c r="AT116" s="79" t="str">
        <f t="shared" si="552"/>
        <v>-</v>
      </c>
      <c r="AU116" s="80" t="str">
        <f t="shared" si="553"/>
        <v>-</v>
      </c>
      <c r="AV116" s="79" t="str">
        <f t="shared" si="554"/>
        <v>-</v>
      </c>
      <c r="AW116" s="80" t="str">
        <f t="shared" si="555"/>
        <v>-</v>
      </c>
      <c r="AX116" s="79" t="str">
        <f t="shared" si="556"/>
        <v>-</v>
      </c>
      <c r="AY116" s="80" t="str">
        <f t="shared" si="557"/>
        <v>-</v>
      </c>
      <c r="AZ116" s="79" t="str">
        <f t="shared" si="558"/>
        <v>-</v>
      </c>
      <c r="BA116" s="80" t="str">
        <f t="shared" si="559"/>
        <v>-</v>
      </c>
      <c r="BB116" s="79" t="str">
        <f t="shared" si="560"/>
        <v>-</v>
      </c>
      <c r="BC116" s="80" t="str">
        <f t="shared" si="561"/>
        <v>-</v>
      </c>
      <c r="BD116" s="79" t="str">
        <f t="shared" si="562"/>
        <v>-</v>
      </c>
      <c r="BE116" s="80" t="str">
        <f t="shared" si="563"/>
        <v>-</v>
      </c>
      <c r="BF116" s="79" t="str">
        <f t="shared" si="564"/>
        <v>-</v>
      </c>
      <c r="BG116" s="80" t="str">
        <f t="shared" si="565"/>
        <v>-</v>
      </c>
      <c r="BH116" s="79" t="str">
        <f t="shared" si="566"/>
        <v>-</v>
      </c>
      <c r="BI116" s="80" t="str">
        <f t="shared" si="567"/>
        <v>-</v>
      </c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</row>
    <row r="117" spans="7:71" x14ac:dyDescent="0.25">
      <c r="G117" s="75">
        <v>42</v>
      </c>
      <c r="H117" s="79" t="str">
        <f t="shared" ref="H117:I117" si="712">IF(ISNUMBER(I425),I425,"-")</f>
        <v>-</v>
      </c>
      <c r="I117" s="80" t="str">
        <f t="shared" si="712"/>
        <v>-</v>
      </c>
      <c r="J117" s="79" t="str">
        <f t="shared" ref="J117:K117" si="713">IF(ISNUMBER(L425),L425,"-")</f>
        <v>-</v>
      </c>
      <c r="K117" s="80" t="str">
        <f t="shared" si="713"/>
        <v>-</v>
      </c>
      <c r="L117" s="79" t="str">
        <f t="shared" ref="L117:M117" si="714">IF(ISNUMBER(O425),O425,"-")</f>
        <v>-</v>
      </c>
      <c r="M117" s="80" t="str">
        <f t="shared" si="714"/>
        <v>-</v>
      </c>
      <c r="N117" s="79" t="str">
        <f t="shared" ref="N117:O117" si="715">IF(ISNUMBER(R425),R425,"-")</f>
        <v>-</v>
      </c>
      <c r="O117" s="80" t="str">
        <f t="shared" si="715"/>
        <v>-</v>
      </c>
      <c r="P117" s="79" t="str">
        <f t="shared" ref="P117:Q117" si="716">IF(ISNUMBER(U425),U425,"-")</f>
        <v>-</v>
      </c>
      <c r="Q117" s="80" t="str">
        <f t="shared" si="716"/>
        <v>-</v>
      </c>
      <c r="R117" s="79" t="str">
        <f t="shared" ref="R117:S117" si="717">IF(ISNUMBER(X425),X425,"-")</f>
        <v>-</v>
      </c>
      <c r="S117" s="80" t="str">
        <f t="shared" si="717"/>
        <v>-</v>
      </c>
      <c r="T117" s="79" t="str">
        <f t="shared" si="542"/>
        <v>-</v>
      </c>
      <c r="U117" s="80" t="str">
        <f t="shared" si="543"/>
        <v>-</v>
      </c>
      <c r="V117" s="79" t="str">
        <f t="shared" si="544"/>
        <v>-</v>
      </c>
      <c r="W117" s="80" t="str">
        <f t="shared" si="545"/>
        <v>-</v>
      </c>
      <c r="X117" s="79" t="str">
        <f t="shared" si="546"/>
        <v>-</v>
      </c>
      <c r="Y117" s="80" t="str">
        <f t="shared" si="547"/>
        <v>-</v>
      </c>
      <c r="Z117" s="79" t="str">
        <f t="shared" ref="Z117:AA117" si="718">IF(ISNUMBER(AJ425),AJ425,"-")</f>
        <v>-</v>
      </c>
      <c r="AA117" s="80" t="str">
        <f t="shared" si="718"/>
        <v>-</v>
      </c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O117" s="75">
        <v>42</v>
      </c>
      <c r="AP117" s="79" t="str">
        <f t="shared" ref="AP117:AQ117" si="719">IF(ISNUMBER(AQ425),AQ425,"-")</f>
        <v>-</v>
      </c>
      <c r="AQ117" s="80" t="str">
        <f t="shared" si="719"/>
        <v>-</v>
      </c>
      <c r="AR117" s="79" t="str">
        <f t="shared" si="550"/>
        <v>-</v>
      </c>
      <c r="AS117" s="80" t="str">
        <f t="shared" si="551"/>
        <v>-</v>
      </c>
      <c r="AT117" s="79" t="str">
        <f t="shared" si="552"/>
        <v>-</v>
      </c>
      <c r="AU117" s="80" t="str">
        <f t="shared" si="553"/>
        <v>-</v>
      </c>
      <c r="AV117" s="79" t="str">
        <f t="shared" si="554"/>
        <v>-</v>
      </c>
      <c r="AW117" s="80" t="str">
        <f t="shared" si="555"/>
        <v>-</v>
      </c>
      <c r="AX117" s="79" t="str">
        <f t="shared" si="556"/>
        <v>-</v>
      </c>
      <c r="AY117" s="80" t="str">
        <f t="shared" si="557"/>
        <v>-</v>
      </c>
      <c r="AZ117" s="79" t="str">
        <f t="shared" si="558"/>
        <v>-</v>
      </c>
      <c r="BA117" s="80" t="str">
        <f t="shared" si="559"/>
        <v>-</v>
      </c>
      <c r="BB117" s="79" t="str">
        <f t="shared" si="560"/>
        <v>-</v>
      </c>
      <c r="BC117" s="80" t="str">
        <f t="shared" si="561"/>
        <v>-</v>
      </c>
      <c r="BD117" s="79" t="str">
        <f t="shared" si="562"/>
        <v>-</v>
      </c>
      <c r="BE117" s="80" t="str">
        <f t="shared" si="563"/>
        <v>-</v>
      </c>
      <c r="BF117" s="79" t="str">
        <f t="shared" si="564"/>
        <v>-</v>
      </c>
      <c r="BG117" s="80" t="str">
        <f t="shared" si="565"/>
        <v>-</v>
      </c>
      <c r="BH117" s="79" t="str">
        <f t="shared" si="566"/>
        <v>-</v>
      </c>
      <c r="BI117" s="80" t="str">
        <f t="shared" si="567"/>
        <v>-</v>
      </c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</row>
    <row r="118" spans="7:71" x14ac:dyDescent="0.25">
      <c r="G118" s="75">
        <v>42.5</v>
      </c>
      <c r="H118" s="79" t="str">
        <f t="shared" ref="H118:I118" si="720">IF(ISNUMBER(I426),I426,"-")</f>
        <v>-</v>
      </c>
      <c r="I118" s="80" t="str">
        <f t="shared" si="720"/>
        <v>-</v>
      </c>
      <c r="J118" s="79" t="str">
        <f t="shared" ref="J118:K118" si="721">IF(ISNUMBER(L426),L426,"-")</f>
        <v>-</v>
      </c>
      <c r="K118" s="80" t="str">
        <f t="shared" si="721"/>
        <v>-</v>
      </c>
      <c r="L118" s="79" t="str">
        <f t="shared" ref="L118:M118" si="722">IF(ISNUMBER(O426),O426,"-")</f>
        <v>-</v>
      </c>
      <c r="M118" s="80" t="str">
        <f t="shared" si="722"/>
        <v>-</v>
      </c>
      <c r="N118" s="79" t="str">
        <f t="shared" ref="N118:O118" si="723">IF(ISNUMBER(R426),R426,"-")</f>
        <v>-</v>
      </c>
      <c r="O118" s="80" t="str">
        <f t="shared" si="723"/>
        <v>-</v>
      </c>
      <c r="P118" s="79" t="str">
        <f t="shared" ref="P118:Q118" si="724">IF(ISNUMBER(U426),U426,"-")</f>
        <v>-</v>
      </c>
      <c r="Q118" s="80" t="str">
        <f t="shared" si="724"/>
        <v>-</v>
      </c>
      <c r="R118" s="79" t="str">
        <f t="shared" ref="R118:S118" si="725">IF(ISNUMBER(X426),X426,"-")</f>
        <v>-</v>
      </c>
      <c r="S118" s="80" t="str">
        <f t="shared" si="725"/>
        <v>-</v>
      </c>
      <c r="T118" s="79" t="str">
        <f t="shared" si="542"/>
        <v>-</v>
      </c>
      <c r="U118" s="80" t="str">
        <f t="shared" si="543"/>
        <v>-</v>
      </c>
      <c r="V118" s="79" t="str">
        <f t="shared" si="544"/>
        <v>-</v>
      </c>
      <c r="W118" s="80" t="str">
        <f t="shared" si="545"/>
        <v>-</v>
      </c>
      <c r="X118" s="79" t="str">
        <f t="shared" si="546"/>
        <v>-</v>
      </c>
      <c r="Y118" s="80" t="str">
        <f t="shared" si="547"/>
        <v>-</v>
      </c>
      <c r="Z118" s="79" t="str">
        <f t="shared" ref="Z118:AA118" si="726">IF(ISNUMBER(AJ426),AJ426,"-")</f>
        <v>-</v>
      </c>
      <c r="AA118" s="80" t="str">
        <f t="shared" si="726"/>
        <v>-</v>
      </c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O118" s="75">
        <v>42.5</v>
      </c>
      <c r="AP118" s="79" t="str">
        <f t="shared" ref="AP118:AQ118" si="727">IF(ISNUMBER(AQ426),AQ426,"-")</f>
        <v>-</v>
      </c>
      <c r="AQ118" s="80" t="str">
        <f t="shared" si="727"/>
        <v>-</v>
      </c>
      <c r="AR118" s="79" t="str">
        <f t="shared" si="550"/>
        <v>-</v>
      </c>
      <c r="AS118" s="80" t="str">
        <f t="shared" si="551"/>
        <v>-</v>
      </c>
      <c r="AT118" s="79" t="str">
        <f t="shared" si="552"/>
        <v>-</v>
      </c>
      <c r="AU118" s="80" t="str">
        <f t="shared" si="553"/>
        <v>-</v>
      </c>
      <c r="AV118" s="79" t="str">
        <f t="shared" si="554"/>
        <v>-</v>
      </c>
      <c r="AW118" s="80" t="str">
        <f t="shared" si="555"/>
        <v>-</v>
      </c>
      <c r="AX118" s="79" t="str">
        <f t="shared" si="556"/>
        <v>-</v>
      </c>
      <c r="AY118" s="80" t="str">
        <f t="shared" si="557"/>
        <v>-</v>
      </c>
      <c r="AZ118" s="79" t="str">
        <f t="shared" si="558"/>
        <v>-</v>
      </c>
      <c r="BA118" s="80" t="str">
        <f t="shared" si="559"/>
        <v>-</v>
      </c>
      <c r="BB118" s="79" t="str">
        <f t="shared" si="560"/>
        <v>-</v>
      </c>
      <c r="BC118" s="80" t="str">
        <f t="shared" si="561"/>
        <v>-</v>
      </c>
      <c r="BD118" s="79" t="str">
        <f t="shared" si="562"/>
        <v>-</v>
      </c>
      <c r="BE118" s="80" t="str">
        <f t="shared" si="563"/>
        <v>-</v>
      </c>
      <c r="BF118" s="79" t="str">
        <f t="shared" si="564"/>
        <v>-</v>
      </c>
      <c r="BG118" s="80" t="str">
        <f t="shared" si="565"/>
        <v>-</v>
      </c>
      <c r="BH118" s="79" t="str">
        <f t="shared" si="566"/>
        <v>-</v>
      </c>
      <c r="BI118" s="80" t="str">
        <f t="shared" si="567"/>
        <v>-</v>
      </c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</row>
    <row r="119" spans="7:71" x14ac:dyDescent="0.25">
      <c r="G119" s="75">
        <v>43</v>
      </c>
      <c r="H119" s="79" t="str">
        <f t="shared" ref="H119:I119" si="728">IF(ISNUMBER(I427),I427,"-")</f>
        <v>-</v>
      </c>
      <c r="I119" s="80" t="str">
        <f t="shared" si="728"/>
        <v>-</v>
      </c>
      <c r="J119" s="79" t="str">
        <f t="shared" ref="J119:K119" si="729">IF(ISNUMBER(L427),L427,"-")</f>
        <v>-</v>
      </c>
      <c r="K119" s="80" t="str">
        <f t="shared" si="729"/>
        <v>-</v>
      </c>
      <c r="L119" s="79" t="str">
        <f t="shared" ref="L119:M119" si="730">IF(ISNUMBER(O427),O427,"-")</f>
        <v>-</v>
      </c>
      <c r="M119" s="80" t="str">
        <f t="shared" si="730"/>
        <v>-</v>
      </c>
      <c r="N119" s="79" t="str">
        <f t="shared" ref="N119:O119" si="731">IF(ISNUMBER(R427),R427,"-")</f>
        <v>-</v>
      </c>
      <c r="O119" s="80" t="str">
        <f t="shared" si="731"/>
        <v>-</v>
      </c>
      <c r="P119" s="79" t="str">
        <f t="shared" ref="P119:Q119" si="732">IF(ISNUMBER(U427),U427,"-")</f>
        <v>-</v>
      </c>
      <c r="Q119" s="80" t="str">
        <f t="shared" si="732"/>
        <v>-</v>
      </c>
      <c r="R119" s="79" t="str">
        <f t="shared" ref="R119:S119" si="733">IF(ISNUMBER(X427),X427,"-")</f>
        <v>-</v>
      </c>
      <c r="S119" s="80" t="str">
        <f t="shared" si="733"/>
        <v>-</v>
      </c>
      <c r="T119" s="79" t="str">
        <f t="shared" si="542"/>
        <v>-</v>
      </c>
      <c r="U119" s="80" t="str">
        <f t="shared" si="543"/>
        <v>-</v>
      </c>
      <c r="V119" s="79" t="str">
        <f t="shared" si="544"/>
        <v>-</v>
      </c>
      <c r="W119" s="80" t="str">
        <f t="shared" si="545"/>
        <v>-</v>
      </c>
      <c r="X119" s="79" t="str">
        <f t="shared" si="546"/>
        <v>-</v>
      </c>
      <c r="Y119" s="80" t="str">
        <f t="shared" si="547"/>
        <v>-</v>
      </c>
      <c r="Z119" s="79" t="str">
        <f t="shared" ref="Z119:AA119" si="734">IF(ISNUMBER(AJ427),AJ427,"-")</f>
        <v>-</v>
      </c>
      <c r="AA119" s="80" t="str">
        <f t="shared" si="734"/>
        <v>-</v>
      </c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O119" s="75">
        <v>43</v>
      </c>
      <c r="AP119" s="79" t="str">
        <f t="shared" ref="AP119:AQ119" si="735">IF(ISNUMBER(AQ427),AQ427,"-")</f>
        <v>-</v>
      </c>
      <c r="AQ119" s="80" t="str">
        <f t="shared" si="735"/>
        <v>-</v>
      </c>
      <c r="AR119" s="79" t="str">
        <f t="shared" si="550"/>
        <v>-</v>
      </c>
      <c r="AS119" s="80" t="str">
        <f t="shared" si="551"/>
        <v>-</v>
      </c>
      <c r="AT119" s="79" t="str">
        <f t="shared" si="552"/>
        <v>-</v>
      </c>
      <c r="AU119" s="80" t="str">
        <f t="shared" si="553"/>
        <v>-</v>
      </c>
      <c r="AV119" s="79" t="str">
        <f t="shared" si="554"/>
        <v>-</v>
      </c>
      <c r="AW119" s="80" t="str">
        <f t="shared" si="555"/>
        <v>-</v>
      </c>
      <c r="AX119" s="79" t="str">
        <f t="shared" si="556"/>
        <v>-</v>
      </c>
      <c r="AY119" s="80" t="str">
        <f t="shared" si="557"/>
        <v>-</v>
      </c>
      <c r="AZ119" s="79" t="str">
        <f t="shared" si="558"/>
        <v>-</v>
      </c>
      <c r="BA119" s="80" t="str">
        <f t="shared" si="559"/>
        <v>-</v>
      </c>
      <c r="BB119" s="79" t="str">
        <f t="shared" si="560"/>
        <v>-</v>
      </c>
      <c r="BC119" s="80" t="str">
        <f t="shared" si="561"/>
        <v>-</v>
      </c>
      <c r="BD119" s="79" t="str">
        <f t="shared" si="562"/>
        <v>-</v>
      </c>
      <c r="BE119" s="80" t="str">
        <f t="shared" si="563"/>
        <v>-</v>
      </c>
      <c r="BF119" s="79" t="str">
        <f t="shared" si="564"/>
        <v>-</v>
      </c>
      <c r="BG119" s="80" t="str">
        <f t="shared" si="565"/>
        <v>-</v>
      </c>
      <c r="BH119" s="79" t="str">
        <f t="shared" si="566"/>
        <v>-</v>
      </c>
      <c r="BI119" s="80" t="str">
        <f t="shared" si="567"/>
        <v>-</v>
      </c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</row>
    <row r="120" spans="7:71" x14ac:dyDescent="0.25">
      <c r="G120" s="75">
        <v>43.5</v>
      </c>
      <c r="H120" s="79" t="str">
        <f t="shared" ref="H120:I120" si="736">IF(ISNUMBER(I428),I428,"-")</f>
        <v>-</v>
      </c>
      <c r="I120" s="80" t="str">
        <f t="shared" si="736"/>
        <v>-</v>
      </c>
      <c r="J120" s="79" t="str">
        <f t="shared" ref="J120:K120" si="737">IF(ISNUMBER(L428),L428,"-")</f>
        <v>-</v>
      </c>
      <c r="K120" s="80" t="str">
        <f t="shared" si="737"/>
        <v>-</v>
      </c>
      <c r="L120" s="79" t="str">
        <f t="shared" ref="L120:M120" si="738">IF(ISNUMBER(O428),O428,"-")</f>
        <v>-</v>
      </c>
      <c r="M120" s="80" t="str">
        <f t="shared" si="738"/>
        <v>-</v>
      </c>
      <c r="N120" s="79" t="str">
        <f t="shared" ref="N120:O120" si="739">IF(ISNUMBER(R428),R428,"-")</f>
        <v>-</v>
      </c>
      <c r="O120" s="80" t="str">
        <f t="shared" si="739"/>
        <v>-</v>
      </c>
      <c r="P120" s="79" t="str">
        <f t="shared" ref="P120:Q120" si="740">IF(ISNUMBER(U428),U428,"-")</f>
        <v>-</v>
      </c>
      <c r="Q120" s="80" t="str">
        <f t="shared" si="740"/>
        <v>-</v>
      </c>
      <c r="R120" s="79" t="str">
        <f t="shared" ref="R120:S120" si="741">IF(ISNUMBER(X428),X428,"-")</f>
        <v>-</v>
      </c>
      <c r="S120" s="80" t="str">
        <f t="shared" si="741"/>
        <v>-</v>
      </c>
      <c r="T120" s="79" t="str">
        <f t="shared" si="542"/>
        <v>-</v>
      </c>
      <c r="U120" s="80" t="str">
        <f t="shared" si="543"/>
        <v>-</v>
      </c>
      <c r="V120" s="79" t="str">
        <f t="shared" si="544"/>
        <v>-</v>
      </c>
      <c r="W120" s="80" t="str">
        <f t="shared" si="545"/>
        <v>-</v>
      </c>
      <c r="X120" s="79" t="str">
        <f t="shared" si="546"/>
        <v>-</v>
      </c>
      <c r="Y120" s="80" t="str">
        <f t="shared" si="547"/>
        <v>-</v>
      </c>
      <c r="Z120" s="79" t="str">
        <f t="shared" ref="Z120:AA120" si="742">IF(ISNUMBER(AJ428),AJ428,"-")</f>
        <v>-</v>
      </c>
      <c r="AA120" s="80" t="str">
        <f t="shared" si="742"/>
        <v>-</v>
      </c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O120" s="75">
        <v>43.5</v>
      </c>
      <c r="AP120" s="79" t="str">
        <f t="shared" ref="AP120:AQ120" si="743">IF(ISNUMBER(AQ428),AQ428,"-")</f>
        <v>-</v>
      </c>
      <c r="AQ120" s="80" t="str">
        <f t="shared" si="743"/>
        <v>-</v>
      </c>
      <c r="AR120" s="79" t="str">
        <f t="shared" si="550"/>
        <v>-</v>
      </c>
      <c r="AS120" s="80" t="str">
        <f t="shared" si="551"/>
        <v>-</v>
      </c>
      <c r="AT120" s="79" t="str">
        <f t="shared" si="552"/>
        <v>-</v>
      </c>
      <c r="AU120" s="80" t="str">
        <f t="shared" si="553"/>
        <v>-</v>
      </c>
      <c r="AV120" s="79" t="str">
        <f t="shared" si="554"/>
        <v>-</v>
      </c>
      <c r="AW120" s="80" t="str">
        <f t="shared" si="555"/>
        <v>-</v>
      </c>
      <c r="AX120" s="79" t="str">
        <f t="shared" si="556"/>
        <v>-</v>
      </c>
      <c r="AY120" s="80" t="str">
        <f t="shared" si="557"/>
        <v>-</v>
      </c>
      <c r="AZ120" s="79" t="str">
        <f t="shared" si="558"/>
        <v>-</v>
      </c>
      <c r="BA120" s="80" t="str">
        <f t="shared" si="559"/>
        <v>-</v>
      </c>
      <c r="BB120" s="79" t="str">
        <f t="shared" si="560"/>
        <v>-</v>
      </c>
      <c r="BC120" s="80" t="str">
        <f t="shared" si="561"/>
        <v>-</v>
      </c>
      <c r="BD120" s="79" t="str">
        <f t="shared" si="562"/>
        <v>-</v>
      </c>
      <c r="BE120" s="80" t="str">
        <f t="shared" si="563"/>
        <v>-</v>
      </c>
      <c r="BF120" s="79" t="str">
        <f t="shared" si="564"/>
        <v>-</v>
      </c>
      <c r="BG120" s="80" t="str">
        <f t="shared" si="565"/>
        <v>-</v>
      </c>
      <c r="BH120" s="79" t="str">
        <f t="shared" si="566"/>
        <v>-</v>
      </c>
      <c r="BI120" s="80" t="str">
        <f t="shared" si="567"/>
        <v>-</v>
      </c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</row>
    <row r="121" spans="7:71" x14ac:dyDescent="0.25">
      <c r="G121" s="75">
        <v>44</v>
      </c>
      <c r="H121" s="79" t="str">
        <f t="shared" ref="H121:I121" si="744">IF(ISNUMBER(I429),I429,"-")</f>
        <v>-</v>
      </c>
      <c r="I121" s="80" t="str">
        <f t="shared" si="744"/>
        <v>-</v>
      </c>
      <c r="J121" s="79" t="str">
        <f t="shared" ref="J121:K121" si="745">IF(ISNUMBER(L429),L429,"-")</f>
        <v>-</v>
      </c>
      <c r="K121" s="80" t="str">
        <f t="shared" si="745"/>
        <v>-</v>
      </c>
      <c r="L121" s="79" t="str">
        <f t="shared" ref="L121:M121" si="746">IF(ISNUMBER(O429),O429,"-")</f>
        <v>-</v>
      </c>
      <c r="M121" s="80" t="str">
        <f t="shared" si="746"/>
        <v>-</v>
      </c>
      <c r="N121" s="79" t="str">
        <f t="shared" ref="N121:O121" si="747">IF(ISNUMBER(R429),R429,"-")</f>
        <v>-</v>
      </c>
      <c r="O121" s="80" t="str">
        <f t="shared" si="747"/>
        <v>-</v>
      </c>
      <c r="P121" s="79" t="str">
        <f t="shared" ref="P121:Q121" si="748">IF(ISNUMBER(U429),U429,"-")</f>
        <v>-</v>
      </c>
      <c r="Q121" s="80" t="str">
        <f t="shared" si="748"/>
        <v>-</v>
      </c>
      <c r="R121" s="79" t="str">
        <f t="shared" ref="R121:S121" si="749">IF(ISNUMBER(X429),X429,"-")</f>
        <v>-</v>
      </c>
      <c r="S121" s="80" t="str">
        <f t="shared" si="749"/>
        <v>-</v>
      </c>
      <c r="T121" s="79" t="str">
        <f t="shared" si="542"/>
        <v>-</v>
      </c>
      <c r="U121" s="80" t="str">
        <f t="shared" si="543"/>
        <v>-</v>
      </c>
      <c r="V121" s="79" t="str">
        <f t="shared" si="544"/>
        <v>-</v>
      </c>
      <c r="W121" s="80" t="str">
        <f t="shared" si="545"/>
        <v>-</v>
      </c>
      <c r="X121" s="79" t="str">
        <f t="shared" si="546"/>
        <v>-</v>
      </c>
      <c r="Y121" s="80" t="str">
        <f t="shared" si="547"/>
        <v>-</v>
      </c>
      <c r="Z121" s="79" t="str">
        <f t="shared" ref="Z121:AA121" si="750">IF(ISNUMBER(AJ429),AJ429,"-")</f>
        <v>-</v>
      </c>
      <c r="AA121" s="80" t="str">
        <f t="shared" si="750"/>
        <v>-</v>
      </c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O121" s="75">
        <v>44</v>
      </c>
      <c r="AP121" s="79" t="str">
        <f t="shared" ref="AP121:AQ121" si="751">IF(ISNUMBER(AQ429),AQ429,"-")</f>
        <v>-</v>
      </c>
      <c r="AQ121" s="80" t="str">
        <f t="shared" si="751"/>
        <v>-</v>
      </c>
      <c r="AR121" s="79" t="str">
        <f t="shared" si="550"/>
        <v>-</v>
      </c>
      <c r="AS121" s="80" t="str">
        <f t="shared" si="551"/>
        <v>-</v>
      </c>
      <c r="AT121" s="79" t="str">
        <f t="shared" si="552"/>
        <v>-</v>
      </c>
      <c r="AU121" s="80" t="str">
        <f t="shared" si="553"/>
        <v>-</v>
      </c>
      <c r="AV121" s="79" t="str">
        <f t="shared" si="554"/>
        <v>-</v>
      </c>
      <c r="AW121" s="80" t="str">
        <f t="shared" si="555"/>
        <v>-</v>
      </c>
      <c r="AX121" s="79" t="str">
        <f t="shared" si="556"/>
        <v>-</v>
      </c>
      <c r="AY121" s="80" t="str">
        <f t="shared" si="557"/>
        <v>-</v>
      </c>
      <c r="AZ121" s="79" t="str">
        <f t="shared" si="558"/>
        <v>-</v>
      </c>
      <c r="BA121" s="80" t="str">
        <f t="shared" si="559"/>
        <v>-</v>
      </c>
      <c r="BB121" s="79" t="str">
        <f t="shared" si="560"/>
        <v>-</v>
      </c>
      <c r="BC121" s="80" t="str">
        <f t="shared" si="561"/>
        <v>-</v>
      </c>
      <c r="BD121" s="79" t="str">
        <f t="shared" si="562"/>
        <v>-</v>
      </c>
      <c r="BE121" s="80" t="str">
        <f t="shared" si="563"/>
        <v>-</v>
      </c>
      <c r="BF121" s="79" t="str">
        <f t="shared" si="564"/>
        <v>-</v>
      </c>
      <c r="BG121" s="80" t="str">
        <f t="shared" si="565"/>
        <v>-</v>
      </c>
      <c r="BH121" s="79" t="str">
        <f t="shared" si="566"/>
        <v>-</v>
      </c>
      <c r="BI121" s="80" t="str">
        <f t="shared" si="567"/>
        <v>-</v>
      </c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</row>
    <row r="122" spans="7:71" x14ac:dyDescent="0.25">
      <c r="G122" s="75">
        <v>44.5</v>
      </c>
      <c r="H122" s="79" t="str">
        <f t="shared" ref="H122:I122" si="752">IF(ISNUMBER(I430),I430,"-")</f>
        <v>-</v>
      </c>
      <c r="I122" s="80" t="str">
        <f t="shared" si="752"/>
        <v>-</v>
      </c>
      <c r="J122" s="79" t="str">
        <f t="shared" ref="J122:K122" si="753">IF(ISNUMBER(L430),L430,"-")</f>
        <v>-</v>
      </c>
      <c r="K122" s="80" t="str">
        <f t="shared" si="753"/>
        <v>-</v>
      </c>
      <c r="L122" s="79" t="str">
        <f t="shared" ref="L122:M122" si="754">IF(ISNUMBER(O430),O430,"-")</f>
        <v>-</v>
      </c>
      <c r="M122" s="80" t="str">
        <f t="shared" si="754"/>
        <v>-</v>
      </c>
      <c r="N122" s="79" t="str">
        <f t="shared" ref="N122:O122" si="755">IF(ISNUMBER(R430),R430,"-")</f>
        <v>-</v>
      </c>
      <c r="O122" s="80" t="str">
        <f t="shared" si="755"/>
        <v>-</v>
      </c>
      <c r="P122" s="79" t="str">
        <f t="shared" ref="P122:Q122" si="756">IF(ISNUMBER(U430),U430,"-")</f>
        <v>-</v>
      </c>
      <c r="Q122" s="80" t="str">
        <f t="shared" si="756"/>
        <v>-</v>
      </c>
      <c r="R122" s="79" t="str">
        <f t="shared" ref="R122:S122" si="757">IF(ISNUMBER(X430),X430,"-")</f>
        <v>-</v>
      </c>
      <c r="S122" s="80" t="str">
        <f t="shared" si="757"/>
        <v>-</v>
      </c>
      <c r="T122" s="79" t="str">
        <f t="shared" si="542"/>
        <v>-</v>
      </c>
      <c r="U122" s="80" t="str">
        <f t="shared" si="543"/>
        <v>-</v>
      </c>
      <c r="V122" s="79" t="str">
        <f t="shared" si="544"/>
        <v>-</v>
      </c>
      <c r="W122" s="80" t="str">
        <f t="shared" si="545"/>
        <v>-</v>
      </c>
      <c r="X122" s="79" t="str">
        <f t="shared" si="546"/>
        <v>-</v>
      </c>
      <c r="Y122" s="80" t="str">
        <f t="shared" si="547"/>
        <v>-</v>
      </c>
      <c r="Z122" s="79" t="str">
        <f t="shared" ref="Z122:AA122" si="758">IF(ISNUMBER(AJ430),AJ430,"-")</f>
        <v>-</v>
      </c>
      <c r="AA122" s="80" t="str">
        <f t="shared" si="758"/>
        <v>-</v>
      </c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O122" s="75">
        <v>44.5</v>
      </c>
      <c r="AP122" s="79" t="str">
        <f t="shared" ref="AP122:AQ122" si="759">IF(ISNUMBER(AQ430),AQ430,"-")</f>
        <v>-</v>
      </c>
      <c r="AQ122" s="80" t="str">
        <f t="shared" si="759"/>
        <v>-</v>
      </c>
      <c r="AR122" s="79" t="str">
        <f t="shared" si="550"/>
        <v>-</v>
      </c>
      <c r="AS122" s="80" t="str">
        <f t="shared" si="551"/>
        <v>-</v>
      </c>
      <c r="AT122" s="79" t="str">
        <f t="shared" si="552"/>
        <v>-</v>
      </c>
      <c r="AU122" s="80" t="str">
        <f t="shared" si="553"/>
        <v>-</v>
      </c>
      <c r="AV122" s="79" t="str">
        <f t="shared" si="554"/>
        <v>-</v>
      </c>
      <c r="AW122" s="80" t="str">
        <f t="shared" si="555"/>
        <v>-</v>
      </c>
      <c r="AX122" s="79" t="str">
        <f t="shared" si="556"/>
        <v>-</v>
      </c>
      <c r="AY122" s="80" t="str">
        <f t="shared" si="557"/>
        <v>-</v>
      </c>
      <c r="AZ122" s="79" t="str">
        <f t="shared" si="558"/>
        <v>-</v>
      </c>
      <c r="BA122" s="80" t="str">
        <f t="shared" si="559"/>
        <v>-</v>
      </c>
      <c r="BB122" s="79" t="str">
        <f t="shared" si="560"/>
        <v>-</v>
      </c>
      <c r="BC122" s="80" t="str">
        <f t="shared" si="561"/>
        <v>-</v>
      </c>
      <c r="BD122" s="79" t="str">
        <f t="shared" si="562"/>
        <v>-</v>
      </c>
      <c r="BE122" s="80" t="str">
        <f t="shared" si="563"/>
        <v>-</v>
      </c>
      <c r="BF122" s="79" t="str">
        <f t="shared" si="564"/>
        <v>-</v>
      </c>
      <c r="BG122" s="80" t="str">
        <f t="shared" si="565"/>
        <v>-</v>
      </c>
      <c r="BH122" s="79" t="str">
        <f t="shared" si="566"/>
        <v>-</v>
      </c>
      <c r="BI122" s="80" t="str">
        <f t="shared" si="567"/>
        <v>-</v>
      </c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</row>
    <row r="123" spans="7:71" x14ac:dyDescent="0.25">
      <c r="G123" s="75">
        <v>45</v>
      </c>
      <c r="H123" s="79" t="str">
        <f t="shared" ref="H123:I123" si="760">IF(ISNUMBER(I431),I431,"-")</f>
        <v>-</v>
      </c>
      <c r="I123" s="80" t="str">
        <f t="shared" si="760"/>
        <v>-</v>
      </c>
      <c r="J123" s="79" t="str">
        <f t="shared" ref="J123:K123" si="761">IF(ISNUMBER(L431),L431,"-")</f>
        <v>-</v>
      </c>
      <c r="K123" s="80" t="str">
        <f t="shared" si="761"/>
        <v>-</v>
      </c>
      <c r="L123" s="79" t="str">
        <f t="shared" ref="L123:M123" si="762">IF(ISNUMBER(O431),O431,"-")</f>
        <v>-</v>
      </c>
      <c r="M123" s="80" t="str">
        <f t="shared" si="762"/>
        <v>-</v>
      </c>
      <c r="N123" s="79" t="str">
        <f t="shared" ref="N123:O123" si="763">IF(ISNUMBER(R431),R431,"-")</f>
        <v>-</v>
      </c>
      <c r="O123" s="80" t="str">
        <f t="shared" si="763"/>
        <v>-</v>
      </c>
      <c r="P123" s="79" t="str">
        <f t="shared" ref="P123:Q123" si="764">IF(ISNUMBER(U431),U431,"-")</f>
        <v>-</v>
      </c>
      <c r="Q123" s="80" t="str">
        <f t="shared" si="764"/>
        <v>-</v>
      </c>
      <c r="R123" s="79" t="str">
        <f t="shared" ref="R123:S123" si="765">IF(ISNUMBER(X431),X431,"-")</f>
        <v>-</v>
      </c>
      <c r="S123" s="80" t="str">
        <f t="shared" si="765"/>
        <v>-</v>
      </c>
      <c r="T123" s="79" t="str">
        <f t="shared" si="542"/>
        <v>-</v>
      </c>
      <c r="U123" s="80" t="str">
        <f t="shared" si="543"/>
        <v>-</v>
      </c>
      <c r="V123" s="79" t="str">
        <f t="shared" si="544"/>
        <v>-</v>
      </c>
      <c r="W123" s="80" t="str">
        <f t="shared" si="545"/>
        <v>-</v>
      </c>
      <c r="X123" s="79" t="str">
        <f t="shared" si="546"/>
        <v>-</v>
      </c>
      <c r="Y123" s="80" t="str">
        <f t="shared" si="547"/>
        <v>-</v>
      </c>
      <c r="Z123" s="79" t="str">
        <f t="shared" ref="Z123:AA123" si="766">IF(ISNUMBER(AJ431),AJ431,"-")</f>
        <v>-</v>
      </c>
      <c r="AA123" s="80" t="str">
        <f t="shared" si="766"/>
        <v>-</v>
      </c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O123" s="75">
        <v>45</v>
      </c>
      <c r="AP123" s="79" t="str">
        <f t="shared" ref="AP123:AQ123" si="767">IF(ISNUMBER(AQ431),AQ431,"-")</f>
        <v>-</v>
      </c>
      <c r="AQ123" s="80" t="str">
        <f t="shared" si="767"/>
        <v>-</v>
      </c>
      <c r="AR123" s="79" t="str">
        <f t="shared" si="550"/>
        <v>-</v>
      </c>
      <c r="AS123" s="80" t="str">
        <f t="shared" si="551"/>
        <v>-</v>
      </c>
      <c r="AT123" s="79" t="str">
        <f t="shared" si="552"/>
        <v>-</v>
      </c>
      <c r="AU123" s="80" t="str">
        <f t="shared" si="553"/>
        <v>-</v>
      </c>
      <c r="AV123" s="79" t="str">
        <f t="shared" si="554"/>
        <v>-</v>
      </c>
      <c r="AW123" s="80" t="str">
        <f t="shared" si="555"/>
        <v>-</v>
      </c>
      <c r="AX123" s="79" t="str">
        <f t="shared" si="556"/>
        <v>-</v>
      </c>
      <c r="AY123" s="80" t="str">
        <f t="shared" si="557"/>
        <v>-</v>
      </c>
      <c r="AZ123" s="79" t="str">
        <f t="shared" si="558"/>
        <v>-</v>
      </c>
      <c r="BA123" s="80" t="str">
        <f t="shared" si="559"/>
        <v>-</v>
      </c>
      <c r="BB123" s="79" t="str">
        <f t="shared" si="560"/>
        <v>-</v>
      </c>
      <c r="BC123" s="80" t="str">
        <f t="shared" si="561"/>
        <v>-</v>
      </c>
      <c r="BD123" s="79" t="str">
        <f t="shared" si="562"/>
        <v>-</v>
      </c>
      <c r="BE123" s="80" t="str">
        <f t="shared" si="563"/>
        <v>-</v>
      </c>
      <c r="BF123" s="79" t="str">
        <f t="shared" si="564"/>
        <v>-</v>
      </c>
      <c r="BG123" s="80" t="str">
        <f t="shared" si="565"/>
        <v>-</v>
      </c>
      <c r="BH123" s="79" t="str">
        <f t="shared" si="566"/>
        <v>-</v>
      </c>
      <c r="BI123" s="80" t="str">
        <f t="shared" si="567"/>
        <v>-</v>
      </c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</row>
    <row r="124" spans="7:71" x14ac:dyDescent="0.25">
      <c r="G124" s="75">
        <v>45.5</v>
      </c>
      <c r="H124" s="79" t="str">
        <f t="shared" ref="H124:I124" si="768">IF(ISNUMBER(I432),I432,"-")</f>
        <v>-</v>
      </c>
      <c r="I124" s="80" t="str">
        <f t="shared" si="768"/>
        <v>-</v>
      </c>
      <c r="J124" s="79" t="str">
        <f t="shared" ref="J124:K124" si="769">IF(ISNUMBER(L432),L432,"-")</f>
        <v>-</v>
      </c>
      <c r="K124" s="80" t="str">
        <f t="shared" si="769"/>
        <v>-</v>
      </c>
      <c r="L124" s="79" t="str">
        <f t="shared" ref="L124:M124" si="770">IF(ISNUMBER(O432),O432,"-")</f>
        <v>-</v>
      </c>
      <c r="M124" s="80" t="str">
        <f t="shared" si="770"/>
        <v>-</v>
      </c>
      <c r="N124" s="79" t="str">
        <f t="shared" ref="N124:O124" si="771">IF(ISNUMBER(R432),R432,"-")</f>
        <v>-</v>
      </c>
      <c r="O124" s="80" t="str">
        <f t="shared" si="771"/>
        <v>-</v>
      </c>
      <c r="P124" s="79" t="str">
        <f t="shared" ref="P124:Q124" si="772">IF(ISNUMBER(U432),U432,"-")</f>
        <v>-</v>
      </c>
      <c r="Q124" s="80" t="str">
        <f t="shared" si="772"/>
        <v>-</v>
      </c>
      <c r="R124" s="79" t="str">
        <f t="shared" ref="R124:S124" si="773">IF(ISNUMBER(X432),X432,"-")</f>
        <v>-</v>
      </c>
      <c r="S124" s="80" t="str">
        <f t="shared" si="773"/>
        <v>-</v>
      </c>
      <c r="T124" s="79" t="str">
        <f t="shared" si="542"/>
        <v>-</v>
      </c>
      <c r="U124" s="80" t="str">
        <f t="shared" si="543"/>
        <v>-</v>
      </c>
      <c r="V124" s="79" t="str">
        <f t="shared" si="544"/>
        <v>-</v>
      </c>
      <c r="W124" s="80" t="str">
        <f t="shared" si="545"/>
        <v>-</v>
      </c>
      <c r="X124" s="79" t="str">
        <f t="shared" si="546"/>
        <v>-</v>
      </c>
      <c r="Y124" s="80" t="str">
        <f t="shared" si="547"/>
        <v>-</v>
      </c>
      <c r="Z124" s="79" t="str">
        <f t="shared" ref="Z124:AA124" si="774">IF(ISNUMBER(AJ432),AJ432,"-")</f>
        <v>-</v>
      </c>
      <c r="AA124" s="80" t="str">
        <f t="shared" si="774"/>
        <v>-</v>
      </c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O124" s="75">
        <v>45.5</v>
      </c>
      <c r="AP124" s="79" t="str">
        <f t="shared" ref="AP124:AQ124" si="775">IF(ISNUMBER(AQ432),AQ432,"-")</f>
        <v>-</v>
      </c>
      <c r="AQ124" s="80" t="str">
        <f t="shared" si="775"/>
        <v>-</v>
      </c>
      <c r="AR124" s="79" t="str">
        <f t="shared" si="550"/>
        <v>-</v>
      </c>
      <c r="AS124" s="80" t="str">
        <f t="shared" si="551"/>
        <v>-</v>
      </c>
      <c r="AT124" s="79" t="str">
        <f t="shared" si="552"/>
        <v>-</v>
      </c>
      <c r="AU124" s="80" t="str">
        <f t="shared" si="553"/>
        <v>-</v>
      </c>
      <c r="AV124" s="79" t="str">
        <f t="shared" si="554"/>
        <v>-</v>
      </c>
      <c r="AW124" s="80" t="str">
        <f t="shared" si="555"/>
        <v>-</v>
      </c>
      <c r="AX124" s="79" t="str">
        <f t="shared" si="556"/>
        <v>-</v>
      </c>
      <c r="AY124" s="80" t="str">
        <f t="shared" si="557"/>
        <v>-</v>
      </c>
      <c r="AZ124" s="79" t="str">
        <f t="shared" si="558"/>
        <v>-</v>
      </c>
      <c r="BA124" s="80" t="str">
        <f t="shared" si="559"/>
        <v>-</v>
      </c>
      <c r="BB124" s="79" t="str">
        <f t="shared" si="560"/>
        <v>-</v>
      </c>
      <c r="BC124" s="80" t="str">
        <f t="shared" si="561"/>
        <v>-</v>
      </c>
      <c r="BD124" s="79" t="str">
        <f t="shared" si="562"/>
        <v>-</v>
      </c>
      <c r="BE124" s="80" t="str">
        <f t="shared" si="563"/>
        <v>-</v>
      </c>
      <c r="BF124" s="79" t="str">
        <f t="shared" si="564"/>
        <v>-</v>
      </c>
      <c r="BG124" s="80" t="str">
        <f t="shared" si="565"/>
        <v>-</v>
      </c>
      <c r="BH124" s="79" t="str">
        <f t="shared" si="566"/>
        <v>-</v>
      </c>
      <c r="BI124" s="80" t="str">
        <f t="shared" si="567"/>
        <v>-</v>
      </c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</row>
    <row r="125" spans="7:71" x14ac:dyDescent="0.25">
      <c r="G125" s="75">
        <v>46</v>
      </c>
      <c r="H125" s="79" t="str">
        <f>IF(ISNUMBER(#REF!),#REF!,"-")</f>
        <v>-</v>
      </c>
      <c r="I125" s="80" t="str">
        <f>IF(ISNUMBER(#REF!),#REF!,"-")</f>
        <v>-</v>
      </c>
      <c r="J125" s="79" t="str">
        <f>IF(ISNUMBER(#REF!),#REF!,"-")</f>
        <v>-</v>
      </c>
      <c r="K125" s="80" t="str">
        <f>IF(ISNUMBER(#REF!),#REF!,"-")</f>
        <v>-</v>
      </c>
      <c r="L125" s="79" t="str">
        <f>IF(ISNUMBER(#REF!),#REF!,"-")</f>
        <v>-</v>
      </c>
      <c r="M125" s="80" t="str">
        <f>IF(ISNUMBER(#REF!),#REF!,"-")</f>
        <v>-</v>
      </c>
      <c r="N125" s="79" t="str">
        <f>IF(ISNUMBER(#REF!),#REF!,"-")</f>
        <v>-</v>
      </c>
      <c r="O125" s="80" t="str">
        <f>IF(ISNUMBER(#REF!),#REF!,"-")</f>
        <v>-</v>
      </c>
      <c r="P125" s="79" t="str">
        <f>IF(ISNUMBER(#REF!),#REF!,"-")</f>
        <v>-</v>
      </c>
      <c r="Q125" s="80" t="str">
        <f>IF(ISNUMBER(#REF!),#REF!,"-")</f>
        <v>-</v>
      </c>
      <c r="R125" s="79" t="str">
        <f>IF(ISNUMBER(#REF!),#REF!,"-")</f>
        <v>-</v>
      </c>
      <c r="S125" s="80" t="str">
        <f>IF(ISNUMBER(#REF!),#REF!,"-")</f>
        <v>-</v>
      </c>
      <c r="T125" s="79" t="str">
        <f>IF(ISNUMBER(#REF!),#REF!,"-")</f>
        <v>-</v>
      </c>
      <c r="U125" s="80" t="str">
        <f>IF(ISNUMBER(#REF!),#REF!,"-")</f>
        <v>-</v>
      </c>
      <c r="V125" s="79" t="str">
        <f>IF(ISNUMBER(#REF!),#REF!,"-")</f>
        <v>-</v>
      </c>
      <c r="W125" s="80" t="str">
        <f>IF(ISNUMBER(#REF!),#REF!,"-")</f>
        <v>-</v>
      </c>
      <c r="X125" s="79" t="str">
        <f>IF(ISNUMBER(#REF!),#REF!,"-")</f>
        <v>-</v>
      </c>
      <c r="Y125" s="80" t="str">
        <f>IF(ISNUMBER(#REF!),#REF!,"-")</f>
        <v>-</v>
      </c>
      <c r="Z125" s="79" t="str">
        <f>IF(ISNUMBER(#REF!),#REF!,"-")</f>
        <v>-</v>
      </c>
      <c r="AA125" s="80" t="str">
        <f>IF(ISNUMBER(#REF!),#REF!,"-")</f>
        <v>-</v>
      </c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O125" s="75">
        <v>46</v>
      </c>
      <c r="AP125" s="79" t="str">
        <f>IF(ISNUMBER(#REF!),#REF!,"-")</f>
        <v>-</v>
      </c>
      <c r="AQ125" s="80" t="str">
        <f>IF(ISNUMBER(#REF!),#REF!,"-")</f>
        <v>-</v>
      </c>
      <c r="AR125" s="79" t="str">
        <f>IF(ISNUMBER(#REF!),#REF!,"-")</f>
        <v>-</v>
      </c>
      <c r="AS125" s="80" t="str">
        <f>IF(ISNUMBER(#REF!),#REF!,"-")</f>
        <v>-</v>
      </c>
      <c r="AT125" s="79" t="str">
        <f>IF(ISNUMBER(#REF!),#REF!,"-")</f>
        <v>-</v>
      </c>
      <c r="AU125" s="80" t="str">
        <f>IF(ISNUMBER(#REF!),#REF!,"-")</f>
        <v>-</v>
      </c>
      <c r="AV125" s="79" t="str">
        <f>IF(ISNUMBER(#REF!),#REF!,"-")</f>
        <v>-</v>
      </c>
      <c r="AW125" s="80" t="str">
        <f>IF(ISNUMBER(#REF!),#REF!,"-")</f>
        <v>-</v>
      </c>
      <c r="AX125" s="79" t="str">
        <f>IF(ISNUMBER(#REF!),#REF!,"-")</f>
        <v>-</v>
      </c>
      <c r="AY125" s="80" t="str">
        <f>IF(ISNUMBER(#REF!),#REF!,"-")</f>
        <v>-</v>
      </c>
      <c r="AZ125" s="79" t="str">
        <f>IF(ISNUMBER(#REF!),#REF!,"-")</f>
        <v>-</v>
      </c>
      <c r="BA125" s="80" t="str">
        <f>IF(ISNUMBER(#REF!),#REF!,"-")</f>
        <v>-</v>
      </c>
      <c r="BB125" s="79" t="str">
        <f>IF(ISNUMBER(#REF!),#REF!,"-")</f>
        <v>-</v>
      </c>
      <c r="BC125" s="80" t="str">
        <f>IF(ISNUMBER(#REF!),#REF!,"-")</f>
        <v>-</v>
      </c>
      <c r="BD125" s="79" t="str">
        <f>IF(ISNUMBER(#REF!),#REF!,"-")</f>
        <v>-</v>
      </c>
      <c r="BE125" s="80" t="str">
        <f>IF(ISNUMBER(#REF!),#REF!,"-")</f>
        <v>-</v>
      </c>
      <c r="BF125" s="79" t="str">
        <f>IF(ISNUMBER(#REF!),#REF!,"-")</f>
        <v>-</v>
      </c>
      <c r="BG125" s="80" t="str">
        <f>IF(ISNUMBER(#REF!),#REF!,"-")</f>
        <v>-</v>
      </c>
      <c r="BH125" s="79" t="str">
        <f>IF(ISNUMBER(#REF!),#REF!,"-")</f>
        <v>-</v>
      </c>
      <c r="BI125" s="80" t="str">
        <f>IF(ISNUMBER(#REF!),#REF!,"-")</f>
        <v>-</v>
      </c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</row>
    <row r="126" spans="7:71" x14ac:dyDescent="0.25">
      <c r="G126" s="75">
        <v>46.5</v>
      </c>
      <c r="H126" s="79" t="str">
        <f>IF(ISNUMBER(#REF!),#REF!,"-")</f>
        <v>-</v>
      </c>
      <c r="I126" s="80" t="str">
        <f>IF(ISNUMBER(#REF!),#REF!,"-")</f>
        <v>-</v>
      </c>
      <c r="J126" s="79" t="str">
        <f>IF(ISNUMBER(#REF!),#REF!,"-")</f>
        <v>-</v>
      </c>
      <c r="K126" s="80" t="str">
        <f>IF(ISNUMBER(#REF!),#REF!,"-")</f>
        <v>-</v>
      </c>
      <c r="L126" s="79" t="str">
        <f>IF(ISNUMBER(#REF!),#REF!,"-")</f>
        <v>-</v>
      </c>
      <c r="M126" s="80" t="str">
        <f>IF(ISNUMBER(#REF!),#REF!,"-")</f>
        <v>-</v>
      </c>
      <c r="N126" s="79" t="str">
        <f>IF(ISNUMBER(#REF!),#REF!,"-")</f>
        <v>-</v>
      </c>
      <c r="O126" s="80" t="str">
        <f>IF(ISNUMBER(#REF!),#REF!,"-")</f>
        <v>-</v>
      </c>
      <c r="P126" s="79" t="str">
        <f>IF(ISNUMBER(#REF!),#REF!,"-")</f>
        <v>-</v>
      </c>
      <c r="Q126" s="80" t="str">
        <f>IF(ISNUMBER(#REF!),#REF!,"-")</f>
        <v>-</v>
      </c>
      <c r="R126" s="79" t="str">
        <f>IF(ISNUMBER(#REF!),#REF!,"-")</f>
        <v>-</v>
      </c>
      <c r="S126" s="80" t="str">
        <f>IF(ISNUMBER(#REF!),#REF!,"-")</f>
        <v>-</v>
      </c>
      <c r="T126" s="79" t="str">
        <f>IF(ISNUMBER(#REF!),#REF!,"-")</f>
        <v>-</v>
      </c>
      <c r="U126" s="80" t="str">
        <f>IF(ISNUMBER(#REF!),#REF!,"-")</f>
        <v>-</v>
      </c>
      <c r="V126" s="79" t="str">
        <f>IF(ISNUMBER(#REF!),#REF!,"-")</f>
        <v>-</v>
      </c>
      <c r="W126" s="80" t="str">
        <f>IF(ISNUMBER(#REF!),#REF!,"-")</f>
        <v>-</v>
      </c>
      <c r="X126" s="79" t="str">
        <f>IF(ISNUMBER(#REF!),#REF!,"-")</f>
        <v>-</v>
      </c>
      <c r="Y126" s="80" t="str">
        <f>IF(ISNUMBER(#REF!),#REF!,"-")</f>
        <v>-</v>
      </c>
      <c r="Z126" s="79" t="str">
        <f>IF(ISNUMBER(#REF!),#REF!,"-")</f>
        <v>-</v>
      </c>
      <c r="AA126" s="80" t="str">
        <f>IF(ISNUMBER(#REF!),#REF!,"-")</f>
        <v>-</v>
      </c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O126" s="75">
        <v>46.5</v>
      </c>
      <c r="AP126" s="79" t="str">
        <f>IF(ISNUMBER(#REF!),#REF!,"-")</f>
        <v>-</v>
      </c>
      <c r="AQ126" s="80" t="str">
        <f>IF(ISNUMBER(#REF!),#REF!,"-")</f>
        <v>-</v>
      </c>
      <c r="AR126" s="79" t="str">
        <f>IF(ISNUMBER(#REF!),#REF!,"-")</f>
        <v>-</v>
      </c>
      <c r="AS126" s="80" t="str">
        <f>IF(ISNUMBER(#REF!),#REF!,"-")</f>
        <v>-</v>
      </c>
      <c r="AT126" s="79" t="str">
        <f>IF(ISNUMBER(#REF!),#REF!,"-")</f>
        <v>-</v>
      </c>
      <c r="AU126" s="80" t="str">
        <f>IF(ISNUMBER(#REF!),#REF!,"-")</f>
        <v>-</v>
      </c>
      <c r="AV126" s="79" t="str">
        <f>IF(ISNUMBER(#REF!),#REF!,"-")</f>
        <v>-</v>
      </c>
      <c r="AW126" s="80" t="str">
        <f>IF(ISNUMBER(#REF!),#REF!,"-")</f>
        <v>-</v>
      </c>
      <c r="AX126" s="79" t="str">
        <f>IF(ISNUMBER(#REF!),#REF!,"-")</f>
        <v>-</v>
      </c>
      <c r="AY126" s="80" t="str">
        <f>IF(ISNUMBER(#REF!),#REF!,"-")</f>
        <v>-</v>
      </c>
      <c r="AZ126" s="79" t="str">
        <f>IF(ISNUMBER(#REF!),#REF!,"-")</f>
        <v>-</v>
      </c>
      <c r="BA126" s="80" t="str">
        <f>IF(ISNUMBER(#REF!),#REF!,"-")</f>
        <v>-</v>
      </c>
      <c r="BB126" s="79" t="str">
        <f>IF(ISNUMBER(#REF!),#REF!,"-")</f>
        <v>-</v>
      </c>
      <c r="BC126" s="80" t="str">
        <f>IF(ISNUMBER(#REF!),#REF!,"-")</f>
        <v>-</v>
      </c>
      <c r="BD126" s="79" t="str">
        <f>IF(ISNUMBER(#REF!),#REF!,"-")</f>
        <v>-</v>
      </c>
      <c r="BE126" s="80" t="str">
        <f>IF(ISNUMBER(#REF!),#REF!,"-")</f>
        <v>-</v>
      </c>
      <c r="BF126" s="79" t="str">
        <f>IF(ISNUMBER(#REF!),#REF!,"-")</f>
        <v>-</v>
      </c>
      <c r="BG126" s="80" t="str">
        <f>IF(ISNUMBER(#REF!),#REF!,"-")</f>
        <v>-</v>
      </c>
      <c r="BH126" s="79" t="str">
        <f>IF(ISNUMBER(#REF!),#REF!,"-")</f>
        <v>-</v>
      </c>
      <c r="BI126" s="80" t="str">
        <f>IF(ISNUMBER(#REF!),#REF!,"-")</f>
        <v>-</v>
      </c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</row>
    <row r="127" spans="7:71" x14ac:dyDescent="0.25">
      <c r="G127" s="75">
        <v>47</v>
      </c>
      <c r="H127" s="79" t="str">
        <f>IF(ISNUMBER(#REF!),#REF!,"-")</f>
        <v>-</v>
      </c>
      <c r="I127" s="80" t="str">
        <f>IF(ISNUMBER(#REF!),#REF!,"-")</f>
        <v>-</v>
      </c>
      <c r="J127" s="79" t="str">
        <f>IF(ISNUMBER(#REF!),#REF!,"-")</f>
        <v>-</v>
      </c>
      <c r="K127" s="80" t="str">
        <f>IF(ISNUMBER(#REF!),#REF!,"-")</f>
        <v>-</v>
      </c>
      <c r="L127" s="79" t="str">
        <f>IF(ISNUMBER(#REF!),#REF!,"-")</f>
        <v>-</v>
      </c>
      <c r="M127" s="80" t="str">
        <f>IF(ISNUMBER(#REF!),#REF!,"-")</f>
        <v>-</v>
      </c>
      <c r="N127" s="79" t="str">
        <f>IF(ISNUMBER(#REF!),#REF!,"-")</f>
        <v>-</v>
      </c>
      <c r="O127" s="80" t="str">
        <f>IF(ISNUMBER(#REF!),#REF!,"-")</f>
        <v>-</v>
      </c>
      <c r="P127" s="79" t="str">
        <f>IF(ISNUMBER(#REF!),#REF!,"-")</f>
        <v>-</v>
      </c>
      <c r="Q127" s="80" t="str">
        <f>IF(ISNUMBER(#REF!),#REF!,"-")</f>
        <v>-</v>
      </c>
      <c r="R127" s="79" t="str">
        <f>IF(ISNUMBER(#REF!),#REF!,"-")</f>
        <v>-</v>
      </c>
      <c r="S127" s="80" t="str">
        <f>IF(ISNUMBER(#REF!),#REF!,"-")</f>
        <v>-</v>
      </c>
      <c r="T127" s="79" t="str">
        <f>IF(ISNUMBER(#REF!),#REF!,"-")</f>
        <v>-</v>
      </c>
      <c r="U127" s="80" t="str">
        <f>IF(ISNUMBER(#REF!),#REF!,"-")</f>
        <v>-</v>
      </c>
      <c r="V127" s="79" t="str">
        <f>IF(ISNUMBER(#REF!),#REF!,"-")</f>
        <v>-</v>
      </c>
      <c r="W127" s="80" t="str">
        <f>IF(ISNUMBER(#REF!),#REF!,"-")</f>
        <v>-</v>
      </c>
      <c r="X127" s="79" t="str">
        <f>IF(ISNUMBER(#REF!),#REF!,"-")</f>
        <v>-</v>
      </c>
      <c r="Y127" s="80" t="str">
        <f>IF(ISNUMBER(#REF!),#REF!,"-")</f>
        <v>-</v>
      </c>
      <c r="Z127" s="79" t="str">
        <f>IF(ISNUMBER(#REF!),#REF!,"-")</f>
        <v>-</v>
      </c>
      <c r="AA127" s="80" t="str">
        <f>IF(ISNUMBER(#REF!),#REF!,"-")</f>
        <v>-</v>
      </c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O127" s="75">
        <v>47</v>
      </c>
      <c r="AP127" s="79" t="str">
        <f>IF(ISNUMBER(#REF!),#REF!,"-")</f>
        <v>-</v>
      </c>
      <c r="AQ127" s="80" t="str">
        <f>IF(ISNUMBER(#REF!),#REF!,"-")</f>
        <v>-</v>
      </c>
      <c r="AR127" s="79" t="str">
        <f>IF(ISNUMBER(#REF!),#REF!,"-")</f>
        <v>-</v>
      </c>
      <c r="AS127" s="80" t="str">
        <f>IF(ISNUMBER(#REF!),#REF!,"-")</f>
        <v>-</v>
      </c>
      <c r="AT127" s="79" t="str">
        <f>IF(ISNUMBER(#REF!),#REF!,"-")</f>
        <v>-</v>
      </c>
      <c r="AU127" s="80" t="str">
        <f>IF(ISNUMBER(#REF!),#REF!,"-")</f>
        <v>-</v>
      </c>
      <c r="AV127" s="79" t="str">
        <f>IF(ISNUMBER(#REF!),#REF!,"-")</f>
        <v>-</v>
      </c>
      <c r="AW127" s="80" t="str">
        <f>IF(ISNUMBER(#REF!),#REF!,"-")</f>
        <v>-</v>
      </c>
      <c r="AX127" s="79" t="str">
        <f>IF(ISNUMBER(#REF!),#REF!,"-")</f>
        <v>-</v>
      </c>
      <c r="AY127" s="80" t="str">
        <f>IF(ISNUMBER(#REF!),#REF!,"-")</f>
        <v>-</v>
      </c>
      <c r="AZ127" s="79" t="str">
        <f>IF(ISNUMBER(#REF!),#REF!,"-")</f>
        <v>-</v>
      </c>
      <c r="BA127" s="80" t="str">
        <f>IF(ISNUMBER(#REF!),#REF!,"-")</f>
        <v>-</v>
      </c>
      <c r="BB127" s="79" t="str">
        <f>IF(ISNUMBER(#REF!),#REF!,"-")</f>
        <v>-</v>
      </c>
      <c r="BC127" s="80" t="str">
        <f>IF(ISNUMBER(#REF!),#REF!,"-")</f>
        <v>-</v>
      </c>
      <c r="BD127" s="79" t="str">
        <f>IF(ISNUMBER(#REF!),#REF!,"-")</f>
        <v>-</v>
      </c>
      <c r="BE127" s="80" t="str">
        <f>IF(ISNUMBER(#REF!),#REF!,"-")</f>
        <v>-</v>
      </c>
      <c r="BF127" s="79" t="str">
        <f>IF(ISNUMBER(#REF!),#REF!,"-")</f>
        <v>-</v>
      </c>
      <c r="BG127" s="80" t="str">
        <f>IF(ISNUMBER(#REF!),#REF!,"-")</f>
        <v>-</v>
      </c>
      <c r="BH127" s="79" t="str">
        <f>IF(ISNUMBER(#REF!),#REF!,"-")</f>
        <v>-</v>
      </c>
      <c r="BI127" s="80" t="str">
        <f>IF(ISNUMBER(#REF!),#REF!,"-")</f>
        <v>-</v>
      </c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</row>
    <row r="128" spans="7:71" x14ac:dyDescent="0.25">
      <c r="G128" s="75">
        <v>47.5</v>
      </c>
      <c r="H128" s="79" t="str">
        <f>IF(ISNUMBER(#REF!),#REF!,"-")</f>
        <v>-</v>
      </c>
      <c r="I128" s="80" t="str">
        <f>IF(ISNUMBER(#REF!),#REF!,"-")</f>
        <v>-</v>
      </c>
      <c r="J128" s="79" t="str">
        <f>IF(ISNUMBER(#REF!),#REF!,"-")</f>
        <v>-</v>
      </c>
      <c r="K128" s="80" t="str">
        <f>IF(ISNUMBER(#REF!),#REF!,"-")</f>
        <v>-</v>
      </c>
      <c r="L128" s="79" t="str">
        <f>IF(ISNUMBER(#REF!),#REF!,"-")</f>
        <v>-</v>
      </c>
      <c r="M128" s="80" t="str">
        <f>IF(ISNUMBER(#REF!),#REF!,"-")</f>
        <v>-</v>
      </c>
      <c r="N128" s="79" t="str">
        <f>IF(ISNUMBER(#REF!),#REF!,"-")</f>
        <v>-</v>
      </c>
      <c r="O128" s="80" t="str">
        <f>IF(ISNUMBER(#REF!),#REF!,"-")</f>
        <v>-</v>
      </c>
      <c r="P128" s="79" t="str">
        <f>IF(ISNUMBER(#REF!),#REF!,"-")</f>
        <v>-</v>
      </c>
      <c r="Q128" s="80" t="str">
        <f>IF(ISNUMBER(#REF!),#REF!,"-")</f>
        <v>-</v>
      </c>
      <c r="R128" s="79" t="str">
        <f>IF(ISNUMBER(#REF!),#REF!,"-")</f>
        <v>-</v>
      </c>
      <c r="S128" s="80" t="str">
        <f>IF(ISNUMBER(#REF!),#REF!,"-")</f>
        <v>-</v>
      </c>
      <c r="T128" s="79" t="str">
        <f>IF(ISNUMBER(#REF!),#REF!,"-")</f>
        <v>-</v>
      </c>
      <c r="U128" s="80" t="str">
        <f>IF(ISNUMBER(#REF!),#REF!,"-")</f>
        <v>-</v>
      </c>
      <c r="V128" s="79" t="str">
        <f>IF(ISNUMBER(#REF!),#REF!,"-")</f>
        <v>-</v>
      </c>
      <c r="W128" s="80" t="str">
        <f>IF(ISNUMBER(#REF!),#REF!,"-")</f>
        <v>-</v>
      </c>
      <c r="X128" s="79" t="str">
        <f>IF(ISNUMBER(#REF!),#REF!,"-")</f>
        <v>-</v>
      </c>
      <c r="Y128" s="80" t="str">
        <f>IF(ISNUMBER(#REF!),#REF!,"-")</f>
        <v>-</v>
      </c>
      <c r="Z128" s="79" t="str">
        <f>IF(ISNUMBER(#REF!),#REF!,"-")</f>
        <v>-</v>
      </c>
      <c r="AA128" s="80" t="str">
        <f>IF(ISNUMBER(#REF!),#REF!,"-")</f>
        <v>-</v>
      </c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O128" s="75">
        <v>47.5</v>
      </c>
      <c r="AP128" s="79" t="str">
        <f>IF(ISNUMBER(#REF!),#REF!,"-")</f>
        <v>-</v>
      </c>
      <c r="AQ128" s="80" t="str">
        <f>IF(ISNUMBER(#REF!),#REF!,"-")</f>
        <v>-</v>
      </c>
      <c r="AR128" s="79" t="str">
        <f>IF(ISNUMBER(#REF!),#REF!,"-")</f>
        <v>-</v>
      </c>
      <c r="AS128" s="80" t="str">
        <f>IF(ISNUMBER(#REF!),#REF!,"-")</f>
        <v>-</v>
      </c>
      <c r="AT128" s="79" t="str">
        <f>IF(ISNUMBER(#REF!),#REF!,"-")</f>
        <v>-</v>
      </c>
      <c r="AU128" s="80" t="str">
        <f>IF(ISNUMBER(#REF!),#REF!,"-")</f>
        <v>-</v>
      </c>
      <c r="AV128" s="79" t="str">
        <f>IF(ISNUMBER(#REF!),#REF!,"-")</f>
        <v>-</v>
      </c>
      <c r="AW128" s="80" t="str">
        <f>IF(ISNUMBER(#REF!),#REF!,"-")</f>
        <v>-</v>
      </c>
      <c r="AX128" s="79" t="str">
        <f>IF(ISNUMBER(#REF!),#REF!,"-")</f>
        <v>-</v>
      </c>
      <c r="AY128" s="80" t="str">
        <f>IF(ISNUMBER(#REF!),#REF!,"-")</f>
        <v>-</v>
      </c>
      <c r="AZ128" s="79" t="str">
        <f>IF(ISNUMBER(#REF!),#REF!,"-")</f>
        <v>-</v>
      </c>
      <c r="BA128" s="80" t="str">
        <f>IF(ISNUMBER(#REF!),#REF!,"-")</f>
        <v>-</v>
      </c>
      <c r="BB128" s="79" t="str">
        <f>IF(ISNUMBER(#REF!),#REF!,"-")</f>
        <v>-</v>
      </c>
      <c r="BC128" s="80" t="str">
        <f>IF(ISNUMBER(#REF!),#REF!,"-")</f>
        <v>-</v>
      </c>
      <c r="BD128" s="79" t="str">
        <f>IF(ISNUMBER(#REF!),#REF!,"-")</f>
        <v>-</v>
      </c>
      <c r="BE128" s="80" t="str">
        <f>IF(ISNUMBER(#REF!),#REF!,"-")</f>
        <v>-</v>
      </c>
      <c r="BF128" s="79" t="str">
        <f>IF(ISNUMBER(#REF!),#REF!,"-")</f>
        <v>-</v>
      </c>
      <c r="BG128" s="80" t="str">
        <f>IF(ISNUMBER(#REF!),#REF!,"-")</f>
        <v>-</v>
      </c>
      <c r="BH128" s="79" t="str">
        <f>IF(ISNUMBER(#REF!),#REF!,"-")</f>
        <v>-</v>
      </c>
      <c r="BI128" s="80" t="str">
        <f>IF(ISNUMBER(#REF!),#REF!,"-")</f>
        <v>-</v>
      </c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</row>
    <row r="129" spans="7:71" x14ac:dyDescent="0.25">
      <c r="G129" s="75">
        <v>48</v>
      </c>
      <c r="H129" s="79" t="str">
        <f>IF(ISNUMBER(#REF!),#REF!,"-")</f>
        <v>-</v>
      </c>
      <c r="I129" s="80" t="str">
        <f>IF(ISNUMBER(#REF!),#REF!,"-")</f>
        <v>-</v>
      </c>
      <c r="J129" s="79" t="str">
        <f>IF(ISNUMBER(#REF!),#REF!,"-")</f>
        <v>-</v>
      </c>
      <c r="K129" s="80" t="str">
        <f>IF(ISNUMBER(#REF!),#REF!,"-")</f>
        <v>-</v>
      </c>
      <c r="L129" s="79" t="str">
        <f>IF(ISNUMBER(#REF!),#REF!,"-")</f>
        <v>-</v>
      </c>
      <c r="M129" s="80" t="str">
        <f>IF(ISNUMBER(#REF!),#REF!,"-")</f>
        <v>-</v>
      </c>
      <c r="N129" s="79" t="str">
        <f>IF(ISNUMBER(#REF!),#REF!,"-")</f>
        <v>-</v>
      </c>
      <c r="O129" s="80" t="str">
        <f>IF(ISNUMBER(#REF!),#REF!,"-")</f>
        <v>-</v>
      </c>
      <c r="P129" s="79" t="str">
        <f>IF(ISNUMBER(#REF!),#REF!,"-")</f>
        <v>-</v>
      </c>
      <c r="Q129" s="80" t="str">
        <f>IF(ISNUMBER(#REF!),#REF!,"-")</f>
        <v>-</v>
      </c>
      <c r="R129" s="79" t="str">
        <f>IF(ISNUMBER(#REF!),#REF!,"-")</f>
        <v>-</v>
      </c>
      <c r="S129" s="80" t="str">
        <f>IF(ISNUMBER(#REF!),#REF!,"-")</f>
        <v>-</v>
      </c>
      <c r="T129" s="79" t="str">
        <f>IF(ISNUMBER(#REF!),#REF!,"-")</f>
        <v>-</v>
      </c>
      <c r="U129" s="80" t="str">
        <f>IF(ISNUMBER(#REF!),#REF!,"-")</f>
        <v>-</v>
      </c>
      <c r="V129" s="79" t="str">
        <f>IF(ISNUMBER(#REF!),#REF!,"-")</f>
        <v>-</v>
      </c>
      <c r="W129" s="80" t="str">
        <f>IF(ISNUMBER(#REF!),#REF!,"-")</f>
        <v>-</v>
      </c>
      <c r="X129" s="79" t="str">
        <f>IF(ISNUMBER(#REF!),#REF!,"-")</f>
        <v>-</v>
      </c>
      <c r="Y129" s="80" t="str">
        <f>IF(ISNUMBER(#REF!),#REF!,"-")</f>
        <v>-</v>
      </c>
      <c r="Z129" s="79" t="str">
        <f>IF(ISNUMBER(#REF!),#REF!,"-")</f>
        <v>-</v>
      </c>
      <c r="AA129" s="80" t="str">
        <f>IF(ISNUMBER(#REF!),#REF!,"-")</f>
        <v>-</v>
      </c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O129" s="75">
        <v>48</v>
      </c>
      <c r="AP129" s="79" t="str">
        <f>IF(ISNUMBER(#REF!),#REF!,"-")</f>
        <v>-</v>
      </c>
      <c r="AQ129" s="80" t="str">
        <f>IF(ISNUMBER(#REF!),#REF!,"-")</f>
        <v>-</v>
      </c>
      <c r="AR129" s="79" t="str">
        <f>IF(ISNUMBER(#REF!),#REF!,"-")</f>
        <v>-</v>
      </c>
      <c r="AS129" s="80" t="str">
        <f>IF(ISNUMBER(#REF!),#REF!,"-")</f>
        <v>-</v>
      </c>
      <c r="AT129" s="79" t="str">
        <f>IF(ISNUMBER(#REF!),#REF!,"-")</f>
        <v>-</v>
      </c>
      <c r="AU129" s="80" t="str">
        <f>IF(ISNUMBER(#REF!),#REF!,"-")</f>
        <v>-</v>
      </c>
      <c r="AV129" s="79" t="str">
        <f>IF(ISNUMBER(#REF!),#REF!,"-")</f>
        <v>-</v>
      </c>
      <c r="AW129" s="80" t="str">
        <f>IF(ISNUMBER(#REF!),#REF!,"-")</f>
        <v>-</v>
      </c>
      <c r="AX129" s="79" t="str">
        <f>IF(ISNUMBER(#REF!),#REF!,"-")</f>
        <v>-</v>
      </c>
      <c r="AY129" s="80" t="str">
        <f>IF(ISNUMBER(#REF!),#REF!,"-")</f>
        <v>-</v>
      </c>
      <c r="AZ129" s="79" t="str">
        <f>IF(ISNUMBER(#REF!),#REF!,"-")</f>
        <v>-</v>
      </c>
      <c r="BA129" s="80" t="str">
        <f>IF(ISNUMBER(#REF!),#REF!,"-")</f>
        <v>-</v>
      </c>
      <c r="BB129" s="79" t="str">
        <f>IF(ISNUMBER(#REF!),#REF!,"-")</f>
        <v>-</v>
      </c>
      <c r="BC129" s="80" t="str">
        <f>IF(ISNUMBER(#REF!),#REF!,"-")</f>
        <v>-</v>
      </c>
      <c r="BD129" s="79" t="str">
        <f>IF(ISNUMBER(#REF!),#REF!,"-")</f>
        <v>-</v>
      </c>
      <c r="BE129" s="80" t="str">
        <f>IF(ISNUMBER(#REF!),#REF!,"-")</f>
        <v>-</v>
      </c>
      <c r="BF129" s="79" t="str">
        <f>IF(ISNUMBER(#REF!),#REF!,"-")</f>
        <v>-</v>
      </c>
      <c r="BG129" s="80" t="str">
        <f>IF(ISNUMBER(#REF!),#REF!,"-")</f>
        <v>-</v>
      </c>
      <c r="BH129" s="79" t="str">
        <f>IF(ISNUMBER(#REF!),#REF!,"-")</f>
        <v>-</v>
      </c>
      <c r="BI129" s="80" t="str">
        <f>IF(ISNUMBER(#REF!),#REF!,"-")</f>
        <v>-</v>
      </c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</row>
    <row r="130" spans="7:71" x14ac:dyDescent="0.25">
      <c r="G130" s="75">
        <v>48.5</v>
      </c>
      <c r="H130" s="79" t="str">
        <f>IF(ISNUMBER(#REF!),#REF!,"-")</f>
        <v>-</v>
      </c>
      <c r="I130" s="80" t="str">
        <f>IF(ISNUMBER(#REF!),#REF!,"-")</f>
        <v>-</v>
      </c>
      <c r="J130" s="79" t="str">
        <f>IF(ISNUMBER(#REF!),#REF!,"-")</f>
        <v>-</v>
      </c>
      <c r="K130" s="80" t="str">
        <f>IF(ISNUMBER(#REF!),#REF!,"-")</f>
        <v>-</v>
      </c>
      <c r="L130" s="79" t="str">
        <f>IF(ISNUMBER(#REF!),#REF!,"-")</f>
        <v>-</v>
      </c>
      <c r="M130" s="80" t="str">
        <f>IF(ISNUMBER(#REF!),#REF!,"-")</f>
        <v>-</v>
      </c>
      <c r="N130" s="79" t="str">
        <f>IF(ISNUMBER(#REF!),#REF!,"-")</f>
        <v>-</v>
      </c>
      <c r="O130" s="80" t="str">
        <f>IF(ISNUMBER(#REF!),#REF!,"-")</f>
        <v>-</v>
      </c>
      <c r="P130" s="79" t="str">
        <f>IF(ISNUMBER(#REF!),#REF!,"-")</f>
        <v>-</v>
      </c>
      <c r="Q130" s="80" t="str">
        <f>IF(ISNUMBER(#REF!),#REF!,"-")</f>
        <v>-</v>
      </c>
      <c r="R130" s="79" t="str">
        <f>IF(ISNUMBER(#REF!),#REF!,"-")</f>
        <v>-</v>
      </c>
      <c r="S130" s="80" t="str">
        <f>IF(ISNUMBER(#REF!),#REF!,"-")</f>
        <v>-</v>
      </c>
      <c r="T130" s="79" t="str">
        <f>IF(ISNUMBER(#REF!),#REF!,"-")</f>
        <v>-</v>
      </c>
      <c r="U130" s="80" t="str">
        <f>IF(ISNUMBER(#REF!),#REF!,"-")</f>
        <v>-</v>
      </c>
      <c r="V130" s="79" t="str">
        <f>IF(ISNUMBER(#REF!),#REF!,"-")</f>
        <v>-</v>
      </c>
      <c r="W130" s="80" t="str">
        <f>IF(ISNUMBER(#REF!),#REF!,"-")</f>
        <v>-</v>
      </c>
      <c r="X130" s="79" t="str">
        <f>IF(ISNUMBER(#REF!),#REF!,"-")</f>
        <v>-</v>
      </c>
      <c r="Y130" s="80" t="str">
        <f>IF(ISNUMBER(#REF!),#REF!,"-")</f>
        <v>-</v>
      </c>
      <c r="Z130" s="79" t="str">
        <f>IF(ISNUMBER(#REF!),#REF!,"-")</f>
        <v>-</v>
      </c>
      <c r="AA130" s="80" t="str">
        <f>IF(ISNUMBER(#REF!),#REF!,"-")</f>
        <v>-</v>
      </c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O130" s="75">
        <v>48.5</v>
      </c>
      <c r="AP130" s="79" t="str">
        <f>IF(ISNUMBER(#REF!),#REF!,"-")</f>
        <v>-</v>
      </c>
      <c r="AQ130" s="80" t="str">
        <f>IF(ISNUMBER(#REF!),#REF!,"-")</f>
        <v>-</v>
      </c>
      <c r="AR130" s="79" t="str">
        <f>IF(ISNUMBER(#REF!),#REF!,"-")</f>
        <v>-</v>
      </c>
      <c r="AS130" s="80" t="str">
        <f>IF(ISNUMBER(#REF!),#REF!,"-")</f>
        <v>-</v>
      </c>
      <c r="AT130" s="79" t="str">
        <f>IF(ISNUMBER(#REF!),#REF!,"-")</f>
        <v>-</v>
      </c>
      <c r="AU130" s="80" t="str">
        <f>IF(ISNUMBER(#REF!),#REF!,"-")</f>
        <v>-</v>
      </c>
      <c r="AV130" s="79" t="str">
        <f>IF(ISNUMBER(#REF!),#REF!,"-")</f>
        <v>-</v>
      </c>
      <c r="AW130" s="80" t="str">
        <f>IF(ISNUMBER(#REF!),#REF!,"-")</f>
        <v>-</v>
      </c>
      <c r="AX130" s="79" t="str">
        <f>IF(ISNUMBER(#REF!),#REF!,"-")</f>
        <v>-</v>
      </c>
      <c r="AY130" s="80" t="str">
        <f>IF(ISNUMBER(#REF!),#REF!,"-")</f>
        <v>-</v>
      </c>
      <c r="AZ130" s="79" t="str">
        <f>IF(ISNUMBER(#REF!),#REF!,"-")</f>
        <v>-</v>
      </c>
      <c r="BA130" s="80" t="str">
        <f>IF(ISNUMBER(#REF!),#REF!,"-")</f>
        <v>-</v>
      </c>
      <c r="BB130" s="79" t="str">
        <f>IF(ISNUMBER(#REF!),#REF!,"-")</f>
        <v>-</v>
      </c>
      <c r="BC130" s="80" t="str">
        <f>IF(ISNUMBER(#REF!),#REF!,"-")</f>
        <v>-</v>
      </c>
      <c r="BD130" s="79" t="str">
        <f>IF(ISNUMBER(#REF!),#REF!,"-")</f>
        <v>-</v>
      </c>
      <c r="BE130" s="80" t="str">
        <f>IF(ISNUMBER(#REF!),#REF!,"-")</f>
        <v>-</v>
      </c>
      <c r="BF130" s="79" t="str">
        <f>IF(ISNUMBER(#REF!),#REF!,"-")</f>
        <v>-</v>
      </c>
      <c r="BG130" s="80" t="str">
        <f>IF(ISNUMBER(#REF!),#REF!,"-")</f>
        <v>-</v>
      </c>
      <c r="BH130" s="79" t="str">
        <f>IF(ISNUMBER(#REF!),#REF!,"-")</f>
        <v>-</v>
      </c>
      <c r="BI130" s="80" t="str">
        <f>IF(ISNUMBER(#REF!),#REF!,"-")</f>
        <v>-</v>
      </c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</row>
    <row r="131" spans="7:71" x14ac:dyDescent="0.25">
      <c r="G131" s="75">
        <v>49</v>
      </c>
      <c r="H131" s="79" t="str">
        <f>IF(ISNUMBER(#REF!),#REF!,"-")</f>
        <v>-</v>
      </c>
      <c r="I131" s="80" t="str">
        <f>IF(ISNUMBER(#REF!),#REF!,"-")</f>
        <v>-</v>
      </c>
      <c r="J131" s="79" t="str">
        <f>IF(ISNUMBER(#REF!),#REF!,"-")</f>
        <v>-</v>
      </c>
      <c r="K131" s="80" t="str">
        <f>IF(ISNUMBER(#REF!),#REF!,"-")</f>
        <v>-</v>
      </c>
      <c r="L131" s="79" t="str">
        <f>IF(ISNUMBER(#REF!),#REF!,"-")</f>
        <v>-</v>
      </c>
      <c r="M131" s="80" t="str">
        <f>IF(ISNUMBER(#REF!),#REF!,"-")</f>
        <v>-</v>
      </c>
      <c r="N131" s="79" t="str">
        <f>IF(ISNUMBER(#REF!),#REF!,"-")</f>
        <v>-</v>
      </c>
      <c r="O131" s="80" t="str">
        <f>IF(ISNUMBER(#REF!),#REF!,"-")</f>
        <v>-</v>
      </c>
      <c r="P131" s="79" t="str">
        <f>IF(ISNUMBER(#REF!),#REF!,"-")</f>
        <v>-</v>
      </c>
      <c r="Q131" s="80" t="str">
        <f>IF(ISNUMBER(#REF!),#REF!,"-")</f>
        <v>-</v>
      </c>
      <c r="R131" s="79" t="str">
        <f>IF(ISNUMBER(#REF!),#REF!,"-")</f>
        <v>-</v>
      </c>
      <c r="S131" s="80" t="str">
        <f>IF(ISNUMBER(#REF!),#REF!,"-")</f>
        <v>-</v>
      </c>
      <c r="T131" s="79" t="str">
        <f>IF(ISNUMBER(#REF!),#REF!,"-")</f>
        <v>-</v>
      </c>
      <c r="U131" s="80" t="str">
        <f>IF(ISNUMBER(#REF!),#REF!,"-")</f>
        <v>-</v>
      </c>
      <c r="V131" s="79" t="str">
        <f>IF(ISNUMBER(#REF!),#REF!,"-")</f>
        <v>-</v>
      </c>
      <c r="W131" s="80" t="str">
        <f>IF(ISNUMBER(#REF!),#REF!,"-")</f>
        <v>-</v>
      </c>
      <c r="X131" s="79" t="str">
        <f>IF(ISNUMBER(#REF!),#REF!,"-")</f>
        <v>-</v>
      </c>
      <c r="Y131" s="80" t="str">
        <f>IF(ISNUMBER(#REF!),#REF!,"-")</f>
        <v>-</v>
      </c>
      <c r="Z131" s="79" t="str">
        <f>IF(ISNUMBER(#REF!),#REF!,"-")</f>
        <v>-</v>
      </c>
      <c r="AA131" s="80" t="str">
        <f>IF(ISNUMBER(#REF!),#REF!,"-")</f>
        <v>-</v>
      </c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O131" s="75">
        <v>49</v>
      </c>
      <c r="AP131" s="79" t="str">
        <f>IF(ISNUMBER(#REF!),#REF!,"-")</f>
        <v>-</v>
      </c>
      <c r="AQ131" s="80" t="str">
        <f>IF(ISNUMBER(#REF!),#REF!,"-")</f>
        <v>-</v>
      </c>
      <c r="AR131" s="79" t="str">
        <f>IF(ISNUMBER(#REF!),#REF!,"-")</f>
        <v>-</v>
      </c>
      <c r="AS131" s="80" t="str">
        <f>IF(ISNUMBER(#REF!),#REF!,"-")</f>
        <v>-</v>
      </c>
      <c r="AT131" s="79" t="str">
        <f>IF(ISNUMBER(#REF!),#REF!,"-")</f>
        <v>-</v>
      </c>
      <c r="AU131" s="80" t="str">
        <f>IF(ISNUMBER(#REF!),#REF!,"-")</f>
        <v>-</v>
      </c>
      <c r="AV131" s="79" t="str">
        <f>IF(ISNUMBER(#REF!),#REF!,"-")</f>
        <v>-</v>
      </c>
      <c r="AW131" s="80" t="str">
        <f>IF(ISNUMBER(#REF!),#REF!,"-")</f>
        <v>-</v>
      </c>
      <c r="AX131" s="79" t="str">
        <f>IF(ISNUMBER(#REF!),#REF!,"-")</f>
        <v>-</v>
      </c>
      <c r="AY131" s="80" t="str">
        <f>IF(ISNUMBER(#REF!),#REF!,"-")</f>
        <v>-</v>
      </c>
      <c r="AZ131" s="79" t="str">
        <f>IF(ISNUMBER(#REF!),#REF!,"-")</f>
        <v>-</v>
      </c>
      <c r="BA131" s="80" t="str">
        <f>IF(ISNUMBER(#REF!),#REF!,"-")</f>
        <v>-</v>
      </c>
      <c r="BB131" s="79" t="str">
        <f>IF(ISNUMBER(#REF!),#REF!,"-")</f>
        <v>-</v>
      </c>
      <c r="BC131" s="80" t="str">
        <f>IF(ISNUMBER(#REF!),#REF!,"-")</f>
        <v>-</v>
      </c>
      <c r="BD131" s="79" t="str">
        <f>IF(ISNUMBER(#REF!),#REF!,"-")</f>
        <v>-</v>
      </c>
      <c r="BE131" s="80" t="str">
        <f>IF(ISNUMBER(#REF!),#REF!,"-")</f>
        <v>-</v>
      </c>
      <c r="BF131" s="79" t="str">
        <f>IF(ISNUMBER(#REF!),#REF!,"-")</f>
        <v>-</v>
      </c>
      <c r="BG131" s="80" t="str">
        <f>IF(ISNUMBER(#REF!),#REF!,"-")</f>
        <v>-</v>
      </c>
      <c r="BH131" s="79" t="str">
        <f>IF(ISNUMBER(#REF!),#REF!,"-")</f>
        <v>-</v>
      </c>
      <c r="BI131" s="80" t="str">
        <f>IF(ISNUMBER(#REF!),#REF!,"-")</f>
        <v>-</v>
      </c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</row>
    <row r="132" spans="7:71" x14ac:dyDescent="0.25">
      <c r="G132" s="75">
        <v>49.5</v>
      </c>
      <c r="H132" s="79" t="str">
        <f>IF(ISNUMBER(#REF!),#REF!,"-")</f>
        <v>-</v>
      </c>
      <c r="I132" s="80" t="str">
        <f>IF(ISNUMBER(#REF!),#REF!,"-")</f>
        <v>-</v>
      </c>
      <c r="J132" s="79" t="str">
        <f>IF(ISNUMBER(#REF!),#REF!,"-")</f>
        <v>-</v>
      </c>
      <c r="K132" s="80" t="str">
        <f>IF(ISNUMBER(#REF!),#REF!,"-")</f>
        <v>-</v>
      </c>
      <c r="L132" s="79" t="str">
        <f>IF(ISNUMBER(#REF!),#REF!,"-")</f>
        <v>-</v>
      </c>
      <c r="M132" s="80" t="str">
        <f>IF(ISNUMBER(#REF!),#REF!,"-")</f>
        <v>-</v>
      </c>
      <c r="N132" s="79" t="str">
        <f>IF(ISNUMBER(#REF!),#REF!,"-")</f>
        <v>-</v>
      </c>
      <c r="O132" s="80" t="str">
        <f>IF(ISNUMBER(#REF!),#REF!,"-")</f>
        <v>-</v>
      </c>
      <c r="P132" s="79" t="str">
        <f>IF(ISNUMBER(#REF!),#REF!,"-")</f>
        <v>-</v>
      </c>
      <c r="Q132" s="80" t="str">
        <f>IF(ISNUMBER(#REF!),#REF!,"-")</f>
        <v>-</v>
      </c>
      <c r="R132" s="79" t="str">
        <f>IF(ISNUMBER(#REF!),#REF!,"-")</f>
        <v>-</v>
      </c>
      <c r="S132" s="80" t="str">
        <f>IF(ISNUMBER(#REF!),#REF!,"-")</f>
        <v>-</v>
      </c>
      <c r="T132" s="79" t="str">
        <f>IF(ISNUMBER(#REF!),#REF!,"-")</f>
        <v>-</v>
      </c>
      <c r="U132" s="80" t="str">
        <f>IF(ISNUMBER(#REF!),#REF!,"-")</f>
        <v>-</v>
      </c>
      <c r="V132" s="79" t="str">
        <f>IF(ISNUMBER(#REF!),#REF!,"-")</f>
        <v>-</v>
      </c>
      <c r="W132" s="80" t="str">
        <f>IF(ISNUMBER(#REF!),#REF!,"-")</f>
        <v>-</v>
      </c>
      <c r="X132" s="79" t="str">
        <f>IF(ISNUMBER(#REF!),#REF!,"-")</f>
        <v>-</v>
      </c>
      <c r="Y132" s="80" t="str">
        <f>IF(ISNUMBER(#REF!),#REF!,"-")</f>
        <v>-</v>
      </c>
      <c r="Z132" s="79" t="str">
        <f>IF(ISNUMBER(#REF!),#REF!,"-")</f>
        <v>-</v>
      </c>
      <c r="AA132" s="80" t="str">
        <f>IF(ISNUMBER(#REF!),#REF!,"-")</f>
        <v>-</v>
      </c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O132" s="75">
        <v>49.5</v>
      </c>
      <c r="AP132" s="79" t="str">
        <f>IF(ISNUMBER(#REF!),#REF!,"-")</f>
        <v>-</v>
      </c>
      <c r="AQ132" s="80" t="str">
        <f>IF(ISNUMBER(#REF!),#REF!,"-")</f>
        <v>-</v>
      </c>
      <c r="AR132" s="79" t="str">
        <f>IF(ISNUMBER(#REF!),#REF!,"-")</f>
        <v>-</v>
      </c>
      <c r="AS132" s="80" t="str">
        <f>IF(ISNUMBER(#REF!),#REF!,"-")</f>
        <v>-</v>
      </c>
      <c r="AT132" s="79" t="str">
        <f>IF(ISNUMBER(#REF!),#REF!,"-")</f>
        <v>-</v>
      </c>
      <c r="AU132" s="80" t="str">
        <f>IF(ISNUMBER(#REF!),#REF!,"-")</f>
        <v>-</v>
      </c>
      <c r="AV132" s="79" t="str">
        <f>IF(ISNUMBER(#REF!),#REF!,"-")</f>
        <v>-</v>
      </c>
      <c r="AW132" s="80" t="str">
        <f>IF(ISNUMBER(#REF!),#REF!,"-")</f>
        <v>-</v>
      </c>
      <c r="AX132" s="79" t="str">
        <f>IF(ISNUMBER(#REF!),#REF!,"-")</f>
        <v>-</v>
      </c>
      <c r="AY132" s="80" t="str">
        <f>IF(ISNUMBER(#REF!),#REF!,"-")</f>
        <v>-</v>
      </c>
      <c r="AZ132" s="79" t="str">
        <f>IF(ISNUMBER(#REF!),#REF!,"-")</f>
        <v>-</v>
      </c>
      <c r="BA132" s="80" t="str">
        <f>IF(ISNUMBER(#REF!),#REF!,"-")</f>
        <v>-</v>
      </c>
      <c r="BB132" s="79" t="str">
        <f>IF(ISNUMBER(#REF!),#REF!,"-")</f>
        <v>-</v>
      </c>
      <c r="BC132" s="80" t="str">
        <f>IF(ISNUMBER(#REF!),#REF!,"-")</f>
        <v>-</v>
      </c>
      <c r="BD132" s="79" t="str">
        <f>IF(ISNUMBER(#REF!),#REF!,"-")</f>
        <v>-</v>
      </c>
      <c r="BE132" s="80" t="str">
        <f>IF(ISNUMBER(#REF!),#REF!,"-")</f>
        <v>-</v>
      </c>
      <c r="BF132" s="79" t="str">
        <f>IF(ISNUMBER(#REF!),#REF!,"-")</f>
        <v>-</v>
      </c>
      <c r="BG132" s="80" t="str">
        <f>IF(ISNUMBER(#REF!),#REF!,"-")</f>
        <v>-</v>
      </c>
      <c r="BH132" s="79" t="str">
        <f>IF(ISNUMBER(#REF!),#REF!,"-")</f>
        <v>-</v>
      </c>
      <c r="BI132" s="80" t="str">
        <f>IF(ISNUMBER(#REF!),#REF!,"-")</f>
        <v>-</v>
      </c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</row>
    <row r="133" spans="7:71" x14ac:dyDescent="0.25">
      <c r="G133" s="75">
        <v>50</v>
      </c>
      <c r="H133" s="79" t="str">
        <f>IF(ISNUMBER(#REF!),#REF!,"-")</f>
        <v>-</v>
      </c>
      <c r="I133" s="80" t="str">
        <f>IF(ISNUMBER(#REF!),#REF!,"-")</f>
        <v>-</v>
      </c>
      <c r="J133" s="79" t="str">
        <f>IF(ISNUMBER(#REF!),#REF!,"-")</f>
        <v>-</v>
      </c>
      <c r="K133" s="80" t="str">
        <f>IF(ISNUMBER(#REF!),#REF!,"-")</f>
        <v>-</v>
      </c>
      <c r="L133" s="79" t="str">
        <f>IF(ISNUMBER(#REF!),#REF!,"-")</f>
        <v>-</v>
      </c>
      <c r="M133" s="80" t="str">
        <f>IF(ISNUMBER(#REF!),#REF!,"-")</f>
        <v>-</v>
      </c>
      <c r="N133" s="79" t="str">
        <f>IF(ISNUMBER(#REF!),#REF!,"-")</f>
        <v>-</v>
      </c>
      <c r="O133" s="80" t="str">
        <f>IF(ISNUMBER(#REF!),#REF!,"-")</f>
        <v>-</v>
      </c>
      <c r="P133" s="79" t="str">
        <f>IF(ISNUMBER(#REF!),#REF!,"-")</f>
        <v>-</v>
      </c>
      <c r="Q133" s="80" t="str">
        <f>IF(ISNUMBER(#REF!),#REF!,"-")</f>
        <v>-</v>
      </c>
      <c r="R133" s="79" t="str">
        <f>IF(ISNUMBER(#REF!),#REF!,"-")</f>
        <v>-</v>
      </c>
      <c r="S133" s="80" t="str">
        <f>IF(ISNUMBER(#REF!),#REF!,"-")</f>
        <v>-</v>
      </c>
      <c r="T133" s="79" t="str">
        <f>IF(ISNUMBER(#REF!),#REF!,"-")</f>
        <v>-</v>
      </c>
      <c r="U133" s="80" t="str">
        <f>IF(ISNUMBER(#REF!),#REF!,"-")</f>
        <v>-</v>
      </c>
      <c r="V133" s="79" t="str">
        <f>IF(ISNUMBER(#REF!),#REF!,"-")</f>
        <v>-</v>
      </c>
      <c r="W133" s="80" t="str">
        <f>IF(ISNUMBER(#REF!),#REF!,"-")</f>
        <v>-</v>
      </c>
      <c r="X133" s="79" t="str">
        <f>IF(ISNUMBER(#REF!),#REF!,"-")</f>
        <v>-</v>
      </c>
      <c r="Y133" s="80" t="str">
        <f>IF(ISNUMBER(#REF!),#REF!,"-")</f>
        <v>-</v>
      </c>
      <c r="Z133" s="79" t="str">
        <f>IF(ISNUMBER(#REF!),#REF!,"-")</f>
        <v>-</v>
      </c>
      <c r="AA133" s="80" t="str">
        <f>IF(ISNUMBER(#REF!),#REF!,"-")</f>
        <v>-</v>
      </c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O133" s="75">
        <v>50</v>
      </c>
      <c r="AP133" s="79" t="str">
        <f>IF(ISNUMBER(#REF!),#REF!,"-")</f>
        <v>-</v>
      </c>
      <c r="AQ133" s="80" t="str">
        <f>IF(ISNUMBER(#REF!),#REF!,"-")</f>
        <v>-</v>
      </c>
      <c r="AR133" s="79" t="str">
        <f>IF(ISNUMBER(#REF!),#REF!,"-")</f>
        <v>-</v>
      </c>
      <c r="AS133" s="80" t="str">
        <f>IF(ISNUMBER(#REF!),#REF!,"-")</f>
        <v>-</v>
      </c>
      <c r="AT133" s="79" t="str">
        <f>IF(ISNUMBER(#REF!),#REF!,"-")</f>
        <v>-</v>
      </c>
      <c r="AU133" s="80" t="str">
        <f>IF(ISNUMBER(#REF!),#REF!,"-")</f>
        <v>-</v>
      </c>
      <c r="AV133" s="79" t="str">
        <f>IF(ISNUMBER(#REF!),#REF!,"-")</f>
        <v>-</v>
      </c>
      <c r="AW133" s="80" t="str">
        <f>IF(ISNUMBER(#REF!),#REF!,"-")</f>
        <v>-</v>
      </c>
      <c r="AX133" s="79" t="str">
        <f>IF(ISNUMBER(#REF!),#REF!,"-")</f>
        <v>-</v>
      </c>
      <c r="AY133" s="80" t="str">
        <f>IF(ISNUMBER(#REF!),#REF!,"-")</f>
        <v>-</v>
      </c>
      <c r="AZ133" s="79" t="str">
        <f>IF(ISNUMBER(#REF!),#REF!,"-")</f>
        <v>-</v>
      </c>
      <c r="BA133" s="80" t="str">
        <f>IF(ISNUMBER(#REF!),#REF!,"-")</f>
        <v>-</v>
      </c>
      <c r="BB133" s="79" t="str">
        <f>IF(ISNUMBER(#REF!),#REF!,"-")</f>
        <v>-</v>
      </c>
      <c r="BC133" s="80" t="str">
        <f>IF(ISNUMBER(#REF!),#REF!,"-")</f>
        <v>-</v>
      </c>
      <c r="BD133" s="79" t="str">
        <f>IF(ISNUMBER(#REF!),#REF!,"-")</f>
        <v>-</v>
      </c>
      <c r="BE133" s="80" t="str">
        <f>IF(ISNUMBER(#REF!),#REF!,"-")</f>
        <v>-</v>
      </c>
      <c r="BF133" s="79" t="str">
        <f>IF(ISNUMBER(#REF!),#REF!,"-")</f>
        <v>-</v>
      </c>
      <c r="BG133" s="80" t="str">
        <f>IF(ISNUMBER(#REF!),#REF!,"-")</f>
        <v>-</v>
      </c>
      <c r="BH133" s="79" t="str">
        <f>IF(ISNUMBER(#REF!),#REF!,"-")</f>
        <v>-</v>
      </c>
      <c r="BI133" s="80" t="str">
        <f>IF(ISNUMBER(#REF!),#REF!,"-")</f>
        <v>-</v>
      </c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</row>
    <row r="134" spans="7:71" x14ac:dyDescent="0.25">
      <c r="G134" s="75">
        <v>50.5</v>
      </c>
      <c r="H134" s="79" t="str">
        <f>IF(ISNUMBER(#REF!),#REF!,"-")</f>
        <v>-</v>
      </c>
      <c r="I134" s="80" t="str">
        <f>IF(ISNUMBER(#REF!),#REF!,"-")</f>
        <v>-</v>
      </c>
      <c r="J134" s="79" t="str">
        <f>IF(ISNUMBER(#REF!),#REF!,"-")</f>
        <v>-</v>
      </c>
      <c r="K134" s="80" t="str">
        <f>IF(ISNUMBER(#REF!),#REF!,"-")</f>
        <v>-</v>
      </c>
      <c r="L134" s="79" t="str">
        <f>IF(ISNUMBER(#REF!),#REF!,"-")</f>
        <v>-</v>
      </c>
      <c r="M134" s="80" t="str">
        <f>IF(ISNUMBER(#REF!),#REF!,"-")</f>
        <v>-</v>
      </c>
      <c r="N134" s="79" t="str">
        <f>IF(ISNUMBER(#REF!),#REF!,"-")</f>
        <v>-</v>
      </c>
      <c r="O134" s="80" t="str">
        <f>IF(ISNUMBER(#REF!),#REF!,"-")</f>
        <v>-</v>
      </c>
      <c r="P134" s="79" t="str">
        <f>IF(ISNUMBER(#REF!),#REF!,"-")</f>
        <v>-</v>
      </c>
      <c r="Q134" s="80" t="str">
        <f>IF(ISNUMBER(#REF!),#REF!,"-")</f>
        <v>-</v>
      </c>
      <c r="R134" s="79" t="str">
        <f>IF(ISNUMBER(#REF!),#REF!,"-")</f>
        <v>-</v>
      </c>
      <c r="S134" s="80" t="str">
        <f>IF(ISNUMBER(#REF!),#REF!,"-")</f>
        <v>-</v>
      </c>
      <c r="T134" s="79" t="str">
        <f>IF(ISNUMBER(#REF!),#REF!,"-")</f>
        <v>-</v>
      </c>
      <c r="U134" s="80" t="str">
        <f>IF(ISNUMBER(#REF!),#REF!,"-")</f>
        <v>-</v>
      </c>
      <c r="V134" s="79" t="str">
        <f>IF(ISNUMBER(#REF!),#REF!,"-")</f>
        <v>-</v>
      </c>
      <c r="W134" s="80" t="str">
        <f>IF(ISNUMBER(#REF!),#REF!,"-")</f>
        <v>-</v>
      </c>
      <c r="X134" s="79" t="str">
        <f>IF(ISNUMBER(#REF!),#REF!,"-")</f>
        <v>-</v>
      </c>
      <c r="Y134" s="80" t="str">
        <f>IF(ISNUMBER(#REF!),#REF!,"-")</f>
        <v>-</v>
      </c>
      <c r="Z134" s="79" t="str">
        <f>IF(ISNUMBER(#REF!),#REF!,"-")</f>
        <v>-</v>
      </c>
      <c r="AA134" s="80" t="str">
        <f>IF(ISNUMBER(#REF!),#REF!,"-")</f>
        <v>-</v>
      </c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O134" s="75">
        <v>50.5</v>
      </c>
      <c r="AP134" s="79" t="str">
        <f>IF(ISNUMBER(#REF!),#REF!,"-")</f>
        <v>-</v>
      </c>
      <c r="AQ134" s="80" t="str">
        <f>IF(ISNUMBER(#REF!),#REF!,"-")</f>
        <v>-</v>
      </c>
      <c r="AR134" s="79" t="str">
        <f>IF(ISNUMBER(#REF!),#REF!,"-")</f>
        <v>-</v>
      </c>
      <c r="AS134" s="80" t="str">
        <f>IF(ISNUMBER(#REF!),#REF!,"-")</f>
        <v>-</v>
      </c>
      <c r="AT134" s="79" t="str">
        <f>IF(ISNUMBER(#REF!),#REF!,"-")</f>
        <v>-</v>
      </c>
      <c r="AU134" s="80" t="str">
        <f>IF(ISNUMBER(#REF!),#REF!,"-")</f>
        <v>-</v>
      </c>
      <c r="AV134" s="79" t="str">
        <f>IF(ISNUMBER(#REF!),#REF!,"-")</f>
        <v>-</v>
      </c>
      <c r="AW134" s="80" t="str">
        <f>IF(ISNUMBER(#REF!),#REF!,"-")</f>
        <v>-</v>
      </c>
      <c r="AX134" s="79" t="str">
        <f>IF(ISNUMBER(#REF!),#REF!,"-")</f>
        <v>-</v>
      </c>
      <c r="AY134" s="80" t="str">
        <f>IF(ISNUMBER(#REF!),#REF!,"-")</f>
        <v>-</v>
      </c>
      <c r="AZ134" s="79" t="str">
        <f>IF(ISNUMBER(#REF!),#REF!,"-")</f>
        <v>-</v>
      </c>
      <c r="BA134" s="80" t="str">
        <f>IF(ISNUMBER(#REF!),#REF!,"-")</f>
        <v>-</v>
      </c>
      <c r="BB134" s="79" t="str">
        <f>IF(ISNUMBER(#REF!),#REF!,"-")</f>
        <v>-</v>
      </c>
      <c r="BC134" s="80" t="str">
        <f>IF(ISNUMBER(#REF!),#REF!,"-")</f>
        <v>-</v>
      </c>
      <c r="BD134" s="79" t="str">
        <f>IF(ISNUMBER(#REF!),#REF!,"-")</f>
        <v>-</v>
      </c>
      <c r="BE134" s="80" t="str">
        <f>IF(ISNUMBER(#REF!),#REF!,"-")</f>
        <v>-</v>
      </c>
      <c r="BF134" s="79" t="str">
        <f>IF(ISNUMBER(#REF!),#REF!,"-")</f>
        <v>-</v>
      </c>
      <c r="BG134" s="80" t="str">
        <f>IF(ISNUMBER(#REF!),#REF!,"-")</f>
        <v>-</v>
      </c>
      <c r="BH134" s="79" t="str">
        <f>IF(ISNUMBER(#REF!),#REF!,"-")</f>
        <v>-</v>
      </c>
      <c r="BI134" s="80" t="str">
        <f>IF(ISNUMBER(#REF!),#REF!,"-")</f>
        <v>-</v>
      </c>
      <c r="BJ134" s="4"/>
      <c r="BK134" s="4"/>
      <c r="BL134" s="4"/>
      <c r="BM134" s="4"/>
      <c r="BN134" s="4"/>
      <c r="BO134" s="4"/>
      <c r="BP134" s="4"/>
      <c r="BQ134" s="4"/>
      <c r="BR134" s="4"/>
      <c r="BS134" s="4"/>
    </row>
    <row r="135" spans="7:71" x14ac:dyDescent="0.25">
      <c r="G135" s="75">
        <v>51</v>
      </c>
      <c r="H135" s="79" t="str">
        <f>IF(ISNUMBER(#REF!),#REF!,"-")</f>
        <v>-</v>
      </c>
      <c r="I135" s="80" t="str">
        <f>IF(ISNUMBER(#REF!),#REF!,"-")</f>
        <v>-</v>
      </c>
      <c r="J135" s="79" t="str">
        <f>IF(ISNUMBER(#REF!),#REF!,"-")</f>
        <v>-</v>
      </c>
      <c r="K135" s="80" t="str">
        <f>IF(ISNUMBER(#REF!),#REF!,"-")</f>
        <v>-</v>
      </c>
      <c r="L135" s="79" t="str">
        <f>IF(ISNUMBER(#REF!),#REF!,"-")</f>
        <v>-</v>
      </c>
      <c r="M135" s="80" t="str">
        <f>IF(ISNUMBER(#REF!),#REF!,"-")</f>
        <v>-</v>
      </c>
      <c r="N135" s="79" t="str">
        <f>IF(ISNUMBER(#REF!),#REF!,"-")</f>
        <v>-</v>
      </c>
      <c r="O135" s="80" t="str">
        <f>IF(ISNUMBER(#REF!),#REF!,"-")</f>
        <v>-</v>
      </c>
      <c r="P135" s="79" t="str">
        <f>IF(ISNUMBER(#REF!),#REF!,"-")</f>
        <v>-</v>
      </c>
      <c r="Q135" s="80" t="str">
        <f>IF(ISNUMBER(#REF!),#REF!,"-")</f>
        <v>-</v>
      </c>
      <c r="R135" s="79" t="str">
        <f>IF(ISNUMBER(#REF!),#REF!,"-")</f>
        <v>-</v>
      </c>
      <c r="S135" s="80" t="str">
        <f>IF(ISNUMBER(#REF!),#REF!,"-")</f>
        <v>-</v>
      </c>
      <c r="T135" s="79" t="str">
        <f>IF(ISNUMBER(#REF!),#REF!,"-")</f>
        <v>-</v>
      </c>
      <c r="U135" s="80" t="str">
        <f>IF(ISNUMBER(#REF!),#REF!,"-")</f>
        <v>-</v>
      </c>
      <c r="V135" s="79" t="str">
        <f>IF(ISNUMBER(#REF!),#REF!,"-")</f>
        <v>-</v>
      </c>
      <c r="W135" s="80" t="str">
        <f>IF(ISNUMBER(#REF!),#REF!,"-")</f>
        <v>-</v>
      </c>
      <c r="X135" s="79" t="str">
        <f>IF(ISNUMBER(#REF!),#REF!,"-")</f>
        <v>-</v>
      </c>
      <c r="Y135" s="80" t="str">
        <f>IF(ISNUMBER(#REF!),#REF!,"-")</f>
        <v>-</v>
      </c>
      <c r="Z135" s="79" t="str">
        <f>IF(ISNUMBER(#REF!),#REF!,"-")</f>
        <v>-</v>
      </c>
      <c r="AA135" s="80" t="str">
        <f>IF(ISNUMBER(#REF!),#REF!,"-")</f>
        <v>-</v>
      </c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O135" s="75">
        <v>51</v>
      </c>
      <c r="AP135" s="79" t="str">
        <f>IF(ISNUMBER(#REF!),#REF!,"-")</f>
        <v>-</v>
      </c>
      <c r="AQ135" s="80" t="str">
        <f>IF(ISNUMBER(#REF!),#REF!,"-")</f>
        <v>-</v>
      </c>
      <c r="AR135" s="79" t="str">
        <f>IF(ISNUMBER(#REF!),#REF!,"-")</f>
        <v>-</v>
      </c>
      <c r="AS135" s="80" t="str">
        <f>IF(ISNUMBER(#REF!),#REF!,"-")</f>
        <v>-</v>
      </c>
      <c r="AT135" s="79" t="str">
        <f>IF(ISNUMBER(#REF!),#REF!,"-")</f>
        <v>-</v>
      </c>
      <c r="AU135" s="80" t="str">
        <f>IF(ISNUMBER(#REF!),#REF!,"-")</f>
        <v>-</v>
      </c>
      <c r="AV135" s="79" t="str">
        <f>IF(ISNUMBER(#REF!),#REF!,"-")</f>
        <v>-</v>
      </c>
      <c r="AW135" s="80" t="str">
        <f>IF(ISNUMBER(#REF!),#REF!,"-")</f>
        <v>-</v>
      </c>
      <c r="AX135" s="79" t="str">
        <f>IF(ISNUMBER(#REF!),#REF!,"-")</f>
        <v>-</v>
      </c>
      <c r="AY135" s="80" t="str">
        <f>IF(ISNUMBER(#REF!),#REF!,"-")</f>
        <v>-</v>
      </c>
      <c r="AZ135" s="79" t="str">
        <f>IF(ISNUMBER(#REF!),#REF!,"-")</f>
        <v>-</v>
      </c>
      <c r="BA135" s="80" t="str">
        <f>IF(ISNUMBER(#REF!),#REF!,"-")</f>
        <v>-</v>
      </c>
      <c r="BB135" s="79" t="str">
        <f>IF(ISNUMBER(#REF!),#REF!,"-")</f>
        <v>-</v>
      </c>
      <c r="BC135" s="80" t="str">
        <f>IF(ISNUMBER(#REF!),#REF!,"-")</f>
        <v>-</v>
      </c>
      <c r="BD135" s="79" t="str">
        <f>IF(ISNUMBER(#REF!),#REF!,"-")</f>
        <v>-</v>
      </c>
      <c r="BE135" s="80" t="str">
        <f>IF(ISNUMBER(#REF!),#REF!,"-")</f>
        <v>-</v>
      </c>
      <c r="BF135" s="79" t="str">
        <f>IF(ISNUMBER(#REF!),#REF!,"-")</f>
        <v>-</v>
      </c>
      <c r="BG135" s="80" t="str">
        <f>IF(ISNUMBER(#REF!),#REF!,"-")</f>
        <v>-</v>
      </c>
      <c r="BH135" s="79" t="str">
        <f>IF(ISNUMBER(#REF!),#REF!,"-")</f>
        <v>-</v>
      </c>
      <c r="BI135" s="80" t="str">
        <f>IF(ISNUMBER(#REF!),#REF!,"-")</f>
        <v>-</v>
      </c>
      <c r="BJ135" s="4"/>
      <c r="BK135" s="4"/>
      <c r="BL135" s="4"/>
      <c r="BM135" s="4"/>
      <c r="BN135" s="4"/>
      <c r="BO135" s="4"/>
      <c r="BP135" s="4"/>
      <c r="BQ135" s="4"/>
      <c r="BR135" s="4"/>
      <c r="BS135" s="4"/>
    </row>
    <row r="136" spans="7:71" x14ac:dyDescent="0.25">
      <c r="G136" s="75">
        <v>51.5</v>
      </c>
      <c r="H136" s="79" t="str">
        <f>IF(ISNUMBER(#REF!),#REF!,"-")</f>
        <v>-</v>
      </c>
      <c r="I136" s="80" t="str">
        <f>IF(ISNUMBER(#REF!),#REF!,"-")</f>
        <v>-</v>
      </c>
      <c r="J136" s="79" t="str">
        <f>IF(ISNUMBER(#REF!),#REF!,"-")</f>
        <v>-</v>
      </c>
      <c r="K136" s="80" t="str">
        <f>IF(ISNUMBER(#REF!),#REF!,"-")</f>
        <v>-</v>
      </c>
      <c r="L136" s="79" t="str">
        <f>IF(ISNUMBER(#REF!),#REF!,"-")</f>
        <v>-</v>
      </c>
      <c r="M136" s="80" t="str">
        <f>IF(ISNUMBER(#REF!),#REF!,"-")</f>
        <v>-</v>
      </c>
      <c r="N136" s="79" t="str">
        <f>IF(ISNUMBER(#REF!),#REF!,"-")</f>
        <v>-</v>
      </c>
      <c r="O136" s="80" t="str">
        <f>IF(ISNUMBER(#REF!),#REF!,"-")</f>
        <v>-</v>
      </c>
      <c r="P136" s="79" t="str">
        <f>IF(ISNUMBER(#REF!),#REF!,"-")</f>
        <v>-</v>
      </c>
      <c r="Q136" s="80" t="str">
        <f>IF(ISNUMBER(#REF!),#REF!,"-")</f>
        <v>-</v>
      </c>
      <c r="R136" s="79" t="str">
        <f>IF(ISNUMBER(#REF!),#REF!,"-")</f>
        <v>-</v>
      </c>
      <c r="S136" s="80" t="str">
        <f>IF(ISNUMBER(#REF!),#REF!,"-")</f>
        <v>-</v>
      </c>
      <c r="T136" s="79" t="str">
        <f>IF(ISNUMBER(#REF!),#REF!,"-")</f>
        <v>-</v>
      </c>
      <c r="U136" s="80" t="str">
        <f>IF(ISNUMBER(#REF!),#REF!,"-")</f>
        <v>-</v>
      </c>
      <c r="V136" s="79" t="str">
        <f>IF(ISNUMBER(#REF!),#REF!,"-")</f>
        <v>-</v>
      </c>
      <c r="W136" s="80" t="str">
        <f>IF(ISNUMBER(#REF!),#REF!,"-")</f>
        <v>-</v>
      </c>
      <c r="X136" s="79" t="str">
        <f>IF(ISNUMBER(#REF!),#REF!,"-")</f>
        <v>-</v>
      </c>
      <c r="Y136" s="80" t="str">
        <f>IF(ISNUMBER(#REF!),#REF!,"-")</f>
        <v>-</v>
      </c>
      <c r="Z136" s="79" t="str">
        <f>IF(ISNUMBER(#REF!),#REF!,"-")</f>
        <v>-</v>
      </c>
      <c r="AA136" s="80" t="str">
        <f>IF(ISNUMBER(#REF!),#REF!,"-")</f>
        <v>-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O136" s="75">
        <v>51.5</v>
      </c>
      <c r="AP136" s="79" t="str">
        <f>IF(ISNUMBER(#REF!),#REF!,"-")</f>
        <v>-</v>
      </c>
      <c r="AQ136" s="80" t="str">
        <f>IF(ISNUMBER(#REF!),#REF!,"-")</f>
        <v>-</v>
      </c>
      <c r="AR136" s="79" t="str">
        <f>IF(ISNUMBER(#REF!),#REF!,"-")</f>
        <v>-</v>
      </c>
      <c r="AS136" s="80" t="str">
        <f>IF(ISNUMBER(#REF!),#REF!,"-")</f>
        <v>-</v>
      </c>
      <c r="AT136" s="79" t="str">
        <f>IF(ISNUMBER(#REF!),#REF!,"-")</f>
        <v>-</v>
      </c>
      <c r="AU136" s="80" t="str">
        <f>IF(ISNUMBER(#REF!),#REF!,"-")</f>
        <v>-</v>
      </c>
      <c r="AV136" s="79" t="str">
        <f>IF(ISNUMBER(#REF!),#REF!,"-")</f>
        <v>-</v>
      </c>
      <c r="AW136" s="80" t="str">
        <f>IF(ISNUMBER(#REF!),#REF!,"-")</f>
        <v>-</v>
      </c>
      <c r="AX136" s="79" t="str">
        <f>IF(ISNUMBER(#REF!),#REF!,"-")</f>
        <v>-</v>
      </c>
      <c r="AY136" s="80" t="str">
        <f>IF(ISNUMBER(#REF!),#REF!,"-")</f>
        <v>-</v>
      </c>
      <c r="AZ136" s="79" t="str">
        <f>IF(ISNUMBER(#REF!),#REF!,"-")</f>
        <v>-</v>
      </c>
      <c r="BA136" s="80" t="str">
        <f>IF(ISNUMBER(#REF!),#REF!,"-")</f>
        <v>-</v>
      </c>
      <c r="BB136" s="79" t="str">
        <f>IF(ISNUMBER(#REF!),#REF!,"-")</f>
        <v>-</v>
      </c>
      <c r="BC136" s="80" t="str">
        <f>IF(ISNUMBER(#REF!),#REF!,"-")</f>
        <v>-</v>
      </c>
      <c r="BD136" s="79" t="str">
        <f>IF(ISNUMBER(#REF!),#REF!,"-")</f>
        <v>-</v>
      </c>
      <c r="BE136" s="80" t="str">
        <f>IF(ISNUMBER(#REF!),#REF!,"-")</f>
        <v>-</v>
      </c>
      <c r="BF136" s="79" t="str">
        <f>IF(ISNUMBER(#REF!),#REF!,"-")</f>
        <v>-</v>
      </c>
      <c r="BG136" s="80" t="str">
        <f>IF(ISNUMBER(#REF!),#REF!,"-")</f>
        <v>-</v>
      </c>
      <c r="BH136" s="79" t="str">
        <f>IF(ISNUMBER(#REF!),#REF!,"-")</f>
        <v>-</v>
      </c>
      <c r="BI136" s="80" t="str">
        <f>IF(ISNUMBER(#REF!),#REF!,"-")</f>
        <v>-</v>
      </c>
      <c r="BJ136" s="4"/>
      <c r="BK136" s="4"/>
      <c r="BL136" s="4"/>
      <c r="BM136" s="4"/>
      <c r="BN136" s="4"/>
      <c r="BO136" s="4"/>
      <c r="BP136" s="4"/>
      <c r="BQ136" s="4"/>
      <c r="BR136" s="4"/>
      <c r="BS136" s="4"/>
    </row>
    <row r="137" spans="7:71" s="88" customFormat="1" x14ac:dyDescent="0.25">
      <c r="G137" s="75">
        <v>52</v>
      </c>
      <c r="H137" s="79" t="str">
        <f>IF(ISNUMBER(#REF!),#REF!,"-")</f>
        <v>-</v>
      </c>
      <c r="I137" s="80" t="str">
        <f>IF(ISNUMBER(#REF!),#REF!,"-")</f>
        <v>-</v>
      </c>
      <c r="J137" s="79" t="str">
        <f>IF(ISNUMBER(#REF!),#REF!,"-")</f>
        <v>-</v>
      </c>
      <c r="K137" s="80" t="str">
        <f>IF(ISNUMBER(#REF!),#REF!,"-")</f>
        <v>-</v>
      </c>
      <c r="L137" s="79" t="str">
        <f>IF(ISNUMBER(#REF!),#REF!,"-")</f>
        <v>-</v>
      </c>
      <c r="M137" s="80" t="str">
        <f>IF(ISNUMBER(#REF!),#REF!,"-")</f>
        <v>-</v>
      </c>
      <c r="N137" s="79" t="str">
        <f>IF(ISNUMBER(#REF!),#REF!,"-")</f>
        <v>-</v>
      </c>
      <c r="O137" s="80" t="str">
        <f>IF(ISNUMBER(#REF!),#REF!,"-")</f>
        <v>-</v>
      </c>
      <c r="P137" s="79" t="str">
        <f>IF(ISNUMBER(#REF!),#REF!,"-")</f>
        <v>-</v>
      </c>
      <c r="Q137" s="80" t="str">
        <f>IF(ISNUMBER(#REF!),#REF!,"-")</f>
        <v>-</v>
      </c>
      <c r="R137" s="79" t="str">
        <f>IF(ISNUMBER(#REF!),#REF!,"-")</f>
        <v>-</v>
      </c>
      <c r="S137" s="80" t="str">
        <f>IF(ISNUMBER(#REF!),#REF!,"-")</f>
        <v>-</v>
      </c>
      <c r="T137" s="79" t="str">
        <f>IF(ISNUMBER(#REF!),#REF!,"-")</f>
        <v>-</v>
      </c>
      <c r="U137" s="80" t="str">
        <f>IF(ISNUMBER(#REF!),#REF!,"-")</f>
        <v>-</v>
      </c>
      <c r="V137" s="79" t="str">
        <f>IF(ISNUMBER(#REF!),#REF!,"-")</f>
        <v>-</v>
      </c>
      <c r="W137" s="80" t="str">
        <f>IF(ISNUMBER(#REF!),#REF!,"-")</f>
        <v>-</v>
      </c>
      <c r="X137" s="79" t="str">
        <f>IF(ISNUMBER(#REF!),#REF!,"-")</f>
        <v>-</v>
      </c>
      <c r="Y137" s="80" t="str">
        <f>IF(ISNUMBER(#REF!),#REF!,"-")</f>
        <v>-</v>
      </c>
      <c r="Z137" s="79" t="str">
        <f>IF(ISNUMBER(#REF!),#REF!,"-")</f>
        <v>-</v>
      </c>
      <c r="AA137" s="80" t="str">
        <f>IF(ISNUMBER(#REF!),#REF!,"-")</f>
        <v>-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O137" s="75">
        <v>52</v>
      </c>
      <c r="AP137" s="79" t="str">
        <f>IF(ISNUMBER(#REF!),#REF!,"-")</f>
        <v>-</v>
      </c>
      <c r="AQ137" s="80" t="str">
        <f>IF(ISNUMBER(#REF!),#REF!,"-")</f>
        <v>-</v>
      </c>
      <c r="AR137" s="79" t="str">
        <f>IF(ISNUMBER(#REF!),#REF!,"-")</f>
        <v>-</v>
      </c>
      <c r="AS137" s="80" t="str">
        <f>IF(ISNUMBER(#REF!),#REF!,"-")</f>
        <v>-</v>
      </c>
      <c r="AT137" s="79" t="str">
        <f>IF(ISNUMBER(#REF!),#REF!,"-")</f>
        <v>-</v>
      </c>
      <c r="AU137" s="80" t="str">
        <f>IF(ISNUMBER(#REF!),#REF!,"-")</f>
        <v>-</v>
      </c>
      <c r="AV137" s="79" t="str">
        <f>IF(ISNUMBER(#REF!),#REF!,"-")</f>
        <v>-</v>
      </c>
      <c r="AW137" s="80" t="str">
        <f>IF(ISNUMBER(#REF!),#REF!,"-")</f>
        <v>-</v>
      </c>
      <c r="AX137" s="79" t="str">
        <f>IF(ISNUMBER(#REF!),#REF!,"-")</f>
        <v>-</v>
      </c>
      <c r="AY137" s="80" t="str">
        <f>IF(ISNUMBER(#REF!),#REF!,"-")</f>
        <v>-</v>
      </c>
      <c r="AZ137" s="79" t="str">
        <f>IF(ISNUMBER(#REF!),#REF!,"-")</f>
        <v>-</v>
      </c>
      <c r="BA137" s="80" t="str">
        <f>IF(ISNUMBER(#REF!),#REF!,"-")</f>
        <v>-</v>
      </c>
      <c r="BB137" s="79" t="str">
        <f>IF(ISNUMBER(#REF!),#REF!,"-")</f>
        <v>-</v>
      </c>
      <c r="BC137" s="80" t="str">
        <f>IF(ISNUMBER(#REF!),#REF!,"-")</f>
        <v>-</v>
      </c>
      <c r="BD137" s="79" t="str">
        <f>IF(ISNUMBER(#REF!),#REF!,"-")</f>
        <v>-</v>
      </c>
      <c r="BE137" s="80" t="str">
        <f>IF(ISNUMBER(#REF!),#REF!,"-")</f>
        <v>-</v>
      </c>
      <c r="BF137" s="79" t="str">
        <f>IF(ISNUMBER(#REF!),#REF!,"-")</f>
        <v>-</v>
      </c>
      <c r="BG137" s="80" t="str">
        <f>IF(ISNUMBER(#REF!),#REF!,"-")</f>
        <v>-</v>
      </c>
      <c r="BH137" s="79" t="str">
        <f>IF(ISNUMBER(#REF!),#REF!,"-")</f>
        <v>-</v>
      </c>
      <c r="BI137" s="80" t="str">
        <f>IF(ISNUMBER(#REF!),#REF!,"-")</f>
        <v>-</v>
      </c>
      <c r="BJ137" s="4"/>
      <c r="BK137" s="4"/>
      <c r="BL137" s="4"/>
      <c r="BM137" s="4"/>
      <c r="BN137" s="4"/>
      <c r="BO137" s="4"/>
      <c r="BP137" s="4"/>
      <c r="BQ137" s="4"/>
      <c r="BR137" s="4"/>
      <c r="BS137" s="4"/>
    </row>
    <row r="138" spans="7:71" s="88" customFormat="1" x14ac:dyDescent="0.25">
      <c r="G138" s="75">
        <v>52.5</v>
      </c>
      <c r="H138" s="79" t="str">
        <f>IF(ISNUMBER(#REF!),#REF!,"-")</f>
        <v>-</v>
      </c>
      <c r="I138" s="80" t="str">
        <f>IF(ISNUMBER(#REF!),#REF!,"-")</f>
        <v>-</v>
      </c>
      <c r="J138" s="79" t="str">
        <f>IF(ISNUMBER(#REF!),#REF!,"-")</f>
        <v>-</v>
      </c>
      <c r="K138" s="80" t="str">
        <f>IF(ISNUMBER(#REF!),#REF!,"-")</f>
        <v>-</v>
      </c>
      <c r="L138" s="79" t="str">
        <f>IF(ISNUMBER(#REF!),#REF!,"-")</f>
        <v>-</v>
      </c>
      <c r="M138" s="80" t="str">
        <f>IF(ISNUMBER(#REF!),#REF!,"-")</f>
        <v>-</v>
      </c>
      <c r="N138" s="79" t="str">
        <f>IF(ISNUMBER(#REF!),#REF!,"-")</f>
        <v>-</v>
      </c>
      <c r="O138" s="80" t="str">
        <f>IF(ISNUMBER(#REF!),#REF!,"-")</f>
        <v>-</v>
      </c>
      <c r="P138" s="79" t="str">
        <f>IF(ISNUMBER(#REF!),#REF!,"-")</f>
        <v>-</v>
      </c>
      <c r="Q138" s="80" t="str">
        <f>IF(ISNUMBER(#REF!),#REF!,"-")</f>
        <v>-</v>
      </c>
      <c r="R138" s="79" t="str">
        <f>IF(ISNUMBER(#REF!),#REF!,"-")</f>
        <v>-</v>
      </c>
      <c r="S138" s="80" t="str">
        <f>IF(ISNUMBER(#REF!),#REF!,"-")</f>
        <v>-</v>
      </c>
      <c r="T138" s="79" t="str">
        <f>IF(ISNUMBER(#REF!),#REF!,"-")</f>
        <v>-</v>
      </c>
      <c r="U138" s="80" t="str">
        <f>IF(ISNUMBER(#REF!),#REF!,"-")</f>
        <v>-</v>
      </c>
      <c r="V138" s="79" t="str">
        <f>IF(ISNUMBER(#REF!),#REF!,"-")</f>
        <v>-</v>
      </c>
      <c r="W138" s="80" t="str">
        <f>IF(ISNUMBER(#REF!),#REF!,"-")</f>
        <v>-</v>
      </c>
      <c r="X138" s="79" t="str">
        <f>IF(ISNUMBER(#REF!),#REF!,"-")</f>
        <v>-</v>
      </c>
      <c r="Y138" s="80" t="str">
        <f>IF(ISNUMBER(#REF!),#REF!,"-")</f>
        <v>-</v>
      </c>
      <c r="Z138" s="79" t="str">
        <f>IF(ISNUMBER(#REF!),#REF!,"-")</f>
        <v>-</v>
      </c>
      <c r="AA138" s="80" t="str">
        <f>IF(ISNUMBER(#REF!),#REF!,"-")</f>
        <v>-</v>
      </c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O138" s="75">
        <v>52.5</v>
      </c>
      <c r="AP138" s="79" t="str">
        <f>IF(ISNUMBER(#REF!),#REF!,"-")</f>
        <v>-</v>
      </c>
      <c r="AQ138" s="80" t="str">
        <f>IF(ISNUMBER(#REF!),#REF!,"-")</f>
        <v>-</v>
      </c>
      <c r="AR138" s="79" t="str">
        <f>IF(ISNUMBER(#REF!),#REF!,"-")</f>
        <v>-</v>
      </c>
      <c r="AS138" s="80" t="str">
        <f>IF(ISNUMBER(#REF!),#REF!,"-")</f>
        <v>-</v>
      </c>
      <c r="AT138" s="79" t="str">
        <f>IF(ISNUMBER(#REF!),#REF!,"-")</f>
        <v>-</v>
      </c>
      <c r="AU138" s="80" t="str">
        <f>IF(ISNUMBER(#REF!),#REF!,"-")</f>
        <v>-</v>
      </c>
      <c r="AV138" s="79" t="str">
        <f>IF(ISNUMBER(#REF!),#REF!,"-")</f>
        <v>-</v>
      </c>
      <c r="AW138" s="80" t="str">
        <f>IF(ISNUMBER(#REF!),#REF!,"-")</f>
        <v>-</v>
      </c>
      <c r="AX138" s="79" t="str">
        <f>IF(ISNUMBER(#REF!),#REF!,"-")</f>
        <v>-</v>
      </c>
      <c r="AY138" s="80" t="str">
        <f>IF(ISNUMBER(#REF!),#REF!,"-")</f>
        <v>-</v>
      </c>
      <c r="AZ138" s="79" t="str">
        <f>IF(ISNUMBER(#REF!),#REF!,"-")</f>
        <v>-</v>
      </c>
      <c r="BA138" s="80" t="str">
        <f>IF(ISNUMBER(#REF!),#REF!,"-")</f>
        <v>-</v>
      </c>
      <c r="BB138" s="79" t="str">
        <f>IF(ISNUMBER(#REF!),#REF!,"-")</f>
        <v>-</v>
      </c>
      <c r="BC138" s="80" t="str">
        <f>IF(ISNUMBER(#REF!),#REF!,"-")</f>
        <v>-</v>
      </c>
      <c r="BD138" s="79" t="str">
        <f>IF(ISNUMBER(#REF!),#REF!,"-")</f>
        <v>-</v>
      </c>
      <c r="BE138" s="80" t="str">
        <f>IF(ISNUMBER(#REF!),#REF!,"-")</f>
        <v>-</v>
      </c>
      <c r="BF138" s="79" t="str">
        <f>IF(ISNUMBER(#REF!),#REF!,"-")</f>
        <v>-</v>
      </c>
      <c r="BG138" s="80" t="str">
        <f>IF(ISNUMBER(#REF!),#REF!,"-")</f>
        <v>-</v>
      </c>
      <c r="BH138" s="79" t="str">
        <f>IF(ISNUMBER(#REF!),#REF!,"-")</f>
        <v>-</v>
      </c>
      <c r="BI138" s="80" t="str">
        <f>IF(ISNUMBER(#REF!),#REF!,"-")</f>
        <v>-</v>
      </c>
      <c r="BJ138" s="4"/>
      <c r="BK138" s="4"/>
      <c r="BL138" s="4"/>
      <c r="BM138" s="4"/>
      <c r="BN138" s="4"/>
      <c r="BO138" s="4"/>
      <c r="BP138" s="4"/>
      <c r="BQ138" s="4"/>
      <c r="BR138" s="4"/>
      <c r="BS138" s="4"/>
    </row>
    <row r="139" spans="7:71" s="88" customFormat="1" x14ac:dyDescent="0.25">
      <c r="G139" s="75">
        <v>53</v>
      </c>
      <c r="H139" s="79" t="str">
        <f>IF(ISNUMBER(#REF!),#REF!,"-")</f>
        <v>-</v>
      </c>
      <c r="I139" s="80" t="str">
        <f>IF(ISNUMBER(#REF!),#REF!,"-")</f>
        <v>-</v>
      </c>
      <c r="J139" s="79" t="str">
        <f>IF(ISNUMBER(#REF!),#REF!,"-")</f>
        <v>-</v>
      </c>
      <c r="K139" s="80" t="str">
        <f>IF(ISNUMBER(#REF!),#REF!,"-")</f>
        <v>-</v>
      </c>
      <c r="L139" s="79" t="str">
        <f>IF(ISNUMBER(#REF!),#REF!,"-")</f>
        <v>-</v>
      </c>
      <c r="M139" s="80" t="str">
        <f>IF(ISNUMBER(#REF!),#REF!,"-")</f>
        <v>-</v>
      </c>
      <c r="N139" s="79" t="str">
        <f>IF(ISNUMBER(#REF!),#REF!,"-")</f>
        <v>-</v>
      </c>
      <c r="O139" s="80" t="str">
        <f>IF(ISNUMBER(#REF!),#REF!,"-")</f>
        <v>-</v>
      </c>
      <c r="P139" s="79" t="str">
        <f>IF(ISNUMBER(#REF!),#REF!,"-")</f>
        <v>-</v>
      </c>
      <c r="Q139" s="80" t="str">
        <f>IF(ISNUMBER(#REF!),#REF!,"-")</f>
        <v>-</v>
      </c>
      <c r="R139" s="79" t="str">
        <f>IF(ISNUMBER(#REF!),#REF!,"-")</f>
        <v>-</v>
      </c>
      <c r="S139" s="80" t="str">
        <f>IF(ISNUMBER(#REF!),#REF!,"-")</f>
        <v>-</v>
      </c>
      <c r="T139" s="79" t="str">
        <f>IF(ISNUMBER(#REF!),#REF!,"-")</f>
        <v>-</v>
      </c>
      <c r="U139" s="80" t="str">
        <f>IF(ISNUMBER(#REF!),#REF!,"-")</f>
        <v>-</v>
      </c>
      <c r="V139" s="79" t="str">
        <f>IF(ISNUMBER(#REF!),#REF!,"-")</f>
        <v>-</v>
      </c>
      <c r="W139" s="80" t="str">
        <f>IF(ISNUMBER(#REF!),#REF!,"-")</f>
        <v>-</v>
      </c>
      <c r="X139" s="79" t="str">
        <f>IF(ISNUMBER(#REF!),#REF!,"-")</f>
        <v>-</v>
      </c>
      <c r="Y139" s="80" t="str">
        <f>IF(ISNUMBER(#REF!),#REF!,"-")</f>
        <v>-</v>
      </c>
      <c r="Z139" s="79" t="str">
        <f>IF(ISNUMBER(#REF!),#REF!,"-")</f>
        <v>-</v>
      </c>
      <c r="AA139" s="80" t="str">
        <f>IF(ISNUMBER(#REF!),#REF!,"-")</f>
        <v>-</v>
      </c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O139" s="75">
        <v>53</v>
      </c>
      <c r="AP139" s="79" t="str">
        <f>IF(ISNUMBER(#REF!),#REF!,"-")</f>
        <v>-</v>
      </c>
      <c r="AQ139" s="80" t="str">
        <f>IF(ISNUMBER(#REF!),#REF!,"-")</f>
        <v>-</v>
      </c>
      <c r="AR139" s="79" t="str">
        <f>IF(ISNUMBER(#REF!),#REF!,"-")</f>
        <v>-</v>
      </c>
      <c r="AS139" s="80" t="str">
        <f>IF(ISNUMBER(#REF!),#REF!,"-")</f>
        <v>-</v>
      </c>
      <c r="AT139" s="79" t="str">
        <f>IF(ISNUMBER(#REF!),#REF!,"-")</f>
        <v>-</v>
      </c>
      <c r="AU139" s="80" t="str">
        <f>IF(ISNUMBER(#REF!),#REF!,"-")</f>
        <v>-</v>
      </c>
      <c r="AV139" s="79" t="str">
        <f>IF(ISNUMBER(#REF!),#REF!,"-")</f>
        <v>-</v>
      </c>
      <c r="AW139" s="80" t="str">
        <f>IF(ISNUMBER(#REF!),#REF!,"-")</f>
        <v>-</v>
      </c>
      <c r="AX139" s="79" t="str">
        <f>IF(ISNUMBER(#REF!),#REF!,"-")</f>
        <v>-</v>
      </c>
      <c r="AY139" s="80" t="str">
        <f>IF(ISNUMBER(#REF!),#REF!,"-")</f>
        <v>-</v>
      </c>
      <c r="AZ139" s="79" t="str">
        <f>IF(ISNUMBER(#REF!),#REF!,"-")</f>
        <v>-</v>
      </c>
      <c r="BA139" s="80" t="str">
        <f>IF(ISNUMBER(#REF!),#REF!,"-")</f>
        <v>-</v>
      </c>
      <c r="BB139" s="79" t="str">
        <f>IF(ISNUMBER(#REF!),#REF!,"-")</f>
        <v>-</v>
      </c>
      <c r="BC139" s="80" t="str">
        <f>IF(ISNUMBER(#REF!),#REF!,"-")</f>
        <v>-</v>
      </c>
      <c r="BD139" s="79" t="str">
        <f>IF(ISNUMBER(#REF!),#REF!,"-")</f>
        <v>-</v>
      </c>
      <c r="BE139" s="80" t="str">
        <f>IF(ISNUMBER(#REF!),#REF!,"-")</f>
        <v>-</v>
      </c>
      <c r="BF139" s="79" t="str">
        <f>IF(ISNUMBER(#REF!),#REF!,"-")</f>
        <v>-</v>
      </c>
      <c r="BG139" s="80" t="str">
        <f>IF(ISNUMBER(#REF!),#REF!,"-")</f>
        <v>-</v>
      </c>
      <c r="BH139" s="79" t="str">
        <f>IF(ISNUMBER(#REF!),#REF!,"-")</f>
        <v>-</v>
      </c>
      <c r="BI139" s="80" t="str">
        <f>IF(ISNUMBER(#REF!),#REF!,"-")</f>
        <v>-</v>
      </c>
      <c r="BJ139" s="4"/>
      <c r="BK139" s="4"/>
      <c r="BL139" s="4"/>
      <c r="BM139" s="4"/>
      <c r="BN139" s="4"/>
      <c r="BO139" s="4"/>
      <c r="BP139" s="4"/>
      <c r="BQ139" s="4"/>
      <c r="BR139" s="4"/>
      <c r="BS139" s="4"/>
    </row>
    <row r="140" spans="7:71" s="88" customFormat="1" x14ac:dyDescent="0.25">
      <c r="G140" s="75">
        <v>53.5</v>
      </c>
      <c r="H140" s="79" t="str">
        <f>IF(ISNUMBER(#REF!),#REF!,"-")</f>
        <v>-</v>
      </c>
      <c r="I140" s="80" t="str">
        <f>IF(ISNUMBER(#REF!),#REF!,"-")</f>
        <v>-</v>
      </c>
      <c r="J140" s="79" t="str">
        <f>IF(ISNUMBER(#REF!),#REF!,"-")</f>
        <v>-</v>
      </c>
      <c r="K140" s="80" t="str">
        <f>IF(ISNUMBER(#REF!),#REF!,"-")</f>
        <v>-</v>
      </c>
      <c r="L140" s="79" t="str">
        <f>IF(ISNUMBER(#REF!),#REF!,"-")</f>
        <v>-</v>
      </c>
      <c r="M140" s="80" t="str">
        <f>IF(ISNUMBER(#REF!),#REF!,"-")</f>
        <v>-</v>
      </c>
      <c r="N140" s="79" t="str">
        <f>IF(ISNUMBER(#REF!),#REF!,"-")</f>
        <v>-</v>
      </c>
      <c r="O140" s="80" t="str">
        <f>IF(ISNUMBER(#REF!),#REF!,"-")</f>
        <v>-</v>
      </c>
      <c r="P140" s="79" t="str">
        <f>IF(ISNUMBER(#REF!),#REF!,"-")</f>
        <v>-</v>
      </c>
      <c r="Q140" s="80" t="str">
        <f>IF(ISNUMBER(#REF!),#REF!,"-")</f>
        <v>-</v>
      </c>
      <c r="R140" s="79" t="str">
        <f>IF(ISNUMBER(#REF!),#REF!,"-")</f>
        <v>-</v>
      </c>
      <c r="S140" s="80" t="str">
        <f>IF(ISNUMBER(#REF!),#REF!,"-")</f>
        <v>-</v>
      </c>
      <c r="T140" s="79" t="str">
        <f>IF(ISNUMBER(#REF!),#REF!,"-")</f>
        <v>-</v>
      </c>
      <c r="U140" s="80" t="str">
        <f>IF(ISNUMBER(#REF!),#REF!,"-")</f>
        <v>-</v>
      </c>
      <c r="V140" s="79" t="str">
        <f>IF(ISNUMBER(#REF!),#REF!,"-")</f>
        <v>-</v>
      </c>
      <c r="W140" s="80" t="str">
        <f>IF(ISNUMBER(#REF!),#REF!,"-")</f>
        <v>-</v>
      </c>
      <c r="X140" s="79" t="str">
        <f>IF(ISNUMBER(#REF!),#REF!,"-")</f>
        <v>-</v>
      </c>
      <c r="Y140" s="80" t="str">
        <f>IF(ISNUMBER(#REF!),#REF!,"-")</f>
        <v>-</v>
      </c>
      <c r="Z140" s="79" t="str">
        <f>IF(ISNUMBER(#REF!),#REF!,"-")</f>
        <v>-</v>
      </c>
      <c r="AA140" s="80" t="str">
        <f>IF(ISNUMBER(#REF!),#REF!,"-")</f>
        <v>-</v>
      </c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O140" s="75">
        <v>53.5</v>
      </c>
      <c r="AP140" s="79" t="str">
        <f>IF(ISNUMBER(#REF!),#REF!,"-")</f>
        <v>-</v>
      </c>
      <c r="AQ140" s="80" t="str">
        <f>IF(ISNUMBER(#REF!),#REF!,"-")</f>
        <v>-</v>
      </c>
      <c r="AR140" s="79" t="str">
        <f>IF(ISNUMBER(#REF!),#REF!,"-")</f>
        <v>-</v>
      </c>
      <c r="AS140" s="80" t="str">
        <f>IF(ISNUMBER(#REF!),#REF!,"-")</f>
        <v>-</v>
      </c>
      <c r="AT140" s="79" t="str">
        <f>IF(ISNUMBER(#REF!),#REF!,"-")</f>
        <v>-</v>
      </c>
      <c r="AU140" s="80" t="str">
        <f>IF(ISNUMBER(#REF!),#REF!,"-")</f>
        <v>-</v>
      </c>
      <c r="AV140" s="79" t="str">
        <f>IF(ISNUMBER(#REF!),#REF!,"-")</f>
        <v>-</v>
      </c>
      <c r="AW140" s="80" t="str">
        <f>IF(ISNUMBER(#REF!),#REF!,"-")</f>
        <v>-</v>
      </c>
      <c r="AX140" s="79" t="str">
        <f>IF(ISNUMBER(#REF!),#REF!,"-")</f>
        <v>-</v>
      </c>
      <c r="AY140" s="80" t="str">
        <f>IF(ISNUMBER(#REF!),#REF!,"-")</f>
        <v>-</v>
      </c>
      <c r="AZ140" s="79" t="str">
        <f>IF(ISNUMBER(#REF!),#REF!,"-")</f>
        <v>-</v>
      </c>
      <c r="BA140" s="80" t="str">
        <f>IF(ISNUMBER(#REF!),#REF!,"-")</f>
        <v>-</v>
      </c>
      <c r="BB140" s="79" t="str">
        <f>IF(ISNUMBER(#REF!),#REF!,"-")</f>
        <v>-</v>
      </c>
      <c r="BC140" s="80" t="str">
        <f>IF(ISNUMBER(#REF!),#REF!,"-")</f>
        <v>-</v>
      </c>
      <c r="BD140" s="79" t="str">
        <f>IF(ISNUMBER(#REF!),#REF!,"-")</f>
        <v>-</v>
      </c>
      <c r="BE140" s="80" t="str">
        <f>IF(ISNUMBER(#REF!),#REF!,"-")</f>
        <v>-</v>
      </c>
      <c r="BF140" s="79" t="str">
        <f>IF(ISNUMBER(#REF!),#REF!,"-")</f>
        <v>-</v>
      </c>
      <c r="BG140" s="80" t="str">
        <f>IF(ISNUMBER(#REF!),#REF!,"-")</f>
        <v>-</v>
      </c>
      <c r="BH140" s="79" t="str">
        <f>IF(ISNUMBER(#REF!),#REF!,"-")</f>
        <v>-</v>
      </c>
      <c r="BI140" s="80" t="str">
        <f>IF(ISNUMBER(#REF!),#REF!,"-")</f>
        <v>-</v>
      </c>
      <c r="BJ140" s="4"/>
      <c r="BK140" s="4"/>
      <c r="BL140" s="4"/>
      <c r="BM140" s="4"/>
      <c r="BN140" s="4"/>
      <c r="BO140" s="4"/>
      <c r="BP140" s="4"/>
      <c r="BQ140" s="4"/>
      <c r="BR140" s="4"/>
      <c r="BS140" s="4"/>
    </row>
    <row r="141" spans="7:71" s="88" customFormat="1" x14ac:dyDescent="0.25">
      <c r="G141" s="75">
        <v>54</v>
      </c>
      <c r="H141" s="79" t="str">
        <f>IF(ISNUMBER(#REF!),#REF!,"-")</f>
        <v>-</v>
      </c>
      <c r="I141" s="80" t="str">
        <f>IF(ISNUMBER(#REF!),#REF!,"-")</f>
        <v>-</v>
      </c>
      <c r="J141" s="79" t="str">
        <f>IF(ISNUMBER(#REF!),#REF!,"-")</f>
        <v>-</v>
      </c>
      <c r="K141" s="80" t="str">
        <f>IF(ISNUMBER(#REF!),#REF!,"-")</f>
        <v>-</v>
      </c>
      <c r="L141" s="79" t="str">
        <f>IF(ISNUMBER(#REF!),#REF!,"-")</f>
        <v>-</v>
      </c>
      <c r="M141" s="80" t="str">
        <f>IF(ISNUMBER(#REF!),#REF!,"-")</f>
        <v>-</v>
      </c>
      <c r="N141" s="79" t="str">
        <f>IF(ISNUMBER(#REF!),#REF!,"-")</f>
        <v>-</v>
      </c>
      <c r="O141" s="80" t="str">
        <f>IF(ISNUMBER(#REF!),#REF!,"-")</f>
        <v>-</v>
      </c>
      <c r="P141" s="79" t="str">
        <f>IF(ISNUMBER(#REF!),#REF!,"-")</f>
        <v>-</v>
      </c>
      <c r="Q141" s="80" t="str">
        <f>IF(ISNUMBER(#REF!),#REF!,"-")</f>
        <v>-</v>
      </c>
      <c r="R141" s="79" t="str">
        <f>IF(ISNUMBER(#REF!),#REF!,"-")</f>
        <v>-</v>
      </c>
      <c r="S141" s="80" t="str">
        <f>IF(ISNUMBER(#REF!),#REF!,"-")</f>
        <v>-</v>
      </c>
      <c r="T141" s="79" t="str">
        <f>IF(ISNUMBER(#REF!),#REF!,"-")</f>
        <v>-</v>
      </c>
      <c r="U141" s="80" t="str">
        <f>IF(ISNUMBER(#REF!),#REF!,"-")</f>
        <v>-</v>
      </c>
      <c r="V141" s="79" t="str">
        <f>IF(ISNUMBER(#REF!),#REF!,"-")</f>
        <v>-</v>
      </c>
      <c r="W141" s="80" t="str">
        <f>IF(ISNUMBER(#REF!),#REF!,"-")</f>
        <v>-</v>
      </c>
      <c r="X141" s="79" t="str">
        <f>IF(ISNUMBER(#REF!),#REF!,"-")</f>
        <v>-</v>
      </c>
      <c r="Y141" s="80" t="str">
        <f>IF(ISNUMBER(#REF!),#REF!,"-")</f>
        <v>-</v>
      </c>
      <c r="Z141" s="79" t="str">
        <f>IF(ISNUMBER(#REF!),#REF!,"-")</f>
        <v>-</v>
      </c>
      <c r="AA141" s="80" t="str">
        <f>IF(ISNUMBER(#REF!),#REF!,"-")</f>
        <v>-</v>
      </c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O141" s="75">
        <v>54</v>
      </c>
      <c r="AP141" s="79" t="str">
        <f>IF(ISNUMBER(#REF!),#REF!,"-")</f>
        <v>-</v>
      </c>
      <c r="AQ141" s="80" t="str">
        <f>IF(ISNUMBER(#REF!),#REF!,"-")</f>
        <v>-</v>
      </c>
      <c r="AR141" s="79" t="str">
        <f>IF(ISNUMBER(#REF!),#REF!,"-")</f>
        <v>-</v>
      </c>
      <c r="AS141" s="80" t="str">
        <f>IF(ISNUMBER(#REF!),#REF!,"-")</f>
        <v>-</v>
      </c>
      <c r="AT141" s="79" t="str">
        <f>IF(ISNUMBER(#REF!),#REF!,"-")</f>
        <v>-</v>
      </c>
      <c r="AU141" s="80" t="str">
        <f>IF(ISNUMBER(#REF!),#REF!,"-")</f>
        <v>-</v>
      </c>
      <c r="AV141" s="79" t="str">
        <f>IF(ISNUMBER(#REF!),#REF!,"-")</f>
        <v>-</v>
      </c>
      <c r="AW141" s="80" t="str">
        <f>IF(ISNUMBER(#REF!),#REF!,"-")</f>
        <v>-</v>
      </c>
      <c r="AX141" s="79" t="str">
        <f>IF(ISNUMBER(#REF!),#REF!,"-")</f>
        <v>-</v>
      </c>
      <c r="AY141" s="80" t="str">
        <f>IF(ISNUMBER(#REF!),#REF!,"-")</f>
        <v>-</v>
      </c>
      <c r="AZ141" s="79" t="str">
        <f>IF(ISNUMBER(#REF!),#REF!,"-")</f>
        <v>-</v>
      </c>
      <c r="BA141" s="80" t="str">
        <f>IF(ISNUMBER(#REF!),#REF!,"-")</f>
        <v>-</v>
      </c>
      <c r="BB141" s="79" t="str">
        <f>IF(ISNUMBER(#REF!),#REF!,"-")</f>
        <v>-</v>
      </c>
      <c r="BC141" s="80" t="str">
        <f>IF(ISNUMBER(#REF!),#REF!,"-")</f>
        <v>-</v>
      </c>
      <c r="BD141" s="79" t="str">
        <f>IF(ISNUMBER(#REF!),#REF!,"-")</f>
        <v>-</v>
      </c>
      <c r="BE141" s="80" t="str">
        <f>IF(ISNUMBER(#REF!),#REF!,"-")</f>
        <v>-</v>
      </c>
      <c r="BF141" s="79" t="str">
        <f>IF(ISNUMBER(#REF!),#REF!,"-")</f>
        <v>-</v>
      </c>
      <c r="BG141" s="80" t="str">
        <f>IF(ISNUMBER(#REF!),#REF!,"-")</f>
        <v>-</v>
      </c>
      <c r="BH141" s="79" t="str">
        <f>IF(ISNUMBER(#REF!),#REF!,"-")</f>
        <v>-</v>
      </c>
      <c r="BI141" s="80" t="str">
        <f>IF(ISNUMBER(#REF!),#REF!,"-")</f>
        <v>-</v>
      </c>
      <c r="BJ141" s="4"/>
      <c r="BK141" s="4"/>
      <c r="BL141" s="4"/>
      <c r="BM141" s="4"/>
      <c r="BN141" s="4"/>
      <c r="BO141" s="4"/>
      <c r="BP141" s="4"/>
      <c r="BQ141" s="4"/>
      <c r="BR141" s="4"/>
      <c r="BS141" s="4"/>
    </row>
    <row r="142" spans="7:71" s="88" customFormat="1" x14ac:dyDescent="0.25">
      <c r="G142" s="75">
        <v>54.5</v>
      </c>
      <c r="H142" s="79" t="str">
        <f>IF(ISNUMBER(#REF!),#REF!,"-")</f>
        <v>-</v>
      </c>
      <c r="I142" s="80" t="str">
        <f>IF(ISNUMBER(#REF!),#REF!,"-")</f>
        <v>-</v>
      </c>
      <c r="J142" s="79" t="str">
        <f>IF(ISNUMBER(#REF!),#REF!,"-")</f>
        <v>-</v>
      </c>
      <c r="K142" s="80" t="str">
        <f>IF(ISNUMBER(#REF!),#REF!,"-")</f>
        <v>-</v>
      </c>
      <c r="L142" s="79" t="str">
        <f>IF(ISNUMBER(#REF!),#REF!,"-")</f>
        <v>-</v>
      </c>
      <c r="M142" s="80" t="str">
        <f>IF(ISNUMBER(#REF!),#REF!,"-")</f>
        <v>-</v>
      </c>
      <c r="N142" s="79" t="str">
        <f>IF(ISNUMBER(#REF!),#REF!,"-")</f>
        <v>-</v>
      </c>
      <c r="O142" s="80" t="str">
        <f>IF(ISNUMBER(#REF!),#REF!,"-")</f>
        <v>-</v>
      </c>
      <c r="P142" s="79" t="str">
        <f>IF(ISNUMBER(#REF!),#REF!,"-")</f>
        <v>-</v>
      </c>
      <c r="Q142" s="80" t="str">
        <f>IF(ISNUMBER(#REF!),#REF!,"-")</f>
        <v>-</v>
      </c>
      <c r="R142" s="79" t="str">
        <f>IF(ISNUMBER(#REF!),#REF!,"-")</f>
        <v>-</v>
      </c>
      <c r="S142" s="80" t="str">
        <f>IF(ISNUMBER(#REF!),#REF!,"-")</f>
        <v>-</v>
      </c>
      <c r="T142" s="79" t="str">
        <f>IF(ISNUMBER(#REF!),#REF!,"-")</f>
        <v>-</v>
      </c>
      <c r="U142" s="80" t="str">
        <f>IF(ISNUMBER(#REF!),#REF!,"-")</f>
        <v>-</v>
      </c>
      <c r="V142" s="79" t="str">
        <f>IF(ISNUMBER(#REF!),#REF!,"-")</f>
        <v>-</v>
      </c>
      <c r="W142" s="80" t="str">
        <f>IF(ISNUMBER(#REF!),#REF!,"-")</f>
        <v>-</v>
      </c>
      <c r="X142" s="79" t="str">
        <f>IF(ISNUMBER(#REF!),#REF!,"-")</f>
        <v>-</v>
      </c>
      <c r="Y142" s="80" t="str">
        <f>IF(ISNUMBER(#REF!),#REF!,"-")</f>
        <v>-</v>
      </c>
      <c r="Z142" s="79" t="str">
        <f>IF(ISNUMBER(#REF!),#REF!,"-")</f>
        <v>-</v>
      </c>
      <c r="AA142" s="80" t="str">
        <f>IF(ISNUMBER(#REF!),#REF!,"-")</f>
        <v>-</v>
      </c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O142" s="75">
        <v>54.5</v>
      </c>
      <c r="AP142" s="79" t="str">
        <f>IF(ISNUMBER(#REF!),#REF!,"-")</f>
        <v>-</v>
      </c>
      <c r="AQ142" s="80" t="str">
        <f>IF(ISNUMBER(#REF!),#REF!,"-")</f>
        <v>-</v>
      </c>
      <c r="AR142" s="79" t="str">
        <f>IF(ISNUMBER(#REF!),#REF!,"-")</f>
        <v>-</v>
      </c>
      <c r="AS142" s="80" t="str">
        <f>IF(ISNUMBER(#REF!),#REF!,"-")</f>
        <v>-</v>
      </c>
      <c r="AT142" s="79" t="str">
        <f>IF(ISNUMBER(#REF!),#REF!,"-")</f>
        <v>-</v>
      </c>
      <c r="AU142" s="80" t="str">
        <f>IF(ISNUMBER(#REF!),#REF!,"-")</f>
        <v>-</v>
      </c>
      <c r="AV142" s="79" t="str">
        <f>IF(ISNUMBER(#REF!),#REF!,"-")</f>
        <v>-</v>
      </c>
      <c r="AW142" s="80" t="str">
        <f>IF(ISNUMBER(#REF!),#REF!,"-")</f>
        <v>-</v>
      </c>
      <c r="AX142" s="79" t="str">
        <f>IF(ISNUMBER(#REF!),#REF!,"-")</f>
        <v>-</v>
      </c>
      <c r="AY142" s="80" t="str">
        <f>IF(ISNUMBER(#REF!),#REF!,"-")</f>
        <v>-</v>
      </c>
      <c r="AZ142" s="79" t="str">
        <f>IF(ISNUMBER(#REF!),#REF!,"-")</f>
        <v>-</v>
      </c>
      <c r="BA142" s="80" t="str">
        <f>IF(ISNUMBER(#REF!),#REF!,"-")</f>
        <v>-</v>
      </c>
      <c r="BB142" s="79" t="str">
        <f>IF(ISNUMBER(#REF!),#REF!,"-")</f>
        <v>-</v>
      </c>
      <c r="BC142" s="80" t="str">
        <f>IF(ISNUMBER(#REF!),#REF!,"-")</f>
        <v>-</v>
      </c>
      <c r="BD142" s="79" t="str">
        <f>IF(ISNUMBER(#REF!),#REF!,"-")</f>
        <v>-</v>
      </c>
      <c r="BE142" s="80" t="str">
        <f>IF(ISNUMBER(#REF!),#REF!,"-")</f>
        <v>-</v>
      </c>
      <c r="BF142" s="79" t="str">
        <f>IF(ISNUMBER(#REF!),#REF!,"-")</f>
        <v>-</v>
      </c>
      <c r="BG142" s="80" t="str">
        <f>IF(ISNUMBER(#REF!),#REF!,"-")</f>
        <v>-</v>
      </c>
      <c r="BH142" s="79" t="str">
        <f>IF(ISNUMBER(#REF!),#REF!,"-")</f>
        <v>-</v>
      </c>
      <c r="BI142" s="80" t="str">
        <f>IF(ISNUMBER(#REF!),#REF!,"-")</f>
        <v>-</v>
      </c>
      <c r="BJ142" s="4"/>
      <c r="BK142" s="4"/>
      <c r="BL142" s="4"/>
      <c r="BM142" s="4"/>
      <c r="BN142" s="4"/>
      <c r="BO142" s="4"/>
      <c r="BP142" s="4"/>
      <c r="BQ142" s="4"/>
      <c r="BR142" s="4"/>
      <c r="BS142" s="4"/>
    </row>
    <row r="143" spans="7:71" s="88" customFormat="1" x14ac:dyDescent="0.25">
      <c r="G143" s="75">
        <v>55</v>
      </c>
      <c r="H143" s="79" t="str">
        <f>IF(ISNUMBER(#REF!),#REF!,"-")</f>
        <v>-</v>
      </c>
      <c r="I143" s="80" t="str">
        <f>IF(ISNUMBER(#REF!),#REF!,"-")</f>
        <v>-</v>
      </c>
      <c r="J143" s="79" t="str">
        <f>IF(ISNUMBER(#REF!),#REF!,"-")</f>
        <v>-</v>
      </c>
      <c r="K143" s="80" t="str">
        <f>IF(ISNUMBER(#REF!),#REF!,"-")</f>
        <v>-</v>
      </c>
      <c r="L143" s="79" t="str">
        <f>IF(ISNUMBER(#REF!),#REF!,"-")</f>
        <v>-</v>
      </c>
      <c r="M143" s="80" t="str">
        <f>IF(ISNUMBER(#REF!),#REF!,"-")</f>
        <v>-</v>
      </c>
      <c r="N143" s="79" t="str">
        <f>IF(ISNUMBER(#REF!),#REF!,"-")</f>
        <v>-</v>
      </c>
      <c r="O143" s="80" t="str">
        <f>IF(ISNUMBER(#REF!),#REF!,"-")</f>
        <v>-</v>
      </c>
      <c r="P143" s="79" t="str">
        <f>IF(ISNUMBER(#REF!),#REF!,"-")</f>
        <v>-</v>
      </c>
      <c r="Q143" s="80" t="str">
        <f>IF(ISNUMBER(#REF!),#REF!,"-")</f>
        <v>-</v>
      </c>
      <c r="R143" s="79" t="str">
        <f>IF(ISNUMBER(#REF!),#REF!,"-")</f>
        <v>-</v>
      </c>
      <c r="S143" s="80" t="str">
        <f>IF(ISNUMBER(#REF!),#REF!,"-")</f>
        <v>-</v>
      </c>
      <c r="T143" s="79" t="str">
        <f>IF(ISNUMBER(#REF!),#REF!,"-")</f>
        <v>-</v>
      </c>
      <c r="U143" s="80" t="str">
        <f>IF(ISNUMBER(#REF!),#REF!,"-")</f>
        <v>-</v>
      </c>
      <c r="V143" s="79" t="str">
        <f>IF(ISNUMBER(#REF!),#REF!,"-")</f>
        <v>-</v>
      </c>
      <c r="W143" s="80" t="str">
        <f>IF(ISNUMBER(#REF!),#REF!,"-")</f>
        <v>-</v>
      </c>
      <c r="X143" s="79" t="str">
        <f>IF(ISNUMBER(#REF!),#REF!,"-")</f>
        <v>-</v>
      </c>
      <c r="Y143" s="80" t="str">
        <f>IF(ISNUMBER(#REF!),#REF!,"-")</f>
        <v>-</v>
      </c>
      <c r="Z143" s="79" t="str">
        <f>IF(ISNUMBER(#REF!),#REF!,"-")</f>
        <v>-</v>
      </c>
      <c r="AA143" s="80" t="str">
        <f>IF(ISNUMBER(#REF!),#REF!,"-")</f>
        <v>-</v>
      </c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O143" s="75">
        <v>55</v>
      </c>
      <c r="AP143" s="79" t="str">
        <f>IF(ISNUMBER(#REF!),#REF!,"-")</f>
        <v>-</v>
      </c>
      <c r="AQ143" s="80" t="str">
        <f>IF(ISNUMBER(#REF!),#REF!,"-")</f>
        <v>-</v>
      </c>
      <c r="AR143" s="79" t="str">
        <f>IF(ISNUMBER(#REF!),#REF!,"-")</f>
        <v>-</v>
      </c>
      <c r="AS143" s="80" t="str">
        <f>IF(ISNUMBER(#REF!),#REF!,"-")</f>
        <v>-</v>
      </c>
      <c r="AT143" s="79" t="str">
        <f>IF(ISNUMBER(#REF!),#REF!,"-")</f>
        <v>-</v>
      </c>
      <c r="AU143" s="80" t="str">
        <f>IF(ISNUMBER(#REF!),#REF!,"-")</f>
        <v>-</v>
      </c>
      <c r="AV143" s="79" t="str">
        <f>IF(ISNUMBER(#REF!),#REF!,"-")</f>
        <v>-</v>
      </c>
      <c r="AW143" s="80" t="str">
        <f>IF(ISNUMBER(#REF!),#REF!,"-")</f>
        <v>-</v>
      </c>
      <c r="AX143" s="79" t="str">
        <f>IF(ISNUMBER(#REF!),#REF!,"-")</f>
        <v>-</v>
      </c>
      <c r="AY143" s="80" t="str">
        <f>IF(ISNUMBER(#REF!),#REF!,"-")</f>
        <v>-</v>
      </c>
      <c r="AZ143" s="79" t="str">
        <f>IF(ISNUMBER(#REF!),#REF!,"-")</f>
        <v>-</v>
      </c>
      <c r="BA143" s="80" t="str">
        <f>IF(ISNUMBER(#REF!),#REF!,"-")</f>
        <v>-</v>
      </c>
      <c r="BB143" s="79" t="str">
        <f>IF(ISNUMBER(#REF!),#REF!,"-")</f>
        <v>-</v>
      </c>
      <c r="BC143" s="80" t="str">
        <f>IF(ISNUMBER(#REF!),#REF!,"-")</f>
        <v>-</v>
      </c>
      <c r="BD143" s="79" t="str">
        <f>IF(ISNUMBER(#REF!),#REF!,"-")</f>
        <v>-</v>
      </c>
      <c r="BE143" s="80" t="str">
        <f>IF(ISNUMBER(#REF!),#REF!,"-")</f>
        <v>-</v>
      </c>
      <c r="BF143" s="79" t="str">
        <f>IF(ISNUMBER(#REF!),#REF!,"-")</f>
        <v>-</v>
      </c>
      <c r="BG143" s="80" t="str">
        <f>IF(ISNUMBER(#REF!),#REF!,"-")</f>
        <v>-</v>
      </c>
      <c r="BH143" s="79" t="str">
        <f>IF(ISNUMBER(#REF!),#REF!,"-")</f>
        <v>-</v>
      </c>
      <c r="BI143" s="80" t="str">
        <f>IF(ISNUMBER(#REF!),#REF!,"-")</f>
        <v>-</v>
      </c>
      <c r="BJ143" s="4"/>
      <c r="BK143" s="4"/>
      <c r="BL143" s="4"/>
      <c r="BM143" s="4"/>
      <c r="BN143" s="4"/>
      <c r="BO143" s="4"/>
      <c r="BP143" s="4"/>
      <c r="BQ143" s="4"/>
      <c r="BR143" s="4"/>
      <c r="BS143" s="4"/>
    </row>
    <row r="144" spans="7:71" s="88" customFormat="1" x14ac:dyDescent="0.25">
      <c r="G144" s="75">
        <v>55.5</v>
      </c>
      <c r="H144" s="79" t="str">
        <f>IF(ISNUMBER(#REF!),#REF!,"-")</f>
        <v>-</v>
      </c>
      <c r="I144" s="80" t="str">
        <f>IF(ISNUMBER(#REF!),#REF!,"-")</f>
        <v>-</v>
      </c>
      <c r="J144" s="79" t="str">
        <f>IF(ISNUMBER(#REF!),#REF!,"-")</f>
        <v>-</v>
      </c>
      <c r="K144" s="80" t="str">
        <f>IF(ISNUMBER(#REF!),#REF!,"-")</f>
        <v>-</v>
      </c>
      <c r="L144" s="79" t="str">
        <f>IF(ISNUMBER(#REF!),#REF!,"-")</f>
        <v>-</v>
      </c>
      <c r="M144" s="80" t="str">
        <f>IF(ISNUMBER(#REF!),#REF!,"-")</f>
        <v>-</v>
      </c>
      <c r="N144" s="79" t="str">
        <f>IF(ISNUMBER(#REF!),#REF!,"-")</f>
        <v>-</v>
      </c>
      <c r="O144" s="80" t="str">
        <f>IF(ISNUMBER(#REF!),#REF!,"-")</f>
        <v>-</v>
      </c>
      <c r="P144" s="79" t="str">
        <f>IF(ISNUMBER(#REF!),#REF!,"-")</f>
        <v>-</v>
      </c>
      <c r="Q144" s="80" t="str">
        <f>IF(ISNUMBER(#REF!),#REF!,"-")</f>
        <v>-</v>
      </c>
      <c r="R144" s="79" t="str">
        <f>IF(ISNUMBER(#REF!),#REF!,"-")</f>
        <v>-</v>
      </c>
      <c r="S144" s="80" t="str">
        <f>IF(ISNUMBER(#REF!),#REF!,"-")</f>
        <v>-</v>
      </c>
      <c r="T144" s="79" t="str">
        <f>IF(ISNUMBER(#REF!),#REF!,"-")</f>
        <v>-</v>
      </c>
      <c r="U144" s="80" t="str">
        <f>IF(ISNUMBER(#REF!),#REF!,"-")</f>
        <v>-</v>
      </c>
      <c r="V144" s="79" t="str">
        <f>IF(ISNUMBER(#REF!),#REF!,"-")</f>
        <v>-</v>
      </c>
      <c r="W144" s="80" t="str">
        <f>IF(ISNUMBER(#REF!),#REF!,"-")</f>
        <v>-</v>
      </c>
      <c r="X144" s="79" t="str">
        <f>IF(ISNUMBER(#REF!),#REF!,"-")</f>
        <v>-</v>
      </c>
      <c r="Y144" s="80" t="str">
        <f>IF(ISNUMBER(#REF!),#REF!,"-")</f>
        <v>-</v>
      </c>
      <c r="Z144" s="79" t="str">
        <f>IF(ISNUMBER(#REF!),#REF!,"-")</f>
        <v>-</v>
      </c>
      <c r="AA144" s="80" t="str">
        <f>IF(ISNUMBER(#REF!),#REF!,"-")</f>
        <v>-</v>
      </c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O144" s="75">
        <v>55.5</v>
      </c>
      <c r="AP144" s="79" t="str">
        <f>IF(ISNUMBER(#REF!),#REF!,"-")</f>
        <v>-</v>
      </c>
      <c r="AQ144" s="80" t="str">
        <f>IF(ISNUMBER(#REF!),#REF!,"-")</f>
        <v>-</v>
      </c>
      <c r="AR144" s="79" t="str">
        <f>IF(ISNUMBER(#REF!),#REF!,"-")</f>
        <v>-</v>
      </c>
      <c r="AS144" s="80" t="str">
        <f>IF(ISNUMBER(#REF!),#REF!,"-")</f>
        <v>-</v>
      </c>
      <c r="AT144" s="79" t="str">
        <f>IF(ISNUMBER(#REF!),#REF!,"-")</f>
        <v>-</v>
      </c>
      <c r="AU144" s="80" t="str">
        <f>IF(ISNUMBER(#REF!),#REF!,"-")</f>
        <v>-</v>
      </c>
      <c r="AV144" s="79" t="str">
        <f>IF(ISNUMBER(#REF!),#REF!,"-")</f>
        <v>-</v>
      </c>
      <c r="AW144" s="80" t="str">
        <f>IF(ISNUMBER(#REF!),#REF!,"-")</f>
        <v>-</v>
      </c>
      <c r="AX144" s="79" t="str">
        <f>IF(ISNUMBER(#REF!),#REF!,"-")</f>
        <v>-</v>
      </c>
      <c r="AY144" s="80" t="str">
        <f>IF(ISNUMBER(#REF!),#REF!,"-")</f>
        <v>-</v>
      </c>
      <c r="AZ144" s="79" t="str">
        <f>IF(ISNUMBER(#REF!),#REF!,"-")</f>
        <v>-</v>
      </c>
      <c r="BA144" s="80" t="str">
        <f>IF(ISNUMBER(#REF!),#REF!,"-")</f>
        <v>-</v>
      </c>
      <c r="BB144" s="79" t="str">
        <f>IF(ISNUMBER(#REF!),#REF!,"-")</f>
        <v>-</v>
      </c>
      <c r="BC144" s="80" t="str">
        <f>IF(ISNUMBER(#REF!),#REF!,"-")</f>
        <v>-</v>
      </c>
      <c r="BD144" s="79" t="str">
        <f>IF(ISNUMBER(#REF!),#REF!,"-")</f>
        <v>-</v>
      </c>
      <c r="BE144" s="80" t="str">
        <f>IF(ISNUMBER(#REF!),#REF!,"-")</f>
        <v>-</v>
      </c>
      <c r="BF144" s="79" t="str">
        <f>IF(ISNUMBER(#REF!),#REF!,"-")</f>
        <v>-</v>
      </c>
      <c r="BG144" s="80" t="str">
        <f>IF(ISNUMBER(#REF!),#REF!,"-")</f>
        <v>-</v>
      </c>
      <c r="BH144" s="79" t="str">
        <f>IF(ISNUMBER(#REF!),#REF!,"-")</f>
        <v>-</v>
      </c>
      <c r="BI144" s="80" t="str">
        <f>IF(ISNUMBER(#REF!),#REF!,"-")</f>
        <v>-</v>
      </c>
      <c r="BJ144" s="4"/>
      <c r="BK144" s="4"/>
      <c r="BL144" s="4"/>
      <c r="BM144" s="4"/>
      <c r="BN144" s="4"/>
      <c r="BO144" s="4"/>
      <c r="BP144" s="4"/>
      <c r="BQ144" s="4"/>
      <c r="BR144" s="4"/>
      <c r="BS144" s="4"/>
    </row>
    <row r="145" spans="7:71" s="88" customFormat="1" x14ac:dyDescent="0.25">
      <c r="G145" s="75">
        <v>56</v>
      </c>
      <c r="H145" s="79" t="str">
        <f>IF(ISNUMBER(#REF!),#REF!,"-")</f>
        <v>-</v>
      </c>
      <c r="I145" s="80" t="str">
        <f>IF(ISNUMBER(#REF!),#REF!,"-")</f>
        <v>-</v>
      </c>
      <c r="J145" s="79" t="str">
        <f>IF(ISNUMBER(#REF!),#REF!,"-")</f>
        <v>-</v>
      </c>
      <c r="K145" s="80" t="str">
        <f>IF(ISNUMBER(#REF!),#REF!,"-")</f>
        <v>-</v>
      </c>
      <c r="L145" s="79" t="str">
        <f>IF(ISNUMBER(#REF!),#REF!,"-")</f>
        <v>-</v>
      </c>
      <c r="M145" s="80" t="str">
        <f>IF(ISNUMBER(#REF!),#REF!,"-")</f>
        <v>-</v>
      </c>
      <c r="N145" s="79" t="str">
        <f>IF(ISNUMBER(#REF!),#REF!,"-")</f>
        <v>-</v>
      </c>
      <c r="O145" s="80" t="str">
        <f>IF(ISNUMBER(#REF!),#REF!,"-")</f>
        <v>-</v>
      </c>
      <c r="P145" s="79" t="str">
        <f>IF(ISNUMBER(#REF!),#REF!,"-")</f>
        <v>-</v>
      </c>
      <c r="Q145" s="80" t="str">
        <f>IF(ISNUMBER(#REF!),#REF!,"-")</f>
        <v>-</v>
      </c>
      <c r="R145" s="79" t="str">
        <f>IF(ISNUMBER(#REF!),#REF!,"-")</f>
        <v>-</v>
      </c>
      <c r="S145" s="80" t="str">
        <f>IF(ISNUMBER(#REF!),#REF!,"-")</f>
        <v>-</v>
      </c>
      <c r="T145" s="79" t="str">
        <f>IF(ISNUMBER(#REF!),#REF!,"-")</f>
        <v>-</v>
      </c>
      <c r="U145" s="80" t="str">
        <f>IF(ISNUMBER(#REF!),#REF!,"-")</f>
        <v>-</v>
      </c>
      <c r="V145" s="79" t="str">
        <f>IF(ISNUMBER(#REF!),#REF!,"-")</f>
        <v>-</v>
      </c>
      <c r="W145" s="80" t="str">
        <f>IF(ISNUMBER(#REF!),#REF!,"-")</f>
        <v>-</v>
      </c>
      <c r="X145" s="79" t="str">
        <f>IF(ISNUMBER(#REF!),#REF!,"-")</f>
        <v>-</v>
      </c>
      <c r="Y145" s="80" t="str">
        <f>IF(ISNUMBER(#REF!),#REF!,"-")</f>
        <v>-</v>
      </c>
      <c r="Z145" s="79" t="str">
        <f>IF(ISNUMBER(#REF!),#REF!,"-")</f>
        <v>-</v>
      </c>
      <c r="AA145" s="80" t="str">
        <f>IF(ISNUMBER(#REF!),#REF!,"-")</f>
        <v>-</v>
      </c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O145" s="75">
        <v>56</v>
      </c>
      <c r="AP145" s="79" t="str">
        <f>IF(ISNUMBER(#REF!),#REF!,"-")</f>
        <v>-</v>
      </c>
      <c r="AQ145" s="80" t="str">
        <f>IF(ISNUMBER(#REF!),#REF!,"-")</f>
        <v>-</v>
      </c>
      <c r="AR145" s="79" t="str">
        <f>IF(ISNUMBER(#REF!),#REF!,"-")</f>
        <v>-</v>
      </c>
      <c r="AS145" s="80" t="str">
        <f>IF(ISNUMBER(#REF!),#REF!,"-")</f>
        <v>-</v>
      </c>
      <c r="AT145" s="79" t="str">
        <f>IF(ISNUMBER(#REF!),#REF!,"-")</f>
        <v>-</v>
      </c>
      <c r="AU145" s="80" t="str">
        <f>IF(ISNUMBER(#REF!),#REF!,"-")</f>
        <v>-</v>
      </c>
      <c r="AV145" s="79" t="str">
        <f>IF(ISNUMBER(#REF!),#REF!,"-")</f>
        <v>-</v>
      </c>
      <c r="AW145" s="80" t="str">
        <f>IF(ISNUMBER(#REF!),#REF!,"-")</f>
        <v>-</v>
      </c>
      <c r="AX145" s="79" t="str">
        <f>IF(ISNUMBER(#REF!),#REF!,"-")</f>
        <v>-</v>
      </c>
      <c r="AY145" s="80" t="str">
        <f>IF(ISNUMBER(#REF!),#REF!,"-")</f>
        <v>-</v>
      </c>
      <c r="AZ145" s="79" t="str">
        <f>IF(ISNUMBER(#REF!),#REF!,"-")</f>
        <v>-</v>
      </c>
      <c r="BA145" s="80" t="str">
        <f>IF(ISNUMBER(#REF!),#REF!,"-")</f>
        <v>-</v>
      </c>
      <c r="BB145" s="79" t="str">
        <f>IF(ISNUMBER(#REF!),#REF!,"-")</f>
        <v>-</v>
      </c>
      <c r="BC145" s="80" t="str">
        <f>IF(ISNUMBER(#REF!),#REF!,"-")</f>
        <v>-</v>
      </c>
      <c r="BD145" s="79" t="str">
        <f>IF(ISNUMBER(#REF!),#REF!,"-")</f>
        <v>-</v>
      </c>
      <c r="BE145" s="80" t="str">
        <f>IF(ISNUMBER(#REF!),#REF!,"-")</f>
        <v>-</v>
      </c>
      <c r="BF145" s="79" t="str">
        <f>IF(ISNUMBER(#REF!),#REF!,"-")</f>
        <v>-</v>
      </c>
      <c r="BG145" s="80" t="str">
        <f>IF(ISNUMBER(#REF!),#REF!,"-")</f>
        <v>-</v>
      </c>
      <c r="BH145" s="79" t="str">
        <f>IF(ISNUMBER(#REF!),#REF!,"-")</f>
        <v>-</v>
      </c>
      <c r="BI145" s="80" t="str">
        <f>IF(ISNUMBER(#REF!),#REF!,"-")</f>
        <v>-</v>
      </c>
      <c r="BJ145" s="4"/>
      <c r="BK145" s="4"/>
      <c r="BL145" s="4"/>
      <c r="BM145" s="4"/>
      <c r="BN145" s="4"/>
      <c r="BO145" s="4"/>
      <c r="BP145" s="4"/>
      <c r="BQ145" s="4"/>
      <c r="BR145" s="4"/>
      <c r="BS145" s="4"/>
    </row>
    <row r="146" spans="7:71" s="88" customFormat="1" x14ac:dyDescent="0.25">
      <c r="G146" s="75">
        <v>56.5</v>
      </c>
      <c r="H146" s="79" t="str">
        <f>IF(ISNUMBER(#REF!),#REF!,"-")</f>
        <v>-</v>
      </c>
      <c r="I146" s="80" t="str">
        <f>IF(ISNUMBER(#REF!),#REF!,"-")</f>
        <v>-</v>
      </c>
      <c r="J146" s="79" t="str">
        <f>IF(ISNUMBER(#REF!),#REF!,"-")</f>
        <v>-</v>
      </c>
      <c r="K146" s="80" t="str">
        <f>IF(ISNUMBER(#REF!),#REF!,"-")</f>
        <v>-</v>
      </c>
      <c r="L146" s="79" t="str">
        <f>IF(ISNUMBER(#REF!),#REF!,"-")</f>
        <v>-</v>
      </c>
      <c r="M146" s="80" t="str">
        <f>IF(ISNUMBER(#REF!),#REF!,"-")</f>
        <v>-</v>
      </c>
      <c r="N146" s="79" t="str">
        <f>IF(ISNUMBER(#REF!),#REF!,"-")</f>
        <v>-</v>
      </c>
      <c r="O146" s="80" t="str">
        <f>IF(ISNUMBER(#REF!),#REF!,"-")</f>
        <v>-</v>
      </c>
      <c r="P146" s="79" t="str">
        <f>IF(ISNUMBER(#REF!),#REF!,"-")</f>
        <v>-</v>
      </c>
      <c r="Q146" s="80" t="str">
        <f>IF(ISNUMBER(#REF!),#REF!,"-")</f>
        <v>-</v>
      </c>
      <c r="R146" s="79" t="str">
        <f>IF(ISNUMBER(#REF!),#REF!,"-")</f>
        <v>-</v>
      </c>
      <c r="S146" s="80" t="str">
        <f>IF(ISNUMBER(#REF!),#REF!,"-")</f>
        <v>-</v>
      </c>
      <c r="T146" s="79" t="str">
        <f>IF(ISNUMBER(#REF!),#REF!,"-")</f>
        <v>-</v>
      </c>
      <c r="U146" s="80" t="str">
        <f>IF(ISNUMBER(#REF!),#REF!,"-")</f>
        <v>-</v>
      </c>
      <c r="V146" s="79" t="str">
        <f>IF(ISNUMBER(#REF!),#REF!,"-")</f>
        <v>-</v>
      </c>
      <c r="W146" s="80" t="str">
        <f>IF(ISNUMBER(#REF!),#REF!,"-")</f>
        <v>-</v>
      </c>
      <c r="X146" s="79" t="str">
        <f>IF(ISNUMBER(#REF!),#REF!,"-")</f>
        <v>-</v>
      </c>
      <c r="Y146" s="80" t="str">
        <f>IF(ISNUMBER(#REF!),#REF!,"-")</f>
        <v>-</v>
      </c>
      <c r="Z146" s="79" t="str">
        <f>IF(ISNUMBER(#REF!),#REF!,"-")</f>
        <v>-</v>
      </c>
      <c r="AA146" s="80" t="str">
        <f>IF(ISNUMBER(#REF!),#REF!,"-")</f>
        <v>-</v>
      </c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O146" s="75">
        <v>56.5</v>
      </c>
      <c r="AP146" s="79" t="str">
        <f>IF(ISNUMBER(#REF!),#REF!,"-")</f>
        <v>-</v>
      </c>
      <c r="AQ146" s="80" t="str">
        <f>IF(ISNUMBER(#REF!),#REF!,"-")</f>
        <v>-</v>
      </c>
      <c r="AR146" s="79" t="str">
        <f>IF(ISNUMBER(#REF!),#REF!,"-")</f>
        <v>-</v>
      </c>
      <c r="AS146" s="80" t="str">
        <f>IF(ISNUMBER(#REF!),#REF!,"-")</f>
        <v>-</v>
      </c>
      <c r="AT146" s="79" t="str">
        <f>IF(ISNUMBER(#REF!),#REF!,"-")</f>
        <v>-</v>
      </c>
      <c r="AU146" s="80" t="str">
        <f>IF(ISNUMBER(#REF!),#REF!,"-")</f>
        <v>-</v>
      </c>
      <c r="AV146" s="79" t="str">
        <f>IF(ISNUMBER(#REF!),#REF!,"-")</f>
        <v>-</v>
      </c>
      <c r="AW146" s="80" t="str">
        <f>IF(ISNUMBER(#REF!),#REF!,"-")</f>
        <v>-</v>
      </c>
      <c r="AX146" s="79" t="str">
        <f>IF(ISNUMBER(#REF!),#REF!,"-")</f>
        <v>-</v>
      </c>
      <c r="AY146" s="80" t="str">
        <f>IF(ISNUMBER(#REF!),#REF!,"-")</f>
        <v>-</v>
      </c>
      <c r="AZ146" s="79" t="str">
        <f>IF(ISNUMBER(#REF!),#REF!,"-")</f>
        <v>-</v>
      </c>
      <c r="BA146" s="80" t="str">
        <f>IF(ISNUMBER(#REF!),#REF!,"-")</f>
        <v>-</v>
      </c>
      <c r="BB146" s="79" t="str">
        <f>IF(ISNUMBER(#REF!),#REF!,"-")</f>
        <v>-</v>
      </c>
      <c r="BC146" s="80" t="str">
        <f>IF(ISNUMBER(#REF!),#REF!,"-")</f>
        <v>-</v>
      </c>
      <c r="BD146" s="79" t="str">
        <f>IF(ISNUMBER(#REF!),#REF!,"-")</f>
        <v>-</v>
      </c>
      <c r="BE146" s="80" t="str">
        <f>IF(ISNUMBER(#REF!),#REF!,"-")</f>
        <v>-</v>
      </c>
      <c r="BF146" s="79" t="str">
        <f>IF(ISNUMBER(#REF!),#REF!,"-")</f>
        <v>-</v>
      </c>
      <c r="BG146" s="80" t="str">
        <f>IF(ISNUMBER(#REF!),#REF!,"-")</f>
        <v>-</v>
      </c>
      <c r="BH146" s="79" t="str">
        <f>IF(ISNUMBER(#REF!),#REF!,"-")</f>
        <v>-</v>
      </c>
      <c r="BI146" s="80" t="str">
        <f>IF(ISNUMBER(#REF!),#REF!,"-")</f>
        <v>-</v>
      </c>
      <c r="BJ146" s="4"/>
      <c r="BK146" s="4"/>
      <c r="BL146" s="4"/>
      <c r="BM146" s="4"/>
      <c r="BN146" s="4"/>
      <c r="BO146" s="4"/>
      <c r="BP146" s="4"/>
      <c r="BQ146" s="4"/>
      <c r="BR146" s="4"/>
      <c r="BS146" s="4"/>
    </row>
    <row r="147" spans="7:71" s="88" customFormat="1" x14ac:dyDescent="0.25">
      <c r="G147" s="75">
        <v>57</v>
      </c>
      <c r="H147" s="79" t="str">
        <f>IF(ISNUMBER(#REF!),#REF!,"-")</f>
        <v>-</v>
      </c>
      <c r="I147" s="80" t="str">
        <f>IF(ISNUMBER(#REF!),#REF!,"-")</f>
        <v>-</v>
      </c>
      <c r="J147" s="79" t="str">
        <f>IF(ISNUMBER(#REF!),#REF!,"-")</f>
        <v>-</v>
      </c>
      <c r="K147" s="80" t="str">
        <f>IF(ISNUMBER(#REF!),#REF!,"-")</f>
        <v>-</v>
      </c>
      <c r="L147" s="79" t="str">
        <f>IF(ISNUMBER(#REF!),#REF!,"-")</f>
        <v>-</v>
      </c>
      <c r="M147" s="80" t="str">
        <f>IF(ISNUMBER(#REF!),#REF!,"-")</f>
        <v>-</v>
      </c>
      <c r="N147" s="79" t="str">
        <f>IF(ISNUMBER(#REF!),#REF!,"-")</f>
        <v>-</v>
      </c>
      <c r="O147" s="80" t="str">
        <f>IF(ISNUMBER(#REF!),#REF!,"-")</f>
        <v>-</v>
      </c>
      <c r="P147" s="79" t="str">
        <f>IF(ISNUMBER(#REF!),#REF!,"-")</f>
        <v>-</v>
      </c>
      <c r="Q147" s="80" t="str">
        <f>IF(ISNUMBER(#REF!),#REF!,"-")</f>
        <v>-</v>
      </c>
      <c r="R147" s="79" t="str">
        <f>IF(ISNUMBER(#REF!),#REF!,"-")</f>
        <v>-</v>
      </c>
      <c r="S147" s="80" t="str">
        <f>IF(ISNUMBER(#REF!),#REF!,"-")</f>
        <v>-</v>
      </c>
      <c r="T147" s="79" t="str">
        <f>IF(ISNUMBER(#REF!),#REF!,"-")</f>
        <v>-</v>
      </c>
      <c r="U147" s="80" t="str">
        <f>IF(ISNUMBER(#REF!),#REF!,"-")</f>
        <v>-</v>
      </c>
      <c r="V147" s="79" t="str">
        <f>IF(ISNUMBER(#REF!),#REF!,"-")</f>
        <v>-</v>
      </c>
      <c r="W147" s="80" t="str">
        <f>IF(ISNUMBER(#REF!),#REF!,"-")</f>
        <v>-</v>
      </c>
      <c r="X147" s="79" t="str">
        <f>IF(ISNUMBER(#REF!),#REF!,"-")</f>
        <v>-</v>
      </c>
      <c r="Y147" s="80" t="str">
        <f>IF(ISNUMBER(#REF!),#REF!,"-")</f>
        <v>-</v>
      </c>
      <c r="Z147" s="79" t="str">
        <f>IF(ISNUMBER(#REF!),#REF!,"-")</f>
        <v>-</v>
      </c>
      <c r="AA147" s="80" t="str">
        <f>IF(ISNUMBER(#REF!),#REF!,"-")</f>
        <v>-</v>
      </c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O147" s="75">
        <v>57</v>
      </c>
      <c r="AP147" s="79" t="str">
        <f>IF(ISNUMBER(#REF!),#REF!,"-")</f>
        <v>-</v>
      </c>
      <c r="AQ147" s="80" t="str">
        <f>IF(ISNUMBER(#REF!),#REF!,"-")</f>
        <v>-</v>
      </c>
      <c r="AR147" s="79" t="str">
        <f>IF(ISNUMBER(#REF!),#REF!,"-")</f>
        <v>-</v>
      </c>
      <c r="AS147" s="80" t="str">
        <f>IF(ISNUMBER(#REF!),#REF!,"-")</f>
        <v>-</v>
      </c>
      <c r="AT147" s="79" t="str">
        <f>IF(ISNUMBER(#REF!),#REF!,"-")</f>
        <v>-</v>
      </c>
      <c r="AU147" s="80" t="str">
        <f>IF(ISNUMBER(#REF!),#REF!,"-")</f>
        <v>-</v>
      </c>
      <c r="AV147" s="79" t="str">
        <f>IF(ISNUMBER(#REF!),#REF!,"-")</f>
        <v>-</v>
      </c>
      <c r="AW147" s="80" t="str">
        <f>IF(ISNUMBER(#REF!),#REF!,"-")</f>
        <v>-</v>
      </c>
      <c r="AX147" s="79" t="str">
        <f>IF(ISNUMBER(#REF!),#REF!,"-")</f>
        <v>-</v>
      </c>
      <c r="AY147" s="80" t="str">
        <f>IF(ISNUMBER(#REF!),#REF!,"-")</f>
        <v>-</v>
      </c>
      <c r="AZ147" s="79" t="str">
        <f>IF(ISNUMBER(#REF!),#REF!,"-")</f>
        <v>-</v>
      </c>
      <c r="BA147" s="80" t="str">
        <f>IF(ISNUMBER(#REF!),#REF!,"-")</f>
        <v>-</v>
      </c>
      <c r="BB147" s="79" t="str">
        <f>IF(ISNUMBER(#REF!),#REF!,"-")</f>
        <v>-</v>
      </c>
      <c r="BC147" s="80" t="str">
        <f>IF(ISNUMBER(#REF!),#REF!,"-")</f>
        <v>-</v>
      </c>
      <c r="BD147" s="79" t="str">
        <f>IF(ISNUMBER(#REF!),#REF!,"-")</f>
        <v>-</v>
      </c>
      <c r="BE147" s="80" t="str">
        <f>IF(ISNUMBER(#REF!),#REF!,"-")</f>
        <v>-</v>
      </c>
      <c r="BF147" s="79" t="str">
        <f>IF(ISNUMBER(#REF!),#REF!,"-")</f>
        <v>-</v>
      </c>
      <c r="BG147" s="80" t="str">
        <f>IF(ISNUMBER(#REF!),#REF!,"-")</f>
        <v>-</v>
      </c>
      <c r="BH147" s="79" t="str">
        <f>IF(ISNUMBER(#REF!),#REF!,"-")</f>
        <v>-</v>
      </c>
      <c r="BI147" s="80" t="str">
        <f>IF(ISNUMBER(#REF!),#REF!,"-")</f>
        <v>-</v>
      </c>
      <c r="BJ147" s="4"/>
      <c r="BK147" s="4"/>
      <c r="BL147" s="4"/>
      <c r="BM147" s="4"/>
      <c r="BN147" s="4"/>
      <c r="BO147" s="4"/>
      <c r="BP147" s="4"/>
      <c r="BQ147" s="4"/>
      <c r="BR147" s="4"/>
      <c r="BS147" s="4"/>
    </row>
    <row r="148" spans="7:71" s="88" customFormat="1" x14ac:dyDescent="0.25">
      <c r="G148" s="75">
        <v>57.5</v>
      </c>
      <c r="H148" s="79" t="str">
        <f>IF(ISNUMBER(#REF!),#REF!,"-")</f>
        <v>-</v>
      </c>
      <c r="I148" s="80" t="str">
        <f>IF(ISNUMBER(#REF!),#REF!,"-")</f>
        <v>-</v>
      </c>
      <c r="J148" s="79" t="str">
        <f>IF(ISNUMBER(#REF!),#REF!,"-")</f>
        <v>-</v>
      </c>
      <c r="K148" s="80" t="str">
        <f>IF(ISNUMBER(#REF!),#REF!,"-")</f>
        <v>-</v>
      </c>
      <c r="L148" s="79" t="str">
        <f>IF(ISNUMBER(#REF!),#REF!,"-")</f>
        <v>-</v>
      </c>
      <c r="M148" s="80" t="str">
        <f>IF(ISNUMBER(#REF!),#REF!,"-")</f>
        <v>-</v>
      </c>
      <c r="N148" s="79" t="str">
        <f>IF(ISNUMBER(#REF!),#REF!,"-")</f>
        <v>-</v>
      </c>
      <c r="O148" s="80" t="str">
        <f>IF(ISNUMBER(#REF!),#REF!,"-")</f>
        <v>-</v>
      </c>
      <c r="P148" s="79" t="str">
        <f>IF(ISNUMBER(#REF!),#REF!,"-")</f>
        <v>-</v>
      </c>
      <c r="Q148" s="80" t="str">
        <f>IF(ISNUMBER(#REF!),#REF!,"-")</f>
        <v>-</v>
      </c>
      <c r="R148" s="79" t="str">
        <f>IF(ISNUMBER(#REF!),#REF!,"-")</f>
        <v>-</v>
      </c>
      <c r="S148" s="80" t="str">
        <f>IF(ISNUMBER(#REF!),#REF!,"-")</f>
        <v>-</v>
      </c>
      <c r="T148" s="79" t="str">
        <f>IF(ISNUMBER(#REF!),#REF!,"-")</f>
        <v>-</v>
      </c>
      <c r="U148" s="80" t="str">
        <f>IF(ISNUMBER(#REF!),#REF!,"-")</f>
        <v>-</v>
      </c>
      <c r="V148" s="79" t="str">
        <f>IF(ISNUMBER(#REF!),#REF!,"-")</f>
        <v>-</v>
      </c>
      <c r="W148" s="80" t="str">
        <f>IF(ISNUMBER(#REF!),#REF!,"-")</f>
        <v>-</v>
      </c>
      <c r="X148" s="79" t="str">
        <f>IF(ISNUMBER(#REF!),#REF!,"-")</f>
        <v>-</v>
      </c>
      <c r="Y148" s="80" t="str">
        <f>IF(ISNUMBER(#REF!),#REF!,"-")</f>
        <v>-</v>
      </c>
      <c r="Z148" s="79" t="str">
        <f>IF(ISNUMBER(#REF!),#REF!,"-")</f>
        <v>-</v>
      </c>
      <c r="AA148" s="80" t="str">
        <f>IF(ISNUMBER(#REF!),#REF!,"-")</f>
        <v>-</v>
      </c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O148" s="75">
        <v>57.5</v>
      </c>
      <c r="AP148" s="79" t="str">
        <f>IF(ISNUMBER(#REF!),#REF!,"-")</f>
        <v>-</v>
      </c>
      <c r="AQ148" s="80" t="str">
        <f>IF(ISNUMBER(#REF!),#REF!,"-")</f>
        <v>-</v>
      </c>
      <c r="AR148" s="79" t="str">
        <f>IF(ISNUMBER(#REF!),#REF!,"-")</f>
        <v>-</v>
      </c>
      <c r="AS148" s="80" t="str">
        <f>IF(ISNUMBER(#REF!),#REF!,"-")</f>
        <v>-</v>
      </c>
      <c r="AT148" s="79" t="str">
        <f>IF(ISNUMBER(#REF!),#REF!,"-")</f>
        <v>-</v>
      </c>
      <c r="AU148" s="80" t="str">
        <f>IF(ISNUMBER(#REF!),#REF!,"-")</f>
        <v>-</v>
      </c>
      <c r="AV148" s="79" t="str">
        <f>IF(ISNUMBER(#REF!),#REF!,"-")</f>
        <v>-</v>
      </c>
      <c r="AW148" s="80" t="str">
        <f>IF(ISNUMBER(#REF!),#REF!,"-")</f>
        <v>-</v>
      </c>
      <c r="AX148" s="79" t="str">
        <f>IF(ISNUMBER(#REF!),#REF!,"-")</f>
        <v>-</v>
      </c>
      <c r="AY148" s="80" t="str">
        <f>IF(ISNUMBER(#REF!),#REF!,"-")</f>
        <v>-</v>
      </c>
      <c r="AZ148" s="79" t="str">
        <f>IF(ISNUMBER(#REF!),#REF!,"-")</f>
        <v>-</v>
      </c>
      <c r="BA148" s="80" t="str">
        <f>IF(ISNUMBER(#REF!),#REF!,"-")</f>
        <v>-</v>
      </c>
      <c r="BB148" s="79" t="str">
        <f>IF(ISNUMBER(#REF!),#REF!,"-")</f>
        <v>-</v>
      </c>
      <c r="BC148" s="80" t="str">
        <f>IF(ISNUMBER(#REF!),#REF!,"-")</f>
        <v>-</v>
      </c>
      <c r="BD148" s="79" t="str">
        <f>IF(ISNUMBER(#REF!),#REF!,"-")</f>
        <v>-</v>
      </c>
      <c r="BE148" s="80" t="str">
        <f>IF(ISNUMBER(#REF!),#REF!,"-")</f>
        <v>-</v>
      </c>
      <c r="BF148" s="79" t="str">
        <f>IF(ISNUMBER(#REF!),#REF!,"-")</f>
        <v>-</v>
      </c>
      <c r="BG148" s="80" t="str">
        <f>IF(ISNUMBER(#REF!),#REF!,"-")</f>
        <v>-</v>
      </c>
      <c r="BH148" s="79" t="str">
        <f>IF(ISNUMBER(#REF!),#REF!,"-")</f>
        <v>-</v>
      </c>
      <c r="BI148" s="80" t="str">
        <f>IF(ISNUMBER(#REF!),#REF!,"-")</f>
        <v>-</v>
      </c>
      <c r="BJ148" s="4"/>
      <c r="BK148" s="4"/>
      <c r="BL148" s="4"/>
      <c r="BM148" s="4"/>
      <c r="BN148" s="4"/>
      <c r="BO148" s="4"/>
      <c r="BP148" s="4"/>
      <c r="BQ148" s="4"/>
      <c r="BR148" s="4"/>
      <c r="BS148" s="4"/>
    </row>
    <row r="149" spans="7:71" s="88" customFormat="1" x14ac:dyDescent="0.25">
      <c r="G149" s="75">
        <v>58</v>
      </c>
      <c r="H149" s="79" t="str">
        <f>IF(ISNUMBER(#REF!),#REF!,"-")</f>
        <v>-</v>
      </c>
      <c r="I149" s="80" t="str">
        <f>IF(ISNUMBER(#REF!),#REF!,"-")</f>
        <v>-</v>
      </c>
      <c r="J149" s="79" t="str">
        <f>IF(ISNUMBER(#REF!),#REF!,"-")</f>
        <v>-</v>
      </c>
      <c r="K149" s="80" t="str">
        <f>IF(ISNUMBER(#REF!),#REF!,"-")</f>
        <v>-</v>
      </c>
      <c r="L149" s="79" t="str">
        <f>IF(ISNUMBER(#REF!),#REF!,"-")</f>
        <v>-</v>
      </c>
      <c r="M149" s="80" t="str">
        <f>IF(ISNUMBER(#REF!),#REF!,"-")</f>
        <v>-</v>
      </c>
      <c r="N149" s="79" t="str">
        <f>IF(ISNUMBER(#REF!),#REF!,"-")</f>
        <v>-</v>
      </c>
      <c r="O149" s="80" t="str">
        <f>IF(ISNUMBER(#REF!),#REF!,"-")</f>
        <v>-</v>
      </c>
      <c r="P149" s="79" t="str">
        <f>IF(ISNUMBER(#REF!),#REF!,"-")</f>
        <v>-</v>
      </c>
      <c r="Q149" s="80" t="str">
        <f>IF(ISNUMBER(#REF!),#REF!,"-")</f>
        <v>-</v>
      </c>
      <c r="R149" s="79" t="str">
        <f>IF(ISNUMBER(#REF!),#REF!,"-")</f>
        <v>-</v>
      </c>
      <c r="S149" s="80" t="str">
        <f>IF(ISNUMBER(#REF!),#REF!,"-")</f>
        <v>-</v>
      </c>
      <c r="T149" s="79" t="str">
        <f>IF(ISNUMBER(#REF!),#REF!,"-")</f>
        <v>-</v>
      </c>
      <c r="U149" s="80" t="str">
        <f>IF(ISNUMBER(#REF!),#REF!,"-")</f>
        <v>-</v>
      </c>
      <c r="V149" s="79" t="str">
        <f>IF(ISNUMBER(#REF!),#REF!,"-")</f>
        <v>-</v>
      </c>
      <c r="W149" s="80" t="str">
        <f>IF(ISNUMBER(#REF!),#REF!,"-")</f>
        <v>-</v>
      </c>
      <c r="X149" s="79" t="str">
        <f>IF(ISNUMBER(#REF!),#REF!,"-")</f>
        <v>-</v>
      </c>
      <c r="Y149" s="80" t="str">
        <f>IF(ISNUMBER(#REF!),#REF!,"-")</f>
        <v>-</v>
      </c>
      <c r="Z149" s="79" t="str">
        <f>IF(ISNUMBER(#REF!),#REF!,"-")</f>
        <v>-</v>
      </c>
      <c r="AA149" s="80" t="str">
        <f>IF(ISNUMBER(#REF!),#REF!,"-")</f>
        <v>-</v>
      </c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O149" s="75">
        <v>58</v>
      </c>
      <c r="AP149" s="79" t="str">
        <f>IF(ISNUMBER(#REF!),#REF!,"-")</f>
        <v>-</v>
      </c>
      <c r="AQ149" s="80" t="str">
        <f>IF(ISNUMBER(#REF!),#REF!,"-")</f>
        <v>-</v>
      </c>
      <c r="AR149" s="79" t="str">
        <f>IF(ISNUMBER(#REF!),#REF!,"-")</f>
        <v>-</v>
      </c>
      <c r="AS149" s="80" t="str">
        <f>IF(ISNUMBER(#REF!),#REF!,"-")</f>
        <v>-</v>
      </c>
      <c r="AT149" s="79" t="str">
        <f>IF(ISNUMBER(#REF!),#REF!,"-")</f>
        <v>-</v>
      </c>
      <c r="AU149" s="80" t="str">
        <f>IF(ISNUMBER(#REF!),#REF!,"-")</f>
        <v>-</v>
      </c>
      <c r="AV149" s="79" t="str">
        <f>IF(ISNUMBER(#REF!),#REF!,"-")</f>
        <v>-</v>
      </c>
      <c r="AW149" s="80" t="str">
        <f>IF(ISNUMBER(#REF!),#REF!,"-")</f>
        <v>-</v>
      </c>
      <c r="AX149" s="79" t="str">
        <f>IF(ISNUMBER(#REF!),#REF!,"-")</f>
        <v>-</v>
      </c>
      <c r="AY149" s="80" t="str">
        <f>IF(ISNUMBER(#REF!),#REF!,"-")</f>
        <v>-</v>
      </c>
      <c r="AZ149" s="79" t="str">
        <f>IF(ISNUMBER(#REF!),#REF!,"-")</f>
        <v>-</v>
      </c>
      <c r="BA149" s="80" t="str">
        <f>IF(ISNUMBER(#REF!),#REF!,"-")</f>
        <v>-</v>
      </c>
      <c r="BB149" s="79" t="str">
        <f>IF(ISNUMBER(#REF!),#REF!,"-")</f>
        <v>-</v>
      </c>
      <c r="BC149" s="80" t="str">
        <f>IF(ISNUMBER(#REF!),#REF!,"-")</f>
        <v>-</v>
      </c>
      <c r="BD149" s="79" t="str">
        <f>IF(ISNUMBER(#REF!),#REF!,"-")</f>
        <v>-</v>
      </c>
      <c r="BE149" s="80" t="str">
        <f>IF(ISNUMBER(#REF!),#REF!,"-")</f>
        <v>-</v>
      </c>
      <c r="BF149" s="79" t="str">
        <f>IF(ISNUMBER(#REF!),#REF!,"-")</f>
        <v>-</v>
      </c>
      <c r="BG149" s="80" t="str">
        <f>IF(ISNUMBER(#REF!),#REF!,"-")</f>
        <v>-</v>
      </c>
      <c r="BH149" s="79" t="str">
        <f>IF(ISNUMBER(#REF!),#REF!,"-")</f>
        <v>-</v>
      </c>
      <c r="BI149" s="80" t="str">
        <f>IF(ISNUMBER(#REF!),#REF!,"-")</f>
        <v>-</v>
      </c>
      <c r="BJ149" s="4"/>
      <c r="BK149" s="4"/>
      <c r="BL149" s="4"/>
      <c r="BM149" s="4"/>
      <c r="BN149" s="4"/>
      <c r="BO149" s="4"/>
      <c r="BP149" s="4"/>
      <c r="BQ149" s="4"/>
      <c r="BR149" s="4"/>
      <c r="BS149" s="4"/>
    </row>
    <row r="150" spans="7:71" s="88" customFormat="1" x14ac:dyDescent="0.25">
      <c r="G150" s="75">
        <v>58.5</v>
      </c>
      <c r="H150" s="79" t="str">
        <f>IF(ISNUMBER(#REF!),#REF!,"-")</f>
        <v>-</v>
      </c>
      <c r="I150" s="80" t="str">
        <f>IF(ISNUMBER(#REF!),#REF!,"-")</f>
        <v>-</v>
      </c>
      <c r="J150" s="79" t="str">
        <f>IF(ISNUMBER(#REF!),#REF!,"-")</f>
        <v>-</v>
      </c>
      <c r="K150" s="80" t="str">
        <f>IF(ISNUMBER(#REF!),#REF!,"-")</f>
        <v>-</v>
      </c>
      <c r="L150" s="79" t="str">
        <f>IF(ISNUMBER(#REF!),#REF!,"-")</f>
        <v>-</v>
      </c>
      <c r="M150" s="80" t="str">
        <f>IF(ISNUMBER(#REF!),#REF!,"-")</f>
        <v>-</v>
      </c>
      <c r="N150" s="79" t="str">
        <f>IF(ISNUMBER(#REF!),#REF!,"-")</f>
        <v>-</v>
      </c>
      <c r="O150" s="80" t="str">
        <f>IF(ISNUMBER(#REF!),#REF!,"-")</f>
        <v>-</v>
      </c>
      <c r="P150" s="79" t="str">
        <f>IF(ISNUMBER(#REF!),#REF!,"-")</f>
        <v>-</v>
      </c>
      <c r="Q150" s="80" t="str">
        <f>IF(ISNUMBER(#REF!),#REF!,"-")</f>
        <v>-</v>
      </c>
      <c r="R150" s="79" t="str">
        <f>IF(ISNUMBER(#REF!),#REF!,"-")</f>
        <v>-</v>
      </c>
      <c r="S150" s="80" t="str">
        <f>IF(ISNUMBER(#REF!),#REF!,"-")</f>
        <v>-</v>
      </c>
      <c r="T150" s="79" t="str">
        <f>IF(ISNUMBER(#REF!),#REF!,"-")</f>
        <v>-</v>
      </c>
      <c r="U150" s="80" t="str">
        <f>IF(ISNUMBER(#REF!),#REF!,"-")</f>
        <v>-</v>
      </c>
      <c r="V150" s="79" t="str">
        <f>IF(ISNUMBER(#REF!),#REF!,"-")</f>
        <v>-</v>
      </c>
      <c r="W150" s="80" t="str">
        <f>IF(ISNUMBER(#REF!),#REF!,"-")</f>
        <v>-</v>
      </c>
      <c r="X150" s="79" t="str">
        <f>IF(ISNUMBER(#REF!),#REF!,"-")</f>
        <v>-</v>
      </c>
      <c r="Y150" s="80" t="str">
        <f>IF(ISNUMBER(#REF!),#REF!,"-")</f>
        <v>-</v>
      </c>
      <c r="Z150" s="79" t="str">
        <f>IF(ISNUMBER(#REF!),#REF!,"-")</f>
        <v>-</v>
      </c>
      <c r="AA150" s="80" t="str">
        <f>IF(ISNUMBER(#REF!),#REF!,"-")</f>
        <v>-</v>
      </c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O150" s="75">
        <v>58.5</v>
      </c>
      <c r="AP150" s="79" t="str">
        <f>IF(ISNUMBER(#REF!),#REF!,"-")</f>
        <v>-</v>
      </c>
      <c r="AQ150" s="80" t="str">
        <f>IF(ISNUMBER(#REF!),#REF!,"-")</f>
        <v>-</v>
      </c>
      <c r="AR150" s="79" t="str">
        <f>IF(ISNUMBER(#REF!),#REF!,"-")</f>
        <v>-</v>
      </c>
      <c r="AS150" s="80" t="str">
        <f>IF(ISNUMBER(#REF!),#REF!,"-")</f>
        <v>-</v>
      </c>
      <c r="AT150" s="79" t="str">
        <f>IF(ISNUMBER(#REF!),#REF!,"-")</f>
        <v>-</v>
      </c>
      <c r="AU150" s="80" t="str">
        <f>IF(ISNUMBER(#REF!),#REF!,"-")</f>
        <v>-</v>
      </c>
      <c r="AV150" s="79" t="str">
        <f>IF(ISNUMBER(#REF!),#REF!,"-")</f>
        <v>-</v>
      </c>
      <c r="AW150" s="80" t="str">
        <f>IF(ISNUMBER(#REF!),#REF!,"-")</f>
        <v>-</v>
      </c>
      <c r="AX150" s="79" t="str">
        <f>IF(ISNUMBER(#REF!),#REF!,"-")</f>
        <v>-</v>
      </c>
      <c r="AY150" s="80" t="str">
        <f>IF(ISNUMBER(#REF!),#REF!,"-")</f>
        <v>-</v>
      </c>
      <c r="AZ150" s="79" t="str">
        <f>IF(ISNUMBER(#REF!),#REF!,"-")</f>
        <v>-</v>
      </c>
      <c r="BA150" s="80" t="str">
        <f>IF(ISNUMBER(#REF!),#REF!,"-")</f>
        <v>-</v>
      </c>
      <c r="BB150" s="79" t="str">
        <f>IF(ISNUMBER(#REF!),#REF!,"-")</f>
        <v>-</v>
      </c>
      <c r="BC150" s="80" t="str">
        <f>IF(ISNUMBER(#REF!),#REF!,"-")</f>
        <v>-</v>
      </c>
      <c r="BD150" s="79" t="str">
        <f>IF(ISNUMBER(#REF!),#REF!,"-")</f>
        <v>-</v>
      </c>
      <c r="BE150" s="80" t="str">
        <f>IF(ISNUMBER(#REF!),#REF!,"-")</f>
        <v>-</v>
      </c>
      <c r="BF150" s="79" t="str">
        <f>IF(ISNUMBER(#REF!),#REF!,"-")</f>
        <v>-</v>
      </c>
      <c r="BG150" s="80" t="str">
        <f>IF(ISNUMBER(#REF!),#REF!,"-")</f>
        <v>-</v>
      </c>
      <c r="BH150" s="79" t="str">
        <f>IF(ISNUMBER(#REF!),#REF!,"-")</f>
        <v>-</v>
      </c>
      <c r="BI150" s="80" t="str">
        <f>IF(ISNUMBER(#REF!),#REF!,"-")</f>
        <v>-</v>
      </c>
      <c r="BJ150" s="4"/>
      <c r="BK150" s="4"/>
      <c r="BL150" s="4"/>
      <c r="BM150" s="4"/>
      <c r="BN150" s="4"/>
      <c r="BO150" s="4"/>
      <c r="BP150" s="4"/>
      <c r="BQ150" s="4"/>
      <c r="BR150" s="4"/>
      <c r="BS150" s="4"/>
    </row>
    <row r="151" spans="7:71" s="88" customFormat="1" x14ac:dyDescent="0.25">
      <c r="G151" s="75">
        <v>59</v>
      </c>
      <c r="H151" s="79" t="str">
        <f>IF(ISNUMBER(#REF!),#REF!,"-")</f>
        <v>-</v>
      </c>
      <c r="I151" s="80" t="str">
        <f>IF(ISNUMBER(#REF!),#REF!,"-")</f>
        <v>-</v>
      </c>
      <c r="J151" s="79" t="str">
        <f>IF(ISNUMBER(#REF!),#REF!,"-")</f>
        <v>-</v>
      </c>
      <c r="K151" s="80" t="str">
        <f>IF(ISNUMBER(#REF!),#REF!,"-")</f>
        <v>-</v>
      </c>
      <c r="L151" s="79" t="str">
        <f>IF(ISNUMBER(#REF!),#REF!,"-")</f>
        <v>-</v>
      </c>
      <c r="M151" s="80" t="str">
        <f>IF(ISNUMBER(#REF!),#REF!,"-")</f>
        <v>-</v>
      </c>
      <c r="N151" s="79" t="str">
        <f>IF(ISNUMBER(#REF!),#REF!,"-")</f>
        <v>-</v>
      </c>
      <c r="O151" s="80" t="str">
        <f>IF(ISNUMBER(#REF!),#REF!,"-")</f>
        <v>-</v>
      </c>
      <c r="P151" s="79" t="str">
        <f>IF(ISNUMBER(#REF!),#REF!,"-")</f>
        <v>-</v>
      </c>
      <c r="Q151" s="80" t="str">
        <f>IF(ISNUMBER(#REF!),#REF!,"-")</f>
        <v>-</v>
      </c>
      <c r="R151" s="79" t="str">
        <f>IF(ISNUMBER(#REF!),#REF!,"-")</f>
        <v>-</v>
      </c>
      <c r="S151" s="80" t="str">
        <f>IF(ISNUMBER(#REF!),#REF!,"-")</f>
        <v>-</v>
      </c>
      <c r="T151" s="79" t="str">
        <f>IF(ISNUMBER(#REF!),#REF!,"-")</f>
        <v>-</v>
      </c>
      <c r="U151" s="80" t="str">
        <f>IF(ISNUMBER(#REF!),#REF!,"-")</f>
        <v>-</v>
      </c>
      <c r="V151" s="79" t="str">
        <f>IF(ISNUMBER(#REF!),#REF!,"-")</f>
        <v>-</v>
      </c>
      <c r="W151" s="80" t="str">
        <f>IF(ISNUMBER(#REF!),#REF!,"-")</f>
        <v>-</v>
      </c>
      <c r="X151" s="79" t="str">
        <f>IF(ISNUMBER(#REF!),#REF!,"-")</f>
        <v>-</v>
      </c>
      <c r="Y151" s="80" t="str">
        <f>IF(ISNUMBER(#REF!),#REF!,"-")</f>
        <v>-</v>
      </c>
      <c r="Z151" s="79" t="str">
        <f>IF(ISNUMBER(#REF!),#REF!,"-")</f>
        <v>-</v>
      </c>
      <c r="AA151" s="80" t="str">
        <f>IF(ISNUMBER(#REF!),#REF!,"-")</f>
        <v>-</v>
      </c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O151" s="75">
        <v>59</v>
      </c>
      <c r="AP151" s="79" t="str">
        <f>IF(ISNUMBER(#REF!),#REF!,"-")</f>
        <v>-</v>
      </c>
      <c r="AQ151" s="80" t="str">
        <f>IF(ISNUMBER(#REF!),#REF!,"-")</f>
        <v>-</v>
      </c>
      <c r="AR151" s="79" t="str">
        <f>IF(ISNUMBER(#REF!),#REF!,"-")</f>
        <v>-</v>
      </c>
      <c r="AS151" s="80" t="str">
        <f>IF(ISNUMBER(#REF!),#REF!,"-")</f>
        <v>-</v>
      </c>
      <c r="AT151" s="79" t="str">
        <f>IF(ISNUMBER(#REF!),#REF!,"-")</f>
        <v>-</v>
      </c>
      <c r="AU151" s="80" t="str">
        <f>IF(ISNUMBER(#REF!),#REF!,"-")</f>
        <v>-</v>
      </c>
      <c r="AV151" s="79" t="str">
        <f>IF(ISNUMBER(#REF!),#REF!,"-")</f>
        <v>-</v>
      </c>
      <c r="AW151" s="80" t="str">
        <f>IF(ISNUMBER(#REF!),#REF!,"-")</f>
        <v>-</v>
      </c>
      <c r="AX151" s="79" t="str">
        <f>IF(ISNUMBER(#REF!),#REF!,"-")</f>
        <v>-</v>
      </c>
      <c r="AY151" s="80" t="str">
        <f>IF(ISNUMBER(#REF!),#REF!,"-")</f>
        <v>-</v>
      </c>
      <c r="AZ151" s="79" t="str">
        <f>IF(ISNUMBER(#REF!),#REF!,"-")</f>
        <v>-</v>
      </c>
      <c r="BA151" s="80" t="str">
        <f>IF(ISNUMBER(#REF!),#REF!,"-")</f>
        <v>-</v>
      </c>
      <c r="BB151" s="79" t="str">
        <f>IF(ISNUMBER(#REF!),#REF!,"-")</f>
        <v>-</v>
      </c>
      <c r="BC151" s="80" t="str">
        <f>IF(ISNUMBER(#REF!),#REF!,"-")</f>
        <v>-</v>
      </c>
      <c r="BD151" s="79" t="str">
        <f>IF(ISNUMBER(#REF!),#REF!,"-")</f>
        <v>-</v>
      </c>
      <c r="BE151" s="80" t="str">
        <f>IF(ISNUMBER(#REF!),#REF!,"-")</f>
        <v>-</v>
      </c>
      <c r="BF151" s="79" t="str">
        <f>IF(ISNUMBER(#REF!),#REF!,"-")</f>
        <v>-</v>
      </c>
      <c r="BG151" s="80" t="str">
        <f>IF(ISNUMBER(#REF!),#REF!,"-")</f>
        <v>-</v>
      </c>
      <c r="BH151" s="79" t="str">
        <f>IF(ISNUMBER(#REF!),#REF!,"-")</f>
        <v>-</v>
      </c>
      <c r="BI151" s="80" t="str">
        <f>IF(ISNUMBER(#REF!),#REF!,"-")</f>
        <v>-</v>
      </c>
      <c r="BJ151" s="4"/>
      <c r="BK151" s="4"/>
      <c r="BL151" s="4"/>
      <c r="BM151" s="4"/>
      <c r="BN151" s="4"/>
      <c r="BO151" s="4"/>
      <c r="BP151" s="4"/>
      <c r="BQ151" s="4"/>
      <c r="BR151" s="4"/>
      <c r="BS151" s="4"/>
    </row>
    <row r="152" spans="7:71" s="88" customFormat="1" x14ac:dyDescent="0.25">
      <c r="G152" s="75">
        <v>59.5</v>
      </c>
      <c r="H152" s="79" t="str">
        <f>IF(ISNUMBER(#REF!),#REF!,"-")</f>
        <v>-</v>
      </c>
      <c r="I152" s="80" t="str">
        <f>IF(ISNUMBER(#REF!),#REF!,"-")</f>
        <v>-</v>
      </c>
      <c r="J152" s="79" t="str">
        <f>IF(ISNUMBER(#REF!),#REF!,"-")</f>
        <v>-</v>
      </c>
      <c r="K152" s="80" t="str">
        <f>IF(ISNUMBER(#REF!),#REF!,"-")</f>
        <v>-</v>
      </c>
      <c r="L152" s="79" t="str">
        <f>IF(ISNUMBER(#REF!),#REF!,"-")</f>
        <v>-</v>
      </c>
      <c r="M152" s="80" t="str">
        <f>IF(ISNUMBER(#REF!),#REF!,"-")</f>
        <v>-</v>
      </c>
      <c r="N152" s="79" t="str">
        <f>IF(ISNUMBER(#REF!),#REF!,"-")</f>
        <v>-</v>
      </c>
      <c r="O152" s="80" t="str">
        <f>IF(ISNUMBER(#REF!),#REF!,"-")</f>
        <v>-</v>
      </c>
      <c r="P152" s="79" t="str">
        <f>IF(ISNUMBER(#REF!),#REF!,"-")</f>
        <v>-</v>
      </c>
      <c r="Q152" s="80" t="str">
        <f>IF(ISNUMBER(#REF!),#REF!,"-")</f>
        <v>-</v>
      </c>
      <c r="R152" s="79" t="str">
        <f>IF(ISNUMBER(#REF!),#REF!,"-")</f>
        <v>-</v>
      </c>
      <c r="S152" s="80" t="str">
        <f>IF(ISNUMBER(#REF!),#REF!,"-")</f>
        <v>-</v>
      </c>
      <c r="T152" s="79" t="str">
        <f>IF(ISNUMBER(#REF!),#REF!,"-")</f>
        <v>-</v>
      </c>
      <c r="U152" s="80" t="str">
        <f>IF(ISNUMBER(#REF!),#REF!,"-")</f>
        <v>-</v>
      </c>
      <c r="V152" s="79" t="str">
        <f>IF(ISNUMBER(#REF!),#REF!,"-")</f>
        <v>-</v>
      </c>
      <c r="W152" s="80" t="str">
        <f>IF(ISNUMBER(#REF!),#REF!,"-")</f>
        <v>-</v>
      </c>
      <c r="X152" s="79" t="str">
        <f>IF(ISNUMBER(#REF!),#REF!,"-")</f>
        <v>-</v>
      </c>
      <c r="Y152" s="80" t="str">
        <f>IF(ISNUMBER(#REF!),#REF!,"-")</f>
        <v>-</v>
      </c>
      <c r="Z152" s="79" t="str">
        <f>IF(ISNUMBER(#REF!),#REF!,"-")</f>
        <v>-</v>
      </c>
      <c r="AA152" s="80" t="str">
        <f>IF(ISNUMBER(#REF!),#REF!,"-")</f>
        <v>-</v>
      </c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O152" s="75">
        <v>59.5</v>
      </c>
      <c r="AP152" s="79" t="str">
        <f>IF(ISNUMBER(#REF!),#REF!,"-")</f>
        <v>-</v>
      </c>
      <c r="AQ152" s="80" t="str">
        <f>IF(ISNUMBER(#REF!),#REF!,"-")</f>
        <v>-</v>
      </c>
      <c r="AR152" s="79" t="str">
        <f>IF(ISNUMBER(#REF!),#REF!,"-")</f>
        <v>-</v>
      </c>
      <c r="AS152" s="80" t="str">
        <f>IF(ISNUMBER(#REF!),#REF!,"-")</f>
        <v>-</v>
      </c>
      <c r="AT152" s="79" t="str">
        <f>IF(ISNUMBER(#REF!),#REF!,"-")</f>
        <v>-</v>
      </c>
      <c r="AU152" s="80" t="str">
        <f>IF(ISNUMBER(#REF!),#REF!,"-")</f>
        <v>-</v>
      </c>
      <c r="AV152" s="79" t="str">
        <f>IF(ISNUMBER(#REF!),#REF!,"-")</f>
        <v>-</v>
      </c>
      <c r="AW152" s="80" t="str">
        <f>IF(ISNUMBER(#REF!),#REF!,"-")</f>
        <v>-</v>
      </c>
      <c r="AX152" s="79" t="str">
        <f>IF(ISNUMBER(#REF!),#REF!,"-")</f>
        <v>-</v>
      </c>
      <c r="AY152" s="80" t="str">
        <f>IF(ISNUMBER(#REF!),#REF!,"-")</f>
        <v>-</v>
      </c>
      <c r="AZ152" s="79" t="str">
        <f>IF(ISNUMBER(#REF!),#REF!,"-")</f>
        <v>-</v>
      </c>
      <c r="BA152" s="80" t="str">
        <f>IF(ISNUMBER(#REF!),#REF!,"-")</f>
        <v>-</v>
      </c>
      <c r="BB152" s="79" t="str">
        <f>IF(ISNUMBER(#REF!),#REF!,"-")</f>
        <v>-</v>
      </c>
      <c r="BC152" s="80" t="str">
        <f>IF(ISNUMBER(#REF!),#REF!,"-")</f>
        <v>-</v>
      </c>
      <c r="BD152" s="79" t="str">
        <f>IF(ISNUMBER(#REF!),#REF!,"-")</f>
        <v>-</v>
      </c>
      <c r="BE152" s="80" t="str">
        <f>IF(ISNUMBER(#REF!),#REF!,"-")</f>
        <v>-</v>
      </c>
      <c r="BF152" s="79" t="str">
        <f>IF(ISNUMBER(#REF!),#REF!,"-")</f>
        <v>-</v>
      </c>
      <c r="BG152" s="80" t="str">
        <f>IF(ISNUMBER(#REF!),#REF!,"-")</f>
        <v>-</v>
      </c>
      <c r="BH152" s="79" t="str">
        <f>IF(ISNUMBER(#REF!),#REF!,"-")</f>
        <v>-</v>
      </c>
      <c r="BI152" s="80" t="str">
        <f>IF(ISNUMBER(#REF!),#REF!,"-")</f>
        <v>-</v>
      </c>
      <c r="BJ152" s="4"/>
      <c r="BK152" s="4"/>
      <c r="BL152" s="4"/>
      <c r="BM152" s="4"/>
      <c r="BN152" s="4"/>
      <c r="BO152" s="4"/>
      <c r="BP152" s="4"/>
      <c r="BQ152" s="4"/>
      <c r="BR152" s="4"/>
      <c r="BS152" s="4"/>
    </row>
    <row r="153" spans="7:71" s="88" customFormat="1" x14ac:dyDescent="0.25">
      <c r="G153" s="75">
        <v>60</v>
      </c>
      <c r="H153" s="79" t="str">
        <f>IF(ISNUMBER(#REF!),#REF!,"-")</f>
        <v>-</v>
      </c>
      <c r="I153" s="80" t="str">
        <f>IF(ISNUMBER(#REF!),#REF!,"-")</f>
        <v>-</v>
      </c>
      <c r="J153" s="79" t="str">
        <f>IF(ISNUMBER(#REF!),#REF!,"-")</f>
        <v>-</v>
      </c>
      <c r="K153" s="80" t="str">
        <f>IF(ISNUMBER(#REF!),#REF!,"-")</f>
        <v>-</v>
      </c>
      <c r="L153" s="79" t="str">
        <f>IF(ISNUMBER(#REF!),#REF!,"-")</f>
        <v>-</v>
      </c>
      <c r="M153" s="80" t="str">
        <f>IF(ISNUMBER(#REF!),#REF!,"-")</f>
        <v>-</v>
      </c>
      <c r="N153" s="79" t="str">
        <f>IF(ISNUMBER(#REF!),#REF!,"-")</f>
        <v>-</v>
      </c>
      <c r="O153" s="80" t="str">
        <f>IF(ISNUMBER(#REF!),#REF!,"-")</f>
        <v>-</v>
      </c>
      <c r="P153" s="79" t="str">
        <f>IF(ISNUMBER(#REF!),#REF!,"-")</f>
        <v>-</v>
      </c>
      <c r="Q153" s="80" t="str">
        <f>IF(ISNUMBER(#REF!),#REF!,"-")</f>
        <v>-</v>
      </c>
      <c r="R153" s="79" t="str">
        <f>IF(ISNUMBER(#REF!),#REF!,"-")</f>
        <v>-</v>
      </c>
      <c r="S153" s="80" t="str">
        <f>IF(ISNUMBER(#REF!),#REF!,"-")</f>
        <v>-</v>
      </c>
      <c r="T153" s="79" t="str">
        <f>IF(ISNUMBER(#REF!),#REF!,"-")</f>
        <v>-</v>
      </c>
      <c r="U153" s="80" t="str">
        <f>IF(ISNUMBER(#REF!),#REF!,"-")</f>
        <v>-</v>
      </c>
      <c r="V153" s="79" t="str">
        <f>IF(ISNUMBER(#REF!),#REF!,"-")</f>
        <v>-</v>
      </c>
      <c r="W153" s="80" t="str">
        <f>IF(ISNUMBER(#REF!),#REF!,"-")</f>
        <v>-</v>
      </c>
      <c r="X153" s="79" t="str">
        <f>IF(ISNUMBER(#REF!),#REF!,"-")</f>
        <v>-</v>
      </c>
      <c r="Y153" s="80" t="str">
        <f>IF(ISNUMBER(#REF!),#REF!,"-")</f>
        <v>-</v>
      </c>
      <c r="Z153" s="79" t="str">
        <f>IF(ISNUMBER(#REF!),#REF!,"-")</f>
        <v>-</v>
      </c>
      <c r="AA153" s="80" t="str">
        <f>IF(ISNUMBER(#REF!),#REF!,"-")</f>
        <v>-</v>
      </c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O153" s="75">
        <v>60</v>
      </c>
      <c r="AP153" s="79" t="str">
        <f>IF(ISNUMBER(#REF!),#REF!,"-")</f>
        <v>-</v>
      </c>
      <c r="AQ153" s="80" t="str">
        <f>IF(ISNUMBER(#REF!),#REF!,"-")</f>
        <v>-</v>
      </c>
      <c r="AR153" s="79" t="str">
        <f>IF(ISNUMBER(#REF!),#REF!,"-")</f>
        <v>-</v>
      </c>
      <c r="AS153" s="80" t="str">
        <f>IF(ISNUMBER(#REF!),#REF!,"-")</f>
        <v>-</v>
      </c>
      <c r="AT153" s="79" t="str">
        <f>IF(ISNUMBER(#REF!),#REF!,"-")</f>
        <v>-</v>
      </c>
      <c r="AU153" s="80" t="str">
        <f>IF(ISNUMBER(#REF!),#REF!,"-")</f>
        <v>-</v>
      </c>
      <c r="AV153" s="79" t="str">
        <f>IF(ISNUMBER(#REF!),#REF!,"-")</f>
        <v>-</v>
      </c>
      <c r="AW153" s="80" t="str">
        <f>IF(ISNUMBER(#REF!),#REF!,"-")</f>
        <v>-</v>
      </c>
      <c r="AX153" s="79" t="str">
        <f>IF(ISNUMBER(#REF!),#REF!,"-")</f>
        <v>-</v>
      </c>
      <c r="AY153" s="80" t="str">
        <f>IF(ISNUMBER(#REF!),#REF!,"-")</f>
        <v>-</v>
      </c>
      <c r="AZ153" s="79" t="str">
        <f>IF(ISNUMBER(#REF!),#REF!,"-")</f>
        <v>-</v>
      </c>
      <c r="BA153" s="80" t="str">
        <f>IF(ISNUMBER(#REF!),#REF!,"-")</f>
        <v>-</v>
      </c>
      <c r="BB153" s="79" t="str">
        <f>IF(ISNUMBER(#REF!),#REF!,"-")</f>
        <v>-</v>
      </c>
      <c r="BC153" s="80" t="str">
        <f>IF(ISNUMBER(#REF!),#REF!,"-")</f>
        <v>-</v>
      </c>
      <c r="BD153" s="79" t="str">
        <f>IF(ISNUMBER(#REF!),#REF!,"-")</f>
        <v>-</v>
      </c>
      <c r="BE153" s="80" t="str">
        <f>IF(ISNUMBER(#REF!),#REF!,"-")</f>
        <v>-</v>
      </c>
      <c r="BF153" s="79" t="str">
        <f>IF(ISNUMBER(#REF!),#REF!,"-")</f>
        <v>-</v>
      </c>
      <c r="BG153" s="80" t="str">
        <f>IF(ISNUMBER(#REF!),#REF!,"-")</f>
        <v>-</v>
      </c>
      <c r="BH153" s="79" t="str">
        <f>IF(ISNUMBER(#REF!),#REF!,"-")</f>
        <v>-</v>
      </c>
      <c r="BI153" s="80" t="str">
        <f>IF(ISNUMBER(#REF!),#REF!,"-")</f>
        <v>-</v>
      </c>
      <c r="BJ153" s="4"/>
      <c r="BK153" s="4"/>
      <c r="BL153" s="4"/>
      <c r="BM153" s="4"/>
      <c r="BN153" s="4"/>
      <c r="BO153" s="4"/>
      <c r="BP153" s="4"/>
      <c r="BQ153" s="4"/>
      <c r="BR153" s="4"/>
      <c r="BS153" s="4"/>
    </row>
    <row r="154" spans="7:71" s="88" customFormat="1" x14ac:dyDescent="0.25">
      <c r="G154" s="75">
        <v>60.5</v>
      </c>
      <c r="H154" s="79" t="str">
        <f>IF(ISNUMBER(#REF!),#REF!,"-")</f>
        <v>-</v>
      </c>
      <c r="I154" s="80" t="str">
        <f>IF(ISNUMBER(#REF!),#REF!,"-")</f>
        <v>-</v>
      </c>
      <c r="J154" s="79" t="str">
        <f>IF(ISNUMBER(#REF!),#REF!,"-")</f>
        <v>-</v>
      </c>
      <c r="K154" s="80" t="str">
        <f>IF(ISNUMBER(#REF!),#REF!,"-")</f>
        <v>-</v>
      </c>
      <c r="L154" s="79" t="str">
        <f>IF(ISNUMBER(#REF!),#REF!,"-")</f>
        <v>-</v>
      </c>
      <c r="M154" s="80" t="str">
        <f>IF(ISNUMBER(#REF!),#REF!,"-")</f>
        <v>-</v>
      </c>
      <c r="N154" s="79" t="str">
        <f>IF(ISNUMBER(#REF!),#REF!,"-")</f>
        <v>-</v>
      </c>
      <c r="O154" s="80" t="str">
        <f>IF(ISNUMBER(#REF!),#REF!,"-")</f>
        <v>-</v>
      </c>
      <c r="P154" s="79" t="str">
        <f>IF(ISNUMBER(#REF!),#REF!,"-")</f>
        <v>-</v>
      </c>
      <c r="Q154" s="80" t="str">
        <f>IF(ISNUMBER(#REF!),#REF!,"-")</f>
        <v>-</v>
      </c>
      <c r="R154" s="79" t="str">
        <f>IF(ISNUMBER(#REF!),#REF!,"-")</f>
        <v>-</v>
      </c>
      <c r="S154" s="80" t="str">
        <f>IF(ISNUMBER(#REF!),#REF!,"-")</f>
        <v>-</v>
      </c>
      <c r="T154" s="79" t="str">
        <f>IF(ISNUMBER(#REF!),#REF!,"-")</f>
        <v>-</v>
      </c>
      <c r="U154" s="80" t="str">
        <f>IF(ISNUMBER(#REF!),#REF!,"-")</f>
        <v>-</v>
      </c>
      <c r="V154" s="79" t="str">
        <f>IF(ISNUMBER(#REF!),#REF!,"-")</f>
        <v>-</v>
      </c>
      <c r="W154" s="80" t="str">
        <f>IF(ISNUMBER(#REF!),#REF!,"-")</f>
        <v>-</v>
      </c>
      <c r="X154" s="79" t="str">
        <f>IF(ISNUMBER(#REF!),#REF!,"-")</f>
        <v>-</v>
      </c>
      <c r="Y154" s="80" t="str">
        <f>IF(ISNUMBER(#REF!),#REF!,"-")</f>
        <v>-</v>
      </c>
      <c r="Z154" s="79" t="str">
        <f>IF(ISNUMBER(#REF!),#REF!,"-")</f>
        <v>-</v>
      </c>
      <c r="AA154" s="80" t="str">
        <f>IF(ISNUMBER(#REF!),#REF!,"-")</f>
        <v>-</v>
      </c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O154" s="75">
        <v>60.5</v>
      </c>
      <c r="AP154" s="79" t="str">
        <f>IF(ISNUMBER(#REF!),#REF!,"-")</f>
        <v>-</v>
      </c>
      <c r="AQ154" s="80" t="str">
        <f>IF(ISNUMBER(#REF!),#REF!,"-")</f>
        <v>-</v>
      </c>
      <c r="AR154" s="79" t="str">
        <f>IF(ISNUMBER(#REF!),#REF!,"-")</f>
        <v>-</v>
      </c>
      <c r="AS154" s="80" t="str">
        <f>IF(ISNUMBER(#REF!),#REF!,"-")</f>
        <v>-</v>
      </c>
      <c r="AT154" s="79" t="str">
        <f>IF(ISNUMBER(#REF!),#REF!,"-")</f>
        <v>-</v>
      </c>
      <c r="AU154" s="80" t="str">
        <f>IF(ISNUMBER(#REF!),#REF!,"-")</f>
        <v>-</v>
      </c>
      <c r="AV154" s="79" t="str">
        <f>IF(ISNUMBER(#REF!),#REF!,"-")</f>
        <v>-</v>
      </c>
      <c r="AW154" s="80" t="str">
        <f>IF(ISNUMBER(#REF!),#REF!,"-")</f>
        <v>-</v>
      </c>
      <c r="AX154" s="79" t="str">
        <f>IF(ISNUMBER(#REF!),#REF!,"-")</f>
        <v>-</v>
      </c>
      <c r="AY154" s="80" t="str">
        <f>IF(ISNUMBER(#REF!),#REF!,"-")</f>
        <v>-</v>
      </c>
      <c r="AZ154" s="79" t="str">
        <f>IF(ISNUMBER(#REF!),#REF!,"-")</f>
        <v>-</v>
      </c>
      <c r="BA154" s="80" t="str">
        <f>IF(ISNUMBER(#REF!),#REF!,"-")</f>
        <v>-</v>
      </c>
      <c r="BB154" s="79" t="str">
        <f>IF(ISNUMBER(#REF!),#REF!,"-")</f>
        <v>-</v>
      </c>
      <c r="BC154" s="80" t="str">
        <f>IF(ISNUMBER(#REF!),#REF!,"-")</f>
        <v>-</v>
      </c>
      <c r="BD154" s="79" t="str">
        <f>IF(ISNUMBER(#REF!),#REF!,"-")</f>
        <v>-</v>
      </c>
      <c r="BE154" s="80" t="str">
        <f>IF(ISNUMBER(#REF!),#REF!,"-")</f>
        <v>-</v>
      </c>
      <c r="BF154" s="79" t="str">
        <f>IF(ISNUMBER(#REF!),#REF!,"-")</f>
        <v>-</v>
      </c>
      <c r="BG154" s="80" t="str">
        <f>IF(ISNUMBER(#REF!),#REF!,"-")</f>
        <v>-</v>
      </c>
      <c r="BH154" s="79" t="str">
        <f>IF(ISNUMBER(#REF!),#REF!,"-")</f>
        <v>-</v>
      </c>
      <c r="BI154" s="80" t="str">
        <f>IF(ISNUMBER(#REF!),#REF!,"-")</f>
        <v>-</v>
      </c>
      <c r="BJ154" s="4"/>
      <c r="BK154" s="4"/>
      <c r="BL154" s="4"/>
      <c r="BM154" s="4"/>
      <c r="BN154" s="4"/>
      <c r="BO154" s="4"/>
      <c r="BP154" s="4"/>
      <c r="BQ154" s="4"/>
      <c r="BR154" s="4"/>
      <c r="BS154" s="4"/>
    </row>
    <row r="155" spans="7:71" s="88" customFormat="1" x14ac:dyDescent="0.25">
      <c r="G155" s="75">
        <v>61</v>
      </c>
      <c r="H155" s="79" t="str">
        <f>IF(ISNUMBER(#REF!),#REF!,"-")</f>
        <v>-</v>
      </c>
      <c r="I155" s="80" t="str">
        <f>IF(ISNUMBER(#REF!),#REF!,"-")</f>
        <v>-</v>
      </c>
      <c r="J155" s="79" t="str">
        <f>IF(ISNUMBER(#REF!),#REF!,"-")</f>
        <v>-</v>
      </c>
      <c r="K155" s="80" t="str">
        <f>IF(ISNUMBER(#REF!),#REF!,"-")</f>
        <v>-</v>
      </c>
      <c r="L155" s="79" t="str">
        <f>IF(ISNUMBER(#REF!),#REF!,"-")</f>
        <v>-</v>
      </c>
      <c r="M155" s="80" t="str">
        <f>IF(ISNUMBER(#REF!),#REF!,"-")</f>
        <v>-</v>
      </c>
      <c r="N155" s="79" t="str">
        <f>IF(ISNUMBER(#REF!),#REF!,"-")</f>
        <v>-</v>
      </c>
      <c r="O155" s="80" t="str">
        <f>IF(ISNUMBER(#REF!),#REF!,"-")</f>
        <v>-</v>
      </c>
      <c r="P155" s="79" t="str">
        <f>IF(ISNUMBER(#REF!),#REF!,"-")</f>
        <v>-</v>
      </c>
      <c r="Q155" s="80" t="str">
        <f>IF(ISNUMBER(#REF!),#REF!,"-")</f>
        <v>-</v>
      </c>
      <c r="R155" s="79" t="str">
        <f>IF(ISNUMBER(#REF!),#REF!,"-")</f>
        <v>-</v>
      </c>
      <c r="S155" s="80" t="str">
        <f>IF(ISNUMBER(#REF!),#REF!,"-")</f>
        <v>-</v>
      </c>
      <c r="T155" s="79" t="str">
        <f>IF(ISNUMBER(#REF!),#REF!,"-")</f>
        <v>-</v>
      </c>
      <c r="U155" s="80" t="str">
        <f>IF(ISNUMBER(#REF!),#REF!,"-")</f>
        <v>-</v>
      </c>
      <c r="V155" s="79" t="str">
        <f>IF(ISNUMBER(#REF!),#REF!,"-")</f>
        <v>-</v>
      </c>
      <c r="W155" s="80" t="str">
        <f>IF(ISNUMBER(#REF!),#REF!,"-")</f>
        <v>-</v>
      </c>
      <c r="X155" s="79" t="str">
        <f>IF(ISNUMBER(#REF!),#REF!,"-")</f>
        <v>-</v>
      </c>
      <c r="Y155" s="80" t="str">
        <f>IF(ISNUMBER(#REF!),#REF!,"-")</f>
        <v>-</v>
      </c>
      <c r="Z155" s="79" t="str">
        <f>IF(ISNUMBER(#REF!),#REF!,"-")</f>
        <v>-</v>
      </c>
      <c r="AA155" s="80" t="str">
        <f>IF(ISNUMBER(#REF!),#REF!,"-")</f>
        <v>-</v>
      </c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O155" s="75">
        <v>61</v>
      </c>
      <c r="AP155" s="79" t="str">
        <f>IF(ISNUMBER(#REF!),#REF!,"-")</f>
        <v>-</v>
      </c>
      <c r="AQ155" s="80" t="str">
        <f>IF(ISNUMBER(#REF!),#REF!,"-")</f>
        <v>-</v>
      </c>
      <c r="AR155" s="79" t="str">
        <f>IF(ISNUMBER(#REF!),#REF!,"-")</f>
        <v>-</v>
      </c>
      <c r="AS155" s="80" t="str">
        <f>IF(ISNUMBER(#REF!),#REF!,"-")</f>
        <v>-</v>
      </c>
      <c r="AT155" s="79" t="str">
        <f>IF(ISNUMBER(#REF!),#REF!,"-")</f>
        <v>-</v>
      </c>
      <c r="AU155" s="80" t="str">
        <f>IF(ISNUMBER(#REF!),#REF!,"-")</f>
        <v>-</v>
      </c>
      <c r="AV155" s="79" t="str">
        <f>IF(ISNUMBER(#REF!),#REF!,"-")</f>
        <v>-</v>
      </c>
      <c r="AW155" s="80" t="str">
        <f>IF(ISNUMBER(#REF!),#REF!,"-")</f>
        <v>-</v>
      </c>
      <c r="AX155" s="79" t="str">
        <f>IF(ISNUMBER(#REF!),#REF!,"-")</f>
        <v>-</v>
      </c>
      <c r="AY155" s="80" t="str">
        <f>IF(ISNUMBER(#REF!),#REF!,"-")</f>
        <v>-</v>
      </c>
      <c r="AZ155" s="79" t="str">
        <f>IF(ISNUMBER(#REF!),#REF!,"-")</f>
        <v>-</v>
      </c>
      <c r="BA155" s="80" t="str">
        <f>IF(ISNUMBER(#REF!),#REF!,"-")</f>
        <v>-</v>
      </c>
      <c r="BB155" s="79" t="str">
        <f>IF(ISNUMBER(#REF!),#REF!,"-")</f>
        <v>-</v>
      </c>
      <c r="BC155" s="80" t="str">
        <f>IF(ISNUMBER(#REF!),#REF!,"-")</f>
        <v>-</v>
      </c>
      <c r="BD155" s="79" t="str">
        <f>IF(ISNUMBER(#REF!),#REF!,"-")</f>
        <v>-</v>
      </c>
      <c r="BE155" s="80" t="str">
        <f>IF(ISNUMBER(#REF!),#REF!,"-")</f>
        <v>-</v>
      </c>
      <c r="BF155" s="79" t="str">
        <f>IF(ISNUMBER(#REF!),#REF!,"-")</f>
        <v>-</v>
      </c>
      <c r="BG155" s="80" t="str">
        <f>IF(ISNUMBER(#REF!),#REF!,"-")</f>
        <v>-</v>
      </c>
      <c r="BH155" s="79" t="str">
        <f>IF(ISNUMBER(#REF!),#REF!,"-")</f>
        <v>-</v>
      </c>
      <c r="BI155" s="80" t="str">
        <f>IF(ISNUMBER(#REF!),#REF!,"-")</f>
        <v>-</v>
      </c>
      <c r="BJ155" s="4"/>
      <c r="BK155" s="4"/>
      <c r="BL155" s="4"/>
      <c r="BM155" s="4"/>
      <c r="BN155" s="4"/>
      <c r="BO155" s="4"/>
      <c r="BP155" s="4"/>
      <c r="BQ155" s="4"/>
      <c r="BR155" s="4"/>
      <c r="BS155" s="4"/>
    </row>
    <row r="156" spans="7:71" s="88" customFormat="1" x14ac:dyDescent="0.25">
      <c r="G156" s="75">
        <v>61.5</v>
      </c>
      <c r="H156" s="79" t="str">
        <f>IF(ISNUMBER(#REF!),#REF!,"-")</f>
        <v>-</v>
      </c>
      <c r="I156" s="80" t="str">
        <f>IF(ISNUMBER(#REF!),#REF!,"-")</f>
        <v>-</v>
      </c>
      <c r="J156" s="79" t="str">
        <f>IF(ISNUMBER(#REF!),#REF!,"-")</f>
        <v>-</v>
      </c>
      <c r="K156" s="80" t="str">
        <f>IF(ISNUMBER(#REF!),#REF!,"-")</f>
        <v>-</v>
      </c>
      <c r="L156" s="79" t="str">
        <f>IF(ISNUMBER(#REF!),#REF!,"-")</f>
        <v>-</v>
      </c>
      <c r="M156" s="80" t="str">
        <f>IF(ISNUMBER(#REF!),#REF!,"-")</f>
        <v>-</v>
      </c>
      <c r="N156" s="79" t="str">
        <f>IF(ISNUMBER(#REF!),#REF!,"-")</f>
        <v>-</v>
      </c>
      <c r="O156" s="80" t="str">
        <f>IF(ISNUMBER(#REF!),#REF!,"-")</f>
        <v>-</v>
      </c>
      <c r="P156" s="79" t="str">
        <f>IF(ISNUMBER(#REF!),#REF!,"-")</f>
        <v>-</v>
      </c>
      <c r="Q156" s="80" t="str">
        <f>IF(ISNUMBER(#REF!),#REF!,"-")</f>
        <v>-</v>
      </c>
      <c r="R156" s="79" t="str">
        <f>IF(ISNUMBER(#REF!),#REF!,"-")</f>
        <v>-</v>
      </c>
      <c r="S156" s="80" t="str">
        <f>IF(ISNUMBER(#REF!),#REF!,"-")</f>
        <v>-</v>
      </c>
      <c r="T156" s="79" t="str">
        <f>IF(ISNUMBER(#REF!),#REF!,"-")</f>
        <v>-</v>
      </c>
      <c r="U156" s="80" t="str">
        <f>IF(ISNUMBER(#REF!),#REF!,"-")</f>
        <v>-</v>
      </c>
      <c r="V156" s="79" t="str">
        <f>IF(ISNUMBER(#REF!),#REF!,"-")</f>
        <v>-</v>
      </c>
      <c r="W156" s="80" t="str">
        <f>IF(ISNUMBER(#REF!),#REF!,"-")</f>
        <v>-</v>
      </c>
      <c r="X156" s="79" t="str">
        <f>IF(ISNUMBER(#REF!),#REF!,"-")</f>
        <v>-</v>
      </c>
      <c r="Y156" s="80" t="str">
        <f>IF(ISNUMBER(#REF!),#REF!,"-")</f>
        <v>-</v>
      </c>
      <c r="Z156" s="79" t="str">
        <f>IF(ISNUMBER(#REF!),#REF!,"-")</f>
        <v>-</v>
      </c>
      <c r="AA156" s="80" t="str">
        <f>IF(ISNUMBER(#REF!),#REF!,"-")</f>
        <v>-</v>
      </c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O156" s="75">
        <v>61.5</v>
      </c>
      <c r="AP156" s="79" t="str">
        <f>IF(ISNUMBER(#REF!),#REF!,"-")</f>
        <v>-</v>
      </c>
      <c r="AQ156" s="80" t="str">
        <f>IF(ISNUMBER(#REF!),#REF!,"-")</f>
        <v>-</v>
      </c>
      <c r="AR156" s="79" t="str">
        <f>IF(ISNUMBER(#REF!),#REF!,"-")</f>
        <v>-</v>
      </c>
      <c r="AS156" s="80" t="str">
        <f>IF(ISNUMBER(#REF!),#REF!,"-")</f>
        <v>-</v>
      </c>
      <c r="AT156" s="79" t="str">
        <f>IF(ISNUMBER(#REF!),#REF!,"-")</f>
        <v>-</v>
      </c>
      <c r="AU156" s="80" t="str">
        <f>IF(ISNUMBER(#REF!),#REF!,"-")</f>
        <v>-</v>
      </c>
      <c r="AV156" s="79" t="str">
        <f>IF(ISNUMBER(#REF!),#REF!,"-")</f>
        <v>-</v>
      </c>
      <c r="AW156" s="80" t="str">
        <f>IF(ISNUMBER(#REF!),#REF!,"-")</f>
        <v>-</v>
      </c>
      <c r="AX156" s="79" t="str">
        <f>IF(ISNUMBER(#REF!),#REF!,"-")</f>
        <v>-</v>
      </c>
      <c r="AY156" s="80" t="str">
        <f>IF(ISNUMBER(#REF!),#REF!,"-")</f>
        <v>-</v>
      </c>
      <c r="AZ156" s="79" t="str">
        <f>IF(ISNUMBER(#REF!),#REF!,"-")</f>
        <v>-</v>
      </c>
      <c r="BA156" s="80" t="str">
        <f>IF(ISNUMBER(#REF!),#REF!,"-")</f>
        <v>-</v>
      </c>
      <c r="BB156" s="79" t="str">
        <f>IF(ISNUMBER(#REF!),#REF!,"-")</f>
        <v>-</v>
      </c>
      <c r="BC156" s="80" t="str">
        <f>IF(ISNUMBER(#REF!),#REF!,"-")</f>
        <v>-</v>
      </c>
      <c r="BD156" s="79" t="str">
        <f>IF(ISNUMBER(#REF!),#REF!,"-")</f>
        <v>-</v>
      </c>
      <c r="BE156" s="80" t="str">
        <f>IF(ISNUMBER(#REF!),#REF!,"-")</f>
        <v>-</v>
      </c>
      <c r="BF156" s="79" t="str">
        <f>IF(ISNUMBER(#REF!),#REF!,"-")</f>
        <v>-</v>
      </c>
      <c r="BG156" s="80" t="str">
        <f>IF(ISNUMBER(#REF!),#REF!,"-")</f>
        <v>-</v>
      </c>
      <c r="BH156" s="79" t="str">
        <f>IF(ISNUMBER(#REF!),#REF!,"-")</f>
        <v>-</v>
      </c>
      <c r="BI156" s="80" t="str">
        <f>IF(ISNUMBER(#REF!),#REF!,"-")</f>
        <v>-</v>
      </c>
      <c r="BJ156" s="4"/>
      <c r="BK156" s="4"/>
      <c r="BL156" s="4"/>
      <c r="BM156" s="4"/>
      <c r="BN156" s="4"/>
      <c r="BO156" s="4"/>
      <c r="BP156" s="4"/>
      <c r="BQ156" s="4"/>
      <c r="BR156" s="4"/>
      <c r="BS156" s="4"/>
    </row>
    <row r="157" spans="7:71" s="88" customFormat="1" x14ac:dyDescent="0.25">
      <c r="G157" s="75">
        <v>62</v>
      </c>
      <c r="H157" s="79" t="str">
        <f>IF(ISNUMBER(#REF!),#REF!,"-")</f>
        <v>-</v>
      </c>
      <c r="I157" s="80" t="str">
        <f>IF(ISNUMBER(#REF!),#REF!,"-")</f>
        <v>-</v>
      </c>
      <c r="J157" s="79" t="str">
        <f>IF(ISNUMBER(#REF!),#REF!,"-")</f>
        <v>-</v>
      </c>
      <c r="K157" s="80" t="str">
        <f>IF(ISNUMBER(#REF!),#REF!,"-")</f>
        <v>-</v>
      </c>
      <c r="L157" s="79" t="str">
        <f>IF(ISNUMBER(#REF!),#REF!,"-")</f>
        <v>-</v>
      </c>
      <c r="M157" s="80" t="str">
        <f>IF(ISNUMBER(#REF!),#REF!,"-")</f>
        <v>-</v>
      </c>
      <c r="N157" s="79" t="str">
        <f>IF(ISNUMBER(#REF!),#REF!,"-")</f>
        <v>-</v>
      </c>
      <c r="O157" s="80" t="str">
        <f>IF(ISNUMBER(#REF!),#REF!,"-")</f>
        <v>-</v>
      </c>
      <c r="P157" s="79" t="str">
        <f>IF(ISNUMBER(#REF!),#REF!,"-")</f>
        <v>-</v>
      </c>
      <c r="Q157" s="80" t="str">
        <f>IF(ISNUMBER(#REF!),#REF!,"-")</f>
        <v>-</v>
      </c>
      <c r="R157" s="79" t="str">
        <f>IF(ISNUMBER(#REF!),#REF!,"-")</f>
        <v>-</v>
      </c>
      <c r="S157" s="80" t="str">
        <f>IF(ISNUMBER(#REF!),#REF!,"-")</f>
        <v>-</v>
      </c>
      <c r="T157" s="79" t="str">
        <f>IF(ISNUMBER(#REF!),#REF!,"-")</f>
        <v>-</v>
      </c>
      <c r="U157" s="80" t="str">
        <f>IF(ISNUMBER(#REF!),#REF!,"-")</f>
        <v>-</v>
      </c>
      <c r="V157" s="79" t="str">
        <f>IF(ISNUMBER(#REF!),#REF!,"-")</f>
        <v>-</v>
      </c>
      <c r="W157" s="80" t="str">
        <f>IF(ISNUMBER(#REF!),#REF!,"-")</f>
        <v>-</v>
      </c>
      <c r="X157" s="79" t="str">
        <f>IF(ISNUMBER(#REF!),#REF!,"-")</f>
        <v>-</v>
      </c>
      <c r="Y157" s="80" t="str">
        <f>IF(ISNUMBER(#REF!),#REF!,"-")</f>
        <v>-</v>
      </c>
      <c r="Z157" s="79" t="str">
        <f>IF(ISNUMBER(#REF!),#REF!,"-")</f>
        <v>-</v>
      </c>
      <c r="AA157" s="80" t="str">
        <f>IF(ISNUMBER(#REF!),#REF!,"-")</f>
        <v>-</v>
      </c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O157" s="75">
        <v>62</v>
      </c>
      <c r="AP157" s="79" t="str">
        <f>IF(ISNUMBER(#REF!),#REF!,"-")</f>
        <v>-</v>
      </c>
      <c r="AQ157" s="80" t="str">
        <f>IF(ISNUMBER(#REF!),#REF!,"-")</f>
        <v>-</v>
      </c>
      <c r="AR157" s="79" t="str">
        <f>IF(ISNUMBER(#REF!),#REF!,"-")</f>
        <v>-</v>
      </c>
      <c r="AS157" s="80" t="str">
        <f>IF(ISNUMBER(#REF!),#REF!,"-")</f>
        <v>-</v>
      </c>
      <c r="AT157" s="79" t="str">
        <f>IF(ISNUMBER(#REF!),#REF!,"-")</f>
        <v>-</v>
      </c>
      <c r="AU157" s="80" t="str">
        <f>IF(ISNUMBER(#REF!),#REF!,"-")</f>
        <v>-</v>
      </c>
      <c r="AV157" s="79" t="str">
        <f>IF(ISNUMBER(#REF!),#REF!,"-")</f>
        <v>-</v>
      </c>
      <c r="AW157" s="80" t="str">
        <f>IF(ISNUMBER(#REF!),#REF!,"-")</f>
        <v>-</v>
      </c>
      <c r="AX157" s="79" t="str">
        <f>IF(ISNUMBER(#REF!),#REF!,"-")</f>
        <v>-</v>
      </c>
      <c r="AY157" s="80" t="str">
        <f>IF(ISNUMBER(#REF!),#REF!,"-")</f>
        <v>-</v>
      </c>
      <c r="AZ157" s="79" t="str">
        <f>IF(ISNUMBER(#REF!),#REF!,"-")</f>
        <v>-</v>
      </c>
      <c r="BA157" s="80" t="str">
        <f>IF(ISNUMBER(#REF!),#REF!,"-")</f>
        <v>-</v>
      </c>
      <c r="BB157" s="79" t="str">
        <f>IF(ISNUMBER(#REF!),#REF!,"-")</f>
        <v>-</v>
      </c>
      <c r="BC157" s="80" t="str">
        <f>IF(ISNUMBER(#REF!),#REF!,"-")</f>
        <v>-</v>
      </c>
      <c r="BD157" s="79" t="str">
        <f>IF(ISNUMBER(#REF!),#REF!,"-")</f>
        <v>-</v>
      </c>
      <c r="BE157" s="80" t="str">
        <f>IF(ISNUMBER(#REF!),#REF!,"-")</f>
        <v>-</v>
      </c>
      <c r="BF157" s="79" t="str">
        <f>IF(ISNUMBER(#REF!),#REF!,"-")</f>
        <v>-</v>
      </c>
      <c r="BG157" s="80" t="str">
        <f>IF(ISNUMBER(#REF!),#REF!,"-")</f>
        <v>-</v>
      </c>
      <c r="BH157" s="79" t="str">
        <f>IF(ISNUMBER(#REF!),#REF!,"-")</f>
        <v>-</v>
      </c>
      <c r="BI157" s="80" t="str">
        <f>IF(ISNUMBER(#REF!),#REF!,"-")</f>
        <v>-</v>
      </c>
      <c r="BJ157" s="4"/>
      <c r="BK157" s="4"/>
      <c r="BL157" s="4"/>
      <c r="BM157" s="4"/>
      <c r="BN157" s="4"/>
      <c r="BO157" s="4"/>
      <c r="BP157" s="4"/>
      <c r="BQ157" s="4"/>
      <c r="BR157" s="4"/>
      <c r="BS157" s="4"/>
    </row>
    <row r="158" spans="7:71" s="88" customFormat="1" x14ac:dyDescent="0.25">
      <c r="G158" s="75">
        <v>62.5</v>
      </c>
      <c r="H158" s="79" t="str">
        <f>IF(ISNUMBER(#REF!),#REF!,"-")</f>
        <v>-</v>
      </c>
      <c r="I158" s="80" t="str">
        <f>IF(ISNUMBER(#REF!),#REF!,"-")</f>
        <v>-</v>
      </c>
      <c r="J158" s="79" t="str">
        <f>IF(ISNUMBER(#REF!),#REF!,"-")</f>
        <v>-</v>
      </c>
      <c r="K158" s="80" t="str">
        <f>IF(ISNUMBER(#REF!),#REF!,"-")</f>
        <v>-</v>
      </c>
      <c r="L158" s="79" t="str">
        <f>IF(ISNUMBER(#REF!),#REF!,"-")</f>
        <v>-</v>
      </c>
      <c r="M158" s="80" t="str">
        <f>IF(ISNUMBER(#REF!),#REF!,"-")</f>
        <v>-</v>
      </c>
      <c r="N158" s="79" t="str">
        <f>IF(ISNUMBER(#REF!),#REF!,"-")</f>
        <v>-</v>
      </c>
      <c r="O158" s="80" t="str">
        <f>IF(ISNUMBER(#REF!),#REF!,"-")</f>
        <v>-</v>
      </c>
      <c r="P158" s="79" t="str">
        <f>IF(ISNUMBER(#REF!),#REF!,"-")</f>
        <v>-</v>
      </c>
      <c r="Q158" s="80" t="str">
        <f>IF(ISNUMBER(#REF!),#REF!,"-")</f>
        <v>-</v>
      </c>
      <c r="R158" s="79" t="str">
        <f>IF(ISNUMBER(#REF!),#REF!,"-")</f>
        <v>-</v>
      </c>
      <c r="S158" s="80" t="str">
        <f>IF(ISNUMBER(#REF!),#REF!,"-")</f>
        <v>-</v>
      </c>
      <c r="T158" s="79" t="str">
        <f>IF(ISNUMBER(#REF!),#REF!,"-")</f>
        <v>-</v>
      </c>
      <c r="U158" s="80" t="str">
        <f>IF(ISNUMBER(#REF!),#REF!,"-")</f>
        <v>-</v>
      </c>
      <c r="V158" s="79" t="str">
        <f>IF(ISNUMBER(#REF!),#REF!,"-")</f>
        <v>-</v>
      </c>
      <c r="W158" s="80" t="str">
        <f>IF(ISNUMBER(#REF!),#REF!,"-")</f>
        <v>-</v>
      </c>
      <c r="X158" s="79" t="str">
        <f>IF(ISNUMBER(#REF!),#REF!,"-")</f>
        <v>-</v>
      </c>
      <c r="Y158" s="80" t="str">
        <f>IF(ISNUMBER(#REF!),#REF!,"-")</f>
        <v>-</v>
      </c>
      <c r="Z158" s="79" t="str">
        <f>IF(ISNUMBER(#REF!),#REF!,"-")</f>
        <v>-</v>
      </c>
      <c r="AA158" s="80" t="str">
        <f>IF(ISNUMBER(#REF!),#REF!,"-")</f>
        <v>-</v>
      </c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O158" s="75">
        <v>62.5</v>
      </c>
      <c r="AP158" s="79" t="str">
        <f>IF(ISNUMBER(#REF!),#REF!,"-")</f>
        <v>-</v>
      </c>
      <c r="AQ158" s="80" t="str">
        <f>IF(ISNUMBER(#REF!),#REF!,"-")</f>
        <v>-</v>
      </c>
      <c r="AR158" s="79" t="str">
        <f>IF(ISNUMBER(#REF!),#REF!,"-")</f>
        <v>-</v>
      </c>
      <c r="AS158" s="80" t="str">
        <f>IF(ISNUMBER(#REF!),#REF!,"-")</f>
        <v>-</v>
      </c>
      <c r="AT158" s="79" t="str">
        <f>IF(ISNUMBER(#REF!),#REF!,"-")</f>
        <v>-</v>
      </c>
      <c r="AU158" s="80" t="str">
        <f>IF(ISNUMBER(#REF!),#REF!,"-")</f>
        <v>-</v>
      </c>
      <c r="AV158" s="79" t="str">
        <f>IF(ISNUMBER(#REF!),#REF!,"-")</f>
        <v>-</v>
      </c>
      <c r="AW158" s="80" t="str">
        <f>IF(ISNUMBER(#REF!),#REF!,"-")</f>
        <v>-</v>
      </c>
      <c r="AX158" s="79" t="str">
        <f>IF(ISNUMBER(#REF!),#REF!,"-")</f>
        <v>-</v>
      </c>
      <c r="AY158" s="80" t="str">
        <f>IF(ISNUMBER(#REF!),#REF!,"-")</f>
        <v>-</v>
      </c>
      <c r="AZ158" s="79" t="str">
        <f>IF(ISNUMBER(#REF!),#REF!,"-")</f>
        <v>-</v>
      </c>
      <c r="BA158" s="80" t="str">
        <f>IF(ISNUMBER(#REF!),#REF!,"-")</f>
        <v>-</v>
      </c>
      <c r="BB158" s="79" t="str">
        <f>IF(ISNUMBER(#REF!),#REF!,"-")</f>
        <v>-</v>
      </c>
      <c r="BC158" s="80" t="str">
        <f>IF(ISNUMBER(#REF!),#REF!,"-")</f>
        <v>-</v>
      </c>
      <c r="BD158" s="79" t="str">
        <f>IF(ISNUMBER(#REF!),#REF!,"-")</f>
        <v>-</v>
      </c>
      <c r="BE158" s="80" t="str">
        <f>IF(ISNUMBER(#REF!),#REF!,"-")</f>
        <v>-</v>
      </c>
      <c r="BF158" s="79" t="str">
        <f>IF(ISNUMBER(#REF!),#REF!,"-")</f>
        <v>-</v>
      </c>
      <c r="BG158" s="80" t="str">
        <f>IF(ISNUMBER(#REF!),#REF!,"-")</f>
        <v>-</v>
      </c>
      <c r="BH158" s="79" t="str">
        <f>IF(ISNUMBER(#REF!),#REF!,"-")</f>
        <v>-</v>
      </c>
      <c r="BI158" s="80" t="str">
        <f>IF(ISNUMBER(#REF!),#REF!,"-")</f>
        <v>-</v>
      </c>
      <c r="BJ158" s="4"/>
      <c r="BK158" s="4"/>
      <c r="BL158" s="4"/>
      <c r="BM158" s="4"/>
      <c r="BN158" s="4"/>
      <c r="BO158" s="4"/>
      <c r="BP158" s="4"/>
      <c r="BQ158" s="4"/>
      <c r="BR158" s="4"/>
      <c r="BS158" s="4"/>
    </row>
    <row r="159" spans="7:71" s="88" customFormat="1" x14ac:dyDescent="0.25">
      <c r="G159" s="75">
        <v>63</v>
      </c>
      <c r="H159" s="79" t="str">
        <f>IF(ISNUMBER(#REF!),#REF!,"-")</f>
        <v>-</v>
      </c>
      <c r="I159" s="80" t="str">
        <f>IF(ISNUMBER(#REF!),#REF!,"-")</f>
        <v>-</v>
      </c>
      <c r="J159" s="79" t="str">
        <f>IF(ISNUMBER(#REF!),#REF!,"-")</f>
        <v>-</v>
      </c>
      <c r="K159" s="80" t="str">
        <f>IF(ISNUMBER(#REF!),#REF!,"-")</f>
        <v>-</v>
      </c>
      <c r="L159" s="79" t="str">
        <f>IF(ISNUMBER(#REF!),#REF!,"-")</f>
        <v>-</v>
      </c>
      <c r="M159" s="80" t="str">
        <f>IF(ISNUMBER(#REF!),#REF!,"-")</f>
        <v>-</v>
      </c>
      <c r="N159" s="79" t="str">
        <f>IF(ISNUMBER(#REF!),#REF!,"-")</f>
        <v>-</v>
      </c>
      <c r="O159" s="80" t="str">
        <f>IF(ISNUMBER(#REF!),#REF!,"-")</f>
        <v>-</v>
      </c>
      <c r="P159" s="79" t="str">
        <f>IF(ISNUMBER(#REF!),#REF!,"-")</f>
        <v>-</v>
      </c>
      <c r="Q159" s="80" t="str">
        <f>IF(ISNUMBER(#REF!),#REF!,"-")</f>
        <v>-</v>
      </c>
      <c r="R159" s="79" t="str">
        <f>IF(ISNUMBER(#REF!),#REF!,"-")</f>
        <v>-</v>
      </c>
      <c r="S159" s="80" t="str">
        <f>IF(ISNUMBER(#REF!),#REF!,"-")</f>
        <v>-</v>
      </c>
      <c r="T159" s="79" t="str">
        <f>IF(ISNUMBER(#REF!),#REF!,"-")</f>
        <v>-</v>
      </c>
      <c r="U159" s="80" t="str">
        <f>IF(ISNUMBER(#REF!),#REF!,"-")</f>
        <v>-</v>
      </c>
      <c r="V159" s="79" t="str">
        <f>IF(ISNUMBER(#REF!),#REF!,"-")</f>
        <v>-</v>
      </c>
      <c r="W159" s="80" t="str">
        <f>IF(ISNUMBER(#REF!),#REF!,"-")</f>
        <v>-</v>
      </c>
      <c r="X159" s="79" t="str">
        <f>IF(ISNUMBER(#REF!),#REF!,"-")</f>
        <v>-</v>
      </c>
      <c r="Y159" s="80" t="str">
        <f>IF(ISNUMBER(#REF!),#REF!,"-")</f>
        <v>-</v>
      </c>
      <c r="Z159" s="79" t="str">
        <f>IF(ISNUMBER(#REF!),#REF!,"-")</f>
        <v>-</v>
      </c>
      <c r="AA159" s="80" t="str">
        <f>IF(ISNUMBER(#REF!),#REF!,"-")</f>
        <v>-</v>
      </c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O159" s="75">
        <v>63</v>
      </c>
      <c r="AP159" s="79" t="str">
        <f>IF(ISNUMBER(#REF!),#REF!,"-")</f>
        <v>-</v>
      </c>
      <c r="AQ159" s="80" t="str">
        <f>IF(ISNUMBER(#REF!),#REF!,"-")</f>
        <v>-</v>
      </c>
      <c r="AR159" s="79" t="str">
        <f>IF(ISNUMBER(#REF!),#REF!,"-")</f>
        <v>-</v>
      </c>
      <c r="AS159" s="80" t="str">
        <f>IF(ISNUMBER(#REF!),#REF!,"-")</f>
        <v>-</v>
      </c>
      <c r="AT159" s="79" t="str">
        <f>IF(ISNUMBER(#REF!),#REF!,"-")</f>
        <v>-</v>
      </c>
      <c r="AU159" s="80" t="str">
        <f>IF(ISNUMBER(#REF!),#REF!,"-")</f>
        <v>-</v>
      </c>
      <c r="AV159" s="79" t="str">
        <f>IF(ISNUMBER(#REF!),#REF!,"-")</f>
        <v>-</v>
      </c>
      <c r="AW159" s="80" t="str">
        <f>IF(ISNUMBER(#REF!),#REF!,"-")</f>
        <v>-</v>
      </c>
      <c r="AX159" s="79" t="str">
        <f>IF(ISNUMBER(#REF!),#REF!,"-")</f>
        <v>-</v>
      </c>
      <c r="AY159" s="80" t="str">
        <f>IF(ISNUMBER(#REF!),#REF!,"-")</f>
        <v>-</v>
      </c>
      <c r="AZ159" s="79" t="str">
        <f>IF(ISNUMBER(#REF!),#REF!,"-")</f>
        <v>-</v>
      </c>
      <c r="BA159" s="80" t="str">
        <f>IF(ISNUMBER(#REF!),#REF!,"-")</f>
        <v>-</v>
      </c>
      <c r="BB159" s="79" t="str">
        <f>IF(ISNUMBER(#REF!),#REF!,"-")</f>
        <v>-</v>
      </c>
      <c r="BC159" s="80" t="str">
        <f>IF(ISNUMBER(#REF!),#REF!,"-")</f>
        <v>-</v>
      </c>
      <c r="BD159" s="79" t="str">
        <f>IF(ISNUMBER(#REF!),#REF!,"-")</f>
        <v>-</v>
      </c>
      <c r="BE159" s="80" t="str">
        <f>IF(ISNUMBER(#REF!),#REF!,"-")</f>
        <v>-</v>
      </c>
      <c r="BF159" s="79" t="str">
        <f>IF(ISNUMBER(#REF!),#REF!,"-")</f>
        <v>-</v>
      </c>
      <c r="BG159" s="80" t="str">
        <f>IF(ISNUMBER(#REF!),#REF!,"-")</f>
        <v>-</v>
      </c>
      <c r="BH159" s="79" t="str">
        <f>IF(ISNUMBER(#REF!),#REF!,"-")</f>
        <v>-</v>
      </c>
      <c r="BI159" s="80" t="str">
        <f>IF(ISNUMBER(#REF!),#REF!,"-")</f>
        <v>-</v>
      </c>
      <c r="BJ159" s="4"/>
      <c r="BK159" s="4"/>
      <c r="BL159" s="4"/>
      <c r="BM159" s="4"/>
      <c r="BN159" s="4"/>
      <c r="BO159" s="4"/>
      <c r="BP159" s="4"/>
      <c r="BQ159" s="4"/>
      <c r="BR159" s="4"/>
      <c r="BS159" s="4"/>
    </row>
    <row r="160" spans="7:71" s="88" customFormat="1" x14ac:dyDescent="0.25">
      <c r="G160" s="75">
        <v>63.5</v>
      </c>
      <c r="H160" s="79" t="str">
        <f>IF(ISNUMBER(#REF!),#REF!,"-")</f>
        <v>-</v>
      </c>
      <c r="I160" s="80" t="str">
        <f>IF(ISNUMBER(#REF!),#REF!,"-")</f>
        <v>-</v>
      </c>
      <c r="J160" s="79" t="str">
        <f>IF(ISNUMBER(#REF!),#REF!,"-")</f>
        <v>-</v>
      </c>
      <c r="K160" s="80" t="str">
        <f>IF(ISNUMBER(#REF!),#REF!,"-")</f>
        <v>-</v>
      </c>
      <c r="L160" s="79" t="str">
        <f>IF(ISNUMBER(#REF!),#REF!,"-")</f>
        <v>-</v>
      </c>
      <c r="M160" s="80" t="str">
        <f>IF(ISNUMBER(#REF!),#REF!,"-")</f>
        <v>-</v>
      </c>
      <c r="N160" s="79" t="str">
        <f>IF(ISNUMBER(#REF!),#REF!,"-")</f>
        <v>-</v>
      </c>
      <c r="O160" s="80" t="str">
        <f>IF(ISNUMBER(#REF!),#REF!,"-")</f>
        <v>-</v>
      </c>
      <c r="P160" s="79" t="str">
        <f>IF(ISNUMBER(#REF!),#REF!,"-")</f>
        <v>-</v>
      </c>
      <c r="Q160" s="80" t="str">
        <f>IF(ISNUMBER(#REF!),#REF!,"-")</f>
        <v>-</v>
      </c>
      <c r="R160" s="79" t="str">
        <f>IF(ISNUMBER(#REF!),#REF!,"-")</f>
        <v>-</v>
      </c>
      <c r="S160" s="80" t="str">
        <f>IF(ISNUMBER(#REF!),#REF!,"-")</f>
        <v>-</v>
      </c>
      <c r="T160" s="79" t="str">
        <f>IF(ISNUMBER(#REF!),#REF!,"-")</f>
        <v>-</v>
      </c>
      <c r="U160" s="80" t="str">
        <f>IF(ISNUMBER(#REF!),#REF!,"-")</f>
        <v>-</v>
      </c>
      <c r="V160" s="79" t="str">
        <f>IF(ISNUMBER(#REF!),#REF!,"-")</f>
        <v>-</v>
      </c>
      <c r="W160" s="80" t="str">
        <f>IF(ISNUMBER(#REF!),#REF!,"-")</f>
        <v>-</v>
      </c>
      <c r="X160" s="79" t="str">
        <f>IF(ISNUMBER(#REF!),#REF!,"-")</f>
        <v>-</v>
      </c>
      <c r="Y160" s="80" t="str">
        <f>IF(ISNUMBER(#REF!),#REF!,"-")</f>
        <v>-</v>
      </c>
      <c r="Z160" s="79" t="str">
        <f>IF(ISNUMBER(#REF!),#REF!,"-")</f>
        <v>-</v>
      </c>
      <c r="AA160" s="80" t="str">
        <f>IF(ISNUMBER(#REF!),#REF!,"-")</f>
        <v>-</v>
      </c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O160" s="75">
        <v>63.5</v>
      </c>
      <c r="AP160" s="79" t="str">
        <f>IF(ISNUMBER(#REF!),#REF!,"-")</f>
        <v>-</v>
      </c>
      <c r="AQ160" s="80" t="str">
        <f>IF(ISNUMBER(#REF!),#REF!,"-")</f>
        <v>-</v>
      </c>
      <c r="AR160" s="79" t="str">
        <f>IF(ISNUMBER(#REF!),#REF!,"-")</f>
        <v>-</v>
      </c>
      <c r="AS160" s="80" t="str">
        <f>IF(ISNUMBER(#REF!),#REF!,"-")</f>
        <v>-</v>
      </c>
      <c r="AT160" s="79" t="str">
        <f>IF(ISNUMBER(#REF!),#REF!,"-")</f>
        <v>-</v>
      </c>
      <c r="AU160" s="80" t="str">
        <f>IF(ISNUMBER(#REF!),#REF!,"-")</f>
        <v>-</v>
      </c>
      <c r="AV160" s="79" t="str">
        <f>IF(ISNUMBER(#REF!),#REF!,"-")</f>
        <v>-</v>
      </c>
      <c r="AW160" s="80" t="str">
        <f>IF(ISNUMBER(#REF!),#REF!,"-")</f>
        <v>-</v>
      </c>
      <c r="AX160" s="79" t="str">
        <f>IF(ISNUMBER(#REF!),#REF!,"-")</f>
        <v>-</v>
      </c>
      <c r="AY160" s="80" t="str">
        <f>IF(ISNUMBER(#REF!),#REF!,"-")</f>
        <v>-</v>
      </c>
      <c r="AZ160" s="79" t="str">
        <f>IF(ISNUMBER(#REF!),#REF!,"-")</f>
        <v>-</v>
      </c>
      <c r="BA160" s="80" t="str">
        <f>IF(ISNUMBER(#REF!),#REF!,"-")</f>
        <v>-</v>
      </c>
      <c r="BB160" s="79" t="str">
        <f>IF(ISNUMBER(#REF!),#REF!,"-")</f>
        <v>-</v>
      </c>
      <c r="BC160" s="80" t="str">
        <f>IF(ISNUMBER(#REF!),#REF!,"-")</f>
        <v>-</v>
      </c>
      <c r="BD160" s="79" t="str">
        <f>IF(ISNUMBER(#REF!),#REF!,"-")</f>
        <v>-</v>
      </c>
      <c r="BE160" s="80" t="str">
        <f>IF(ISNUMBER(#REF!),#REF!,"-")</f>
        <v>-</v>
      </c>
      <c r="BF160" s="79" t="str">
        <f>IF(ISNUMBER(#REF!),#REF!,"-")</f>
        <v>-</v>
      </c>
      <c r="BG160" s="80" t="str">
        <f>IF(ISNUMBER(#REF!),#REF!,"-")</f>
        <v>-</v>
      </c>
      <c r="BH160" s="79" t="str">
        <f>IF(ISNUMBER(#REF!),#REF!,"-")</f>
        <v>-</v>
      </c>
      <c r="BI160" s="80" t="str">
        <f>IF(ISNUMBER(#REF!),#REF!,"-")</f>
        <v>-</v>
      </c>
      <c r="BJ160" s="4"/>
      <c r="BK160" s="4"/>
      <c r="BL160" s="4"/>
      <c r="BM160" s="4"/>
      <c r="BN160" s="4"/>
      <c r="BO160" s="4"/>
      <c r="BP160" s="4"/>
      <c r="BQ160" s="4"/>
      <c r="BR160" s="4"/>
      <c r="BS160" s="4"/>
    </row>
    <row r="161" spans="7:71" s="88" customFormat="1" x14ac:dyDescent="0.25">
      <c r="G161" s="75">
        <v>64</v>
      </c>
      <c r="H161" s="79" t="str">
        <f>IF(ISNUMBER(#REF!),#REF!,"-")</f>
        <v>-</v>
      </c>
      <c r="I161" s="80" t="str">
        <f>IF(ISNUMBER(#REF!),#REF!,"-")</f>
        <v>-</v>
      </c>
      <c r="J161" s="79" t="str">
        <f>IF(ISNUMBER(#REF!),#REF!,"-")</f>
        <v>-</v>
      </c>
      <c r="K161" s="80" t="str">
        <f>IF(ISNUMBER(#REF!),#REF!,"-")</f>
        <v>-</v>
      </c>
      <c r="L161" s="79" t="str">
        <f>IF(ISNUMBER(#REF!),#REF!,"-")</f>
        <v>-</v>
      </c>
      <c r="M161" s="80" t="str">
        <f>IF(ISNUMBER(#REF!),#REF!,"-")</f>
        <v>-</v>
      </c>
      <c r="N161" s="79" t="str">
        <f>IF(ISNUMBER(#REF!),#REF!,"-")</f>
        <v>-</v>
      </c>
      <c r="O161" s="80" t="str">
        <f>IF(ISNUMBER(#REF!),#REF!,"-")</f>
        <v>-</v>
      </c>
      <c r="P161" s="79" t="str">
        <f>IF(ISNUMBER(#REF!),#REF!,"-")</f>
        <v>-</v>
      </c>
      <c r="Q161" s="80" t="str">
        <f>IF(ISNUMBER(#REF!),#REF!,"-")</f>
        <v>-</v>
      </c>
      <c r="R161" s="79" t="str">
        <f>IF(ISNUMBER(#REF!),#REF!,"-")</f>
        <v>-</v>
      </c>
      <c r="S161" s="80" t="str">
        <f>IF(ISNUMBER(#REF!),#REF!,"-")</f>
        <v>-</v>
      </c>
      <c r="T161" s="79" t="str">
        <f>IF(ISNUMBER(#REF!),#REF!,"-")</f>
        <v>-</v>
      </c>
      <c r="U161" s="80" t="str">
        <f>IF(ISNUMBER(#REF!),#REF!,"-")</f>
        <v>-</v>
      </c>
      <c r="V161" s="79" t="str">
        <f>IF(ISNUMBER(#REF!),#REF!,"-")</f>
        <v>-</v>
      </c>
      <c r="W161" s="80" t="str">
        <f>IF(ISNUMBER(#REF!),#REF!,"-")</f>
        <v>-</v>
      </c>
      <c r="X161" s="79" t="str">
        <f>IF(ISNUMBER(#REF!),#REF!,"-")</f>
        <v>-</v>
      </c>
      <c r="Y161" s="80" t="str">
        <f>IF(ISNUMBER(#REF!),#REF!,"-")</f>
        <v>-</v>
      </c>
      <c r="Z161" s="79" t="str">
        <f>IF(ISNUMBER(#REF!),#REF!,"-")</f>
        <v>-</v>
      </c>
      <c r="AA161" s="80" t="str">
        <f>IF(ISNUMBER(#REF!),#REF!,"-")</f>
        <v>-</v>
      </c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O161" s="75">
        <v>64</v>
      </c>
      <c r="AP161" s="79" t="str">
        <f>IF(ISNUMBER(#REF!),#REF!,"-")</f>
        <v>-</v>
      </c>
      <c r="AQ161" s="80" t="str">
        <f>IF(ISNUMBER(#REF!),#REF!,"-")</f>
        <v>-</v>
      </c>
      <c r="AR161" s="79" t="str">
        <f>IF(ISNUMBER(#REF!),#REF!,"-")</f>
        <v>-</v>
      </c>
      <c r="AS161" s="80" t="str">
        <f>IF(ISNUMBER(#REF!),#REF!,"-")</f>
        <v>-</v>
      </c>
      <c r="AT161" s="79" t="str">
        <f>IF(ISNUMBER(#REF!),#REF!,"-")</f>
        <v>-</v>
      </c>
      <c r="AU161" s="80" t="str">
        <f>IF(ISNUMBER(#REF!),#REF!,"-")</f>
        <v>-</v>
      </c>
      <c r="AV161" s="79" t="str">
        <f>IF(ISNUMBER(#REF!),#REF!,"-")</f>
        <v>-</v>
      </c>
      <c r="AW161" s="80" t="str">
        <f>IF(ISNUMBER(#REF!),#REF!,"-")</f>
        <v>-</v>
      </c>
      <c r="AX161" s="79" t="str">
        <f>IF(ISNUMBER(#REF!),#REF!,"-")</f>
        <v>-</v>
      </c>
      <c r="AY161" s="80" t="str">
        <f>IF(ISNUMBER(#REF!),#REF!,"-")</f>
        <v>-</v>
      </c>
      <c r="AZ161" s="79" t="str">
        <f>IF(ISNUMBER(#REF!),#REF!,"-")</f>
        <v>-</v>
      </c>
      <c r="BA161" s="80" t="str">
        <f>IF(ISNUMBER(#REF!),#REF!,"-")</f>
        <v>-</v>
      </c>
      <c r="BB161" s="79" t="str">
        <f>IF(ISNUMBER(#REF!),#REF!,"-")</f>
        <v>-</v>
      </c>
      <c r="BC161" s="80" t="str">
        <f>IF(ISNUMBER(#REF!),#REF!,"-")</f>
        <v>-</v>
      </c>
      <c r="BD161" s="79" t="str">
        <f>IF(ISNUMBER(#REF!),#REF!,"-")</f>
        <v>-</v>
      </c>
      <c r="BE161" s="80" t="str">
        <f>IF(ISNUMBER(#REF!),#REF!,"-")</f>
        <v>-</v>
      </c>
      <c r="BF161" s="79" t="str">
        <f>IF(ISNUMBER(#REF!),#REF!,"-")</f>
        <v>-</v>
      </c>
      <c r="BG161" s="80" t="str">
        <f>IF(ISNUMBER(#REF!),#REF!,"-")</f>
        <v>-</v>
      </c>
      <c r="BH161" s="79" t="str">
        <f>IF(ISNUMBER(#REF!),#REF!,"-")</f>
        <v>-</v>
      </c>
      <c r="BI161" s="80" t="str">
        <f>IF(ISNUMBER(#REF!),#REF!,"-")</f>
        <v>-</v>
      </c>
      <c r="BJ161" s="4"/>
      <c r="BK161" s="4"/>
      <c r="BL161" s="4"/>
      <c r="BM161" s="4"/>
      <c r="BN161" s="4"/>
      <c r="BO161" s="4"/>
      <c r="BP161" s="4"/>
      <c r="BQ161" s="4"/>
      <c r="BR161" s="4"/>
      <c r="BS161" s="4"/>
    </row>
    <row r="162" spans="7:71" s="88" customFormat="1" x14ac:dyDescent="0.25">
      <c r="G162" s="75">
        <v>64.5</v>
      </c>
      <c r="H162" s="79" t="str">
        <f>IF(ISNUMBER(#REF!),#REF!,"-")</f>
        <v>-</v>
      </c>
      <c r="I162" s="80" t="str">
        <f>IF(ISNUMBER(#REF!),#REF!,"-")</f>
        <v>-</v>
      </c>
      <c r="J162" s="79" t="str">
        <f>IF(ISNUMBER(#REF!),#REF!,"-")</f>
        <v>-</v>
      </c>
      <c r="K162" s="80" t="str">
        <f>IF(ISNUMBER(#REF!),#REF!,"-")</f>
        <v>-</v>
      </c>
      <c r="L162" s="79" t="str">
        <f>IF(ISNUMBER(#REF!),#REF!,"-")</f>
        <v>-</v>
      </c>
      <c r="M162" s="80" t="str">
        <f>IF(ISNUMBER(#REF!),#REF!,"-")</f>
        <v>-</v>
      </c>
      <c r="N162" s="79" t="str">
        <f>IF(ISNUMBER(#REF!),#REF!,"-")</f>
        <v>-</v>
      </c>
      <c r="O162" s="80" t="str">
        <f>IF(ISNUMBER(#REF!),#REF!,"-")</f>
        <v>-</v>
      </c>
      <c r="P162" s="79" t="str">
        <f>IF(ISNUMBER(#REF!),#REF!,"-")</f>
        <v>-</v>
      </c>
      <c r="Q162" s="80" t="str">
        <f>IF(ISNUMBER(#REF!),#REF!,"-")</f>
        <v>-</v>
      </c>
      <c r="R162" s="79" t="str">
        <f>IF(ISNUMBER(#REF!),#REF!,"-")</f>
        <v>-</v>
      </c>
      <c r="S162" s="80" t="str">
        <f>IF(ISNUMBER(#REF!),#REF!,"-")</f>
        <v>-</v>
      </c>
      <c r="T162" s="79" t="str">
        <f>IF(ISNUMBER(#REF!),#REF!,"-")</f>
        <v>-</v>
      </c>
      <c r="U162" s="80" t="str">
        <f>IF(ISNUMBER(#REF!),#REF!,"-")</f>
        <v>-</v>
      </c>
      <c r="V162" s="79" t="str">
        <f>IF(ISNUMBER(#REF!),#REF!,"-")</f>
        <v>-</v>
      </c>
      <c r="W162" s="80" t="str">
        <f>IF(ISNUMBER(#REF!),#REF!,"-")</f>
        <v>-</v>
      </c>
      <c r="X162" s="79" t="str">
        <f>IF(ISNUMBER(#REF!),#REF!,"-")</f>
        <v>-</v>
      </c>
      <c r="Y162" s="80" t="str">
        <f>IF(ISNUMBER(#REF!),#REF!,"-")</f>
        <v>-</v>
      </c>
      <c r="Z162" s="79" t="str">
        <f>IF(ISNUMBER(#REF!),#REF!,"-")</f>
        <v>-</v>
      </c>
      <c r="AA162" s="80" t="str">
        <f>IF(ISNUMBER(#REF!),#REF!,"-")</f>
        <v>-</v>
      </c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O162" s="75">
        <v>64.5</v>
      </c>
      <c r="AP162" s="79" t="str">
        <f>IF(ISNUMBER(#REF!),#REF!,"-")</f>
        <v>-</v>
      </c>
      <c r="AQ162" s="80" t="str">
        <f>IF(ISNUMBER(#REF!),#REF!,"-")</f>
        <v>-</v>
      </c>
      <c r="AR162" s="79" t="str">
        <f>IF(ISNUMBER(#REF!),#REF!,"-")</f>
        <v>-</v>
      </c>
      <c r="AS162" s="80" t="str">
        <f>IF(ISNUMBER(#REF!),#REF!,"-")</f>
        <v>-</v>
      </c>
      <c r="AT162" s="79" t="str">
        <f>IF(ISNUMBER(#REF!),#REF!,"-")</f>
        <v>-</v>
      </c>
      <c r="AU162" s="80" t="str">
        <f>IF(ISNUMBER(#REF!),#REF!,"-")</f>
        <v>-</v>
      </c>
      <c r="AV162" s="79" t="str">
        <f>IF(ISNUMBER(#REF!),#REF!,"-")</f>
        <v>-</v>
      </c>
      <c r="AW162" s="80" t="str">
        <f>IF(ISNUMBER(#REF!),#REF!,"-")</f>
        <v>-</v>
      </c>
      <c r="AX162" s="79" t="str">
        <f>IF(ISNUMBER(#REF!),#REF!,"-")</f>
        <v>-</v>
      </c>
      <c r="AY162" s="80" t="str">
        <f>IF(ISNUMBER(#REF!),#REF!,"-")</f>
        <v>-</v>
      </c>
      <c r="AZ162" s="79" t="str">
        <f>IF(ISNUMBER(#REF!),#REF!,"-")</f>
        <v>-</v>
      </c>
      <c r="BA162" s="80" t="str">
        <f>IF(ISNUMBER(#REF!),#REF!,"-")</f>
        <v>-</v>
      </c>
      <c r="BB162" s="79" t="str">
        <f>IF(ISNUMBER(#REF!),#REF!,"-")</f>
        <v>-</v>
      </c>
      <c r="BC162" s="80" t="str">
        <f>IF(ISNUMBER(#REF!),#REF!,"-")</f>
        <v>-</v>
      </c>
      <c r="BD162" s="79" t="str">
        <f>IF(ISNUMBER(#REF!),#REF!,"-")</f>
        <v>-</v>
      </c>
      <c r="BE162" s="80" t="str">
        <f>IF(ISNUMBER(#REF!),#REF!,"-")</f>
        <v>-</v>
      </c>
      <c r="BF162" s="79" t="str">
        <f>IF(ISNUMBER(#REF!),#REF!,"-")</f>
        <v>-</v>
      </c>
      <c r="BG162" s="80" t="str">
        <f>IF(ISNUMBER(#REF!),#REF!,"-")</f>
        <v>-</v>
      </c>
      <c r="BH162" s="79" t="str">
        <f>IF(ISNUMBER(#REF!),#REF!,"-")</f>
        <v>-</v>
      </c>
      <c r="BI162" s="80" t="str">
        <f>IF(ISNUMBER(#REF!),#REF!,"-")</f>
        <v>-</v>
      </c>
      <c r="BJ162" s="4"/>
      <c r="BK162" s="4"/>
      <c r="BL162" s="4"/>
      <c r="BM162" s="4"/>
      <c r="BN162" s="4"/>
      <c r="BO162" s="4"/>
      <c r="BP162" s="4"/>
      <c r="BQ162" s="4"/>
      <c r="BR162" s="4"/>
      <c r="BS162" s="4"/>
    </row>
    <row r="163" spans="7:71" s="88" customFormat="1" x14ac:dyDescent="0.25">
      <c r="G163" s="75">
        <v>65</v>
      </c>
      <c r="H163" s="79" t="str">
        <f>IF(ISNUMBER(#REF!),#REF!,"-")</f>
        <v>-</v>
      </c>
      <c r="I163" s="80" t="str">
        <f>IF(ISNUMBER(#REF!),#REF!,"-")</f>
        <v>-</v>
      </c>
      <c r="J163" s="79" t="str">
        <f>IF(ISNUMBER(#REF!),#REF!,"-")</f>
        <v>-</v>
      </c>
      <c r="K163" s="80" t="str">
        <f>IF(ISNUMBER(#REF!),#REF!,"-")</f>
        <v>-</v>
      </c>
      <c r="L163" s="79" t="str">
        <f>IF(ISNUMBER(#REF!),#REF!,"-")</f>
        <v>-</v>
      </c>
      <c r="M163" s="80" t="str">
        <f>IF(ISNUMBER(#REF!),#REF!,"-")</f>
        <v>-</v>
      </c>
      <c r="N163" s="79" t="str">
        <f>IF(ISNUMBER(#REF!),#REF!,"-")</f>
        <v>-</v>
      </c>
      <c r="O163" s="80" t="str">
        <f>IF(ISNUMBER(#REF!),#REF!,"-")</f>
        <v>-</v>
      </c>
      <c r="P163" s="79" t="str">
        <f>IF(ISNUMBER(#REF!),#REF!,"-")</f>
        <v>-</v>
      </c>
      <c r="Q163" s="80" t="str">
        <f>IF(ISNUMBER(#REF!),#REF!,"-")</f>
        <v>-</v>
      </c>
      <c r="R163" s="79" t="str">
        <f>IF(ISNUMBER(#REF!),#REF!,"-")</f>
        <v>-</v>
      </c>
      <c r="S163" s="80" t="str">
        <f>IF(ISNUMBER(#REF!),#REF!,"-")</f>
        <v>-</v>
      </c>
      <c r="T163" s="79" t="str">
        <f>IF(ISNUMBER(#REF!),#REF!,"-")</f>
        <v>-</v>
      </c>
      <c r="U163" s="80" t="str">
        <f>IF(ISNUMBER(#REF!),#REF!,"-")</f>
        <v>-</v>
      </c>
      <c r="V163" s="79" t="str">
        <f>IF(ISNUMBER(#REF!),#REF!,"-")</f>
        <v>-</v>
      </c>
      <c r="W163" s="80" t="str">
        <f>IF(ISNUMBER(#REF!),#REF!,"-")</f>
        <v>-</v>
      </c>
      <c r="X163" s="79" t="str">
        <f>IF(ISNUMBER(#REF!),#REF!,"-")</f>
        <v>-</v>
      </c>
      <c r="Y163" s="80" t="str">
        <f>IF(ISNUMBER(#REF!),#REF!,"-")</f>
        <v>-</v>
      </c>
      <c r="Z163" s="79" t="str">
        <f>IF(ISNUMBER(#REF!),#REF!,"-")</f>
        <v>-</v>
      </c>
      <c r="AA163" s="80" t="str">
        <f>IF(ISNUMBER(#REF!),#REF!,"-")</f>
        <v>-</v>
      </c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O163" s="75">
        <v>65</v>
      </c>
      <c r="AP163" s="79" t="str">
        <f>IF(ISNUMBER(#REF!),#REF!,"-")</f>
        <v>-</v>
      </c>
      <c r="AQ163" s="80" t="str">
        <f>IF(ISNUMBER(#REF!),#REF!,"-")</f>
        <v>-</v>
      </c>
      <c r="AR163" s="79" t="str">
        <f>IF(ISNUMBER(#REF!),#REF!,"-")</f>
        <v>-</v>
      </c>
      <c r="AS163" s="80" t="str">
        <f>IF(ISNUMBER(#REF!),#REF!,"-")</f>
        <v>-</v>
      </c>
      <c r="AT163" s="79" t="str">
        <f>IF(ISNUMBER(#REF!),#REF!,"-")</f>
        <v>-</v>
      </c>
      <c r="AU163" s="80" t="str">
        <f>IF(ISNUMBER(#REF!),#REF!,"-")</f>
        <v>-</v>
      </c>
      <c r="AV163" s="79" t="str">
        <f>IF(ISNUMBER(#REF!),#REF!,"-")</f>
        <v>-</v>
      </c>
      <c r="AW163" s="80" t="str">
        <f>IF(ISNUMBER(#REF!),#REF!,"-")</f>
        <v>-</v>
      </c>
      <c r="AX163" s="79" t="str">
        <f>IF(ISNUMBER(#REF!),#REF!,"-")</f>
        <v>-</v>
      </c>
      <c r="AY163" s="80" t="str">
        <f>IF(ISNUMBER(#REF!),#REF!,"-")</f>
        <v>-</v>
      </c>
      <c r="AZ163" s="79" t="str">
        <f>IF(ISNUMBER(#REF!),#REF!,"-")</f>
        <v>-</v>
      </c>
      <c r="BA163" s="80" t="str">
        <f>IF(ISNUMBER(#REF!),#REF!,"-")</f>
        <v>-</v>
      </c>
      <c r="BB163" s="79" t="str">
        <f>IF(ISNUMBER(#REF!),#REF!,"-")</f>
        <v>-</v>
      </c>
      <c r="BC163" s="80" t="str">
        <f>IF(ISNUMBER(#REF!),#REF!,"-")</f>
        <v>-</v>
      </c>
      <c r="BD163" s="79" t="str">
        <f>IF(ISNUMBER(#REF!),#REF!,"-")</f>
        <v>-</v>
      </c>
      <c r="BE163" s="80" t="str">
        <f>IF(ISNUMBER(#REF!),#REF!,"-")</f>
        <v>-</v>
      </c>
      <c r="BF163" s="79" t="str">
        <f>IF(ISNUMBER(#REF!),#REF!,"-")</f>
        <v>-</v>
      </c>
      <c r="BG163" s="80" t="str">
        <f>IF(ISNUMBER(#REF!),#REF!,"-")</f>
        <v>-</v>
      </c>
      <c r="BH163" s="79" t="str">
        <f>IF(ISNUMBER(#REF!),#REF!,"-")</f>
        <v>-</v>
      </c>
      <c r="BI163" s="80" t="str">
        <f>IF(ISNUMBER(#REF!),#REF!,"-")</f>
        <v>-</v>
      </c>
      <c r="BJ163" s="4"/>
      <c r="BK163" s="4"/>
      <c r="BL163" s="4"/>
      <c r="BM163" s="4"/>
      <c r="BN163" s="4"/>
      <c r="BO163" s="4"/>
      <c r="BP163" s="4"/>
      <c r="BQ163" s="4"/>
      <c r="BR163" s="4"/>
      <c r="BS163" s="4"/>
    </row>
    <row r="164" spans="7:71" s="88" customFormat="1" x14ac:dyDescent="0.25">
      <c r="G164" s="75">
        <v>65.5</v>
      </c>
      <c r="H164" s="79" t="str">
        <f>IF(ISNUMBER(#REF!),#REF!,"-")</f>
        <v>-</v>
      </c>
      <c r="I164" s="80" t="str">
        <f>IF(ISNUMBER(#REF!),#REF!,"-")</f>
        <v>-</v>
      </c>
      <c r="J164" s="79" t="str">
        <f>IF(ISNUMBER(#REF!),#REF!,"-")</f>
        <v>-</v>
      </c>
      <c r="K164" s="80" t="str">
        <f>IF(ISNUMBER(#REF!),#REF!,"-")</f>
        <v>-</v>
      </c>
      <c r="L164" s="79" t="str">
        <f>IF(ISNUMBER(#REF!),#REF!,"-")</f>
        <v>-</v>
      </c>
      <c r="M164" s="80" t="str">
        <f>IF(ISNUMBER(#REF!),#REF!,"-")</f>
        <v>-</v>
      </c>
      <c r="N164" s="79" t="str">
        <f>IF(ISNUMBER(#REF!),#REF!,"-")</f>
        <v>-</v>
      </c>
      <c r="O164" s="80" t="str">
        <f>IF(ISNUMBER(#REF!),#REF!,"-")</f>
        <v>-</v>
      </c>
      <c r="P164" s="79" t="str">
        <f>IF(ISNUMBER(#REF!),#REF!,"-")</f>
        <v>-</v>
      </c>
      <c r="Q164" s="80" t="str">
        <f>IF(ISNUMBER(#REF!),#REF!,"-")</f>
        <v>-</v>
      </c>
      <c r="R164" s="79" t="str">
        <f>IF(ISNUMBER(#REF!),#REF!,"-")</f>
        <v>-</v>
      </c>
      <c r="S164" s="80" t="str">
        <f>IF(ISNUMBER(#REF!),#REF!,"-")</f>
        <v>-</v>
      </c>
      <c r="T164" s="79" t="str">
        <f>IF(ISNUMBER(#REF!),#REF!,"-")</f>
        <v>-</v>
      </c>
      <c r="U164" s="80" t="str">
        <f>IF(ISNUMBER(#REF!),#REF!,"-")</f>
        <v>-</v>
      </c>
      <c r="V164" s="79" t="str">
        <f>IF(ISNUMBER(#REF!),#REF!,"-")</f>
        <v>-</v>
      </c>
      <c r="W164" s="80" t="str">
        <f>IF(ISNUMBER(#REF!),#REF!,"-")</f>
        <v>-</v>
      </c>
      <c r="X164" s="79" t="str">
        <f>IF(ISNUMBER(#REF!),#REF!,"-")</f>
        <v>-</v>
      </c>
      <c r="Y164" s="80" t="str">
        <f>IF(ISNUMBER(#REF!),#REF!,"-")</f>
        <v>-</v>
      </c>
      <c r="Z164" s="79" t="str">
        <f>IF(ISNUMBER(#REF!),#REF!,"-")</f>
        <v>-</v>
      </c>
      <c r="AA164" s="80" t="str">
        <f>IF(ISNUMBER(#REF!),#REF!,"-")</f>
        <v>-</v>
      </c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O164" s="75">
        <v>65.5</v>
      </c>
      <c r="AP164" s="79" t="str">
        <f>IF(ISNUMBER(#REF!),#REF!,"-")</f>
        <v>-</v>
      </c>
      <c r="AQ164" s="80" t="str">
        <f>IF(ISNUMBER(#REF!),#REF!,"-")</f>
        <v>-</v>
      </c>
      <c r="AR164" s="79" t="str">
        <f>IF(ISNUMBER(#REF!),#REF!,"-")</f>
        <v>-</v>
      </c>
      <c r="AS164" s="80" t="str">
        <f>IF(ISNUMBER(#REF!),#REF!,"-")</f>
        <v>-</v>
      </c>
      <c r="AT164" s="79" t="str">
        <f>IF(ISNUMBER(#REF!),#REF!,"-")</f>
        <v>-</v>
      </c>
      <c r="AU164" s="80" t="str">
        <f>IF(ISNUMBER(#REF!),#REF!,"-")</f>
        <v>-</v>
      </c>
      <c r="AV164" s="79" t="str">
        <f>IF(ISNUMBER(#REF!),#REF!,"-")</f>
        <v>-</v>
      </c>
      <c r="AW164" s="80" t="str">
        <f>IF(ISNUMBER(#REF!),#REF!,"-")</f>
        <v>-</v>
      </c>
      <c r="AX164" s="79" t="str">
        <f>IF(ISNUMBER(#REF!),#REF!,"-")</f>
        <v>-</v>
      </c>
      <c r="AY164" s="80" t="str">
        <f>IF(ISNUMBER(#REF!),#REF!,"-")</f>
        <v>-</v>
      </c>
      <c r="AZ164" s="79" t="str">
        <f>IF(ISNUMBER(#REF!),#REF!,"-")</f>
        <v>-</v>
      </c>
      <c r="BA164" s="80" t="str">
        <f>IF(ISNUMBER(#REF!),#REF!,"-")</f>
        <v>-</v>
      </c>
      <c r="BB164" s="79" t="str">
        <f>IF(ISNUMBER(#REF!),#REF!,"-")</f>
        <v>-</v>
      </c>
      <c r="BC164" s="80" t="str">
        <f>IF(ISNUMBER(#REF!),#REF!,"-")</f>
        <v>-</v>
      </c>
      <c r="BD164" s="79" t="str">
        <f>IF(ISNUMBER(#REF!),#REF!,"-")</f>
        <v>-</v>
      </c>
      <c r="BE164" s="80" t="str">
        <f>IF(ISNUMBER(#REF!),#REF!,"-")</f>
        <v>-</v>
      </c>
      <c r="BF164" s="79" t="str">
        <f>IF(ISNUMBER(#REF!),#REF!,"-")</f>
        <v>-</v>
      </c>
      <c r="BG164" s="80" t="str">
        <f>IF(ISNUMBER(#REF!),#REF!,"-")</f>
        <v>-</v>
      </c>
      <c r="BH164" s="79" t="str">
        <f>IF(ISNUMBER(#REF!),#REF!,"-")</f>
        <v>-</v>
      </c>
      <c r="BI164" s="80" t="str">
        <f>IF(ISNUMBER(#REF!),#REF!,"-")</f>
        <v>-</v>
      </c>
      <c r="BJ164" s="4"/>
      <c r="BK164" s="4"/>
      <c r="BL164" s="4"/>
      <c r="BM164" s="4"/>
      <c r="BN164" s="4"/>
      <c r="BO164" s="4"/>
      <c r="BP164" s="4"/>
      <c r="BQ164" s="4"/>
      <c r="BR164" s="4"/>
      <c r="BS164" s="4"/>
    </row>
    <row r="165" spans="7:71" s="88" customFormat="1" x14ac:dyDescent="0.25">
      <c r="G165" s="75">
        <v>66</v>
      </c>
      <c r="H165" s="79" t="str">
        <f>IF(ISNUMBER(#REF!),#REF!,"-")</f>
        <v>-</v>
      </c>
      <c r="I165" s="80" t="str">
        <f>IF(ISNUMBER(#REF!),#REF!,"-")</f>
        <v>-</v>
      </c>
      <c r="J165" s="79" t="str">
        <f>IF(ISNUMBER(#REF!),#REF!,"-")</f>
        <v>-</v>
      </c>
      <c r="K165" s="80" t="str">
        <f>IF(ISNUMBER(#REF!),#REF!,"-")</f>
        <v>-</v>
      </c>
      <c r="L165" s="79" t="str">
        <f>IF(ISNUMBER(#REF!),#REF!,"-")</f>
        <v>-</v>
      </c>
      <c r="M165" s="80" t="str">
        <f>IF(ISNUMBER(#REF!),#REF!,"-")</f>
        <v>-</v>
      </c>
      <c r="N165" s="79" t="str">
        <f>IF(ISNUMBER(#REF!),#REF!,"-")</f>
        <v>-</v>
      </c>
      <c r="O165" s="80" t="str">
        <f>IF(ISNUMBER(#REF!),#REF!,"-")</f>
        <v>-</v>
      </c>
      <c r="P165" s="79" t="str">
        <f>IF(ISNUMBER(#REF!),#REF!,"-")</f>
        <v>-</v>
      </c>
      <c r="Q165" s="80" t="str">
        <f>IF(ISNUMBER(#REF!),#REF!,"-")</f>
        <v>-</v>
      </c>
      <c r="R165" s="79" t="str">
        <f>IF(ISNUMBER(#REF!),#REF!,"-")</f>
        <v>-</v>
      </c>
      <c r="S165" s="80" t="str">
        <f>IF(ISNUMBER(#REF!),#REF!,"-")</f>
        <v>-</v>
      </c>
      <c r="T165" s="79" t="str">
        <f>IF(ISNUMBER(#REF!),#REF!,"-")</f>
        <v>-</v>
      </c>
      <c r="U165" s="80" t="str">
        <f>IF(ISNUMBER(#REF!),#REF!,"-")</f>
        <v>-</v>
      </c>
      <c r="V165" s="79" t="str">
        <f>IF(ISNUMBER(#REF!),#REF!,"-")</f>
        <v>-</v>
      </c>
      <c r="W165" s="80" t="str">
        <f>IF(ISNUMBER(#REF!),#REF!,"-")</f>
        <v>-</v>
      </c>
      <c r="X165" s="79" t="str">
        <f>IF(ISNUMBER(#REF!),#REF!,"-")</f>
        <v>-</v>
      </c>
      <c r="Y165" s="80" t="str">
        <f>IF(ISNUMBER(#REF!),#REF!,"-")</f>
        <v>-</v>
      </c>
      <c r="Z165" s="79" t="str">
        <f>IF(ISNUMBER(#REF!),#REF!,"-")</f>
        <v>-</v>
      </c>
      <c r="AA165" s="80" t="str">
        <f>IF(ISNUMBER(#REF!),#REF!,"-")</f>
        <v>-</v>
      </c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O165" s="75">
        <v>66</v>
      </c>
      <c r="AP165" s="79" t="str">
        <f>IF(ISNUMBER(#REF!),#REF!,"-")</f>
        <v>-</v>
      </c>
      <c r="AQ165" s="80" t="str">
        <f>IF(ISNUMBER(#REF!),#REF!,"-")</f>
        <v>-</v>
      </c>
      <c r="AR165" s="79" t="str">
        <f>IF(ISNUMBER(#REF!),#REF!,"-")</f>
        <v>-</v>
      </c>
      <c r="AS165" s="80" t="str">
        <f>IF(ISNUMBER(#REF!),#REF!,"-")</f>
        <v>-</v>
      </c>
      <c r="AT165" s="79" t="str">
        <f>IF(ISNUMBER(#REF!),#REF!,"-")</f>
        <v>-</v>
      </c>
      <c r="AU165" s="80" t="str">
        <f>IF(ISNUMBER(#REF!),#REF!,"-")</f>
        <v>-</v>
      </c>
      <c r="AV165" s="79" t="str">
        <f>IF(ISNUMBER(#REF!),#REF!,"-")</f>
        <v>-</v>
      </c>
      <c r="AW165" s="80" t="str">
        <f>IF(ISNUMBER(#REF!),#REF!,"-")</f>
        <v>-</v>
      </c>
      <c r="AX165" s="79" t="str">
        <f>IF(ISNUMBER(#REF!),#REF!,"-")</f>
        <v>-</v>
      </c>
      <c r="AY165" s="80" t="str">
        <f>IF(ISNUMBER(#REF!),#REF!,"-")</f>
        <v>-</v>
      </c>
      <c r="AZ165" s="79" t="str">
        <f>IF(ISNUMBER(#REF!),#REF!,"-")</f>
        <v>-</v>
      </c>
      <c r="BA165" s="80" t="str">
        <f>IF(ISNUMBER(#REF!),#REF!,"-")</f>
        <v>-</v>
      </c>
      <c r="BB165" s="79" t="str">
        <f>IF(ISNUMBER(#REF!),#REF!,"-")</f>
        <v>-</v>
      </c>
      <c r="BC165" s="80" t="str">
        <f>IF(ISNUMBER(#REF!),#REF!,"-")</f>
        <v>-</v>
      </c>
      <c r="BD165" s="79" t="str">
        <f>IF(ISNUMBER(#REF!),#REF!,"-")</f>
        <v>-</v>
      </c>
      <c r="BE165" s="80" t="str">
        <f>IF(ISNUMBER(#REF!),#REF!,"-")</f>
        <v>-</v>
      </c>
      <c r="BF165" s="79" t="str">
        <f>IF(ISNUMBER(#REF!),#REF!,"-")</f>
        <v>-</v>
      </c>
      <c r="BG165" s="80" t="str">
        <f>IF(ISNUMBER(#REF!),#REF!,"-")</f>
        <v>-</v>
      </c>
      <c r="BH165" s="79" t="str">
        <f>IF(ISNUMBER(#REF!),#REF!,"-")</f>
        <v>-</v>
      </c>
      <c r="BI165" s="80" t="str">
        <f>IF(ISNUMBER(#REF!),#REF!,"-")</f>
        <v>-</v>
      </c>
      <c r="BJ165" s="4"/>
      <c r="BK165" s="4"/>
      <c r="BL165" s="4"/>
      <c r="BM165" s="4"/>
      <c r="BN165" s="4"/>
      <c r="BO165" s="4"/>
      <c r="BP165" s="4"/>
      <c r="BQ165" s="4"/>
      <c r="BR165" s="4"/>
      <c r="BS165" s="4"/>
    </row>
    <row r="166" spans="7:71" s="88" customFormat="1" x14ac:dyDescent="0.25">
      <c r="G166" s="75">
        <v>66.5</v>
      </c>
      <c r="H166" s="79" t="str">
        <f>IF(ISNUMBER(#REF!),#REF!,"-")</f>
        <v>-</v>
      </c>
      <c r="I166" s="80" t="str">
        <f>IF(ISNUMBER(#REF!),#REF!,"-")</f>
        <v>-</v>
      </c>
      <c r="J166" s="79" t="str">
        <f>IF(ISNUMBER(#REF!),#REF!,"-")</f>
        <v>-</v>
      </c>
      <c r="K166" s="80" t="str">
        <f>IF(ISNUMBER(#REF!),#REF!,"-")</f>
        <v>-</v>
      </c>
      <c r="L166" s="79" t="str">
        <f>IF(ISNUMBER(#REF!),#REF!,"-")</f>
        <v>-</v>
      </c>
      <c r="M166" s="80" t="str">
        <f>IF(ISNUMBER(#REF!),#REF!,"-")</f>
        <v>-</v>
      </c>
      <c r="N166" s="79" t="str">
        <f>IF(ISNUMBER(#REF!),#REF!,"-")</f>
        <v>-</v>
      </c>
      <c r="O166" s="80" t="str">
        <f>IF(ISNUMBER(#REF!),#REF!,"-")</f>
        <v>-</v>
      </c>
      <c r="P166" s="79" t="str">
        <f>IF(ISNUMBER(#REF!),#REF!,"-")</f>
        <v>-</v>
      </c>
      <c r="Q166" s="80" t="str">
        <f>IF(ISNUMBER(#REF!),#REF!,"-")</f>
        <v>-</v>
      </c>
      <c r="R166" s="79" t="str">
        <f>IF(ISNUMBER(#REF!),#REF!,"-")</f>
        <v>-</v>
      </c>
      <c r="S166" s="80" t="str">
        <f>IF(ISNUMBER(#REF!),#REF!,"-")</f>
        <v>-</v>
      </c>
      <c r="T166" s="79" t="str">
        <f>IF(ISNUMBER(#REF!),#REF!,"-")</f>
        <v>-</v>
      </c>
      <c r="U166" s="80" t="str">
        <f>IF(ISNUMBER(#REF!),#REF!,"-")</f>
        <v>-</v>
      </c>
      <c r="V166" s="79" t="str">
        <f>IF(ISNUMBER(#REF!),#REF!,"-")</f>
        <v>-</v>
      </c>
      <c r="W166" s="80" t="str">
        <f>IF(ISNUMBER(#REF!),#REF!,"-")</f>
        <v>-</v>
      </c>
      <c r="X166" s="79" t="str">
        <f>IF(ISNUMBER(#REF!),#REF!,"-")</f>
        <v>-</v>
      </c>
      <c r="Y166" s="80" t="str">
        <f>IF(ISNUMBER(#REF!),#REF!,"-")</f>
        <v>-</v>
      </c>
      <c r="Z166" s="79" t="str">
        <f>IF(ISNUMBER(#REF!),#REF!,"-")</f>
        <v>-</v>
      </c>
      <c r="AA166" s="80" t="str">
        <f>IF(ISNUMBER(#REF!),#REF!,"-")</f>
        <v>-</v>
      </c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O166" s="75">
        <v>66.5</v>
      </c>
      <c r="AP166" s="79" t="str">
        <f>IF(ISNUMBER(#REF!),#REF!,"-")</f>
        <v>-</v>
      </c>
      <c r="AQ166" s="80" t="str">
        <f>IF(ISNUMBER(#REF!),#REF!,"-")</f>
        <v>-</v>
      </c>
      <c r="AR166" s="79" t="str">
        <f>IF(ISNUMBER(#REF!),#REF!,"-")</f>
        <v>-</v>
      </c>
      <c r="AS166" s="80" t="str">
        <f>IF(ISNUMBER(#REF!),#REF!,"-")</f>
        <v>-</v>
      </c>
      <c r="AT166" s="79" t="str">
        <f>IF(ISNUMBER(#REF!),#REF!,"-")</f>
        <v>-</v>
      </c>
      <c r="AU166" s="80" t="str">
        <f>IF(ISNUMBER(#REF!),#REF!,"-")</f>
        <v>-</v>
      </c>
      <c r="AV166" s="79" t="str">
        <f>IF(ISNUMBER(#REF!),#REF!,"-")</f>
        <v>-</v>
      </c>
      <c r="AW166" s="80" t="str">
        <f>IF(ISNUMBER(#REF!),#REF!,"-")</f>
        <v>-</v>
      </c>
      <c r="AX166" s="79" t="str">
        <f>IF(ISNUMBER(#REF!),#REF!,"-")</f>
        <v>-</v>
      </c>
      <c r="AY166" s="80" t="str">
        <f>IF(ISNUMBER(#REF!),#REF!,"-")</f>
        <v>-</v>
      </c>
      <c r="AZ166" s="79" t="str">
        <f>IF(ISNUMBER(#REF!),#REF!,"-")</f>
        <v>-</v>
      </c>
      <c r="BA166" s="80" t="str">
        <f>IF(ISNUMBER(#REF!),#REF!,"-")</f>
        <v>-</v>
      </c>
      <c r="BB166" s="79" t="str">
        <f>IF(ISNUMBER(#REF!),#REF!,"-")</f>
        <v>-</v>
      </c>
      <c r="BC166" s="80" t="str">
        <f>IF(ISNUMBER(#REF!),#REF!,"-")</f>
        <v>-</v>
      </c>
      <c r="BD166" s="79" t="str">
        <f>IF(ISNUMBER(#REF!),#REF!,"-")</f>
        <v>-</v>
      </c>
      <c r="BE166" s="80" t="str">
        <f>IF(ISNUMBER(#REF!),#REF!,"-")</f>
        <v>-</v>
      </c>
      <c r="BF166" s="79" t="str">
        <f>IF(ISNUMBER(#REF!),#REF!,"-")</f>
        <v>-</v>
      </c>
      <c r="BG166" s="80" t="str">
        <f>IF(ISNUMBER(#REF!),#REF!,"-")</f>
        <v>-</v>
      </c>
      <c r="BH166" s="79" t="str">
        <f>IF(ISNUMBER(#REF!),#REF!,"-")</f>
        <v>-</v>
      </c>
      <c r="BI166" s="80" t="str">
        <f>IF(ISNUMBER(#REF!),#REF!,"-")</f>
        <v>-</v>
      </c>
      <c r="BJ166" s="4"/>
      <c r="BK166" s="4"/>
      <c r="BL166" s="4"/>
      <c r="BM166" s="4"/>
      <c r="BN166" s="4"/>
      <c r="BO166" s="4"/>
      <c r="BP166" s="4"/>
      <c r="BQ166" s="4"/>
      <c r="BR166" s="4"/>
      <c r="BS166" s="4"/>
    </row>
    <row r="167" spans="7:71" s="88" customFormat="1" x14ac:dyDescent="0.25">
      <c r="G167" s="75">
        <v>67</v>
      </c>
      <c r="H167" s="79" t="str">
        <f>IF(ISNUMBER(#REF!),#REF!,"-")</f>
        <v>-</v>
      </c>
      <c r="I167" s="80" t="str">
        <f>IF(ISNUMBER(#REF!),#REF!,"-")</f>
        <v>-</v>
      </c>
      <c r="J167" s="79" t="str">
        <f>IF(ISNUMBER(#REF!),#REF!,"-")</f>
        <v>-</v>
      </c>
      <c r="K167" s="80" t="str">
        <f>IF(ISNUMBER(#REF!),#REF!,"-")</f>
        <v>-</v>
      </c>
      <c r="L167" s="79" t="str">
        <f>IF(ISNUMBER(#REF!),#REF!,"-")</f>
        <v>-</v>
      </c>
      <c r="M167" s="80" t="str">
        <f>IF(ISNUMBER(#REF!),#REF!,"-")</f>
        <v>-</v>
      </c>
      <c r="N167" s="79" t="str">
        <f>IF(ISNUMBER(#REF!),#REF!,"-")</f>
        <v>-</v>
      </c>
      <c r="O167" s="80" t="str">
        <f>IF(ISNUMBER(#REF!),#REF!,"-")</f>
        <v>-</v>
      </c>
      <c r="P167" s="79" t="str">
        <f>IF(ISNUMBER(#REF!),#REF!,"-")</f>
        <v>-</v>
      </c>
      <c r="Q167" s="80" t="str">
        <f>IF(ISNUMBER(#REF!),#REF!,"-")</f>
        <v>-</v>
      </c>
      <c r="R167" s="79" t="str">
        <f>IF(ISNUMBER(#REF!),#REF!,"-")</f>
        <v>-</v>
      </c>
      <c r="S167" s="80" t="str">
        <f>IF(ISNUMBER(#REF!),#REF!,"-")</f>
        <v>-</v>
      </c>
      <c r="T167" s="79" t="str">
        <f>IF(ISNUMBER(#REF!),#REF!,"-")</f>
        <v>-</v>
      </c>
      <c r="U167" s="80" t="str">
        <f>IF(ISNUMBER(#REF!),#REF!,"-")</f>
        <v>-</v>
      </c>
      <c r="V167" s="79" t="str">
        <f>IF(ISNUMBER(#REF!),#REF!,"-")</f>
        <v>-</v>
      </c>
      <c r="W167" s="80" t="str">
        <f>IF(ISNUMBER(#REF!),#REF!,"-")</f>
        <v>-</v>
      </c>
      <c r="X167" s="79" t="str">
        <f>IF(ISNUMBER(#REF!),#REF!,"-")</f>
        <v>-</v>
      </c>
      <c r="Y167" s="80" t="str">
        <f>IF(ISNUMBER(#REF!),#REF!,"-")</f>
        <v>-</v>
      </c>
      <c r="Z167" s="79" t="str">
        <f>IF(ISNUMBER(#REF!),#REF!,"-")</f>
        <v>-</v>
      </c>
      <c r="AA167" s="80" t="str">
        <f>IF(ISNUMBER(#REF!),#REF!,"-")</f>
        <v>-</v>
      </c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O167" s="75">
        <v>67</v>
      </c>
      <c r="AP167" s="79" t="str">
        <f>IF(ISNUMBER(#REF!),#REF!,"-")</f>
        <v>-</v>
      </c>
      <c r="AQ167" s="80" t="str">
        <f>IF(ISNUMBER(#REF!),#REF!,"-")</f>
        <v>-</v>
      </c>
      <c r="AR167" s="79" t="str">
        <f>IF(ISNUMBER(#REF!),#REF!,"-")</f>
        <v>-</v>
      </c>
      <c r="AS167" s="80" t="str">
        <f>IF(ISNUMBER(#REF!),#REF!,"-")</f>
        <v>-</v>
      </c>
      <c r="AT167" s="79" t="str">
        <f>IF(ISNUMBER(#REF!),#REF!,"-")</f>
        <v>-</v>
      </c>
      <c r="AU167" s="80" t="str">
        <f>IF(ISNUMBER(#REF!),#REF!,"-")</f>
        <v>-</v>
      </c>
      <c r="AV167" s="79" t="str">
        <f>IF(ISNUMBER(#REF!),#REF!,"-")</f>
        <v>-</v>
      </c>
      <c r="AW167" s="80" t="str">
        <f>IF(ISNUMBER(#REF!),#REF!,"-")</f>
        <v>-</v>
      </c>
      <c r="AX167" s="79" t="str">
        <f>IF(ISNUMBER(#REF!),#REF!,"-")</f>
        <v>-</v>
      </c>
      <c r="AY167" s="80" t="str">
        <f>IF(ISNUMBER(#REF!),#REF!,"-")</f>
        <v>-</v>
      </c>
      <c r="AZ167" s="79" t="str">
        <f>IF(ISNUMBER(#REF!),#REF!,"-")</f>
        <v>-</v>
      </c>
      <c r="BA167" s="80" t="str">
        <f>IF(ISNUMBER(#REF!),#REF!,"-")</f>
        <v>-</v>
      </c>
      <c r="BB167" s="79" t="str">
        <f>IF(ISNUMBER(#REF!),#REF!,"-")</f>
        <v>-</v>
      </c>
      <c r="BC167" s="80" t="str">
        <f>IF(ISNUMBER(#REF!),#REF!,"-")</f>
        <v>-</v>
      </c>
      <c r="BD167" s="79" t="str">
        <f>IF(ISNUMBER(#REF!),#REF!,"-")</f>
        <v>-</v>
      </c>
      <c r="BE167" s="80" t="str">
        <f>IF(ISNUMBER(#REF!),#REF!,"-")</f>
        <v>-</v>
      </c>
      <c r="BF167" s="79" t="str">
        <f>IF(ISNUMBER(#REF!),#REF!,"-")</f>
        <v>-</v>
      </c>
      <c r="BG167" s="80" t="str">
        <f>IF(ISNUMBER(#REF!),#REF!,"-")</f>
        <v>-</v>
      </c>
      <c r="BH167" s="79" t="str">
        <f>IF(ISNUMBER(#REF!),#REF!,"-")</f>
        <v>-</v>
      </c>
      <c r="BI167" s="80" t="str">
        <f>IF(ISNUMBER(#REF!),#REF!,"-")</f>
        <v>-</v>
      </c>
      <c r="BJ167" s="4"/>
      <c r="BK167" s="4"/>
      <c r="BL167" s="4"/>
      <c r="BM167" s="4"/>
      <c r="BN167" s="4"/>
      <c r="BO167" s="4"/>
      <c r="BP167" s="4"/>
      <c r="BQ167" s="4"/>
      <c r="BR167" s="4"/>
      <c r="BS167" s="4"/>
    </row>
    <row r="168" spans="7:71" s="88" customFormat="1" x14ac:dyDescent="0.25">
      <c r="G168" s="75">
        <v>67.5</v>
      </c>
      <c r="H168" s="79" t="str">
        <f>IF(ISNUMBER(#REF!),#REF!,"-")</f>
        <v>-</v>
      </c>
      <c r="I168" s="80" t="str">
        <f>IF(ISNUMBER(#REF!),#REF!,"-")</f>
        <v>-</v>
      </c>
      <c r="J168" s="79" t="str">
        <f>IF(ISNUMBER(#REF!),#REF!,"-")</f>
        <v>-</v>
      </c>
      <c r="K168" s="80" t="str">
        <f>IF(ISNUMBER(#REF!),#REF!,"-")</f>
        <v>-</v>
      </c>
      <c r="L168" s="79" t="str">
        <f>IF(ISNUMBER(#REF!),#REF!,"-")</f>
        <v>-</v>
      </c>
      <c r="M168" s="80" t="str">
        <f>IF(ISNUMBER(#REF!),#REF!,"-")</f>
        <v>-</v>
      </c>
      <c r="N168" s="79" t="str">
        <f>IF(ISNUMBER(#REF!),#REF!,"-")</f>
        <v>-</v>
      </c>
      <c r="O168" s="80" t="str">
        <f>IF(ISNUMBER(#REF!),#REF!,"-")</f>
        <v>-</v>
      </c>
      <c r="P168" s="79" t="str">
        <f>IF(ISNUMBER(#REF!),#REF!,"-")</f>
        <v>-</v>
      </c>
      <c r="Q168" s="80" t="str">
        <f>IF(ISNUMBER(#REF!),#REF!,"-")</f>
        <v>-</v>
      </c>
      <c r="R168" s="79" t="str">
        <f>IF(ISNUMBER(#REF!),#REF!,"-")</f>
        <v>-</v>
      </c>
      <c r="S168" s="80" t="str">
        <f>IF(ISNUMBER(#REF!),#REF!,"-")</f>
        <v>-</v>
      </c>
      <c r="T168" s="79" t="str">
        <f>IF(ISNUMBER(#REF!),#REF!,"-")</f>
        <v>-</v>
      </c>
      <c r="U168" s="80" t="str">
        <f>IF(ISNUMBER(#REF!),#REF!,"-")</f>
        <v>-</v>
      </c>
      <c r="V168" s="79" t="str">
        <f>IF(ISNUMBER(#REF!),#REF!,"-")</f>
        <v>-</v>
      </c>
      <c r="W168" s="80" t="str">
        <f>IF(ISNUMBER(#REF!),#REF!,"-")</f>
        <v>-</v>
      </c>
      <c r="X168" s="79" t="str">
        <f>IF(ISNUMBER(#REF!),#REF!,"-")</f>
        <v>-</v>
      </c>
      <c r="Y168" s="80" t="str">
        <f>IF(ISNUMBER(#REF!),#REF!,"-")</f>
        <v>-</v>
      </c>
      <c r="Z168" s="79" t="str">
        <f>IF(ISNUMBER(#REF!),#REF!,"-")</f>
        <v>-</v>
      </c>
      <c r="AA168" s="80" t="str">
        <f>IF(ISNUMBER(#REF!),#REF!,"-")</f>
        <v>-</v>
      </c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O168" s="75">
        <v>67.5</v>
      </c>
      <c r="AP168" s="79" t="str">
        <f>IF(ISNUMBER(#REF!),#REF!,"-")</f>
        <v>-</v>
      </c>
      <c r="AQ168" s="80" t="str">
        <f>IF(ISNUMBER(#REF!),#REF!,"-")</f>
        <v>-</v>
      </c>
      <c r="AR168" s="79" t="str">
        <f>IF(ISNUMBER(#REF!),#REF!,"-")</f>
        <v>-</v>
      </c>
      <c r="AS168" s="80" t="str">
        <f>IF(ISNUMBER(#REF!),#REF!,"-")</f>
        <v>-</v>
      </c>
      <c r="AT168" s="79" t="str">
        <f>IF(ISNUMBER(#REF!),#REF!,"-")</f>
        <v>-</v>
      </c>
      <c r="AU168" s="80" t="str">
        <f>IF(ISNUMBER(#REF!),#REF!,"-")</f>
        <v>-</v>
      </c>
      <c r="AV168" s="79" t="str">
        <f>IF(ISNUMBER(#REF!),#REF!,"-")</f>
        <v>-</v>
      </c>
      <c r="AW168" s="80" t="str">
        <f>IF(ISNUMBER(#REF!),#REF!,"-")</f>
        <v>-</v>
      </c>
      <c r="AX168" s="79" t="str">
        <f>IF(ISNUMBER(#REF!),#REF!,"-")</f>
        <v>-</v>
      </c>
      <c r="AY168" s="80" t="str">
        <f>IF(ISNUMBER(#REF!),#REF!,"-")</f>
        <v>-</v>
      </c>
      <c r="AZ168" s="79" t="str">
        <f>IF(ISNUMBER(#REF!),#REF!,"-")</f>
        <v>-</v>
      </c>
      <c r="BA168" s="80" t="str">
        <f>IF(ISNUMBER(#REF!),#REF!,"-")</f>
        <v>-</v>
      </c>
      <c r="BB168" s="79" t="str">
        <f>IF(ISNUMBER(#REF!),#REF!,"-")</f>
        <v>-</v>
      </c>
      <c r="BC168" s="80" t="str">
        <f>IF(ISNUMBER(#REF!),#REF!,"-")</f>
        <v>-</v>
      </c>
      <c r="BD168" s="79" t="str">
        <f>IF(ISNUMBER(#REF!),#REF!,"-")</f>
        <v>-</v>
      </c>
      <c r="BE168" s="80" t="str">
        <f>IF(ISNUMBER(#REF!),#REF!,"-")</f>
        <v>-</v>
      </c>
      <c r="BF168" s="79" t="str">
        <f>IF(ISNUMBER(#REF!),#REF!,"-")</f>
        <v>-</v>
      </c>
      <c r="BG168" s="80" t="str">
        <f>IF(ISNUMBER(#REF!),#REF!,"-")</f>
        <v>-</v>
      </c>
      <c r="BH168" s="79" t="str">
        <f>IF(ISNUMBER(#REF!),#REF!,"-")</f>
        <v>-</v>
      </c>
      <c r="BI168" s="80" t="str">
        <f>IF(ISNUMBER(#REF!),#REF!,"-")</f>
        <v>-</v>
      </c>
      <c r="BJ168" s="4"/>
      <c r="BK168" s="4"/>
      <c r="BL168" s="4"/>
      <c r="BM168" s="4"/>
      <c r="BN168" s="4"/>
      <c r="BO168" s="4"/>
      <c r="BP168" s="4"/>
      <c r="BQ168" s="4"/>
      <c r="BR168" s="4"/>
      <c r="BS168" s="4"/>
    </row>
    <row r="169" spans="7:71" s="88" customFormat="1" x14ac:dyDescent="0.25">
      <c r="G169" s="75">
        <v>68</v>
      </c>
      <c r="H169" s="79" t="str">
        <f>IF(ISNUMBER(#REF!),#REF!,"-")</f>
        <v>-</v>
      </c>
      <c r="I169" s="80" t="str">
        <f>IF(ISNUMBER(#REF!),#REF!,"-")</f>
        <v>-</v>
      </c>
      <c r="J169" s="79" t="str">
        <f>IF(ISNUMBER(#REF!),#REF!,"-")</f>
        <v>-</v>
      </c>
      <c r="K169" s="80" t="str">
        <f>IF(ISNUMBER(#REF!),#REF!,"-")</f>
        <v>-</v>
      </c>
      <c r="L169" s="79" t="str">
        <f>IF(ISNUMBER(#REF!),#REF!,"-")</f>
        <v>-</v>
      </c>
      <c r="M169" s="80" t="str">
        <f>IF(ISNUMBER(#REF!),#REF!,"-")</f>
        <v>-</v>
      </c>
      <c r="N169" s="79" t="str">
        <f>IF(ISNUMBER(#REF!),#REF!,"-")</f>
        <v>-</v>
      </c>
      <c r="O169" s="80" t="str">
        <f>IF(ISNUMBER(#REF!),#REF!,"-")</f>
        <v>-</v>
      </c>
      <c r="P169" s="79" t="str">
        <f>IF(ISNUMBER(#REF!),#REF!,"-")</f>
        <v>-</v>
      </c>
      <c r="Q169" s="80" t="str">
        <f>IF(ISNUMBER(#REF!),#REF!,"-")</f>
        <v>-</v>
      </c>
      <c r="R169" s="79" t="str">
        <f>IF(ISNUMBER(#REF!),#REF!,"-")</f>
        <v>-</v>
      </c>
      <c r="S169" s="80" t="str">
        <f>IF(ISNUMBER(#REF!),#REF!,"-")</f>
        <v>-</v>
      </c>
      <c r="T169" s="79" t="str">
        <f>IF(ISNUMBER(#REF!),#REF!,"-")</f>
        <v>-</v>
      </c>
      <c r="U169" s="80" t="str">
        <f>IF(ISNUMBER(#REF!),#REF!,"-")</f>
        <v>-</v>
      </c>
      <c r="V169" s="79" t="str">
        <f>IF(ISNUMBER(#REF!),#REF!,"-")</f>
        <v>-</v>
      </c>
      <c r="W169" s="80" t="str">
        <f>IF(ISNUMBER(#REF!),#REF!,"-")</f>
        <v>-</v>
      </c>
      <c r="X169" s="79" t="str">
        <f>IF(ISNUMBER(#REF!),#REF!,"-")</f>
        <v>-</v>
      </c>
      <c r="Y169" s="80" t="str">
        <f>IF(ISNUMBER(#REF!),#REF!,"-")</f>
        <v>-</v>
      </c>
      <c r="Z169" s="79" t="str">
        <f>IF(ISNUMBER(#REF!),#REF!,"-")</f>
        <v>-</v>
      </c>
      <c r="AA169" s="80" t="str">
        <f>IF(ISNUMBER(#REF!),#REF!,"-")</f>
        <v>-</v>
      </c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O169" s="75">
        <v>68</v>
      </c>
      <c r="AP169" s="79" t="str">
        <f>IF(ISNUMBER(#REF!),#REF!,"-")</f>
        <v>-</v>
      </c>
      <c r="AQ169" s="80" t="str">
        <f>IF(ISNUMBER(#REF!),#REF!,"-")</f>
        <v>-</v>
      </c>
      <c r="AR169" s="79" t="str">
        <f>IF(ISNUMBER(#REF!),#REF!,"-")</f>
        <v>-</v>
      </c>
      <c r="AS169" s="80" t="str">
        <f>IF(ISNUMBER(#REF!),#REF!,"-")</f>
        <v>-</v>
      </c>
      <c r="AT169" s="79" t="str">
        <f>IF(ISNUMBER(#REF!),#REF!,"-")</f>
        <v>-</v>
      </c>
      <c r="AU169" s="80" t="str">
        <f>IF(ISNUMBER(#REF!),#REF!,"-")</f>
        <v>-</v>
      </c>
      <c r="AV169" s="79" t="str">
        <f>IF(ISNUMBER(#REF!),#REF!,"-")</f>
        <v>-</v>
      </c>
      <c r="AW169" s="80" t="str">
        <f>IF(ISNUMBER(#REF!),#REF!,"-")</f>
        <v>-</v>
      </c>
      <c r="AX169" s="79" t="str">
        <f>IF(ISNUMBER(#REF!),#REF!,"-")</f>
        <v>-</v>
      </c>
      <c r="AY169" s="80" t="str">
        <f>IF(ISNUMBER(#REF!),#REF!,"-")</f>
        <v>-</v>
      </c>
      <c r="AZ169" s="79" t="str">
        <f>IF(ISNUMBER(#REF!),#REF!,"-")</f>
        <v>-</v>
      </c>
      <c r="BA169" s="80" t="str">
        <f>IF(ISNUMBER(#REF!),#REF!,"-")</f>
        <v>-</v>
      </c>
      <c r="BB169" s="79" t="str">
        <f>IF(ISNUMBER(#REF!),#REF!,"-")</f>
        <v>-</v>
      </c>
      <c r="BC169" s="80" t="str">
        <f>IF(ISNUMBER(#REF!),#REF!,"-")</f>
        <v>-</v>
      </c>
      <c r="BD169" s="79" t="str">
        <f>IF(ISNUMBER(#REF!),#REF!,"-")</f>
        <v>-</v>
      </c>
      <c r="BE169" s="80" t="str">
        <f>IF(ISNUMBER(#REF!),#REF!,"-")</f>
        <v>-</v>
      </c>
      <c r="BF169" s="79" t="str">
        <f>IF(ISNUMBER(#REF!),#REF!,"-")</f>
        <v>-</v>
      </c>
      <c r="BG169" s="80" t="str">
        <f>IF(ISNUMBER(#REF!),#REF!,"-")</f>
        <v>-</v>
      </c>
      <c r="BH169" s="79" t="str">
        <f>IF(ISNUMBER(#REF!),#REF!,"-")</f>
        <v>-</v>
      </c>
      <c r="BI169" s="80" t="str">
        <f>IF(ISNUMBER(#REF!),#REF!,"-")</f>
        <v>-</v>
      </c>
      <c r="BJ169" s="4"/>
      <c r="BK169" s="4"/>
      <c r="BL169" s="4"/>
      <c r="BM169" s="4"/>
      <c r="BN169" s="4"/>
      <c r="BO169" s="4"/>
      <c r="BP169" s="4"/>
      <c r="BQ169" s="4"/>
      <c r="BR169" s="4"/>
      <c r="BS169" s="4"/>
    </row>
    <row r="170" spans="7:71" s="88" customFormat="1" x14ac:dyDescent="0.25">
      <c r="G170" s="75">
        <v>68.5</v>
      </c>
      <c r="H170" s="79" t="str">
        <f>IF(ISNUMBER(#REF!),#REF!,"-")</f>
        <v>-</v>
      </c>
      <c r="I170" s="80" t="str">
        <f>IF(ISNUMBER(#REF!),#REF!,"-")</f>
        <v>-</v>
      </c>
      <c r="J170" s="79" t="str">
        <f>IF(ISNUMBER(#REF!),#REF!,"-")</f>
        <v>-</v>
      </c>
      <c r="K170" s="80" t="str">
        <f>IF(ISNUMBER(#REF!),#REF!,"-")</f>
        <v>-</v>
      </c>
      <c r="L170" s="79" t="str">
        <f>IF(ISNUMBER(#REF!),#REF!,"-")</f>
        <v>-</v>
      </c>
      <c r="M170" s="80" t="str">
        <f>IF(ISNUMBER(#REF!),#REF!,"-")</f>
        <v>-</v>
      </c>
      <c r="N170" s="79" t="str">
        <f>IF(ISNUMBER(#REF!),#REF!,"-")</f>
        <v>-</v>
      </c>
      <c r="O170" s="80" t="str">
        <f>IF(ISNUMBER(#REF!),#REF!,"-")</f>
        <v>-</v>
      </c>
      <c r="P170" s="79" t="str">
        <f>IF(ISNUMBER(#REF!),#REF!,"-")</f>
        <v>-</v>
      </c>
      <c r="Q170" s="80" t="str">
        <f>IF(ISNUMBER(#REF!),#REF!,"-")</f>
        <v>-</v>
      </c>
      <c r="R170" s="79" t="str">
        <f>IF(ISNUMBER(#REF!),#REF!,"-")</f>
        <v>-</v>
      </c>
      <c r="S170" s="80" t="str">
        <f>IF(ISNUMBER(#REF!),#REF!,"-")</f>
        <v>-</v>
      </c>
      <c r="T170" s="79" t="str">
        <f>IF(ISNUMBER(#REF!),#REF!,"-")</f>
        <v>-</v>
      </c>
      <c r="U170" s="80" t="str">
        <f>IF(ISNUMBER(#REF!),#REF!,"-")</f>
        <v>-</v>
      </c>
      <c r="V170" s="79" t="str">
        <f>IF(ISNUMBER(#REF!),#REF!,"-")</f>
        <v>-</v>
      </c>
      <c r="W170" s="80" t="str">
        <f>IF(ISNUMBER(#REF!),#REF!,"-")</f>
        <v>-</v>
      </c>
      <c r="X170" s="79" t="str">
        <f>IF(ISNUMBER(#REF!),#REF!,"-")</f>
        <v>-</v>
      </c>
      <c r="Y170" s="80" t="str">
        <f>IF(ISNUMBER(#REF!),#REF!,"-")</f>
        <v>-</v>
      </c>
      <c r="Z170" s="79" t="str">
        <f>IF(ISNUMBER(#REF!),#REF!,"-")</f>
        <v>-</v>
      </c>
      <c r="AA170" s="80" t="str">
        <f>IF(ISNUMBER(#REF!),#REF!,"-")</f>
        <v>-</v>
      </c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O170" s="75">
        <v>68.5</v>
      </c>
      <c r="AP170" s="79" t="str">
        <f>IF(ISNUMBER(#REF!),#REF!,"-")</f>
        <v>-</v>
      </c>
      <c r="AQ170" s="80" t="str">
        <f>IF(ISNUMBER(#REF!),#REF!,"-")</f>
        <v>-</v>
      </c>
      <c r="AR170" s="79" t="str">
        <f>IF(ISNUMBER(#REF!),#REF!,"-")</f>
        <v>-</v>
      </c>
      <c r="AS170" s="80" t="str">
        <f>IF(ISNUMBER(#REF!),#REF!,"-")</f>
        <v>-</v>
      </c>
      <c r="AT170" s="79" t="str">
        <f>IF(ISNUMBER(#REF!),#REF!,"-")</f>
        <v>-</v>
      </c>
      <c r="AU170" s="80" t="str">
        <f>IF(ISNUMBER(#REF!),#REF!,"-")</f>
        <v>-</v>
      </c>
      <c r="AV170" s="79" t="str">
        <f>IF(ISNUMBER(#REF!),#REF!,"-")</f>
        <v>-</v>
      </c>
      <c r="AW170" s="80" t="str">
        <f>IF(ISNUMBER(#REF!),#REF!,"-")</f>
        <v>-</v>
      </c>
      <c r="AX170" s="79" t="str">
        <f>IF(ISNUMBER(#REF!),#REF!,"-")</f>
        <v>-</v>
      </c>
      <c r="AY170" s="80" t="str">
        <f>IF(ISNUMBER(#REF!),#REF!,"-")</f>
        <v>-</v>
      </c>
      <c r="AZ170" s="79" t="str">
        <f>IF(ISNUMBER(#REF!),#REF!,"-")</f>
        <v>-</v>
      </c>
      <c r="BA170" s="80" t="str">
        <f>IF(ISNUMBER(#REF!),#REF!,"-")</f>
        <v>-</v>
      </c>
      <c r="BB170" s="79" t="str">
        <f>IF(ISNUMBER(#REF!),#REF!,"-")</f>
        <v>-</v>
      </c>
      <c r="BC170" s="80" t="str">
        <f>IF(ISNUMBER(#REF!),#REF!,"-")</f>
        <v>-</v>
      </c>
      <c r="BD170" s="79" t="str">
        <f>IF(ISNUMBER(#REF!),#REF!,"-")</f>
        <v>-</v>
      </c>
      <c r="BE170" s="80" t="str">
        <f>IF(ISNUMBER(#REF!),#REF!,"-")</f>
        <v>-</v>
      </c>
      <c r="BF170" s="79" t="str">
        <f>IF(ISNUMBER(#REF!),#REF!,"-")</f>
        <v>-</v>
      </c>
      <c r="BG170" s="80" t="str">
        <f>IF(ISNUMBER(#REF!),#REF!,"-")</f>
        <v>-</v>
      </c>
      <c r="BH170" s="79" t="str">
        <f>IF(ISNUMBER(#REF!),#REF!,"-")</f>
        <v>-</v>
      </c>
      <c r="BI170" s="80" t="str">
        <f>IF(ISNUMBER(#REF!),#REF!,"-")</f>
        <v>-</v>
      </c>
      <c r="BJ170" s="4"/>
      <c r="BK170" s="4"/>
      <c r="BL170" s="4"/>
      <c r="BM170" s="4"/>
      <c r="BN170" s="4"/>
      <c r="BO170" s="4"/>
      <c r="BP170" s="4"/>
      <c r="BQ170" s="4"/>
      <c r="BR170" s="4"/>
      <c r="BS170" s="4"/>
    </row>
    <row r="171" spans="7:71" s="88" customFormat="1" x14ac:dyDescent="0.25">
      <c r="G171" s="75">
        <v>69</v>
      </c>
      <c r="H171" s="79" t="str">
        <f>IF(ISNUMBER(#REF!),#REF!,"-")</f>
        <v>-</v>
      </c>
      <c r="I171" s="80" t="str">
        <f>IF(ISNUMBER(#REF!),#REF!,"-")</f>
        <v>-</v>
      </c>
      <c r="J171" s="79" t="str">
        <f>IF(ISNUMBER(#REF!),#REF!,"-")</f>
        <v>-</v>
      </c>
      <c r="K171" s="80" t="str">
        <f>IF(ISNUMBER(#REF!),#REF!,"-")</f>
        <v>-</v>
      </c>
      <c r="L171" s="79" t="str">
        <f>IF(ISNUMBER(#REF!),#REF!,"-")</f>
        <v>-</v>
      </c>
      <c r="M171" s="80" t="str">
        <f>IF(ISNUMBER(#REF!),#REF!,"-")</f>
        <v>-</v>
      </c>
      <c r="N171" s="79" t="str">
        <f>IF(ISNUMBER(#REF!),#REF!,"-")</f>
        <v>-</v>
      </c>
      <c r="O171" s="80" t="str">
        <f>IF(ISNUMBER(#REF!),#REF!,"-")</f>
        <v>-</v>
      </c>
      <c r="P171" s="79" t="str">
        <f>IF(ISNUMBER(#REF!),#REF!,"-")</f>
        <v>-</v>
      </c>
      <c r="Q171" s="80" t="str">
        <f>IF(ISNUMBER(#REF!),#REF!,"-")</f>
        <v>-</v>
      </c>
      <c r="R171" s="79" t="str">
        <f>IF(ISNUMBER(#REF!),#REF!,"-")</f>
        <v>-</v>
      </c>
      <c r="S171" s="80" t="str">
        <f>IF(ISNUMBER(#REF!),#REF!,"-")</f>
        <v>-</v>
      </c>
      <c r="T171" s="79" t="str">
        <f>IF(ISNUMBER(#REF!),#REF!,"-")</f>
        <v>-</v>
      </c>
      <c r="U171" s="80" t="str">
        <f>IF(ISNUMBER(#REF!),#REF!,"-")</f>
        <v>-</v>
      </c>
      <c r="V171" s="79" t="str">
        <f>IF(ISNUMBER(#REF!),#REF!,"-")</f>
        <v>-</v>
      </c>
      <c r="W171" s="80" t="str">
        <f>IF(ISNUMBER(#REF!),#REF!,"-")</f>
        <v>-</v>
      </c>
      <c r="X171" s="79" t="str">
        <f>IF(ISNUMBER(#REF!),#REF!,"-")</f>
        <v>-</v>
      </c>
      <c r="Y171" s="80" t="str">
        <f>IF(ISNUMBER(#REF!),#REF!,"-")</f>
        <v>-</v>
      </c>
      <c r="Z171" s="79" t="str">
        <f>IF(ISNUMBER(#REF!),#REF!,"-")</f>
        <v>-</v>
      </c>
      <c r="AA171" s="80" t="str">
        <f>IF(ISNUMBER(#REF!),#REF!,"-")</f>
        <v>-</v>
      </c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O171" s="75">
        <v>69</v>
      </c>
      <c r="AP171" s="79" t="str">
        <f>IF(ISNUMBER(#REF!),#REF!,"-")</f>
        <v>-</v>
      </c>
      <c r="AQ171" s="80" t="str">
        <f>IF(ISNUMBER(#REF!),#REF!,"-")</f>
        <v>-</v>
      </c>
      <c r="AR171" s="79" t="str">
        <f>IF(ISNUMBER(#REF!),#REF!,"-")</f>
        <v>-</v>
      </c>
      <c r="AS171" s="80" t="str">
        <f>IF(ISNUMBER(#REF!),#REF!,"-")</f>
        <v>-</v>
      </c>
      <c r="AT171" s="79" t="str">
        <f>IF(ISNUMBER(#REF!),#REF!,"-")</f>
        <v>-</v>
      </c>
      <c r="AU171" s="80" t="str">
        <f>IF(ISNUMBER(#REF!),#REF!,"-")</f>
        <v>-</v>
      </c>
      <c r="AV171" s="79" t="str">
        <f>IF(ISNUMBER(#REF!),#REF!,"-")</f>
        <v>-</v>
      </c>
      <c r="AW171" s="80" t="str">
        <f>IF(ISNUMBER(#REF!),#REF!,"-")</f>
        <v>-</v>
      </c>
      <c r="AX171" s="79" t="str">
        <f>IF(ISNUMBER(#REF!),#REF!,"-")</f>
        <v>-</v>
      </c>
      <c r="AY171" s="80" t="str">
        <f>IF(ISNUMBER(#REF!),#REF!,"-")</f>
        <v>-</v>
      </c>
      <c r="AZ171" s="79" t="str">
        <f>IF(ISNUMBER(#REF!),#REF!,"-")</f>
        <v>-</v>
      </c>
      <c r="BA171" s="80" t="str">
        <f>IF(ISNUMBER(#REF!),#REF!,"-")</f>
        <v>-</v>
      </c>
      <c r="BB171" s="79" t="str">
        <f>IF(ISNUMBER(#REF!),#REF!,"-")</f>
        <v>-</v>
      </c>
      <c r="BC171" s="80" t="str">
        <f>IF(ISNUMBER(#REF!),#REF!,"-")</f>
        <v>-</v>
      </c>
      <c r="BD171" s="79" t="str">
        <f>IF(ISNUMBER(#REF!),#REF!,"-")</f>
        <v>-</v>
      </c>
      <c r="BE171" s="80" t="str">
        <f>IF(ISNUMBER(#REF!),#REF!,"-")</f>
        <v>-</v>
      </c>
      <c r="BF171" s="79" t="str">
        <f>IF(ISNUMBER(#REF!),#REF!,"-")</f>
        <v>-</v>
      </c>
      <c r="BG171" s="80" t="str">
        <f>IF(ISNUMBER(#REF!),#REF!,"-")</f>
        <v>-</v>
      </c>
      <c r="BH171" s="79" t="str">
        <f>IF(ISNUMBER(#REF!),#REF!,"-")</f>
        <v>-</v>
      </c>
      <c r="BI171" s="80" t="str">
        <f>IF(ISNUMBER(#REF!),#REF!,"-")</f>
        <v>-</v>
      </c>
      <c r="BJ171" s="4"/>
      <c r="BK171" s="4"/>
      <c r="BL171" s="4"/>
      <c r="BM171" s="4"/>
      <c r="BN171" s="4"/>
      <c r="BO171" s="4"/>
      <c r="BP171" s="4"/>
      <c r="BQ171" s="4"/>
      <c r="BR171" s="4"/>
      <c r="BS171" s="4"/>
    </row>
    <row r="172" spans="7:71" s="88" customFormat="1" x14ac:dyDescent="0.25">
      <c r="G172" s="75">
        <v>69.5</v>
      </c>
      <c r="H172" s="79" t="str">
        <f>IF(ISNUMBER(#REF!),#REF!,"-")</f>
        <v>-</v>
      </c>
      <c r="I172" s="80" t="str">
        <f>IF(ISNUMBER(#REF!),#REF!,"-")</f>
        <v>-</v>
      </c>
      <c r="J172" s="79" t="str">
        <f>IF(ISNUMBER(#REF!),#REF!,"-")</f>
        <v>-</v>
      </c>
      <c r="K172" s="80" t="str">
        <f>IF(ISNUMBER(#REF!),#REF!,"-")</f>
        <v>-</v>
      </c>
      <c r="L172" s="79" t="str">
        <f>IF(ISNUMBER(#REF!),#REF!,"-")</f>
        <v>-</v>
      </c>
      <c r="M172" s="80" t="str">
        <f>IF(ISNUMBER(#REF!),#REF!,"-")</f>
        <v>-</v>
      </c>
      <c r="N172" s="79" t="str">
        <f>IF(ISNUMBER(#REF!),#REF!,"-")</f>
        <v>-</v>
      </c>
      <c r="O172" s="80" t="str">
        <f>IF(ISNUMBER(#REF!),#REF!,"-")</f>
        <v>-</v>
      </c>
      <c r="P172" s="79" t="str">
        <f>IF(ISNUMBER(#REF!),#REF!,"-")</f>
        <v>-</v>
      </c>
      <c r="Q172" s="80" t="str">
        <f>IF(ISNUMBER(#REF!),#REF!,"-")</f>
        <v>-</v>
      </c>
      <c r="R172" s="79" t="str">
        <f>IF(ISNUMBER(#REF!),#REF!,"-")</f>
        <v>-</v>
      </c>
      <c r="S172" s="80" t="str">
        <f>IF(ISNUMBER(#REF!),#REF!,"-")</f>
        <v>-</v>
      </c>
      <c r="T172" s="79" t="str">
        <f>IF(ISNUMBER(#REF!),#REF!,"-")</f>
        <v>-</v>
      </c>
      <c r="U172" s="80" t="str">
        <f>IF(ISNUMBER(#REF!),#REF!,"-")</f>
        <v>-</v>
      </c>
      <c r="V172" s="79" t="str">
        <f>IF(ISNUMBER(#REF!),#REF!,"-")</f>
        <v>-</v>
      </c>
      <c r="W172" s="80" t="str">
        <f>IF(ISNUMBER(#REF!),#REF!,"-")</f>
        <v>-</v>
      </c>
      <c r="X172" s="79" t="str">
        <f>IF(ISNUMBER(#REF!),#REF!,"-")</f>
        <v>-</v>
      </c>
      <c r="Y172" s="80" t="str">
        <f>IF(ISNUMBER(#REF!),#REF!,"-")</f>
        <v>-</v>
      </c>
      <c r="Z172" s="79" t="str">
        <f>IF(ISNUMBER(#REF!),#REF!,"-")</f>
        <v>-</v>
      </c>
      <c r="AA172" s="80" t="str">
        <f>IF(ISNUMBER(#REF!),#REF!,"-")</f>
        <v>-</v>
      </c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O172" s="75">
        <v>69.5</v>
      </c>
      <c r="AP172" s="79" t="str">
        <f>IF(ISNUMBER(#REF!),#REF!,"-")</f>
        <v>-</v>
      </c>
      <c r="AQ172" s="80" t="str">
        <f>IF(ISNUMBER(#REF!),#REF!,"-")</f>
        <v>-</v>
      </c>
      <c r="AR172" s="79" t="str">
        <f>IF(ISNUMBER(#REF!),#REF!,"-")</f>
        <v>-</v>
      </c>
      <c r="AS172" s="80" t="str">
        <f>IF(ISNUMBER(#REF!),#REF!,"-")</f>
        <v>-</v>
      </c>
      <c r="AT172" s="79" t="str">
        <f>IF(ISNUMBER(#REF!),#REF!,"-")</f>
        <v>-</v>
      </c>
      <c r="AU172" s="80" t="str">
        <f>IF(ISNUMBER(#REF!),#REF!,"-")</f>
        <v>-</v>
      </c>
      <c r="AV172" s="79" t="str">
        <f>IF(ISNUMBER(#REF!),#REF!,"-")</f>
        <v>-</v>
      </c>
      <c r="AW172" s="80" t="str">
        <f>IF(ISNUMBER(#REF!),#REF!,"-")</f>
        <v>-</v>
      </c>
      <c r="AX172" s="79" t="str">
        <f>IF(ISNUMBER(#REF!),#REF!,"-")</f>
        <v>-</v>
      </c>
      <c r="AY172" s="80" t="str">
        <f>IF(ISNUMBER(#REF!),#REF!,"-")</f>
        <v>-</v>
      </c>
      <c r="AZ172" s="79" t="str">
        <f>IF(ISNUMBER(#REF!),#REF!,"-")</f>
        <v>-</v>
      </c>
      <c r="BA172" s="80" t="str">
        <f>IF(ISNUMBER(#REF!),#REF!,"-")</f>
        <v>-</v>
      </c>
      <c r="BB172" s="79" t="str">
        <f>IF(ISNUMBER(#REF!),#REF!,"-")</f>
        <v>-</v>
      </c>
      <c r="BC172" s="80" t="str">
        <f>IF(ISNUMBER(#REF!),#REF!,"-")</f>
        <v>-</v>
      </c>
      <c r="BD172" s="79" t="str">
        <f>IF(ISNUMBER(#REF!),#REF!,"-")</f>
        <v>-</v>
      </c>
      <c r="BE172" s="80" t="str">
        <f>IF(ISNUMBER(#REF!),#REF!,"-")</f>
        <v>-</v>
      </c>
      <c r="BF172" s="79" t="str">
        <f>IF(ISNUMBER(#REF!),#REF!,"-")</f>
        <v>-</v>
      </c>
      <c r="BG172" s="80" t="str">
        <f>IF(ISNUMBER(#REF!),#REF!,"-")</f>
        <v>-</v>
      </c>
      <c r="BH172" s="79" t="str">
        <f>IF(ISNUMBER(#REF!),#REF!,"-")</f>
        <v>-</v>
      </c>
      <c r="BI172" s="80" t="str">
        <f>IF(ISNUMBER(#REF!),#REF!,"-")</f>
        <v>-</v>
      </c>
      <c r="BJ172" s="4"/>
      <c r="BK172" s="4"/>
      <c r="BL172" s="4"/>
      <c r="BM172" s="4"/>
      <c r="BN172" s="4"/>
      <c r="BO172" s="4"/>
      <c r="BP172" s="4"/>
      <c r="BQ172" s="4"/>
      <c r="BR172" s="4"/>
      <c r="BS172" s="4"/>
    </row>
    <row r="173" spans="7:71" s="88" customFormat="1" x14ac:dyDescent="0.25">
      <c r="G173" s="75">
        <v>70</v>
      </c>
      <c r="H173" s="79" t="str">
        <f>IF(ISNUMBER(#REF!),#REF!,"-")</f>
        <v>-</v>
      </c>
      <c r="I173" s="80" t="str">
        <f>IF(ISNUMBER(#REF!),#REF!,"-")</f>
        <v>-</v>
      </c>
      <c r="J173" s="79" t="str">
        <f>IF(ISNUMBER(#REF!),#REF!,"-")</f>
        <v>-</v>
      </c>
      <c r="K173" s="80" t="str">
        <f>IF(ISNUMBER(#REF!),#REF!,"-")</f>
        <v>-</v>
      </c>
      <c r="L173" s="79" t="str">
        <f>IF(ISNUMBER(#REF!),#REF!,"-")</f>
        <v>-</v>
      </c>
      <c r="M173" s="80" t="str">
        <f>IF(ISNUMBER(#REF!),#REF!,"-")</f>
        <v>-</v>
      </c>
      <c r="N173" s="79" t="str">
        <f>IF(ISNUMBER(#REF!),#REF!,"-")</f>
        <v>-</v>
      </c>
      <c r="O173" s="80" t="str">
        <f>IF(ISNUMBER(#REF!),#REF!,"-")</f>
        <v>-</v>
      </c>
      <c r="P173" s="79" t="str">
        <f>IF(ISNUMBER(#REF!),#REF!,"-")</f>
        <v>-</v>
      </c>
      <c r="Q173" s="80" t="str">
        <f>IF(ISNUMBER(#REF!),#REF!,"-")</f>
        <v>-</v>
      </c>
      <c r="R173" s="79" t="str">
        <f>IF(ISNUMBER(#REF!),#REF!,"-")</f>
        <v>-</v>
      </c>
      <c r="S173" s="80" t="str">
        <f>IF(ISNUMBER(#REF!),#REF!,"-")</f>
        <v>-</v>
      </c>
      <c r="T173" s="79" t="str">
        <f>IF(ISNUMBER(#REF!),#REF!,"-")</f>
        <v>-</v>
      </c>
      <c r="U173" s="80" t="str">
        <f>IF(ISNUMBER(#REF!),#REF!,"-")</f>
        <v>-</v>
      </c>
      <c r="V173" s="79" t="str">
        <f>IF(ISNUMBER(#REF!),#REF!,"-")</f>
        <v>-</v>
      </c>
      <c r="W173" s="80" t="str">
        <f>IF(ISNUMBER(#REF!),#REF!,"-")</f>
        <v>-</v>
      </c>
      <c r="X173" s="79" t="str">
        <f>IF(ISNUMBER(#REF!),#REF!,"-")</f>
        <v>-</v>
      </c>
      <c r="Y173" s="80" t="str">
        <f>IF(ISNUMBER(#REF!),#REF!,"-")</f>
        <v>-</v>
      </c>
      <c r="Z173" s="79" t="str">
        <f>IF(ISNUMBER(#REF!),#REF!,"-")</f>
        <v>-</v>
      </c>
      <c r="AA173" s="80" t="str">
        <f>IF(ISNUMBER(#REF!),#REF!,"-")</f>
        <v>-</v>
      </c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O173" s="75">
        <v>70</v>
      </c>
      <c r="AP173" s="79" t="str">
        <f>IF(ISNUMBER(#REF!),#REF!,"-")</f>
        <v>-</v>
      </c>
      <c r="AQ173" s="80" t="str">
        <f>IF(ISNUMBER(#REF!),#REF!,"-")</f>
        <v>-</v>
      </c>
      <c r="AR173" s="79" t="str">
        <f>IF(ISNUMBER(#REF!),#REF!,"-")</f>
        <v>-</v>
      </c>
      <c r="AS173" s="80" t="str">
        <f>IF(ISNUMBER(#REF!),#REF!,"-")</f>
        <v>-</v>
      </c>
      <c r="AT173" s="79" t="str">
        <f>IF(ISNUMBER(#REF!),#REF!,"-")</f>
        <v>-</v>
      </c>
      <c r="AU173" s="80" t="str">
        <f>IF(ISNUMBER(#REF!),#REF!,"-")</f>
        <v>-</v>
      </c>
      <c r="AV173" s="79" t="str">
        <f>IF(ISNUMBER(#REF!),#REF!,"-")</f>
        <v>-</v>
      </c>
      <c r="AW173" s="80" t="str">
        <f>IF(ISNUMBER(#REF!),#REF!,"-")</f>
        <v>-</v>
      </c>
      <c r="AX173" s="79" t="str">
        <f>IF(ISNUMBER(#REF!),#REF!,"-")</f>
        <v>-</v>
      </c>
      <c r="AY173" s="80" t="str">
        <f>IF(ISNUMBER(#REF!),#REF!,"-")</f>
        <v>-</v>
      </c>
      <c r="AZ173" s="79" t="str">
        <f>IF(ISNUMBER(#REF!),#REF!,"-")</f>
        <v>-</v>
      </c>
      <c r="BA173" s="80" t="str">
        <f>IF(ISNUMBER(#REF!),#REF!,"-")</f>
        <v>-</v>
      </c>
      <c r="BB173" s="79" t="str">
        <f>IF(ISNUMBER(#REF!),#REF!,"-")</f>
        <v>-</v>
      </c>
      <c r="BC173" s="80" t="str">
        <f>IF(ISNUMBER(#REF!),#REF!,"-")</f>
        <v>-</v>
      </c>
      <c r="BD173" s="79" t="str">
        <f>IF(ISNUMBER(#REF!),#REF!,"-")</f>
        <v>-</v>
      </c>
      <c r="BE173" s="80" t="str">
        <f>IF(ISNUMBER(#REF!),#REF!,"-")</f>
        <v>-</v>
      </c>
      <c r="BF173" s="79" t="str">
        <f>IF(ISNUMBER(#REF!),#REF!,"-")</f>
        <v>-</v>
      </c>
      <c r="BG173" s="80" t="str">
        <f>IF(ISNUMBER(#REF!),#REF!,"-")</f>
        <v>-</v>
      </c>
      <c r="BH173" s="79" t="str">
        <f>IF(ISNUMBER(#REF!),#REF!,"-")</f>
        <v>-</v>
      </c>
      <c r="BI173" s="80" t="str">
        <f>IF(ISNUMBER(#REF!),#REF!,"-")</f>
        <v>-</v>
      </c>
      <c r="BJ173" s="4"/>
      <c r="BK173" s="4"/>
      <c r="BL173" s="4"/>
      <c r="BM173" s="4"/>
      <c r="BN173" s="4"/>
      <c r="BO173" s="4"/>
      <c r="BP173" s="4"/>
      <c r="BQ173" s="4"/>
      <c r="BR173" s="4"/>
      <c r="BS173" s="4"/>
    </row>
    <row r="174" spans="7:71" s="88" customFormat="1" x14ac:dyDescent="0.25">
      <c r="G174" s="75">
        <v>70.5</v>
      </c>
      <c r="H174" s="79" t="str">
        <f>IF(ISNUMBER(#REF!),#REF!,"-")</f>
        <v>-</v>
      </c>
      <c r="I174" s="80" t="str">
        <f>IF(ISNUMBER(#REF!),#REF!,"-")</f>
        <v>-</v>
      </c>
      <c r="J174" s="79" t="str">
        <f>IF(ISNUMBER(#REF!),#REF!,"-")</f>
        <v>-</v>
      </c>
      <c r="K174" s="80" t="str">
        <f>IF(ISNUMBER(#REF!),#REF!,"-")</f>
        <v>-</v>
      </c>
      <c r="L174" s="79" t="str">
        <f>IF(ISNUMBER(#REF!),#REF!,"-")</f>
        <v>-</v>
      </c>
      <c r="M174" s="80" t="str">
        <f>IF(ISNUMBER(#REF!),#REF!,"-")</f>
        <v>-</v>
      </c>
      <c r="N174" s="79" t="str">
        <f>IF(ISNUMBER(#REF!),#REF!,"-")</f>
        <v>-</v>
      </c>
      <c r="O174" s="80" t="str">
        <f>IF(ISNUMBER(#REF!),#REF!,"-")</f>
        <v>-</v>
      </c>
      <c r="P174" s="79" t="str">
        <f>IF(ISNUMBER(#REF!),#REF!,"-")</f>
        <v>-</v>
      </c>
      <c r="Q174" s="80" t="str">
        <f>IF(ISNUMBER(#REF!),#REF!,"-")</f>
        <v>-</v>
      </c>
      <c r="R174" s="79" t="str">
        <f>IF(ISNUMBER(#REF!),#REF!,"-")</f>
        <v>-</v>
      </c>
      <c r="S174" s="80" t="str">
        <f>IF(ISNUMBER(#REF!),#REF!,"-")</f>
        <v>-</v>
      </c>
      <c r="T174" s="79" t="str">
        <f>IF(ISNUMBER(#REF!),#REF!,"-")</f>
        <v>-</v>
      </c>
      <c r="U174" s="80" t="str">
        <f>IF(ISNUMBER(#REF!),#REF!,"-")</f>
        <v>-</v>
      </c>
      <c r="V174" s="79" t="str">
        <f>IF(ISNUMBER(#REF!),#REF!,"-")</f>
        <v>-</v>
      </c>
      <c r="W174" s="80" t="str">
        <f>IF(ISNUMBER(#REF!),#REF!,"-")</f>
        <v>-</v>
      </c>
      <c r="X174" s="79" t="str">
        <f>IF(ISNUMBER(#REF!),#REF!,"-")</f>
        <v>-</v>
      </c>
      <c r="Y174" s="80" t="str">
        <f>IF(ISNUMBER(#REF!),#REF!,"-")</f>
        <v>-</v>
      </c>
      <c r="Z174" s="79" t="str">
        <f>IF(ISNUMBER(#REF!),#REF!,"-")</f>
        <v>-</v>
      </c>
      <c r="AA174" s="80" t="str">
        <f>IF(ISNUMBER(#REF!),#REF!,"-")</f>
        <v>-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O174" s="75">
        <v>70.5</v>
      </c>
      <c r="AP174" s="79" t="str">
        <f>IF(ISNUMBER(#REF!),#REF!,"-")</f>
        <v>-</v>
      </c>
      <c r="AQ174" s="80" t="str">
        <f>IF(ISNUMBER(#REF!),#REF!,"-")</f>
        <v>-</v>
      </c>
      <c r="AR174" s="79" t="str">
        <f>IF(ISNUMBER(#REF!),#REF!,"-")</f>
        <v>-</v>
      </c>
      <c r="AS174" s="80" t="str">
        <f>IF(ISNUMBER(#REF!),#REF!,"-")</f>
        <v>-</v>
      </c>
      <c r="AT174" s="79" t="str">
        <f>IF(ISNUMBER(#REF!),#REF!,"-")</f>
        <v>-</v>
      </c>
      <c r="AU174" s="80" t="str">
        <f>IF(ISNUMBER(#REF!),#REF!,"-")</f>
        <v>-</v>
      </c>
      <c r="AV174" s="79" t="str">
        <f>IF(ISNUMBER(#REF!),#REF!,"-")</f>
        <v>-</v>
      </c>
      <c r="AW174" s="80" t="str">
        <f>IF(ISNUMBER(#REF!),#REF!,"-")</f>
        <v>-</v>
      </c>
      <c r="AX174" s="79" t="str">
        <f>IF(ISNUMBER(#REF!),#REF!,"-")</f>
        <v>-</v>
      </c>
      <c r="AY174" s="80" t="str">
        <f>IF(ISNUMBER(#REF!),#REF!,"-")</f>
        <v>-</v>
      </c>
      <c r="AZ174" s="79" t="str">
        <f>IF(ISNUMBER(#REF!),#REF!,"-")</f>
        <v>-</v>
      </c>
      <c r="BA174" s="80" t="str">
        <f>IF(ISNUMBER(#REF!),#REF!,"-")</f>
        <v>-</v>
      </c>
      <c r="BB174" s="79" t="str">
        <f>IF(ISNUMBER(#REF!),#REF!,"-")</f>
        <v>-</v>
      </c>
      <c r="BC174" s="80" t="str">
        <f>IF(ISNUMBER(#REF!),#REF!,"-")</f>
        <v>-</v>
      </c>
      <c r="BD174" s="79" t="str">
        <f>IF(ISNUMBER(#REF!),#REF!,"-")</f>
        <v>-</v>
      </c>
      <c r="BE174" s="80" t="str">
        <f>IF(ISNUMBER(#REF!),#REF!,"-")</f>
        <v>-</v>
      </c>
      <c r="BF174" s="79" t="str">
        <f>IF(ISNUMBER(#REF!),#REF!,"-")</f>
        <v>-</v>
      </c>
      <c r="BG174" s="80" t="str">
        <f>IF(ISNUMBER(#REF!),#REF!,"-")</f>
        <v>-</v>
      </c>
      <c r="BH174" s="79" t="str">
        <f>IF(ISNUMBER(#REF!),#REF!,"-")</f>
        <v>-</v>
      </c>
      <c r="BI174" s="80" t="str">
        <f>IF(ISNUMBER(#REF!),#REF!,"-")</f>
        <v>-</v>
      </c>
      <c r="BJ174" s="4"/>
      <c r="BK174" s="4"/>
      <c r="BL174" s="4"/>
      <c r="BM174" s="4"/>
      <c r="BN174" s="4"/>
      <c r="BO174" s="4"/>
      <c r="BP174" s="4"/>
      <c r="BQ174" s="4"/>
      <c r="BR174" s="4"/>
      <c r="BS174" s="4"/>
    </row>
    <row r="175" spans="7:71" s="88" customFormat="1" x14ac:dyDescent="0.25">
      <c r="G175" s="75">
        <v>71</v>
      </c>
      <c r="H175" s="79" t="str">
        <f>IF(ISNUMBER(#REF!),#REF!,"-")</f>
        <v>-</v>
      </c>
      <c r="I175" s="80" t="str">
        <f>IF(ISNUMBER(#REF!),#REF!,"-")</f>
        <v>-</v>
      </c>
      <c r="J175" s="79" t="str">
        <f>IF(ISNUMBER(#REF!),#REF!,"-")</f>
        <v>-</v>
      </c>
      <c r="K175" s="80" t="str">
        <f>IF(ISNUMBER(#REF!),#REF!,"-")</f>
        <v>-</v>
      </c>
      <c r="L175" s="79" t="str">
        <f>IF(ISNUMBER(#REF!),#REF!,"-")</f>
        <v>-</v>
      </c>
      <c r="M175" s="80" t="str">
        <f>IF(ISNUMBER(#REF!),#REF!,"-")</f>
        <v>-</v>
      </c>
      <c r="N175" s="79" t="str">
        <f>IF(ISNUMBER(#REF!),#REF!,"-")</f>
        <v>-</v>
      </c>
      <c r="O175" s="80" t="str">
        <f>IF(ISNUMBER(#REF!),#REF!,"-")</f>
        <v>-</v>
      </c>
      <c r="P175" s="79" t="str">
        <f>IF(ISNUMBER(#REF!),#REF!,"-")</f>
        <v>-</v>
      </c>
      <c r="Q175" s="80" t="str">
        <f>IF(ISNUMBER(#REF!),#REF!,"-")</f>
        <v>-</v>
      </c>
      <c r="R175" s="79" t="str">
        <f>IF(ISNUMBER(#REF!),#REF!,"-")</f>
        <v>-</v>
      </c>
      <c r="S175" s="80" t="str">
        <f>IF(ISNUMBER(#REF!),#REF!,"-")</f>
        <v>-</v>
      </c>
      <c r="T175" s="79" t="str">
        <f>IF(ISNUMBER(#REF!),#REF!,"-")</f>
        <v>-</v>
      </c>
      <c r="U175" s="80" t="str">
        <f>IF(ISNUMBER(#REF!),#REF!,"-")</f>
        <v>-</v>
      </c>
      <c r="V175" s="79" t="str">
        <f>IF(ISNUMBER(#REF!),#REF!,"-")</f>
        <v>-</v>
      </c>
      <c r="W175" s="80" t="str">
        <f>IF(ISNUMBER(#REF!),#REF!,"-")</f>
        <v>-</v>
      </c>
      <c r="X175" s="79" t="str">
        <f>IF(ISNUMBER(#REF!),#REF!,"-")</f>
        <v>-</v>
      </c>
      <c r="Y175" s="80" t="str">
        <f>IF(ISNUMBER(#REF!),#REF!,"-")</f>
        <v>-</v>
      </c>
      <c r="Z175" s="79" t="str">
        <f>IF(ISNUMBER(#REF!),#REF!,"-")</f>
        <v>-</v>
      </c>
      <c r="AA175" s="80" t="str">
        <f>IF(ISNUMBER(#REF!),#REF!,"-")</f>
        <v>-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O175" s="75">
        <v>71</v>
      </c>
      <c r="AP175" s="79" t="str">
        <f>IF(ISNUMBER(#REF!),#REF!,"-")</f>
        <v>-</v>
      </c>
      <c r="AQ175" s="80" t="str">
        <f>IF(ISNUMBER(#REF!),#REF!,"-")</f>
        <v>-</v>
      </c>
      <c r="AR175" s="79" t="str">
        <f>IF(ISNUMBER(#REF!),#REF!,"-")</f>
        <v>-</v>
      </c>
      <c r="AS175" s="80" t="str">
        <f>IF(ISNUMBER(#REF!),#REF!,"-")</f>
        <v>-</v>
      </c>
      <c r="AT175" s="79" t="str">
        <f>IF(ISNUMBER(#REF!),#REF!,"-")</f>
        <v>-</v>
      </c>
      <c r="AU175" s="80" t="str">
        <f>IF(ISNUMBER(#REF!),#REF!,"-")</f>
        <v>-</v>
      </c>
      <c r="AV175" s="79" t="str">
        <f>IF(ISNUMBER(#REF!),#REF!,"-")</f>
        <v>-</v>
      </c>
      <c r="AW175" s="80" t="str">
        <f>IF(ISNUMBER(#REF!),#REF!,"-")</f>
        <v>-</v>
      </c>
      <c r="AX175" s="79" t="str">
        <f>IF(ISNUMBER(#REF!),#REF!,"-")</f>
        <v>-</v>
      </c>
      <c r="AY175" s="80" t="str">
        <f>IF(ISNUMBER(#REF!),#REF!,"-")</f>
        <v>-</v>
      </c>
      <c r="AZ175" s="79" t="str">
        <f>IF(ISNUMBER(#REF!),#REF!,"-")</f>
        <v>-</v>
      </c>
      <c r="BA175" s="80" t="str">
        <f>IF(ISNUMBER(#REF!),#REF!,"-")</f>
        <v>-</v>
      </c>
      <c r="BB175" s="79" t="str">
        <f>IF(ISNUMBER(#REF!),#REF!,"-")</f>
        <v>-</v>
      </c>
      <c r="BC175" s="80" t="str">
        <f>IF(ISNUMBER(#REF!),#REF!,"-")</f>
        <v>-</v>
      </c>
      <c r="BD175" s="79" t="str">
        <f>IF(ISNUMBER(#REF!),#REF!,"-")</f>
        <v>-</v>
      </c>
      <c r="BE175" s="80" t="str">
        <f>IF(ISNUMBER(#REF!),#REF!,"-")</f>
        <v>-</v>
      </c>
      <c r="BF175" s="79" t="str">
        <f>IF(ISNUMBER(#REF!),#REF!,"-")</f>
        <v>-</v>
      </c>
      <c r="BG175" s="80" t="str">
        <f>IF(ISNUMBER(#REF!),#REF!,"-")</f>
        <v>-</v>
      </c>
      <c r="BH175" s="79" t="str">
        <f>IF(ISNUMBER(#REF!),#REF!,"-")</f>
        <v>-</v>
      </c>
      <c r="BI175" s="80" t="str">
        <f>IF(ISNUMBER(#REF!),#REF!,"-")</f>
        <v>-</v>
      </c>
      <c r="BJ175" s="4"/>
      <c r="BK175" s="4"/>
      <c r="BL175" s="4"/>
      <c r="BM175" s="4"/>
      <c r="BN175" s="4"/>
      <c r="BO175" s="4"/>
      <c r="BP175" s="4"/>
      <c r="BQ175" s="4"/>
      <c r="BR175" s="4"/>
      <c r="BS175" s="4"/>
    </row>
    <row r="176" spans="7:71" s="88" customFormat="1" x14ac:dyDescent="0.25">
      <c r="G176" s="75">
        <v>71.5</v>
      </c>
      <c r="H176" s="79" t="str">
        <f>IF(ISNUMBER(#REF!),#REF!,"-")</f>
        <v>-</v>
      </c>
      <c r="I176" s="80" t="str">
        <f>IF(ISNUMBER(#REF!),#REF!,"-")</f>
        <v>-</v>
      </c>
      <c r="J176" s="79" t="str">
        <f>IF(ISNUMBER(#REF!),#REF!,"-")</f>
        <v>-</v>
      </c>
      <c r="K176" s="80" t="str">
        <f>IF(ISNUMBER(#REF!),#REF!,"-")</f>
        <v>-</v>
      </c>
      <c r="L176" s="79" t="str">
        <f>IF(ISNUMBER(#REF!),#REF!,"-")</f>
        <v>-</v>
      </c>
      <c r="M176" s="80" t="str">
        <f>IF(ISNUMBER(#REF!),#REF!,"-")</f>
        <v>-</v>
      </c>
      <c r="N176" s="79" t="str">
        <f>IF(ISNUMBER(#REF!),#REF!,"-")</f>
        <v>-</v>
      </c>
      <c r="O176" s="80" t="str">
        <f>IF(ISNUMBER(#REF!),#REF!,"-")</f>
        <v>-</v>
      </c>
      <c r="P176" s="79" t="str">
        <f>IF(ISNUMBER(#REF!),#REF!,"-")</f>
        <v>-</v>
      </c>
      <c r="Q176" s="80" t="str">
        <f>IF(ISNUMBER(#REF!),#REF!,"-")</f>
        <v>-</v>
      </c>
      <c r="R176" s="79" t="str">
        <f>IF(ISNUMBER(#REF!),#REF!,"-")</f>
        <v>-</v>
      </c>
      <c r="S176" s="80" t="str">
        <f>IF(ISNUMBER(#REF!),#REF!,"-")</f>
        <v>-</v>
      </c>
      <c r="T176" s="79" t="str">
        <f>IF(ISNUMBER(#REF!),#REF!,"-")</f>
        <v>-</v>
      </c>
      <c r="U176" s="80" t="str">
        <f>IF(ISNUMBER(#REF!),#REF!,"-")</f>
        <v>-</v>
      </c>
      <c r="V176" s="79" t="str">
        <f>IF(ISNUMBER(#REF!),#REF!,"-")</f>
        <v>-</v>
      </c>
      <c r="W176" s="80" t="str">
        <f>IF(ISNUMBER(#REF!),#REF!,"-")</f>
        <v>-</v>
      </c>
      <c r="X176" s="79" t="str">
        <f>IF(ISNUMBER(#REF!),#REF!,"-")</f>
        <v>-</v>
      </c>
      <c r="Y176" s="80" t="str">
        <f>IF(ISNUMBER(#REF!),#REF!,"-")</f>
        <v>-</v>
      </c>
      <c r="Z176" s="79" t="str">
        <f>IF(ISNUMBER(#REF!),#REF!,"-")</f>
        <v>-</v>
      </c>
      <c r="AA176" s="80" t="str">
        <f>IF(ISNUMBER(#REF!),#REF!,"-")</f>
        <v>-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O176" s="75">
        <v>71.5</v>
      </c>
      <c r="AP176" s="79" t="str">
        <f>IF(ISNUMBER(#REF!),#REF!,"-")</f>
        <v>-</v>
      </c>
      <c r="AQ176" s="80" t="str">
        <f>IF(ISNUMBER(#REF!),#REF!,"-")</f>
        <v>-</v>
      </c>
      <c r="AR176" s="79" t="str">
        <f>IF(ISNUMBER(#REF!),#REF!,"-")</f>
        <v>-</v>
      </c>
      <c r="AS176" s="80" t="str">
        <f>IF(ISNUMBER(#REF!),#REF!,"-")</f>
        <v>-</v>
      </c>
      <c r="AT176" s="79" t="str">
        <f>IF(ISNUMBER(#REF!),#REF!,"-")</f>
        <v>-</v>
      </c>
      <c r="AU176" s="80" t="str">
        <f>IF(ISNUMBER(#REF!),#REF!,"-")</f>
        <v>-</v>
      </c>
      <c r="AV176" s="79" t="str">
        <f>IF(ISNUMBER(#REF!),#REF!,"-")</f>
        <v>-</v>
      </c>
      <c r="AW176" s="80" t="str">
        <f>IF(ISNUMBER(#REF!),#REF!,"-")</f>
        <v>-</v>
      </c>
      <c r="AX176" s="79" t="str">
        <f>IF(ISNUMBER(#REF!),#REF!,"-")</f>
        <v>-</v>
      </c>
      <c r="AY176" s="80" t="str">
        <f>IF(ISNUMBER(#REF!),#REF!,"-")</f>
        <v>-</v>
      </c>
      <c r="AZ176" s="79" t="str">
        <f>IF(ISNUMBER(#REF!),#REF!,"-")</f>
        <v>-</v>
      </c>
      <c r="BA176" s="80" t="str">
        <f>IF(ISNUMBER(#REF!),#REF!,"-")</f>
        <v>-</v>
      </c>
      <c r="BB176" s="79" t="str">
        <f>IF(ISNUMBER(#REF!),#REF!,"-")</f>
        <v>-</v>
      </c>
      <c r="BC176" s="80" t="str">
        <f>IF(ISNUMBER(#REF!),#REF!,"-")</f>
        <v>-</v>
      </c>
      <c r="BD176" s="79" t="str">
        <f>IF(ISNUMBER(#REF!),#REF!,"-")</f>
        <v>-</v>
      </c>
      <c r="BE176" s="80" t="str">
        <f>IF(ISNUMBER(#REF!),#REF!,"-")</f>
        <v>-</v>
      </c>
      <c r="BF176" s="79" t="str">
        <f>IF(ISNUMBER(#REF!),#REF!,"-")</f>
        <v>-</v>
      </c>
      <c r="BG176" s="80" t="str">
        <f>IF(ISNUMBER(#REF!),#REF!,"-")</f>
        <v>-</v>
      </c>
      <c r="BH176" s="79" t="str">
        <f>IF(ISNUMBER(#REF!),#REF!,"-")</f>
        <v>-</v>
      </c>
      <c r="BI176" s="80" t="str">
        <f>IF(ISNUMBER(#REF!),#REF!,"-")</f>
        <v>-</v>
      </c>
      <c r="BJ176" s="4"/>
      <c r="BK176" s="4"/>
      <c r="BL176" s="4"/>
      <c r="BM176" s="4"/>
      <c r="BN176" s="4"/>
      <c r="BO176" s="4"/>
      <c r="BP176" s="4"/>
      <c r="BQ176" s="4"/>
      <c r="BR176" s="4"/>
      <c r="BS176" s="4"/>
    </row>
    <row r="177" spans="7:71" s="88" customFormat="1" x14ac:dyDescent="0.25">
      <c r="G177" s="75">
        <v>72</v>
      </c>
      <c r="H177" s="79" t="str">
        <f>IF(ISNUMBER(#REF!),#REF!,"-")</f>
        <v>-</v>
      </c>
      <c r="I177" s="80" t="str">
        <f>IF(ISNUMBER(#REF!),#REF!,"-")</f>
        <v>-</v>
      </c>
      <c r="J177" s="79" t="str">
        <f>IF(ISNUMBER(#REF!),#REF!,"-")</f>
        <v>-</v>
      </c>
      <c r="K177" s="80" t="str">
        <f>IF(ISNUMBER(#REF!),#REF!,"-")</f>
        <v>-</v>
      </c>
      <c r="L177" s="79" t="str">
        <f>IF(ISNUMBER(#REF!),#REF!,"-")</f>
        <v>-</v>
      </c>
      <c r="M177" s="80" t="str">
        <f>IF(ISNUMBER(#REF!),#REF!,"-")</f>
        <v>-</v>
      </c>
      <c r="N177" s="79" t="str">
        <f>IF(ISNUMBER(#REF!),#REF!,"-")</f>
        <v>-</v>
      </c>
      <c r="O177" s="80" t="str">
        <f>IF(ISNUMBER(#REF!),#REF!,"-")</f>
        <v>-</v>
      </c>
      <c r="P177" s="79" t="str">
        <f>IF(ISNUMBER(#REF!),#REF!,"-")</f>
        <v>-</v>
      </c>
      <c r="Q177" s="80" t="str">
        <f>IF(ISNUMBER(#REF!),#REF!,"-")</f>
        <v>-</v>
      </c>
      <c r="R177" s="79" t="str">
        <f>IF(ISNUMBER(#REF!),#REF!,"-")</f>
        <v>-</v>
      </c>
      <c r="S177" s="80" t="str">
        <f>IF(ISNUMBER(#REF!),#REF!,"-")</f>
        <v>-</v>
      </c>
      <c r="T177" s="79" t="str">
        <f>IF(ISNUMBER(#REF!),#REF!,"-")</f>
        <v>-</v>
      </c>
      <c r="U177" s="80" t="str">
        <f>IF(ISNUMBER(#REF!),#REF!,"-")</f>
        <v>-</v>
      </c>
      <c r="V177" s="79" t="str">
        <f>IF(ISNUMBER(#REF!),#REF!,"-")</f>
        <v>-</v>
      </c>
      <c r="W177" s="80" t="str">
        <f>IF(ISNUMBER(#REF!),#REF!,"-")</f>
        <v>-</v>
      </c>
      <c r="X177" s="79" t="str">
        <f>IF(ISNUMBER(#REF!),#REF!,"-")</f>
        <v>-</v>
      </c>
      <c r="Y177" s="80" t="str">
        <f>IF(ISNUMBER(#REF!),#REF!,"-")</f>
        <v>-</v>
      </c>
      <c r="Z177" s="79" t="str">
        <f>IF(ISNUMBER(#REF!),#REF!,"-")</f>
        <v>-</v>
      </c>
      <c r="AA177" s="80" t="str">
        <f>IF(ISNUMBER(#REF!),#REF!,"-")</f>
        <v>-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O177" s="75">
        <v>72</v>
      </c>
      <c r="AP177" s="79" t="str">
        <f>IF(ISNUMBER(#REF!),#REF!,"-")</f>
        <v>-</v>
      </c>
      <c r="AQ177" s="80" t="str">
        <f>IF(ISNUMBER(#REF!),#REF!,"-")</f>
        <v>-</v>
      </c>
      <c r="AR177" s="79" t="str">
        <f>IF(ISNUMBER(#REF!),#REF!,"-")</f>
        <v>-</v>
      </c>
      <c r="AS177" s="80" t="str">
        <f>IF(ISNUMBER(#REF!),#REF!,"-")</f>
        <v>-</v>
      </c>
      <c r="AT177" s="79" t="str">
        <f>IF(ISNUMBER(#REF!),#REF!,"-")</f>
        <v>-</v>
      </c>
      <c r="AU177" s="80" t="str">
        <f>IF(ISNUMBER(#REF!),#REF!,"-")</f>
        <v>-</v>
      </c>
      <c r="AV177" s="79" t="str">
        <f>IF(ISNUMBER(#REF!),#REF!,"-")</f>
        <v>-</v>
      </c>
      <c r="AW177" s="80" t="str">
        <f>IF(ISNUMBER(#REF!),#REF!,"-")</f>
        <v>-</v>
      </c>
      <c r="AX177" s="79" t="str">
        <f>IF(ISNUMBER(#REF!),#REF!,"-")</f>
        <v>-</v>
      </c>
      <c r="AY177" s="80" t="str">
        <f>IF(ISNUMBER(#REF!),#REF!,"-")</f>
        <v>-</v>
      </c>
      <c r="AZ177" s="79" t="str">
        <f>IF(ISNUMBER(#REF!),#REF!,"-")</f>
        <v>-</v>
      </c>
      <c r="BA177" s="80" t="str">
        <f>IF(ISNUMBER(#REF!),#REF!,"-")</f>
        <v>-</v>
      </c>
      <c r="BB177" s="79" t="str">
        <f>IF(ISNUMBER(#REF!),#REF!,"-")</f>
        <v>-</v>
      </c>
      <c r="BC177" s="80" t="str">
        <f>IF(ISNUMBER(#REF!),#REF!,"-")</f>
        <v>-</v>
      </c>
      <c r="BD177" s="79" t="str">
        <f>IF(ISNUMBER(#REF!),#REF!,"-")</f>
        <v>-</v>
      </c>
      <c r="BE177" s="80" t="str">
        <f>IF(ISNUMBER(#REF!),#REF!,"-")</f>
        <v>-</v>
      </c>
      <c r="BF177" s="79" t="str">
        <f>IF(ISNUMBER(#REF!),#REF!,"-")</f>
        <v>-</v>
      </c>
      <c r="BG177" s="80" t="str">
        <f>IF(ISNUMBER(#REF!),#REF!,"-")</f>
        <v>-</v>
      </c>
      <c r="BH177" s="79" t="str">
        <f>IF(ISNUMBER(#REF!),#REF!,"-")</f>
        <v>-</v>
      </c>
      <c r="BI177" s="80" t="str">
        <f>IF(ISNUMBER(#REF!),#REF!,"-")</f>
        <v>-</v>
      </c>
      <c r="BJ177" s="4"/>
      <c r="BK177" s="4"/>
      <c r="BL177" s="4"/>
      <c r="BM177" s="4"/>
      <c r="BN177" s="4"/>
      <c r="BO177" s="4"/>
      <c r="BP177" s="4"/>
      <c r="BQ177" s="4"/>
      <c r="BR177" s="4"/>
      <c r="BS177" s="4"/>
    </row>
    <row r="178" spans="7:71" s="88" customFormat="1" x14ac:dyDescent="0.25">
      <c r="G178" s="75">
        <v>72.5</v>
      </c>
      <c r="H178" s="79" t="str">
        <f>IF(ISNUMBER(#REF!),#REF!,"-")</f>
        <v>-</v>
      </c>
      <c r="I178" s="80" t="str">
        <f>IF(ISNUMBER(#REF!),#REF!,"-")</f>
        <v>-</v>
      </c>
      <c r="J178" s="79" t="str">
        <f>IF(ISNUMBER(#REF!),#REF!,"-")</f>
        <v>-</v>
      </c>
      <c r="K178" s="80" t="str">
        <f>IF(ISNUMBER(#REF!),#REF!,"-")</f>
        <v>-</v>
      </c>
      <c r="L178" s="79" t="str">
        <f>IF(ISNUMBER(#REF!),#REF!,"-")</f>
        <v>-</v>
      </c>
      <c r="M178" s="80" t="str">
        <f>IF(ISNUMBER(#REF!),#REF!,"-")</f>
        <v>-</v>
      </c>
      <c r="N178" s="79" t="str">
        <f>IF(ISNUMBER(#REF!),#REF!,"-")</f>
        <v>-</v>
      </c>
      <c r="O178" s="80" t="str">
        <f>IF(ISNUMBER(#REF!),#REF!,"-")</f>
        <v>-</v>
      </c>
      <c r="P178" s="79" t="str">
        <f>IF(ISNUMBER(#REF!),#REF!,"-")</f>
        <v>-</v>
      </c>
      <c r="Q178" s="80" t="str">
        <f>IF(ISNUMBER(#REF!),#REF!,"-")</f>
        <v>-</v>
      </c>
      <c r="R178" s="79" t="str">
        <f>IF(ISNUMBER(#REF!),#REF!,"-")</f>
        <v>-</v>
      </c>
      <c r="S178" s="80" t="str">
        <f>IF(ISNUMBER(#REF!),#REF!,"-")</f>
        <v>-</v>
      </c>
      <c r="T178" s="79" t="str">
        <f>IF(ISNUMBER(#REF!),#REF!,"-")</f>
        <v>-</v>
      </c>
      <c r="U178" s="80" t="str">
        <f>IF(ISNUMBER(#REF!),#REF!,"-")</f>
        <v>-</v>
      </c>
      <c r="V178" s="79" t="str">
        <f>IF(ISNUMBER(#REF!),#REF!,"-")</f>
        <v>-</v>
      </c>
      <c r="W178" s="80" t="str">
        <f>IF(ISNUMBER(#REF!),#REF!,"-")</f>
        <v>-</v>
      </c>
      <c r="X178" s="79" t="str">
        <f>IF(ISNUMBER(#REF!),#REF!,"-")</f>
        <v>-</v>
      </c>
      <c r="Y178" s="80" t="str">
        <f>IF(ISNUMBER(#REF!),#REF!,"-")</f>
        <v>-</v>
      </c>
      <c r="Z178" s="79" t="str">
        <f>IF(ISNUMBER(#REF!),#REF!,"-")</f>
        <v>-</v>
      </c>
      <c r="AA178" s="80" t="str">
        <f>IF(ISNUMBER(#REF!),#REF!,"-")</f>
        <v>-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O178" s="75">
        <v>72.5</v>
      </c>
      <c r="AP178" s="79" t="str">
        <f>IF(ISNUMBER(#REF!),#REF!,"-")</f>
        <v>-</v>
      </c>
      <c r="AQ178" s="80" t="str">
        <f>IF(ISNUMBER(#REF!),#REF!,"-")</f>
        <v>-</v>
      </c>
      <c r="AR178" s="79" t="str">
        <f>IF(ISNUMBER(#REF!),#REF!,"-")</f>
        <v>-</v>
      </c>
      <c r="AS178" s="80" t="str">
        <f>IF(ISNUMBER(#REF!),#REF!,"-")</f>
        <v>-</v>
      </c>
      <c r="AT178" s="79" t="str">
        <f>IF(ISNUMBER(#REF!),#REF!,"-")</f>
        <v>-</v>
      </c>
      <c r="AU178" s="80" t="str">
        <f>IF(ISNUMBER(#REF!),#REF!,"-")</f>
        <v>-</v>
      </c>
      <c r="AV178" s="79" t="str">
        <f>IF(ISNUMBER(#REF!),#REF!,"-")</f>
        <v>-</v>
      </c>
      <c r="AW178" s="80" t="str">
        <f>IF(ISNUMBER(#REF!),#REF!,"-")</f>
        <v>-</v>
      </c>
      <c r="AX178" s="79" t="str">
        <f>IF(ISNUMBER(#REF!),#REF!,"-")</f>
        <v>-</v>
      </c>
      <c r="AY178" s="80" t="str">
        <f>IF(ISNUMBER(#REF!),#REF!,"-")</f>
        <v>-</v>
      </c>
      <c r="AZ178" s="79" t="str">
        <f>IF(ISNUMBER(#REF!),#REF!,"-")</f>
        <v>-</v>
      </c>
      <c r="BA178" s="80" t="str">
        <f>IF(ISNUMBER(#REF!),#REF!,"-")</f>
        <v>-</v>
      </c>
      <c r="BB178" s="79" t="str">
        <f>IF(ISNUMBER(#REF!),#REF!,"-")</f>
        <v>-</v>
      </c>
      <c r="BC178" s="80" t="str">
        <f>IF(ISNUMBER(#REF!),#REF!,"-")</f>
        <v>-</v>
      </c>
      <c r="BD178" s="79" t="str">
        <f>IF(ISNUMBER(#REF!),#REF!,"-")</f>
        <v>-</v>
      </c>
      <c r="BE178" s="80" t="str">
        <f>IF(ISNUMBER(#REF!),#REF!,"-")</f>
        <v>-</v>
      </c>
      <c r="BF178" s="79" t="str">
        <f>IF(ISNUMBER(#REF!),#REF!,"-")</f>
        <v>-</v>
      </c>
      <c r="BG178" s="80" t="str">
        <f>IF(ISNUMBER(#REF!),#REF!,"-")</f>
        <v>-</v>
      </c>
      <c r="BH178" s="79" t="str">
        <f>IF(ISNUMBER(#REF!),#REF!,"-")</f>
        <v>-</v>
      </c>
      <c r="BI178" s="80" t="str">
        <f>IF(ISNUMBER(#REF!),#REF!,"-")</f>
        <v>-</v>
      </c>
      <c r="BJ178" s="4"/>
      <c r="BK178" s="4"/>
      <c r="BL178" s="4"/>
      <c r="BM178" s="4"/>
      <c r="BN178" s="4"/>
      <c r="BO178" s="4"/>
      <c r="BP178" s="4"/>
      <c r="BQ178" s="4"/>
      <c r="BR178" s="4"/>
      <c r="BS178" s="4"/>
    </row>
    <row r="179" spans="7:71" s="88" customFormat="1" x14ac:dyDescent="0.25">
      <c r="G179" s="75">
        <v>73</v>
      </c>
      <c r="H179" s="79" t="str">
        <f>IF(ISNUMBER(#REF!),#REF!,"-")</f>
        <v>-</v>
      </c>
      <c r="I179" s="80" t="str">
        <f>IF(ISNUMBER(#REF!),#REF!,"-")</f>
        <v>-</v>
      </c>
      <c r="J179" s="79" t="str">
        <f>IF(ISNUMBER(#REF!),#REF!,"-")</f>
        <v>-</v>
      </c>
      <c r="K179" s="80" t="str">
        <f>IF(ISNUMBER(#REF!),#REF!,"-")</f>
        <v>-</v>
      </c>
      <c r="L179" s="79" t="str">
        <f>IF(ISNUMBER(#REF!),#REF!,"-")</f>
        <v>-</v>
      </c>
      <c r="M179" s="80" t="str">
        <f>IF(ISNUMBER(#REF!),#REF!,"-")</f>
        <v>-</v>
      </c>
      <c r="N179" s="79" t="str">
        <f>IF(ISNUMBER(#REF!),#REF!,"-")</f>
        <v>-</v>
      </c>
      <c r="O179" s="80" t="str">
        <f>IF(ISNUMBER(#REF!),#REF!,"-")</f>
        <v>-</v>
      </c>
      <c r="P179" s="79" t="str">
        <f>IF(ISNUMBER(#REF!),#REF!,"-")</f>
        <v>-</v>
      </c>
      <c r="Q179" s="80" t="str">
        <f>IF(ISNUMBER(#REF!),#REF!,"-")</f>
        <v>-</v>
      </c>
      <c r="R179" s="79" t="str">
        <f>IF(ISNUMBER(#REF!),#REF!,"-")</f>
        <v>-</v>
      </c>
      <c r="S179" s="80" t="str">
        <f>IF(ISNUMBER(#REF!),#REF!,"-")</f>
        <v>-</v>
      </c>
      <c r="T179" s="79" t="str">
        <f>IF(ISNUMBER(#REF!),#REF!,"-")</f>
        <v>-</v>
      </c>
      <c r="U179" s="80" t="str">
        <f>IF(ISNUMBER(#REF!),#REF!,"-")</f>
        <v>-</v>
      </c>
      <c r="V179" s="79" t="str">
        <f>IF(ISNUMBER(#REF!),#REF!,"-")</f>
        <v>-</v>
      </c>
      <c r="W179" s="80" t="str">
        <f>IF(ISNUMBER(#REF!),#REF!,"-")</f>
        <v>-</v>
      </c>
      <c r="X179" s="79" t="str">
        <f>IF(ISNUMBER(#REF!),#REF!,"-")</f>
        <v>-</v>
      </c>
      <c r="Y179" s="80" t="str">
        <f>IF(ISNUMBER(#REF!),#REF!,"-")</f>
        <v>-</v>
      </c>
      <c r="Z179" s="79" t="str">
        <f>IF(ISNUMBER(#REF!),#REF!,"-")</f>
        <v>-</v>
      </c>
      <c r="AA179" s="80" t="str">
        <f>IF(ISNUMBER(#REF!),#REF!,"-")</f>
        <v>-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O179" s="75">
        <v>73</v>
      </c>
      <c r="AP179" s="79" t="str">
        <f>IF(ISNUMBER(#REF!),#REF!,"-")</f>
        <v>-</v>
      </c>
      <c r="AQ179" s="80" t="str">
        <f>IF(ISNUMBER(#REF!),#REF!,"-")</f>
        <v>-</v>
      </c>
      <c r="AR179" s="79" t="str">
        <f>IF(ISNUMBER(#REF!),#REF!,"-")</f>
        <v>-</v>
      </c>
      <c r="AS179" s="80" t="str">
        <f>IF(ISNUMBER(#REF!),#REF!,"-")</f>
        <v>-</v>
      </c>
      <c r="AT179" s="79" t="str">
        <f>IF(ISNUMBER(#REF!),#REF!,"-")</f>
        <v>-</v>
      </c>
      <c r="AU179" s="80" t="str">
        <f>IF(ISNUMBER(#REF!),#REF!,"-")</f>
        <v>-</v>
      </c>
      <c r="AV179" s="79" t="str">
        <f>IF(ISNUMBER(#REF!),#REF!,"-")</f>
        <v>-</v>
      </c>
      <c r="AW179" s="80" t="str">
        <f>IF(ISNUMBER(#REF!),#REF!,"-")</f>
        <v>-</v>
      </c>
      <c r="AX179" s="79" t="str">
        <f>IF(ISNUMBER(#REF!),#REF!,"-")</f>
        <v>-</v>
      </c>
      <c r="AY179" s="80" t="str">
        <f>IF(ISNUMBER(#REF!),#REF!,"-")</f>
        <v>-</v>
      </c>
      <c r="AZ179" s="79" t="str">
        <f>IF(ISNUMBER(#REF!),#REF!,"-")</f>
        <v>-</v>
      </c>
      <c r="BA179" s="80" t="str">
        <f>IF(ISNUMBER(#REF!),#REF!,"-")</f>
        <v>-</v>
      </c>
      <c r="BB179" s="79" t="str">
        <f>IF(ISNUMBER(#REF!),#REF!,"-")</f>
        <v>-</v>
      </c>
      <c r="BC179" s="80" t="str">
        <f>IF(ISNUMBER(#REF!),#REF!,"-")</f>
        <v>-</v>
      </c>
      <c r="BD179" s="79" t="str">
        <f>IF(ISNUMBER(#REF!),#REF!,"-")</f>
        <v>-</v>
      </c>
      <c r="BE179" s="80" t="str">
        <f>IF(ISNUMBER(#REF!),#REF!,"-")</f>
        <v>-</v>
      </c>
      <c r="BF179" s="79" t="str">
        <f>IF(ISNUMBER(#REF!),#REF!,"-")</f>
        <v>-</v>
      </c>
      <c r="BG179" s="80" t="str">
        <f>IF(ISNUMBER(#REF!),#REF!,"-")</f>
        <v>-</v>
      </c>
      <c r="BH179" s="79" t="str">
        <f>IF(ISNUMBER(#REF!),#REF!,"-")</f>
        <v>-</v>
      </c>
      <c r="BI179" s="80" t="str">
        <f>IF(ISNUMBER(#REF!),#REF!,"-")</f>
        <v>-</v>
      </c>
      <c r="BJ179" s="4"/>
      <c r="BK179" s="4"/>
      <c r="BL179" s="4"/>
      <c r="BM179" s="4"/>
      <c r="BN179" s="4"/>
      <c r="BO179" s="4"/>
      <c r="BP179" s="4"/>
      <c r="BQ179" s="4"/>
      <c r="BR179" s="4"/>
      <c r="BS179" s="4"/>
    </row>
    <row r="180" spans="7:71" s="88" customFormat="1" x14ac:dyDescent="0.25">
      <c r="G180" s="75">
        <v>73.5</v>
      </c>
      <c r="H180" s="79" t="str">
        <f>IF(ISNUMBER(#REF!),#REF!,"-")</f>
        <v>-</v>
      </c>
      <c r="I180" s="80" t="str">
        <f>IF(ISNUMBER(#REF!),#REF!,"-")</f>
        <v>-</v>
      </c>
      <c r="J180" s="79" t="str">
        <f>IF(ISNUMBER(#REF!),#REF!,"-")</f>
        <v>-</v>
      </c>
      <c r="K180" s="80" t="str">
        <f>IF(ISNUMBER(#REF!),#REF!,"-")</f>
        <v>-</v>
      </c>
      <c r="L180" s="79" t="str">
        <f>IF(ISNUMBER(#REF!),#REF!,"-")</f>
        <v>-</v>
      </c>
      <c r="M180" s="80" t="str">
        <f>IF(ISNUMBER(#REF!),#REF!,"-")</f>
        <v>-</v>
      </c>
      <c r="N180" s="79" t="str">
        <f>IF(ISNUMBER(#REF!),#REF!,"-")</f>
        <v>-</v>
      </c>
      <c r="O180" s="80" t="str">
        <f>IF(ISNUMBER(#REF!),#REF!,"-")</f>
        <v>-</v>
      </c>
      <c r="P180" s="79" t="str">
        <f>IF(ISNUMBER(#REF!),#REF!,"-")</f>
        <v>-</v>
      </c>
      <c r="Q180" s="80" t="str">
        <f>IF(ISNUMBER(#REF!),#REF!,"-")</f>
        <v>-</v>
      </c>
      <c r="R180" s="79" t="str">
        <f>IF(ISNUMBER(#REF!),#REF!,"-")</f>
        <v>-</v>
      </c>
      <c r="S180" s="80" t="str">
        <f>IF(ISNUMBER(#REF!),#REF!,"-")</f>
        <v>-</v>
      </c>
      <c r="T180" s="79" t="str">
        <f>IF(ISNUMBER(#REF!),#REF!,"-")</f>
        <v>-</v>
      </c>
      <c r="U180" s="80" t="str">
        <f>IF(ISNUMBER(#REF!),#REF!,"-")</f>
        <v>-</v>
      </c>
      <c r="V180" s="79" t="str">
        <f>IF(ISNUMBER(#REF!),#REF!,"-")</f>
        <v>-</v>
      </c>
      <c r="W180" s="80" t="str">
        <f>IF(ISNUMBER(#REF!),#REF!,"-")</f>
        <v>-</v>
      </c>
      <c r="X180" s="79" t="str">
        <f>IF(ISNUMBER(#REF!),#REF!,"-")</f>
        <v>-</v>
      </c>
      <c r="Y180" s="80" t="str">
        <f>IF(ISNUMBER(#REF!),#REF!,"-")</f>
        <v>-</v>
      </c>
      <c r="Z180" s="79" t="str">
        <f>IF(ISNUMBER(#REF!),#REF!,"-")</f>
        <v>-</v>
      </c>
      <c r="AA180" s="80" t="str">
        <f>IF(ISNUMBER(#REF!),#REF!,"-")</f>
        <v>-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O180" s="75">
        <v>73.5</v>
      </c>
      <c r="AP180" s="79" t="str">
        <f>IF(ISNUMBER(#REF!),#REF!,"-")</f>
        <v>-</v>
      </c>
      <c r="AQ180" s="80" t="str">
        <f>IF(ISNUMBER(#REF!),#REF!,"-")</f>
        <v>-</v>
      </c>
      <c r="AR180" s="79" t="str">
        <f>IF(ISNUMBER(#REF!),#REF!,"-")</f>
        <v>-</v>
      </c>
      <c r="AS180" s="80" t="str">
        <f>IF(ISNUMBER(#REF!),#REF!,"-")</f>
        <v>-</v>
      </c>
      <c r="AT180" s="79" t="str">
        <f>IF(ISNUMBER(#REF!),#REF!,"-")</f>
        <v>-</v>
      </c>
      <c r="AU180" s="80" t="str">
        <f>IF(ISNUMBER(#REF!),#REF!,"-")</f>
        <v>-</v>
      </c>
      <c r="AV180" s="79" t="str">
        <f>IF(ISNUMBER(#REF!),#REF!,"-")</f>
        <v>-</v>
      </c>
      <c r="AW180" s="80" t="str">
        <f>IF(ISNUMBER(#REF!),#REF!,"-")</f>
        <v>-</v>
      </c>
      <c r="AX180" s="79" t="str">
        <f>IF(ISNUMBER(#REF!),#REF!,"-")</f>
        <v>-</v>
      </c>
      <c r="AY180" s="80" t="str">
        <f>IF(ISNUMBER(#REF!),#REF!,"-")</f>
        <v>-</v>
      </c>
      <c r="AZ180" s="79" t="str">
        <f>IF(ISNUMBER(#REF!),#REF!,"-")</f>
        <v>-</v>
      </c>
      <c r="BA180" s="80" t="str">
        <f>IF(ISNUMBER(#REF!),#REF!,"-")</f>
        <v>-</v>
      </c>
      <c r="BB180" s="79" t="str">
        <f>IF(ISNUMBER(#REF!),#REF!,"-")</f>
        <v>-</v>
      </c>
      <c r="BC180" s="80" t="str">
        <f>IF(ISNUMBER(#REF!),#REF!,"-")</f>
        <v>-</v>
      </c>
      <c r="BD180" s="79" t="str">
        <f>IF(ISNUMBER(#REF!),#REF!,"-")</f>
        <v>-</v>
      </c>
      <c r="BE180" s="80" t="str">
        <f>IF(ISNUMBER(#REF!),#REF!,"-")</f>
        <v>-</v>
      </c>
      <c r="BF180" s="79" t="str">
        <f>IF(ISNUMBER(#REF!),#REF!,"-")</f>
        <v>-</v>
      </c>
      <c r="BG180" s="80" t="str">
        <f>IF(ISNUMBER(#REF!),#REF!,"-")</f>
        <v>-</v>
      </c>
      <c r="BH180" s="79" t="str">
        <f>IF(ISNUMBER(#REF!),#REF!,"-")</f>
        <v>-</v>
      </c>
      <c r="BI180" s="80" t="str">
        <f>IF(ISNUMBER(#REF!),#REF!,"-")</f>
        <v>-</v>
      </c>
      <c r="BJ180" s="4"/>
      <c r="BK180" s="4"/>
      <c r="BL180" s="4"/>
      <c r="BM180" s="4"/>
      <c r="BN180" s="4"/>
      <c r="BO180" s="4"/>
      <c r="BP180" s="4"/>
      <c r="BQ180" s="4"/>
      <c r="BR180" s="4"/>
      <c r="BS180" s="4"/>
    </row>
    <row r="181" spans="7:71" s="88" customFormat="1" x14ac:dyDescent="0.25">
      <c r="G181" s="75">
        <v>74</v>
      </c>
      <c r="H181" s="79" t="str">
        <f>IF(ISNUMBER(#REF!),#REF!,"-")</f>
        <v>-</v>
      </c>
      <c r="I181" s="80" t="str">
        <f>IF(ISNUMBER(#REF!),#REF!,"-")</f>
        <v>-</v>
      </c>
      <c r="J181" s="79" t="str">
        <f>IF(ISNUMBER(#REF!),#REF!,"-")</f>
        <v>-</v>
      </c>
      <c r="K181" s="80" t="str">
        <f>IF(ISNUMBER(#REF!),#REF!,"-")</f>
        <v>-</v>
      </c>
      <c r="L181" s="79" t="str">
        <f>IF(ISNUMBER(#REF!),#REF!,"-")</f>
        <v>-</v>
      </c>
      <c r="M181" s="80" t="str">
        <f>IF(ISNUMBER(#REF!),#REF!,"-")</f>
        <v>-</v>
      </c>
      <c r="N181" s="79" t="str">
        <f>IF(ISNUMBER(#REF!),#REF!,"-")</f>
        <v>-</v>
      </c>
      <c r="O181" s="80" t="str">
        <f>IF(ISNUMBER(#REF!),#REF!,"-")</f>
        <v>-</v>
      </c>
      <c r="P181" s="79" t="str">
        <f>IF(ISNUMBER(#REF!),#REF!,"-")</f>
        <v>-</v>
      </c>
      <c r="Q181" s="80" t="str">
        <f>IF(ISNUMBER(#REF!),#REF!,"-")</f>
        <v>-</v>
      </c>
      <c r="R181" s="79" t="str">
        <f>IF(ISNUMBER(#REF!),#REF!,"-")</f>
        <v>-</v>
      </c>
      <c r="S181" s="80" t="str">
        <f>IF(ISNUMBER(#REF!),#REF!,"-")</f>
        <v>-</v>
      </c>
      <c r="T181" s="79" t="str">
        <f>IF(ISNUMBER(#REF!),#REF!,"-")</f>
        <v>-</v>
      </c>
      <c r="U181" s="80" t="str">
        <f>IF(ISNUMBER(#REF!),#REF!,"-")</f>
        <v>-</v>
      </c>
      <c r="V181" s="79" t="str">
        <f>IF(ISNUMBER(#REF!),#REF!,"-")</f>
        <v>-</v>
      </c>
      <c r="W181" s="80" t="str">
        <f>IF(ISNUMBER(#REF!),#REF!,"-")</f>
        <v>-</v>
      </c>
      <c r="X181" s="79" t="str">
        <f>IF(ISNUMBER(#REF!),#REF!,"-")</f>
        <v>-</v>
      </c>
      <c r="Y181" s="80" t="str">
        <f>IF(ISNUMBER(#REF!),#REF!,"-")</f>
        <v>-</v>
      </c>
      <c r="Z181" s="79" t="str">
        <f>IF(ISNUMBER(#REF!),#REF!,"-")</f>
        <v>-</v>
      </c>
      <c r="AA181" s="80" t="str">
        <f>IF(ISNUMBER(#REF!),#REF!,"-")</f>
        <v>-</v>
      </c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O181" s="75">
        <v>74</v>
      </c>
      <c r="AP181" s="79" t="str">
        <f>IF(ISNUMBER(#REF!),#REF!,"-")</f>
        <v>-</v>
      </c>
      <c r="AQ181" s="80" t="str">
        <f>IF(ISNUMBER(#REF!),#REF!,"-")</f>
        <v>-</v>
      </c>
      <c r="AR181" s="79" t="str">
        <f>IF(ISNUMBER(#REF!),#REF!,"-")</f>
        <v>-</v>
      </c>
      <c r="AS181" s="80" t="str">
        <f>IF(ISNUMBER(#REF!),#REF!,"-")</f>
        <v>-</v>
      </c>
      <c r="AT181" s="79" t="str">
        <f>IF(ISNUMBER(#REF!),#REF!,"-")</f>
        <v>-</v>
      </c>
      <c r="AU181" s="80" t="str">
        <f>IF(ISNUMBER(#REF!),#REF!,"-")</f>
        <v>-</v>
      </c>
      <c r="AV181" s="79" t="str">
        <f>IF(ISNUMBER(#REF!),#REF!,"-")</f>
        <v>-</v>
      </c>
      <c r="AW181" s="80" t="str">
        <f>IF(ISNUMBER(#REF!),#REF!,"-")</f>
        <v>-</v>
      </c>
      <c r="AX181" s="79" t="str">
        <f>IF(ISNUMBER(#REF!),#REF!,"-")</f>
        <v>-</v>
      </c>
      <c r="AY181" s="80" t="str">
        <f>IF(ISNUMBER(#REF!),#REF!,"-")</f>
        <v>-</v>
      </c>
      <c r="AZ181" s="79" t="str">
        <f>IF(ISNUMBER(#REF!),#REF!,"-")</f>
        <v>-</v>
      </c>
      <c r="BA181" s="80" t="str">
        <f>IF(ISNUMBER(#REF!),#REF!,"-")</f>
        <v>-</v>
      </c>
      <c r="BB181" s="79" t="str">
        <f>IF(ISNUMBER(#REF!),#REF!,"-")</f>
        <v>-</v>
      </c>
      <c r="BC181" s="80" t="str">
        <f>IF(ISNUMBER(#REF!),#REF!,"-")</f>
        <v>-</v>
      </c>
      <c r="BD181" s="79" t="str">
        <f>IF(ISNUMBER(#REF!),#REF!,"-")</f>
        <v>-</v>
      </c>
      <c r="BE181" s="80" t="str">
        <f>IF(ISNUMBER(#REF!),#REF!,"-")</f>
        <v>-</v>
      </c>
      <c r="BF181" s="79" t="str">
        <f>IF(ISNUMBER(#REF!),#REF!,"-")</f>
        <v>-</v>
      </c>
      <c r="BG181" s="80" t="str">
        <f>IF(ISNUMBER(#REF!),#REF!,"-")</f>
        <v>-</v>
      </c>
      <c r="BH181" s="79" t="str">
        <f>IF(ISNUMBER(#REF!),#REF!,"-")</f>
        <v>-</v>
      </c>
      <c r="BI181" s="80" t="str">
        <f>IF(ISNUMBER(#REF!),#REF!,"-")</f>
        <v>-</v>
      </c>
      <c r="BJ181" s="4"/>
      <c r="BK181" s="4"/>
      <c r="BL181" s="4"/>
      <c r="BM181" s="4"/>
      <c r="BN181" s="4"/>
      <c r="BO181" s="4"/>
      <c r="BP181" s="4"/>
      <c r="BQ181" s="4"/>
      <c r="BR181" s="4"/>
      <c r="BS181" s="4"/>
    </row>
    <row r="182" spans="7:71" s="88" customFormat="1" x14ac:dyDescent="0.25">
      <c r="G182" s="75">
        <v>74.5</v>
      </c>
      <c r="H182" s="79" t="str">
        <f>IF(ISNUMBER(#REF!),#REF!,"-")</f>
        <v>-</v>
      </c>
      <c r="I182" s="80" t="str">
        <f>IF(ISNUMBER(#REF!),#REF!,"-")</f>
        <v>-</v>
      </c>
      <c r="J182" s="79" t="str">
        <f>IF(ISNUMBER(#REF!),#REF!,"-")</f>
        <v>-</v>
      </c>
      <c r="K182" s="80" t="str">
        <f>IF(ISNUMBER(#REF!),#REF!,"-")</f>
        <v>-</v>
      </c>
      <c r="L182" s="79" t="str">
        <f>IF(ISNUMBER(#REF!),#REF!,"-")</f>
        <v>-</v>
      </c>
      <c r="M182" s="80" t="str">
        <f>IF(ISNUMBER(#REF!),#REF!,"-")</f>
        <v>-</v>
      </c>
      <c r="N182" s="79" t="str">
        <f>IF(ISNUMBER(#REF!),#REF!,"-")</f>
        <v>-</v>
      </c>
      <c r="O182" s="80" t="str">
        <f>IF(ISNUMBER(#REF!),#REF!,"-")</f>
        <v>-</v>
      </c>
      <c r="P182" s="79" t="str">
        <f>IF(ISNUMBER(#REF!),#REF!,"-")</f>
        <v>-</v>
      </c>
      <c r="Q182" s="80" t="str">
        <f>IF(ISNUMBER(#REF!),#REF!,"-")</f>
        <v>-</v>
      </c>
      <c r="R182" s="79" t="str">
        <f>IF(ISNUMBER(#REF!),#REF!,"-")</f>
        <v>-</v>
      </c>
      <c r="S182" s="80" t="str">
        <f>IF(ISNUMBER(#REF!),#REF!,"-")</f>
        <v>-</v>
      </c>
      <c r="T182" s="79" t="str">
        <f>IF(ISNUMBER(#REF!),#REF!,"-")</f>
        <v>-</v>
      </c>
      <c r="U182" s="80" t="str">
        <f>IF(ISNUMBER(#REF!),#REF!,"-")</f>
        <v>-</v>
      </c>
      <c r="V182" s="79" t="str">
        <f>IF(ISNUMBER(#REF!),#REF!,"-")</f>
        <v>-</v>
      </c>
      <c r="W182" s="80" t="str">
        <f>IF(ISNUMBER(#REF!),#REF!,"-")</f>
        <v>-</v>
      </c>
      <c r="X182" s="79" t="str">
        <f>IF(ISNUMBER(#REF!),#REF!,"-")</f>
        <v>-</v>
      </c>
      <c r="Y182" s="80" t="str">
        <f>IF(ISNUMBER(#REF!),#REF!,"-")</f>
        <v>-</v>
      </c>
      <c r="Z182" s="79" t="str">
        <f>IF(ISNUMBER(#REF!),#REF!,"-")</f>
        <v>-</v>
      </c>
      <c r="AA182" s="80" t="str">
        <f>IF(ISNUMBER(#REF!),#REF!,"-")</f>
        <v>-</v>
      </c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O182" s="75">
        <v>74.5</v>
      </c>
      <c r="AP182" s="79" t="str">
        <f>IF(ISNUMBER(#REF!),#REF!,"-")</f>
        <v>-</v>
      </c>
      <c r="AQ182" s="80" t="str">
        <f>IF(ISNUMBER(#REF!),#REF!,"-")</f>
        <v>-</v>
      </c>
      <c r="AR182" s="79" t="str">
        <f>IF(ISNUMBER(#REF!),#REF!,"-")</f>
        <v>-</v>
      </c>
      <c r="AS182" s="80" t="str">
        <f>IF(ISNUMBER(#REF!),#REF!,"-")</f>
        <v>-</v>
      </c>
      <c r="AT182" s="79" t="str">
        <f>IF(ISNUMBER(#REF!),#REF!,"-")</f>
        <v>-</v>
      </c>
      <c r="AU182" s="80" t="str">
        <f>IF(ISNUMBER(#REF!),#REF!,"-")</f>
        <v>-</v>
      </c>
      <c r="AV182" s="79" t="str">
        <f>IF(ISNUMBER(#REF!),#REF!,"-")</f>
        <v>-</v>
      </c>
      <c r="AW182" s="80" t="str">
        <f>IF(ISNUMBER(#REF!),#REF!,"-")</f>
        <v>-</v>
      </c>
      <c r="AX182" s="79" t="str">
        <f>IF(ISNUMBER(#REF!),#REF!,"-")</f>
        <v>-</v>
      </c>
      <c r="AY182" s="80" t="str">
        <f>IF(ISNUMBER(#REF!),#REF!,"-")</f>
        <v>-</v>
      </c>
      <c r="AZ182" s="79" t="str">
        <f>IF(ISNUMBER(#REF!),#REF!,"-")</f>
        <v>-</v>
      </c>
      <c r="BA182" s="80" t="str">
        <f>IF(ISNUMBER(#REF!),#REF!,"-")</f>
        <v>-</v>
      </c>
      <c r="BB182" s="79" t="str">
        <f>IF(ISNUMBER(#REF!),#REF!,"-")</f>
        <v>-</v>
      </c>
      <c r="BC182" s="80" t="str">
        <f>IF(ISNUMBER(#REF!),#REF!,"-")</f>
        <v>-</v>
      </c>
      <c r="BD182" s="79" t="str">
        <f>IF(ISNUMBER(#REF!),#REF!,"-")</f>
        <v>-</v>
      </c>
      <c r="BE182" s="80" t="str">
        <f>IF(ISNUMBER(#REF!),#REF!,"-")</f>
        <v>-</v>
      </c>
      <c r="BF182" s="79" t="str">
        <f>IF(ISNUMBER(#REF!),#REF!,"-")</f>
        <v>-</v>
      </c>
      <c r="BG182" s="80" t="str">
        <f>IF(ISNUMBER(#REF!),#REF!,"-")</f>
        <v>-</v>
      </c>
      <c r="BH182" s="79" t="str">
        <f>IF(ISNUMBER(#REF!),#REF!,"-")</f>
        <v>-</v>
      </c>
      <c r="BI182" s="80" t="str">
        <f>IF(ISNUMBER(#REF!),#REF!,"-")</f>
        <v>-</v>
      </c>
      <c r="BJ182" s="4"/>
      <c r="BK182" s="4"/>
      <c r="BL182" s="4"/>
      <c r="BM182" s="4"/>
      <c r="BN182" s="4"/>
      <c r="BO182" s="4"/>
      <c r="BP182" s="4"/>
      <c r="BQ182" s="4"/>
      <c r="BR182" s="4"/>
      <c r="BS182" s="4"/>
    </row>
    <row r="183" spans="7:71" s="88" customFormat="1" x14ac:dyDescent="0.25">
      <c r="G183" s="75">
        <v>75</v>
      </c>
      <c r="H183" s="79" t="str">
        <f>IF(ISNUMBER(#REF!),#REF!,"-")</f>
        <v>-</v>
      </c>
      <c r="I183" s="80" t="str">
        <f>IF(ISNUMBER(#REF!),#REF!,"-")</f>
        <v>-</v>
      </c>
      <c r="J183" s="79" t="str">
        <f>IF(ISNUMBER(#REF!),#REF!,"-")</f>
        <v>-</v>
      </c>
      <c r="K183" s="80" t="str">
        <f>IF(ISNUMBER(#REF!),#REF!,"-")</f>
        <v>-</v>
      </c>
      <c r="L183" s="79" t="str">
        <f>IF(ISNUMBER(#REF!),#REF!,"-")</f>
        <v>-</v>
      </c>
      <c r="M183" s="80" t="str">
        <f>IF(ISNUMBER(#REF!),#REF!,"-")</f>
        <v>-</v>
      </c>
      <c r="N183" s="79" t="str">
        <f>IF(ISNUMBER(#REF!),#REF!,"-")</f>
        <v>-</v>
      </c>
      <c r="O183" s="80" t="str">
        <f>IF(ISNUMBER(#REF!),#REF!,"-")</f>
        <v>-</v>
      </c>
      <c r="P183" s="79" t="str">
        <f>IF(ISNUMBER(#REF!),#REF!,"-")</f>
        <v>-</v>
      </c>
      <c r="Q183" s="80" t="str">
        <f>IF(ISNUMBER(#REF!),#REF!,"-")</f>
        <v>-</v>
      </c>
      <c r="R183" s="79" t="str">
        <f>IF(ISNUMBER(#REF!),#REF!,"-")</f>
        <v>-</v>
      </c>
      <c r="S183" s="80" t="str">
        <f>IF(ISNUMBER(#REF!),#REF!,"-")</f>
        <v>-</v>
      </c>
      <c r="T183" s="79" t="str">
        <f>IF(ISNUMBER(#REF!),#REF!,"-")</f>
        <v>-</v>
      </c>
      <c r="U183" s="80" t="str">
        <f>IF(ISNUMBER(#REF!),#REF!,"-")</f>
        <v>-</v>
      </c>
      <c r="V183" s="79" t="str">
        <f>IF(ISNUMBER(#REF!),#REF!,"-")</f>
        <v>-</v>
      </c>
      <c r="W183" s="80" t="str">
        <f>IF(ISNUMBER(#REF!),#REF!,"-")</f>
        <v>-</v>
      </c>
      <c r="X183" s="79" t="str">
        <f>IF(ISNUMBER(#REF!),#REF!,"-")</f>
        <v>-</v>
      </c>
      <c r="Y183" s="80" t="str">
        <f>IF(ISNUMBER(#REF!),#REF!,"-")</f>
        <v>-</v>
      </c>
      <c r="Z183" s="79" t="str">
        <f>IF(ISNUMBER(#REF!),#REF!,"-")</f>
        <v>-</v>
      </c>
      <c r="AA183" s="80" t="str">
        <f>IF(ISNUMBER(#REF!),#REF!,"-")</f>
        <v>-</v>
      </c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O183" s="75">
        <v>75</v>
      </c>
      <c r="AP183" s="79" t="str">
        <f>IF(ISNUMBER(#REF!),#REF!,"-")</f>
        <v>-</v>
      </c>
      <c r="AQ183" s="80" t="str">
        <f>IF(ISNUMBER(#REF!),#REF!,"-")</f>
        <v>-</v>
      </c>
      <c r="AR183" s="79" t="str">
        <f>IF(ISNUMBER(#REF!),#REF!,"-")</f>
        <v>-</v>
      </c>
      <c r="AS183" s="80" t="str">
        <f>IF(ISNUMBER(#REF!),#REF!,"-")</f>
        <v>-</v>
      </c>
      <c r="AT183" s="79" t="str">
        <f>IF(ISNUMBER(#REF!),#REF!,"-")</f>
        <v>-</v>
      </c>
      <c r="AU183" s="80" t="str">
        <f>IF(ISNUMBER(#REF!),#REF!,"-")</f>
        <v>-</v>
      </c>
      <c r="AV183" s="79" t="str">
        <f>IF(ISNUMBER(#REF!),#REF!,"-")</f>
        <v>-</v>
      </c>
      <c r="AW183" s="80" t="str">
        <f>IF(ISNUMBER(#REF!),#REF!,"-")</f>
        <v>-</v>
      </c>
      <c r="AX183" s="79" t="str">
        <f>IF(ISNUMBER(#REF!),#REF!,"-")</f>
        <v>-</v>
      </c>
      <c r="AY183" s="80" t="str">
        <f>IF(ISNUMBER(#REF!),#REF!,"-")</f>
        <v>-</v>
      </c>
      <c r="AZ183" s="79" t="str">
        <f>IF(ISNUMBER(#REF!),#REF!,"-")</f>
        <v>-</v>
      </c>
      <c r="BA183" s="80" t="str">
        <f>IF(ISNUMBER(#REF!),#REF!,"-")</f>
        <v>-</v>
      </c>
      <c r="BB183" s="79" t="str">
        <f>IF(ISNUMBER(#REF!),#REF!,"-")</f>
        <v>-</v>
      </c>
      <c r="BC183" s="80" t="str">
        <f>IF(ISNUMBER(#REF!),#REF!,"-")</f>
        <v>-</v>
      </c>
      <c r="BD183" s="79" t="str">
        <f>IF(ISNUMBER(#REF!),#REF!,"-")</f>
        <v>-</v>
      </c>
      <c r="BE183" s="80" t="str">
        <f>IF(ISNUMBER(#REF!),#REF!,"-")</f>
        <v>-</v>
      </c>
      <c r="BF183" s="79" t="str">
        <f>IF(ISNUMBER(#REF!),#REF!,"-")</f>
        <v>-</v>
      </c>
      <c r="BG183" s="80" t="str">
        <f>IF(ISNUMBER(#REF!),#REF!,"-")</f>
        <v>-</v>
      </c>
      <c r="BH183" s="79" t="str">
        <f>IF(ISNUMBER(#REF!),#REF!,"-")</f>
        <v>-</v>
      </c>
      <c r="BI183" s="80" t="str">
        <f>IF(ISNUMBER(#REF!),#REF!,"-")</f>
        <v>-</v>
      </c>
      <c r="BJ183" s="4"/>
      <c r="BK183" s="4"/>
      <c r="BL183" s="4"/>
      <c r="BM183" s="4"/>
      <c r="BN183" s="4"/>
      <c r="BO183" s="4"/>
      <c r="BP183" s="4"/>
      <c r="BQ183" s="4"/>
      <c r="BR183" s="4"/>
      <c r="BS183" s="4"/>
    </row>
    <row r="184" spans="7:71" s="88" customFormat="1" x14ac:dyDescent="0.25">
      <c r="G184" s="75">
        <v>75.5</v>
      </c>
      <c r="H184" s="79" t="str">
        <f>IF(ISNUMBER(#REF!),#REF!,"-")</f>
        <v>-</v>
      </c>
      <c r="I184" s="80" t="str">
        <f>IF(ISNUMBER(#REF!),#REF!,"-")</f>
        <v>-</v>
      </c>
      <c r="J184" s="79" t="str">
        <f>IF(ISNUMBER(#REF!),#REF!,"-")</f>
        <v>-</v>
      </c>
      <c r="K184" s="80" t="str">
        <f>IF(ISNUMBER(#REF!),#REF!,"-")</f>
        <v>-</v>
      </c>
      <c r="L184" s="79" t="str">
        <f>IF(ISNUMBER(#REF!),#REF!,"-")</f>
        <v>-</v>
      </c>
      <c r="M184" s="80" t="str">
        <f>IF(ISNUMBER(#REF!),#REF!,"-")</f>
        <v>-</v>
      </c>
      <c r="N184" s="79" t="str">
        <f>IF(ISNUMBER(#REF!),#REF!,"-")</f>
        <v>-</v>
      </c>
      <c r="O184" s="80" t="str">
        <f>IF(ISNUMBER(#REF!),#REF!,"-")</f>
        <v>-</v>
      </c>
      <c r="P184" s="79" t="str">
        <f>IF(ISNUMBER(#REF!),#REF!,"-")</f>
        <v>-</v>
      </c>
      <c r="Q184" s="80" t="str">
        <f>IF(ISNUMBER(#REF!),#REF!,"-")</f>
        <v>-</v>
      </c>
      <c r="R184" s="79" t="str">
        <f>IF(ISNUMBER(#REF!),#REF!,"-")</f>
        <v>-</v>
      </c>
      <c r="S184" s="80" t="str">
        <f>IF(ISNUMBER(#REF!),#REF!,"-")</f>
        <v>-</v>
      </c>
      <c r="T184" s="79" t="str">
        <f>IF(ISNUMBER(#REF!),#REF!,"-")</f>
        <v>-</v>
      </c>
      <c r="U184" s="80" t="str">
        <f>IF(ISNUMBER(#REF!),#REF!,"-")</f>
        <v>-</v>
      </c>
      <c r="V184" s="79" t="str">
        <f>IF(ISNUMBER(#REF!),#REF!,"-")</f>
        <v>-</v>
      </c>
      <c r="W184" s="80" t="str">
        <f>IF(ISNUMBER(#REF!),#REF!,"-")</f>
        <v>-</v>
      </c>
      <c r="X184" s="79" t="str">
        <f>IF(ISNUMBER(#REF!),#REF!,"-")</f>
        <v>-</v>
      </c>
      <c r="Y184" s="80" t="str">
        <f>IF(ISNUMBER(#REF!),#REF!,"-")</f>
        <v>-</v>
      </c>
      <c r="Z184" s="79" t="str">
        <f>IF(ISNUMBER(#REF!),#REF!,"-")</f>
        <v>-</v>
      </c>
      <c r="AA184" s="80" t="str">
        <f>IF(ISNUMBER(#REF!),#REF!,"-")</f>
        <v>-</v>
      </c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O184" s="75">
        <v>75.5</v>
      </c>
      <c r="AP184" s="79" t="str">
        <f>IF(ISNUMBER(#REF!),#REF!,"-")</f>
        <v>-</v>
      </c>
      <c r="AQ184" s="80" t="str">
        <f>IF(ISNUMBER(#REF!),#REF!,"-")</f>
        <v>-</v>
      </c>
      <c r="AR184" s="79" t="str">
        <f>IF(ISNUMBER(#REF!),#REF!,"-")</f>
        <v>-</v>
      </c>
      <c r="AS184" s="80" t="str">
        <f>IF(ISNUMBER(#REF!),#REF!,"-")</f>
        <v>-</v>
      </c>
      <c r="AT184" s="79" t="str">
        <f>IF(ISNUMBER(#REF!),#REF!,"-")</f>
        <v>-</v>
      </c>
      <c r="AU184" s="80" t="str">
        <f>IF(ISNUMBER(#REF!),#REF!,"-")</f>
        <v>-</v>
      </c>
      <c r="AV184" s="79" t="str">
        <f>IF(ISNUMBER(#REF!),#REF!,"-")</f>
        <v>-</v>
      </c>
      <c r="AW184" s="80" t="str">
        <f>IF(ISNUMBER(#REF!),#REF!,"-")</f>
        <v>-</v>
      </c>
      <c r="AX184" s="79" t="str">
        <f>IF(ISNUMBER(#REF!),#REF!,"-")</f>
        <v>-</v>
      </c>
      <c r="AY184" s="80" t="str">
        <f>IF(ISNUMBER(#REF!),#REF!,"-")</f>
        <v>-</v>
      </c>
      <c r="AZ184" s="79" t="str">
        <f>IF(ISNUMBER(#REF!),#REF!,"-")</f>
        <v>-</v>
      </c>
      <c r="BA184" s="80" t="str">
        <f>IF(ISNUMBER(#REF!),#REF!,"-")</f>
        <v>-</v>
      </c>
      <c r="BB184" s="79" t="str">
        <f>IF(ISNUMBER(#REF!),#REF!,"-")</f>
        <v>-</v>
      </c>
      <c r="BC184" s="80" t="str">
        <f>IF(ISNUMBER(#REF!),#REF!,"-")</f>
        <v>-</v>
      </c>
      <c r="BD184" s="79" t="str">
        <f>IF(ISNUMBER(#REF!),#REF!,"-")</f>
        <v>-</v>
      </c>
      <c r="BE184" s="80" t="str">
        <f>IF(ISNUMBER(#REF!),#REF!,"-")</f>
        <v>-</v>
      </c>
      <c r="BF184" s="79" t="str">
        <f>IF(ISNUMBER(#REF!),#REF!,"-")</f>
        <v>-</v>
      </c>
      <c r="BG184" s="80" t="str">
        <f>IF(ISNUMBER(#REF!),#REF!,"-")</f>
        <v>-</v>
      </c>
      <c r="BH184" s="79" t="str">
        <f>IF(ISNUMBER(#REF!),#REF!,"-")</f>
        <v>-</v>
      </c>
      <c r="BI184" s="80" t="str">
        <f>IF(ISNUMBER(#REF!),#REF!,"-")</f>
        <v>-</v>
      </c>
      <c r="BJ184" s="4"/>
      <c r="BK184" s="4"/>
      <c r="BL184" s="4"/>
      <c r="BM184" s="4"/>
      <c r="BN184" s="4"/>
      <c r="BO184" s="4"/>
      <c r="BP184" s="4"/>
      <c r="BQ184" s="4"/>
      <c r="BR184" s="4"/>
      <c r="BS184" s="4"/>
    </row>
    <row r="185" spans="7:71" s="88" customFormat="1" x14ac:dyDescent="0.25">
      <c r="G185" s="75">
        <v>76</v>
      </c>
      <c r="H185" s="79" t="str">
        <f>IF(ISNUMBER(#REF!),#REF!,"-")</f>
        <v>-</v>
      </c>
      <c r="I185" s="80" t="str">
        <f>IF(ISNUMBER(#REF!),#REF!,"-")</f>
        <v>-</v>
      </c>
      <c r="J185" s="79" t="str">
        <f>IF(ISNUMBER(#REF!),#REF!,"-")</f>
        <v>-</v>
      </c>
      <c r="K185" s="80" t="str">
        <f>IF(ISNUMBER(#REF!),#REF!,"-")</f>
        <v>-</v>
      </c>
      <c r="L185" s="79" t="str">
        <f>IF(ISNUMBER(#REF!),#REF!,"-")</f>
        <v>-</v>
      </c>
      <c r="M185" s="80" t="str">
        <f>IF(ISNUMBER(#REF!),#REF!,"-")</f>
        <v>-</v>
      </c>
      <c r="N185" s="79" t="str">
        <f>IF(ISNUMBER(#REF!),#REF!,"-")</f>
        <v>-</v>
      </c>
      <c r="O185" s="80" t="str">
        <f>IF(ISNUMBER(#REF!),#REF!,"-")</f>
        <v>-</v>
      </c>
      <c r="P185" s="79" t="str">
        <f>IF(ISNUMBER(#REF!),#REF!,"-")</f>
        <v>-</v>
      </c>
      <c r="Q185" s="80" t="str">
        <f>IF(ISNUMBER(#REF!),#REF!,"-")</f>
        <v>-</v>
      </c>
      <c r="R185" s="79" t="str">
        <f>IF(ISNUMBER(#REF!),#REF!,"-")</f>
        <v>-</v>
      </c>
      <c r="S185" s="80" t="str">
        <f>IF(ISNUMBER(#REF!),#REF!,"-")</f>
        <v>-</v>
      </c>
      <c r="T185" s="79" t="str">
        <f>IF(ISNUMBER(#REF!),#REF!,"-")</f>
        <v>-</v>
      </c>
      <c r="U185" s="80" t="str">
        <f>IF(ISNUMBER(#REF!),#REF!,"-")</f>
        <v>-</v>
      </c>
      <c r="V185" s="79" t="str">
        <f>IF(ISNUMBER(#REF!),#REF!,"-")</f>
        <v>-</v>
      </c>
      <c r="W185" s="80" t="str">
        <f>IF(ISNUMBER(#REF!),#REF!,"-")</f>
        <v>-</v>
      </c>
      <c r="X185" s="79" t="str">
        <f>IF(ISNUMBER(#REF!),#REF!,"-")</f>
        <v>-</v>
      </c>
      <c r="Y185" s="80" t="str">
        <f>IF(ISNUMBER(#REF!),#REF!,"-")</f>
        <v>-</v>
      </c>
      <c r="Z185" s="79" t="str">
        <f>IF(ISNUMBER(#REF!),#REF!,"-")</f>
        <v>-</v>
      </c>
      <c r="AA185" s="80" t="str">
        <f>IF(ISNUMBER(#REF!),#REF!,"-")</f>
        <v>-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O185" s="75">
        <v>76</v>
      </c>
      <c r="AP185" s="79" t="str">
        <f>IF(ISNUMBER(#REF!),#REF!,"-")</f>
        <v>-</v>
      </c>
      <c r="AQ185" s="80" t="str">
        <f>IF(ISNUMBER(#REF!),#REF!,"-")</f>
        <v>-</v>
      </c>
      <c r="AR185" s="79" t="str">
        <f>IF(ISNUMBER(#REF!),#REF!,"-")</f>
        <v>-</v>
      </c>
      <c r="AS185" s="80" t="str">
        <f>IF(ISNUMBER(#REF!),#REF!,"-")</f>
        <v>-</v>
      </c>
      <c r="AT185" s="79" t="str">
        <f>IF(ISNUMBER(#REF!),#REF!,"-")</f>
        <v>-</v>
      </c>
      <c r="AU185" s="80" t="str">
        <f>IF(ISNUMBER(#REF!),#REF!,"-")</f>
        <v>-</v>
      </c>
      <c r="AV185" s="79" t="str">
        <f>IF(ISNUMBER(#REF!),#REF!,"-")</f>
        <v>-</v>
      </c>
      <c r="AW185" s="80" t="str">
        <f>IF(ISNUMBER(#REF!),#REF!,"-")</f>
        <v>-</v>
      </c>
      <c r="AX185" s="79" t="str">
        <f>IF(ISNUMBER(#REF!),#REF!,"-")</f>
        <v>-</v>
      </c>
      <c r="AY185" s="80" t="str">
        <f>IF(ISNUMBER(#REF!),#REF!,"-")</f>
        <v>-</v>
      </c>
      <c r="AZ185" s="79" t="str">
        <f>IF(ISNUMBER(#REF!),#REF!,"-")</f>
        <v>-</v>
      </c>
      <c r="BA185" s="80" t="str">
        <f>IF(ISNUMBER(#REF!),#REF!,"-")</f>
        <v>-</v>
      </c>
      <c r="BB185" s="79" t="str">
        <f>IF(ISNUMBER(#REF!),#REF!,"-")</f>
        <v>-</v>
      </c>
      <c r="BC185" s="80" t="str">
        <f>IF(ISNUMBER(#REF!),#REF!,"-")</f>
        <v>-</v>
      </c>
      <c r="BD185" s="79" t="str">
        <f>IF(ISNUMBER(#REF!),#REF!,"-")</f>
        <v>-</v>
      </c>
      <c r="BE185" s="80" t="str">
        <f>IF(ISNUMBER(#REF!),#REF!,"-")</f>
        <v>-</v>
      </c>
      <c r="BF185" s="79" t="str">
        <f>IF(ISNUMBER(#REF!),#REF!,"-")</f>
        <v>-</v>
      </c>
      <c r="BG185" s="80" t="str">
        <f>IF(ISNUMBER(#REF!),#REF!,"-")</f>
        <v>-</v>
      </c>
      <c r="BH185" s="79" t="str">
        <f>IF(ISNUMBER(#REF!),#REF!,"-")</f>
        <v>-</v>
      </c>
      <c r="BI185" s="80" t="str">
        <f>IF(ISNUMBER(#REF!),#REF!,"-")</f>
        <v>-</v>
      </c>
      <c r="BJ185" s="4"/>
      <c r="BK185" s="4"/>
      <c r="BL185" s="4"/>
      <c r="BM185" s="4"/>
      <c r="BN185" s="4"/>
      <c r="BO185" s="4"/>
      <c r="BP185" s="4"/>
      <c r="BQ185" s="4"/>
      <c r="BR185" s="4"/>
      <c r="BS185" s="4"/>
    </row>
    <row r="186" spans="7:71" s="88" customFormat="1" x14ac:dyDescent="0.25">
      <c r="G186" s="75">
        <v>76.5</v>
      </c>
      <c r="H186" s="79" t="str">
        <f>IF(ISNUMBER(#REF!),#REF!,"-")</f>
        <v>-</v>
      </c>
      <c r="I186" s="80" t="str">
        <f>IF(ISNUMBER(#REF!),#REF!,"-")</f>
        <v>-</v>
      </c>
      <c r="J186" s="79" t="str">
        <f>IF(ISNUMBER(#REF!),#REF!,"-")</f>
        <v>-</v>
      </c>
      <c r="K186" s="80" t="str">
        <f>IF(ISNUMBER(#REF!),#REF!,"-")</f>
        <v>-</v>
      </c>
      <c r="L186" s="79" t="str">
        <f>IF(ISNUMBER(#REF!),#REF!,"-")</f>
        <v>-</v>
      </c>
      <c r="M186" s="80" t="str">
        <f>IF(ISNUMBER(#REF!),#REF!,"-")</f>
        <v>-</v>
      </c>
      <c r="N186" s="79" t="str">
        <f>IF(ISNUMBER(#REF!),#REF!,"-")</f>
        <v>-</v>
      </c>
      <c r="O186" s="80" t="str">
        <f>IF(ISNUMBER(#REF!),#REF!,"-")</f>
        <v>-</v>
      </c>
      <c r="P186" s="79" t="str">
        <f>IF(ISNUMBER(#REF!),#REF!,"-")</f>
        <v>-</v>
      </c>
      <c r="Q186" s="80" t="str">
        <f>IF(ISNUMBER(#REF!),#REF!,"-")</f>
        <v>-</v>
      </c>
      <c r="R186" s="79" t="str">
        <f>IF(ISNUMBER(#REF!),#REF!,"-")</f>
        <v>-</v>
      </c>
      <c r="S186" s="80" t="str">
        <f>IF(ISNUMBER(#REF!),#REF!,"-")</f>
        <v>-</v>
      </c>
      <c r="T186" s="79" t="str">
        <f>IF(ISNUMBER(#REF!),#REF!,"-")</f>
        <v>-</v>
      </c>
      <c r="U186" s="80" t="str">
        <f>IF(ISNUMBER(#REF!),#REF!,"-")</f>
        <v>-</v>
      </c>
      <c r="V186" s="79" t="str">
        <f>IF(ISNUMBER(#REF!),#REF!,"-")</f>
        <v>-</v>
      </c>
      <c r="W186" s="80" t="str">
        <f>IF(ISNUMBER(#REF!),#REF!,"-")</f>
        <v>-</v>
      </c>
      <c r="X186" s="79" t="str">
        <f>IF(ISNUMBER(#REF!),#REF!,"-")</f>
        <v>-</v>
      </c>
      <c r="Y186" s="80" t="str">
        <f>IF(ISNUMBER(#REF!),#REF!,"-")</f>
        <v>-</v>
      </c>
      <c r="Z186" s="79" t="str">
        <f>IF(ISNUMBER(#REF!),#REF!,"-")</f>
        <v>-</v>
      </c>
      <c r="AA186" s="80" t="str">
        <f>IF(ISNUMBER(#REF!),#REF!,"-")</f>
        <v>-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O186" s="75">
        <v>76.5</v>
      </c>
      <c r="AP186" s="79" t="str">
        <f>IF(ISNUMBER(#REF!),#REF!,"-")</f>
        <v>-</v>
      </c>
      <c r="AQ186" s="80" t="str">
        <f>IF(ISNUMBER(#REF!),#REF!,"-")</f>
        <v>-</v>
      </c>
      <c r="AR186" s="79" t="str">
        <f>IF(ISNUMBER(#REF!),#REF!,"-")</f>
        <v>-</v>
      </c>
      <c r="AS186" s="80" t="str">
        <f>IF(ISNUMBER(#REF!),#REF!,"-")</f>
        <v>-</v>
      </c>
      <c r="AT186" s="79" t="str">
        <f>IF(ISNUMBER(#REF!),#REF!,"-")</f>
        <v>-</v>
      </c>
      <c r="AU186" s="80" t="str">
        <f>IF(ISNUMBER(#REF!),#REF!,"-")</f>
        <v>-</v>
      </c>
      <c r="AV186" s="79" t="str">
        <f>IF(ISNUMBER(#REF!),#REF!,"-")</f>
        <v>-</v>
      </c>
      <c r="AW186" s="80" t="str">
        <f>IF(ISNUMBER(#REF!),#REF!,"-")</f>
        <v>-</v>
      </c>
      <c r="AX186" s="79" t="str">
        <f>IF(ISNUMBER(#REF!),#REF!,"-")</f>
        <v>-</v>
      </c>
      <c r="AY186" s="80" t="str">
        <f>IF(ISNUMBER(#REF!),#REF!,"-")</f>
        <v>-</v>
      </c>
      <c r="AZ186" s="79" t="str">
        <f>IF(ISNUMBER(#REF!),#REF!,"-")</f>
        <v>-</v>
      </c>
      <c r="BA186" s="80" t="str">
        <f>IF(ISNUMBER(#REF!),#REF!,"-")</f>
        <v>-</v>
      </c>
      <c r="BB186" s="79" t="str">
        <f>IF(ISNUMBER(#REF!),#REF!,"-")</f>
        <v>-</v>
      </c>
      <c r="BC186" s="80" t="str">
        <f>IF(ISNUMBER(#REF!),#REF!,"-")</f>
        <v>-</v>
      </c>
      <c r="BD186" s="79" t="str">
        <f>IF(ISNUMBER(#REF!),#REF!,"-")</f>
        <v>-</v>
      </c>
      <c r="BE186" s="80" t="str">
        <f>IF(ISNUMBER(#REF!),#REF!,"-")</f>
        <v>-</v>
      </c>
      <c r="BF186" s="79" t="str">
        <f>IF(ISNUMBER(#REF!),#REF!,"-")</f>
        <v>-</v>
      </c>
      <c r="BG186" s="80" t="str">
        <f>IF(ISNUMBER(#REF!),#REF!,"-")</f>
        <v>-</v>
      </c>
      <c r="BH186" s="79" t="str">
        <f>IF(ISNUMBER(#REF!),#REF!,"-")</f>
        <v>-</v>
      </c>
      <c r="BI186" s="80" t="str">
        <f>IF(ISNUMBER(#REF!),#REF!,"-")</f>
        <v>-</v>
      </c>
      <c r="BJ186" s="4"/>
      <c r="BK186" s="4"/>
      <c r="BL186" s="4"/>
      <c r="BM186" s="4"/>
      <c r="BN186" s="4"/>
      <c r="BO186" s="4"/>
      <c r="BP186" s="4"/>
      <c r="BQ186" s="4"/>
      <c r="BR186" s="4"/>
      <c r="BS186" s="4"/>
    </row>
    <row r="187" spans="7:71" s="88" customFormat="1" x14ac:dyDescent="0.25">
      <c r="G187" s="75">
        <v>77</v>
      </c>
      <c r="H187" s="79" t="str">
        <f>IF(ISNUMBER(#REF!),#REF!,"-")</f>
        <v>-</v>
      </c>
      <c r="I187" s="80" t="str">
        <f>IF(ISNUMBER(#REF!),#REF!,"-")</f>
        <v>-</v>
      </c>
      <c r="J187" s="79" t="str">
        <f>IF(ISNUMBER(#REF!),#REF!,"-")</f>
        <v>-</v>
      </c>
      <c r="K187" s="80" t="str">
        <f>IF(ISNUMBER(#REF!),#REF!,"-")</f>
        <v>-</v>
      </c>
      <c r="L187" s="79" t="str">
        <f>IF(ISNUMBER(#REF!),#REF!,"-")</f>
        <v>-</v>
      </c>
      <c r="M187" s="80" t="str">
        <f>IF(ISNUMBER(#REF!),#REF!,"-")</f>
        <v>-</v>
      </c>
      <c r="N187" s="79" t="str">
        <f>IF(ISNUMBER(#REF!),#REF!,"-")</f>
        <v>-</v>
      </c>
      <c r="O187" s="80" t="str">
        <f>IF(ISNUMBER(#REF!),#REF!,"-")</f>
        <v>-</v>
      </c>
      <c r="P187" s="79" t="str">
        <f>IF(ISNUMBER(#REF!),#REF!,"-")</f>
        <v>-</v>
      </c>
      <c r="Q187" s="80" t="str">
        <f>IF(ISNUMBER(#REF!),#REF!,"-")</f>
        <v>-</v>
      </c>
      <c r="R187" s="79" t="str">
        <f>IF(ISNUMBER(#REF!),#REF!,"-")</f>
        <v>-</v>
      </c>
      <c r="S187" s="80" t="str">
        <f>IF(ISNUMBER(#REF!),#REF!,"-")</f>
        <v>-</v>
      </c>
      <c r="T187" s="79" t="str">
        <f>IF(ISNUMBER(#REF!),#REF!,"-")</f>
        <v>-</v>
      </c>
      <c r="U187" s="80" t="str">
        <f>IF(ISNUMBER(#REF!),#REF!,"-")</f>
        <v>-</v>
      </c>
      <c r="V187" s="79" t="str">
        <f>IF(ISNUMBER(#REF!),#REF!,"-")</f>
        <v>-</v>
      </c>
      <c r="W187" s="80" t="str">
        <f>IF(ISNUMBER(#REF!),#REF!,"-")</f>
        <v>-</v>
      </c>
      <c r="X187" s="79" t="str">
        <f>IF(ISNUMBER(#REF!),#REF!,"-")</f>
        <v>-</v>
      </c>
      <c r="Y187" s="80" t="str">
        <f>IF(ISNUMBER(#REF!),#REF!,"-")</f>
        <v>-</v>
      </c>
      <c r="Z187" s="79" t="str">
        <f>IF(ISNUMBER(#REF!),#REF!,"-")</f>
        <v>-</v>
      </c>
      <c r="AA187" s="80" t="str">
        <f>IF(ISNUMBER(#REF!),#REF!,"-")</f>
        <v>-</v>
      </c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O187" s="75">
        <v>77</v>
      </c>
      <c r="AP187" s="79" t="str">
        <f>IF(ISNUMBER(#REF!),#REF!,"-")</f>
        <v>-</v>
      </c>
      <c r="AQ187" s="80" t="str">
        <f>IF(ISNUMBER(#REF!),#REF!,"-")</f>
        <v>-</v>
      </c>
      <c r="AR187" s="79" t="str">
        <f>IF(ISNUMBER(#REF!),#REF!,"-")</f>
        <v>-</v>
      </c>
      <c r="AS187" s="80" t="str">
        <f>IF(ISNUMBER(#REF!),#REF!,"-")</f>
        <v>-</v>
      </c>
      <c r="AT187" s="79" t="str">
        <f>IF(ISNUMBER(#REF!),#REF!,"-")</f>
        <v>-</v>
      </c>
      <c r="AU187" s="80" t="str">
        <f>IF(ISNUMBER(#REF!),#REF!,"-")</f>
        <v>-</v>
      </c>
      <c r="AV187" s="79" t="str">
        <f>IF(ISNUMBER(#REF!),#REF!,"-")</f>
        <v>-</v>
      </c>
      <c r="AW187" s="80" t="str">
        <f>IF(ISNUMBER(#REF!),#REF!,"-")</f>
        <v>-</v>
      </c>
      <c r="AX187" s="79" t="str">
        <f>IF(ISNUMBER(#REF!),#REF!,"-")</f>
        <v>-</v>
      </c>
      <c r="AY187" s="80" t="str">
        <f>IF(ISNUMBER(#REF!),#REF!,"-")</f>
        <v>-</v>
      </c>
      <c r="AZ187" s="79" t="str">
        <f>IF(ISNUMBER(#REF!),#REF!,"-")</f>
        <v>-</v>
      </c>
      <c r="BA187" s="80" t="str">
        <f>IF(ISNUMBER(#REF!),#REF!,"-")</f>
        <v>-</v>
      </c>
      <c r="BB187" s="79" t="str">
        <f>IF(ISNUMBER(#REF!),#REF!,"-")</f>
        <v>-</v>
      </c>
      <c r="BC187" s="80" t="str">
        <f>IF(ISNUMBER(#REF!),#REF!,"-")</f>
        <v>-</v>
      </c>
      <c r="BD187" s="79" t="str">
        <f>IF(ISNUMBER(#REF!),#REF!,"-")</f>
        <v>-</v>
      </c>
      <c r="BE187" s="80" t="str">
        <f>IF(ISNUMBER(#REF!),#REF!,"-")</f>
        <v>-</v>
      </c>
      <c r="BF187" s="79" t="str">
        <f>IF(ISNUMBER(#REF!),#REF!,"-")</f>
        <v>-</v>
      </c>
      <c r="BG187" s="80" t="str">
        <f>IF(ISNUMBER(#REF!),#REF!,"-")</f>
        <v>-</v>
      </c>
      <c r="BH187" s="79" t="str">
        <f>IF(ISNUMBER(#REF!),#REF!,"-")</f>
        <v>-</v>
      </c>
      <c r="BI187" s="80" t="str">
        <f>IF(ISNUMBER(#REF!),#REF!,"-")</f>
        <v>-</v>
      </c>
      <c r="BJ187" s="4"/>
      <c r="BK187" s="4"/>
      <c r="BL187" s="4"/>
      <c r="BM187" s="4"/>
      <c r="BN187" s="4"/>
      <c r="BO187" s="4"/>
      <c r="BP187" s="4"/>
      <c r="BQ187" s="4"/>
      <c r="BR187" s="4"/>
      <c r="BS187" s="4"/>
    </row>
    <row r="188" spans="7:71" s="88" customFormat="1" x14ac:dyDescent="0.25">
      <c r="G188" s="75">
        <v>77.5</v>
      </c>
      <c r="H188" s="79" t="str">
        <f>IF(ISNUMBER(#REF!),#REF!,"-")</f>
        <v>-</v>
      </c>
      <c r="I188" s="80" t="str">
        <f>IF(ISNUMBER(#REF!),#REF!,"-")</f>
        <v>-</v>
      </c>
      <c r="J188" s="79" t="str">
        <f>IF(ISNUMBER(#REF!),#REF!,"-")</f>
        <v>-</v>
      </c>
      <c r="K188" s="80" t="str">
        <f>IF(ISNUMBER(#REF!),#REF!,"-")</f>
        <v>-</v>
      </c>
      <c r="L188" s="79" t="str">
        <f>IF(ISNUMBER(#REF!),#REF!,"-")</f>
        <v>-</v>
      </c>
      <c r="M188" s="80" t="str">
        <f>IF(ISNUMBER(#REF!),#REF!,"-")</f>
        <v>-</v>
      </c>
      <c r="N188" s="79" t="str">
        <f>IF(ISNUMBER(#REF!),#REF!,"-")</f>
        <v>-</v>
      </c>
      <c r="O188" s="80" t="str">
        <f>IF(ISNUMBER(#REF!),#REF!,"-")</f>
        <v>-</v>
      </c>
      <c r="P188" s="79" t="str">
        <f>IF(ISNUMBER(#REF!),#REF!,"-")</f>
        <v>-</v>
      </c>
      <c r="Q188" s="80" t="str">
        <f>IF(ISNUMBER(#REF!),#REF!,"-")</f>
        <v>-</v>
      </c>
      <c r="R188" s="79" t="str">
        <f>IF(ISNUMBER(#REF!),#REF!,"-")</f>
        <v>-</v>
      </c>
      <c r="S188" s="80" t="str">
        <f>IF(ISNUMBER(#REF!),#REF!,"-")</f>
        <v>-</v>
      </c>
      <c r="T188" s="79" t="str">
        <f>IF(ISNUMBER(#REF!),#REF!,"-")</f>
        <v>-</v>
      </c>
      <c r="U188" s="80" t="str">
        <f>IF(ISNUMBER(#REF!),#REF!,"-")</f>
        <v>-</v>
      </c>
      <c r="V188" s="79" t="str">
        <f>IF(ISNUMBER(#REF!),#REF!,"-")</f>
        <v>-</v>
      </c>
      <c r="W188" s="80" t="str">
        <f>IF(ISNUMBER(#REF!),#REF!,"-")</f>
        <v>-</v>
      </c>
      <c r="X188" s="79" t="str">
        <f>IF(ISNUMBER(#REF!),#REF!,"-")</f>
        <v>-</v>
      </c>
      <c r="Y188" s="80" t="str">
        <f>IF(ISNUMBER(#REF!),#REF!,"-")</f>
        <v>-</v>
      </c>
      <c r="Z188" s="79" t="str">
        <f>IF(ISNUMBER(#REF!),#REF!,"-")</f>
        <v>-</v>
      </c>
      <c r="AA188" s="80" t="str">
        <f>IF(ISNUMBER(#REF!),#REF!,"-")</f>
        <v>-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O188" s="75">
        <v>77.5</v>
      </c>
      <c r="AP188" s="79" t="str">
        <f>IF(ISNUMBER(#REF!),#REF!,"-")</f>
        <v>-</v>
      </c>
      <c r="AQ188" s="80" t="str">
        <f>IF(ISNUMBER(#REF!),#REF!,"-")</f>
        <v>-</v>
      </c>
      <c r="AR188" s="79" t="str">
        <f>IF(ISNUMBER(#REF!),#REF!,"-")</f>
        <v>-</v>
      </c>
      <c r="AS188" s="80" t="str">
        <f>IF(ISNUMBER(#REF!),#REF!,"-")</f>
        <v>-</v>
      </c>
      <c r="AT188" s="79" t="str">
        <f>IF(ISNUMBER(#REF!),#REF!,"-")</f>
        <v>-</v>
      </c>
      <c r="AU188" s="80" t="str">
        <f>IF(ISNUMBER(#REF!),#REF!,"-")</f>
        <v>-</v>
      </c>
      <c r="AV188" s="79" t="str">
        <f>IF(ISNUMBER(#REF!),#REF!,"-")</f>
        <v>-</v>
      </c>
      <c r="AW188" s="80" t="str">
        <f>IF(ISNUMBER(#REF!),#REF!,"-")</f>
        <v>-</v>
      </c>
      <c r="AX188" s="79" t="str">
        <f>IF(ISNUMBER(#REF!),#REF!,"-")</f>
        <v>-</v>
      </c>
      <c r="AY188" s="80" t="str">
        <f>IF(ISNUMBER(#REF!),#REF!,"-")</f>
        <v>-</v>
      </c>
      <c r="AZ188" s="79" t="str">
        <f>IF(ISNUMBER(#REF!),#REF!,"-")</f>
        <v>-</v>
      </c>
      <c r="BA188" s="80" t="str">
        <f>IF(ISNUMBER(#REF!),#REF!,"-")</f>
        <v>-</v>
      </c>
      <c r="BB188" s="79" t="str">
        <f>IF(ISNUMBER(#REF!),#REF!,"-")</f>
        <v>-</v>
      </c>
      <c r="BC188" s="80" t="str">
        <f>IF(ISNUMBER(#REF!),#REF!,"-")</f>
        <v>-</v>
      </c>
      <c r="BD188" s="79" t="str">
        <f>IF(ISNUMBER(#REF!),#REF!,"-")</f>
        <v>-</v>
      </c>
      <c r="BE188" s="80" t="str">
        <f>IF(ISNUMBER(#REF!),#REF!,"-")</f>
        <v>-</v>
      </c>
      <c r="BF188" s="79" t="str">
        <f>IF(ISNUMBER(#REF!),#REF!,"-")</f>
        <v>-</v>
      </c>
      <c r="BG188" s="80" t="str">
        <f>IF(ISNUMBER(#REF!),#REF!,"-")</f>
        <v>-</v>
      </c>
      <c r="BH188" s="79" t="str">
        <f>IF(ISNUMBER(#REF!),#REF!,"-")</f>
        <v>-</v>
      </c>
      <c r="BI188" s="80" t="str">
        <f>IF(ISNUMBER(#REF!),#REF!,"-")</f>
        <v>-</v>
      </c>
      <c r="BJ188" s="4"/>
      <c r="BK188" s="4"/>
      <c r="BL188" s="4"/>
      <c r="BM188" s="4"/>
      <c r="BN188" s="4"/>
      <c r="BO188" s="4"/>
      <c r="BP188" s="4"/>
      <c r="BQ188" s="4"/>
      <c r="BR188" s="4"/>
      <c r="BS188" s="4"/>
    </row>
    <row r="189" spans="7:71" s="88" customFormat="1" x14ac:dyDescent="0.25">
      <c r="G189" s="75">
        <v>78</v>
      </c>
      <c r="H189" s="79" t="str">
        <f>IF(ISNUMBER(#REF!),#REF!,"-")</f>
        <v>-</v>
      </c>
      <c r="I189" s="80" t="str">
        <f>IF(ISNUMBER(#REF!),#REF!,"-")</f>
        <v>-</v>
      </c>
      <c r="J189" s="79" t="str">
        <f>IF(ISNUMBER(#REF!),#REF!,"-")</f>
        <v>-</v>
      </c>
      <c r="K189" s="80" t="str">
        <f>IF(ISNUMBER(#REF!),#REF!,"-")</f>
        <v>-</v>
      </c>
      <c r="L189" s="79" t="str">
        <f>IF(ISNUMBER(#REF!),#REF!,"-")</f>
        <v>-</v>
      </c>
      <c r="M189" s="80" t="str">
        <f>IF(ISNUMBER(#REF!),#REF!,"-")</f>
        <v>-</v>
      </c>
      <c r="N189" s="79" t="str">
        <f>IF(ISNUMBER(#REF!),#REF!,"-")</f>
        <v>-</v>
      </c>
      <c r="O189" s="80" t="str">
        <f>IF(ISNUMBER(#REF!),#REF!,"-")</f>
        <v>-</v>
      </c>
      <c r="P189" s="79" t="str">
        <f>IF(ISNUMBER(#REF!),#REF!,"-")</f>
        <v>-</v>
      </c>
      <c r="Q189" s="80" t="str">
        <f>IF(ISNUMBER(#REF!),#REF!,"-")</f>
        <v>-</v>
      </c>
      <c r="R189" s="79" t="str">
        <f>IF(ISNUMBER(#REF!),#REF!,"-")</f>
        <v>-</v>
      </c>
      <c r="S189" s="80" t="str">
        <f>IF(ISNUMBER(#REF!),#REF!,"-")</f>
        <v>-</v>
      </c>
      <c r="T189" s="79" t="str">
        <f>IF(ISNUMBER(#REF!),#REF!,"-")</f>
        <v>-</v>
      </c>
      <c r="U189" s="80" t="str">
        <f>IF(ISNUMBER(#REF!),#REF!,"-")</f>
        <v>-</v>
      </c>
      <c r="V189" s="79" t="str">
        <f>IF(ISNUMBER(#REF!),#REF!,"-")</f>
        <v>-</v>
      </c>
      <c r="W189" s="80" t="str">
        <f>IF(ISNUMBER(#REF!),#REF!,"-")</f>
        <v>-</v>
      </c>
      <c r="X189" s="79" t="str">
        <f>IF(ISNUMBER(#REF!),#REF!,"-")</f>
        <v>-</v>
      </c>
      <c r="Y189" s="80" t="str">
        <f>IF(ISNUMBER(#REF!),#REF!,"-")</f>
        <v>-</v>
      </c>
      <c r="Z189" s="79" t="str">
        <f>IF(ISNUMBER(#REF!),#REF!,"-")</f>
        <v>-</v>
      </c>
      <c r="AA189" s="80" t="str">
        <f>IF(ISNUMBER(#REF!),#REF!,"-")</f>
        <v>-</v>
      </c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O189" s="75">
        <v>78</v>
      </c>
      <c r="AP189" s="79" t="str">
        <f>IF(ISNUMBER(#REF!),#REF!,"-")</f>
        <v>-</v>
      </c>
      <c r="AQ189" s="80" t="str">
        <f>IF(ISNUMBER(#REF!),#REF!,"-")</f>
        <v>-</v>
      </c>
      <c r="AR189" s="79" t="str">
        <f>IF(ISNUMBER(#REF!),#REF!,"-")</f>
        <v>-</v>
      </c>
      <c r="AS189" s="80" t="str">
        <f>IF(ISNUMBER(#REF!),#REF!,"-")</f>
        <v>-</v>
      </c>
      <c r="AT189" s="79" t="str">
        <f>IF(ISNUMBER(#REF!),#REF!,"-")</f>
        <v>-</v>
      </c>
      <c r="AU189" s="80" t="str">
        <f>IF(ISNUMBER(#REF!),#REF!,"-")</f>
        <v>-</v>
      </c>
      <c r="AV189" s="79" t="str">
        <f>IF(ISNUMBER(#REF!),#REF!,"-")</f>
        <v>-</v>
      </c>
      <c r="AW189" s="80" t="str">
        <f>IF(ISNUMBER(#REF!),#REF!,"-")</f>
        <v>-</v>
      </c>
      <c r="AX189" s="79" t="str">
        <f>IF(ISNUMBER(#REF!),#REF!,"-")</f>
        <v>-</v>
      </c>
      <c r="AY189" s="80" t="str">
        <f>IF(ISNUMBER(#REF!),#REF!,"-")</f>
        <v>-</v>
      </c>
      <c r="AZ189" s="79" t="str">
        <f>IF(ISNUMBER(#REF!),#REF!,"-")</f>
        <v>-</v>
      </c>
      <c r="BA189" s="80" t="str">
        <f>IF(ISNUMBER(#REF!),#REF!,"-")</f>
        <v>-</v>
      </c>
      <c r="BB189" s="79" t="str">
        <f>IF(ISNUMBER(#REF!),#REF!,"-")</f>
        <v>-</v>
      </c>
      <c r="BC189" s="80" t="str">
        <f>IF(ISNUMBER(#REF!),#REF!,"-")</f>
        <v>-</v>
      </c>
      <c r="BD189" s="79" t="str">
        <f>IF(ISNUMBER(#REF!),#REF!,"-")</f>
        <v>-</v>
      </c>
      <c r="BE189" s="80" t="str">
        <f>IF(ISNUMBER(#REF!),#REF!,"-")</f>
        <v>-</v>
      </c>
      <c r="BF189" s="79" t="str">
        <f>IF(ISNUMBER(#REF!),#REF!,"-")</f>
        <v>-</v>
      </c>
      <c r="BG189" s="80" t="str">
        <f>IF(ISNUMBER(#REF!),#REF!,"-")</f>
        <v>-</v>
      </c>
      <c r="BH189" s="79" t="str">
        <f>IF(ISNUMBER(#REF!),#REF!,"-")</f>
        <v>-</v>
      </c>
      <c r="BI189" s="80" t="str">
        <f>IF(ISNUMBER(#REF!),#REF!,"-")</f>
        <v>-</v>
      </c>
      <c r="BJ189" s="4"/>
      <c r="BK189" s="4"/>
      <c r="BL189" s="4"/>
      <c r="BM189" s="4"/>
      <c r="BN189" s="4"/>
      <c r="BO189" s="4"/>
      <c r="BP189" s="4"/>
      <c r="BQ189" s="4"/>
      <c r="BR189" s="4"/>
      <c r="BS189" s="4"/>
    </row>
    <row r="190" spans="7:71" s="88" customFormat="1" x14ac:dyDescent="0.25">
      <c r="G190" s="75">
        <v>78.5</v>
      </c>
      <c r="H190" s="79" t="str">
        <f>IF(ISNUMBER(#REF!),#REF!,"-")</f>
        <v>-</v>
      </c>
      <c r="I190" s="80" t="str">
        <f>IF(ISNUMBER(#REF!),#REF!,"-")</f>
        <v>-</v>
      </c>
      <c r="J190" s="79" t="str">
        <f>IF(ISNUMBER(#REF!),#REF!,"-")</f>
        <v>-</v>
      </c>
      <c r="K190" s="80" t="str">
        <f>IF(ISNUMBER(#REF!),#REF!,"-")</f>
        <v>-</v>
      </c>
      <c r="L190" s="79" t="str">
        <f>IF(ISNUMBER(#REF!),#REF!,"-")</f>
        <v>-</v>
      </c>
      <c r="M190" s="80" t="str">
        <f>IF(ISNUMBER(#REF!),#REF!,"-")</f>
        <v>-</v>
      </c>
      <c r="N190" s="79" t="str">
        <f>IF(ISNUMBER(#REF!),#REF!,"-")</f>
        <v>-</v>
      </c>
      <c r="O190" s="80" t="str">
        <f>IF(ISNUMBER(#REF!),#REF!,"-")</f>
        <v>-</v>
      </c>
      <c r="P190" s="79" t="str">
        <f>IF(ISNUMBER(#REF!),#REF!,"-")</f>
        <v>-</v>
      </c>
      <c r="Q190" s="80" t="str">
        <f>IF(ISNUMBER(#REF!),#REF!,"-")</f>
        <v>-</v>
      </c>
      <c r="R190" s="79" t="str">
        <f>IF(ISNUMBER(#REF!),#REF!,"-")</f>
        <v>-</v>
      </c>
      <c r="S190" s="80" t="str">
        <f>IF(ISNUMBER(#REF!),#REF!,"-")</f>
        <v>-</v>
      </c>
      <c r="T190" s="79" t="str">
        <f>IF(ISNUMBER(#REF!),#REF!,"-")</f>
        <v>-</v>
      </c>
      <c r="U190" s="80" t="str">
        <f>IF(ISNUMBER(#REF!),#REF!,"-")</f>
        <v>-</v>
      </c>
      <c r="V190" s="79" t="str">
        <f>IF(ISNUMBER(#REF!),#REF!,"-")</f>
        <v>-</v>
      </c>
      <c r="W190" s="80" t="str">
        <f>IF(ISNUMBER(#REF!),#REF!,"-")</f>
        <v>-</v>
      </c>
      <c r="X190" s="79" t="str">
        <f>IF(ISNUMBER(#REF!),#REF!,"-")</f>
        <v>-</v>
      </c>
      <c r="Y190" s="80" t="str">
        <f>IF(ISNUMBER(#REF!),#REF!,"-")</f>
        <v>-</v>
      </c>
      <c r="Z190" s="79" t="str">
        <f>IF(ISNUMBER(#REF!),#REF!,"-")</f>
        <v>-</v>
      </c>
      <c r="AA190" s="80" t="str">
        <f>IF(ISNUMBER(#REF!),#REF!,"-")</f>
        <v>-</v>
      </c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O190" s="75">
        <v>78.5</v>
      </c>
      <c r="AP190" s="79" t="str">
        <f>IF(ISNUMBER(#REF!),#REF!,"-")</f>
        <v>-</v>
      </c>
      <c r="AQ190" s="80" t="str">
        <f>IF(ISNUMBER(#REF!),#REF!,"-")</f>
        <v>-</v>
      </c>
      <c r="AR190" s="79" t="str">
        <f>IF(ISNUMBER(#REF!),#REF!,"-")</f>
        <v>-</v>
      </c>
      <c r="AS190" s="80" t="str">
        <f>IF(ISNUMBER(#REF!),#REF!,"-")</f>
        <v>-</v>
      </c>
      <c r="AT190" s="79" t="str">
        <f>IF(ISNUMBER(#REF!),#REF!,"-")</f>
        <v>-</v>
      </c>
      <c r="AU190" s="80" t="str">
        <f>IF(ISNUMBER(#REF!),#REF!,"-")</f>
        <v>-</v>
      </c>
      <c r="AV190" s="79" t="str">
        <f>IF(ISNUMBER(#REF!),#REF!,"-")</f>
        <v>-</v>
      </c>
      <c r="AW190" s="80" t="str">
        <f>IF(ISNUMBER(#REF!),#REF!,"-")</f>
        <v>-</v>
      </c>
      <c r="AX190" s="79" t="str">
        <f>IF(ISNUMBER(#REF!),#REF!,"-")</f>
        <v>-</v>
      </c>
      <c r="AY190" s="80" t="str">
        <f>IF(ISNUMBER(#REF!),#REF!,"-")</f>
        <v>-</v>
      </c>
      <c r="AZ190" s="79" t="str">
        <f>IF(ISNUMBER(#REF!),#REF!,"-")</f>
        <v>-</v>
      </c>
      <c r="BA190" s="80" t="str">
        <f>IF(ISNUMBER(#REF!),#REF!,"-")</f>
        <v>-</v>
      </c>
      <c r="BB190" s="79" t="str">
        <f>IF(ISNUMBER(#REF!),#REF!,"-")</f>
        <v>-</v>
      </c>
      <c r="BC190" s="80" t="str">
        <f>IF(ISNUMBER(#REF!),#REF!,"-")</f>
        <v>-</v>
      </c>
      <c r="BD190" s="79" t="str">
        <f>IF(ISNUMBER(#REF!),#REF!,"-")</f>
        <v>-</v>
      </c>
      <c r="BE190" s="80" t="str">
        <f>IF(ISNUMBER(#REF!),#REF!,"-")</f>
        <v>-</v>
      </c>
      <c r="BF190" s="79" t="str">
        <f>IF(ISNUMBER(#REF!),#REF!,"-")</f>
        <v>-</v>
      </c>
      <c r="BG190" s="80" t="str">
        <f>IF(ISNUMBER(#REF!),#REF!,"-")</f>
        <v>-</v>
      </c>
      <c r="BH190" s="79" t="str">
        <f>IF(ISNUMBER(#REF!),#REF!,"-")</f>
        <v>-</v>
      </c>
      <c r="BI190" s="80" t="str">
        <f>IF(ISNUMBER(#REF!),#REF!,"-")</f>
        <v>-</v>
      </c>
      <c r="BJ190" s="4"/>
      <c r="BK190" s="4"/>
      <c r="BL190" s="4"/>
      <c r="BM190" s="4"/>
      <c r="BN190" s="4"/>
      <c r="BO190" s="4"/>
      <c r="BP190" s="4"/>
      <c r="BQ190" s="4"/>
      <c r="BR190" s="4"/>
      <c r="BS190" s="4"/>
    </row>
    <row r="191" spans="7:71" s="88" customFormat="1" x14ac:dyDescent="0.25">
      <c r="G191" s="75">
        <v>79</v>
      </c>
      <c r="H191" s="79" t="str">
        <f>IF(ISNUMBER(#REF!),#REF!,"-")</f>
        <v>-</v>
      </c>
      <c r="I191" s="80" t="str">
        <f>IF(ISNUMBER(#REF!),#REF!,"-")</f>
        <v>-</v>
      </c>
      <c r="J191" s="79" t="str">
        <f>IF(ISNUMBER(#REF!),#REF!,"-")</f>
        <v>-</v>
      </c>
      <c r="K191" s="80" t="str">
        <f>IF(ISNUMBER(#REF!),#REF!,"-")</f>
        <v>-</v>
      </c>
      <c r="L191" s="79" t="str">
        <f>IF(ISNUMBER(#REF!),#REF!,"-")</f>
        <v>-</v>
      </c>
      <c r="M191" s="80" t="str">
        <f>IF(ISNUMBER(#REF!),#REF!,"-")</f>
        <v>-</v>
      </c>
      <c r="N191" s="79" t="str">
        <f>IF(ISNUMBER(#REF!),#REF!,"-")</f>
        <v>-</v>
      </c>
      <c r="O191" s="80" t="str">
        <f>IF(ISNUMBER(#REF!),#REF!,"-")</f>
        <v>-</v>
      </c>
      <c r="P191" s="79" t="str">
        <f>IF(ISNUMBER(#REF!),#REF!,"-")</f>
        <v>-</v>
      </c>
      <c r="Q191" s="80" t="str">
        <f>IF(ISNUMBER(#REF!),#REF!,"-")</f>
        <v>-</v>
      </c>
      <c r="R191" s="79" t="str">
        <f>IF(ISNUMBER(#REF!),#REF!,"-")</f>
        <v>-</v>
      </c>
      <c r="S191" s="80" t="str">
        <f>IF(ISNUMBER(#REF!),#REF!,"-")</f>
        <v>-</v>
      </c>
      <c r="T191" s="79" t="str">
        <f>IF(ISNUMBER(#REF!),#REF!,"-")</f>
        <v>-</v>
      </c>
      <c r="U191" s="80" t="str">
        <f>IF(ISNUMBER(#REF!),#REF!,"-")</f>
        <v>-</v>
      </c>
      <c r="V191" s="79" t="str">
        <f>IF(ISNUMBER(#REF!),#REF!,"-")</f>
        <v>-</v>
      </c>
      <c r="W191" s="80" t="str">
        <f>IF(ISNUMBER(#REF!),#REF!,"-")</f>
        <v>-</v>
      </c>
      <c r="X191" s="79" t="str">
        <f>IF(ISNUMBER(#REF!),#REF!,"-")</f>
        <v>-</v>
      </c>
      <c r="Y191" s="80" t="str">
        <f>IF(ISNUMBER(#REF!),#REF!,"-")</f>
        <v>-</v>
      </c>
      <c r="Z191" s="79" t="str">
        <f>IF(ISNUMBER(#REF!),#REF!,"-")</f>
        <v>-</v>
      </c>
      <c r="AA191" s="80" t="str">
        <f>IF(ISNUMBER(#REF!),#REF!,"-")</f>
        <v>-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O191" s="75">
        <v>79</v>
      </c>
      <c r="AP191" s="79" t="str">
        <f>IF(ISNUMBER(#REF!),#REF!,"-")</f>
        <v>-</v>
      </c>
      <c r="AQ191" s="80" t="str">
        <f>IF(ISNUMBER(#REF!),#REF!,"-")</f>
        <v>-</v>
      </c>
      <c r="AR191" s="79" t="str">
        <f>IF(ISNUMBER(#REF!),#REF!,"-")</f>
        <v>-</v>
      </c>
      <c r="AS191" s="80" t="str">
        <f>IF(ISNUMBER(#REF!),#REF!,"-")</f>
        <v>-</v>
      </c>
      <c r="AT191" s="79" t="str">
        <f>IF(ISNUMBER(#REF!),#REF!,"-")</f>
        <v>-</v>
      </c>
      <c r="AU191" s="80" t="str">
        <f>IF(ISNUMBER(#REF!),#REF!,"-")</f>
        <v>-</v>
      </c>
      <c r="AV191" s="79" t="str">
        <f>IF(ISNUMBER(#REF!),#REF!,"-")</f>
        <v>-</v>
      </c>
      <c r="AW191" s="80" t="str">
        <f>IF(ISNUMBER(#REF!),#REF!,"-")</f>
        <v>-</v>
      </c>
      <c r="AX191" s="79" t="str">
        <f>IF(ISNUMBER(#REF!),#REF!,"-")</f>
        <v>-</v>
      </c>
      <c r="AY191" s="80" t="str">
        <f>IF(ISNUMBER(#REF!),#REF!,"-")</f>
        <v>-</v>
      </c>
      <c r="AZ191" s="79" t="str">
        <f>IF(ISNUMBER(#REF!),#REF!,"-")</f>
        <v>-</v>
      </c>
      <c r="BA191" s="80" t="str">
        <f>IF(ISNUMBER(#REF!),#REF!,"-")</f>
        <v>-</v>
      </c>
      <c r="BB191" s="79" t="str">
        <f>IF(ISNUMBER(#REF!),#REF!,"-")</f>
        <v>-</v>
      </c>
      <c r="BC191" s="80" t="str">
        <f>IF(ISNUMBER(#REF!),#REF!,"-")</f>
        <v>-</v>
      </c>
      <c r="BD191" s="79" t="str">
        <f>IF(ISNUMBER(#REF!),#REF!,"-")</f>
        <v>-</v>
      </c>
      <c r="BE191" s="80" t="str">
        <f>IF(ISNUMBER(#REF!),#REF!,"-")</f>
        <v>-</v>
      </c>
      <c r="BF191" s="79" t="str">
        <f>IF(ISNUMBER(#REF!),#REF!,"-")</f>
        <v>-</v>
      </c>
      <c r="BG191" s="80" t="str">
        <f>IF(ISNUMBER(#REF!),#REF!,"-")</f>
        <v>-</v>
      </c>
      <c r="BH191" s="79" t="str">
        <f>IF(ISNUMBER(#REF!),#REF!,"-")</f>
        <v>-</v>
      </c>
      <c r="BI191" s="80" t="str">
        <f>IF(ISNUMBER(#REF!),#REF!,"-")</f>
        <v>-</v>
      </c>
      <c r="BJ191" s="4"/>
      <c r="BK191" s="4"/>
      <c r="BL191" s="4"/>
      <c r="BM191" s="4"/>
      <c r="BN191" s="4"/>
      <c r="BO191" s="4"/>
      <c r="BP191" s="4"/>
      <c r="BQ191" s="4"/>
      <c r="BR191" s="4"/>
      <c r="BS191" s="4"/>
    </row>
    <row r="192" spans="7:71" s="88" customFormat="1" x14ac:dyDescent="0.25">
      <c r="G192" s="75">
        <v>79.5</v>
      </c>
      <c r="H192" s="79" t="str">
        <f>IF(ISNUMBER(#REF!),#REF!,"-")</f>
        <v>-</v>
      </c>
      <c r="I192" s="80" t="str">
        <f>IF(ISNUMBER(#REF!),#REF!,"-")</f>
        <v>-</v>
      </c>
      <c r="J192" s="79" t="str">
        <f>IF(ISNUMBER(#REF!),#REF!,"-")</f>
        <v>-</v>
      </c>
      <c r="K192" s="80" t="str">
        <f>IF(ISNUMBER(#REF!),#REF!,"-")</f>
        <v>-</v>
      </c>
      <c r="L192" s="79" t="str">
        <f>IF(ISNUMBER(#REF!),#REF!,"-")</f>
        <v>-</v>
      </c>
      <c r="M192" s="80" t="str">
        <f>IF(ISNUMBER(#REF!),#REF!,"-")</f>
        <v>-</v>
      </c>
      <c r="N192" s="79" t="str">
        <f>IF(ISNUMBER(#REF!),#REF!,"-")</f>
        <v>-</v>
      </c>
      <c r="O192" s="80" t="str">
        <f>IF(ISNUMBER(#REF!),#REF!,"-")</f>
        <v>-</v>
      </c>
      <c r="P192" s="79" t="str">
        <f>IF(ISNUMBER(#REF!),#REF!,"-")</f>
        <v>-</v>
      </c>
      <c r="Q192" s="80" t="str">
        <f>IF(ISNUMBER(#REF!),#REF!,"-")</f>
        <v>-</v>
      </c>
      <c r="R192" s="79" t="str">
        <f>IF(ISNUMBER(#REF!),#REF!,"-")</f>
        <v>-</v>
      </c>
      <c r="S192" s="80" t="str">
        <f>IF(ISNUMBER(#REF!),#REF!,"-")</f>
        <v>-</v>
      </c>
      <c r="T192" s="79" t="str">
        <f>IF(ISNUMBER(#REF!),#REF!,"-")</f>
        <v>-</v>
      </c>
      <c r="U192" s="80" t="str">
        <f>IF(ISNUMBER(#REF!),#REF!,"-")</f>
        <v>-</v>
      </c>
      <c r="V192" s="79" t="str">
        <f>IF(ISNUMBER(#REF!),#REF!,"-")</f>
        <v>-</v>
      </c>
      <c r="W192" s="80" t="str">
        <f>IF(ISNUMBER(#REF!),#REF!,"-")</f>
        <v>-</v>
      </c>
      <c r="X192" s="79" t="str">
        <f>IF(ISNUMBER(#REF!),#REF!,"-")</f>
        <v>-</v>
      </c>
      <c r="Y192" s="80" t="str">
        <f>IF(ISNUMBER(#REF!),#REF!,"-")</f>
        <v>-</v>
      </c>
      <c r="Z192" s="79" t="str">
        <f>IF(ISNUMBER(#REF!),#REF!,"-")</f>
        <v>-</v>
      </c>
      <c r="AA192" s="80" t="str">
        <f>IF(ISNUMBER(#REF!),#REF!,"-")</f>
        <v>-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O192" s="75">
        <v>79.5</v>
      </c>
      <c r="AP192" s="79" t="str">
        <f>IF(ISNUMBER(#REF!),#REF!,"-")</f>
        <v>-</v>
      </c>
      <c r="AQ192" s="80" t="str">
        <f>IF(ISNUMBER(#REF!),#REF!,"-")</f>
        <v>-</v>
      </c>
      <c r="AR192" s="79" t="str">
        <f>IF(ISNUMBER(#REF!),#REF!,"-")</f>
        <v>-</v>
      </c>
      <c r="AS192" s="80" t="str">
        <f>IF(ISNUMBER(#REF!),#REF!,"-")</f>
        <v>-</v>
      </c>
      <c r="AT192" s="79" t="str">
        <f>IF(ISNUMBER(#REF!),#REF!,"-")</f>
        <v>-</v>
      </c>
      <c r="AU192" s="80" t="str">
        <f>IF(ISNUMBER(#REF!),#REF!,"-")</f>
        <v>-</v>
      </c>
      <c r="AV192" s="79" t="str">
        <f>IF(ISNUMBER(#REF!),#REF!,"-")</f>
        <v>-</v>
      </c>
      <c r="AW192" s="80" t="str">
        <f>IF(ISNUMBER(#REF!),#REF!,"-")</f>
        <v>-</v>
      </c>
      <c r="AX192" s="79" t="str">
        <f>IF(ISNUMBER(#REF!),#REF!,"-")</f>
        <v>-</v>
      </c>
      <c r="AY192" s="80" t="str">
        <f>IF(ISNUMBER(#REF!),#REF!,"-")</f>
        <v>-</v>
      </c>
      <c r="AZ192" s="79" t="str">
        <f>IF(ISNUMBER(#REF!),#REF!,"-")</f>
        <v>-</v>
      </c>
      <c r="BA192" s="80" t="str">
        <f>IF(ISNUMBER(#REF!),#REF!,"-")</f>
        <v>-</v>
      </c>
      <c r="BB192" s="79" t="str">
        <f>IF(ISNUMBER(#REF!),#REF!,"-")</f>
        <v>-</v>
      </c>
      <c r="BC192" s="80" t="str">
        <f>IF(ISNUMBER(#REF!),#REF!,"-")</f>
        <v>-</v>
      </c>
      <c r="BD192" s="79" t="str">
        <f>IF(ISNUMBER(#REF!),#REF!,"-")</f>
        <v>-</v>
      </c>
      <c r="BE192" s="80" t="str">
        <f>IF(ISNUMBER(#REF!),#REF!,"-")</f>
        <v>-</v>
      </c>
      <c r="BF192" s="79" t="str">
        <f>IF(ISNUMBER(#REF!),#REF!,"-")</f>
        <v>-</v>
      </c>
      <c r="BG192" s="80" t="str">
        <f>IF(ISNUMBER(#REF!),#REF!,"-")</f>
        <v>-</v>
      </c>
      <c r="BH192" s="79" t="str">
        <f>IF(ISNUMBER(#REF!),#REF!,"-")</f>
        <v>-</v>
      </c>
      <c r="BI192" s="80" t="str">
        <f>IF(ISNUMBER(#REF!),#REF!,"-")</f>
        <v>-</v>
      </c>
      <c r="BJ192" s="4"/>
      <c r="BK192" s="4"/>
      <c r="BL192" s="4"/>
      <c r="BM192" s="4"/>
      <c r="BN192" s="4"/>
      <c r="BO192" s="4"/>
      <c r="BP192" s="4"/>
      <c r="BQ192" s="4"/>
      <c r="BR192" s="4"/>
      <c r="BS192" s="4"/>
    </row>
    <row r="193" spans="7:71" s="88" customFormat="1" x14ac:dyDescent="0.25">
      <c r="G193" s="75">
        <v>80</v>
      </c>
      <c r="H193" s="79" t="str">
        <f>IF(ISNUMBER(#REF!),#REF!,"-")</f>
        <v>-</v>
      </c>
      <c r="I193" s="80" t="str">
        <f>IF(ISNUMBER(#REF!),#REF!,"-")</f>
        <v>-</v>
      </c>
      <c r="J193" s="79" t="str">
        <f>IF(ISNUMBER(#REF!),#REF!,"-")</f>
        <v>-</v>
      </c>
      <c r="K193" s="80" t="str">
        <f>IF(ISNUMBER(#REF!),#REF!,"-")</f>
        <v>-</v>
      </c>
      <c r="L193" s="79" t="str">
        <f>IF(ISNUMBER(#REF!),#REF!,"-")</f>
        <v>-</v>
      </c>
      <c r="M193" s="80" t="str">
        <f>IF(ISNUMBER(#REF!),#REF!,"-")</f>
        <v>-</v>
      </c>
      <c r="N193" s="79" t="str">
        <f>IF(ISNUMBER(#REF!),#REF!,"-")</f>
        <v>-</v>
      </c>
      <c r="O193" s="80" t="str">
        <f>IF(ISNUMBER(#REF!),#REF!,"-")</f>
        <v>-</v>
      </c>
      <c r="P193" s="79" t="str">
        <f>IF(ISNUMBER(#REF!),#REF!,"-")</f>
        <v>-</v>
      </c>
      <c r="Q193" s="80" t="str">
        <f>IF(ISNUMBER(#REF!),#REF!,"-")</f>
        <v>-</v>
      </c>
      <c r="R193" s="79" t="str">
        <f>IF(ISNUMBER(#REF!),#REF!,"-")</f>
        <v>-</v>
      </c>
      <c r="S193" s="80" t="str">
        <f>IF(ISNUMBER(#REF!),#REF!,"-")</f>
        <v>-</v>
      </c>
      <c r="T193" s="79" t="str">
        <f>IF(ISNUMBER(#REF!),#REF!,"-")</f>
        <v>-</v>
      </c>
      <c r="U193" s="80" t="str">
        <f>IF(ISNUMBER(#REF!),#REF!,"-")</f>
        <v>-</v>
      </c>
      <c r="V193" s="79" t="str">
        <f>IF(ISNUMBER(#REF!),#REF!,"-")</f>
        <v>-</v>
      </c>
      <c r="W193" s="80" t="str">
        <f>IF(ISNUMBER(#REF!),#REF!,"-")</f>
        <v>-</v>
      </c>
      <c r="X193" s="79" t="str">
        <f>IF(ISNUMBER(#REF!),#REF!,"-")</f>
        <v>-</v>
      </c>
      <c r="Y193" s="80" t="str">
        <f>IF(ISNUMBER(#REF!),#REF!,"-")</f>
        <v>-</v>
      </c>
      <c r="Z193" s="79" t="str">
        <f>IF(ISNUMBER(#REF!),#REF!,"-")</f>
        <v>-</v>
      </c>
      <c r="AA193" s="80" t="str">
        <f>IF(ISNUMBER(#REF!),#REF!,"-")</f>
        <v>-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O193" s="75">
        <v>80</v>
      </c>
      <c r="AP193" s="79" t="str">
        <f>IF(ISNUMBER(#REF!),#REF!,"-")</f>
        <v>-</v>
      </c>
      <c r="AQ193" s="80" t="str">
        <f>IF(ISNUMBER(#REF!),#REF!,"-")</f>
        <v>-</v>
      </c>
      <c r="AR193" s="79" t="str">
        <f>IF(ISNUMBER(#REF!),#REF!,"-")</f>
        <v>-</v>
      </c>
      <c r="AS193" s="80" t="str">
        <f>IF(ISNUMBER(#REF!),#REF!,"-")</f>
        <v>-</v>
      </c>
      <c r="AT193" s="79" t="str">
        <f>IF(ISNUMBER(#REF!),#REF!,"-")</f>
        <v>-</v>
      </c>
      <c r="AU193" s="80" t="str">
        <f>IF(ISNUMBER(#REF!),#REF!,"-")</f>
        <v>-</v>
      </c>
      <c r="AV193" s="79" t="str">
        <f>IF(ISNUMBER(#REF!),#REF!,"-")</f>
        <v>-</v>
      </c>
      <c r="AW193" s="80" t="str">
        <f>IF(ISNUMBER(#REF!),#REF!,"-")</f>
        <v>-</v>
      </c>
      <c r="AX193" s="79" t="str">
        <f>IF(ISNUMBER(#REF!),#REF!,"-")</f>
        <v>-</v>
      </c>
      <c r="AY193" s="80" t="str">
        <f>IF(ISNUMBER(#REF!),#REF!,"-")</f>
        <v>-</v>
      </c>
      <c r="AZ193" s="79" t="str">
        <f>IF(ISNUMBER(#REF!),#REF!,"-")</f>
        <v>-</v>
      </c>
      <c r="BA193" s="80" t="str">
        <f>IF(ISNUMBER(#REF!),#REF!,"-")</f>
        <v>-</v>
      </c>
      <c r="BB193" s="79" t="str">
        <f>IF(ISNUMBER(#REF!),#REF!,"-")</f>
        <v>-</v>
      </c>
      <c r="BC193" s="80" t="str">
        <f>IF(ISNUMBER(#REF!),#REF!,"-")</f>
        <v>-</v>
      </c>
      <c r="BD193" s="79" t="str">
        <f>IF(ISNUMBER(#REF!),#REF!,"-")</f>
        <v>-</v>
      </c>
      <c r="BE193" s="80" t="str">
        <f>IF(ISNUMBER(#REF!),#REF!,"-")</f>
        <v>-</v>
      </c>
      <c r="BF193" s="79" t="str">
        <f>IF(ISNUMBER(#REF!),#REF!,"-")</f>
        <v>-</v>
      </c>
      <c r="BG193" s="80" t="str">
        <f>IF(ISNUMBER(#REF!),#REF!,"-")</f>
        <v>-</v>
      </c>
      <c r="BH193" s="79" t="str">
        <f>IF(ISNUMBER(#REF!),#REF!,"-")</f>
        <v>-</v>
      </c>
      <c r="BI193" s="80" t="str">
        <f>IF(ISNUMBER(#REF!),#REF!,"-")</f>
        <v>-</v>
      </c>
      <c r="BJ193" s="4"/>
      <c r="BK193" s="4"/>
      <c r="BL193" s="4"/>
      <c r="BM193" s="4"/>
      <c r="BN193" s="4"/>
      <c r="BO193" s="4"/>
      <c r="BP193" s="4"/>
      <c r="BQ193" s="4"/>
      <c r="BR193" s="4"/>
      <c r="BS193" s="4"/>
    </row>
    <row r="194" spans="7:71" s="88" customFormat="1" x14ac:dyDescent="0.25">
      <c r="G194" s="75">
        <v>80.5</v>
      </c>
      <c r="H194" s="79" t="str">
        <f>IF(ISNUMBER(#REF!),#REF!,"-")</f>
        <v>-</v>
      </c>
      <c r="I194" s="80" t="str">
        <f>IF(ISNUMBER(#REF!),#REF!,"-")</f>
        <v>-</v>
      </c>
      <c r="J194" s="79" t="str">
        <f>IF(ISNUMBER(#REF!),#REF!,"-")</f>
        <v>-</v>
      </c>
      <c r="K194" s="80" t="str">
        <f>IF(ISNUMBER(#REF!),#REF!,"-")</f>
        <v>-</v>
      </c>
      <c r="L194" s="79" t="str">
        <f>IF(ISNUMBER(#REF!),#REF!,"-")</f>
        <v>-</v>
      </c>
      <c r="M194" s="80" t="str">
        <f>IF(ISNUMBER(#REF!),#REF!,"-")</f>
        <v>-</v>
      </c>
      <c r="N194" s="79" t="str">
        <f>IF(ISNUMBER(#REF!),#REF!,"-")</f>
        <v>-</v>
      </c>
      <c r="O194" s="80" t="str">
        <f>IF(ISNUMBER(#REF!),#REF!,"-")</f>
        <v>-</v>
      </c>
      <c r="P194" s="79" t="str">
        <f>IF(ISNUMBER(#REF!),#REF!,"-")</f>
        <v>-</v>
      </c>
      <c r="Q194" s="80" t="str">
        <f>IF(ISNUMBER(#REF!),#REF!,"-")</f>
        <v>-</v>
      </c>
      <c r="R194" s="79" t="str">
        <f>IF(ISNUMBER(#REF!),#REF!,"-")</f>
        <v>-</v>
      </c>
      <c r="S194" s="80" t="str">
        <f>IF(ISNUMBER(#REF!),#REF!,"-")</f>
        <v>-</v>
      </c>
      <c r="T194" s="79" t="str">
        <f>IF(ISNUMBER(#REF!),#REF!,"-")</f>
        <v>-</v>
      </c>
      <c r="U194" s="80" t="str">
        <f>IF(ISNUMBER(#REF!),#REF!,"-")</f>
        <v>-</v>
      </c>
      <c r="V194" s="79" t="str">
        <f>IF(ISNUMBER(#REF!),#REF!,"-")</f>
        <v>-</v>
      </c>
      <c r="W194" s="80" t="str">
        <f>IF(ISNUMBER(#REF!),#REF!,"-")</f>
        <v>-</v>
      </c>
      <c r="X194" s="79" t="str">
        <f>IF(ISNUMBER(#REF!),#REF!,"-")</f>
        <v>-</v>
      </c>
      <c r="Y194" s="80" t="str">
        <f>IF(ISNUMBER(#REF!),#REF!,"-")</f>
        <v>-</v>
      </c>
      <c r="Z194" s="79" t="str">
        <f>IF(ISNUMBER(#REF!),#REF!,"-")</f>
        <v>-</v>
      </c>
      <c r="AA194" s="80" t="str">
        <f>IF(ISNUMBER(#REF!),#REF!,"-")</f>
        <v>-</v>
      </c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O194" s="75">
        <v>80.5</v>
      </c>
      <c r="AP194" s="79" t="str">
        <f>IF(ISNUMBER(#REF!),#REF!,"-")</f>
        <v>-</v>
      </c>
      <c r="AQ194" s="80" t="str">
        <f>IF(ISNUMBER(#REF!),#REF!,"-")</f>
        <v>-</v>
      </c>
      <c r="AR194" s="79" t="str">
        <f>IF(ISNUMBER(#REF!),#REF!,"-")</f>
        <v>-</v>
      </c>
      <c r="AS194" s="80" t="str">
        <f>IF(ISNUMBER(#REF!),#REF!,"-")</f>
        <v>-</v>
      </c>
      <c r="AT194" s="79" t="str">
        <f>IF(ISNUMBER(#REF!),#REF!,"-")</f>
        <v>-</v>
      </c>
      <c r="AU194" s="80" t="str">
        <f>IF(ISNUMBER(#REF!),#REF!,"-")</f>
        <v>-</v>
      </c>
      <c r="AV194" s="79" t="str">
        <f>IF(ISNUMBER(#REF!),#REF!,"-")</f>
        <v>-</v>
      </c>
      <c r="AW194" s="80" t="str">
        <f>IF(ISNUMBER(#REF!),#REF!,"-")</f>
        <v>-</v>
      </c>
      <c r="AX194" s="79" t="str">
        <f>IF(ISNUMBER(#REF!),#REF!,"-")</f>
        <v>-</v>
      </c>
      <c r="AY194" s="80" t="str">
        <f>IF(ISNUMBER(#REF!),#REF!,"-")</f>
        <v>-</v>
      </c>
      <c r="AZ194" s="79" t="str">
        <f>IF(ISNUMBER(#REF!),#REF!,"-")</f>
        <v>-</v>
      </c>
      <c r="BA194" s="80" t="str">
        <f>IF(ISNUMBER(#REF!),#REF!,"-")</f>
        <v>-</v>
      </c>
      <c r="BB194" s="79" t="str">
        <f>IF(ISNUMBER(#REF!),#REF!,"-")</f>
        <v>-</v>
      </c>
      <c r="BC194" s="80" t="str">
        <f>IF(ISNUMBER(#REF!),#REF!,"-")</f>
        <v>-</v>
      </c>
      <c r="BD194" s="79" t="str">
        <f>IF(ISNUMBER(#REF!),#REF!,"-")</f>
        <v>-</v>
      </c>
      <c r="BE194" s="80" t="str">
        <f>IF(ISNUMBER(#REF!),#REF!,"-")</f>
        <v>-</v>
      </c>
      <c r="BF194" s="79" t="str">
        <f>IF(ISNUMBER(#REF!),#REF!,"-")</f>
        <v>-</v>
      </c>
      <c r="BG194" s="80" t="str">
        <f>IF(ISNUMBER(#REF!),#REF!,"-")</f>
        <v>-</v>
      </c>
      <c r="BH194" s="79" t="str">
        <f>IF(ISNUMBER(#REF!),#REF!,"-")</f>
        <v>-</v>
      </c>
      <c r="BI194" s="80" t="str">
        <f>IF(ISNUMBER(#REF!),#REF!,"-")</f>
        <v>-</v>
      </c>
      <c r="BJ194" s="4"/>
      <c r="BK194" s="4"/>
      <c r="BL194" s="4"/>
      <c r="BM194" s="4"/>
      <c r="BN194" s="4"/>
      <c r="BO194" s="4"/>
      <c r="BP194" s="4"/>
      <c r="BQ194" s="4"/>
      <c r="BR194" s="4"/>
      <c r="BS194" s="4"/>
    </row>
    <row r="195" spans="7:71" s="88" customFormat="1" x14ac:dyDescent="0.25">
      <c r="G195" s="75">
        <v>81</v>
      </c>
      <c r="H195" s="79" t="str">
        <f>IF(ISNUMBER(#REF!),#REF!,"-")</f>
        <v>-</v>
      </c>
      <c r="I195" s="80" t="str">
        <f>IF(ISNUMBER(#REF!),#REF!,"-")</f>
        <v>-</v>
      </c>
      <c r="J195" s="79" t="str">
        <f>IF(ISNUMBER(#REF!),#REF!,"-")</f>
        <v>-</v>
      </c>
      <c r="K195" s="80" t="str">
        <f>IF(ISNUMBER(#REF!),#REF!,"-")</f>
        <v>-</v>
      </c>
      <c r="L195" s="79" t="str">
        <f>IF(ISNUMBER(#REF!),#REF!,"-")</f>
        <v>-</v>
      </c>
      <c r="M195" s="80" t="str">
        <f>IF(ISNUMBER(#REF!),#REF!,"-")</f>
        <v>-</v>
      </c>
      <c r="N195" s="79" t="str">
        <f>IF(ISNUMBER(#REF!),#REF!,"-")</f>
        <v>-</v>
      </c>
      <c r="O195" s="80" t="str">
        <f>IF(ISNUMBER(#REF!),#REF!,"-")</f>
        <v>-</v>
      </c>
      <c r="P195" s="79" t="str">
        <f>IF(ISNUMBER(#REF!),#REF!,"-")</f>
        <v>-</v>
      </c>
      <c r="Q195" s="80" t="str">
        <f>IF(ISNUMBER(#REF!),#REF!,"-")</f>
        <v>-</v>
      </c>
      <c r="R195" s="79" t="str">
        <f>IF(ISNUMBER(#REF!),#REF!,"-")</f>
        <v>-</v>
      </c>
      <c r="S195" s="80" t="str">
        <f>IF(ISNUMBER(#REF!),#REF!,"-")</f>
        <v>-</v>
      </c>
      <c r="T195" s="79" t="str">
        <f>IF(ISNUMBER(#REF!),#REF!,"-")</f>
        <v>-</v>
      </c>
      <c r="U195" s="80" t="str">
        <f>IF(ISNUMBER(#REF!),#REF!,"-")</f>
        <v>-</v>
      </c>
      <c r="V195" s="79" t="str">
        <f>IF(ISNUMBER(#REF!),#REF!,"-")</f>
        <v>-</v>
      </c>
      <c r="W195" s="80" t="str">
        <f>IF(ISNUMBER(#REF!),#REF!,"-")</f>
        <v>-</v>
      </c>
      <c r="X195" s="79" t="str">
        <f>IF(ISNUMBER(#REF!),#REF!,"-")</f>
        <v>-</v>
      </c>
      <c r="Y195" s="80" t="str">
        <f>IF(ISNUMBER(#REF!),#REF!,"-")</f>
        <v>-</v>
      </c>
      <c r="Z195" s="79" t="str">
        <f>IF(ISNUMBER(#REF!),#REF!,"-")</f>
        <v>-</v>
      </c>
      <c r="AA195" s="80" t="str">
        <f>IF(ISNUMBER(#REF!),#REF!,"-")</f>
        <v>-</v>
      </c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O195" s="75">
        <v>81</v>
      </c>
      <c r="AP195" s="79" t="str">
        <f>IF(ISNUMBER(#REF!),#REF!,"-")</f>
        <v>-</v>
      </c>
      <c r="AQ195" s="80" t="str">
        <f>IF(ISNUMBER(#REF!),#REF!,"-")</f>
        <v>-</v>
      </c>
      <c r="AR195" s="79" t="str">
        <f>IF(ISNUMBER(#REF!),#REF!,"-")</f>
        <v>-</v>
      </c>
      <c r="AS195" s="80" t="str">
        <f>IF(ISNUMBER(#REF!),#REF!,"-")</f>
        <v>-</v>
      </c>
      <c r="AT195" s="79" t="str">
        <f>IF(ISNUMBER(#REF!),#REF!,"-")</f>
        <v>-</v>
      </c>
      <c r="AU195" s="80" t="str">
        <f>IF(ISNUMBER(#REF!),#REF!,"-")</f>
        <v>-</v>
      </c>
      <c r="AV195" s="79" t="str">
        <f>IF(ISNUMBER(#REF!),#REF!,"-")</f>
        <v>-</v>
      </c>
      <c r="AW195" s="80" t="str">
        <f>IF(ISNUMBER(#REF!),#REF!,"-")</f>
        <v>-</v>
      </c>
      <c r="AX195" s="79" t="str">
        <f>IF(ISNUMBER(#REF!),#REF!,"-")</f>
        <v>-</v>
      </c>
      <c r="AY195" s="80" t="str">
        <f>IF(ISNUMBER(#REF!),#REF!,"-")</f>
        <v>-</v>
      </c>
      <c r="AZ195" s="79" t="str">
        <f>IF(ISNUMBER(#REF!),#REF!,"-")</f>
        <v>-</v>
      </c>
      <c r="BA195" s="80" t="str">
        <f>IF(ISNUMBER(#REF!),#REF!,"-")</f>
        <v>-</v>
      </c>
      <c r="BB195" s="79" t="str">
        <f>IF(ISNUMBER(#REF!),#REF!,"-")</f>
        <v>-</v>
      </c>
      <c r="BC195" s="80" t="str">
        <f>IF(ISNUMBER(#REF!),#REF!,"-")</f>
        <v>-</v>
      </c>
      <c r="BD195" s="79" t="str">
        <f>IF(ISNUMBER(#REF!),#REF!,"-")</f>
        <v>-</v>
      </c>
      <c r="BE195" s="80" t="str">
        <f>IF(ISNUMBER(#REF!),#REF!,"-")</f>
        <v>-</v>
      </c>
      <c r="BF195" s="79" t="str">
        <f>IF(ISNUMBER(#REF!),#REF!,"-")</f>
        <v>-</v>
      </c>
      <c r="BG195" s="80" t="str">
        <f>IF(ISNUMBER(#REF!),#REF!,"-")</f>
        <v>-</v>
      </c>
      <c r="BH195" s="79" t="str">
        <f>IF(ISNUMBER(#REF!),#REF!,"-")</f>
        <v>-</v>
      </c>
      <c r="BI195" s="80" t="str">
        <f>IF(ISNUMBER(#REF!),#REF!,"-")</f>
        <v>-</v>
      </c>
      <c r="BJ195" s="4"/>
      <c r="BK195" s="4"/>
      <c r="BL195" s="4"/>
      <c r="BM195" s="4"/>
      <c r="BN195" s="4"/>
      <c r="BO195" s="4"/>
      <c r="BP195" s="4"/>
      <c r="BQ195" s="4"/>
      <c r="BR195" s="4"/>
      <c r="BS195" s="4"/>
    </row>
    <row r="196" spans="7:71" s="88" customFormat="1" x14ac:dyDescent="0.25">
      <c r="G196" s="75">
        <v>81.5</v>
      </c>
      <c r="H196" s="79" t="str">
        <f>IF(ISNUMBER(#REF!),#REF!,"-")</f>
        <v>-</v>
      </c>
      <c r="I196" s="80" t="str">
        <f>IF(ISNUMBER(#REF!),#REF!,"-")</f>
        <v>-</v>
      </c>
      <c r="J196" s="79" t="str">
        <f>IF(ISNUMBER(#REF!),#REF!,"-")</f>
        <v>-</v>
      </c>
      <c r="K196" s="80" t="str">
        <f>IF(ISNUMBER(#REF!),#REF!,"-")</f>
        <v>-</v>
      </c>
      <c r="L196" s="79" t="str">
        <f>IF(ISNUMBER(#REF!),#REF!,"-")</f>
        <v>-</v>
      </c>
      <c r="M196" s="80" t="str">
        <f>IF(ISNUMBER(#REF!),#REF!,"-")</f>
        <v>-</v>
      </c>
      <c r="N196" s="79" t="str">
        <f>IF(ISNUMBER(#REF!),#REF!,"-")</f>
        <v>-</v>
      </c>
      <c r="O196" s="80" t="str">
        <f>IF(ISNUMBER(#REF!),#REF!,"-")</f>
        <v>-</v>
      </c>
      <c r="P196" s="79" t="str">
        <f>IF(ISNUMBER(#REF!),#REF!,"-")</f>
        <v>-</v>
      </c>
      <c r="Q196" s="80" t="str">
        <f>IF(ISNUMBER(#REF!),#REF!,"-")</f>
        <v>-</v>
      </c>
      <c r="R196" s="79" t="str">
        <f>IF(ISNUMBER(#REF!),#REF!,"-")</f>
        <v>-</v>
      </c>
      <c r="S196" s="80" t="str">
        <f>IF(ISNUMBER(#REF!),#REF!,"-")</f>
        <v>-</v>
      </c>
      <c r="T196" s="79" t="str">
        <f>IF(ISNUMBER(#REF!),#REF!,"-")</f>
        <v>-</v>
      </c>
      <c r="U196" s="80" t="str">
        <f>IF(ISNUMBER(#REF!),#REF!,"-")</f>
        <v>-</v>
      </c>
      <c r="V196" s="79" t="str">
        <f>IF(ISNUMBER(#REF!),#REF!,"-")</f>
        <v>-</v>
      </c>
      <c r="W196" s="80" t="str">
        <f>IF(ISNUMBER(#REF!),#REF!,"-")</f>
        <v>-</v>
      </c>
      <c r="X196" s="79" t="str">
        <f>IF(ISNUMBER(#REF!),#REF!,"-")</f>
        <v>-</v>
      </c>
      <c r="Y196" s="80" t="str">
        <f>IF(ISNUMBER(#REF!),#REF!,"-")</f>
        <v>-</v>
      </c>
      <c r="Z196" s="79" t="str">
        <f>IF(ISNUMBER(#REF!),#REF!,"-")</f>
        <v>-</v>
      </c>
      <c r="AA196" s="80" t="str">
        <f>IF(ISNUMBER(#REF!),#REF!,"-")</f>
        <v>-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O196" s="75">
        <v>81.5</v>
      </c>
      <c r="AP196" s="79" t="str">
        <f>IF(ISNUMBER(#REF!),#REF!,"-")</f>
        <v>-</v>
      </c>
      <c r="AQ196" s="80" t="str">
        <f>IF(ISNUMBER(#REF!),#REF!,"-")</f>
        <v>-</v>
      </c>
      <c r="AR196" s="79" t="str">
        <f>IF(ISNUMBER(#REF!),#REF!,"-")</f>
        <v>-</v>
      </c>
      <c r="AS196" s="80" t="str">
        <f>IF(ISNUMBER(#REF!),#REF!,"-")</f>
        <v>-</v>
      </c>
      <c r="AT196" s="79" t="str">
        <f>IF(ISNUMBER(#REF!),#REF!,"-")</f>
        <v>-</v>
      </c>
      <c r="AU196" s="80" t="str">
        <f>IF(ISNUMBER(#REF!),#REF!,"-")</f>
        <v>-</v>
      </c>
      <c r="AV196" s="79" t="str">
        <f>IF(ISNUMBER(#REF!),#REF!,"-")</f>
        <v>-</v>
      </c>
      <c r="AW196" s="80" t="str">
        <f>IF(ISNUMBER(#REF!),#REF!,"-")</f>
        <v>-</v>
      </c>
      <c r="AX196" s="79" t="str">
        <f>IF(ISNUMBER(#REF!),#REF!,"-")</f>
        <v>-</v>
      </c>
      <c r="AY196" s="80" t="str">
        <f>IF(ISNUMBER(#REF!),#REF!,"-")</f>
        <v>-</v>
      </c>
      <c r="AZ196" s="79" t="str">
        <f>IF(ISNUMBER(#REF!),#REF!,"-")</f>
        <v>-</v>
      </c>
      <c r="BA196" s="80" t="str">
        <f>IF(ISNUMBER(#REF!),#REF!,"-")</f>
        <v>-</v>
      </c>
      <c r="BB196" s="79" t="str">
        <f>IF(ISNUMBER(#REF!),#REF!,"-")</f>
        <v>-</v>
      </c>
      <c r="BC196" s="80" t="str">
        <f>IF(ISNUMBER(#REF!),#REF!,"-")</f>
        <v>-</v>
      </c>
      <c r="BD196" s="79" t="str">
        <f>IF(ISNUMBER(#REF!),#REF!,"-")</f>
        <v>-</v>
      </c>
      <c r="BE196" s="80" t="str">
        <f>IF(ISNUMBER(#REF!),#REF!,"-")</f>
        <v>-</v>
      </c>
      <c r="BF196" s="79" t="str">
        <f>IF(ISNUMBER(#REF!),#REF!,"-")</f>
        <v>-</v>
      </c>
      <c r="BG196" s="80" t="str">
        <f>IF(ISNUMBER(#REF!),#REF!,"-")</f>
        <v>-</v>
      </c>
      <c r="BH196" s="79" t="str">
        <f>IF(ISNUMBER(#REF!),#REF!,"-")</f>
        <v>-</v>
      </c>
      <c r="BI196" s="80" t="str">
        <f>IF(ISNUMBER(#REF!),#REF!,"-")</f>
        <v>-</v>
      </c>
      <c r="BJ196" s="4"/>
      <c r="BK196" s="4"/>
      <c r="BL196" s="4"/>
      <c r="BM196" s="4"/>
      <c r="BN196" s="4"/>
      <c r="BO196" s="4"/>
      <c r="BP196" s="4"/>
      <c r="BQ196" s="4"/>
      <c r="BR196" s="4"/>
      <c r="BS196" s="4"/>
    </row>
    <row r="197" spans="7:71" s="88" customFormat="1" x14ac:dyDescent="0.25">
      <c r="G197" s="75">
        <v>82</v>
      </c>
      <c r="H197" s="79" t="str">
        <f>IF(ISNUMBER(#REF!),#REF!,"-")</f>
        <v>-</v>
      </c>
      <c r="I197" s="80" t="str">
        <f>IF(ISNUMBER(#REF!),#REF!,"-")</f>
        <v>-</v>
      </c>
      <c r="J197" s="79" t="str">
        <f>IF(ISNUMBER(#REF!),#REF!,"-")</f>
        <v>-</v>
      </c>
      <c r="K197" s="80" t="str">
        <f>IF(ISNUMBER(#REF!),#REF!,"-")</f>
        <v>-</v>
      </c>
      <c r="L197" s="79" t="str">
        <f>IF(ISNUMBER(#REF!),#REF!,"-")</f>
        <v>-</v>
      </c>
      <c r="M197" s="80" t="str">
        <f>IF(ISNUMBER(#REF!),#REF!,"-")</f>
        <v>-</v>
      </c>
      <c r="N197" s="79" t="str">
        <f>IF(ISNUMBER(#REF!),#REF!,"-")</f>
        <v>-</v>
      </c>
      <c r="O197" s="80" t="str">
        <f>IF(ISNUMBER(#REF!),#REF!,"-")</f>
        <v>-</v>
      </c>
      <c r="P197" s="79" t="str">
        <f>IF(ISNUMBER(#REF!),#REF!,"-")</f>
        <v>-</v>
      </c>
      <c r="Q197" s="80" t="str">
        <f>IF(ISNUMBER(#REF!),#REF!,"-")</f>
        <v>-</v>
      </c>
      <c r="R197" s="79" t="str">
        <f>IF(ISNUMBER(#REF!),#REF!,"-")</f>
        <v>-</v>
      </c>
      <c r="S197" s="80" t="str">
        <f>IF(ISNUMBER(#REF!),#REF!,"-")</f>
        <v>-</v>
      </c>
      <c r="T197" s="79" t="str">
        <f>IF(ISNUMBER(#REF!),#REF!,"-")</f>
        <v>-</v>
      </c>
      <c r="U197" s="80" t="str">
        <f>IF(ISNUMBER(#REF!),#REF!,"-")</f>
        <v>-</v>
      </c>
      <c r="V197" s="79" t="str">
        <f>IF(ISNUMBER(#REF!),#REF!,"-")</f>
        <v>-</v>
      </c>
      <c r="W197" s="80" t="str">
        <f>IF(ISNUMBER(#REF!),#REF!,"-")</f>
        <v>-</v>
      </c>
      <c r="X197" s="79" t="str">
        <f>IF(ISNUMBER(#REF!),#REF!,"-")</f>
        <v>-</v>
      </c>
      <c r="Y197" s="80" t="str">
        <f>IF(ISNUMBER(#REF!),#REF!,"-")</f>
        <v>-</v>
      </c>
      <c r="Z197" s="79" t="str">
        <f>IF(ISNUMBER(#REF!),#REF!,"-")</f>
        <v>-</v>
      </c>
      <c r="AA197" s="80" t="str">
        <f>IF(ISNUMBER(#REF!),#REF!,"-")</f>
        <v>-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O197" s="75">
        <v>82</v>
      </c>
      <c r="AP197" s="79" t="str">
        <f>IF(ISNUMBER(#REF!),#REF!,"-")</f>
        <v>-</v>
      </c>
      <c r="AQ197" s="80" t="str">
        <f>IF(ISNUMBER(#REF!),#REF!,"-")</f>
        <v>-</v>
      </c>
      <c r="AR197" s="79" t="str">
        <f>IF(ISNUMBER(#REF!),#REF!,"-")</f>
        <v>-</v>
      </c>
      <c r="AS197" s="80" t="str">
        <f>IF(ISNUMBER(#REF!),#REF!,"-")</f>
        <v>-</v>
      </c>
      <c r="AT197" s="79" t="str">
        <f>IF(ISNUMBER(#REF!),#REF!,"-")</f>
        <v>-</v>
      </c>
      <c r="AU197" s="80" t="str">
        <f>IF(ISNUMBER(#REF!),#REF!,"-")</f>
        <v>-</v>
      </c>
      <c r="AV197" s="79" t="str">
        <f>IF(ISNUMBER(#REF!),#REF!,"-")</f>
        <v>-</v>
      </c>
      <c r="AW197" s="80" t="str">
        <f>IF(ISNUMBER(#REF!),#REF!,"-")</f>
        <v>-</v>
      </c>
      <c r="AX197" s="79" t="str">
        <f>IF(ISNUMBER(#REF!),#REF!,"-")</f>
        <v>-</v>
      </c>
      <c r="AY197" s="80" t="str">
        <f>IF(ISNUMBER(#REF!),#REF!,"-")</f>
        <v>-</v>
      </c>
      <c r="AZ197" s="79" t="str">
        <f>IF(ISNUMBER(#REF!),#REF!,"-")</f>
        <v>-</v>
      </c>
      <c r="BA197" s="80" t="str">
        <f>IF(ISNUMBER(#REF!),#REF!,"-")</f>
        <v>-</v>
      </c>
      <c r="BB197" s="79" t="str">
        <f>IF(ISNUMBER(#REF!),#REF!,"-")</f>
        <v>-</v>
      </c>
      <c r="BC197" s="80" t="str">
        <f>IF(ISNUMBER(#REF!),#REF!,"-")</f>
        <v>-</v>
      </c>
      <c r="BD197" s="79" t="str">
        <f>IF(ISNUMBER(#REF!),#REF!,"-")</f>
        <v>-</v>
      </c>
      <c r="BE197" s="80" t="str">
        <f>IF(ISNUMBER(#REF!),#REF!,"-")</f>
        <v>-</v>
      </c>
      <c r="BF197" s="79" t="str">
        <f>IF(ISNUMBER(#REF!),#REF!,"-")</f>
        <v>-</v>
      </c>
      <c r="BG197" s="80" t="str">
        <f>IF(ISNUMBER(#REF!),#REF!,"-")</f>
        <v>-</v>
      </c>
      <c r="BH197" s="79" t="str">
        <f>IF(ISNUMBER(#REF!),#REF!,"-")</f>
        <v>-</v>
      </c>
      <c r="BI197" s="80" t="str">
        <f>IF(ISNUMBER(#REF!),#REF!,"-")</f>
        <v>-</v>
      </c>
      <c r="BJ197" s="4"/>
      <c r="BK197" s="4"/>
      <c r="BL197" s="4"/>
      <c r="BM197" s="4"/>
      <c r="BN197" s="4"/>
      <c r="BO197" s="4"/>
      <c r="BP197" s="4"/>
      <c r="BQ197" s="4"/>
      <c r="BR197" s="4"/>
      <c r="BS197" s="4"/>
    </row>
    <row r="198" spans="7:71" s="88" customFormat="1" x14ac:dyDescent="0.25">
      <c r="G198" s="75">
        <v>82.5</v>
      </c>
      <c r="H198" s="79" t="str">
        <f>IF(ISNUMBER(#REF!),#REF!,"-")</f>
        <v>-</v>
      </c>
      <c r="I198" s="80" t="str">
        <f>IF(ISNUMBER(#REF!),#REF!,"-")</f>
        <v>-</v>
      </c>
      <c r="J198" s="79" t="str">
        <f>IF(ISNUMBER(#REF!),#REF!,"-")</f>
        <v>-</v>
      </c>
      <c r="K198" s="80" t="str">
        <f>IF(ISNUMBER(#REF!),#REF!,"-")</f>
        <v>-</v>
      </c>
      <c r="L198" s="79" t="str">
        <f>IF(ISNUMBER(#REF!),#REF!,"-")</f>
        <v>-</v>
      </c>
      <c r="M198" s="80" t="str">
        <f>IF(ISNUMBER(#REF!),#REF!,"-")</f>
        <v>-</v>
      </c>
      <c r="N198" s="79" t="str">
        <f>IF(ISNUMBER(#REF!),#REF!,"-")</f>
        <v>-</v>
      </c>
      <c r="O198" s="80" t="str">
        <f>IF(ISNUMBER(#REF!),#REF!,"-")</f>
        <v>-</v>
      </c>
      <c r="P198" s="79" t="str">
        <f>IF(ISNUMBER(#REF!),#REF!,"-")</f>
        <v>-</v>
      </c>
      <c r="Q198" s="80" t="str">
        <f>IF(ISNUMBER(#REF!),#REF!,"-")</f>
        <v>-</v>
      </c>
      <c r="R198" s="79" t="str">
        <f>IF(ISNUMBER(#REF!),#REF!,"-")</f>
        <v>-</v>
      </c>
      <c r="S198" s="80" t="str">
        <f>IF(ISNUMBER(#REF!),#REF!,"-")</f>
        <v>-</v>
      </c>
      <c r="T198" s="79" t="str">
        <f>IF(ISNUMBER(#REF!),#REF!,"-")</f>
        <v>-</v>
      </c>
      <c r="U198" s="80" t="str">
        <f>IF(ISNUMBER(#REF!),#REF!,"-")</f>
        <v>-</v>
      </c>
      <c r="V198" s="79" t="str">
        <f>IF(ISNUMBER(#REF!),#REF!,"-")</f>
        <v>-</v>
      </c>
      <c r="W198" s="80" t="str">
        <f>IF(ISNUMBER(#REF!),#REF!,"-")</f>
        <v>-</v>
      </c>
      <c r="X198" s="79" t="str">
        <f>IF(ISNUMBER(#REF!),#REF!,"-")</f>
        <v>-</v>
      </c>
      <c r="Y198" s="80" t="str">
        <f>IF(ISNUMBER(#REF!),#REF!,"-")</f>
        <v>-</v>
      </c>
      <c r="Z198" s="79" t="str">
        <f>IF(ISNUMBER(#REF!),#REF!,"-")</f>
        <v>-</v>
      </c>
      <c r="AA198" s="80" t="str">
        <f>IF(ISNUMBER(#REF!),#REF!,"-")</f>
        <v>-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O198" s="75">
        <v>82.5</v>
      </c>
      <c r="AP198" s="79" t="str">
        <f>IF(ISNUMBER(#REF!),#REF!,"-")</f>
        <v>-</v>
      </c>
      <c r="AQ198" s="80" t="str">
        <f>IF(ISNUMBER(#REF!),#REF!,"-")</f>
        <v>-</v>
      </c>
      <c r="AR198" s="79" t="str">
        <f>IF(ISNUMBER(#REF!),#REF!,"-")</f>
        <v>-</v>
      </c>
      <c r="AS198" s="80" t="str">
        <f>IF(ISNUMBER(#REF!),#REF!,"-")</f>
        <v>-</v>
      </c>
      <c r="AT198" s="79" t="str">
        <f>IF(ISNUMBER(#REF!),#REF!,"-")</f>
        <v>-</v>
      </c>
      <c r="AU198" s="80" t="str">
        <f>IF(ISNUMBER(#REF!),#REF!,"-")</f>
        <v>-</v>
      </c>
      <c r="AV198" s="79" t="str">
        <f>IF(ISNUMBER(#REF!),#REF!,"-")</f>
        <v>-</v>
      </c>
      <c r="AW198" s="80" t="str">
        <f>IF(ISNUMBER(#REF!),#REF!,"-")</f>
        <v>-</v>
      </c>
      <c r="AX198" s="79" t="str">
        <f>IF(ISNUMBER(#REF!),#REF!,"-")</f>
        <v>-</v>
      </c>
      <c r="AY198" s="80" t="str">
        <f>IF(ISNUMBER(#REF!),#REF!,"-")</f>
        <v>-</v>
      </c>
      <c r="AZ198" s="79" t="str">
        <f>IF(ISNUMBER(#REF!),#REF!,"-")</f>
        <v>-</v>
      </c>
      <c r="BA198" s="80" t="str">
        <f>IF(ISNUMBER(#REF!),#REF!,"-")</f>
        <v>-</v>
      </c>
      <c r="BB198" s="79" t="str">
        <f>IF(ISNUMBER(#REF!),#REF!,"-")</f>
        <v>-</v>
      </c>
      <c r="BC198" s="80" t="str">
        <f>IF(ISNUMBER(#REF!),#REF!,"-")</f>
        <v>-</v>
      </c>
      <c r="BD198" s="79" t="str">
        <f>IF(ISNUMBER(#REF!),#REF!,"-")</f>
        <v>-</v>
      </c>
      <c r="BE198" s="80" t="str">
        <f>IF(ISNUMBER(#REF!),#REF!,"-")</f>
        <v>-</v>
      </c>
      <c r="BF198" s="79" t="str">
        <f>IF(ISNUMBER(#REF!),#REF!,"-")</f>
        <v>-</v>
      </c>
      <c r="BG198" s="80" t="str">
        <f>IF(ISNUMBER(#REF!),#REF!,"-")</f>
        <v>-</v>
      </c>
      <c r="BH198" s="79" t="str">
        <f>IF(ISNUMBER(#REF!),#REF!,"-")</f>
        <v>-</v>
      </c>
      <c r="BI198" s="80" t="str">
        <f>IF(ISNUMBER(#REF!),#REF!,"-")</f>
        <v>-</v>
      </c>
      <c r="BJ198" s="4"/>
      <c r="BK198" s="4"/>
      <c r="BL198" s="4"/>
      <c r="BM198" s="4"/>
      <c r="BN198" s="4"/>
      <c r="BO198" s="4"/>
      <c r="BP198" s="4"/>
      <c r="BQ198" s="4"/>
      <c r="BR198" s="4"/>
      <c r="BS198" s="4"/>
    </row>
    <row r="199" spans="7:71" s="88" customFormat="1" x14ac:dyDescent="0.25">
      <c r="G199" s="75">
        <v>83</v>
      </c>
      <c r="H199" s="79" t="str">
        <f>IF(ISNUMBER(#REF!),#REF!,"-")</f>
        <v>-</v>
      </c>
      <c r="I199" s="80" t="str">
        <f>IF(ISNUMBER(#REF!),#REF!,"-")</f>
        <v>-</v>
      </c>
      <c r="J199" s="79" t="str">
        <f>IF(ISNUMBER(#REF!),#REF!,"-")</f>
        <v>-</v>
      </c>
      <c r="K199" s="80" t="str">
        <f>IF(ISNUMBER(#REF!),#REF!,"-")</f>
        <v>-</v>
      </c>
      <c r="L199" s="79" t="str">
        <f>IF(ISNUMBER(#REF!),#REF!,"-")</f>
        <v>-</v>
      </c>
      <c r="M199" s="80" t="str">
        <f>IF(ISNUMBER(#REF!),#REF!,"-")</f>
        <v>-</v>
      </c>
      <c r="N199" s="79" t="str">
        <f>IF(ISNUMBER(#REF!),#REF!,"-")</f>
        <v>-</v>
      </c>
      <c r="O199" s="80" t="str">
        <f>IF(ISNUMBER(#REF!),#REF!,"-")</f>
        <v>-</v>
      </c>
      <c r="P199" s="79" t="str">
        <f>IF(ISNUMBER(#REF!),#REF!,"-")</f>
        <v>-</v>
      </c>
      <c r="Q199" s="80" t="str">
        <f>IF(ISNUMBER(#REF!),#REF!,"-")</f>
        <v>-</v>
      </c>
      <c r="R199" s="79" t="str">
        <f>IF(ISNUMBER(#REF!),#REF!,"-")</f>
        <v>-</v>
      </c>
      <c r="S199" s="80" t="str">
        <f>IF(ISNUMBER(#REF!),#REF!,"-")</f>
        <v>-</v>
      </c>
      <c r="T199" s="79" t="str">
        <f>IF(ISNUMBER(#REF!),#REF!,"-")</f>
        <v>-</v>
      </c>
      <c r="U199" s="80" t="str">
        <f>IF(ISNUMBER(#REF!),#REF!,"-")</f>
        <v>-</v>
      </c>
      <c r="V199" s="79" t="str">
        <f>IF(ISNUMBER(#REF!),#REF!,"-")</f>
        <v>-</v>
      </c>
      <c r="W199" s="80" t="str">
        <f>IF(ISNUMBER(#REF!),#REF!,"-")</f>
        <v>-</v>
      </c>
      <c r="X199" s="79" t="str">
        <f>IF(ISNUMBER(#REF!),#REF!,"-")</f>
        <v>-</v>
      </c>
      <c r="Y199" s="80" t="str">
        <f>IF(ISNUMBER(#REF!),#REF!,"-")</f>
        <v>-</v>
      </c>
      <c r="Z199" s="79" t="str">
        <f>IF(ISNUMBER(#REF!),#REF!,"-")</f>
        <v>-</v>
      </c>
      <c r="AA199" s="80" t="str">
        <f>IF(ISNUMBER(#REF!),#REF!,"-")</f>
        <v>-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O199" s="75">
        <v>83</v>
      </c>
      <c r="AP199" s="79" t="str">
        <f>IF(ISNUMBER(#REF!),#REF!,"-")</f>
        <v>-</v>
      </c>
      <c r="AQ199" s="80" t="str">
        <f>IF(ISNUMBER(#REF!),#REF!,"-")</f>
        <v>-</v>
      </c>
      <c r="AR199" s="79" t="str">
        <f>IF(ISNUMBER(#REF!),#REF!,"-")</f>
        <v>-</v>
      </c>
      <c r="AS199" s="80" t="str">
        <f>IF(ISNUMBER(#REF!),#REF!,"-")</f>
        <v>-</v>
      </c>
      <c r="AT199" s="79" t="str">
        <f>IF(ISNUMBER(#REF!),#REF!,"-")</f>
        <v>-</v>
      </c>
      <c r="AU199" s="80" t="str">
        <f>IF(ISNUMBER(#REF!),#REF!,"-")</f>
        <v>-</v>
      </c>
      <c r="AV199" s="79" t="str">
        <f>IF(ISNUMBER(#REF!),#REF!,"-")</f>
        <v>-</v>
      </c>
      <c r="AW199" s="80" t="str">
        <f>IF(ISNUMBER(#REF!),#REF!,"-")</f>
        <v>-</v>
      </c>
      <c r="AX199" s="79" t="str">
        <f>IF(ISNUMBER(#REF!),#REF!,"-")</f>
        <v>-</v>
      </c>
      <c r="AY199" s="80" t="str">
        <f>IF(ISNUMBER(#REF!),#REF!,"-")</f>
        <v>-</v>
      </c>
      <c r="AZ199" s="79" t="str">
        <f>IF(ISNUMBER(#REF!),#REF!,"-")</f>
        <v>-</v>
      </c>
      <c r="BA199" s="80" t="str">
        <f>IF(ISNUMBER(#REF!),#REF!,"-")</f>
        <v>-</v>
      </c>
      <c r="BB199" s="79" t="str">
        <f>IF(ISNUMBER(#REF!),#REF!,"-")</f>
        <v>-</v>
      </c>
      <c r="BC199" s="80" t="str">
        <f>IF(ISNUMBER(#REF!),#REF!,"-")</f>
        <v>-</v>
      </c>
      <c r="BD199" s="79" t="str">
        <f>IF(ISNUMBER(#REF!),#REF!,"-")</f>
        <v>-</v>
      </c>
      <c r="BE199" s="80" t="str">
        <f>IF(ISNUMBER(#REF!),#REF!,"-")</f>
        <v>-</v>
      </c>
      <c r="BF199" s="79" t="str">
        <f>IF(ISNUMBER(#REF!),#REF!,"-")</f>
        <v>-</v>
      </c>
      <c r="BG199" s="80" t="str">
        <f>IF(ISNUMBER(#REF!),#REF!,"-")</f>
        <v>-</v>
      </c>
      <c r="BH199" s="79" t="str">
        <f>IF(ISNUMBER(#REF!),#REF!,"-")</f>
        <v>-</v>
      </c>
      <c r="BI199" s="80" t="str">
        <f>IF(ISNUMBER(#REF!),#REF!,"-")</f>
        <v>-</v>
      </c>
      <c r="BJ199" s="4"/>
      <c r="BK199" s="4"/>
      <c r="BL199" s="4"/>
      <c r="BM199" s="4"/>
      <c r="BN199" s="4"/>
      <c r="BO199" s="4"/>
      <c r="BP199" s="4"/>
      <c r="BQ199" s="4"/>
      <c r="BR199" s="4"/>
      <c r="BS199" s="4"/>
    </row>
    <row r="200" spans="7:71" s="88" customFormat="1" x14ac:dyDescent="0.25">
      <c r="G200" s="75">
        <v>83.5</v>
      </c>
      <c r="H200" s="79" t="str">
        <f>IF(ISNUMBER(#REF!),#REF!,"-")</f>
        <v>-</v>
      </c>
      <c r="I200" s="80" t="str">
        <f>IF(ISNUMBER(#REF!),#REF!,"-")</f>
        <v>-</v>
      </c>
      <c r="J200" s="79" t="str">
        <f>IF(ISNUMBER(#REF!),#REF!,"-")</f>
        <v>-</v>
      </c>
      <c r="K200" s="80" t="str">
        <f>IF(ISNUMBER(#REF!),#REF!,"-")</f>
        <v>-</v>
      </c>
      <c r="L200" s="79" t="str">
        <f>IF(ISNUMBER(#REF!),#REF!,"-")</f>
        <v>-</v>
      </c>
      <c r="M200" s="80" t="str">
        <f>IF(ISNUMBER(#REF!),#REF!,"-")</f>
        <v>-</v>
      </c>
      <c r="N200" s="79" t="str">
        <f>IF(ISNUMBER(#REF!),#REF!,"-")</f>
        <v>-</v>
      </c>
      <c r="O200" s="80" t="str">
        <f>IF(ISNUMBER(#REF!),#REF!,"-")</f>
        <v>-</v>
      </c>
      <c r="P200" s="79" t="str">
        <f>IF(ISNUMBER(#REF!),#REF!,"-")</f>
        <v>-</v>
      </c>
      <c r="Q200" s="80" t="str">
        <f>IF(ISNUMBER(#REF!),#REF!,"-")</f>
        <v>-</v>
      </c>
      <c r="R200" s="79" t="str">
        <f>IF(ISNUMBER(#REF!),#REF!,"-")</f>
        <v>-</v>
      </c>
      <c r="S200" s="80" t="str">
        <f>IF(ISNUMBER(#REF!),#REF!,"-")</f>
        <v>-</v>
      </c>
      <c r="T200" s="79" t="str">
        <f>IF(ISNUMBER(#REF!),#REF!,"-")</f>
        <v>-</v>
      </c>
      <c r="U200" s="80" t="str">
        <f>IF(ISNUMBER(#REF!),#REF!,"-")</f>
        <v>-</v>
      </c>
      <c r="V200" s="79" t="str">
        <f>IF(ISNUMBER(#REF!),#REF!,"-")</f>
        <v>-</v>
      </c>
      <c r="W200" s="80" t="str">
        <f>IF(ISNUMBER(#REF!),#REF!,"-")</f>
        <v>-</v>
      </c>
      <c r="X200" s="79" t="str">
        <f>IF(ISNUMBER(#REF!),#REF!,"-")</f>
        <v>-</v>
      </c>
      <c r="Y200" s="80" t="str">
        <f>IF(ISNUMBER(#REF!),#REF!,"-")</f>
        <v>-</v>
      </c>
      <c r="Z200" s="79" t="str">
        <f>IF(ISNUMBER(#REF!),#REF!,"-")</f>
        <v>-</v>
      </c>
      <c r="AA200" s="80" t="str">
        <f>IF(ISNUMBER(#REF!),#REF!,"-")</f>
        <v>-</v>
      </c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O200" s="75">
        <v>83.5</v>
      </c>
      <c r="AP200" s="79" t="str">
        <f>IF(ISNUMBER(#REF!),#REF!,"-")</f>
        <v>-</v>
      </c>
      <c r="AQ200" s="80" t="str">
        <f>IF(ISNUMBER(#REF!),#REF!,"-")</f>
        <v>-</v>
      </c>
      <c r="AR200" s="79" t="str">
        <f>IF(ISNUMBER(#REF!),#REF!,"-")</f>
        <v>-</v>
      </c>
      <c r="AS200" s="80" t="str">
        <f>IF(ISNUMBER(#REF!),#REF!,"-")</f>
        <v>-</v>
      </c>
      <c r="AT200" s="79" t="str">
        <f>IF(ISNUMBER(#REF!),#REF!,"-")</f>
        <v>-</v>
      </c>
      <c r="AU200" s="80" t="str">
        <f>IF(ISNUMBER(#REF!),#REF!,"-")</f>
        <v>-</v>
      </c>
      <c r="AV200" s="79" t="str">
        <f>IF(ISNUMBER(#REF!),#REF!,"-")</f>
        <v>-</v>
      </c>
      <c r="AW200" s="80" t="str">
        <f>IF(ISNUMBER(#REF!),#REF!,"-")</f>
        <v>-</v>
      </c>
      <c r="AX200" s="79" t="str">
        <f>IF(ISNUMBER(#REF!),#REF!,"-")</f>
        <v>-</v>
      </c>
      <c r="AY200" s="80" t="str">
        <f>IF(ISNUMBER(#REF!),#REF!,"-")</f>
        <v>-</v>
      </c>
      <c r="AZ200" s="79" t="str">
        <f>IF(ISNUMBER(#REF!),#REF!,"-")</f>
        <v>-</v>
      </c>
      <c r="BA200" s="80" t="str">
        <f>IF(ISNUMBER(#REF!),#REF!,"-")</f>
        <v>-</v>
      </c>
      <c r="BB200" s="79" t="str">
        <f>IF(ISNUMBER(#REF!),#REF!,"-")</f>
        <v>-</v>
      </c>
      <c r="BC200" s="80" t="str">
        <f>IF(ISNUMBER(#REF!),#REF!,"-")</f>
        <v>-</v>
      </c>
      <c r="BD200" s="79" t="str">
        <f>IF(ISNUMBER(#REF!),#REF!,"-")</f>
        <v>-</v>
      </c>
      <c r="BE200" s="80" t="str">
        <f>IF(ISNUMBER(#REF!),#REF!,"-")</f>
        <v>-</v>
      </c>
      <c r="BF200" s="79" t="str">
        <f>IF(ISNUMBER(#REF!),#REF!,"-")</f>
        <v>-</v>
      </c>
      <c r="BG200" s="80" t="str">
        <f>IF(ISNUMBER(#REF!),#REF!,"-")</f>
        <v>-</v>
      </c>
      <c r="BH200" s="79" t="str">
        <f>IF(ISNUMBER(#REF!),#REF!,"-")</f>
        <v>-</v>
      </c>
      <c r="BI200" s="80" t="str">
        <f>IF(ISNUMBER(#REF!),#REF!,"-")</f>
        <v>-</v>
      </c>
      <c r="BJ200" s="4"/>
      <c r="BK200" s="4"/>
      <c r="BL200" s="4"/>
      <c r="BM200" s="4"/>
      <c r="BN200" s="4"/>
      <c r="BO200" s="4"/>
      <c r="BP200" s="4"/>
      <c r="BQ200" s="4"/>
      <c r="BR200" s="4"/>
      <c r="BS200" s="4"/>
    </row>
    <row r="201" spans="7:71" s="88" customFormat="1" x14ac:dyDescent="0.25">
      <c r="G201" s="75">
        <v>84</v>
      </c>
      <c r="H201" s="79" t="str">
        <f>IF(ISNUMBER(#REF!),#REF!,"-")</f>
        <v>-</v>
      </c>
      <c r="I201" s="80" t="str">
        <f>IF(ISNUMBER(#REF!),#REF!,"-")</f>
        <v>-</v>
      </c>
      <c r="J201" s="79" t="str">
        <f>IF(ISNUMBER(#REF!),#REF!,"-")</f>
        <v>-</v>
      </c>
      <c r="K201" s="80" t="str">
        <f>IF(ISNUMBER(#REF!),#REF!,"-")</f>
        <v>-</v>
      </c>
      <c r="L201" s="79" t="str">
        <f>IF(ISNUMBER(#REF!),#REF!,"-")</f>
        <v>-</v>
      </c>
      <c r="M201" s="80" t="str">
        <f>IF(ISNUMBER(#REF!),#REF!,"-")</f>
        <v>-</v>
      </c>
      <c r="N201" s="79" t="str">
        <f>IF(ISNUMBER(#REF!),#REF!,"-")</f>
        <v>-</v>
      </c>
      <c r="O201" s="80" t="str">
        <f>IF(ISNUMBER(#REF!),#REF!,"-")</f>
        <v>-</v>
      </c>
      <c r="P201" s="79" t="str">
        <f>IF(ISNUMBER(#REF!),#REF!,"-")</f>
        <v>-</v>
      </c>
      <c r="Q201" s="80" t="str">
        <f>IF(ISNUMBER(#REF!),#REF!,"-")</f>
        <v>-</v>
      </c>
      <c r="R201" s="79" t="str">
        <f>IF(ISNUMBER(#REF!),#REF!,"-")</f>
        <v>-</v>
      </c>
      <c r="S201" s="80" t="str">
        <f>IF(ISNUMBER(#REF!),#REF!,"-")</f>
        <v>-</v>
      </c>
      <c r="T201" s="79" t="str">
        <f>IF(ISNUMBER(#REF!),#REF!,"-")</f>
        <v>-</v>
      </c>
      <c r="U201" s="80" t="str">
        <f>IF(ISNUMBER(#REF!),#REF!,"-")</f>
        <v>-</v>
      </c>
      <c r="V201" s="79" t="str">
        <f>IF(ISNUMBER(#REF!),#REF!,"-")</f>
        <v>-</v>
      </c>
      <c r="W201" s="80" t="str">
        <f>IF(ISNUMBER(#REF!),#REF!,"-")</f>
        <v>-</v>
      </c>
      <c r="X201" s="79" t="str">
        <f>IF(ISNUMBER(#REF!),#REF!,"-")</f>
        <v>-</v>
      </c>
      <c r="Y201" s="80" t="str">
        <f>IF(ISNUMBER(#REF!),#REF!,"-")</f>
        <v>-</v>
      </c>
      <c r="Z201" s="79" t="str">
        <f>IF(ISNUMBER(#REF!),#REF!,"-")</f>
        <v>-</v>
      </c>
      <c r="AA201" s="80" t="str">
        <f>IF(ISNUMBER(#REF!),#REF!,"-")</f>
        <v>-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O201" s="75">
        <v>84</v>
      </c>
      <c r="AP201" s="79" t="str">
        <f>IF(ISNUMBER(#REF!),#REF!,"-")</f>
        <v>-</v>
      </c>
      <c r="AQ201" s="80" t="str">
        <f>IF(ISNUMBER(#REF!),#REF!,"-")</f>
        <v>-</v>
      </c>
      <c r="AR201" s="79" t="str">
        <f>IF(ISNUMBER(#REF!),#REF!,"-")</f>
        <v>-</v>
      </c>
      <c r="AS201" s="80" t="str">
        <f>IF(ISNUMBER(#REF!),#REF!,"-")</f>
        <v>-</v>
      </c>
      <c r="AT201" s="79" t="str">
        <f>IF(ISNUMBER(#REF!),#REF!,"-")</f>
        <v>-</v>
      </c>
      <c r="AU201" s="80" t="str">
        <f>IF(ISNUMBER(#REF!),#REF!,"-")</f>
        <v>-</v>
      </c>
      <c r="AV201" s="79" t="str">
        <f>IF(ISNUMBER(#REF!),#REF!,"-")</f>
        <v>-</v>
      </c>
      <c r="AW201" s="80" t="str">
        <f>IF(ISNUMBER(#REF!),#REF!,"-")</f>
        <v>-</v>
      </c>
      <c r="AX201" s="79" t="str">
        <f>IF(ISNUMBER(#REF!),#REF!,"-")</f>
        <v>-</v>
      </c>
      <c r="AY201" s="80" t="str">
        <f>IF(ISNUMBER(#REF!),#REF!,"-")</f>
        <v>-</v>
      </c>
      <c r="AZ201" s="79" t="str">
        <f>IF(ISNUMBER(#REF!),#REF!,"-")</f>
        <v>-</v>
      </c>
      <c r="BA201" s="80" t="str">
        <f>IF(ISNUMBER(#REF!),#REF!,"-")</f>
        <v>-</v>
      </c>
      <c r="BB201" s="79" t="str">
        <f>IF(ISNUMBER(#REF!),#REF!,"-")</f>
        <v>-</v>
      </c>
      <c r="BC201" s="80" t="str">
        <f>IF(ISNUMBER(#REF!),#REF!,"-")</f>
        <v>-</v>
      </c>
      <c r="BD201" s="79" t="str">
        <f>IF(ISNUMBER(#REF!),#REF!,"-")</f>
        <v>-</v>
      </c>
      <c r="BE201" s="80" t="str">
        <f>IF(ISNUMBER(#REF!),#REF!,"-")</f>
        <v>-</v>
      </c>
      <c r="BF201" s="79" t="str">
        <f>IF(ISNUMBER(#REF!),#REF!,"-")</f>
        <v>-</v>
      </c>
      <c r="BG201" s="80" t="str">
        <f>IF(ISNUMBER(#REF!),#REF!,"-")</f>
        <v>-</v>
      </c>
      <c r="BH201" s="79" t="str">
        <f>IF(ISNUMBER(#REF!),#REF!,"-")</f>
        <v>-</v>
      </c>
      <c r="BI201" s="80" t="str">
        <f>IF(ISNUMBER(#REF!),#REF!,"-")</f>
        <v>-</v>
      </c>
      <c r="BJ201" s="4"/>
      <c r="BK201" s="4"/>
      <c r="BL201" s="4"/>
      <c r="BM201" s="4"/>
      <c r="BN201" s="4"/>
      <c r="BO201" s="4"/>
      <c r="BP201" s="4"/>
      <c r="BQ201" s="4"/>
      <c r="BR201" s="4"/>
      <c r="BS201" s="4"/>
    </row>
    <row r="202" spans="7:71" s="88" customFormat="1" x14ac:dyDescent="0.25">
      <c r="G202" s="75">
        <v>84.5</v>
      </c>
      <c r="H202" s="79" t="str">
        <f>IF(ISNUMBER(#REF!),#REF!,"-")</f>
        <v>-</v>
      </c>
      <c r="I202" s="80" t="str">
        <f>IF(ISNUMBER(#REF!),#REF!,"-")</f>
        <v>-</v>
      </c>
      <c r="J202" s="79" t="str">
        <f>IF(ISNUMBER(#REF!),#REF!,"-")</f>
        <v>-</v>
      </c>
      <c r="K202" s="80" t="str">
        <f>IF(ISNUMBER(#REF!),#REF!,"-")</f>
        <v>-</v>
      </c>
      <c r="L202" s="79" t="str">
        <f>IF(ISNUMBER(#REF!),#REF!,"-")</f>
        <v>-</v>
      </c>
      <c r="M202" s="80" t="str">
        <f>IF(ISNUMBER(#REF!),#REF!,"-")</f>
        <v>-</v>
      </c>
      <c r="N202" s="79" t="str">
        <f>IF(ISNUMBER(#REF!),#REF!,"-")</f>
        <v>-</v>
      </c>
      <c r="O202" s="80" t="str">
        <f>IF(ISNUMBER(#REF!),#REF!,"-")</f>
        <v>-</v>
      </c>
      <c r="P202" s="79" t="str">
        <f>IF(ISNUMBER(#REF!),#REF!,"-")</f>
        <v>-</v>
      </c>
      <c r="Q202" s="80" t="str">
        <f>IF(ISNUMBER(#REF!),#REF!,"-")</f>
        <v>-</v>
      </c>
      <c r="R202" s="79" t="str">
        <f>IF(ISNUMBER(#REF!),#REF!,"-")</f>
        <v>-</v>
      </c>
      <c r="S202" s="80" t="str">
        <f>IF(ISNUMBER(#REF!),#REF!,"-")</f>
        <v>-</v>
      </c>
      <c r="T202" s="79" t="str">
        <f>IF(ISNUMBER(#REF!),#REF!,"-")</f>
        <v>-</v>
      </c>
      <c r="U202" s="80" t="str">
        <f>IF(ISNUMBER(#REF!),#REF!,"-")</f>
        <v>-</v>
      </c>
      <c r="V202" s="79" t="str">
        <f>IF(ISNUMBER(#REF!),#REF!,"-")</f>
        <v>-</v>
      </c>
      <c r="W202" s="80" t="str">
        <f>IF(ISNUMBER(#REF!),#REF!,"-")</f>
        <v>-</v>
      </c>
      <c r="X202" s="79" t="str">
        <f>IF(ISNUMBER(#REF!),#REF!,"-")</f>
        <v>-</v>
      </c>
      <c r="Y202" s="80" t="str">
        <f>IF(ISNUMBER(#REF!),#REF!,"-")</f>
        <v>-</v>
      </c>
      <c r="Z202" s="79" t="str">
        <f>IF(ISNUMBER(#REF!),#REF!,"-")</f>
        <v>-</v>
      </c>
      <c r="AA202" s="80" t="str">
        <f>IF(ISNUMBER(#REF!),#REF!,"-")</f>
        <v>-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O202" s="75">
        <v>84.5</v>
      </c>
      <c r="AP202" s="79" t="str">
        <f>IF(ISNUMBER(#REF!),#REF!,"-")</f>
        <v>-</v>
      </c>
      <c r="AQ202" s="80" t="str">
        <f>IF(ISNUMBER(#REF!),#REF!,"-")</f>
        <v>-</v>
      </c>
      <c r="AR202" s="79" t="str">
        <f>IF(ISNUMBER(#REF!),#REF!,"-")</f>
        <v>-</v>
      </c>
      <c r="AS202" s="80" t="str">
        <f>IF(ISNUMBER(#REF!),#REF!,"-")</f>
        <v>-</v>
      </c>
      <c r="AT202" s="79" t="str">
        <f>IF(ISNUMBER(#REF!),#REF!,"-")</f>
        <v>-</v>
      </c>
      <c r="AU202" s="80" t="str">
        <f>IF(ISNUMBER(#REF!),#REF!,"-")</f>
        <v>-</v>
      </c>
      <c r="AV202" s="79" t="str">
        <f>IF(ISNUMBER(#REF!),#REF!,"-")</f>
        <v>-</v>
      </c>
      <c r="AW202" s="80" t="str">
        <f>IF(ISNUMBER(#REF!),#REF!,"-")</f>
        <v>-</v>
      </c>
      <c r="AX202" s="79" t="str">
        <f>IF(ISNUMBER(#REF!),#REF!,"-")</f>
        <v>-</v>
      </c>
      <c r="AY202" s="80" t="str">
        <f>IF(ISNUMBER(#REF!),#REF!,"-")</f>
        <v>-</v>
      </c>
      <c r="AZ202" s="79" t="str">
        <f>IF(ISNUMBER(#REF!),#REF!,"-")</f>
        <v>-</v>
      </c>
      <c r="BA202" s="80" t="str">
        <f>IF(ISNUMBER(#REF!),#REF!,"-")</f>
        <v>-</v>
      </c>
      <c r="BB202" s="79" t="str">
        <f>IF(ISNUMBER(#REF!),#REF!,"-")</f>
        <v>-</v>
      </c>
      <c r="BC202" s="80" t="str">
        <f>IF(ISNUMBER(#REF!),#REF!,"-")</f>
        <v>-</v>
      </c>
      <c r="BD202" s="79" t="str">
        <f>IF(ISNUMBER(#REF!),#REF!,"-")</f>
        <v>-</v>
      </c>
      <c r="BE202" s="80" t="str">
        <f>IF(ISNUMBER(#REF!),#REF!,"-")</f>
        <v>-</v>
      </c>
      <c r="BF202" s="79" t="str">
        <f>IF(ISNUMBER(#REF!),#REF!,"-")</f>
        <v>-</v>
      </c>
      <c r="BG202" s="80" t="str">
        <f>IF(ISNUMBER(#REF!),#REF!,"-")</f>
        <v>-</v>
      </c>
      <c r="BH202" s="79" t="str">
        <f>IF(ISNUMBER(#REF!),#REF!,"-")</f>
        <v>-</v>
      </c>
      <c r="BI202" s="80" t="str">
        <f>IF(ISNUMBER(#REF!),#REF!,"-")</f>
        <v>-</v>
      </c>
      <c r="BJ202" s="4"/>
      <c r="BK202" s="4"/>
      <c r="BL202" s="4"/>
      <c r="BM202" s="4"/>
      <c r="BN202" s="4"/>
      <c r="BO202" s="4"/>
      <c r="BP202" s="4"/>
      <c r="BQ202" s="4"/>
      <c r="BR202" s="4"/>
      <c r="BS202" s="4"/>
    </row>
    <row r="203" spans="7:71" s="88" customFormat="1" x14ac:dyDescent="0.25">
      <c r="G203" s="75">
        <v>85</v>
      </c>
      <c r="H203" s="79" t="str">
        <f>IF(ISNUMBER(#REF!),#REF!,"-")</f>
        <v>-</v>
      </c>
      <c r="I203" s="80" t="str">
        <f>IF(ISNUMBER(#REF!),#REF!,"-")</f>
        <v>-</v>
      </c>
      <c r="J203" s="79" t="str">
        <f>IF(ISNUMBER(#REF!),#REF!,"-")</f>
        <v>-</v>
      </c>
      <c r="K203" s="80" t="str">
        <f>IF(ISNUMBER(#REF!),#REF!,"-")</f>
        <v>-</v>
      </c>
      <c r="L203" s="79" t="str">
        <f>IF(ISNUMBER(#REF!),#REF!,"-")</f>
        <v>-</v>
      </c>
      <c r="M203" s="80" t="str">
        <f>IF(ISNUMBER(#REF!),#REF!,"-")</f>
        <v>-</v>
      </c>
      <c r="N203" s="79" t="str">
        <f>IF(ISNUMBER(#REF!),#REF!,"-")</f>
        <v>-</v>
      </c>
      <c r="O203" s="80" t="str">
        <f>IF(ISNUMBER(#REF!),#REF!,"-")</f>
        <v>-</v>
      </c>
      <c r="P203" s="79" t="str">
        <f>IF(ISNUMBER(#REF!),#REF!,"-")</f>
        <v>-</v>
      </c>
      <c r="Q203" s="80" t="str">
        <f>IF(ISNUMBER(#REF!),#REF!,"-")</f>
        <v>-</v>
      </c>
      <c r="R203" s="79" t="str">
        <f>IF(ISNUMBER(#REF!),#REF!,"-")</f>
        <v>-</v>
      </c>
      <c r="S203" s="80" t="str">
        <f>IF(ISNUMBER(#REF!),#REF!,"-")</f>
        <v>-</v>
      </c>
      <c r="T203" s="79" t="str">
        <f>IF(ISNUMBER(#REF!),#REF!,"-")</f>
        <v>-</v>
      </c>
      <c r="U203" s="80" t="str">
        <f>IF(ISNUMBER(#REF!),#REF!,"-")</f>
        <v>-</v>
      </c>
      <c r="V203" s="79" t="str">
        <f>IF(ISNUMBER(#REF!),#REF!,"-")</f>
        <v>-</v>
      </c>
      <c r="W203" s="80" t="str">
        <f>IF(ISNUMBER(#REF!),#REF!,"-")</f>
        <v>-</v>
      </c>
      <c r="X203" s="79" t="str">
        <f>IF(ISNUMBER(#REF!),#REF!,"-")</f>
        <v>-</v>
      </c>
      <c r="Y203" s="80" t="str">
        <f>IF(ISNUMBER(#REF!),#REF!,"-")</f>
        <v>-</v>
      </c>
      <c r="Z203" s="79" t="str">
        <f>IF(ISNUMBER(#REF!),#REF!,"-")</f>
        <v>-</v>
      </c>
      <c r="AA203" s="80" t="str">
        <f>IF(ISNUMBER(#REF!),#REF!,"-")</f>
        <v>-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O203" s="75">
        <v>85</v>
      </c>
      <c r="AP203" s="79" t="str">
        <f>IF(ISNUMBER(#REF!),#REF!,"-")</f>
        <v>-</v>
      </c>
      <c r="AQ203" s="80" t="str">
        <f>IF(ISNUMBER(#REF!),#REF!,"-")</f>
        <v>-</v>
      </c>
      <c r="AR203" s="79" t="str">
        <f>IF(ISNUMBER(#REF!),#REF!,"-")</f>
        <v>-</v>
      </c>
      <c r="AS203" s="80" t="str">
        <f>IF(ISNUMBER(#REF!),#REF!,"-")</f>
        <v>-</v>
      </c>
      <c r="AT203" s="79" t="str">
        <f>IF(ISNUMBER(#REF!),#REF!,"-")</f>
        <v>-</v>
      </c>
      <c r="AU203" s="80" t="str">
        <f>IF(ISNUMBER(#REF!),#REF!,"-")</f>
        <v>-</v>
      </c>
      <c r="AV203" s="79" t="str">
        <f>IF(ISNUMBER(#REF!),#REF!,"-")</f>
        <v>-</v>
      </c>
      <c r="AW203" s="80" t="str">
        <f>IF(ISNUMBER(#REF!),#REF!,"-")</f>
        <v>-</v>
      </c>
      <c r="AX203" s="79" t="str">
        <f>IF(ISNUMBER(#REF!),#REF!,"-")</f>
        <v>-</v>
      </c>
      <c r="AY203" s="80" t="str">
        <f>IF(ISNUMBER(#REF!),#REF!,"-")</f>
        <v>-</v>
      </c>
      <c r="AZ203" s="79" t="str">
        <f>IF(ISNUMBER(#REF!),#REF!,"-")</f>
        <v>-</v>
      </c>
      <c r="BA203" s="80" t="str">
        <f>IF(ISNUMBER(#REF!),#REF!,"-")</f>
        <v>-</v>
      </c>
      <c r="BB203" s="79" t="str">
        <f>IF(ISNUMBER(#REF!),#REF!,"-")</f>
        <v>-</v>
      </c>
      <c r="BC203" s="80" t="str">
        <f>IF(ISNUMBER(#REF!),#REF!,"-")</f>
        <v>-</v>
      </c>
      <c r="BD203" s="79" t="str">
        <f>IF(ISNUMBER(#REF!),#REF!,"-")</f>
        <v>-</v>
      </c>
      <c r="BE203" s="80" t="str">
        <f>IF(ISNUMBER(#REF!),#REF!,"-")</f>
        <v>-</v>
      </c>
      <c r="BF203" s="79" t="str">
        <f>IF(ISNUMBER(#REF!),#REF!,"-")</f>
        <v>-</v>
      </c>
      <c r="BG203" s="80" t="str">
        <f>IF(ISNUMBER(#REF!),#REF!,"-")</f>
        <v>-</v>
      </c>
      <c r="BH203" s="79" t="str">
        <f>IF(ISNUMBER(#REF!),#REF!,"-")</f>
        <v>-</v>
      </c>
      <c r="BI203" s="80" t="str">
        <f>IF(ISNUMBER(#REF!),#REF!,"-")</f>
        <v>-</v>
      </c>
      <c r="BJ203" s="4"/>
      <c r="BK203" s="4"/>
      <c r="BL203" s="4"/>
      <c r="BM203" s="4"/>
      <c r="BN203" s="4"/>
      <c r="BO203" s="4"/>
      <c r="BP203" s="4"/>
      <c r="BQ203" s="4"/>
      <c r="BR203" s="4"/>
      <c r="BS203" s="4"/>
    </row>
    <row r="204" spans="7:71" s="88" customFormat="1" x14ac:dyDescent="0.25">
      <c r="G204" s="75">
        <v>85.5</v>
      </c>
      <c r="H204" s="79" t="str">
        <f>IF(ISNUMBER(#REF!),#REF!,"-")</f>
        <v>-</v>
      </c>
      <c r="I204" s="80" t="str">
        <f>IF(ISNUMBER(#REF!),#REF!,"-")</f>
        <v>-</v>
      </c>
      <c r="J204" s="79" t="str">
        <f>IF(ISNUMBER(#REF!),#REF!,"-")</f>
        <v>-</v>
      </c>
      <c r="K204" s="80" t="str">
        <f>IF(ISNUMBER(#REF!),#REF!,"-")</f>
        <v>-</v>
      </c>
      <c r="L204" s="79" t="str">
        <f>IF(ISNUMBER(#REF!),#REF!,"-")</f>
        <v>-</v>
      </c>
      <c r="M204" s="80" t="str">
        <f>IF(ISNUMBER(#REF!),#REF!,"-")</f>
        <v>-</v>
      </c>
      <c r="N204" s="79" t="str">
        <f>IF(ISNUMBER(#REF!),#REF!,"-")</f>
        <v>-</v>
      </c>
      <c r="O204" s="80" t="str">
        <f>IF(ISNUMBER(#REF!),#REF!,"-")</f>
        <v>-</v>
      </c>
      <c r="P204" s="79" t="str">
        <f>IF(ISNUMBER(#REF!),#REF!,"-")</f>
        <v>-</v>
      </c>
      <c r="Q204" s="80" t="str">
        <f>IF(ISNUMBER(#REF!),#REF!,"-")</f>
        <v>-</v>
      </c>
      <c r="R204" s="79" t="str">
        <f>IF(ISNUMBER(#REF!),#REF!,"-")</f>
        <v>-</v>
      </c>
      <c r="S204" s="80" t="str">
        <f>IF(ISNUMBER(#REF!),#REF!,"-")</f>
        <v>-</v>
      </c>
      <c r="T204" s="79" t="str">
        <f>IF(ISNUMBER(#REF!),#REF!,"-")</f>
        <v>-</v>
      </c>
      <c r="U204" s="80" t="str">
        <f>IF(ISNUMBER(#REF!),#REF!,"-")</f>
        <v>-</v>
      </c>
      <c r="V204" s="79" t="str">
        <f>IF(ISNUMBER(#REF!),#REF!,"-")</f>
        <v>-</v>
      </c>
      <c r="W204" s="80" t="str">
        <f>IF(ISNUMBER(#REF!),#REF!,"-")</f>
        <v>-</v>
      </c>
      <c r="X204" s="79" t="str">
        <f>IF(ISNUMBER(#REF!),#REF!,"-")</f>
        <v>-</v>
      </c>
      <c r="Y204" s="80" t="str">
        <f>IF(ISNUMBER(#REF!),#REF!,"-")</f>
        <v>-</v>
      </c>
      <c r="Z204" s="79" t="str">
        <f>IF(ISNUMBER(#REF!),#REF!,"-")</f>
        <v>-</v>
      </c>
      <c r="AA204" s="80" t="str">
        <f>IF(ISNUMBER(#REF!),#REF!,"-")</f>
        <v>-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O204" s="75">
        <v>85.5</v>
      </c>
      <c r="AP204" s="79" t="str">
        <f>IF(ISNUMBER(#REF!),#REF!,"-")</f>
        <v>-</v>
      </c>
      <c r="AQ204" s="80" t="str">
        <f>IF(ISNUMBER(#REF!),#REF!,"-")</f>
        <v>-</v>
      </c>
      <c r="AR204" s="79" t="str">
        <f>IF(ISNUMBER(#REF!),#REF!,"-")</f>
        <v>-</v>
      </c>
      <c r="AS204" s="80" t="str">
        <f>IF(ISNUMBER(#REF!),#REF!,"-")</f>
        <v>-</v>
      </c>
      <c r="AT204" s="79" t="str">
        <f>IF(ISNUMBER(#REF!),#REF!,"-")</f>
        <v>-</v>
      </c>
      <c r="AU204" s="80" t="str">
        <f>IF(ISNUMBER(#REF!),#REF!,"-")</f>
        <v>-</v>
      </c>
      <c r="AV204" s="79" t="str">
        <f>IF(ISNUMBER(#REF!),#REF!,"-")</f>
        <v>-</v>
      </c>
      <c r="AW204" s="80" t="str">
        <f>IF(ISNUMBER(#REF!),#REF!,"-")</f>
        <v>-</v>
      </c>
      <c r="AX204" s="79" t="str">
        <f>IF(ISNUMBER(#REF!),#REF!,"-")</f>
        <v>-</v>
      </c>
      <c r="AY204" s="80" t="str">
        <f>IF(ISNUMBER(#REF!),#REF!,"-")</f>
        <v>-</v>
      </c>
      <c r="AZ204" s="79" t="str">
        <f>IF(ISNUMBER(#REF!),#REF!,"-")</f>
        <v>-</v>
      </c>
      <c r="BA204" s="80" t="str">
        <f>IF(ISNUMBER(#REF!),#REF!,"-")</f>
        <v>-</v>
      </c>
      <c r="BB204" s="79" t="str">
        <f>IF(ISNUMBER(#REF!),#REF!,"-")</f>
        <v>-</v>
      </c>
      <c r="BC204" s="80" t="str">
        <f>IF(ISNUMBER(#REF!),#REF!,"-")</f>
        <v>-</v>
      </c>
      <c r="BD204" s="79" t="str">
        <f>IF(ISNUMBER(#REF!),#REF!,"-")</f>
        <v>-</v>
      </c>
      <c r="BE204" s="80" t="str">
        <f>IF(ISNUMBER(#REF!),#REF!,"-")</f>
        <v>-</v>
      </c>
      <c r="BF204" s="79" t="str">
        <f>IF(ISNUMBER(#REF!),#REF!,"-")</f>
        <v>-</v>
      </c>
      <c r="BG204" s="80" t="str">
        <f>IF(ISNUMBER(#REF!),#REF!,"-")</f>
        <v>-</v>
      </c>
      <c r="BH204" s="79" t="str">
        <f>IF(ISNUMBER(#REF!),#REF!,"-")</f>
        <v>-</v>
      </c>
      <c r="BI204" s="80" t="str">
        <f>IF(ISNUMBER(#REF!),#REF!,"-")</f>
        <v>-</v>
      </c>
      <c r="BJ204" s="4"/>
      <c r="BK204" s="4"/>
      <c r="BL204" s="4"/>
      <c r="BM204" s="4"/>
      <c r="BN204" s="4"/>
      <c r="BO204" s="4"/>
      <c r="BP204" s="4"/>
      <c r="BQ204" s="4"/>
      <c r="BR204" s="4"/>
      <c r="BS204" s="4"/>
    </row>
    <row r="205" spans="7:71" s="88" customFormat="1" x14ac:dyDescent="0.25">
      <c r="G205" s="75">
        <v>86</v>
      </c>
      <c r="H205" s="79" t="str">
        <f>IF(ISNUMBER(#REF!),#REF!,"-")</f>
        <v>-</v>
      </c>
      <c r="I205" s="80" t="str">
        <f>IF(ISNUMBER(#REF!),#REF!,"-")</f>
        <v>-</v>
      </c>
      <c r="J205" s="79" t="str">
        <f>IF(ISNUMBER(#REF!),#REF!,"-")</f>
        <v>-</v>
      </c>
      <c r="K205" s="80" t="str">
        <f>IF(ISNUMBER(#REF!),#REF!,"-")</f>
        <v>-</v>
      </c>
      <c r="L205" s="79" t="str">
        <f>IF(ISNUMBER(#REF!),#REF!,"-")</f>
        <v>-</v>
      </c>
      <c r="M205" s="80" t="str">
        <f>IF(ISNUMBER(#REF!),#REF!,"-")</f>
        <v>-</v>
      </c>
      <c r="N205" s="79" t="str">
        <f>IF(ISNUMBER(#REF!),#REF!,"-")</f>
        <v>-</v>
      </c>
      <c r="O205" s="80" t="str">
        <f>IF(ISNUMBER(#REF!),#REF!,"-")</f>
        <v>-</v>
      </c>
      <c r="P205" s="79" t="str">
        <f>IF(ISNUMBER(#REF!),#REF!,"-")</f>
        <v>-</v>
      </c>
      <c r="Q205" s="80" t="str">
        <f>IF(ISNUMBER(#REF!),#REF!,"-")</f>
        <v>-</v>
      </c>
      <c r="R205" s="79" t="str">
        <f>IF(ISNUMBER(#REF!),#REF!,"-")</f>
        <v>-</v>
      </c>
      <c r="S205" s="80" t="str">
        <f>IF(ISNUMBER(#REF!),#REF!,"-")</f>
        <v>-</v>
      </c>
      <c r="T205" s="79" t="str">
        <f>IF(ISNUMBER(#REF!),#REF!,"-")</f>
        <v>-</v>
      </c>
      <c r="U205" s="80" t="str">
        <f>IF(ISNUMBER(#REF!),#REF!,"-")</f>
        <v>-</v>
      </c>
      <c r="V205" s="79" t="str">
        <f>IF(ISNUMBER(#REF!),#REF!,"-")</f>
        <v>-</v>
      </c>
      <c r="W205" s="80" t="str">
        <f>IF(ISNUMBER(#REF!),#REF!,"-")</f>
        <v>-</v>
      </c>
      <c r="X205" s="79" t="str">
        <f>IF(ISNUMBER(#REF!),#REF!,"-")</f>
        <v>-</v>
      </c>
      <c r="Y205" s="80" t="str">
        <f>IF(ISNUMBER(#REF!),#REF!,"-")</f>
        <v>-</v>
      </c>
      <c r="Z205" s="79" t="str">
        <f>IF(ISNUMBER(#REF!),#REF!,"-")</f>
        <v>-</v>
      </c>
      <c r="AA205" s="80" t="str">
        <f>IF(ISNUMBER(#REF!),#REF!,"-")</f>
        <v>-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O205" s="75">
        <v>86</v>
      </c>
      <c r="AP205" s="79" t="str">
        <f>IF(ISNUMBER(#REF!),#REF!,"-")</f>
        <v>-</v>
      </c>
      <c r="AQ205" s="80" t="str">
        <f>IF(ISNUMBER(#REF!),#REF!,"-")</f>
        <v>-</v>
      </c>
      <c r="AR205" s="79" t="str">
        <f>IF(ISNUMBER(#REF!),#REF!,"-")</f>
        <v>-</v>
      </c>
      <c r="AS205" s="80" t="str">
        <f>IF(ISNUMBER(#REF!),#REF!,"-")</f>
        <v>-</v>
      </c>
      <c r="AT205" s="79" t="str">
        <f>IF(ISNUMBER(#REF!),#REF!,"-")</f>
        <v>-</v>
      </c>
      <c r="AU205" s="80" t="str">
        <f>IF(ISNUMBER(#REF!),#REF!,"-")</f>
        <v>-</v>
      </c>
      <c r="AV205" s="79" t="str">
        <f>IF(ISNUMBER(#REF!),#REF!,"-")</f>
        <v>-</v>
      </c>
      <c r="AW205" s="80" t="str">
        <f>IF(ISNUMBER(#REF!),#REF!,"-")</f>
        <v>-</v>
      </c>
      <c r="AX205" s="79" t="str">
        <f>IF(ISNUMBER(#REF!),#REF!,"-")</f>
        <v>-</v>
      </c>
      <c r="AY205" s="80" t="str">
        <f>IF(ISNUMBER(#REF!),#REF!,"-")</f>
        <v>-</v>
      </c>
      <c r="AZ205" s="79" t="str">
        <f>IF(ISNUMBER(#REF!),#REF!,"-")</f>
        <v>-</v>
      </c>
      <c r="BA205" s="80" t="str">
        <f>IF(ISNUMBER(#REF!),#REF!,"-")</f>
        <v>-</v>
      </c>
      <c r="BB205" s="79" t="str">
        <f>IF(ISNUMBER(#REF!),#REF!,"-")</f>
        <v>-</v>
      </c>
      <c r="BC205" s="80" t="str">
        <f>IF(ISNUMBER(#REF!),#REF!,"-")</f>
        <v>-</v>
      </c>
      <c r="BD205" s="79" t="str">
        <f>IF(ISNUMBER(#REF!),#REF!,"-")</f>
        <v>-</v>
      </c>
      <c r="BE205" s="80" t="str">
        <f>IF(ISNUMBER(#REF!),#REF!,"-")</f>
        <v>-</v>
      </c>
      <c r="BF205" s="79" t="str">
        <f>IF(ISNUMBER(#REF!),#REF!,"-")</f>
        <v>-</v>
      </c>
      <c r="BG205" s="80" t="str">
        <f>IF(ISNUMBER(#REF!),#REF!,"-")</f>
        <v>-</v>
      </c>
      <c r="BH205" s="79" t="str">
        <f>IF(ISNUMBER(#REF!),#REF!,"-")</f>
        <v>-</v>
      </c>
      <c r="BI205" s="80" t="str">
        <f>IF(ISNUMBER(#REF!),#REF!,"-")</f>
        <v>-</v>
      </c>
      <c r="BJ205" s="4"/>
      <c r="BK205" s="4"/>
      <c r="BL205" s="4"/>
      <c r="BM205" s="4"/>
      <c r="BN205" s="4"/>
      <c r="BO205" s="4"/>
      <c r="BP205" s="4"/>
      <c r="BQ205" s="4"/>
      <c r="BR205" s="4"/>
      <c r="BS205" s="4"/>
    </row>
    <row r="206" spans="7:71" s="88" customFormat="1" x14ac:dyDescent="0.25">
      <c r="G206" s="75">
        <v>86.5</v>
      </c>
      <c r="H206" s="79" t="str">
        <f>IF(ISNUMBER(#REF!),#REF!,"-")</f>
        <v>-</v>
      </c>
      <c r="I206" s="80" t="str">
        <f>IF(ISNUMBER(#REF!),#REF!,"-")</f>
        <v>-</v>
      </c>
      <c r="J206" s="79" t="str">
        <f>IF(ISNUMBER(#REF!),#REF!,"-")</f>
        <v>-</v>
      </c>
      <c r="K206" s="80" t="str">
        <f>IF(ISNUMBER(#REF!),#REF!,"-")</f>
        <v>-</v>
      </c>
      <c r="L206" s="79" t="str">
        <f>IF(ISNUMBER(#REF!),#REF!,"-")</f>
        <v>-</v>
      </c>
      <c r="M206" s="80" t="str">
        <f>IF(ISNUMBER(#REF!),#REF!,"-")</f>
        <v>-</v>
      </c>
      <c r="N206" s="79" t="str">
        <f>IF(ISNUMBER(#REF!),#REF!,"-")</f>
        <v>-</v>
      </c>
      <c r="O206" s="80" t="str">
        <f>IF(ISNUMBER(#REF!),#REF!,"-")</f>
        <v>-</v>
      </c>
      <c r="P206" s="79" t="str">
        <f>IF(ISNUMBER(#REF!),#REF!,"-")</f>
        <v>-</v>
      </c>
      <c r="Q206" s="80" t="str">
        <f>IF(ISNUMBER(#REF!),#REF!,"-")</f>
        <v>-</v>
      </c>
      <c r="R206" s="79" t="str">
        <f>IF(ISNUMBER(#REF!),#REF!,"-")</f>
        <v>-</v>
      </c>
      <c r="S206" s="80" t="str">
        <f>IF(ISNUMBER(#REF!),#REF!,"-")</f>
        <v>-</v>
      </c>
      <c r="T206" s="79" t="str">
        <f>IF(ISNUMBER(#REF!),#REF!,"-")</f>
        <v>-</v>
      </c>
      <c r="U206" s="80" t="str">
        <f>IF(ISNUMBER(#REF!),#REF!,"-")</f>
        <v>-</v>
      </c>
      <c r="V206" s="79" t="str">
        <f>IF(ISNUMBER(#REF!),#REF!,"-")</f>
        <v>-</v>
      </c>
      <c r="W206" s="80" t="str">
        <f>IF(ISNUMBER(#REF!),#REF!,"-")</f>
        <v>-</v>
      </c>
      <c r="X206" s="79" t="str">
        <f>IF(ISNUMBER(#REF!),#REF!,"-")</f>
        <v>-</v>
      </c>
      <c r="Y206" s="80" t="str">
        <f>IF(ISNUMBER(#REF!),#REF!,"-")</f>
        <v>-</v>
      </c>
      <c r="Z206" s="79" t="str">
        <f>IF(ISNUMBER(#REF!),#REF!,"-")</f>
        <v>-</v>
      </c>
      <c r="AA206" s="80" t="str">
        <f>IF(ISNUMBER(#REF!),#REF!,"-")</f>
        <v>-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O206" s="75">
        <v>86.5</v>
      </c>
      <c r="AP206" s="79" t="str">
        <f>IF(ISNUMBER(#REF!),#REF!,"-")</f>
        <v>-</v>
      </c>
      <c r="AQ206" s="80" t="str">
        <f>IF(ISNUMBER(#REF!),#REF!,"-")</f>
        <v>-</v>
      </c>
      <c r="AR206" s="79" t="str">
        <f>IF(ISNUMBER(#REF!),#REF!,"-")</f>
        <v>-</v>
      </c>
      <c r="AS206" s="80" t="str">
        <f>IF(ISNUMBER(#REF!),#REF!,"-")</f>
        <v>-</v>
      </c>
      <c r="AT206" s="79" t="str">
        <f>IF(ISNUMBER(#REF!),#REF!,"-")</f>
        <v>-</v>
      </c>
      <c r="AU206" s="80" t="str">
        <f>IF(ISNUMBER(#REF!),#REF!,"-")</f>
        <v>-</v>
      </c>
      <c r="AV206" s="79" t="str">
        <f>IF(ISNUMBER(#REF!),#REF!,"-")</f>
        <v>-</v>
      </c>
      <c r="AW206" s="80" t="str">
        <f>IF(ISNUMBER(#REF!),#REF!,"-")</f>
        <v>-</v>
      </c>
      <c r="AX206" s="79" t="str">
        <f>IF(ISNUMBER(#REF!),#REF!,"-")</f>
        <v>-</v>
      </c>
      <c r="AY206" s="80" t="str">
        <f>IF(ISNUMBER(#REF!),#REF!,"-")</f>
        <v>-</v>
      </c>
      <c r="AZ206" s="79" t="str">
        <f>IF(ISNUMBER(#REF!),#REF!,"-")</f>
        <v>-</v>
      </c>
      <c r="BA206" s="80" t="str">
        <f>IF(ISNUMBER(#REF!),#REF!,"-")</f>
        <v>-</v>
      </c>
      <c r="BB206" s="79" t="str">
        <f>IF(ISNUMBER(#REF!),#REF!,"-")</f>
        <v>-</v>
      </c>
      <c r="BC206" s="80" t="str">
        <f>IF(ISNUMBER(#REF!),#REF!,"-")</f>
        <v>-</v>
      </c>
      <c r="BD206" s="79" t="str">
        <f>IF(ISNUMBER(#REF!),#REF!,"-")</f>
        <v>-</v>
      </c>
      <c r="BE206" s="80" t="str">
        <f>IF(ISNUMBER(#REF!),#REF!,"-")</f>
        <v>-</v>
      </c>
      <c r="BF206" s="79" t="str">
        <f>IF(ISNUMBER(#REF!),#REF!,"-")</f>
        <v>-</v>
      </c>
      <c r="BG206" s="80" t="str">
        <f>IF(ISNUMBER(#REF!),#REF!,"-")</f>
        <v>-</v>
      </c>
      <c r="BH206" s="79" t="str">
        <f>IF(ISNUMBER(#REF!),#REF!,"-")</f>
        <v>-</v>
      </c>
      <c r="BI206" s="80" t="str">
        <f>IF(ISNUMBER(#REF!),#REF!,"-")</f>
        <v>-</v>
      </c>
      <c r="BJ206" s="4"/>
      <c r="BK206" s="4"/>
      <c r="BL206" s="4"/>
      <c r="BM206" s="4"/>
      <c r="BN206" s="4"/>
      <c r="BO206" s="4"/>
      <c r="BP206" s="4"/>
      <c r="BQ206" s="4"/>
      <c r="BR206" s="4"/>
      <c r="BS206" s="4"/>
    </row>
    <row r="207" spans="7:71" s="88" customFormat="1" x14ac:dyDescent="0.25">
      <c r="G207" s="75">
        <v>87</v>
      </c>
      <c r="H207" s="79" t="str">
        <f>IF(ISNUMBER(#REF!),#REF!,"-")</f>
        <v>-</v>
      </c>
      <c r="I207" s="80" t="str">
        <f>IF(ISNUMBER(#REF!),#REF!,"-")</f>
        <v>-</v>
      </c>
      <c r="J207" s="79" t="str">
        <f>IF(ISNUMBER(#REF!),#REF!,"-")</f>
        <v>-</v>
      </c>
      <c r="K207" s="80" t="str">
        <f>IF(ISNUMBER(#REF!),#REF!,"-")</f>
        <v>-</v>
      </c>
      <c r="L207" s="79" t="str">
        <f>IF(ISNUMBER(#REF!),#REF!,"-")</f>
        <v>-</v>
      </c>
      <c r="M207" s="80" t="str">
        <f>IF(ISNUMBER(#REF!),#REF!,"-")</f>
        <v>-</v>
      </c>
      <c r="N207" s="79" t="str">
        <f>IF(ISNUMBER(#REF!),#REF!,"-")</f>
        <v>-</v>
      </c>
      <c r="O207" s="80" t="str">
        <f>IF(ISNUMBER(#REF!),#REF!,"-")</f>
        <v>-</v>
      </c>
      <c r="P207" s="79" t="str">
        <f>IF(ISNUMBER(#REF!),#REF!,"-")</f>
        <v>-</v>
      </c>
      <c r="Q207" s="80" t="str">
        <f>IF(ISNUMBER(#REF!),#REF!,"-")</f>
        <v>-</v>
      </c>
      <c r="R207" s="79" t="str">
        <f>IF(ISNUMBER(#REF!),#REF!,"-")</f>
        <v>-</v>
      </c>
      <c r="S207" s="80" t="str">
        <f>IF(ISNUMBER(#REF!),#REF!,"-")</f>
        <v>-</v>
      </c>
      <c r="T207" s="79" t="str">
        <f>IF(ISNUMBER(#REF!),#REF!,"-")</f>
        <v>-</v>
      </c>
      <c r="U207" s="80" t="str">
        <f>IF(ISNUMBER(#REF!),#REF!,"-")</f>
        <v>-</v>
      </c>
      <c r="V207" s="79" t="str">
        <f>IF(ISNUMBER(#REF!),#REF!,"-")</f>
        <v>-</v>
      </c>
      <c r="W207" s="80" t="str">
        <f>IF(ISNUMBER(#REF!),#REF!,"-")</f>
        <v>-</v>
      </c>
      <c r="X207" s="79" t="str">
        <f>IF(ISNUMBER(#REF!),#REF!,"-")</f>
        <v>-</v>
      </c>
      <c r="Y207" s="80" t="str">
        <f>IF(ISNUMBER(#REF!),#REF!,"-")</f>
        <v>-</v>
      </c>
      <c r="Z207" s="79" t="str">
        <f>IF(ISNUMBER(#REF!),#REF!,"-")</f>
        <v>-</v>
      </c>
      <c r="AA207" s="80" t="str">
        <f>IF(ISNUMBER(#REF!),#REF!,"-")</f>
        <v>-</v>
      </c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O207" s="75">
        <v>87</v>
      </c>
      <c r="AP207" s="79" t="str">
        <f>IF(ISNUMBER(#REF!),#REF!,"-")</f>
        <v>-</v>
      </c>
      <c r="AQ207" s="80" t="str">
        <f>IF(ISNUMBER(#REF!),#REF!,"-")</f>
        <v>-</v>
      </c>
      <c r="AR207" s="79" t="str">
        <f>IF(ISNUMBER(#REF!),#REF!,"-")</f>
        <v>-</v>
      </c>
      <c r="AS207" s="80" t="str">
        <f>IF(ISNUMBER(#REF!),#REF!,"-")</f>
        <v>-</v>
      </c>
      <c r="AT207" s="79" t="str">
        <f>IF(ISNUMBER(#REF!),#REF!,"-")</f>
        <v>-</v>
      </c>
      <c r="AU207" s="80" t="str">
        <f>IF(ISNUMBER(#REF!),#REF!,"-")</f>
        <v>-</v>
      </c>
      <c r="AV207" s="79" t="str">
        <f>IF(ISNUMBER(#REF!),#REF!,"-")</f>
        <v>-</v>
      </c>
      <c r="AW207" s="80" t="str">
        <f>IF(ISNUMBER(#REF!),#REF!,"-")</f>
        <v>-</v>
      </c>
      <c r="AX207" s="79" t="str">
        <f>IF(ISNUMBER(#REF!),#REF!,"-")</f>
        <v>-</v>
      </c>
      <c r="AY207" s="80" t="str">
        <f>IF(ISNUMBER(#REF!),#REF!,"-")</f>
        <v>-</v>
      </c>
      <c r="AZ207" s="79" t="str">
        <f>IF(ISNUMBER(#REF!),#REF!,"-")</f>
        <v>-</v>
      </c>
      <c r="BA207" s="80" t="str">
        <f>IF(ISNUMBER(#REF!),#REF!,"-")</f>
        <v>-</v>
      </c>
      <c r="BB207" s="79" t="str">
        <f>IF(ISNUMBER(#REF!),#REF!,"-")</f>
        <v>-</v>
      </c>
      <c r="BC207" s="80" t="str">
        <f>IF(ISNUMBER(#REF!),#REF!,"-")</f>
        <v>-</v>
      </c>
      <c r="BD207" s="79" t="str">
        <f>IF(ISNUMBER(#REF!),#REF!,"-")</f>
        <v>-</v>
      </c>
      <c r="BE207" s="80" t="str">
        <f>IF(ISNUMBER(#REF!),#REF!,"-")</f>
        <v>-</v>
      </c>
      <c r="BF207" s="79" t="str">
        <f>IF(ISNUMBER(#REF!),#REF!,"-")</f>
        <v>-</v>
      </c>
      <c r="BG207" s="80" t="str">
        <f>IF(ISNUMBER(#REF!),#REF!,"-")</f>
        <v>-</v>
      </c>
      <c r="BH207" s="79" t="str">
        <f>IF(ISNUMBER(#REF!),#REF!,"-")</f>
        <v>-</v>
      </c>
      <c r="BI207" s="80" t="str">
        <f>IF(ISNUMBER(#REF!),#REF!,"-")</f>
        <v>-</v>
      </c>
      <c r="BJ207" s="4"/>
      <c r="BK207" s="4"/>
      <c r="BL207" s="4"/>
      <c r="BM207" s="4"/>
      <c r="BN207" s="4"/>
      <c r="BO207" s="4"/>
      <c r="BP207" s="4"/>
      <c r="BQ207" s="4"/>
      <c r="BR207" s="4"/>
      <c r="BS207" s="4"/>
    </row>
    <row r="208" spans="7:71" s="88" customFormat="1" x14ac:dyDescent="0.25">
      <c r="G208" s="75">
        <v>87.5</v>
      </c>
      <c r="H208" s="79" t="str">
        <f>IF(ISNUMBER(#REF!),#REF!,"-")</f>
        <v>-</v>
      </c>
      <c r="I208" s="80" t="str">
        <f>IF(ISNUMBER(#REF!),#REF!,"-")</f>
        <v>-</v>
      </c>
      <c r="J208" s="79" t="str">
        <f>IF(ISNUMBER(#REF!),#REF!,"-")</f>
        <v>-</v>
      </c>
      <c r="K208" s="80" t="str">
        <f>IF(ISNUMBER(#REF!),#REF!,"-")</f>
        <v>-</v>
      </c>
      <c r="L208" s="79" t="str">
        <f>IF(ISNUMBER(#REF!),#REF!,"-")</f>
        <v>-</v>
      </c>
      <c r="M208" s="80" t="str">
        <f>IF(ISNUMBER(#REF!),#REF!,"-")</f>
        <v>-</v>
      </c>
      <c r="N208" s="79" t="str">
        <f>IF(ISNUMBER(#REF!),#REF!,"-")</f>
        <v>-</v>
      </c>
      <c r="O208" s="80" t="str">
        <f>IF(ISNUMBER(#REF!),#REF!,"-")</f>
        <v>-</v>
      </c>
      <c r="P208" s="79" t="str">
        <f>IF(ISNUMBER(#REF!),#REF!,"-")</f>
        <v>-</v>
      </c>
      <c r="Q208" s="80" t="str">
        <f>IF(ISNUMBER(#REF!),#REF!,"-")</f>
        <v>-</v>
      </c>
      <c r="R208" s="79" t="str">
        <f>IF(ISNUMBER(#REF!),#REF!,"-")</f>
        <v>-</v>
      </c>
      <c r="S208" s="80" t="str">
        <f>IF(ISNUMBER(#REF!),#REF!,"-")</f>
        <v>-</v>
      </c>
      <c r="T208" s="79" t="str">
        <f>IF(ISNUMBER(#REF!),#REF!,"-")</f>
        <v>-</v>
      </c>
      <c r="U208" s="80" t="str">
        <f>IF(ISNUMBER(#REF!),#REF!,"-")</f>
        <v>-</v>
      </c>
      <c r="V208" s="79" t="str">
        <f>IF(ISNUMBER(#REF!),#REF!,"-")</f>
        <v>-</v>
      </c>
      <c r="W208" s="80" t="str">
        <f>IF(ISNUMBER(#REF!),#REF!,"-")</f>
        <v>-</v>
      </c>
      <c r="X208" s="79" t="str">
        <f>IF(ISNUMBER(#REF!),#REF!,"-")</f>
        <v>-</v>
      </c>
      <c r="Y208" s="80" t="str">
        <f>IF(ISNUMBER(#REF!),#REF!,"-")</f>
        <v>-</v>
      </c>
      <c r="Z208" s="79" t="str">
        <f>IF(ISNUMBER(#REF!),#REF!,"-")</f>
        <v>-</v>
      </c>
      <c r="AA208" s="80" t="str">
        <f>IF(ISNUMBER(#REF!),#REF!,"-")</f>
        <v>-</v>
      </c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O208" s="75">
        <v>87.5</v>
      </c>
      <c r="AP208" s="79" t="str">
        <f>IF(ISNUMBER(#REF!),#REF!,"-")</f>
        <v>-</v>
      </c>
      <c r="AQ208" s="80" t="str">
        <f>IF(ISNUMBER(#REF!),#REF!,"-")</f>
        <v>-</v>
      </c>
      <c r="AR208" s="79" t="str">
        <f>IF(ISNUMBER(#REF!),#REF!,"-")</f>
        <v>-</v>
      </c>
      <c r="AS208" s="80" t="str">
        <f>IF(ISNUMBER(#REF!),#REF!,"-")</f>
        <v>-</v>
      </c>
      <c r="AT208" s="79" t="str">
        <f>IF(ISNUMBER(#REF!),#REF!,"-")</f>
        <v>-</v>
      </c>
      <c r="AU208" s="80" t="str">
        <f>IF(ISNUMBER(#REF!),#REF!,"-")</f>
        <v>-</v>
      </c>
      <c r="AV208" s="79" t="str">
        <f>IF(ISNUMBER(#REF!),#REF!,"-")</f>
        <v>-</v>
      </c>
      <c r="AW208" s="80" t="str">
        <f>IF(ISNUMBER(#REF!),#REF!,"-")</f>
        <v>-</v>
      </c>
      <c r="AX208" s="79" t="str">
        <f>IF(ISNUMBER(#REF!),#REF!,"-")</f>
        <v>-</v>
      </c>
      <c r="AY208" s="80" t="str">
        <f>IF(ISNUMBER(#REF!),#REF!,"-")</f>
        <v>-</v>
      </c>
      <c r="AZ208" s="79" t="str">
        <f>IF(ISNUMBER(#REF!),#REF!,"-")</f>
        <v>-</v>
      </c>
      <c r="BA208" s="80" t="str">
        <f>IF(ISNUMBER(#REF!),#REF!,"-")</f>
        <v>-</v>
      </c>
      <c r="BB208" s="79" t="str">
        <f>IF(ISNUMBER(#REF!),#REF!,"-")</f>
        <v>-</v>
      </c>
      <c r="BC208" s="80" t="str">
        <f>IF(ISNUMBER(#REF!),#REF!,"-")</f>
        <v>-</v>
      </c>
      <c r="BD208" s="79" t="str">
        <f>IF(ISNUMBER(#REF!),#REF!,"-")</f>
        <v>-</v>
      </c>
      <c r="BE208" s="80" t="str">
        <f>IF(ISNUMBER(#REF!),#REF!,"-")</f>
        <v>-</v>
      </c>
      <c r="BF208" s="79" t="str">
        <f>IF(ISNUMBER(#REF!),#REF!,"-")</f>
        <v>-</v>
      </c>
      <c r="BG208" s="80" t="str">
        <f>IF(ISNUMBER(#REF!),#REF!,"-")</f>
        <v>-</v>
      </c>
      <c r="BH208" s="79" t="str">
        <f>IF(ISNUMBER(#REF!),#REF!,"-")</f>
        <v>-</v>
      </c>
      <c r="BI208" s="80" t="str">
        <f>IF(ISNUMBER(#REF!),#REF!,"-")</f>
        <v>-</v>
      </c>
      <c r="BJ208" s="4"/>
      <c r="BK208" s="4"/>
      <c r="BL208" s="4"/>
      <c r="BM208" s="4"/>
      <c r="BN208" s="4"/>
      <c r="BO208" s="4"/>
      <c r="BP208" s="4"/>
      <c r="BQ208" s="4"/>
      <c r="BR208" s="4"/>
      <c r="BS208" s="4"/>
    </row>
    <row r="209" spans="7:71" s="88" customFormat="1" x14ac:dyDescent="0.25">
      <c r="G209" s="75">
        <v>88</v>
      </c>
      <c r="H209" s="79" t="str">
        <f>IF(ISNUMBER(#REF!),#REF!,"-")</f>
        <v>-</v>
      </c>
      <c r="I209" s="80" t="str">
        <f>IF(ISNUMBER(#REF!),#REF!,"-")</f>
        <v>-</v>
      </c>
      <c r="J209" s="79" t="str">
        <f>IF(ISNUMBER(#REF!),#REF!,"-")</f>
        <v>-</v>
      </c>
      <c r="K209" s="80" t="str">
        <f>IF(ISNUMBER(#REF!),#REF!,"-")</f>
        <v>-</v>
      </c>
      <c r="L209" s="79" t="str">
        <f>IF(ISNUMBER(#REF!),#REF!,"-")</f>
        <v>-</v>
      </c>
      <c r="M209" s="80" t="str">
        <f>IF(ISNUMBER(#REF!),#REF!,"-")</f>
        <v>-</v>
      </c>
      <c r="N209" s="79" t="str">
        <f>IF(ISNUMBER(#REF!),#REF!,"-")</f>
        <v>-</v>
      </c>
      <c r="O209" s="80" t="str">
        <f>IF(ISNUMBER(#REF!),#REF!,"-")</f>
        <v>-</v>
      </c>
      <c r="P209" s="79" t="str">
        <f>IF(ISNUMBER(#REF!),#REF!,"-")</f>
        <v>-</v>
      </c>
      <c r="Q209" s="80" t="str">
        <f>IF(ISNUMBER(#REF!),#REF!,"-")</f>
        <v>-</v>
      </c>
      <c r="R209" s="79" t="str">
        <f>IF(ISNUMBER(#REF!),#REF!,"-")</f>
        <v>-</v>
      </c>
      <c r="S209" s="80" t="str">
        <f>IF(ISNUMBER(#REF!),#REF!,"-")</f>
        <v>-</v>
      </c>
      <c r="T209" s="79" t="str">
        <f>IF(ISNUMBER(#REF!),#REF!,"-")</f>
        <v>-</v>
      </c>
      <c r="U209" s="80" t="str">
        <f>IF(ISNUMBER(#REF!),#REF!,"-")</f>
        <v>-</v>
      </c>
      <c r="V209" s="79" t="str">
        <f>IF(ISNUMBER(#REF!),#REF!,"-")</f>
        <v>-</v>
      </c>
      <c r="W209" s="80" t="str">
        <f>IF(ISNUMBER(#REF!),#REF!,"-")</f>
        <v>-</v>
      </c>
      <c r="X209" s="79" t="str">
        <f>IF(ISNUMBER(#REF!),#REF!,"-")</f>
        <v>-</v>
      </c>
      <c r="Y209" s="80" t="str">
        <f>IF(ISNUMBER(#REF!),#REF!,"-")</f>
        <v>-</v>
      </c>
      <c r="Z209" s="79" t="str">
        <f>IF(ISNUMBER(#REF!),#REF!,"-")</f>
        <v>-</v>
      </c>
      <c r="AA209" s="80" t="str">
        <f>IF(ISNUMBER(#REF!),#REF!,"-")</f>
        <v>-</v>
      </c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O209" s="75">
        <v>88</v>
      </c>
      <c r="AP209" s="79" t="str">
        <f>IF(ISNUMBER(#REF!),#REF!,"-")</f>
        <v>-</v>
      </c>
      <c r="AQ209" s="80" t="str">
        <f>IF(ISNUMBER(#REF!),#REF!,"-")</f>
        <v>-</v>
      </c>
      <c r="AR209" s="79" t="str">
        <f>IF(ISNUMBER(#REF!),#REF!,"-")</f>
        <v>-</v>
      </c>
      <c r="AS209" s="80" t="str">
        <f>IF(ISNUMBER(#REF!),#REF!,"-")</f>
        <v>-</v>
      </c>
      <c r="AT209" s="79" t="str">
        <f>IF(ISNUMBER(#REF!),#REF!,"-")</f>
        <v>-</v>
      </c>
      <c r="AU209" s="80" t="str">
        <f>IF(ISNUMBER(#REF!),#REF!,"-")</f>
        <v>-</v>
      </c>
      <c r="AV209" s="79" t="str">
        <f>IF(ISNUMBER(#REF!),#REF!,"-")</f>
        <v>-</v>
      </c>
      <c r="AW209" s="80" t="str">
        <f>IF(ISNUMBER(#REF!),#REF!,"-")</f>
        <v>-</v>
      </c>
      <c r="AX209" s="79" t="str">
        <f>IF(ISNUMBER(#REF!),#REF!,"-")</f>
        <v>-</v>
      </c>
      <c r="AY209" s="80" t="str">
        <f>IF(ISNUMBER(#REF!),#REF!,"-")</f>
        <v>-</v>
      </c>
      <c r="AZ209" s="79" t="str">
        <f>IF(ISNUMBER(#REF!),#REF!,"-")</f>
        <v>-</v>
      </c>
      <c r="BA209" s="80" t="str">
        <f>IF(ISNUMBER(#REF!),#REF!,"-")</f>
        <v>-</v>
      </c>
      <c r="BB209" s="79" t="str">
        <f>IF(ISNUMBER(#REF!),#REF!,"-")</f>
        <v>-</v>
      </c>
      <c r="BC209" s="80" t="str">
        <f>IF(ISNUMBER(#REF!),#REF!,"-")</f>
        <v>-</v>
      </c>
      <c r="BD209" s="79" t="str">
        <f>IF(ISNUMBER(#REF!),#REF!,"-")</f>
        <v>-</v>
      </c>
      <c r="BE209" s="80" t="str">
        <f>IF(ISNUMBER(#REF!),#REF!,"-")</f>
        <v>-</v>
      </c>
      <c r="BF209" s="79" t="str">
        <f>IF(ISNUMBER(#REF!),#REF!,"-")</f>
        <v>-</v>
      </c>
      <c r="BG209" s="80" t="str">
        <f>IF(ISNUMBER(#REF!),#REF!,"-")</f>
        <v>-</v>
      </c>
      <c r="BH209" s="79" t="str">
        <f>IF(ISNUMBER(#REF!),#REF!,"-")</f>
        <v>-</v>
      </c>
      <c r="BI209" s="80" t="str">
        <f>IF(ISNUMBER(#REF!),#REF!,"-")</f>
        <v>-</v>
      </c>
      <c r="BJ209" s="4"/>
      <c r="BK209" s="4"/>
      <c r="BL209" s="4"/>
      <c r="BM209" s="4"/>
      <c r="BN209" s="4"/>
      <c r="BO209" s="4"/>
      <c r="BP209" s="4"/>
      <c r="BQ209" s="4"/>
      <c r="BR209" s="4"/>
      <c r="BS209" s="4"/>
    </row>
    <row r="210" spans="7:71" s="88" customFormat="1" x14ac:dyDescent="0.25">
      <c r="G210" s="75">
        <v>88.5</v>
      </c>
      <c r="H210" s="79" t="str">
        <f>IF(ISNUMBER(#REF!),#REF!,"-")</f>
        <v>-</v>
      </c>
      <c r="I210" s="80" t="str">
        <f>IF(ISNUMBER(#REF!),#REF!,"-")</f>
        <v>-</v>
      </c>
      <c r="J210" s="79" t="str">
        <f>IF(ISNUMBER(#REF!),#REF!,"-")</f>
        <v>-</v>
      </c>
      <c r="K210" s="80" t="str">
        <f>IF(ISNUMBER(#REF!),#REF!,"-")</f>
        <v>-</v>
      </c>
      <c r="L210" s="79" t="str">
        <f>IF(ISNUMBER(#REF!),#REF!,"-")</f>
        <v>-</v>
      </c>
      <c r="M210" s="80" t="str">
        <f>IF(ISNUMBER(#REF!),#REF!,"-")</f>
        <v>-</v>
      </c>
      <c r="N210" s="79" t="str">
        <f>IF(ISNUMBER(#REF!),#REF!,"-")</f>
        <v>-</v>
      </c>
      <c r="O210" s="80" t="str">
        <f>IF(ISNUMBER(#REF!),#REF!,"-")</f>
        <v>-</v>
      </c>
      <c r="P210" s="79" t="str">
        <f>IF(ISNUMBER(#REF!),#REF!,"-")</f>
        <v>-</v>
      </c>
      <c r="Q210" s="80" t="str">
        <f>IF(ISNUMBER(#REF!),#REF!,"-")</f>
        <v>-</v>
      </c>
      <c r="R210" s="79" t="str">
        <f>IF(ISNUMBER(#REF!),#REF!,"-")</f>
        <v>-</v>
      </c>
      <c r="S210" s="80" t="str">
        <f>IF(ISNUMBER(#REF!),#REF!,"-")</f>
        <v>-</v>
      </c>
      <c r="T210" s="79" t="str">
        <f>IF(ISNUMBER(#REF!),#REF!,"-")</f>
        <v>-</v>
      </c>
      <c r="U210" s="80" t="str">
        <f>IF(ISNUMBER(#REF!),#REF!,"-")</f>
        <v>-</v>
      </c>
      <c r="V210" s="79" t="str">
        <f>IF(ISNUMBER(#REF!),#REF!,"-")</f>
        <v>-</v>
      </c>
      <c r="W210" s="80" t="str">
        <f>IF(ISNUMBER(#REF!),#REF!,"-")</f>
        <v>-</v>
      </c>
      <c r="X210" s="79" t="str">
        <f>IF(ISNUMBER(#REF!),#REF!,"-")</f>
        <v>-</v>
      </c>
      <c r="Y210" s="80" t="str">
        <f>IF(ISNUMBER(#REF!),#REF!,"-")</f>
        <v>-</v>
      </c>
      <c r="Z210" s="79" t="str">
        <f>IF(ISNUMBER(#REF!),#REF!,"-")</f>
        <v>-</v>
      </c>
      <c r="AA210" s="80" t="str">
        <f>IF(ISNUMBER(#REF!),#REF!,"-")</f>
        <v>-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O210" s="75">
        <v>88.5</v>
      </c>
      <c r="AP210" s="79" t="str">
        <f>IF(ISNUMBER(#REF!),#REF!,"-")</f>
        <v>-</v>
      </c>
      <c r="AQ210" s="80" t="str">
        <f>IF(ISNUMBER(#REF!),#REF!,"-")</f>
        <v>-</v>
      </c>
      <c r="AR210" s="79" t="str">
        <f>IF(ISNUMBER(#REF!),#REF!,"-")</f>
        <v>-</v>
      </c>
      <c r="AS210" s="80" t="str">
        <f>IF(ISNUMBER(#REF!),#REF!,"-")</f>
        <v>-</v>
      </c>
      <c r="AT210" s="79" t="str">
        <f>IF(ISNUMBER(#REF!),#REF!,"-")</f>
        <v>-</v>
      </c>
      <c r="AU210" s="80" t="str">
        <f>IF(ISNUMBER(#REF!),#REF!,"-")</f>
        <v>-</v>
      </c>
      <c r="AV210" s="79" t="str">
        <f>IF(ISNUMBER(#REF!),#REF!,"-")</f>
        <v>-</v>
      </c>
      <c r="AW210" s="80" t="str">
        <f>IF(ISNUMBER(#REF!),#REF!,"-")</f>
        <v>-</v>
      </c>
      <c r="AX210" s="79" t="str">
        <f>IF(ISNUMBER(#REF!),#REF!,"-")</f>
        <v>-</v>
      </c>
      <c r="AY210" s="80" t="str">
        <f>IF(ISNUMBER(#REF!),#REF!,"-")</f>
        <v>-</v>
      </c>
      <c r="AZ210" s="79" t="str">
        <f>IF(ISNUMBER(#REF!),#REF!,"-")</f>
        <v>-</v>
      </c>
      <c r="BA210" s="80" t="str">
        <f>IF(ISNUMBER(#REF!),#REF!,"-")</f>
        <v>-</v>
      </c>
      <c r="BB210" s="79" t="str">
        <f>IF(ISNUMBER(#REF!),#REF!,"-")</f>
        <v>-</v>
      </c>
      <c r="BC210" s="80" t="str">
        <f>IF(ISNUMBER(#REF!),#REF!,"-")</f>
        <v>-</v>
      </c>
      <c r="BD210" s="79" t="str">
        <f>IF(ISNUMBER(#REF!),#REF!,"-")</f>
        <v>-</v>
      </c>
      <c r="BE210" s="80" t="str">
        <f>IF(ISNUMBER(#REF!),#REF!,"-")</f>
        <v>-</v>
      </c>
      <c r="BF210" s="79" t="str">
        <f>IF(ISNUMBER(#REF!),#REF!,"-")</f>
        <v>-</v>
      </c>
      <c r="BG210" s="80" t="str">
        <f>IF(ISNUMBER(#REF!),#REF!,"-")</f>
        <v>-</v>
      </c>
      <c r="BH210" s="79" t="str">
        <f>IF(ISNUMBER(#REF!),#REF!,"-")</f>
        <v>-</v>
      </c>
      <c r="BI210" s="80" t="str">
        <f>IF(ISNUMBER(#REF!),#REF!,"-")</f>
        <v>-</v>
      </c>
      <c r="BJ210" s="4"/>
      <c r="BK210" s="4"/>
      <c r="BL210" s="4"/>
      <c r="BM210" s="4"/>
      <c r="BN210" s="4"/>
      <c r="BO210" s="4"/>
      <c r="BP210" s="4"/>
      <c r="BQ210" s="4"/>
      <c r="BR210" s="4"/>
      <c r="BS210" s="4"/>
    </row>
    <row r="211" spans="7:71" s="88" customFormat="1" x14ac:dyDescent="0.25">
      <c r="G211" s="75">
        <v>89</v>
      </c>
      <c r="H211" s="79" t="str">
        <f>IF(ISNUMBER(#REF!),#REF!,"-")</f>
        <v>-</v>
      </c>
      <c r="I211" s="80" t="str">
        <f>IF(ISNUMBER(#REF!),#REF!,"-")</f>
        <v>-</v>
      </c>
      <c r="J211" s="79" t="str">
        <f>IF(ISNUMBER(#REF!),#REF!,"-")</f>
        <v>-</v>
      </c>
      <c r="K211" s="80" t="str">
        <f>IF(ISNUMBER(#REF!),#REF!,"-")</f>
        <v>-</v>
      </c>
      <c r="L211" s="79" t="str">
        <f>IF(ISNUMBER(#REF!),#REF!,"-")</f>
        <v>-</v>
      </c>
      <c r="M211" s="80" t="str">
        <f>IF(ISNUMBER(#REF!),#REF!,"-")</f>
        <v>-</v>
      </c>
      <c r="N211" s="79" t="str">
        <f>IF(ISNUMBER(#REF!),#REF!,"-")</f>
        <v>-</v>
      </c>
      <c r="O211" s="80" t="str">
        <f>IF(ISNUMBER(#REF!),#REF!,"-")</f>
        <v>-</v>
      </c>
      <c r="P211" s="79" t="str">
        <f>IF(ISNUMBER(#REF!),#REF!,"-")</f>
        <v>-</v>
      </c>
      <c r="Q211" s="80" t="str">
        <f>IF(ISNUMBER(#REF!),#REF!,"-")</f>
        <v>-</v>
      </c>
      <c r="R211" s="79" t="str">
        <f>IF(ISNUMBER(#REF!),#REF!,"-")</f>
        <v>-</v>
      </c>
      <c r="S211" s="80" t="str">
        <f>IF(ISNUMBER(#REF!),#REF!,"-")</f>
        <v>-</v>
      </c>
      <c r="T211" s="79" t="str">
        <f>IF(ISNUMBER(#REF!),#REF!,"-")</f>
        <v>-</v>
      </c>
      <c r="U211" s="80" t="str">
        <f>IF(ISNUMBER(#REF!),#REF!,"-")</f>
        <v>-</v>
      </c>
      <c r="V211" s="79" t="str">
        <f>IF(ISNUMBER(#REF!),#REF!,"-")</f>
        <v>-</v>
      </c>
      <c r="W211" s="80" t="str">
        <f>IF(ISNUMBER(#REF!),#REF!,"-")</f>
        <v>-</v>
      </c>
      <c r="X211" s="79" t="str">
        <f>IF(ISNUMBER(#REF!),#REF!,"-")</f>
        <v>-</v>
      </c>
      <c r="Y211" s="80" t="str">
        <f>IF(ISNUMBER(#REF!),#REF!,"-")</f>
        <v>-</v>
      </c>
      <c r="Z211" s="79" t="str">
        <f>IF(ISNUMBER(#REF!),#REF!,"-")</f>
        <v>-</v>
      </c>
      <c r="AA211" s="80" t="str">
        <f>IF(ISNUMBER(#REF!),#REF!,"-")</f>
        <v>-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O211" s="75">
        <v>89</v>
      </c>
      <c r="AP211" s="79" t="str">
        <f>IF(ISNUMBER(#REF!),#REF!,"-")</f>
        <v>-</v>
      </c>
      <c r="AQ211" s="80" t="str">
        <f>IF(ISNUMBER(#REF!),#REF!,"-")</f>
        <v>-</v>
      </c>
      <c r="AR211" s="79" t="str">
        <f>IF(ISNUMBER(#REF!),#REF!,"-")</f>
        <v>-</v>
      </c>
      <c r="AS211" s="80" t="str">
        <f>IF(ISNUMBER(#REF!),#REF!,"-")</f>
        <v>-</v>
      </c>
      <c r="AT211" s="79" t="str">
        <f>IF(ISNUMBER(#REF!),#REF!,"-")</f>
        <v>-</v>
      </c>
      <c r="AU211" s="80" t="str">
        <f>IF(ISNUMBER(#REF!),#REF!,"-")</f>
        <v>-</v>
      </c>
      <c r="AV211" s="79" t="str">
        <f>IF(ISNUMBER(#REF!),#REF!,"-")</f>
        <v>-</v>
      </c>
      <c r="AW211" s="80" t="str">
        <f>IF(ISNUMBER(#REF!),#REF!,"-")</f>
        <v>-</v>
      </c>
      <c r="AX211" s="79" t="str">
        <f>IF(ISNUMBER(#REF!),#REF!,"-")</f>
        <v>-</v>
      </c>
      <c r="AY211" s="80" t="str">
        <f>IF(ISNUMBER(#REF!),#REF!,"-")</f>
        <v>-</v>
      </c>
      <c r="AZ211" s="79" t="str">
        <f>IF(ISNUMBER(#REF!),#REF!,"-")</f>
        <v>-</v>
      </c>
      <c r="BA211" s="80" t="str">
        <f>IF(ISNUMBER(#REF!),#REF!,"-")</f>
        <v>-</v>
      </c>
      <c r="BB211" s="79" t="str">
        <f>IF(ISNUMBER(#REF!),#REF!,"-")</f>
        <v>-</v>
      </c>
      <c r="BC211" s="80" t="str">
        <f>IF(ISNUMBER(#REF!),#REF!,"-")</f>
        <v>-</v>
      </c>
      <c r="BD211" s="79" t="str">
        <f>IF(ISNUMBER(#REF!),#REF!,"-")</f>
        <v>-</v>
      </c>
      <c r="BE211" s="80" t="str">
        <f>IF(ISNUMBER(#REF!),#REF!,"-")</f>
        <v>-</v>
      </c>
      <c r="BF211" s="79" t="str">
        <f>IF(ISNUMBER(#REF!),#REF!,"-")</f>
        <v>-</v>
      </c>
      <c r="BG211" s="80" t="str">
        <f>IF(ISNUMBER(#REF!),#REF!,"-")</f>
        <v>-</v>
      </c>
      <c r="BH211" s="79" t="str">
        <f>IF(ISNUMBER(#REF!),#REF!,"-")</f>
        <v>-</v>
      </c>
      <c r="BI211" s="80" t="str">
        <f>IF(ISNUMBER(#REF!),#REF!,"-")</f>
        <v>-</v>
      </c>
      <c r="BJ211" s="4"/>
      <c r="BK211" s="4"/>
      <c r="BL211" s="4"/>
      <c r="BM211" s="4"/>
      <c r="BN211" s="4"/>
      <c r="BO211" s="4"/>
      <c r="BP211" s="4"/>
      <c r="BQ211" s="4"/>
      <c r="BR211" s="4"/>
      <c r="BS211" s="4"/>
    </row>
    <row r="212" spans="7:71" s="88" customFormat="1" x14ac:dyDescent="0.25">
      <c r="G212" s="75">
        <v>89.5</v>
      </c>
      <c r="H212" s="79" t="str">
        <f>IF(ISNUMBER(#REF!),#REF!,"-")</f>
        <v>-</v>
      </c>
      <c r="I212" s="80" t="str">
        <f>IF(ISNUMBER(#REF!),#REF!,"-")</f>
        <v>-</v>
      </c>
      <c r="J212" s="79" t="str">
        <f>IF(ISNUMBER(#REF!),#REF!,"-")</f>
        <v>-</v>
      </c>
      <c r="K212" s="80" t="str">
        <f>IF(ISNUMBER(#REF!),#REF!,"-")</f>
        <v>-</v>
      </c>
      <c r="L212" s="79" t="str">
        <f>IF(ISNUMBER(#REF!),#REF!,"-")</f>
        <v>-</v>
      </c>
      <c r="M212" s="80" t="str">
        <f>IF(ISNUMBER(#REF!),#REF!,"-")</f>
        <v>-</v>
      </c>
      <c r="N212" s="79" t="str">
        <f>IF(ISNUMBER(#REF!),#REF!,"-")</f>
        <v>-</v>
      </c>
      <c r="O212" s="80" t="str">
        <f>IF(ISNUMBER(#REF!),#REF!,"-")</f>
        <v>-</v>
      </c>
      <c r="P212" s="79" t="str">
        <f>IF(ISNUMBER(#REF!),#REF!,"-")</f>
        <v>-</v>
      </c>
      <c r="Q212" s="80" t="str">
        <f>IF(ISNUMBER(#REF!),#REF!,"-")</f>
        <v>-</v>
      </c>
      <c r="R212" s="79" t="str">
        <f>IF(ISNUMBER(#REF!),#REF!,"-")</f>
        <v>-</v>
      </c>
      <c r="S212" s="80" t="str">
        <f>IF(ISNUMBER(#REF!),#REF!,"-")</f>
        <v>-</v>
      </c>
      <c r="T212" s="79" t="str">
        <f>IF(ISNUMBER(#REF!),#REF!,"-")</f>
        <v>-</v>
      </c>
      <c r="U212" s="80" t="str">
        <f>IF(ISNUMBER(#REF!),#REF!,"-")</f>
        <v>-</v>
      </c>
      <c r="V212" s="79" t="str">
        <f>IF(ISNUMBER(#REF!),#REF!,"-")</f>
        <v>-</v>
      </c>
      <c r="W212" s="80" t="str">
        <f>IF(ISNUMBER(#REF!),#REF!,"-")</f>
        <v>-</v>
      </c>
      <c r="X212" s="79" t="str">
        <f>IF(ISNUMBER(#REF!),#REF!,"-")</f>
        <v>-</v>
      </c>
      <c r="Y212" s="80" t="str">
        <f>IF(ISNUMBER(#REF!),#REF!,"-")</f>
        <v>-</v>
      </c>
      <c r="Z212" s="79" t="str">
        <f>IF(ISNUMBER(#REF!),#REF!,"-")</f>
        <v>-</v>
      </c>
      <c r="AA212" s="80" t="str">
        <f>IF(ISNUMBER(#REF!),#REF!,"-")</f>
        <v>-</v>
      </c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O212" s="75">
        <v>89.5</v>
      </c>
      <c r="AP212" s="79" t="str">
        <f>IF(ISNUMBER(#REF!),#REF!,"-")</f>
        <v>-</v>
      </c>
      <c r="AQ212" s="80" t="str">
        <f>IF(ISNUMBER(#REF!),#REF!,"-")</f>
        <v>-</v>
      </c>
      <c r="AR212" s="79" t="str">
        <f>IF(ISNUMBER(#REF!),#REF!,"-")</f>
        <v>-</v>
      </c>
      <c r="AS212" s="80" t="str">
        <f>IF(ISNUMBER(#REF!),#REF!,"-")</f>
        <v>-</v>
      </c>
      <c r="AT212" s="79" t="str">
        <f>IF(ISNUMBER(#REF!),#REF!,"-")</f>
        <v>-</v>
      </c>
      <c r="AU212" s="80" t="str">
        <f>IF(ISNUMBER(#REF!),#REF!,"-")</f>
        <v>-</v>
      </c>
      <c r="AV212" s="79" t="str">
        <f>IF(ISNUMBER(#REF!),#REF!,"-")</f>
        <v>-</v>
      </c>
      <c r="AW212" s="80" t="str">
        <f>IF(ISNUMBER(#REF!),#REF!,"-")</f>
        <v>-</v>
      </c>
      <c r="AX212" s="79" t="str">
        <f>IF(ISNUMBER(#REF!),#REF!,"-")</f>
        <v>-</v>
      </c>
      <c r="AY212" s="80" t="str">
        <f>IF(ISNUMBER(#REF!),#REF!,"-")</f>
        <v>-</v>
      </c>
      <c r="AZ212" s="79" t="str">
        <f>IF(ISNUMBER(#REF!),#REF!,"-")</f>
        <v>-</v>
      </c>
      <c r="BA212" s="80" t="str">
        <f>IF(ISNUMBER(#REF!),#REF!,"-")</f>
        <v>-</v>
      </c>
      <c r="BB212" s="79" t="str">
        <f>IF(ISNUMBER(#REF!),#REF!,"-")</f>
        <v>-</v>
      </c>
      <c r="BC212" s="80" t="str">
        <f>IF(ISNUMBER(#REF!),#REF!,"-")</f>
        <v>-</v>
      </c>
      <c r="BD212" s="79" t="str">
        <f>IF(ISNUMBER(#REF!),#REF!,"-")</f>
        <v>-</v>
      </c>
      <c r="BE212" s="80" t="str">
        <f>IF(ISNUMBER(#REF!),#REF!,"-")</f>
        <v>-</v>
      </c>
      <c r="BF212" s="79" t="str">
        <f>IF(ISNUMBER(#REF!),#REF!,"-")</f>
        <v>-</v>
      </c>
      <c r="BG212" s="80" t="str">
        <f>IF(ISNUMBER(#REF!),#REF!,"-")</f>
        <v>-</v>
      </c>
      <c r="BH212" s="79" t="str">
        <f>IF(ISNUMBER(#REF!),#REF!,"-")</f>
        <v>-</v>
      </c>
      <c r="BI212" s="80" t="str">
        <f>IF(ISNUMBER(#REF!),#REF!,"-")</f>
        <v>-</v>
      </c>
      <c r="BJ212" s="4"/>
      <c r="BK212" s="4"/>
      <c r="BL212" s="4"/>
      <c r="BM212" s="4"/>
      <c r="BN212" s="4"/>
      <c r="BO212" s="4"/>
      <c r="BP212" s="4"/>
      <c r="BQ212" s="4"/>
      <c r="BR212" s="4"/>
      <c r="BS212" s="4"/>
    </row>
    <row r="213" spans="7:71" s="88" customFormat="1" x14ac:dyDescent="0.25">
      <c r="G213" s="75">
        <v>90</v>
      </c>
      <c r="H213" s="79" t="str">
        <f>IF(ISNUMBER(#REF!),#REF!,"-")</f>
        <v>-</v>
      </c>
      <c r="I213" s="80" t="str">
        <f>IF(ISNUMBER(#REF!),#REF!,"-")</f>
        <v>-</v>
      </c>
      <c r="J213" s="79" t="str">
        <f>IF(ISNUMBER(#REF!),#REF!,"-")</f>
        <v>-</v>
      </c>
      <c r="K213" s="80" t="str">
        <f>IF(ISNUMBER(#REF!),#REF!,"-")</f>
        <v>-</v>
      </c>
      <c r="L213" s="79" t="str">
        <f>IF(ISNUMBER(#REF!),#REF!,"-")</f>
        <v>-</v>
      </c>
      <c r="M213" s="80" t="str">
        <f>IF(ISNUMBER(#REF!),#REF!,"-")</f>
        <v>-</v>
      </c>
      <c r="N213" s="79" t="str">
        <f>IF(ISNUMBER(#REF!),#REF!,"-")</f>
        <v>-</v>
      </c>
      <c r="O213" s="80" t="str">
        <f>IF(ISNUMBER(#REF!),#REF!,"-")</f>
        <v>-</v>
      </c>
      <c r="P213" s="79" t="str">
        <f>IF(ISNUMBER(#REF!),#REF!,"-")</f>
        <v>-</v>
      </c>
      <c r="Q213" s="80" t="str">
        <f>IF(ISNUMBER(#REF!),#REF!,"-")</f>
        <v>-</v>
      </c>
      <c r="R213" s="79" t="str">
        <f>IF(ISNUMBER(#REF!),#REF!,"-")</f>
        <v>-</v>
      </c>
      <c r="S213" s="80" t="str">
        <f>IF(ISNUMBER(#REF!),#REF!,"-")</f>
        <v>-</v>
      </c>
      <c r="T213" s="79" t="str">
        <f>IF(ISNUMBER(#REF!),#REF!,"-")</f>
        <v>-</v>
      </c>
      <c r="U213" s="80" t="str">
        <f>IF(ISNUMBER(#REF!),#REF!,"-")</f>
        <v>-</v>
      </c>
      <c r="V213" s="79" t="str">
        <f>IF(ISNUMBER(#REF!),#REF!,"-")</f>
        <v>-</v>
      </c>
      <c r="W213" s="80" t="str">
        <f>IF(ISNUMBER(#REF!),#REF!,"-")</f>
        <v>-</v>
      </c>
      <c r="X213" s="79" t="str">
        <f>IF(ISNUMBER(#REF!),#REF!,"-")</f>
        <v>-</v>
      </c>
      <c r="Y213" s="80" t="str">
        <f>IF(ISNUMBER(#REF!),#REF!,"-")</f>
        <v>-</v>
      </c>
      <c r="Z213" s="79" t="str">
        <f>IF(ISNUMBER(#REF!),#REF!,"-")</f>
        <v>-</v>
      </c>
      <c r="AA213" s="80" t="str">
        <f>IF(ISNUMBER(#REF!),#REF!,"-")</f>
        <v>-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O213" s="75">
        <v>90</v>
      </c>
      <c r="AP213" s="79" t="str">
        <f>IF(ISNUMBER(#REF!),#REF!,"-")</f>
        <v>-</v>
      </c>
      <c r="AQ213" s="80" t="str">
        <f>IF(ISNUMBER(#REF!),#REF!,"-")</f>
        <v>-</v>
      </c>
      <c r="AR213" s="79" t="str">
        <f>IF(ISNUMBER(#REF!),#REF!,"-")</f>
        <v>-</v>
      </c>
      <c r="AS213" s="80" t="str">
        <f>IF(ISNUMBER(#REF!),#REF!,"-")</f>
        <v>-</v>
      </c>
      <c r="AT213" s="79" t="str">
        <f>IF(ISNUMBER(#REF!),#REF!,"-")</f>
        <v>-</v>
      </c>
      <c r="AU213" s="80" t="str">
        <f>IF(ISNUMBER(#REF!),#REF!,"-")</f>
        <v>-</v>
      </c>
      <c r="AV213" s="79" t="str">
        <f>IF(ISNUMBER(#REF!),#REF!,"-")</f>
        <v>-</v>
      </c>
      <c r="AW213" s="80" t="str">
        <f>IF(ISNUMBER(#REF!),#REF!,"-")</f>
        <v>-</v>
      </c>
      <c r="AX213" s="79" t="str">
        <f>IF(ISNUMBER(#REF!),#REF!,"-")</f>
        <v>-</v>
      </c>
      <c r="AY213" s="80" t="str">
        <f>IF(ISNUMBER(#REF!),#REF!,"-")</f>
        <v>-</v>
      </c>
      <c r="AZ213" s="79" t="str">
        <f>IF(ISNUMBER(#REF!),#REF!,"-")</f>
        <v>-</v>
      </c>
      <c r="BA213" s="80" t="str">
        <f>IF(ISNUMBER(#REF!),#REF!,"-")</f>
        <v>-</v>
      </c>
      <c r="BB213" s="79" t="str">
        <f>IF(ISNUMBER(#REF!),#REF!,"-")</f>
        <v>-</v>
      </c>
      <c r="BC213" s="80" t="str">
        <f>IF(ISNUMBER(#REF!),#REF!,"-")</f>
        <v>-</v>
      </c>
      <c r="BD213" s="79" t="str">
        <f>IF(ISNUMBER(#REF!),#REF!,"-")</f>
        <v>-</v>
      </c>
      <c r="BE213" s="80" t="str">
        <f>IF(ISNUMBER(#REF!),#REF!,"-")</f>
        <v>-</v>
      </c>
      <c r="BF213" s="79" t="str">
        <f>IF(ISNUMBER(#REF!),#REF!,"-")</f>
        <v>-</v>
      </c>
      <c r="BG213" s="80" t="str">
        <f>IF(ISNUMBER(#REF!),#REF!,"-")</f>
        <v>-</v>
      </c>
      <c r="BH213" s="79" t="str">
        <f>IF(ISNUMBER(#REF!),#REF!,"-")</f>
        <v>-</v>
      </c>
      <c r="BI213" s="80" t="str">
        <f>IF(ISNUMBER(#REF!),#REF!,"-")</f>
        <v>-</v>
      </c>
      <c r="BJ213" s="4"/>
      <c r="BK213" s="4"/>
      <c r="BL213" s="4"/>
      <c r="BM213" s="4"/>
      <c r="BN213" s="4"/>
      <c r="BO213" s="4"/>
      <c r="BP213" s="4"/>
      <c r="BQ213" s="4"/>
      <c r="BR213" s="4"/>
      <c r="BS213" s="4"/>
    </row>
    <row r="214" spans="7:71" s="88" customFormat="1" x14ac:dyDescent="0.25">
      <c r="G214" s="75">
        <v>90.5</v>
      </c>
      <c r="H214" s="79" t="str">
        <f>IF(ISNUMBER(#REF!),#REF!,"-")</f>
        <v>-</v>
      </c>
      <c r="I214" s="80" t="str">
        <f>IF(ISNUMBER(#REF!),#REF!,"-")</f>
        <v>-</v>
      </c>
      <c r="J214" s="79" t="str">
        <f>IF(ISNUMBER(#REF!),#REF!,"-")</f>
        <v>-</v>
      </c>
      <c r="K214" s="80" t="str">
        <f>IF(ISNUMBER(#REF!),#REF!,"-")</f>
        <v>-</v>
      </c>
      <c r="L214" s="79" t="str">
        <f>IF(ISNUMBER(#REF!),#REF!,"-")</f>
        <v>-</v>
      </c>
      <c r="M214" s="80" t="str">
        <f>IF(ISNUMBER(#REF!),#REF!,"-")</f>
        <v>-</v>
      </c>
      <c r="N214" s="79" t="str">
        <f>IF(ISNUMBER(#REF!),#REF!,"-")</f>
        <v>-</v>
      </c>
      <c r="O214" s="80" t="str">
        <f>IF(ISNUMBER(#REF!),#REF!,"-")</f>
        <v>-</v>
      </c>
      <c r="P214" s="79" t="str">
        <f>IF(ISNUMBER(#REF!),#REF!,"-")</f>
        <v>-</v>
      </c>
      <c r="Q214" s="80" t="str">
        <f>IF(ISNUMBER(#REF!),#REF!,"-")</f>
        <v>-</v>
      </c>
      <c r="R214" s="79" t="str">
        <f>IF(ISNUMBER(#REF!),#REF!,"-")</f>
        <v>-</v>
      </c>
      <c r="S214" s="80" t="str">
        <f>IF(ISNUMBER(#REF!),#REF!,"-")</f>
        <v>-</v>
      </c>
      <c r="T214" s="79" t="str">
        <f>IF(ISNUMBER(#REF!),#REF!,"-")</f>
        <v>-</v>
      </c>
      <c r="U214" s="80" t="str">
        <f>IF(ISNUMBER(#REF!),#REF!,"-")</f>
        <v>-</v>
      </c>
      <c r="V214" s="79" t="str">
        <f>IF(ISNUMBER(#REF!),#REF!,"-")</f>
        <v>-</v>
      </c>
      <c r="W214" s="80" t="str">
        <f>IF(ISNUMBER(#REF!),#REF!,"-")</f>
        <v>-</v>
      </c>
      <c r="X214" s="79" t="str">
        <f>IF(ISNUMBER(#REF!),#REF!,"-")</f>
        <v>-</v>
      </c>
      <c r="Y214" s="80" t="str">
        <f>IF(ISNUMBER(#REF!),#REF!,"-")</f>
        <v>-</v>
      </c>
      <c r="Z214" s="79" t="str">
        <f>IF(ISNUMBER(#REF!),#REF!,"-")</f>
        <v>-</v>
      </c>
      <c r="AA214" s="80" t="str">
        <f>IF(ISNUMBER(#REF!),#REF!,"-")</f>
        <v>-</v>
      </c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O214" s="75">
        <v>90.5</v>
      </c>
      <c r="AP214" s="79" t="str">
        <f>IF(ISNUMBER(#REF!),#REF!,"-")</f>
        <v>-</v>
      </c>
      <c r="AQ214" s="80" t="str">
        <f>IF(ISNUMBER(#REF!),#REF!,"-")</f>
        <v>-</v>
      </c>
      <c r="AR214" s="79" t="str">
        <f>IF(ISNUMBER(#REF!),#REF!,"-")</f>
        <v>-</v>
      </c>
      <c r="AS214" s="80" t="str">
        <f>IF(ISNUMBER(#REF!),#REF!,"-")</f>
        <v>-</v>
      </c>
      <c r="AT214" s="79" t="str">
        <f>IF(ISNUMBER(#REF!),#REF!,"-")</f>
        <v>-</v>
      </c>
      <c r="AU214" s="80" t="str">
        <f>IF(ISNUMBER(#REF!),#REF!,"-")</f>
        <v>-</v>
      </c>
      <c r="AV214" s="79" t="str">
        <f>IF(ISNUMBER(#REF!),#REF!,"-")</f>
        <v>-</v>
      </c>
      <c r="AW214" s="80" t="str">
        <f>IF(ISNUMBER(#REF!),#REF!,"-")</f>
        <v>-</v>
      </c>
      <c r="AX214" s="79" t="str">
        <f>IF(ISNUMBER(#REF!),#REF!,"-")</f>
        <v>-</v>
      </c>
      <c r="AY214" s="80" t="str">
        <f>IF(ISNUMBER(#REF!),#REF!,"-")</f>
        <v>-</v>
      </c>
      <c r="AZ214" s="79" t="str">
        <f>IF(ISNUMBER(#REF!),#REF!,"-")</f>
        <v>-</v>
      </c>
      <c r="BA214" s="80" t="str">
        <f>IF(ISNUMBER(#REF!),#REF!,"-")</f>
        <v>-</v>
      </c>
      <c r="BB214" s="79" t="str">
        <f>IF(ISNUMBER(#REF!),#REF!,"-")</f>
        <v>-</v>
      </c>
      <c r="BC214" s="80" t="str">
        <f>IF(ISNUMBER(#REF!),#REF!,"-")</f>
        <v>-</v>
      </c>
      <c r="BD214" s="79" t="str">
        <f>IF(ISNUMBER(#REF!),#REF!,"-")</f>
        <v>-</v>
      </c>
      <c r="BE214" s="80" t="str">
        <f>IF(ISNUMBER(#REF!),#REF!,"-")</f>
        <v>-</v>
      </c>
      <c r="BF214" s="79" t="str">
        <f>IF(ISNUMBER(#REF!),#REF!,"-")</f>
        <v>-</v>
      </c>
      <c r="BG214" s="80" t="str">
        <f>IF(ISNUMBER(#REF!),#REF!,"-")</f>
        <v>-</v>
      </c>
      <c r="BH214" s="79" t="str">
        <f>IF(ISNUMBER(#REF!),#REF!,"-")</f>
        <v>-</v>
      </c>
      <c r="BI214" s="80" t="str">
        <f>IF(ISNUMBER(#REF!),#REF!,"-")</f>
        <v>-</v>
      </c>
      <c r="BJ214" s="4"/>
      <c r="BK214" s="4"/>
      <c r="BL214" s="4"/>
      <c r="BM214" s="4"/>
      <c r="BN214" s="4"/>
      <c r="BO214" s="4"/>
      <c r="BP214" s="4"/>
      <c r="BQ214" s="4"/>
      <c r="BR214" s="4"/>
      <c r="BS214" s="4"/>
    </row>
    <row r="215" spans="7:71" s="88" customFormat="1" x14ac:dyDescent="0.25">
      <c r="G215" s="75">
        <v>91</v>
      </c>
      <c r="H215" s="79" t="str">
        <f>IF(ISNUMBER(#REF!),#REF!,"-")</f>
        <v>-</v>
      </c>
      <c r="I215" s="80" t="str">
        <f>IF(ISNUMBER(#REF!),#REF!,"-")</f>
        <v>-</v>
      </c>
      <c r="J215" s="79" t="str">
        <f>IF(ISNUMBER(#REF!),#REF!,"-")</f>
        <v>-</v>
      </c>
      <c r="K215" s="80" t="str">
        <f>IF(ISNUMBER(#REF!),#REF!,"-")</f>
        <v>-</v>
      </c>
      <c r="L215" s="79" t="str">
        <f>IF(ISNUMBER(#REF!),#REF!,"-")</f>
        <v>-</v>
      </c>
      <c r="M215" s="80" t="str">
        <f>IF(ISNUMBER(#REF!),#REF!,"-")</f>
        <v>-</v>
      </c>
      <c r="N215" s="79" t="str">
        <f>IF(ISNUMBER(#REF!),#REF!,"-")</f>
        <v>-</v>
      </c>
      <c r="O215" s="80" t="str">
        <f>IF(ISNUMBER(#REF!),#REF!,"-")</f>
        <v>-</v>
      </c>
      <c r="P215" s="79" t="str">
        <f>IF(ISNUMBER(#REF!),#REF!,"-")</f>
        <v>-</v>
      </c>
      <c r="Q215" s="80" t="str">
        <f>IF(ISNUMBER(#REF!),#REF!,"-")</f>
        <v>-</v>
      </c>
      <c r="R215" s="79" t="str">
        <f>IF(ISNUMBER(#REF!),#REF!,"-")</f>
        <v>-</v>
      </c>
      <c r="S215" s="80" t="str">
        <f>IF(ISNUMBER(#REF!),#REF!,"-")</f>
        <v>-</v>
      </c>
      <c r="T215" s="79" t="str">
        <f>IF(ISNUMBER(#REF!),#REF!,"-")</f>
        <v>-</v>
      </c>
      <c r="U215" s="80" t="str">
        <f>IF(ISNUMBER(#REF!),#REF!,"-")</f>
        <v>-</v>
      </c>
      <c r="V215" s="79" t="str">
        <f>IF(ISNUMBER(#REF!),#REF!,"-")</f>
        <v>-</v>
      </c>
      <c r="W215" s="80" t="str">
        <f>IF(ISNUMBER(#REF!),#REF!,"-")</f>
        <v>-</v>
      </c>
      <c r="X215" s="79" t="str">
        <f>IF(ISNUMBER(#REF!),#REF!,"-")</f>
        <v>-</v>
      </c>
      <c r="Y215" s="80" t="str">
        <f>IF(ISNUMBER(#REF!),#REF!,"-")</f>
        <v>-</v>
      </c>
      <c r="Z215" s="79" t="str">
        <f>IF(ISNUMBER(#REF!),#REF!,"-")</f>
        <v>-</v>
      </c>
      <c r="AA215" s="80" t="str">
        <f>IF(ISNUMBER(#REF!),#REF!,"-")</f>
        <v>-</v>
      </c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O215" s="75">
        <v>91</v>
      </c>
      <c r="AP215" s="79" t="str">
        <f>IF(ISNUMBER(#REF!),#REF!,"-")</f>
        <v>-</v>
      </c>
      <c r="AQ215" s="80" t="str">
        <f>IF(ISNUMBER(#REF!),#REF!,"-")</f>
        <v>-</v>
      </c>
      <c r="AR215" s="79" t="str">
        <f>IF(ISNUMBER(#REF!),#REF!,"-")</f>
        <v>-</v>
      </c>
      <c r="AS215" s="80" t="str">
        <f>IF(ISNUMBER(#REF!),#REF!,"-")</f>
        <v>-</v>
      </c>
      <c r="AT215" s="79" t="str">
        <f>IF(ISNUMBER(#REF!),#REF!,"-")</f>
        <v>-</v>
      </c>
      <c r="AU215" s="80" t="str">
        <f>IF(ISNUMBER(#REF!),#REF!,"-")</f>
        <v>-</v>
      </c>
      <c r="AV215" s="79" t="str">
        <f>IF(ISNUMBER(#REF!),#REF!,"-")</f>
        <v>-</v>
      </c>
      <c r="AW215" s="80" t="str">
        <f>IF(ISNUMBER(#REF!),#REF!,"-")</f>
        <v>-</v>
      </c>
      <c r="AX215" s="79" t="str">
        <f>IF(ISNUMBER(#REF!),#REF!,"-")</f>
        <v>-</v>
      </c>
      <c r="AY215" s="80" t="str">
        <f>IF(ISNUMBER(#REF!),#REF!,"-")</f>
        <v>-</v>
      </c>
      <c r="AZ215" s="79" t="str">
        <f>IF(ISNUMBER(#REF!),#REF!,"-")</f>
        <v>-</v>
      </c>
      <c r="BA215" s="80" t="str">
        <f>IF(ISNUMBER(#REF!),#REF!,"-")</f>
        <v>-</v>
      </c>
      <c r="BB215" s="79" t="str">
        <f>IF(ISNUMBER(#REF!),#REF!,"-")</f>
        <v>-</v>
      </c>
      <c r="BC215" s="80" t="str">
        <f>IF(ISNUMBER(#REF!),#REF!,"-")</f>
        <v>-</v>
      </c>
      <c r="BD215" s="79" t="str">
        <f>IF(ISNUMBER(#REF!),#REF!,"-")</f>
        <v>-</v>
      </c>
      <c r="BE215" s="80" t="str">
        <f>IF(ISNUMBER(#REF!),#REF!,"-")</f>
        <v>-</v>
      </c>
      <c r="BF215" s="79" t="str">
        <f>IF(ISNUMBER(#REF!),#REF!,"-")</f>
        <v>-</v>
      </c>
      <c r="BG215" s="80" t="str">
        <f>IF(ISNUMBER(#REF!),#REF!,"-")</f>
        <v>-</v>
      </c>
      <c r="BH215" s="79" t="str">
        <f>IF(ISNUMBER(#REF!),#REF!,"-")</f>
        <v>-</v>
      </c>
      <c r="BI215" s="80" t="str">
        <f>IF(ISNUMBER(#REF!),#REF!,"-")</f>
        <v>-</v>
      </c>
      <c r="BJ215" s="4"/>
      <c r="BK215" s="4"/>
      <c r="BL215" s="4"/>
      <c r="BM215" s="4"/>
      <c r="BN215" s="4"/>
      <c r="BO215" s="4"/>
      <c r="BP215" s="4"/>
      <c r="BQ215" s="4"/>
      <c r="BR215" s="4"/>
      <c r="BS215" s="4"/>
    </row>
    <row r="216" spans="7:71" s="88" customFormat="1" x14ac:dyDescent="0.25">
      <c r="G216" s="75">
        <v>91.5</v>
      </c>
      <c r="H216" s="79" t="str">
        <f>IF(ISNUMBER(#REF!),#REF!,"-")</f>
        <v>-</v>
      </c>
      <c r="I216" s="80" t="str">
        <f>IF(ISNUMBER(#REF!),#REF!,"-")</f>
        <v>-</v>
      </c>
      <c r="J216" s="79" t="str">
        <f>IF(ISNUMBER(#REF!),#REF!,"-")</f>
        <v>-</v>
      </c>
      <c r="K216" s="80" t="str">
        <f>IF(ISNUMBER(#REF!),#REF!,"-")</f>
        <v>-</v>
      </c>
      <c r="L216" s="79" t="str">
        <f>IF(ISNUMBER(#REF!),#REF!,"-")</f>
        <v>-</v>
      </c>
      <c r="M216" s="80" t="str">
        <f>IF(ISNUMBER(#REF!),#REF!,"-")</f>
        <v>-</v>
      </c>
      <c r="N216" s="79" t="str">
        <f>IF(ISNUMBER(#REF!),#REF!,"-")</f>
        <v>-</v>
      </c>
      <c r="O216" s="80" t="str">
        <f>IF(ISNUMBER(#REF!),#REF!,"-")</f>
        <v>-</v>
      </c>
      <c r="P216" s="79" t="str">
        <f>IF(ISNUMBER(#REF!),#REF!,"-")</f>
        <v>-</v>
      </c>
      <c r="Q216" s="80" t="str">
        <f>IF(ISNUMBER(#REF!),#REF!,"-")</f>
        <v>-</v>
      </c>
      <c r="R216" s="79" t="str">
        <f>IF(ISNUMBER(#REF!),#REF!,"-")</f>
        <v>-</v>
      </c>
      <c r="S216" s="80" t="str">
        <f>IF(ISNUMBER(#REF!),#REF!,"-")</f>
        <v>-</v>
      </c>
      <c r="T216" s="79" t="str">
        <f>IF(ISNUMBER(#REF!),#REF!,"-")</f>
        <v>-</v>
      </c>
      <c r="U216" s="80" t="str">
        <f>IF(ISNUMBER(#REF!),#REF!,"-")</f>
        <v>-</v>
      </c>
      <c r="V216" s="79" t="str">
        <f>IF(ISNUMBER(#REF!),#REF!,"-")</f>
        <v>-</v>
      </c>
      <c r="W216" s="80" t="str">
        <f>IF(ISNUMBER(#REF!),#REF!,"-")</f>
        <v>-</v>
      </c>
      <c r="X216" s="79" t="str">
        <f>IF(ISNUMBER(#REF!),#REF!,"-")</f>
        <v>-</v>
      </c>
      <c r="Y216" s="80" t="str">
        <f>IF(ISNUMBER(#REF!),#REF!,"-")</f>
        <v>-</v>
      </c>
      <c r="Z216" s="79" t="str">
        <f>IF(ISNUMBER(#REF!),#REF!,"-")</f>
        <v>-</v>
      </c>
      <c r="AA216" s="80" t="str">
        <f>IF(ISNUMBER(#REF!),#REF!,"-")</f>
        <v>-</v>
      </c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O216" s="75">
        <v>91.5</v>
      </c>
      <c r="AP216" s="79" t="str">
        <f>IF(ISNUMBER(#REF!),#REF!,"-")</f>
        <v>-</v>
      </c>
      <c r="AQ216" s="80" t="str">
        <f>IF(ISNUMBER(#REF!),#REF!,"-")</f>
        <v>-</v>
      </c>
      <c r="AR216" s="79" t="str">
        <f>IF(ISNUMBER(#REF!),#REF!,"-")</f>
        <v>-</v>
      </c>
      <c r="AS216" s="80" t="str">
        <f>IF(ISNUMBER(#REF!),#REF!,"-")</f>
        <v>-</v>
      </c>
      <c r="AT216" s="79" t="str">
        <f>IF(ISNUMBER(#REF!),#REF!,"-")</f>
        <v>-</v>
      </c>
      <c r="AU216" s="80" t="str">
        <f>IF(ISNUMBER(#REF!),#REF!,"-")</f>
        <v>-</v>
      </c>
      <c r="AV216" s="79" t="str">
        <f>IF(ISNUMBER(#REF!),#REF!,"-")</f>
        <v>-</v>
      </c>
      <c r="AW216" s="80" t="str">
        <f>IF(ISNUMBER(#REF!),#REF!,"-")</f>
        <v>-</v>
      </c>
      <c r="AX216" s="79" t="str">
        <f>IF(ISNUMBER(#REF!),#REF!,"-")</f>
        <v>-</v>
      </c>
      <c r="AY216" s="80" t="str">
        <f>IF(ISNUMBER(#REF!),#REF!,"-")</f>
        <v>-</v>
      </c>
      <c r="AZ216" s="79" t="str">
        <f>IF(ISNUMBER(#REF!),#REF!,"-")</f>
        <v>-</v>
      </c>
      <c r="BA216" s="80" t="str">
        <f>IF(ISNUMBER(#REF!),#REF!,"-")</f>
        <v>-</v>
      </c>
      <c r="BB216" s="79" t="str">
        <f>IF(ISNUMBER(#REF!),#REF!,"-")</f>
        <v>-</v>
      </c>
      <c r="BC216" s="80" t="str">
        <f>IF(ISNUMBER(#REF!),#REF!,"-")</f>
        <v>-</v>
      </c>
      <c r="BD216" s="79" t="str">
        <f>IF(ISNUMBER(#REF!),#REF!,"-")</f>
        <v>-</v>
      </c>
      <c r="BE216" s="80" t="str">
        <f>IF(ISNUMBER(#REF!),#REF!,"-")</f>
        <v>-</v>
      </c>
      <c r="BF216" s="79" t="str">
        <f>IF(ISNUMBER(#REF!),#REF!,"-")</f>
        <v>-</v>
      </c>
      <c r="BG216" s="80" t="str">
        <f>IF(ISNUMBER(#REF!),#REF!,"-")</f>
        <v>-</v>
      </c>
      <c r="BH216" s="79" t="str">
        <f>IF(ISNUMBER(#REF!),#REF!,"-")</f>
        <v>-</v>
      </c>
      <c r="BI216" s="80" t="str">
        <f>IF(ISNUMBER(#REF!),#REF!,"-")</f>
        <v>-</v>
      </c>
      <c r="BJ216" s="4"/>
      <c r="BK216" s="4"/>
      <c r="BL216" s="4"/>
      <c r="BM216" s="4"/>
      <c r="BN216" s="4"/>
      <c r="BO216" s="4"/>
      <c r="BP216" s="4"/>
      <c r="BQ216" s="4"/>
      <c r="BR216" s="4"/>
      <c r="BS216" s="4"/>
    </row>
    <row r="217" spans="7:71" s="88" customFormat="1" x14ac:dyDescent="0.25">
      <c r="G217" s="75">
        <v>92</v>
      </c>
      <c r="H217" s="79" t="str">
        <f>IF(ISNUMBER(#REF!),#REF!,"-")</f>
        <v>-</v>
      </c>
      <c r="I217" s="80" t="str">
        <f>IF(ISNUMBER(#REF!),#REF!,"-")</f>
        <v>-</v>
      </c>
      <c r="J217" s="79" t="str">
        <f>IF(ISNUMBER(#REF!),#REF!,"-")</f>
        <v>-</v>
      </c>
      <c r="K217" s="80" t="str">
        <f>IF(ISNUMBER(#REF!),#REF!,"-")</f>
        <v>-</v>
      </c>
      <c r="L217" s="79" t="str">
        <f>IF(ISNUMBER(#REF!),#REF!,"-")</f>
        <v>-</v>
      </c>
      <c r="M217" s="80" t="str">
        <f>IF(ISNUMBER(#REF!),#REF!,"-")</f>
        <v>-</v>
      </c>
      <c r="N217" s="79" t="str">
        <f>IF(ISNUMBER(#REF!),#REF!,"-")</f>
        <v>-</v>
      </c>
      <c r="O217" s="80" t="str">
        <f>IF(ISNUMBER(#REF!),#REF!,"-")</f>
        <v>-</v>
      </c>
      <c r="P217" s="79" t="str">
        <f>IF(ISNUMBER(#REF!),#REF!,"-")</f>
        <v>-</v>
      </c>
      <c r="Q217" s="80" t="str">
        <f>IF(ISNUMBER(#REF!),#REF!,"-")</f>
        <v>-</v>
      </c>
      <c r="R217" s="79" t="str">
        <f>IF(ISNUMBER(#REF!),#REF!,"-")</f>
        <v>-</v>
      </c>
      <c r="S217" s="80" t="str">
        <f>IF(ISNUMBER(#REF!),#REF!,"-")</f>
        <v>-</v>
      </c>
      <c r="T217" s="79" t="str">
        <f>IF(ISNUMBER(#REF!),#REF!,"-")</f>
        <v>-</v>
      </c>
      <c r="U217" s="80" t="str">
        <f>IF(ISNUMBER(#REF!),#REF!,"-")</f>
        <v>-</v>
      </c>
      <c r="V217" s="79" t="str">
        <f>IF(ISNUMBER(#REF!),#REF!,"-")</f>
        <v>-</v>
      </c>
      <c r="W217" s="80" t="str">
        <f>IF(ISNUMBER(#REF!),#REF!,"-")</f>
        <v>-</v>
      </c>
      <c r="X217" s="79" t="str">
        <f>IF(ISNUMBER(#REF!),#REF!,"-")</f>
        <v>-</v>
      </c>
      <c r="Y217" s="80" t="str">
        <f>IF(ISNUMBER(#REF!),#REF!,"-")</f>
        <v>-</v>
      </c>
      <c r="Z217" s="79" t="str">
        <f>IF(ISNUMBER(#REF!),#REF!,"-")</f>
        <v>-</v>
      </c>
      <c r="AA217" s="80" t="str">
        <f>IF(ISNUMBER(#REF!),#REF!,"-")</f>
        <v>-</v>
      </c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O217" s="75">
        <v>92</v>
      </c>
      <c r="AP217" s="79" t="str">
        <f>IF(ISNUMBER(#REF!),#REF!,"-")</f>
        <v>-</v>
      </c>
      <c r="AQ217" s="80" t="str">
        <f>IF(ISNUMBER(#REF!),#REF!,"-")</f>
        <v>-</v>
      </c>
      <c r="AR217" s="79" t="str">
        <f>IF(ISNUMBER(#REF!),#REF!,"-")</f>
        <v>-</v>
      </c>
      <c r="AS217" s="80" t="str">
        <f>IF(ISNUMBER(#REF!),#REF!,"-")</f>
        <v>-</v>
      </c>
      <c r="AT217" s="79" t="str">
        <f>IF(ISNUMBER(#REF!),#REF!,"-")</f>
        <v>-</v>
      </c>
      <c r="AU217" s="80" t="str">
        <f>IF(ISNUMBER(#REF!),#REF!,"-")</f>
        <v>-</v>
      </c>
      <c r="AV217" s="79" t="str">
        <f>IF(ISNUMBER(#REF!),#REF!,"-")</f>
        <v>-</v>
      </c>
      <c r="AW217" s="80" t="str">
        <f>IF(ISNUMBER(#REF!),#REF!,"-")</f>
        <v>-</v>
      </c>
      <c r="AX217" s="79" t="str">
        <f>IF(ISNUMBER(#REF!),#REF!,"-")</f>
        <v>-</v>
      </c>
      <c r="AY217" s="80" t="str">
        <f>IF(ISNUMBER(#REF!),#REF!,"-")</f>
        <v>-</v>
      </c>
      <c r="AZ217" s="79" t="str">
        <f>IF(ISNUMBER(#REF!),#REF!,"-")</f>
        <v>-</v>
      </c>
      <c r="BA217" s="80" t="str">
        <f>IF(ISNUMBER(#REF!),#REF!,"-")</f>
        <v>-</v>
      </c>
      <c r="BB217" s="79" t="str">
        <f>IF(ISNUMBER(#REF!),#REF!,"-")</f>
        <v>-</v>
      </c>
      <c r="BC217" s="80" t="str">
        <f>IF(ISNUMBER(#REF!),#REF!,"-")</f>
        <v>-</v>
      </c>
      <c r="BD217" s="79" t="str">
        <f>IF(ISNUMBER(#REF!),#REF!,"-")</f>
        <v>-</v>
      </c>
      <c r="BE217" s="80" t="str">
        <f>IF(ISNUMBER(#REF!),#REF!,"-")</f>
        <v>-</v>
      </c>
      <c r="BF217" s="79" t="str">
        <f>IF(ISNUMBER(#REF!),#REF!,"-")</f>
        <v>-</v>
      </c>
      <c r="BG217" s="80" t="str">
        <f>IF(ISNUMBER(#REF!),#REF!,"-")</f>
        <v>-</v>
      </c>
      <c r="BH217" s="79" t="str">
        <f>IF(ISNUMBER(#REF!),#REF!,"-")</f>
        <v>-</v>
      </c>
      <c r="BI217" s="80" t="str">
        <f>IF(ISNUMBER(#REF!),#REF!,"-")</f>
        <v>-</v>
      </c>
      <c r="BJ217" s="4"/>
      <c r="BK217" s="4"/>
      <c r="BL217" s="4"/>
      <c r="BM217" s="4"/>
      <c r="BN217" s="4"/>
      <c r="BO217" s="4"/>
      <c r="BP217" s="4"/>
      <c r="BQ217" s="4"/>
      <c r="BR217" s="4"/>
      <c r="BS217" s="4"/>
    </row>
    <row r="218" spans="7:71" s="88" customFormat="1" x14ac:dyDescent="0.25">
      <c r="G218" s="75">
        <v>92.5</v>
      </c>
      <c r="H218" s="79" t="str">
        <f>IF(ISNUMBER(#REF!),#REF!,"-")</f>
        <v>-</v>
      </c>
      <c r="I218" s="80" t="str">
        <f>IF(ISNUMBER(#REF!),#REF!,"-")</f>
        <v>-</v>
      </c>
      <c r="J218" s="79" t="str">
        <f>IF(ISNUMBER(#REF!),#REF!,"-")</f>
        <v>-</v>
      </c>
      <c r="K218" s="80" t="str">
        <f>IF(ISNUMBER(#REF!),#REF!,"-")</f>
        <v>-</v>
      </c>
      <c r="L218" s="79" t="str">
        <f>IF(ISNUMBER(#REF!),#REF!,"-")</f>
        <v>-</v>
      </c>
      <c r="M218" s="80" t="str">
        <f>IF(ISNUMBER(#REF!),#REF!,"-")</f>
        <v>-</v>
      </c>
      <c r="N218" s="79" t="str">
        <f>IF(ISNUMBER(#REF!),#REF!,"-")</f>
        <v>-</v>
      </c>
      <c r="O218" s="80" t="str">
        <f>IF(ISNUMBER(#REF!),#REF!,"-")</f>
        <v>-</v>
      </c>
      <c r="P218" s="79" t="str">
        <f>IF(ISNUMBER(#REF!),#REF!,"-")</f>
        <v>-</v>
      </c>
      <c r="Q218" s="80" t="str">
        <f>IF(ISNUMBER(#REF!),#REF!,"-")</f>
        <v>-</v>
      </c>
      <c r="R218" s="79" t="str">
        <f>IF(ISNUMBER(#REF!),#REF!,"-")</f>
        <v>-</v>
      </c>
      <c r="S218" s="80" t="str">
        <f>IF(ISNUMBER(#REF!),#REF!,"-")</f>
        <v>-</v>
      </c>
      <c r="T218" s="79" t="str">
        <f>IF(ISNUMBER(#REF!),#REF!,"-")</f>
        <v>-</v>
      </c>
      <c r="U218" s="80" t="str">
        <f>IF(ISNUMBER(#REF!),#REF!,"-")</f>
        <v>-</v>
      </c>
      <c r="V218" s="79" t="str">
        <f>IF(ISNUMBER(#REF!),#REF!,"-")</f>
        <v>-</v>
      </c>
      <c r="W218" s="80" t="str">
        <f>IF(ISNUMBER(#REF!),#REF!,"-")</f>
        <v>-</v>
      </c>
      <c r="X218" s="79" t="str">
        <f>IF(ISNUMBER(#REF!),#REF!,"-")</f>
        <v>-</v>
      </c>
      <c r="Y218" s="80" t="str">
        <f>IF(ISNUMBER(#REF!),#REF!,"-")</f>
        <v>-</v>
      </c>
      <c r="Z218" s="79" t="str">
        <f>IF(ISNUMBER(#REF!),#REF!,"-")</f>
        <v>-</v>
      </c>
      <c r="AA218" s="80" t="str">
        <f>IF(ISNUMBER(#REF!),#REF!,"-")</f>
        <v>-</v>
      </c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O218" s="75">
        <v>92.5</v>
      </c>
      <c r="AP218" s="79" t="str">
        <f>IF(ISNUMBER(#REF!),#REF!,"-")</f>
        <v>-</v>
      </c>
      <c r="AQ218" s="80" t="str">
        <f>IF(ISNUMBER(#REF!),#REF!,"-")</f>
        <v>-</v>
      </c>
      <c r="AR218" s="79" t="str">
        <f>IF(ISNUMBER(#REF!),#REF!,"-")</f>
        <v>-</v>
      </c>
      <c r="AS218" s="80" t="str">
        <f>IF(ISNUMBER(#REF!),#REF!,"-")</f>
        <v>-</v>
      </c>
      <c r="AT218" s="79" t="str">
        <f>IF(ISNUMBER(#REF!),#REF!,"-")</f>
        <v>-</v>
      </c>
      <c r="AU218" s="80" t="str">
        <f>IF(ISNUMBER(#REF!),#REF!,"-")</f>
        <v>-</v>
      </c>
      <c r="AV218" s="79" t="str">
        <f>IF(ISNUMBER(#REF!),#REF!,"-")</f>
        <v>-</v>
      </c>
      <c r="AW218" s="80" t="str">
        <f>IF(ISNUMBER(#REF!),#REF!,"-")</f>
        <v>-</v>
      </c>
      <c r="AX218" s="79" t="str">
        <f>IF(ISNUMBER(#REF!),#REF!,"-")</f>
        <v>-</v>
      </c>
      <c r="AY218" s="80" t="str">
        <f>IF(ISNUMBER(#REF!),#REF!,"-")</f>
        <v>-</v>
      </c>
      <c r="AZ218" s="79" t="str">
        <f>IF(ISNUMBER(#REF!),#REF!,"-")</f>
        <v>-</v>
      </c>
      <c r="BA218" s="80" t="str">
        <f>IF(ISNUMBER(#REF!),#REF!,"-")</f>
        <v>-</v>
      </c>
      <c r="BB218" s="79" t="str">
        <f>IF(ISNUMBER(#REF!),#REF!,"-")</f>
        <v>-</v>
      </c>
      <c r="BC218" s="80" t="str">
        <f>IF(ISNUMBER(#REF!),#REF!,"-")</f>
        <v>-</v>
      </c>
      <c r="BD218" s="79" t="str">
        <f>IF(ISNUMBER(#REF!),#REF!,"-")</f>
        <v>-</v>
      </c>
      <c r="BE218" s="80" t="str">
        <f>IF(ISNUMBER(#REF!),#REF!,"-")</f>
        <v>-</v>
      </c>
      <c r="BF218" s="79" t="str">
        <f>IF(ISNUMBER(#REF!),#REF!,"-")</f>
        <v>-</v>
      </c>
      <c r="BG218" s="80" t="str">
        <f>IF(ISNUMBER(#REF!),#REF!,"-")</f>
        <v>-</v>
      </c>
      <c r="BH218" s="79" t="str">
        <f>IF(ISNUMBER(#REF!),#REF!,"-")</f>
        <v>-</v>
      </c>
      <c r="BI218" s="80" t="str">
        <f>IF(ISNUMBER(#REF!),#REF!,"-")</f>
        <v>-</v>
      </c>
      <c r="BJ218" s="4"/>
      <c r="BK218" s="4"/>
      <c r="BL218" s="4"/>
      <c r="BM218" s="4"/>
      <c r="BN218" s="4"/>
      <c r="BO218" s="4"/>
      <c r="BP218" s="4"/>
      <c r="BQ218" s="4"/>
      <c r="BR218" s="4"/>
      <c r="BS218" s="4"/>
    </row>
    <row r="219" spans="7:71" s="88" customFormat="1" x14ac:dyDescent="0.25">
      <c r="G219" s="75">
        <v>93</v>
      </c>
      <c r="H219" s="79" t="str">
        <f>IF(ISNUMBER(#REF!),#REF!,"-")</f>
        <v>-</v>
      </c>
      <c r="I219" s="80" t="str">
        <f>IF(ISNUMBER(#REF!),#REF!,"-")</f>
        <v>-</v>
      </c>
      <c r="J219" s="79" t="str">
        <f>IF(ISNUMBER(#REF!),#REF!,"-")</f>
        <v>-</v>
      </c>
      <c r="K219" s="80" t="str">
        <f>IF(ISNUMBER(#REF!),#REF!,"-")</f>
        <v>-</v>
      </c>
      <c r="L219" s="79" t="str">
        <f>IF(ISNUMBER(#REF!),#REF!,"-")</f>
        <v>-</v>
      </c>
      <c r="M219" s="80" t="str">
        <f>IF(ISNUMBER(#REF!),#REF!,"-")</f>
        <v>-</v>
      </c>
      <c r="N219" s="79" t="str">
        <f>IF(ISNUMBER(#REF!),#REF!,"-")</f>
        <v>-</v>
      </c>
      <c r="O219" s="80" t="str">
        <f>IF(ISNUMBER(#REF!),#REF!,"-")</f>
        <v>-</v>
      </c>
      <c r="P219" s="79" t="str">
        <f>IF(ISNUMBER(#REF!),#REF!,"-")</f>
        <v>-</v>
      </c>
      <c r="Q219" s="80" t="str">
        <f>IF(ISNUMBER(#REF!),#REF!,"-")</f>
        <v>-</v>
      </c>
      <c r="R219" s="79" t="str">
        <f>IF(ISNUMBER(#REF!),#REF!,"-")</f>
        <v>-</v>
      </c>
      <c r="S219" s="80" t="str">
        <f>IF(ISNUMBER(#REF!),#REF!,"-")</f>
        <v>-</v>
      </c>
      <c r="T219" s="79" t="str">
        <f>IF(ISNUMBER(#REF!),#REF!,"-")</f>
        <v>-</v>
      </c>
      <c r="U219" s="80" t="str">
        <f>IF(ISNUMBER(#REF!),#REF!,"-")</f>
        <v>-</v>
      </c>
      <c r="V219" s="79" t="str">
        <f>IF(ISNUMBER(#REF!),#REF!,"-")</f>
        <v>-</v>
      </c>
      <c r="W219" s="80" t="str">
        <f>IF(ISNUMBER(#REF!),#REF!,"-")</f>
        <v>-</v>
      </c>
      <c r="X219" s="79" t="str">
        <f>IF(ISNUMBER(#REF!),#REF!,"-")</f>
        <v>-</v>
      </c>
      <c r="Y219" s="80" t="str">
        <f>IF(ISNUMBER(#REF!),#REF!,"-")</f>
        <v>-</v>
      </c>
      <c r="Z219" s="79" t="str">
        <f>IF(ISNUMBER(#REF!),#REF!,"-")</f>
        <v>-</v>
      </c>
      <c r="AA219" s="80" t="str">
        <f>IF(ISNUMBER(#REF!),#REF!,"-")</f>
        <v>-</v>
      </c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O219" s="75">
        <v>93</v>
      </c>
      <c r="AP219" s="79" t="str">
        <f>IF(ISNUMBER(#REF!),#REF!,"-")</f>
        <v>-</v>
      </c>
      <c r="AQ219" s="80" t="str">
        <f>IF(ISNUMBER(#REF!),#REF!,"-")</f>
        <v>-</v>
      </c>
      <c r="AR219" s="79" t="str">
        <f>IF(ISNUMBER(#REF!),#REF!,"-")</f>
        <v>-</v>
      </c>
      <c r="AS219" s="80" t="str">
        <f>IF(ISNUMBER(#REF!),#REF!,"-")</f>
        <v>-</v>
      </c>
      <c r="AT219" s="79" t="str">
        <f>IF(ISNUMBER(#REF!),#REF!,"-")</f>
        <v>-</v>
      </c>
      <c r="AU219" s="80" t="str">
        <f>IF(ISNUMBER(#REF!),#REF!,"-")</f>
        <v>-</v>
      </c>
      <c r="AV219" s="79" t="str">
        <f>IF(ISNUMBER(#REF!),#REF!,"-")</f>
        <v>-</v>
      </c>
      <c r="AW219" s="80" t="str">
        <f>IF(ISNUMBER(#REF!),#REF!,"-")</f>
        <v>-</v>
      </c>
      <c r="AX219" s="79" t="str">
        <f>IF(ISNUMBER(#REF!),#REF!,"-")</f>
        <v>-</v>
      </c>
      <c r="AY219" s="80" t="str">
        <f>IF(ISNUMBER(#REF!),#REF!,"-")</f>
        <v>-</v>
      </c>
      <c r="AZ219" s="79" t="str">
        <f>IF(ISNUMBER(#REF!),#REF!,"-")</f>
        <v>-</v>
      </c>
      <c r="BA219" s="80" t="str">
        <f>IF(ISNUMBER(#REF!),#REF!,"-")</f>
        <v>-</v>
      </c>
      <c r="BB219" s="79" t="str">
        <f>IF(ISNUMBER(#REF!),#REF!,"-")</f>
        <v>-</v>
      </c>
      <c r="BC219" s="80" t="str">
        <f>IF(ISNUMBER(#REF!),#REF!,"-")</f>
        <v>-</v>
      </c>
      <c r="BD219" s="79" t="str">
        <f>IF(ISNUMBER(#REF!),#REF!,"-")</f>
        <v>-</v>
      </c>
      <c r="BE219" s="80" t="str">
        <f>IF(ISNUMBER(#REF!),#REF!,"-")</f>
        <v>-</v>
      </c>
      <c r="BF219" s="79" t="str">
        <f>IF(ISNUMBER(#REF!),#REF!,"-")</f>
        <v>-</v>
      </c>
      <c r="BG219" s="80" t="str">
        <f>IF(ISNUMBER(#REF!),#REF!,"-")</f>
        <v>-</v>
      </c>
      <c r="BH219" s="79" t="str">
        <f>IF(ISNUMBER(#REF!),#REF!,"-")</f>
        <v>-</v>
      </c>
      <c r="BI219" s="80" t="str">
        <f>IF(ISNUMBER(#REF!),#REF!,"-")</f>
        <v>-</v>
      </c>
      <c r="BJ219" s="4"/>
      <c r="BK219" s="4"/>
      <c r="BL219" s="4"/>
      <c r="BM219" s="4"/>
      <c r="BN219" s="4"/>
      <c r="BO219" s="4"/>
      <c r="BP219" s="4"/>
      <c r="BQ219" s="4"/>
      <c r="BR219" s="4"/>
      <c r="BS219" s="4"/>
    </row>
    <row r="220" spans="7:71" s="88" customFormat="1" x14ac:dyDescent="0.25">
      <c r="G220" s="75">
        <v>93.5</v>
      </c>
      <c r="H220" s="79" t="str">
        <f>IF(ISNUMBER(#REF!),#REF!,"-")</f>
        <v>-</v>
      </c>
      <c r="I220" s="80" t="str">
        <f>IF(ISNUMBER(#REF!),#REF!,"-")</f>
        <v>-</v>
      </c>
      <c r="J220" s="79" t="str">
        <f>IF(ISNUMBER(#REF!),#REF!,"-")</f>
        <v>-</v>
      </c>
      <c r="K220" s="80" t="str">
        <f>IF(ISNUMBER(#REF!),#REF!,"-")</f>
        <v>-</v>
      </c>
      <c r="L220" s="79" t="str">
        <f>IF(ISNUMBER(#REF!),#REF!,"-")</f>
        <v>-</v>
      </c>
      <c r="M220" s="80" t="str">
        <f>IF(ISNUMBER(#REF!),#REF!,"-")</f>
        <v>-</v>
      </c>
      <c r="N220" s="79" t="str">
        <f>IF(ISNUMBER(#REF!),#REF!,"-")</f>
        <v>-</v>
      </c>
      <c r="O220" s="80" t="str">
        <f>IF(ISNUMBER(#REF!),#REF!,"-")</f>
        <v>-</v>
      </c>
      <c r="P220" s="79" t="str">
        <f>IF(ISNUMBER(#REF!),#REF!,"-")</f>
        <v>-</v>
      </c>
      <c r="Q220" s="80" t="str">
        <f>IF(ISNUMBER(#REF!),#REF!,"-")</f>
        <v>-</v>
      </c>
      <c r="R220" s="79" t="str">
        <f>IF(ISNUMBER(#REF!),#REF!,"-")</f>
        <v>-</v>
      </c>
      <c r="S220" s="80" t="str">
        <f>IF(ISNUMBER(#REF!),#REF!,"-")</f>
        <v>-</v>
      </c>
      <c r="T220" s="79" t="str">
        <f>IF(ISNUMBER(#REF!),#REF!,"-")</f>
        <v>-</v>
      </c>
      <c r="U220" s="80" t="str">
        <f>IF(ISNUMBER(#REF!),#REF!,"-")</f>
        <v>-</v>
      </c>
      <c r="V220" s="79" t="str">
        <f>IF(ISNUMBER(#REF!),#REF!,"-")</f>
        <v>-</v>
      </c>
      <c r="W220" s="80" t="str">
        <f>IF(ISNUMBER(#REF!),#REF!,"-")</f>
        <v>-</v>
      </c>
      <c r="X220" s="79" t="str">
        <f>IF(ISNUMBER(#REF!),#REF!,"-")</f>
        <v>-</v>
      </c>
      <c r="Y220" s="80" t="str">
        <f>IF(ISNUMBER(#REF!),#REF!,"-")</f>
        <v>-</v>
      </c>
      <c r="Z220" s="79" t="str">
        <f>IF(ISNUMBER(#REF!),#REF!,"-")</f>
        <v>-</v>
      </c>
      <c r="AA220" s="80" t="str">
        <f>IF(ISNUMBER(#REF!),#REF!,"-")</f>
        <v>-</v>
      </c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O220" s="75">
        <v>93.5</v>
      </c>
      <c r="AP220" s="79" t="str">
        <f>IF(ISNUMBER(#REF!),#REF!,"-")</f>
        <v>-</v>
      </c>
      <c r="AQ220" s="80" t="str">
        <f>IF(ISNUMBER(#REF!),#REF!,"-")</f>
        <v>-</v>
      </c>
      <c r="AR220" s="79" t="str">
        <f>IF(ISNUMBER(#REF!),#REF!,"-")</f>
        <v>-</v>
      </c>
      <c r="AS220" s="80" t="str">
        <f>IF(ISNUMBER(#REF!),#REF!,"-")</f>
        <v>-</v>
      </c>
      <c r="AT220" s="79" t="str">
        <f>IF(ISNUMBER(#REF!),#REF!,"-")</f>
        <v>-</v>
      </c>
      <c r="AU220" s="80" t="str">
        <f>IF(ISNUMBER(#REF!),#REF!,"-")</f>
        <v>-</v>
      </c>
      <c r="AV220" s="79" t="str">
        <f>IF(ISNUMBER(#REF!),#REF!,"-")</f>
        <v>-</v>
      </c>
      <c r="AW220" s="80" t="str">
        <f>IF(ISNUMBER(#REF!),#REF!,"-")</f>
        <v>-</v>
      </c>
      <c r="AX220" s="79" t="str">
        <f>IF(ISNUMBER(#REF!),#REF!,"-")</f>
        <v>-</v>
      </c>
      <c r="AY220" s="80" t="str">
        <f>IF(ISNUMBER(#REF!),#REF!,"-")</f>
        <v>-</v>
      </c>
      <c r="AZ220" s="79" t="str">
        <f>IF(ISNUMBER(#REF!),#REF!,"-")</f>
        <v>-</v>
      </c>
      <c r="BA220" s="80" t="str">
        <f>IF(ISNUMBER(#REF!),#REF!,"-")</f>
        <v>-</v>
      </c>
      <c r="BB220" s="79" t="str">
        <f>IF(ISNUMBER(#REF!),#REF!,"-")</f>
        <v>-</v>
      </c>
      <c r="BC220" s="80" t="str">
        <f>IF(ISNUMBER(#REF!),#REF!,"-")</f>
        <v>-</v>
      </c>
      <c r="BD220" s="79" t="str">
        <f>IF(ISNUMBER(#REF!),#REF!,"-")</f>
        <v>-</v>
      </c>
      <c r="BE220" s="80" t="str">
        <f>IF(ISNUMBER(#REF!),#REF!,"-")</f>
        <v>-</v>
      </c>
      <c r="BF220" s="79" t="str">
        <f>IF(ISNUMBER(#REF!),#REF!,"-")</f>
        <v>-</v>
      </c>
      <c r="BG220" s="80" t="str">
        <f>IF(ISNUMBER(#REF!),#REF!,"-")</f>
        <v>-</v>
      </c>
      <c r="BH220" s="79" t="str">
        <f>IF(ISNUMBER(#REF!),#REF!,"-")</f>
        <v>-</v>
      </c>
      <c r="BI220" s="80" t="str">
        <f>IF(ISNUMBER(#REF!),#REF!,"-")</f>
        <v>-</v>
      </c>
      <c r="BJ220" s="4"/>
      <c r="BK220" s="4"/>
      <c r="BL220" s="4"/>
      <c r="BM220" s="4"/>
      <c r="BN220" s="4"/>
      <c r="BO220" s="4"/>
      <c r="BP220" s="4"/>
      <c r="BQ220" s="4"/>
      <c r="BR220" s="4"/>
      <c r="BS220" s="4"/>
    </row>
    <row r="221" spans="7:71" s="88" customFormat="1" x14ac:dyDescent="0.25">
      <c r="G221" s="75">
        <v>94</v>
      </c>
      <c r="H221" s="79" t="str">
        <f>IF(ISNUMBER(#REF!),#REF!,"-")</f>
        <v>-</v>
      </c>
      <c r="I221" s="80" t="str">
        <f>IF(ISNUMBER(#REF!),#REF!,"-")</f>
        <v>-</v>
      </c>
      <c r="J221" s="79" t="str">
        <f>IF(ISNUMBER(#REF!),#REF!,"-")</f>
        <v>-</v>
      </c>
      <c r="K221" s="80" t="str">
        <f>IF(ISNUMBER(#REF!),#REF!,"-")</f>
        <v>-</v>
      </c>
      <c r="L221" s="79" t="str">
        <f>IF(ISNUMBER(#REF!),#REF!,"-")</f>
        <v>-</v>
      </c>
      <c r="M221" s="80" t="str">
        <f>IF(ISNUMBER(#REF!),#REF!,"-")</f>
        <v>-</v>
      </c>
      <c r="N221" s="79" t="str">
        <f>IF(ISNUMBER(#REF!),#REF!,"-")</f>
        <v>-</v>
      </c>
      <c r="O221" s="80" t="str">
        <f>IF(ISNUMBER(#REF!),#REF!,"-")</f>
        <v>-</v>
      </c>
      <c r="P221" s="79" t="str">
        <f>IF(ISNUMBER(#REF!),#REF!,"-")</f>
        <v>-</v>
      </c>
      <c r="Q221" s="80" t="str">
        <f>IF(ISNUMBER(#REF!),#REF!,"-")</f>
        <v>-</v>
      </c>
      <c r="R221" s="79" t="str">
        <f>IF(ISNUMBER(#REF!),#REF!,"-")</f>
        <v>-</v>
      </c>
      <c r="S221" s="80" t="str">
        <f>IF(ISNUMBER(#REF!),#REF!,"-")</f>
        <v>-</v>
      </c>
      <c r="T221" s="79" t="str">
        <f>IF(ISNUMBER(#REF!),#REF!,"-")</f>
        <v>-</v>
      </c>
      <c r="U221" s="80" t="str">
        <f>IF(ISNUMBER(#REF!),#REF!,"-")</f>
        <v>-</v>
      </c>
      <c r="V221" s="79" t="str">
        <f>IF(ISNUMBER(#REF!),#REF!,"-")</f>
        <v>-</v>
      </c>
      <c r="W221" s="80" t="str">
        <f>IF(ISNUMBER(#REF!),#REF!,"-")</f>
        <v>-</v>
      </c>
      <c r="X221" s="79" t="str">
        <f>IF(ISNUMBER(#REF!),#REF!,"-")</f>
        <v>-</v>
      </c>
      <c r="Y221" s="80" t="str">
        <f>IF(ISNUMBER(#REF!),#REF!,"-")</f>
        <v>-</v>
      </c>
      <c r="Z221" s="79" t="str">
        <f>IF(ISNUMBER(#REF!),#REF!,"-")</f>
        <v>-</v>
      </c>
      <c r="AA221" s="80" t="str">
        <f>IF(ISNUMBER(#REF!),#REF!,"-")</f>
        <v>-</v>
      </c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O221" s="75">
        <v>94</v>
      </c>
      <c r="AP221" s="79" t="str">
        <f>IF(ISNUMBER(#REF!),#REF!,"-")</f>
        <v>-</v>
      </c>
      <c r="AQ221" s="80" t="str">
        <f>IF(ISNUMBER(#REF!),#REF!,"-")</f>
        <v>-</v>
      </c>
      <c r="AR221" s="79" t="str">
        <f>IF(ISNUMBER(#REF!),#REF!,"-")</f>
        <v>-</v>
      </c>
      <c r="AS221" s="80" t="str">
        <f>IF(ISNUMBER(#REF!),#REF!,"-")</f>
        <v>-</v>
      </c>
      <c r="AT221" s="79" t="str">
        <f>IF(ISNUMBER(#REF!),#REF!,"-")</f>
        <v>-</v>
      </c>
      <c r="AU221" s="80" t="str">
        <f>IF(ISNUMBER(#REF!),#REF!,"-")</f>
        <v>-</v>
      </c>
      <c r="AV221" s="79" t="str">
        <f>IF(ISNUMBER(#REF!),#REF!,"-")</f>
        <v>-</v>
      </c>
      <c r="AW221" s="80" t="str">
        <f>IF(ISNUMBER(#REF!),#REF!,"-")</f>
        <v>-</v>
      </c>
      <c r="AX221" s="79" t="str">
        <f>IF(ISNUMBER(#REF!),#REF!,"-")</f>
        <v>-</v>
      </c>
      <c r="AY221" s="80" t="str">
        <f>IF(ISNUMBER(#REF!),#REF!,"-")</f>
        <v>-</v>
      </c>
      <c r="AZ221" s="79" t="str">
        <f>IF(ISNUMBER(#REF!),#REF!,"-")</f>
        <v>-</v>
      </c>
      <c r="BA221" s="80" t="str">
        <f>IF(ISNUMBER(#REF!),#REF!,"-")</f>
        <v>-</v>
      </c>
      <c r="BB221" s="79" t="str">
        <f>IF(ISNUMBER(#REF!),#REF!,"-")</f>
        <v>-</v>
      </c>
      <c r="BC221" s="80" t="str">
        <f>IF(ISNUMBER(#REF!),#REF!,"-")</f>
        <v>-</v>
      </c>
      <c r="BD221" s="79" t="str">
        <f>IF(ISNUMBER(#REF!),#REF!,"-")</f>
        <v>-</v>
      </c>
      <c r="BE221" s="80" t="str">
        <f>IF(ISNUMBER(#REF!),#REF!,"-")</f>
        <v>-</v>
      </c>
      <c r="BF221" s="79" t="str">
        <f>IF(ISNUMBER(#REF!),#REF!,"-")</f>
        <v>-</v>
      </c>
      <c r="BG221" s="80" t="str">
        <f>IF(ISNUMBER(#REF!),#REF!,"-")</f>
        <v>-</v>
      </c>
      <c r="BH221" s="79" t="str">
        <f>IF(ISNUMBER(#REF!),#REF!,"-")</f>
        <v>-</v>
      </c>
      <c r="BI221" s="80" t="str">
        <f>IF(ISNUMBER(#REF!),#REF!,"-")</f>
        <v>-</v>
      </c>
      <c r="BJ221" s="4"/>
      <c r="BK221" s="4"/>
      <c r="BL221" s="4"/>
      <c r="BM221" s="4"/>
      <c r="BN221" s="4"/>
      <c r="BO221" s="4"/>
      <c r="BP221" s="4"/>
      <c r="BQ221" s="4"/>
      <c r="BR221" s="4"/>
      <c r="BS221" s="4"/>
    </row>
    <row r="222" spans="7:71" s="88" customFormat="1" x14ac:dyDescent="0.25">
      <c r="G222" s="75">
        <v>94.5</v>
      </c>
      <c r="H222" s="79" t="str">
        <f>IF(ISNUMBER(#REF!),#REF!,"-")</f>
        <v>-</v>
      </c>
      <c r="I222" s="80" t="str">
        <f>IF(ISNUMBER(#REF!),#REF!,"-")</f>
        <v>-</v>
      </c>
      <c r="J222" s="79" t="str">
        <f>IF(ISNUMBER(#REF!),#REF!,"-")</f>
        <v>-</v>
      </c>
      <c r="K222" s="80" t="str">
        <f>IF(ISNUMBER(#REF!),#REF!,"-")</f>
        <v>-</v>
      </c>
      <c r="L222" s="79" t="str">
        <f>IF(ISNUMBER(#REF!),#REF!,"-")</f>
        <v>-</v>
      </c>
      <c r="M222" s="80" t="str">
        <f>IF(ISNUMBER(#REF!),#REF!,"-")</f>
        <v>-</v>
      </c>
      <c r="N222" s="79" t="str">
        <f>IF(ISNUMBER(#REF!),#REF!,"-")</f>
        <v>-</v>
      </c>
      <c r="O222" s="80" t="str">
        <f>IF(ISNUMBER(#REF!),#REF!,"-")</f>
        <v>-</v>
      </c>
      <c r="P222" s="79" t="str">
        <f>IF(ISNUMBER(#REF!),#REF!,"-")</f>
        <v>-</v>
      </c>
      <c r="Q222" s="80" t="str">
        <f>IF(ISNUMBER(#REF!),#REF!,"-")</f>
        <v>-</v>
      </c>
      <c r="R222" s="79" t="str">
        <f>IF(ISNUMBER(#REF!),#REF!,"-")</f>
        <v>-</v>
      </c>
      <c r="S222" s="80" t="str">
        <f>IF(ISNUMBER(#REF!),#REF!,"-")</f>
        <v>-</v>
      </c>
      <c r="T222" s="79" t="str">
        <f>IF(ISNUMBER(#REF!),#REF!,"-")</f>
        <v>-</v>
      </c>
      <c r="U222" s="80" t="str">
        <f>IF(ISNUMBER(#REF!),#REF!,"-")</f>
        <v>-</v>
      </c>
      <c r="V222" s="79" t="str">
        <f>IF(ISNUMBER(#REF!),#REF!,"-")</f>
        <v>-</v>
      </c>
      <c r="W222" s="80" t="str">
        <f>IF(ISNUMBER(#REF!),#REF!,"-")</f>
        <v>-</v>
      </c>
      <c r="X222" s="79" t="str">
        <f>IF(ISNUMBER(#REF!),#REF!,"-")</f>
        <v>-</v>
      </c>
      <c r="Y222" s="80" t="str">
        <f>IF(ISNUMBER(#REF!),#REF!,"-")</f>
        <v>-</v>
      </c>
      <c r="Z222" s="79" t="str">
        <f>IF(ISNUMBER(#REF!),#REF!,"-")</f>
        <v>-</v>
      </c>
      <c r="AA222" s="80" t="str">
        <f>IF(ISNUMBER(#REF!),#REF!,"-")</f>
        <v>-</v>
      </c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O222" s="75">
        <v>94.5</v>
      </c>
      <c r="AP222" s="79" t="str">
        <f>IF(ISNUMBER(#REF!),#REF!,"-")</f>
        <v>-</v>
      </c>
      <c r="AQ222" s="80" t="str">
        <f>IF(ISNUMBER(#REF!),#REF!,"-")</f>
        <v>-</v>
      </c>
      <c r="AR222" s="79" t="str">
        <f>IF(ISNUMBER(#REF!),#REF!,"-")</f>
        <v>-</v>
      </c>
      <c r="AS222" s="80" t="str">
        <f>IF(ISNUMBER(#REF!),#REF!,"-")</f>
        <v>-</v>
      </c>
      <c r="AT222" s="79" t="str">
        <f>IF(ISNUMBER(#REF!),#REF!,"-")</f>
        <v>-</v>
      </c>
      <c r="AU222" s="80" t="str">
        <f>IF(ISNUMBER(#REF!),#REF!,"-")</f>
        <v>-</v>
      </c>
      <c r="AV222" s="79" t="str">
        <f>IF(ISNUMBER(#REF!),#REF!,"-")</f>
        <v>-</v>
      </c>
      <c r="AW222" s="80" t="str">
        <f>IF(ISNUMBER(#REF!),#REF!,"-")</f>
        <v>-</v>
      </c>
      <c r="AX222" s="79" t="str">
        <f>IF(ISNUMBER(#REF!),#REF!,"-")</f>
        <v>-</v>
      </c>
      <c r="AY222" s="80" t="str">
        <f>IF(ISNUMBER(#REF!),#REF!,"-")</f>
        <v>-</v>
      </c>
      <c r="AZ222" s="79" t="str">
        <f>IF(ISNUMBER(#REF!),#REF!,"-")</f>
        <v>-</v>
      </c>
      <c r="BA222" s="80" t="str">
        <f>IF(ISNUMBER(#REF!),#REF!,"-")</f>
        <v>-</v>
      </c>
      <c r="BB222" s="79" t="str">
        <f>IF(ISNUMBER(#REF!),#REF!,"-")</f>
        <v>-</v>
      </c>
      <c r="BC222" s="80" t="str">
        <f>IF(ISNUMBER(#REF!),#REF!,"-")</f>
        <v>-</v>
      </c>
      <c r="BD222" s="79" t="str">
        <f>IF(ISNUMBER(#REF!),#REF!,"-")</f>
        <v>-</v>
      </c>
      <c r="BE222" s="80" t="str">
        <f>IF(ISNUMBER(#REF!),#REF!,"-")</f>
        <v>-</v>
      </c>
      <c r="BF222" s="79" t="str">
        <f>IF(ISNUMBER(#REF!),#REF!,"-")</f>
        <v>-</v>
      </c>
      <c r="BG222" s="80" t="str">
        <f>IF(ISNUMBER(#REF!),#REF!,"-")</f>
        <v>-</v>
      </c>
      <c r="BH222" s="79" t="str">
        <f>IF(ISNUMBER(#REF!),#REF!,"-")</f>
        <v>-</v>
      </c>
      <c r="BI222" s="80" t="str">
        <f>IF(ISNUMBER(#REF!),#REF!,"-")</f>
        <v>-</v>
      </c>
      <c r="BJ222" s="4"/>
      <c r="BK222" s="4"/>
      <c r="BL222" s="4"/>
      <c r="BM222" s="4"/>
      <c r="BN222" s="4"/>
      <c r="BO222" s="4"/>
      <c r="BP222" s="4"/>
      <c r="BQ222" s="4"/>
      <c r="BR222" s="4"/>
      <c r="BS222" s="4"/>
    </row>
    <row r="223" spans="7:71" s="88" customFormat="1" x14ac:dyDescent="0.25">
      <c r="G223" s="75">
        <v>95</v>
      </c>
      <c r="H223" s="79" t="str">
        <f>IF(ISNUMBER(#REF!),#REF!,"-")</f>
        <v>-</v>
      </c>
      <c r="I223" s="80" t="str">
        <f>IF(ISNUMBER(#REF!),#REF!,"-")</f>
        <v>-</v>
      </c>
      <c r="J223" s="79" t="str">
        <f>IF(ISNUMBER(#REF!),#REF!,"-")</f>
        <v>-</v>
      </c>
      <c r="K223" s="80" t="str">
        <f>IF(ISNUMBER(#REF!),#REF!,"-")</f>
        <v>-</v>
      </c>
      <c r="L223" s="79" t="str">
        <f>IF(ISNUMBER(#REF!),#REF!,"-")</f>
        <v>-</v>
      </c>
      <c r="M223" s="80" t="str">
        <f>IF(ISNUMBER(#REF!),#REF!,"-")</f>
        <v>-</v>
      </c>
      <c r="N223" s="79" t="str">
        <f>IF(ISNUMBER(#REF!),#REF!,"-")</f>
        <v>-</v>
      </c>
      <c r="O223" s="80" t="str">
        <f>IF(ISNUMBER(#REF!),#REF!,"-")</f>
        <v>-</v>
      </c>
      <c r="P223" s="79" t="str">
        <f>IF(ISNUMBER(#REF!),#REF!,"-")</f>
        <v>-</v>
      </c>
      <c r="Q223" s="80" t="str">
        <f>IF(ISNUMBER(#REF!),#REF!,"-")</f>
        <v>-</v>
      </c>
      <c r="R223" s="79" t="str">
        <f>IF(ISNUMBER(#REF!),#REF!,"-")</f>
        <v>-</v>
      </c>
      <c r="S223" s="80" t="str">
        <f>IF(ISNUMBER(#REF!),#REF!,"-")</f>
        <v>-</v>
      </c>
      <c r="T223" s="79" t="str">
        <f>IF(ISNUMBER(#REF!),#REF!,"-")</f>
        <v>-</v>
      </c>
      <c r="U223" s="80" t="str">
        <f>IF(ISNUMBER(#REF!),#REF!,"-")</f>
        <v>-</v>
      </c>
      <c r="V223" s="79" t="str">
        <f>IF(ISNUMBER(#REF!),#REF!,"-")</f>
        <v>-</v>
      </c>
      <c r="W223" s="80" t="str">
        <f>IF(ISNUMBER(#REF!),#REF!,"-")</f>
        <v>-</v>
      </c>
      <c r="X223" s="79" t="str">
        <f>IF(ISNUMBER(#REF!),#REF!,"-")</f>
        <v>-</v>
      </c>
      <c r="Y223" s="80" t="str">
        <f>IF(ISNUMBER(#REF!),#REF!,"-")</f>
        <v>-</v>
      </c>
      <c r="Z223" s="79" t="str">
        <f>IF(ISNUMBER(#REF!),#REF!,"-")</f>
        <v>-</v>
      </c>
      <c r="AA223" s="80" t="str">
        <f>IF(ISNUMBER(#REF!),#REF!,"-")</f>
        <v>-</v>
      </c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O223" s="75">
        <v>95</v>
      </c>
      <c r="AP223" s="79" t="str">
        <f>IF(ISNUMBER(#REF!),#REF!,"-")</f>
        <v>-</v>
      </c>
      <c r="AQ223" s="80" t="str">
        <f>IF(ISNUMBER(#REF!),#REF!,"-")</f>
        <v>-</v>
      </c>
      <c r="AR223" s="79" t="str">
        <f>IF(ISNUMBER(#REF!),#REF!,"-")</f>
        <v>-</v>
      </c>
      <c r="AS223" s="80" t="str">
        <f>IF(ISNUMBER(#REF!),#REF!,"-")</f>
        <v>-</v>
      </c>
      <c r="AT223" s="79" t="str">
        <f>IF(ISNUMBER(#REF!),#REF!,"-")</f>
        <v>-</v>
      </c>
      <c r="AU223" s="80" t="str">
        <f>IF(ISNUMBER(#REF!),#REF!,"-")</f>
        <v>-</v>
      </c>
      <c r="AV223" s="79" t="str">
        <f>IF(ISNUMBER(#REF!),#REF!,"-")</f>
        <v>-</v>
      </c>
      <c r="AW223" s="80" t="str">
        <f>IF(ISNUMBER(#REF!),#REF!,"-")</f>
        <v>-</v>
      </c>
      <c r="AX223" s="79" t="str">
        <f>IF(ISNUMBER(#REF!),#REF!,"-")</f>
        <v>-</v>
      </c>
      <c r="AY223" s="80" t="str">
        <f>IF(ISNUMBER(#REF!),#REF!,"-")</f>
        <v>-</v>
      </c>
      <c r="AZ223" s="79" t="str">
        <f>IF(ISNUMBER(#REF!),#REF!,"-")</f>
        <v>-</v>
      </c>
      <c r="BA223" s="80" t="str">
        <f>IF(ISNUMBER(#REF!),#REF!,"-")</f>
        <v>-</v>
      </c>
      <c r="BB223" s="79" t="str">
        <f>IF(ISNUMBER(#REF!),#REF!,"-")</f>
        <v>-</v>
      </c>
      <c r="BC223" s="80" t="str">
        <f>IF(ISNUMBER(#REF!),#REF!,"-")</f>
        <v>-</v>
      </c>
      <c r="BD223" s="79" t="str">
        <f>IF(ISNUMBER(#REF!),#REF!,"-")</f>
        <v>-</v>
      </c>
      <c r="BE223" s="80" t="str">
        <f>IF(ISNUMBER(#REF!),#REF!,"-")</f>
        <v>-</v>
      </c>
      <c r="BF223" s="79" t="str">
        <f>IF(ISNUMBER(#REF!),#REF!,"-")</f>
        <v>-</v>
      </c>
      <c r="BG223" s="80" t="str">
        <f>IF(ISNUMBER(#REF!),#REF!,"-")</f>
        <v>-</v>
      </c>
      <c r="BH223" s="79" t="str">
        <f>IF(ISNUMBER(#REF!),#REF!,"-")</f>
        <v>-</v>
      </c>
      <c r="BI223" s="80" t="str">
        <f>IF(ISNUMBER(#REF!),#REF!,"-")</f>
        <v>-</v>
      </c>
      <c r="BJ223" s="4"/>
      <c r="BK223" s="4"/>
      <c r="BL223" s="4"/>
      <c r="BM223" s="4"/>
      <c r="BN223" s="4"/>
      <c r="BO223" s="4"/>
      <c r="BP223" s="4"/>
      <c r="BQ223" s="4"/>
      <c r="BR223" s="4"/>
      <c r="BS223" s="4"/>
    </row>
    <row r="224" spans="7:71" s="88" customFormat="1" x14ac:dyDescent="0.25">
      <c r="G224" s="75">
        <v>95.5</v>
      </c>
      <c r="H224" s="79" t="str">
        <f>IF(ISNUMBER(#REF!),#REF!,"-")</f>
        <v>-</v>
      </c>
      <c r="I224" s="80" t="str">
        <f>IF(ISNUMBER(#REF!),#REF!,"-")</f>
        <v>-</v>
      </c>
      <c r="J224" s="79" t="str">
        <f>IF(ISNUMBER(#REF!),#REF!,"-")</f>
        <v>-</v>
      </c>
      <c r="K224" s="80" t="str">
        <f>IF(ISNUMBER(#REF!),#REF!,"-")</f>
        <v>-</v>
      </c>
      <c r="L224" s="79" t="str">
        <f>IF(ISNUMBER(#REF!),#REF!,"-")</f>
        <v>-</v>
      </c>
      <c r="M224" s="80" t="str">
        <f>IF(ISNUMBER(#REF!),#REF!,"-")</f>
        <v>-</v>
      </c>
      <c r="N224" s="79" t="str">
        <f>IF(ISNUMBER(#REF!),#REF!,"-")</f>
        <v>-</v>
      </c>
      <c r="O224" s="80" t="str">
        <f>IF(ISNUMBER(#REF!),#REF!,"-")</f>
        <v>-</v>
      </c>
      <c r="P224" s="79" t="str">
        <f>IF(ISNUMBER(#REF!),#REF!,"-")</f>
        <v>-</v>
      </c>
      <c r="Q224" s="80" t="str">
        <f>IF(ISNUMBER(#REF!),#REF!,"-")</f>
        <v>-</v>
      </c>
      <c r="R224" s="79" t="str">
        <f>IF(ISNUMBER(#REF!),#REF!,"-")</f>
        <v>-</v>
      </c>
      <c r="S224" s="80" t="str">
        <f>IF(ISNUMBER(#REF!),#REF!,"-")</f>
        <v>-</v>
      </c>
      <c r="T224" s="79" t="str">
        <f>IF(ISNUMBER(#REF!),#REF!,"-")</f>
        <v>-</v>
      </c>
      <c r="U224" s="80" t="str">
        <f>IF(ISNUMBER(#REF!),#REF!,"-")</f>
        <v>-</v>
      </c>
      <c r="V224" s="79" t="str">
        <f>IF(ISNUMBER(#REF!),#REF!,"-")</f>
        <v>-</v>
      </c>
      <c r="W224" s="80" t="str">
        <f>IF(ISNUMBER(#REF!),#REF!,"-")</f>
        <v>-</v>
      </c>
      <c r="X224" s="79" t="str">
        <f>IF(ISNUMBER(#REF!),#REF!,"-")</f>
        <v>-</v>
      </c>
      <c r="Y224" s="80" t="str">
        <f>IF(ISNUMBER(#REF!),#REF!,"-")</f>
        <v>-</v>
      </c>
      <c r="Z224" s="79" t="str">
        <f>IF(ISNUMBER(#REF!),#REF!,"-")</f>
        <v>-</v>
      </c>
      <c r="AA224" s="80" t="str">
        <f>IF(ISNUMBER(#REF!),#REF!,"-")</f>
        <v>-</v>
      </c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O224" s="75">
        <v>95.5</v>
      </c>
      <c r="AP224" s="79" t="str">
        <f>IF(ISNUMBER(#REF!),#REF!,"-")</f>
        <v>-</v>
      </c>
      <c r="AQ224" s="80" t="str">
        <f>IF(ISNUMBER(#REF!),#REF!,"-")</f>
        <v>-</v>
      </c>
      <c r="AR224" s="79" t="str">
        <f>IF(ISNUMBER(#REF!),#REF!,"-")</f>
        <v>-</v>
      </c>
      <c r="AS224" s="80" t="str">
        <f>IF(ISNUMBER(#REF!),#REF!,"-")</f>
        <v>-</v>
      </c>
      <c r="AT224" s="79" t="str">
        <f>IF(ISNUMBER(#REF!),#REF!,"-")</f>
        <v>-</v>
      </c>
      <c r="AU224" s="80" t="str">
        <f>IF(ISNUMBER(#REF!),#REF!,"-")</f>
        <v>-</v>
      </c>
      <c r="AV224" s="79" t="str">
        <f>IF(ISNUMBER(#REF!),#REF!,"-")</f>
        <v>-</v>
      </c>
      <c r="AW224" s="80" t="str">
        <f>IF(ISNUMBER(#REF!),#REF!,"-")</f>
        <v>-</v>
      </c>
      <c r="AX224" s="79" t="str">
        <f>IF(ISNUMBER(#REF!),#REF!,"-")</f>
        <v>-</v>
      </c>
      <c r="AY224" s="80" t="str">
        <f>IF(ISNUMBER(#REF!),#REF!,"-")</f>
        <v>-</v>
      </c>
      <c r="AZ224" s="79" t="str">
        <f>IF(ISNUMBER(#REF!),#REF!,"-")</f>
        <v>-</v>
      </c>
      <c r="BA224" s="80" t="str">
        <f>IF(ISNUMBER(#REF!),#REF!,"-")</f>
        <v>-</v>
      </c>
      <c r="BB224" s="79" t="str">
        <f>IF(ISNUMBER(#REF!),#REF!,"-")</f>
        <v>-</v>
      </c>
      <c r="BC224" s="80" t="str">
        <f>IF(ISNUMBER(#REF!),#REF!,"-")</f>
        <v>-</v>
      </c>
      <c r="BD224" s="79" t="str">
        <f>IF(ISNUMBER(#REF!),#REF!,"-")</f>
        <v>-</v>
      </c>
      <c r="BE224" s="80" t="str">
        <f>IF(ISNUMBER(#REF!),#REF!,"-")</f>
        <v>-</v>
      </c>
      <c r="BF224" s="79" t="str">
        <f>IF(ISNUMBER(#REF!),#REF!,"-")</f>
        <v>-</v>
      </c>
      <c r="BG224" s="80" t="str">
        <f>IF(ISNUMBER(#REF!),#REF!,"-")</f>
        <v>-</v>
      </c>
      <c r="BH224" s="79" t="str">
        <f>IF(ISNUMBER(#REF!),#REF!,"-")</f>
        <v>-</v>
      </c>
      <c r="BI224" s="80" t="str">
        <f>IF(ISNUMBER(#REF!),#REF!,"-")</f>
        <v>-</v>
      </c>
      <c r="BJ224" s="4"/>
      <c r="BK224" s="4"/>
      <c r="BL224" s="4"/>
      <c r="BM224" s="4"/>
      <c r="BN224" s="4"/>
      <c r="BO224" s="4"/>
      <c r="BP224" s="4"/>
      <c r="BQ224" s="4"/>
      <c r="BR224" s="4"/>
      <c r="BS224" s="4"/>
    </row>
    <row r="225" spans="7:71" s="88" customFormat="1" x14ac:dyDescent="0.25">
      <c r="G225" s="75">
        <v>96</v>
      </c>
      <c r="H225" s="79" t="str">
        <f>IF(ISNUMBER(#REF!),#REF!,"-")</f>
        <v>-</v>
      </c>
      <c r="I225" s="80" t="str">
        <f>IF(ISNUMBER(#REF!),#REF!,"-")</f>
        <v>-</v>
      </c>
      <c r="J225" s="79" t="str">
        <f>IF(ISNUMBER(#REF!),#REF!,"-")</f>
        <v>-</v>
      </c>
      <c r="K225" s="80" t="str">
        <f>IF(ISNUMBER(#REF!),#REF!,"-")</f>
        <v>-</v>
      </c>
      <c r="L225" s="79" t="str">
        <f>IF(ISNUMBER(#REF!),#REF!,"-")</f>
        <v>-</v>
      </c>
      <c r="M225" s="80" t="str">
        <f>IF(ISNUMBER(#REF!),#REF!,"-")</f>
        <v>-</v>
      </c>
      <c r="N225" s="79" t="str">
        <f>IF(ISNUMBER(#REF!),#REF!,"-")</f>
        <v>-</v>
      </c>
      <c r="O225" s="80" t="str">
        <f>IF(ISNUMBER(#REF!),#REF!,"-")</f>
        <v>-</v>
      </c>
      <c r="P225" s="79" t="str">
        <f>IF(ISNUMBER(#REF!),#REF!,"-")</f>
        <v>-</v>
      </c>
      <c r="Q225" s="80" t="str">
        <f>IF(ISNUMBER(#REF!),#REF!,"-")</f>
        <v>-</v>
      </c>
      <c r="R225" s="79" t="str">
        <f>IF(ISNUMBER(#REF!),#REF!,"-")</f>
        <v>-</v>
      </c>
      <c r="S225" s="80" t="str">
        <f>IF(ISNUMBER(#REF!),#REF!,"-")</f>
        <v>-</v>
      </c>
      <c r="T225" s="79" t="str">
        <f>IF(ISNUMBER(#REF!),#REF!,"-")</f>
        <v>-</v>
      </c>
      <c r="U225" s="80" t="str">
        <f>IF(ISNUMBER(#REF!),#REF!,"-")</f>
        <v>-</v>
      </c>
      <c r="V225" s="79" t="str">
        <f>IF(ISNUMBER(#REF!),#REF!,"-")</f>
        <v>-</v>
      </c>
      <c r="W225" s="80" t="str">
        <f>IF(ISNUMBER(#REF!),#REF!,"-")</f>
        <v>-</v>
      </c>
      <c r="X225" s="79" t="str">
        <f>IF(ISNUMBER(#REF!),#REF!,"-")</f>
        <v>-</v>
      </c>
      <c r="Y225" s="80" t="str">
        <f>IF(ISNUMBER(#REF!),#REF!,"-")</f>
        <v>-</v>
      </c>
      <c r="Z225" s="79" t="str">
        <f>IF(ISNUMBER(#REF!),#REF!,"-")</f>
        <v>-</v>
      </c>
      <c r="AA225" s="80" t="str">
        <f>IF(ISNUMBER(#REF!),#REF!,"-")</f>
        <v>-</v>
      </c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O225" s="75">
        <v>96</v>
      </c>
      <c r="AP225" s="79" t="str">
        <f>IF(ISNUMBER(#REF!),#REF!,"-")</f>
        <v>-</v>
      </c>
      <c r="AQ225" s="80" t="str">
        <f>IF(ISNUMBER(#REF!),#REF!,"-")</f>
        <v>-</v>
      </c>
      <c r="AR225" s="79" t="str">
        <f>IF(ISNUMBER(#REF!),#REF!,"-")</f>
        <v>-</v>
      </c>
      <c r="AS225" s="80" t="str">
        <f>IF(ISNUMBER(#REF!),#REF!,"-")</f>
        <v>-</v>
      </c>
      <c r="AT225" s="79" t="str">
        <f>IF(ISNUMBER(#REF!),#REF!,"-")</f>
        <v>-</v>
      </c>
      <c r="AU225" s="80" t="str">
        <f>IF(ISNUMBER(#REF!),#REF!,"-")</f>
        <v>-</v>
      </c>
      <c r="AV225" s="79" t="str">
        <f>IF(ISNUMBER(#REF!),#REF!,"-")</f>
        <v>-</v>
      </c>
      <c r="AW225" s="80" t="str">
        <f>IF(ISNUMBER(#REF!),#REF!,"-")</f>
        <v>-</v>
      </c>
      <c r="AX225" s="79" t="str">
        <f>IF(ISNUMBER(#REF!),#REF!,"-")</f>
        <v>-</v>
      </c>
      <c r="AY225" s="80" t="str">
        <f>IF(ISNUMBER(#REF!),#REF!,"-")</f>
        <v>-</v>
      </c>
      <c r="AZ225" s="79" t="str">
        <f>IF(ISNUMBER(#REF!),#REF!,"-")</f>
        <v>-</v>
      </c>
      <c r="BA225" s="80" t="str">
        <f>IF(ISNUMBER(#REF!),#REF!,"-")</f>
        <v>-</v>
      </c>
      <c r="BB225" s="79" t="str">
        <f>IF(ISNUMBER(#REF!),#REF!,"-")</f>
        <v>-</v>
      </c>
      <c r="BC225" s="80" t="str">
        <f>IF(ISNUMBER(#REF!),#REF!,"-")</f>
        <v>-</v>
      </c>
      <c r="BD225" s="79" t="str">
        <f>IF(ISNUMBER(#REF!),#REF!,"-")</f>
        <v>-</v>
      </c>
      <c r="BE225" s="80" t="str">
        <f>IF(ISNUMBER(#REF!),#REF!,"-")</f>
        <v>-</v>
      </c>
      <c r="BF225" s="79" t="str">
        <f>IF(ISNUMBER(#REF!),#REF!,"-")</f>
        <v>-</v>
      </c>
      <c r="BG225" s="80" t="str">
        <f>IF(ISNUMBER(#REF!),#REF!,"-")</f>
        <v>-</v>
      </c>
      <c r="BH225" s="79" t="str">
        <f>IF(ISNUMBER(#REF!),#REF!,"-")</f>
        <v>-</v>
      </c>
      <c r="BI225" s="80" t="str">
        <f>IF(ISNUMBER(#REF!),#REF!,"-")</f>
        <v>-</v>
      </c>
      <c r="BJ225" s="4"/>
      <c r="BK225" s="4"/>
      <c r="BL225" s="4"/>
      <c r="BM225" s="4"/>
      <c r="BN225" s="4"/>
      <c r="BO225" s="4"/>
      <c r="BP225" s="4"/>
      <c r="BQ225" s="4"/>
      <c r="BR225" s="4"/>
      <c r="BS225" s="4"/>
    </row>
    <row r="226" spans="7:71" s="88" customFormat="1" x14ac:dyDescent="0.25">
      <c r="G226" s="75">
        <v>96.5</v>
      </c>
      <c r="H226" s="79" t="str">
        <f>IF(ISNUMBER(#REF!),#REF!,"-")</f>
        <v>-</v>
      </c>
      <c r="I226" s="80" t="str">
        <f>IF(ISNUMBER(#REF!),#REF!,"-")</f>
        <v>-</v>
      </c>
      <c r="J226" s="79" t="str">
        <f>IF(ISNUMBER(#REF!),#REF!,"-")</f>
        <v>-</v>
      </c>
      <c r="K226" s="80" t="str">
        <f>IF(ISNUMBER(#REF!),#REF!,"-")</f>
        <v>-</v>
      </c>
      <c r="L226" s="79" t="str">
        <f>IF(ISNUMBER(#REF!),#REF!,"-")</f>
        <v>-</v>
      </c>
      <c r="M226" s="80" t="str">
        <f>IF(ISNUMBER(#REF!),#REF!,"-")</f>
        <v>-</v>
      </c>
      <c r="N226" s="79" t="str">
        <f>IF(ISNUMBER(#REF!),#REF!,"-")</f>
        <v>-</v>
      </c>
      <c r="O226" s="80" t="str">
        <f>IF(ISNUMBER(#REF!),#REF!,"-")</f>
        <v>-</v>
      </c>
      <c r="P226" s="79" t="str">
        <f>IF(ISNUMBER(#REF!),#REF!,"-")</f>
        <v>-</v>
      </c>
      <c r="Q226" s="80" t="str">
        <f>IF(ISNUMBER(#REF!),#REF!,"-")</f>
        <v>-</v>
      </c>
      <c r="R226" s="79" t="str">
        <f>IF(ISNUMBER(#REF!),#REF!,"-")</f>
        <v>-</v>
      </c>
      <c r="S226" s="80" t="str">
        <f>IF(ISNUMBER(#REF!),#REF!,"-")</f>
        <v>-</v>
      </c>
      <c r="T226" s="79" t="str">
        <f>IF(ISNUMBER(#REF!),#REF!,"-")</f>
        <v>-</v>
      </c>
      <c r="U226" s="80" t="str">
        <f>IF(ISNUMBER(#REF!),#REF!,"-")</f>
        <v>-</v>
      </c>
      <c r="V226" s="79" t="str">
        <f>IF(ISNUMBER(#REF!),#REF!,"-")</f>
        <v>-</v>
      </c>
      <c r="W226" s="80" t="str">
        <f>IF(ISNUMBER(#REF!),#REF!,"-")</f>
        <v>-</v>
      </c>
      <c r="X226" s="79" t="str">
        <f>IF(ISNUMBER(#REF!),#REF!,"-")</f>
        <v>-</v>
      </c>
      <c r="Y226" s="80" t="str">
        <f>IF(ISNUMBER(#REF!),#REF!,"-")</f>
        <v>-</v>
      </c>
      <c r="Z226" s="79" t="str">
        <f>IF(ISNUMBER(#REF!),#REF!,"-")</f>
        <v>-</v>
      </c>
      <c r="AA226" s="80" t="str">
        <f>IF(ISNUMBER(#REF!),#REF!,"-")</f>
        <v>-</v>
      </c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O226" s="75">
        <v>96.5</v>
      </c>
      <c r="AP226" s="79" t="str">
        <f>IF(ISNUMBER(#REF!),#REF!,"-")</f>
        <v>-</v>
      </c>
      <c r="AQ226" s="80" t="str">
        <f>IF(ISNUMBER(#REF!),#REF!,"-")</f>
        <v>-</v>
      </c>
      <c r="AR226" s="79" t="str">
        <f>IF(ISNUMBER(#REF!),#REF!,"-")</f>
        <v>-</v>
      </c>
      <c r="AS226" s="80" t="str">
        <f>IF(ISNUMBER(#REF!),#REF!,"-")</f>
        <v>-</v>
      </c>
      <c r="AT226" s="79" t="str">
        <f>IF(ISNUMBER(#REF!),#REF!,"-")</f>
        <v>-</v>
      </c>
      <c r="AU226" s="80" t="str">
        <f>IF(ISNUMBER(#REF!),#REF!,"-")</f>
        <v>-</v>
      </c>
      <c r="AV226" s="79" t="str">
        <f>IF(ISNUMBER(#REF!),#REF!,"-")</f>
        <v>-</v>
      </c>
      <c r="AW226" s="80" t="str">
        <f>IF(ISNUMBER(#REF!),#REF!,"-")</f>
        <v>-</v>
      </c>
      <c r="AX226" s="79" t="str">
        <f>IF(ISNUMBER(#REF!),#REF!,"-")</f>
        <v>-</v>
      </c>
      <c r="AY226" s="80" t="str">
        <f>IF(ISNUMBER(#REF!),#REF!,"-")</f>
        <v>-</v>
      </c>
      <c r="AZ226" s="79" t="str">
        <f>IF(ISNUMBER(#REF!),#REF!,"-")</f>
        <v>-</v>
      </c>
      <c r="BA226" s="80" t="str">
        <f>IF(ISNUMBER(#REF!),#REF!,"-")</f>
        <v>-</v>
      </c>
      <c r="BB226" s="79" t="str">
        <f>IF(ISNUMBER(#REF!),#REF!,"-")</f>
        <v>-</v>
      </c>
      <c r="BC226" s="80" t="str">
        <f>IF(ISNUMBER(#REF!),#REF!,"-")</f>
        <v>-</v>
      </c>
      <c r="BD226" s="79" t="str">
        <f>IF(ISNUMBER(#REF!),#REF!,"-")</f>
        <v>-</v>
      </c>
      <c r="BE226" s="80" t="str">
        <f>IF(ISNUMBER(#REF!),#REF!,"-")</f>
        <v>-</v>
      </c>
      <c r="BF226" s="79" t="str">
        <f>IF(ISNUMBER(#REF!),#REF!,"-")</f>
        <v>-</v>
      </c>
      <c r="BG226" s="80" t="str">
        <f>IF(ISNUMBER(#REF!),#REF!,"-")</f>
        <v>-</v>
      </c>
      <c r="BH226" s="79" t="str">
        <f>IF(ISNUMBER(#REF!),#REF!,"-")</f>
        <v>-</v>
      </c>
      <c r="BI226" s="80" t="str">
        <f>IF(ISNUMBER(#REF!),#REF!,"-")</f>
        <v>-</v>
      </c>
      <c r="BJ226" s="4"/>
      <c r="BK226" s="4"/>
      <c r="BL226" s="4"/>
      <c r="BM226" s="4"/>
      <c r="BN226" s="4"/>
      <c r="BO226" s="4"/>
      <c r="BP226" s="4"/>
      <c r="BQ226" s="4"/>
      <c r="BR226" s="4"/>
      <c r="BS226" s="4"/>
    </row>
    <row r="227" spans="7:71" s="88" customFormat="1" x14ac:dyDescent="0.25">
      <c r="G227" s="75">
        <v>97</v>
      </c>
      <c r="H227" s="79" t="str">
        <f>IF(ISNUMBER(#REF!),#REF!,"-")</f>
        <v>-</v>
      </c>
      <c r="I227" s="80" t="str">
        <f>IF(ISNUMBER(#REF!),#REF!,"-")</f>
        <v>-</v>
      </c>
      <c r="J227" s="79" t="str">
        <f>IF(ISNUMBER(#REF!),#REF!,"-")</f>
        <v>-</v>
      </c>
      <c r="K227" s="80" t="str">
        <f>IF(ISNUMBER(#REF!),#REF!,"-")</f>
        <v>-</v>
      </c>
      <c r="L227" s="79" t="str">
        <f>IF(ISNUMBER(#REF!),#REF!,"-")</f>
        <v>-</v>
      </c>
      <c r="M227" s="80" t="str">
        <f>IF(ISNUMBER(#REF!),#REF!,"-")</f>
        <v>-</v>
      </c>
      <c r="N227" s="79" t="str">
        <f>IF(ISNUMBER(#REF!),#REF!,"-")</f>
        <v>-</v>
      </c>
      <c r="O227" s="80" t="str">
        <f>IF(ISNUMBER(#REF!),#REF!,"-")</f>
        <v>-</v>
      </c>
      <c r="P227" s="79" t="str">
        <f>IF(ISNUMBER(#REF!),#REF!,"-")</f>
        <v>-</v>
      </c>
      <c r="Q227" s="80" t="str">
        <f>IF(ISNUMBER(#REF!),#REF!,"-")</f>
        <v>-</v>
      </c>
      <c r="R227" s="79" t="str">
        <f>IF(ISNUMBER(#REF!),#REF!,"-")</f>
        <v>-</v>
      </c>
      <c r="S227" s="80" t="str">
        <f>IF(ISNUMBER(#REF!),#REF!,"-")</f>
        <v>-</v>
      </c>
      <c r="T227" s="79" t="str">
        <f>IF(ISNUMBER(#REF!),#REF!,"-")</f>
        <v>-</v>
      </c>
      <c r="U227" s="80" t="str">
        <f>IF(ISNUMBER(#REF!),#REF!,"-")</f>
        <v>-</v>
      </c>
      <c r="V227" s="79" t="str">
        <f>IF(ISNUMBER(#REF!),#REF!,"-")</f>
        <v>-</v>
      </c>
      <c r="W227" s="80" t="str">
        <f>IF(ISNUMBER(#REF!),#REF!,"-")</f>
        <v>-</v>
      </c>
      <c r="X227" s="79" t="str">
        <f>IF(ISNUMBER(#REF!),#REF!,"-")</f>
        <v>-</v>
      </c>
      <c r="Y227" s="80" t="str">
        <f>IF(ISNUMBER(#REF!),#REF!,"-")</f>
        <v>-</v>
      </c>
      <c r="Z227" s="79" t="str">
        <f>IF(ISNUMBER(#REF!),#REF!,"-")</f>
        <v>-</v>
      </c>
      <c r="AA227" s="80" t="str">
        <f>IF(ISNUMBER(#REF!),#REF!,"-")</f>
        <v>-</v>
      </c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O227" s="75">
        <v>97</v>
      </c>
      <c r="AP227" s="79" t="str">
        <f>IF(ISNUMBER(#REF!),#REF!,"-")</f>
        <v>-</v>
      </c>
      <c r="AQ227" s="80" t="str">
        <f>IF(ISNUMBER(#REF!),#REF!,"-")</f>
        <v>-</v>
      </c>
      <c r="AR227" s="79" t="str">
        <f>IF(ISNUMBER(#REF!),#REF!,"-")</f>
        <v>-</v>
      </c>
      <c r="AS227" s="80" t="str">
        <f>IF(ISNUMBER(#REF!),#REF!,"-")</f>
        <v>-</v>
      </c>
      <c r="AT227" s="79" t="str">
        <f>IF(ISNUMBER(#REF!),#REF!,"-")</f>
        <v>-</v>
      </c>
      <c r="AU227" s="80" t="str">
        <f>IF(ISNUMBER(#REF!),#REF!,"-")</f>
        <v>-</v>
      </c>
      <c r="AV227" s="79" t="str">
        <f>IF(ISNUMBER(#REF!),#REF!,"-")</f>
        <v>-</v>
      </c>
      <c r="AW227" s="80" t="str">
        <f>IF(ISNUMBER(#REF!),#REF!,"-")</f>
        <v>-</v>
      </c>
      <c r="AX227" s="79" t="str">
        <f>IF(ISNUMBER(#REF!),#REF!,"-")</f>
        <v>-</v>
      </c>
      <c r="AY227" s="80" t="str">
        <f>IF(ISNUMBER(#REF!),#REF!,"-")</f>
        <v>-</v>
      </c>
      <c r="AZ227" s="79" t="str">
        <f>IF(ISNUMBER(#REF!),#REF!,"-")</f>
        <v>-</v>
      </c>
      <c r="BA227" s="80" t="str">
        <f>IF(ISNUMBER(#REF!),#REF!,"-")</f>
        <v>-</v>
      </c>
      <c r="BB227" s="79" t="str">
        <f>IF(ISNUMBER(#REF!),#REF!,"-")</f>
        <v>-</v>
      </c>
      <c r="BC227" s="80" t="str">
        <f>IF(ISNUMBER(#REF!),#REF!,"-")</f>
        <v>-</v>
      </c>
      <c r="BD227" s="79" t="str">
        <f>IF(ISNUMBER(#REF!),#REF!,"-")</f>
        <v>-</v>
      </c>
      <c r="BE227" s="80" t="str">
        <f>IF(ISNUMBER(#REF!),#REF!,"-")</f>
        <v>-</v>
      </c>
      <c r="BF227" s="79" t="str">
        <f>IF(ISNUMBER(#REF!),#REF!,"-")</f>
        <v>-</v>
      </c>
      <c r="BG227" s="80" t="str">
        <f>IF(ISNUMBER(#REF!),#REF!,"-")</f>
        <v>-</v>
      </c>
      <c r="BH227" s="79" t="str">
        <f>IF(ISNUMBER(#REF!),#REF!,"-")</f>
        <v>-</v>
      </c>
      <c r="BI227" s="80" t="str">
        <f>IF(ISNUMBER(#REF!),#REF!,"-")</f>
        <v>-</v>
      </c>
      <c r="BJ227" s="4"/>
      <c r="BK227" s="4"/>
      <c r="BL227" s="4"/>
      <c r="BM227" s="4"/>
      <c r="BN227" s="4"/>
      <c r="BO227" s="4"/>
      <c r="BP227" s="4"/>
      <c r="BQ227" s="4"/>
      <c r="BR227" s="4"/>
      <c r="BS227" s="4"/>
    </row>
    <row r="228" spans="7:71" s="88" customFormat="1" x14ac:dyDescent="0.25">
      <c r="G228" s="75">
        <v>97.5</v>
      </c>
      <c r="H228" s="79" t="str">
        <f>IF(ISNUMBER(#REF!),#REF!,"-")</f>
        <v>-</v>
      </c>
      <c r="I228" s="80" t="str">
        <f>IF(ISNUMBER(#REF!),#REF!,"-")</f>
        <v>-</v>
      </c>
      <c r="J228" s="79" t="str">
        <f>IF(ISNUMBER(#REF!),#REF!,"-")</f>
        <v>-</v>
      </c>
      <c r="K228" s="80" t="str">
        <f>IF(ISNUMBER(#REF!),#REF!,"-")</f>
        <v>-</v>
      </c>
      <c r="L228" s="79" t="str">
        <f>IF(ISNUMBER(#REF!),#REF!,"-")</f>
        <v>-</v>
      </c>
      <c r="M228" s="80" t="str">
        <f>IF(ISNUMBER(#REF!),#REF!,"-")</f>
        <v>-</v>
      </c>
      <c r="N228" s="79" t="str">
        <f>IF(ISNUMBER(#REF!),#REF!,"-")</f>
        <v>-</v>
      </c>
      <c r="O228" s="80" t="str">
        <f>IF(ISNUMBER(#REF!),#REF!,"-")</f>
        <v>-</v>
      </c>
      <c r="P228" s="79" t="str">
        <f>IF(ISNUMBER(#REF!),#REF!,"-")</f>
        <v>-</v>
      </c>
      <c r="Q228" s="80" t="str">
        <f>IF(ISNUMBER(#REF!),#REF!,"-")</f>
        <v>-</v>
      </c>
      <c r="R228" s="79" t="str">
        <f>IF(ISNUMBER(#REF!),#REF!,"-")</f>
        <v>-</v>
      </c>
      <c r="S228" s="80" t="str">
        <f>IF(ISNUMBER(#REF!),#REF!,"-")</f>
        <v>-</v>
      </c>
      <c r="T228" s="79" t="str">
        <f>IF(ISNUMBER(#REF!),#REF!,"-")</f>
        <v>-</v>
      </c>
      <c r="U228" s="80" t="str">
        <f>IF(ISNUMBER(#REF!),#REF!,"-")</f>
        <v>-</v>
      </c>
      <c r="V228" s="79" t="str">
        <f>IF(ISNUMBER(#REF!),#REF!,"-")</f>
        <v>-</v>
      </c>
      <c r="W228" s="80" t="str">
        <f>IF(ISNUMBER(#REF!),#REF!,"-")</f>
        <v>-</v>
      </c>
      <c r="X228" s="79" t="str">
        <f>IF(ISNUMBER(#REF!),#REF!,"-")</f>
        <v>-</v>
      </c>
      <c r="Y228" s="80" t="str">
        <f>IF(ISNUMBER(#REF!),#REF!,"-")</f>
        <v>-</v>
      </c>
      <c r="Z228" s="79" t="str">
        <f>IF(ISNUMBER(#REF!),#REF!,"-")</f>
        <v>-</v>
      </c>
      <c r="AA228" s="80" t="str">
        <f>IF(ISNUMBER(#REF!),#REF!,"-")</f>
        <v>-</v>
      </c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O228" s="75">
        <v>97.5</v>
      </c>
      <c r="AP228" s="79" t="str">
        <f>IF(ISNUMBER(#REF!),#REF!,"-")</f>
        <v>-</v>
      </c>
      <c r="AQ228" s="80" t="str">
        <f>IF(ISNUMBER(#REF!),#REF!,"-")</f>
        <v>-</v>
      </c>
      <c r="AR228" s="79" t="str">
        <f>IF(ISNUMBER(#REF!),#REF!,"-")</f>
        <v>-</v>
      </c>
      <c r="AS228" s="80" t="str">
        <f>IF(ISNUMBER(#REF!),#REF!,"-")</f>
        <v>-</v>
      </c>
      <c r="AT228" s="79" t="str">
        <f>IF(ISNUMBER(#REF!),#REF!,"-")</f>
        <v>-</v>
      </c>
      <c r="AU228" s="80" t="str">
        <f>IF(ISNUMBER(#REF!),#REF!,"-")</f>
        <v>-</v>
      </c>
      <c r="AV228" s="79" t="str">
        <f>IF(ISNUMBER(#REF!),#REF!,"-")</f>
        <v>-</v>
      </c>
      <c r="AW228" s="80" t="str">
        <f>IF(ISNUMBER(#REF!),#REF!,"-")</f>
        <v>-</v>
      </c>
      <c r="AX228" s="79" t="str">
        <f>IF(ISNUMBER(#REF!),#REF!,"-")</f>
        <v>-</v>
      </c>
      <c r="AY228" s="80" t="str">
        <f>IF(ISNUMBER(#REF!),#REF!,"-")</f>
        <v>-</v>
      </c>
      <c r="AZ228" s="79" t="str">
        <f>IF(ISNUMBER(#REF!),#REF!,"-")</f>
        <v>-</v>
      </c>
      <c r="BA228" s="80" t="str">
        <f>IF(ISNUMBER(#REF!),#REF!,"-")</f>
        <v>-</v>
      </c>
      <c r="BB228" s="79" t="str">
        <f>IF(ISNUMBER(#REF!),#REF!,"-")</f>
        <v>-</v>
      </c>
      <c r="BC228" s="80" t="str">
        <f>IF(ISNUMBER(#REF!),#REF!,"-")</f>
        <v>-</v>
      </c>
      <c r="BD228" s="79" t="str">
        <f>IF(ISNUMBER(#REF!),#REF!,"-")</f>
        <v>-</v>
      </c>
      <c r="BE228" s="80" t="str">
        <f>IF(ISNUMBER(#REF!),#REF!,"-")</f>
        <v>-</v>
      </c>
      <c r="BF228" s="79" t="str">
        <f>IF(ISNUMBER(#REF!),#REF!,"-")</f>
        <v>-</v>
      </c>
      <c r="BG228" s="80" t="str">
        <f>IF(ISNUMBER(#REF!),#REF!,"-")</f>
        <v>-</v>
      </c>
      <c r="BH228" s="79" t="str">
        <f>IF(ISNUMBER(#REF!),#REF!,"-")</f>
        <v>-</v>
      </c>
      <c r="BI228" s="80" t="str">
        <f>IF(ISNUMBER(#REF!),#REF!,"-")</f>
        <v>-</v>
      </c>
      <c r="BJ228" s="4"/>
      <c r="BK228" s="4"/>
      <c r="BL228" s="4"/>
      <c r="BM228" s="4"/>
      <c r="BN228" s="4"/>
      <c r="BO228" s="4"/>
      <c r="BP228" s="4"/>
      <c r="BQ228" s="4"/>
      <c r="BR228" s="4"/>
      <c r="BS228" s="4"/>
    </row>
    <row r="229" spans="7:71" s="88" customFormat="1" x14ac:dyDescent="0.25">
      <c r="G229" s="75">
        <v>98</v>
      </c>
      <c r="H229" s="79" t="str">
        <f>IF(ISNUMBER(#REF!),#REF!,"-")</f>
        <v>-</v>
      </c>
      <c r="I229" s="80" t="str">
        <f>IF(ISNUMBER(#REF!),#REF!,"-")</f>
        <v>-</v>
      </c>
      <c r="J229" s="79" t="str">
        <f>IF(ISNUMBER(#REF!),#REF!,"-")</f>
        <v>-</v>
      </c>
      <c r="K229" s="80" t="str">
        <f>IF(ISNUMBER(#REF!),#REF!,"-")</f>
        <v>-</v>
      </c>
      <c r="L229" s="79" t="str">
        <f>IF(ISNUMBER(#REF!),#REF!,"-")</f>
        <v>-</v>
      </c>
      <c r="M229" s="80" t="str">
        <f>IF(ISNUMBER(#REF!),#REF!,"-")</f>
        <v>-</v>
      </c>
      <c r="N229" s="79" t="str">
        <f>IF(ISNUMBER(#REF!),#REF!,"-")</f>
        <v>-</v>
      </c>
      <c r="O229" s="80" t="str">
        <f>IF(ISNUMBER(#REF!),#REF!,"-")</f>
        <v>-</v>
      </c>
      <c r="P229" s="79" t="str">
        <f>IF(ISNUMBER(#REF!),#REF!,"-")</f>
        <v>-</v>
      </c>
      <c r="Q229" s="80" t="str">
        <f>IF(ISNUMBER(#REF!),#REF!,"-")</f>
        <v>-</v>
      </c>
      <c r="R229" s="79" t="str">
        <f>IF(ISNUMBER(#REF!),#REF!,"-")</f>
        <v>-</v>
      </c>
      <c r="S229" s="80" t="str">
        <f>IF(ISNUMBER(#REF!),#REF!,"-")</f>
        <v>-</v>
      </c>
      <c r="T229" s="79" t="str">
        <f>IF(ISNUMBER(#REF!),#REF!,"-")</f>
        <v>-</v>
      </c>
      <c r="U229" s="80" t="str">
        <f>IF(ISNUMBER(#REF!),#REF!,"-")</f>
        <v>-</v>
      </c>
      <c r="V229" s="79" t="str">
        <f>IF(ISNUMBER(#REF!),#REF!,"-")</f>
        <v>-</v>
      </c>
      <c r="W229" s="80" t="str">
        <f>IF(ISNUMBER(#REF!),#REF!,"-")</f>
        <v>-</v>
      </c>
      <c r="X229" s="79" t="str">
        <f>IF(ISNUMBER(#REF!),#REF!,"-")</f>
        <v>-</v>
      </c>
      <c r="Y229" s="80" t="str">
        <f>IF(ISNUMBER(#REF!),#REF!,"-")</f>
        <v>-</v>
      </c>
      <c r="Z229" s="79" t="str">
        <f>IF(ISNUMBER(#REF!),#REF!,"-")</f>
        <v>-</v>
      </c>
      <c r="AA229" s="80" t="str">
        <f>IF(ISNUMBER(#REF!),#REF!,"-")</f>
        <v>-</v>
      </c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O229" s="75">
        <v>98</v>
      </c>
      <c r="AP229" s="79" t="str">
        <f>IF(ISNUMBER(#REF!),#REF!,"-")</f>
        <v>-</v>
      </c>
      <c r="AQ229" s="80" t="str">
        <f>IF(ISNUMBER(#REF!),#REF!,"-")</f>
        <v>-</v>
      </c>
      <c r="AR229" s="79" t="str">
        <f>IF(ISNUMBER(#REF!),#REF!,"-")</f>
        <v>-</v>
      </c>
      <c r="AS229" s="80" t="str">
        <f>IF(ISNUMBER(#REF!),#REF!,"-")</f>
        <v>-</v>
      </c>
      <c r="AT229" s="79" t="str">
        <f>IF(ISNUMBER(#REF!),#REF!,"-")</f>
        <v>-</v>
      </c>
      <c r="AU229" s="80" t="str">
        <f>IF(ISNUMBER(#REF!),#REF!,"-")</f>
        <v>-</v>
      </c>
      <c r="AV229" s="79" t="str">
        <f>IF(ISNUMBER(#REF!),#REF!,"-")</f>
        <v>-</v>
      </c>
      <c r="AW229" s="80" t="str">
        <f>IF(ISNUMBER(#REF!),#REF!,"-")</f>
        <v>-</v>
      </c>
      <c r="AX229" s="79" t="str">
        <f>IF(ISNUMBER(#REF!),#REF!,"-")</f>
        <v>-</v>
      </c>
      <c r="AY229" s="80" t="str">
        <f>IF(ISNUMBER(#REF!),#REF!,"-")</f>
        <v>-</v>
      </c>
      <c r="AZ229" s="79" t="str">
        <f>IF(ISNUMBER(#REF!),#REF!,"-")</f>
        <v>-</v>
      </c>
      <c r="BA229" s="80" t="str">
        <f>IF(ISNUMBER(#REF!),#REF!,"-")</f>
        <v>-</v>
      </c>
      <c r="BB229" s="79" t="str">
        <f>IF(ISNUMBER(#REF!),#REF!,"-")</f>
        <v>-</v>
      </c>
      <c r="BC229" s="80" t="str">
        <f>IF(ISNUMBER(#REF!),#REF!,"-")</f>
        <v>-</v>
      </c>
      <c r="BD229" s="79" t="str">
        <f>IF(ISNUMBER(#REF!),#REF!,"-")</f>
        <v>-</v>
      </c>
      <c r="BE229" s="80" t="str">
        <f>IF(ISNUMBER(#REF!),#REF!,"-")</f>
        <v>-</v>
      </c>
      <c r="BF229" s="79" t="str">
        <f>IF(ISNUMBER(#REF!),#REF!,"-")</f>
        <v>-</v>
      </c>
      <c r="BG229" s="80" t="str">
        <f>IF(ISNUMBER(#REF!),#REF!,"-")</f>
        <v>-</v>
      </c>
      <c r="BH229" s="79" t="str">
        <f>IF(ISNUMBER(#REF!),#REF!,"-")</f>
        <v>-</v>
      </c>
      <c r="BI229" s="80" t="str">
        <f>IF(ISNUMBER(#REF!),#REF!,"-")</f>
        <v>-</v>
      </c>
      <c r="BJ229" s="4"/>
      <c r="BK229" s="4"/>
      <c r="BL229" s="4"/>
      <c r="BM229" s="4"/>
      <c r="BN229" s="4"/>
      <c r="BO229" s="4"/>
      <c r="BP229" s="4"/>
      <c r="BQ229" s="4"/>
      <c r="BR229" s="4"/>
      <c r="BS229" s="4"/>
    </row>
    <row r="230" spans="7:71" s="88" customFormat="1" x14ac:dyDescent="0.25">
      <c r="G230" s="75">
        <v>98.5</v>
      </c>
      <c r="H230" s="79" t="str">
        <f>IF(ISNUMBER(#REF!),#REF!,"-")</f>
        <v>-</v>
      </c>
      <c r="I230" s="80" t="str">
        <f>IF(ISNUMBER(#REF!),#REF!,"-")</f>
        <v>-</v>
      </c>
      <c r="J230" s="79" t="str">
        <f>IF(ISNUMBER(#REF!),#REF!,"-")</f>
        <v>-</v>
      </c>
      <c r="K230" s="80" t="str">
        <f>IF(ISNUMBER(#REF!),#REF!,"-")</f>
        <v>-</v>
      </c>
      <c r="L230" s="79" t="str">
        <f>IF(ISNUMBER(#REF!),#REF!,"-")</f>
        <v>-</v>
      </c>
      <c r="M230" s="80" t="str">
        <f>IF(ISNUMBER(#REF!),#REF!,"-")</f>
        <v>-</v>
      </c>
      <c r="N230" s="79" t="str">
        <f>IF(ISNUMBER(#REF!),#REF!,"-")</f>
        <v>-</v>
      </c>
      <c r="O230" s="80" t="str">
        <f>IF(ISNUMBER(#REF!),#REF!,"-")</f>
        <v>-</v>
      </c>
      <c r="P230" s="79" t="str">
        <f>IF(ISNUMBER(#REF!),#REF!,"-")</f>
        <v>-</v>
      </c>
      <c r="Q230" s="80" t="str">
        <f>IF(ISNUMBER(#REF!),#REF!,"-")</f>
        <v>-</v>
      </c>
      <c r="R230" s="79" t="str">
        <f>IF(ISNUMBER(#REF!),#REF!,"-")</f>
        <v>-</v>
      </c>
      <c r="S230" s="80" t="str">
        <f>IF(ISNUMBER(#REF!),#REF!,"-")</f>
        <v>-</v>
      </c>
      <c r="T230" s="79" t="str">
        <f>IF(ISNUMBER(#REF!),#REF!,"-")</f>
        <v>-</v>
      </c>
      <c r="U230" s="80" t="str">
        <f>IF(ISNUMBER(#REF!),#REF!,"-")</f>
        <v>-</v>
      </c>
      <c r="V230" s="79" t="str">
        <f>IF(ISNUMBER(#REF!),#REF!,"-")</f>
        <v>-</v>
      </c>
      <c r="W230" s="80" t="str">
        <f>IF(ISNUMBER(#REF!),#REF!,"-")</f>
        <v>-</v>
      </c>
      <c r="X230" s="79" t="str">
        <f>IF(ISNUMBER(#REF!),#REF!,"-")</f>
        <v>-</v>
      </c>
      <c r="Y230" s="80" t="str">
        <f>IF(ISNUMBER(#REF!),#REF!,"-")</f>
        <v>-</v>
      </c>
      <c r="Z230" s="79" t="str">
        <f>IF(ISNUMBER(#REF!),#REF!,"-")</f>
        <v>-</v>
      </c>
      <c r="AA230" s="80" t="str">
        <f>IF(ISNUMBER(#REF!),#REF!,"-")</f>
        <v>-</v>
      </c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O230" s="75">
        <v>98.5</v>
      </c>
      <c r="AP230" s="79" t="str">
        <f>IF(ISNUMBER(#REF!),#REF!,"-")</f>
        <v>-</v>
      </c>
      <c r="AQ230" s="80" t="str">
        <f>IF(ISNUMBER(#REF!),#REF!,"-")</f>
        <v>-</v>
      </c>
      <c r="AR230" s="79" t="str">
        <f>IF(ISNUMBER(#REF!),#REF!,"-")</f>
        <v>-</v>
      </c>
      <c r="AS230" s="80" t="str">
        <f>IF(ISNUMBER(#REF!),#REF!,"-")</f>
        <v>-</v>
      </c>
      <c r="AT230" s="79" t="str">
        <f>IF(ISNUMBER(#REF!),#REF!,"-")</f>
        <v>-</v>
      </c>
      <c r="AU230" s="80" t="str">
        <f>IF(ISNUMBER(#REF!),#REF!,"-")</f>
        <v>-</v>
      </c>
      <c r="AV230" s="79" t="str">
        <f>IF(ISNUMBER(#REF!),#REF!,"-")</f>
        <v>-</v>
      </c>
      <c r="AW230" s="80" t="str">
        <f>IF(ISNUMBER(#REF!),#REF!,"-")</f>
        <v>-</v>
      </c>
      <c r="AX230" s="79" t="str">
        <f>IF(ISNUMBER(#REF!),#REF!,"-")</f>
        <v>-</v>
      </c>
      <c r="AY230" s="80" t="str">
        <f>IF(ISNUMBER(#REF!),#REF!,"-")</f>
        <v>-</v>
      </c>
      <c r="AZ230" s="79" t="str">
        <f>IF(ISNUMBER(#REF!),#REF!,"-")</f>
        <v>-</v>
      </c>
      <c r="BA230" s="80" t="str">
        <f>IF(ISNUMBER(#REF!),#REF!,"-")</f>
        <v>-</v>
      </c>
      <c r="BB230" s="79" t="str">
        <f>IF(ISNUMBER(#REF!),#REF!,"-")</f>
        <v>-</v>
      </c>
      <c r="BC230" s="80" t="str">
        <f>IF(ISNUMBER(#REF!),#REF!,"-")</f>
        <v>-</v>
      </c>
      <c r="BD230" s="79" t="str">
        <f>IF(ISNUMBER(#REF!),#REF!,"-")</f>
        <v>-</v>
      </c>
      <c r="BE230" s="80" t="str">
        <f>IF(ISNUMBER(#REF!),#REF!,"-")</f>
        <v>-</v>
      </c>
      <c r="BF230" s="79" t="str">
        <f>IF(ISNUMBER(#REF!),#REF!,"-")</f>
        <v>-</v>
      </c>
      <c r="BG230" s="80" t="str">
        <f>IF(ISNUMBER(#REF!),#REF!,"-")</f>
        <v>-</v>
      </c>
      <c r="BH230" s="79" t="str">
        <f>IF(ISNUMBER(#REF!),#REF!,"-")</f>
        <v>-</v>
      </c>
      <c r="BI230" s="80" t="str">
        <f>IF(ISNUMBER(#REF!),#REF!,"-")</f>
        <v>-</v>
      </c>
      <c r="BJ230" s="4"/>
      <c r="BK230" s="4"/>
      <c r="BL230" s="4"/>
      <c r="BM230" s="4"/>
      <c r="BN230" s="4"/>
      <c r="BO230" s="4"/>
      <c r="BP230" s="4"/>
      <c r="BQ230" s="4"/>
      <c r="BR230" s="4"/>
      <c r="BS230" s="4"/>
    </row>
    <row r="231" spans="7:71" s="88" customFormat="1" x14ac:dyDescent="0.25">
      <c r="G231" s="75">
        <v>99</v>
      </c>
      <c r="H231" s="79" t="str">
        <f>IF(ISNUMBER(#REF!),#REF!,"-")</f>
        <v>-</v>
      </c>
      <c r="I231" s="80" t="str">
        <f>IF(ISNUMBER(#REF!),#REF!,"-")</f>
        <v>-</v>
      </c>
      <c r="J231" s="79" t="str">
        <f>IF(ISNUMBER(#REF!),#REF!,"-")</f>
        <v>-</v>
      </c>
      <c r="K231" s="80" t="str">
        <f>IF(ISNUMBER(#REF!),#REF!,"-")</f>
        <v>-</v>
      </c>
      <c r="L231" s="79" t="str">
        <f>IF(ISNUMBER(#REF!),#REF!,"-")</f>
        <v>-</v>
      </c>
      <c r="M231" s="80" t="str">
        <f>IF(ISNUMBER(#REF!),#REF!,"-")</f>
        <v>-</v>
      </c>
      <c r="N231" s="79" t="str">
        <f>IF(ISNUMBER(#REF!),#REF!,"-")</f>
        <v>-</v>
      </c>
      <c r="O231" s="80" t="str">
        <f>IF(ISNUMBER(#REF!),#REF!,"-")</f>
        <v>-</v>
      </c>
      <c r="P231" s="79" t="str">
        <f>IF(ISNUMBER(#REF!),#REF!,"-")</f>
        <v>-</v>
      </c>
      <c r="Q231" s="80" t="str">
        <f>IF(ISNUMBER(#REF!),#REF!,"-")</f>
        <v>-</v>
      </c>
      <c r="R231" s="79" t="str">
        <f>IF(ISNUMBER(#REF!),#REF!,"-")</f>
        <v>-</v>
      </c>
      <c r="S231" s="80" t="str">
        <f>IF(ISNUMBER(#REF!),#REF!,"-")</f>
        <v>-</v>
      </c>
      <c r="T231" s="79" t="str">
        <f>IF(ISNUMBER(#REF!),#REF!,"-")</f>
        <v>-</v>
      </c>
      <c r="U231" s="80" t="str">
        <f>IF(ISNUMBER(#REF!),#REF!,"-")</f>
        <v>-</v>
      </c>
      <c r="V231" s="79" t="str">
        <f>IF(ISNUMBER(#REF!),#REF!,"-")</f>
        <v>-</v>
      </c>
      <c r="W231" s="80" t="str">
        <f>IF(ISNUMBER(#REF!),#REF!,"-")</f>
        <v>-</v>
      </c>
      <c r="X231" s="79" t="str">
        <f>IF(ISNUMBER(#REF!),#REF!,"-")</f>
        <v>-</v>
      </c>
      <c r="Y231" s="80" t="str">
        <f>IF(ISNUMBER(#REF!),#REF!,"-")</f>
        <v>-</v>
      </c>
      <c r="Z231" s="79" t="str">
        <f>IF(ISNUMBER(#REF!),#REF!,"-")</f>
        <v>-</v>
      </c>
      <c r="AA231" s="80" t="str">
        <f>IF(ISNUMBER(#REF!),#REF!,"-")</f>
        <v>-</v>
      </c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O231" s="75">
        <v>99</v>
      </c>
      <c r="AP231" s="79" t="str">
        <f>IF(ISNUMBER(#REF!),#REF!,"-")</f>
        <v>-</v>
      </c>
      <c r="AQ231" s="80" t="str">
        <f>IF(ISNUMBER(#REF!),#REF!,"-")</f>
        <v>-</v>
      </c>
      <c r="AR231" s="79" t="str">
        <f>IF(ISNUMBER(#REF!),#REF!,"-")</f>
        <v>-</v>
      </c>
      <c r="AS231" s="80" t="str">
        <f>IF(ISNUMBER(#REF!),#REF!,"-")</f>
        <v>-</v>
      </c>
      <c r="AT231" s="79" t="str">
        <f>IF(ISNUMBER(#REF!),#REF!,"-")</f>
        <v>-</v>
      </c>
      <c r="AU231" s="80" t="str">
        <f>IF(ISNUMBER(#REF!),#REF!,"-")</f>
        <v>-</v>
      </c>
      <c r="AV231" s="79" t="str">
        <f>IF(ISNUMBER(#REF!),#REF!,"-")</f>
        <v>-</v>
      </c>
      <c r="AW231" s="80" t="str">
        <f>IF(ISNUMBER(#REF!),#REF!,"-")</f>
        <v>-</v>
      </c>
      <c r="AX231" s="79" t="str">
        <f>IF(ISNUMBER(#REF!),#REF!,"-")</f>
        <v>-</v>
      </c>
      <c r="AY231" s="80" t="str">
        <f>IF(ISNUMBER(#REF!),#REF!,"-")</f>
        <v>-</v>
      </c>
      <c r="AZ231" s="79" t="str">
        <f>IF(ISNUMBER(#REF!),#REF!,"-")</f>
        <v>-</v>
      </c>
      <c r="BA231" s="80" t="str">
        <f>IF(ISNUMBER(#REF!),#REF!,"-")</f>
        <v>-</v>
      </c>
      <c r="BB231" s="79" t="str">
        <f>IF(ISNUMBER(#REF!),#REF!,"-")</f>
        <v>-</v>
      </c>
      <c r="BC231" s="80" t="str">
        <f>IF(ISNUMBER(#REF!),#REF!,"-")</f>
        <v>-</v>
      </c>
      <c r="BD231" s="79" t="str">
        <f>IF(ISNUMBER(#REF!),#REF!,"-")</f>
        <v>-</v>
      </c>
      <c r="BE231" s="80" t="str">
        <f>IF(ISNUMBER(#REF!),#REF!,"-")</f>
        <v>-</v>
      </c>
      <c r="BF231" s="79" t="str">
        <f>IF(ISNUMBER(#REF!),#REF!,"-")</f>
        <v>-</v>
      </c>
      <c r="BG231" s="80" t="str">
        <f>IF(ISNUMBER(#REF!),#REF!,"-")</f>
        <v>-</v>
      </c>
      <c r="BH231" s="79" t="str">
        <f>IF(ISNUMBER(#REF!),#REF!,"-")</f>
        <v>-</v>
      </c>
      <c r="BI231" s="80" t="str">
        <f>IF(ISNUMBER(#REF!),#REF!,"-")</f>
        <v>-</v>
      </c>
      <c r="BJ231" s="4"/>
      <c r="BK231" s="4"/>
      <c r="BL231" s="4"/>
      <c r="BM231" s="4"/>
      <c r="BN231" s="4"/>
      <c r="BO231" s="4"/>
      <c r="BP231" s="4"/>
      <c r="BQ231" s="4"/>
      <c r="BR231" s="4"/>
      <c r="BS231" s="4"/>
    </row>
    <row r="232" spans="7:71" s="88" customFormat="1" x14ac:dyDescent="0.25">
      <c r="G232" s="75">
        <v>99.5</v>
      </c>
      <c r="H232" s="79" t="str">
        <f>IF(ISNUMBER(#REF!),#REF!,"-")</f>
        <v>-</v>
      </c>
      <c r="I232" s="80" t="str">
        <f>IF(ISNUMBER(#REF!),#REF!,"-")</f>
        <v>-</v>
      </c>
      <c r="J232" s="79" t="str">
        <f>IF(ISNUMBER(#REF!),#REF!,"-")</f>
        <v>-</v>
      </c>
      <c r="K232" s="80" t="str">
        <f>IF(ISNUMBER(#REF!),#REF!,"-")</f>
        <v>-</v>
      </c>
      <c r="L232" s="79" t="str">
        <f>IF(ISNUMBER(#REF!),#REF!,"-")</f>
        <v>-</v>
      </c>
      <c r="M232" s="80" t="str">
        <f>IF(ISNUMBER(#REF!),#REF!,"-")</f>
        <v>-</v>
      </c>
      <c r="N232" s="79" t="str">
        <f>IF(ISNUMBER(#REF!),#REF!,"-")</f>
        <v>-</v>
      </c>
      <c r="O232" s="80" t="str">
        <f>IF(ISNUMBER(#REF!),#REF!,"-")</f>
        <v>-</v>
      </c>
      <c r="P232" s="79" t="str">
        <f>IF(ISNUMBER(#REF!),#REF!,"-")</f>
        <v>-</v>
      </c>
      <c r="Q232" s="80" t="str">
        <f>IF(ISNUMBER(#REF!),#REF!,"-")</f>
        <v>-</v>
      </c>
      <c r="R232" s="79" t="str">
        <f>IF(ISNUMBER(#REF!),#REF!,"-")</f>
        <v>-</v>
      </c>
      <c r="S232" s="80" t="str">
        <f>IF(ISNUMBER(#REF!),#REF!,"-")</f>
        <v>-</v>
      </c>
      <c r="T232" s="79" t="str">
        <f>IF(ISNUMBER(#REF!),#REF!,"-")</f>
        <v>-</v>
      </c>
      <c r="U232" s="80" t="str">
        <f>IF(ISNUMBER(#REF!),#REF!,"-")</f>
        <v>-</v>
      </c>
      <c r="V232" s="79" t="str">
        <f>IF(ISNUMBER(#REF!),#REF!,"-")</f>
        <v>-</v>
      </c>
      <c r="W232" s="80" t="str">
        <f>IF(ISNUMBER(#REF!),#REF!,"-")</f>
        <v>-</v>
      </c>
      <c r="X232" s="79" t="str">
        <f>IF(ISNUMBER(#REF!),#REF!,"-")</f>
        <v>-</v>
      </c>
      <c r="Y232" s="80" t="str">
        <f>IF(ISNUMBER(#REF!),#REF!,"-")</f>
        <v>-</v>
      </c>
      <c r="Z232" s="79" t="str">
        <f>IF(ISNUMBER(#REF!),#REF!,"-")</f>
        <v>-</v>
      </c>
      <c r="AA232" s="80" t="str">
        <f>IF(ISNUMBER(#REF!),#REF!,"-")</f>
        <v>-</v>
      </c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O232" s="75">
        <v>99.5</v>
      </c>
      <c r="AP232" s="79" t="str">
        <f>IF(ISNUMBER(#REF!),#REF!,"-")</f>
        <v>-</v>
      </c>
      <c r="AQ232" s="80" t="str">
        <f>IF(ISNUMBER(#REF!),#REF!,"-")</f>
        <v>-</v>
      </c>
      <c r="AR232" s="79" t="str">
        <f>IF(ISNUMBER(#REF!),#REF!,"-")</f>
        <v>-</v>
      </c>
      <c r="AS232" s="80" t="str">
        <f>IF(ISNUMBER(#REF!),#REF!,"-")</f>
        <v>-</v>
      </c>
      <c r="AT232" s="79" t="str">
        <f>IF(ISNUMBER(#REF!),#REF!,"-")</f>
        <v>-</v>
      </c>
      <c r="AU232" s="80" t="str">
        <f>IF(ISNUMBER(#REF!),#REF!,"-")</f>
        <v>-</v>
      </c>
      <c r="AV232" s="79" t="str">
        <f>IF(ISNUMBER(#REF!),#REF!,"-")</f>
        <v>-</v>
      </c>
      <c r="AW232" s="80" t="str">
        <f>IF(ISNUMBER(#REF!),#REF!,"-")</f>
        <v>-</v>
      </c>
      <c r="AX232" s="79" t="str">
        <f>IF(ISNUMBER(#REF!),#REF!,"-")</f>
        <v>-</v>
      </c>
      <c r="AY232" s="80" t="str">
        <f>IF(ISNUMBER(#REF!),#REF!,"-")</f>
        <v>-</v>
      </c>
      <c r="AZ232" s="79" t="str">
        <f>IF(ISNUMBER(#REF!),#REF!,"-")</f>
        <v>-</v>
      </c>
      <c r="BA232" s="80" t="str">
        <f>IF(ISNUMBER(#REF!),#REF!,"-")</f>
        <v>-</v>
      </c>
      <c r="BB232" s="79" t="str">
        <f>IF(ISNUMBER(#REF!),#REF!,"-")</f>
        <v>-</v>
      </c>
      <c r="BC232" s="80" t="str">
        <f>IF(ISNUMBER(#REF!),#REF!,"-")</f>
        <v>-</v>
      </c>
      <c r="BD232" s="79" t="str">
        <f>IF(ISNUMBER(#REF!),#REF!,"-")</f>
        <v>-</v>
      </c>
      <c r="BE232" s="80" t="str">
        <f>IF(ISNUMBER(#REF!),#REF!,"-")</f>
        <v>-</v>
      </c>
      <c r="BF232" s="79" t="str">
        <f>IF(ISNUMBER(#REF!),#REF!,"-")</f>
        <v>-</v>
      </c>
      <c r="BG232" s="80" t="str">
        <f>IF(ISNUMBER(#REF!),#REF!,"-")</f>
        <v>-</v>
      </c>
      <c r="BH232" s="79" t="str">
        <f>IF(ISNUMBER(#REF!),#REF!,"-")</f>
        <v>-</v>
      </c>
      <c r="BI232" s="80" t="str">
        <f>IF(ISNUMBER(#REF!),#REF!,"-")</f>
        <v>-</v>
      </c>
      <c r="BJ232" s="4"/>
      <c r="BK232" s="4"/>
      <c r="BL232" s="4"/>
      <c r="BM232" s="4"/>
      <c r="BN232" s="4"/>
      <c r="BO232" s="4"/>
      <c r="BP232" s="4"/>
      <c r="BQ232" s="4"/>
      <c r="BR232" s="4"/>
      <c r="BS232" s="4"/>
    </row>
    <row r="233" spans="7:71" s="88" customFormat="1" x14ac:dyDescent="0.25">
      <c r="G233" s="75">
        <v>100</v>
      </c>
      <c r="H233" s="79" t="str">
        <f>IF(ISNUMBER(#REF!),#REF!,"-")</f>
        <v>-</v>
      </c>
      <c r="I233" s="80" t="str">
        <f>IF(ISNUMBER(#REF!),#REF!,"-")</f>
        <v>-</v>
      </c>
      <c r="J233" s="79" t="str">
        <f>IF(ISNUMBER(#REF!),#REF!,"-")</f>
        <v>-</v>
      </c>
      <c r="K233" s="80" t="str">
        <f>IF(ISNUMBER(#REF!),#REF!,"-")</f>
        <v>-</v>
      </c>
      <c r="L233" s="79" t="str">
        <f>IF(ISNUMBER(#REF!),#REF!,"-")</f>
        <v>-</v>
      </c>
      <c r="M233" s="80" t="str">
        <f>IF(ISNUMBER(#REF!),#REF!,"-")</f>
        <v>-</v>
      </c>
      <c r="N233" s="79" t="str">
        <f>IF(ISNUMBER(#REF!),#REF!,"-")</f>
        <v>-</v>
      </c>
      <c r="O233" s="80" t="str">
        <f>IF(ISNUMBER(#REF!),#REF!,"-")</f>
        <v>-</v>
      </c>
      <c r="P233" s="79" t="str">
        <f>IF(ISNUMBER(#REF!),#REF!,"-")</f>
        <v>-</v>
      </c>
      <c r="Q233" s="80" t="str">
        <f>IF(ISNUMBER(#REF!),#REF!,"-")</f>
        <v>-</v>
      </c>
      <c r="R233" s="79" t="str">
        <f>IF(ISNUMBER(#REF!),#REF!,"-")</f>
        <v>-</v>
      </c>
      <c r="S233" s="80" t="str">
        <f>IF(ISNUMBER(#REF!),#REF!,"-")</f>
        <v>-</v>
      </c>
      <c r="T233" s="79" t="str">
        <f>IF(ISNUMBER(#REF!),#REF!,"-")</f>
        <v>-</v>
      </c>
      <c r="U233" s="80" t="str">
        <f>IF(ISNUMBER(#REF!),#REF!,"-")</f>
        <v>-</v>
      </c>
      <c r="V233" s="79" t="str">
        <f>IF(ISNUMBER(#REF!),#REF!,"-")</f>
        <v>-</v>
      </c>
      <c r="W233" s="80" t="str">
        <f>IF(ISNUMBER(#REF!),#REF!,"-")</f>
        <v>-</v>
      </c>
      <c r="X233" s="79" t="str">
        <f>IF(ISNUMBER(#REF!),#REF!,"-")</f>
        <v>-</v>
      </c>
      <c r="Y233" s="80" t="str">
        <f>IF(ISNUMBER(#REF!),#REF!,"-")</f>
        <v>-</v>
      </c>
      <c r="Z233" s="79" t="str">
        <f>IF(ISNUMBER(#REF!),#REF!,"-")</f>
        <v>-</v>
      </c>
      <c r="AA233" s="80" t="str">
        <f>IF(ISNUMBER(#REF!),#REF!,"-")</f>
        <v>-</v>
      </c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O233" s="75">
        <v>100</v>
      </c>
      <c r="AP233" s="79" t="str">
        <f>IF(ISNUMBER(#REF!),#REF!,"-")</f>
        <v>-</v>
      </c>
      <c r="AQ233" s="80" t="str">
        <f>IF(ISNUMBER(#REF!),#REF!,"-")</f>
        <v>-</v>
      </c>
      <c r="AR233" s="79" t="str">
        <f>IF(ISNUMBER(#REF!),#REF!,"-")</f>
        <v>-</v>
      </c>
      <c r="AS233" s="80" t="str">
        <f>IF(ISNUMBER(#REF!),#REF!,"-")</f>
        <v>-</v>
      </c>
      <c r="AT233" s="79" t="str">
        <f>IF(ISNUMBER(#REF!),#REF!,"-")</f>
        <v>-</v>
      </c>
      <c r="AU233" s="80" t="str">
        <f>IF(ISNUMBER(#REF!),#REF!,"-")</f>
        <v>-</v>
      </c>
      <c r="AV233" s="79" t="str">
        <f>IF(ISNUMBER(#REF!),#REF!,"-")</f>
        <v>-</v>
      </c>
      <c r="AW233" s="80" t="str">
        <f>IF(ISNUMBER(#REF!),#REF!,"-")</f>
        <v>-</v>
      </c>
      <c r="AX233" s="79" t="str">
        <f>IF(ISNUMBER(#REF!),#REF!,"-")</f>
        <v>-</v>
      </c>
      <c r="AY233" s="80" t="str">
        <f>IF(ISNUMBER(#REF!),#REF!,"-")</f>
        <v>-</v>
      </c>
      <c r="AZ233" s="79" t="str">
        <f>IF(ISNUMBER(#REF!),#REF!,"-")</f>
        <v>-</v>
      </c>
      <c r="BA233" s="80" t="str">
        <f>IF(ISNUMBER(#REF!),#REF!,"-")</f>
        <v>-</v>
      </c>
      <c r="BB233" s="79" t="str">
        <f>IF(ISNUMBER(#REF!),#REF!,"-")</f>
        <v>-</v>
      </c>
      <c r="BC233" s="80" t="str">
        <f>IF(ISNUMBER(#REF!),#REF!,"-")</f>
        <v>-</v>
      </c>
      <c r="BD233" s="79" t="str">
        <f>IF(ISNUMBER(#REF!),#REF!,"-")</f>
        <v>-</v>
      </c>
      <c r="BE233" s="80" t="str">
        <f>IF(ISNUMBER(#REF!),#REF!,"-")</f>
        <v>-</v>
      </c>
      <c r="BF233" s="79" t="str">
        <f>IF(ISNUMBER(#REF!),#REF!,"-")</f>
        <v>-</v>
      </c>
      <c r="BG233" s="80" t="str">
        <f>IF(ISNUMBER(#REF!),#REF!,"-")</f>
        <v>-</v>
      </c>
      <c r="BH233" s="79" t="str">
        <f>IF(ISNUMBER(#REF!),#REF!,"-")</f>
        <v>-</v>
      </c>
      <c r="BI233" s="80" t="str">
        <f>IF(ISNUMBER(#REF!),#REF!,"-")</f>
        <v>-</v>
      </c>
      <c r="BJ233" s="4"/>
      <c r="BK233" s="4"/>
      <c r="BL233" s="4"/>
      <c r="BM233" s="4"/>
      <c r="BN233" s="4"/>
      <c r="BO233" s="4"/>
      <c r="BP233" s="4"/>
      <c r="BQ233" s="4"/>
      <c r="BR233" s="4"/>
      <c r="BS233" s="4"/>
    </row>
    <row r="234" spans="7:71" s="88" customFormat="1" x14ac:dyDescent="0.25">
      <c r="G234" s="75">
        <v>100.5</v>
      </c>
      <c r="H234" s="79" t="str">
        <f>IF(ISNUMBER(#REF!),#REF!,"-")</f>
        <v>-</v>
      </c>
      <c r="I234" s="80" t="str">
        <f>IF(ISNUMBER(#REF!),#REF!,"-")</f>
        <v>-</v>
      </c>
      <c r="J234" s="79" t="str">
        <f>IF(ISNUMBER(#REF!),#REF!,"-")</f>
        <v>-</v>
      </c>
      <c r="K234" s="80" t="str">
        <f>IF(ISNUMBER(#REF!),#REF!,"-")</f>
        <v>-</v>
      </c>
      <c r="L234" s="79" t="str">
        <f>IF(ISNUMBER(#REF!),#REF!,"-")</f>
        <v>-</v>
      </c>
      <c r="M234" s="80" t="str">
        <f>IF(ISNUMBER(#REF!),#REF!,"-")</f>
        <v>-</v>
      </c>
      <c r="N234" s="79" t="str">
        <f>IF(ISNUMBER(#REF!),#REF!,"-")</f>
        <v>-</v>
      </c>
      <c r="O234" s="80" t="str">
        <f>IF(ISNUMBER(#REF!),#REF!,"-")</f>
        <v>-</v>
      </c>
      <c r="P234" s="79" t="str">
        <f>IF(ISNUMBER(#REF!),#REF!,"-")</f>
        <v>-</v>
      </c>
      <c r="Q234" s="80" t="str">
        <f>IF(ISNUMBER(#REF!),#REF!,"-")</f>
        <v>-</v>
      </c>
      <c r="R234" s="79" t="str">
        <f>IF(ISNUMBER(#REF!),#REF!,"-")</f>
        <v>-</v>
      </c>
      <c r="S234" s="80" t="str">
        <f>IF(ISNUMBER(#REF!),#REF!,"-")</f>
        <v>-</v>
      </c>
      <c r="T234" s="79" t="str">
        <f>IF(ISNUMBER(#REF!),#REF!,"-")</f>
        <v>-</v>
      </c>
      <c r="U234" s="80" t="str">
        <f>IF(ISNUMBER(#REF!),#REF!,"-")</f>
        <v>-</v>
      </c>
      <c r="V234" s="79" t="str">
        <f>IF(ISNUMBER(#REF!),#REF!,"-")</f>
        <v>-</v>
      </c>
      <c r="W234" s="80" t="str">
        <f>IF(ISNUMBER(#REF!),#REF!,"-")</f>
        <v>-</v>
      </c>
      <c r="X234" s="79" t="str">
        <f>IF(ISNUMBER(#REF!),#REF!,"-")</f>
        <v>-</v>
      </c>
      <c r="Y234" s="80" t="str">
        <f>IF(ISNUMBER(#REF!),#REF!,"-")</f>
        <v>-</v>
      </c>
      <c r="Z234" s="79" t="str">
        <f>IF(ISNUMBER(#REF!),#REF!,"-")</f>
        <v>-</v>
      </c>
      <c r="AA234" s="80" t="str">
        <f>IF(ISNUMBER(#REF!),#REF!,"-")</f>
        <v>-</v>
      </c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O234" s="75">
        <v>100.5</v>
      </c>
      <c r="AP234" s="79" t="str">
        <f>IF(ISNUMBER(#REF!),#REF!,"-")</f>
        <v>-</v>
      </c>
      <c r="AQ234" s="80" t="str">
        <f>IF(ISNUMBER(#REF!),#REF!,"-")</f>
        <v>-</v>
      </c>
      <c r="AR234" s="79" t="str">
        <f>IF(ISNUMBER(#REF!),#REF!,"-")</f>
        <v>-</v>
      </c>
      <c r="AS234" s="80" t="str">
        <f>IF(ISNUMBER(#REF!),#REF!,"-")</f>
        <v>-</v>
      </c>
      <c r="AT234" s="79" t="str">
        <f>IF(ISNUMBER(#REF!),#REF!,"-")</f>
        <v>-</v>
      </c>
      <c r="AU234" s="80" t="str">
        <f>IF(ISNUMBER(#REF!),#REF!,"-")</f>
        <v>-</v>
      </c>
      <c r="AV234" s="79" t="str">
        <f>IF(ISNUMBER(#REF!),#REF!,"-")</f>
        <v>-</v>
      </c>
      <c r="AW234" s="80" t="str">
        <f>IF(ISNUMBER(#REF!),#REF!,"-")</f>
        <v>-</v>
      </c>
      <c r="AX234" s="79" t="str">
        <f>IF(ISNUMBER(#REF!),#REF!,"-")</f>
        <v>-</v>
      </c>
      <c r="AY234" s="80" t="str">
        <f>IF(ISNUMBER(#REF!),#REF!,"-")</f>
        <v>-</v>
      </c>
      <c r="AZ234" s="79" t="str">
        <f>IF(ISNUMBER(#REF!),#REF!,"-")</f>
        <v>-</v>
      </c>
      <c r="BA234" s="80" t="str">
        <f>IF(ISNUMBER(#REF!),#REF!,"-")</f>
        <v>-</v>
      </c>
      <c r="BB234" s="79" t="str">
        <f>IF(ISNUMBER(#REF!),#REF!,"-")</f>
        <v>-</v>
      </c>
      <c r="BC234" s="80" t="str">
        <f>IF(ISNUMBER(#REF!),#REF!,"-")</f>
        <v>-</v>
      </c>
      <c r="BD234" s="79" t="str">
        <f>IF(ISNUMBER(#REF!),#REF!,"-")</f>
        <v>-</v>
      </c>
      <c r="BE234" s="80" t="str">
        <f>IF(ISNUMBER(#REF!),#REF!,"-")</f>
        <v>-</v>
      </c>
      <c r="BF234" s="79" t="str">
        <f>IF(ISNUMBER(#REF!),#REF!,"-")</f>
        <v>-</v>
      </c>
      <c r="BG234" s="80" t="str">
        <f>IF(ISNUMBER(#REF!),#REF!,"-")</f>
        <v>-</v>
      </c>
      <c r="BH234" s="79" t="str">
        <f>IF(ISNUMBER(#REF!),#REF!,"-")</f>
        <v>-</v>
      </c>
      <c r="BI234" s="80" t="str">
        <f>IF(ISNUMBER(#REF!),#REF!,"-")</f>
        <v>-</v>
      </c>
      <c r="BJ234" s="4"/>
      <c r="BK234" s="4"/>
      <c r="BL234" s="4"/>
      <c r="BM234" s="4"/>
      <c r="BN234" s="4"/>
      <c r="BO234" s="4"/>
      <c r="BP234" s="4"/>
      <c r="BQ234" s="4"/>
      <c r="BR234" s="4"/>
      <c r="BS234" s="4"/>
    </row>
    <row r="235" spans="7:71" s="88" customFormat="1" x14ac:dyDescent="0.25">
      <c r="G235" s="75">
        <v>101</v>
      </c>
      <c r="H235" s="79" t="str">
        <f>IF(ISNUMBER(#REF!),#REF!,"-")</f>
        <v>-</v>
      </c>
      <c r="I235" s="80" t="str">
        <f>IF(ISNUMBER(#REF!),#REF!,"-")</f>
        <v>-</v>
      </c>
      <c r="J235" s="79" t="str">
        <f>IF(ISNUMBER(#REF!),#REF!,"-")</f>
        <v>-</v>
      </c>
      <c r="K235" s="80" t="str">
        <f>IF(ISNUMBER(#REF!),#REF!,"-")</f>
        <v>-</v>
      </c>
      <c r="L235" s="79" t="str">
        <f>IF(ISNUMBER(#REF!),#REF!,"-")</f>
        <v>-</v>
      </c>
      <c r="M235" s="80" t="str">
        <f>IF(ISNUMBER(#REF!),#REF!,"-")</f>
        <v>-</v>
      </c>
      <c r="N235" s="79" t="str">
        <f>IF(ISNUMBER(#REF!),#REF!,"-")</f>
        <v>-</v>
      </c>
      <c r="O235" s="80" t="str">
        <f>IF(ISNUMBER(#REF!),#REF!,"-")</f>
        <v>-</v>
      </c>
      <c r="P235" s="79" t="str">
        <f>IF(ISNUMBER(#REF!),#REF!,"-")</f>
        <v>-</v>
      </c>
      <c r="Q235" s="80" t="str">
        <f>IF(ISNUMBER(#REF!),#REF!,"-")</f>
        <v>-</v>
      </c>
      <c r="R235" s="79" t="str">
        <f>IF(ISNUMBER(#REF!),#REF!,"-")</f>
        <v>-</v>
      </c>
      <c r="S235" s="80" t="str">
        <f>IF(ISNUMBER(#REF!),#REF!,"-")</f>
        <v>-</v>
      </c>
      <c r="T235" s="79" t="str">
        <f>IF(ISNUMBER(#REF!),#REF!,"-")</f>
        <v>-</v>
      </c>
      <c r="U235" s="80" t="str">
        <f>IF(ISNUMBER(#REF!),#REF!,"-")</f>
        <v>-</v>
      </c>
      <c r="V235" s="79" t="str">
        <f>IF(ISNUMBER(#REF!),#REF!,"-")</f>
        <v>-</v>
      </c>
      <c r="W235" s="80" t="str">
        <f>IF(ISNUMBER(#REF!),#REF!,"-")</f>
        <v>-</v>
      </c>
      <c r="X235" s="79" t="str">
        <f>IF(ISNUMBER(#REF!),#REF!,"-")</f>
        <v>-</v>
      </c>
      <c r="Y235" s="80" t="str">
        <f>IF(ISNUMBER(#REF!),#REF!,"-")</f>
        <v>-</v>
      </c>
      <c r="Z235" s="79" t="str">
        <f>IF(ISNUMBER(#REF!),#REF!,"-")</f>
        <v>-</v>
      </c>
      <c r="AA235" s="80" t="str">
        <f>IF(ISNUMBER(#REF!),#REF!,"-")</f>
        <v>-</v>
      </c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O235" s="75">
        <v>101</v>
      </c>
      <c r="AP235" s="79" t="str">
        <f>IF(ISNUMBER(#REF!),#REF!,"-")</f>
        <v>-</v>
      </c>
      <c r="AQ235" s="80" t="str">
        <f>IF(ISNUMBER(#REF!),#REF!,"-")</f>
        <v>-</v>
      </c>
      <c r="AR235" s="79" t="str">
        <f>IF(ISNUMBER(#REF!),#REF!,"-")</f>
        <v>-</v>
      </c>
      <c r="AS235" s="80" t="str">
        <f>IF(ISNUMBER(#REF!),#REF!,"-")</f>
        <v>-</v>
      </c>
      <c r="AT235" s="79" t="str">
        <f>IF(ISNUMBER(#REF!),#REF!,"-")</f>
        <v>-</v>
      </c>
      <c r="AU235" s="80" t="str">
        <f>IF(ISNUMBER(#REF!),#REF!,"-")</f>
        <v>-</v>
      </c>
      <c r="AV235" s="79" t="str">
        <f>IF(ISNUMBER(#REF!),#REF!,"-")</f>
        <v>-</v>
      </c>
      <c r="AW235" s="80" t="str">
        <f>IF(ISNUMBER(#REF!),#REF!,"-")</f>
        <v>-</v>
      </c>
      <c r="AX235" s="79" t="str">
        <f>IF(ISNUMBER(#REF!),#REF!,"-")</f>
        <v>-</v>
      </c>
      <c r="AY235" s="80" t="str">
        <f>IF(ISNUMBER(#REF!),#REF!,"-")</f>
        <v>-</v>
      </c>
      <c r="AZ235" s="79" t="str">
        <f>IF(ISNUMBER(#REF!),#REF!,"-")</f>
        <v>-</v>
      </c>
      <c r="BA235" s="80" t="str">
        <f>IF(ISNUMBER(#REF!),#REF!,"-")</f>
        <v>-</v>
      </c>
      <c r="BB235" s="79" t="str">
        <f>IF(ISNUMBER(#REF!),#REF!,"-")</f>
        <v>-</v>
      </c>
      <c r="BC235" s="80" t="str">
        <f>IF(ISNUMBER(#REF!),#REF!,"-")</f>
        <v>-</v>
      </c>
      <c r="BD235" s="79" t="str">
        <f>IF(ISNUMBER(#REF!),#REF!,"-")</f>
        <v>-</v>
      </c>
      <c r="BE235" s="80" t="str">
        <f>IF(ISNUMBER(#REF!),#REF!,"-")</f>
        <v>-</v>
      </c>
      <c r="BF235" s="79" t="str">
        <f>IF(ISNUMBER(#REF!),#REF!,"-")</f>
        <v>-</v>
      </c>
      <c r="BG235" s="80" t="str">
        <f>IF(ISNUMBER(#REF!),#REF!,"-")</f>
        <v>-</v>
      </c>
      <c r="BH235" s="79" t="str">
        <f>IF(ISNUMBER(#REF!),#REF!,"-")</f>
        <v>-</v>
      </c>
      <c r="BI235" s="80" t="str">
        <f>IF(ISNUMBER(#REF!),#REF!,"-")</f>
        <v>-</v>
      </c>
      <c r="BJ235" s="4"/>
      <c r="BK235" s="4"/>
      <c r="BL235" s="4"/>
      <c r="BM235" s="4"/>
      <c r="BN235" s="4"/>
      <c r="BO235" s="4"/>
      <c r="BP235" s="4"/>
      <c r="BQ235" s="4"/>
      <c r="BR235" s="4"/>
      <c r="BS235" s="4"/>
    </row>
    <row r="236" spans="7:71" s="88" customFormat="1" x14ac:dyDescent="0.25">
      <c r="G236" s="75">
        <v>101.5</v>
      </c>
      <c r="H236" s="79" t="str">
        <f>IF(ISNUMBER(#REF!),#REF!,"-")</f>
        <v>-</v>
      </c>
      <c r="I236" s="80" t="str">
        <f>IF(ISNUMBER(#REF!),#REF!,"-")</f>
        <v>-</v>
      </c>
      <c r="J236" s="79" t="str">
        <f>IF(ISNUMBER(#REF!),#REF!,"-")</f>
        <v>-</v>
      </c>
      <c r="K236" s="80" t="str">
        <f>IF(ISNUMBER(#REF!),#REF!,"-")</f>
        <v>-</v>
      </c>
      <c r="L236" s="79" t="str">
        <f>IF(ISNUMBER(#REF!),#REF!,"-")</f>
        <v>-</v>
      </c>
      <c r="M236" s="80" t="str">
        <f>IF(ISNUMBER(#REF!),#REF!,"-")</f>
        <v>-</v>
      </c>
      <c r="N236" s="79" t="str">
        <f>IF(ISNUMBER(#REF!),#REF!,"-")</f>
        <v>-</v>
      </c>
      <c r="O236" s="80" t="str">
        <f>IF(ISNUMBER(#REF!),#REF!,"-")</f>
        <v>-</v>
      </c>
      <c r="P236" s="79" t="str">
        <f>IF(ISNUMBER(#REF!),#REF!,"-")</f>
        <v>-</v>
      </c>
      <c r="Q236" s="80" t="str">
        <f>IF(ISNUMBER(#REF!),#REF!,"-")</f>
        <v>-</v>
      </c>
      <c r="R236" s="79" t="str">
        <f>IF(ISNUMBER(#REF!),#REF!,"-")</f>
        <v>-</v>
      </c>
      <c r="S236" s="80" t="str">
        <f>IF(ISNUMBER(#REF!),#REF!,"-")</f>
        <v>-</v>
      </c>
      <c r="T236" s="79" t="str">
        <f>IF(ISNUMBER(#REF!),#REF!,"-")</f>
        <v>-</v>
      </c>
      <c r="U236" s="80" t="str">
        <f>IF(ISNUMBER(#REF!),#REF!,"-")</f>
        <v>-</v>
      </c>
      <c r="V236" s="79" t="str">
        <f>IF(ISNUMBER(#REF!),#REF!,"-")</f>
        <v>-</v>
      </c>
      <c r="W236" s="80" t="str">
        <f>IF(ISNUMBER(#REF!),#REF!,"-")</f>
        <v>-</v>
      </c>
      <c r="X236" s="79" t="str">
        <f>IF(ISNUMBER(#REF!),#REF!,"-")</f>
        <v>-</v>
      </c>
      <c r="Y236" s="80" t="str">
        <f>IF(ISNUMBER(#REF!),#REF!,"-")</f>
        <v>-</v>
      </c>
      <c r="Z236" s="79" t="str">
        <f>IF(ISNUMBER(#REF!),#REF!,"-")</f>
        <v>-</v>
      </c>
      <c r="AA236" s="80" t="str">
        <f>IF(ISNUMBER(#REF!),#REF!,"-")</f>
        <v>-</v>
      </c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O236" s="75">
        <v>101.5</v>
      </c>
      <c r="AP236" s="79" t="str">
        <f>IF(ISNUMBER(#REF!),#REF!,"-")</f>
        <v>-</v>
      </c>
      <c r="AQ236" s="80" t="str">
        <f>IF(ISNUMBER(#REF!),#REF!,"-")</f>
        <v>-</v>
      </c>
      <c r="AR236" s="79" t="str">
        <f>IF(ISNUMBER(#REF!),#REF!,"-")</f>
        <v>-</v>
      </c>
      <c r="AS236" s="80" t="str">
        <f>IF(ISNUMBER(#REF!),#REF!,"-")</f>
        <v>-</v>
      </c>
      <c r="AT236" s="79" t="str">
        <f>IF(ISNUMBER(#REF!),#REF!,"-")</f>
        <v>-</v>
      </c>
      <c r="AU236" s="80" t="str">
        <f>IF(ISNUMBER(#REF!),#REF!,"-")</f>
        <v>-</v>
      </c>
      <c r="AV236" s="79" t="str">
        <f>IF(ISNUMBER(#REF!),#REF!,"-")</f>
        <v>-</v>
      </c>
      <c r="AW236" s="80" t="str">
        <f>IF(ISNUMBER(#REF!),#REF!,"-")</f>
        <v>-</v>
      </c>
      <c r="AX236" s="79" t="str">
        <f>IF(ISNUMBER(#REF!),#REF!,"-")</f>
        <v>-</v>
      </c>
      <c r="AY236" s="80" t="str">
        <f>IF(ISNUMBER(#REF!),#REF!,"-")</f>
        <v>-</v>
      </c>
      <c r="AZ236" s="79" t="str">
        <f>IF(ISNUMBER(#REF!),#REF!,"-")</f>
        <v>-</v>
      </c>
      <c r="BA236" s="80" t="str">
        <f>IF(ISNUMBER(#REF!),#REF!,"-")</f>
        <v>-</v>
      </c>
      <c r="BB236" s="79" t="str">
        <f>IF(ISNUMBER(#REF!),#REF!,"-")</f>
        <v>-</v>
      </c>
      <c r="BC236" s="80" t="str">
        <f>IF(ISNUMBER(#REF!),#REF!,"-")</f>
        <v>-</v>
      </c>
      <c r="BD236" s="79" t="str">
        <f>IF(ISNUMBER(#REF!),#REF!,"-")</f>
        <v>-</v>
      </c>
      <c r="BE236" s="80" t="str">
        <f>IF(ISNUMBER(#REF!),#REF!,"-")</f>
        <v>-</v>
      </c>
      <c r="BF236" s="79" t="str">
        <f>IF(ISNUMBER(#REF!),#REF!,"-")</f>
        <v>-</v>
      </c>
      <c r="BG236" s="80" t="str">
        <f>IF(ISNUMBER(#REF!),#REF!,"-")</f>
        <v>-</v>
      </c>
      <c r="BH236" s="79" t="str">
        <f>IF(ISNUMBER(#REF!),#REF!,"-")</f>
        <v>-</v>
      </c>
      <c r="BI236" s="80" t="str">
        <f>IF(ISNUMBER(#REF!),#REF!,"-")</f>
        <v>-</v>
      </c>
      <c r="BJ236" s="4"/>
      <c r="BK236" s="4"/>
      <c r="BL236" s="4"/>
      <c r="BM236" s="4"/>
      <c r="BN236" s="4"/>
      <c r="BO236" s="4"/>
      <c r="BP236" s="4"/>
      <c r="BQ236" s="4"/>
      <c r="BR236" s="4"/>
      <c r="BS236" s="4"/>
    </row>
    <row r="237" spans="7:71" s="88" customFormat="1" x14ac:dyDescent="0.25">
      <c r="G237" s="75">
        <v>102</v>
      </c>
      <c r="H237" s="79" t="str">
        <f>IF(ISNUMBER(#REF!),#REF!,"-")</f>
        <v>-</v>
      </c>
      <c r="I237" s="80" t="str">
        <f>IF(ISNUMBER(#REF!),#REF!,"-")</f>
        <v>-</v>
      </c>
      <c r="J237" s="79" t="str">
        <f>IF(ISNUMBER(#REF!),#REF!,"-")</f>
        <v>-</v>
      </c>
      <c r="K237" s="80" t="str">
        <f>IF(ISNUMBER(#REF!),#REF!,"-")</f>
        <v>-</v>
      </c>
      <c r="L237" s="79" t="str">
        <f>IF(ISNUMBER(#REF!),#REF!,"-")</f>
        <v>-</v>
      </c>
      <c r="M237" s="80" t="str">
        <f>IF(ISNUMBER(#REF!),#REF!,"-")</f>
        <v>-</v>
      </c>
      <c r="N237" s="79" t="str">
        <f>IF(ISNUMBER(#REF!),#REF!,"-")</f>
        <v>-</v>
      </c>
      <c r="O237" s="80" t="str">
        <f>IF(ISNUMBER(#REF!),#REF!,"-")</f>
        <v>-</v>
      </c>
      <c r="P237" s="79" t="str">
        <f>IF(ISNUMBER(#REF!),#REF!,"-")</f>
        <v>-</v>
      </c>
      <c r="Q237" s="80" t="str">
        <f>IF(ISNUMBER(#REF!),#REF!,"-")</f>
        <v>-</v>
      </c>
      <c r="R237" s="79" t="str">
        <f>IF(ISNUMBER(#REF!),#REF!,"-")</f>
        <v>-</v>
      </c>
      <c r="S237" s="80" t="str">
        <f>IF(ISNUMBER(#REF!),#REF!,"-")</f>
        <v>-</v>
      </c>
      <c r="T237" s="79" t="str">
        <f>IF(ISNUMBER(#REF!),#REF!,"-")</f>
        <v>-</v>
      </c>
      <c r="U237" s="80" t="str">
        <f>IF(ISNUMBER(#REF!),#REF!,"-")</f>
        <v>-</v>
      </c>
      <c r="V237" s="79" t="str">
        <f>IF(ISNUMBER(#REF!),#REF!,"-")</f>
        <v>-</v>
      </c>
      <c r="W237" s="80" t="str">
        <f>IF(ISNUMBER(#REF!),#REF!,"-")</f>
        <v>-</v>
      </c>
      <c r="X237" s="79" t="str">
        <f>IF(ISNUMBER(#REF!),#REF!,"-")</f>
        <v>-</v>
      </c>
      <c r="Y237" s="80" t="str">
        <f>IF(ISNUMBER(#REF!),#REF!,"-")</f>
        <v>-</v>
      </c>
      <c r="Z237" s="79" t="str">
        <f>IF(ISNUMBER(#REF!),#REF!,"-")</f>
        <v>-</v>
      </c>
      <c r="AA237" s="80" t="str">
        <f>IF(ISNUMBER(#REF!),#REF!,"-")</f>
        <v>-</v>
      </c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O237" s="75">
        <v>102</v>
      </c>
      <c r="AP237" s="79" t="str">
        <f>IF(ISNUMBER(#REF!),#REF!,"-")</f>
        <v>-</v>
      </c>
      <c r="AQ237" s="80" t="str">
        <f>IF(ISNUMBER(#REF!),#REF!,"-")</f>
        <v>-</v>
      </c>
      <c r="AR237" s="79" t="str">
        <f>IF(ISNUMBER(#REF!),#REF!,"-")</f>
        <v>-</v>
      </c>
      <c r="AS237" s="80" t="str">
        <f>IF(ISNUMBER(#REF!),#REF!,"-")</f>
        <v>-</v>
      </c>
      <c r="AT237" s="79" t="str">
        <f>IF(ISNUMBER(#REF!),#REF!,"-")</f>
        <v>-</v>
      </c>
      <c r="AU237" s="80" t="str">
        <f>IF(ISNUMBER(#REF!),#REF!,"-")</f>
        <v>-</v>
      </c>
      <c r="AV237" s="79" t="str">
        <f>IF(ISNUMBER(#REF!),#REF!,"-")</f>
        <v>-</v>
      </c>
      <c r="AW237" s="80" t="str">
        <f>IF(ISNUMBER(#REF!),#REF!,"-")</f>
        <v>-</v>
      </c>
      <c r="AX237" s="79" t="str">
        <f>IF(ISNUMBER(#REF!),#REF!,"-")</f>
        <v>-</v>
      </c>
      <c r="AY237" s="80" t="str">
        <f>IF(ISNUMBER(#REF!),#REF!,"-")</f>
        <v>-</v>
      </c>
      <c r="AZ237" s="79" t="str">
        <f>IF(ISNUMBER(#REF!),#REF!,"-")</f>
        <v>-</v>
      </c>
      <c r="BA237" s="80" t="str">
        <f>IF(ISNUMBER(#REF!),#REF!,"-")</f>
        <v>-</v>
      </c>
      <c r="BB237" s="79" t="str">
        <f>IF(ISNUMBER(#REF!),#REF!,"-")</f>
        <v>-</v>
      </c>
      <c r="BC237" s="80" t="str">
        <f>IF(ISNUMBER(#REF!),#REF!,"-")</f>
        <v>-</v>
      </c>
      <c r="BD237" s="79" t="str">
        <f>IF(ISNUMBER(#REF!),#REF!,"-")</f>
        <v>-</v>
      </c>
      <c r="BE237" s="80" t="str">
        <f>IF(ISNUMBER(#REF!),#REF!,"-")</f>
        <v>-</v>
      </c>
      <c r="BF237" s="79" t="str">
        <f>IF(ISNUMBER(#REF!),#REF!,"-")</f>
        <v>-</v>
      </c>
      <c r="BG237" s="80" t="str">
        <f>IF(ISNUMBER(#REF!),#REF!,"-")</f>
        <v>-</v>
      </c>
      <c r="BH237" s="79" t="str">
        <f>IF(ISNUMBER(#REF!),#REF!,"-")</f>
        <v>-</v>
      </c>
      <c r="BI237" s="80" t="str">
        <f>IF(ISNUMBER(#REF!),#REF!,"-")</f>
        <v>-</v>
      </c>
      <c r="BJ237" s="4"/>
      <c r="BK237" s="4"/>
      <c r="BL237" s="4"/>
      <c r="BM237" s="4"/>
      <c r="BN237" s="4"/>
      <c r="BO237" s="4"/>
      <c r="BP237" s="4"/>
      <c r="BQ237" s="4"/>
      <c r="BR237" s="4"/>
      <c r="BS237" s="4"/>
    </row>
    <row r="238" spans="7:71" s="88" customFormat="1" x14ac:dyDescent="0.25">
      <c r="G238" s="75">
        <v>102.5</v>
      </c>
      <c r="H238" s="79" t="str">
        <f>IF(ISNUMBER(#REF!),#REF!,"-")</f>
        <v>-</v>
      </c>
      <c r="I238" s="80" t="str">
        <f>IF(ISNUMBER(#REF!),#REF!,"-")</f>
        <v>-</v>
      </c>
      <c r="J238" s="79" t="str">
        <f>IF(ISNUMBER(#REF!),#REF!,"-")</f>
        <v>-</v>
      </c>
      <c r="K238" s="80" t="str">
        <f>IF(ISNUMBER(#REF!),#REF!,"-")</f>
        <v>-</v>
      </c>
      <c r="L238" s="79" t="str">
        <f>IF(ISNUMBER(#REF!),#REF!,"-")</f>
        <v>-</v>
      </c>
      <c r="M238" s="80" t="str">
        <f>IF(ISNUMBER(#REF!),#REF!,"-")</f>
        <v>-</v>
      </c>
      <c r="N238" s="79" t="str">
        <f>IF(ISNUMBER(#REF!),#REF!,"-")</f>
        <v>-</v>
      </c>
      <c r="O238" s="80" t="str">
        <f>IF(ISNUMBER(#REF!),#REF!,"-")</f>
        <v>-</v>
      </c>
      <c r="P238" s="79" t="str">
        <f>IF(ISNUMBER(#REF!),#REF!,"-")</f>
        <v>-</v>
      </c>
      <c r="Q238" s="80" t="str">
        <f>IF(ISNUMBER(#REF!),#REF!,"-")</f>
        <v>-</v>
      </c>
      <c r="R238" s="79" t="str">
        <f>IF(ISNUMBER(#REF!),#REF!,"-")</f>
        <v>-</v>
      </c>
      <c r="S238" s="80" t="str">
        <f>IF(ISNUMBER(#REF!),#REF!,"-")</f>
        <v>-</v>
      </c>
      <c r="T238" s="79" t="str">
        <f>IF(ISNUMBER(#REF!),#REF!,"-")</f>
        <v>-</v>
      </c>
      <c r="U238" s="80" t="str">
        <f>IF(ISNUMBER(#REF!),#REF!,"-")</f>
        <v>-</v>
      </c>
      <c r="V238" s="79" t="str">
        <f>IF(ISNUMBER(#REF!),#REF!,"-")</f>
        <v>-</v>
      </c>
      <c r="W238" s="80" t="str">
        <f>IF(ISNUMBER(#REF!),#REF!,"-")</f>
        <v>-</v>
      </c>
      <c r="X238" s="79" t="str">
        <f>IF(ISNUMBER(#REF!),#REF!,"-")</f>
        <v>-</v>
      </c>
      <c r="Y238" s="80" t="str">
        <f>IF(ISNUMBER(#REF!),#REF!,"-")</f>
        <v>-</v>
      </c>
      <c r="Z238" s="79" t="str">
        <f>IF(ISNUMBER(#REF!),#REF!,"-")</f>
        <v>-</v>
      </c>
      <c r="AA238" s="80" t="str">
        <f>IF(ISNUMBER(#REF!),#REF!,"-")</f>
        <v>-</v>
      </c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O238" s="75">
        <v>102.5</v>
      </c>
      <c r="AP238" s="79" t="str">
        <f>IF(ISNUMBER(#REF!),#REF!,"-")</f>
        <v>-</v>
      </c>
      <c r="AQ238" s="80" t="str">
        <f>IF(ISNUMBER(#REF!),#REF!,"-")</f>
        <v>-</v>
      </c>
      <c r="AR238" s="79" t="str">
        <f>IF(ISNUMBER(#REF!),#REF!,"-")</f>
        <v>-</v>
      </c>
      <c r="AS238" s="80" t="str">
        <f>IF(ISNUMBER(#REF!),#REF!,"-")</f>
        <v>-</v>
      </c>
      <c r="AT238" s="79" t="str">
        <f>IF(ISNUMBER(#REF!),#REF!,"-")</f>
        <v>-</v>
      </c>
      <c r="AU238" s="80" t="str">
        <f>IF(ISNUMBER(#REF!),#REF!,"-")</f>
        <v>-</v>
      </c>
      <c r="AV238" s="79" t="str">
        <f>IF(ISNUMBER(#REF!),#REF!,"-")</f>
        <v>-</v>
      </c>
      <c r="AW238" s="80" t="str">
        <f>IF(ISNUMBER(#REF!),#REF!,"-")</f>
        <v>-</v>
      </c>
      <c r="AX238" s="79" t="str">
        <f>IF(ISNUMBER(#REF!),#REF!,"-")</f>
        <v>-</v>
      </c>
      <c r="AY238" s="80" t="str">
        <f>IF(ISNUMBER(#REF!),#REF!,"-")</f>
        <v>-</v>
      </c>
      <c r="AZ238" s="79" t="str">
        <f>IF(ISNUMBER(#REF!),#REF!,"-")</f>
        <v>-</v>
      </c>
      <c r="BA238" s="80" t="str">
        <f>IF(ISNUMBER(#REF!),#REF!,"-")</f>
        <v>-</v>
      </c>
      <c r="BB238" s="79" t="str">
        <f>IF(ISNUMBER(#REF!),#REF!,"-")</f>
        <v>-</v>
      </c>
      <c r="BC238" s="80" t="str">
        <f>IF(ISNUMBER(#REF!),#REF!,"-")</f>
        <v>-</v>
      </c>
      <c r="BD238" s="79" t="str">
        <f>IF(ISNUMBER(#REF!),#REF!,"-")</f>
        <v>-</v>
      </c>
      <c r="BE238" s="80" t="str">
        <f>IF(ISNUMBER(#REF!),#REF!,"-")</f>
        <v>-</v>
      </c>
      <c r="BF238" s="79" t="str">
        <f>IF(ISNUMBER(#REF!),#REF!,"-")</f>
        <v>-</v>
      </c>
      <c r="BG238" s="80" t="str">
        <f>IF(ISNUMBER(#REF!),#REF!,"-")</f>
        <v>-</v>
      </c>
      <c r="BH238" s="79" t="str">
        <f>IF(ISNUMBER(#REF!),#REF!,"-")</f>
        <v>-</v>
      </c>
      <c r="BI238" s="80" t="str">
        <f>IF(ISNUMBER(#REF!),#REF!,"-")</f>
        <v>-</v>
      </c>
      <c r="BJ238" s="4"/>
      <c r="BK238" s="4"/>
      <c r="BL238" s="4"/>
      <c r="BM238" s="4"/>
      <c r="BN238" s="4"/>
      <c r="BO238" s="4"/>
      <c r="BP238" s="4"/>
      <c r="BQ238" s="4"/>
      <c r="BR238" s="4"/>
      <c r="BS238" s="4"/>
    </row>
    <row r="239" spans="7:71" s="88" customFormat="1" x14ac:dyDescent="0.25">
      <c r="G239" s="75">
        <v>103</v>
      </c>
      <c r="H239" s="79" t="str">
        <f>IF(ISNUMBER(#REF!),#REF!,"-")</f>
        <v>-</v>
      </c>
      <c r="I239" s="80" t="str">
        <f>IF(ISNUMBER(#REF!),#REF!,"-")</f>
        <v>-</v>
      </c>
      <c r="J239" s="79" t="str">
        <f>IF(ISNUMBER(#REF!),#REF!,"-")</f>
        <v>-</v>
      </c>
      <c r="K239" s="80" t="str">
        <f>IF(ISNUMBER(#REF!),#REF!,"-")</f>
        <v>-</v>
      </c>
      <c r="L239" s="79" t="str">
        <f>IF(ISNUMBER(#REF!),#REF!,"-")</f>
        <v>-</v>
      </c>
      <c r="M239" s="80" t="str">
        <f>IF(ISNUMBER(#REF!),#REF!,"-")</f>
        <v>-</v>
      </c>
      <c r="N239" s="79" t="str">
        <f>IF(ISNUMBER(#REF!),#REF!,"-")</f>
        <v>-</v>
      </c>
      <c r="O239" s="80" t="str">
        <f>IF(ISNUMBER(#REF!),#REF!,"-")</f>
        <v>-</v>
      </c>
      <c r="P239" s="79" t="str">
        <f>IF(ISNUMBER(#REF!),#REF!,"-")</f>
        <v>-</v>
      </c>
      <c r="Q239" s="80" t="str">
        <f>IF(ISNUMBER(#REF!),#REF!,"-")</f>
        <v>-</v>
      </c>
      <c r="R239" s="79" t="str">
        <f>IF(ISNUMBER(#REF!),#REF!,"-")</f>
        <v>-</v>
      </c>
      <c r="S239" s="80" t="str">
        <f>IF(ISNUMBER(#REF!),#REF!,"-")</f>
        <v>-</v>
      </c>
      <c r="T239" s="79" t="str">
        <f>IF(ISNUMBER(#REF!),#REF!,"-")</f>
        <v>-</v>
      </c>
      <c r="U239" s="80" t="str">
        <f>IF(ISNUMBER(#REF!),#REF!,"-")</f>
        <v>-</v>
      </c>
      <c r="V239" s="79" t="str">
        <f>IF(ISNUMBER(#REF!),#REF!,"-")</f>
        <v>-</v>
      </c>
      <c r="W239" s="80" t="str">
        <f>IF(ISNUMBER(#REF!),#REF!,"-")</f>
        <v>-</v>
      </c>
      <c r="X239" s="79" t="str">
        <f>IF(ISNUMBER(#REF!),#REF!,"-")</f>
        <v>-</v>
      </c>
      <c r="Y239" s="80" t="str">
        <f>IF(ISNUMBER(#REF!),#REF!,"-")</f>
        <v>-</v>
      </c>
      <c r="Z239" s="79" t="str">
        <f>IF(ISNUMBER(#REF!),#REF!,"-")</f>
        <v>-</v>
      </c>
      <c r="AA239" s="80" t="str">
        <f>IF(ISNUMBER(#REF!),#REF!,"-")</f>
        <v>-</v>
      </c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O239" s="75">
        <v>103</v>
      </c>
      <c r="AP239" s="79" t="str">
        <f>IF(ISNUMBER(#REF!),#REF!,"-")</f>
        <v>-</v>
      </c>
      <c r="AQ239" s="80" t="str">
        <f>IF(ISNUMBER(#REF!),#REF!,"-")</f>
        <v>-</v>
      </c>
      <c r="AR239" s="79" t="str">
        <f>IF(ISNUMBER(#REF!),#REF!,"-")</f>
        <v>-</v>
      </c>
      <c r="AS239" s="80" t="str">
        <f>IF(ISNUMBER(#REF!),#REF!,"-")</f>
        <v>-</v>
      </c>
      <c r="AT239" s="79" t="str">
        <f>IF(ISNUMBER(#REF!),#REF!,"-")</f>
        <v>-</v>
      </c>
      <c r="AU239" s="80" t="str">
        <f>IF(ISNUMBER(#REF!),#REF!,"-")</f>
        <v>-</v>
      </c>
      <c r="AV239" s="79" t="str">
        <f>IF(ISNUMBER(#REF!),#REF!,"-")</f>
        <v>-</v>
      </c>
      <c r="AW239" s="80" t="str">
        <f>IF(ISNUMBER(#REF!),#REF!,"-")</f>
        <v>-</v>
      </c>
      <c r="AX239" s="79" t="str">
        <f>IF(ISNUMBER(#REF!),#REF!,"-")</f>
        <v>-</v>
      </c>
      <c r="AY239" s="80" t="str">
        <f>IF(ISNUMBER(#REF!),#REF!,"-")</f>
        <v>-</v>
      </c>
      <c r="AZ239" s="79" t="str">
        <f>IF(ISNUMBER(#REF!),#REF!,"-")</f>
        <v>-</v>
      </c>
      <c r="BA239" s="80" t="str">
        <f>IF(ISNUMBER(#REF!),#REF!,"-")</f>
        <v>-</v>
      </c>
      <c r="BB239" s="79" t="str">
        <f>IF(ISNUMBER(#REF!),#REF!,"-")</f>
        <v>-</v>
      </c>
      <c r="BC239" s="80" t="str">
        <f>IF(ISNUMBER(#REF!),#REF!,"-")</f>
        <v>-</v>
      </c>
      <c r="BD239" s="79" t="str">
        <f>IF(ISNUMBER(#REF!),#REF!,"-")</f>
        <v>-</v>
      </c>
      <c r="BE239" s="80" t="str">
        <f>IF(ISNUMBER(#REF!),#REF!,"-")</f>
        <v>-</v>
      </c>
      <c r="BF239" s="79" t="str">
        <f>IF(ISNUMBER(#REF!),#REF!,"-")</f>
        <v>-</v>
      </c>
      <c r="BG239" s="80" t="str">
        <f>IF(ISNUMBER(#REF!),#REF!,"-")</f>
        <v>-</v>
      </c>
      <c r="BH239" s="79" t="str">
        <f>IF(ISNUMBER(#REF!),#REF!,"-")</f>
        <v>-</v>
      </c>
      <c r="BI239" s="80" t="str">
        <f>IF(ISNUMBER(#REF!),#REF!,"-")</f>
        <v>-</v>
      </c>
      <c r="BJ239" s="4"/>
      <c r="BK239" s="4"/>
      <c r="BL239" s="4"/>
      <c r="BM239" s="4"/>
      <c r="BN239" s="4"/>
      <c r="BO239" s="4"/>
      <c r="BP239" s="4"/>
      <c r="BQ239" s="4"/>
      <c r="BR239" s="4"/>
      <c r="BS239" s="4"/>
    </row>
    <row r="240" spans="7:71" s="88" customFormat="1" x14ac:dyDescent="0.25">
      <c r="G240" s="75">
        <v>103.5</v>
      </c>
      <c r="H240" s="79" t="str">
        <f>IF(ISNUMBER(#REF!),#REF!,"-")</f>
        <v>-</v>
      </c>
      <c r="I240" s="80" t="str">
        <f>IF(ISNUMBER(#REF!),#REF!,"-")</f>
        <v>-</v>
      </c>
      <c r="J240" s="79" t="str">
        <f>IF(ISNUMBER(#REF!),#REF!,"-")</f>
        <v>-</v>
      </c>
      <c r="K240" s="80" t="str">
        <f>IF(ISNUMBER(#REF!),#REF!,"-")</f>
        <v>-</v>
      </c>
      <c r="L240" s="79" t="str">
        <f>IF(ISNUMBER(#REF!),#REF!,"-")</f>
        <v>-</v>
      </c>
      <c r="M240" s="80" t="str">
        <f>IF(ISNUMBER(#REF!),#REF!,"-")</f>
        <v>-</v>
      </c>
      <c r="N240" s="79" t="str">
        <f>IF(ISNUMBER(#REF!),#REF!,"-")</f>
        <v>-</v>
      </c>
      <c r="O240" s="80" t="str">
        <f>IF(ISNUMBER(#REF!),#REF!,"-")</f>
        <v>-</v>
      </c>
      <c r="P240" s="79" t="str">
        <f>IF(ISNUMBER(#REF!),#REF!,"-")</f>
        <v>-</v>
      </c>
      <c r="Q240" s="80" t="str">
        <f>IF(ISNUMBER(#REF!),#REF!,"-")</f>
        <v>-</v>
      </c>
      <c r="R240" s="79" t="str">
        <f>IF(ISNUMBER(#REF!),#REF!,"-")</f>
        <v>-</v>
      </c>
      <c r="S240" s="80" t="str">
        <f>IF(ISNUMBER(#REF!),#REF!,"-")</f>
        <v>-</v>
      </c>
      <c r="T240" s="79" t="str">
        <f>IF(ISNUMBER(#REF!),#REF!,"-")</f>
        <v>-</v>
      </c>
      <c r="U240" s="80" t="str">
        <f>IF(ISNUMBER(#REF!),#REF!,"-")</f>
        <v>-</v>
      </c>
      <c r="V240" s="79" t="str">
        <f>IF(ISNUMBER(#REF!),#REF!,"-")</f>
        <v>-</v>
      </c>
      <c r="W240" s="80" t="str">
        <f>IF(ISNUMBER(#REF!),#REF!,"-")</f>
        <v>-</v>
      </c>
      <c r="X240" s="79" t="str">
        <f>IF(ISNUMBER(#REF!),#REF!,"-")</f>
        <v>-</v>
      </c>
      <c r="Y240" s="80" t="str">
        <f>IF(ISNUMBER(#REF!),#REF!,"-")</f>
        <v>-</v>
      </c>
      <c r="Z240" s="79" t="str">
        <f>IF(ISNUMBER(#REF!),#REF!,"-")</f>
        <v>-</v>
      </c>
      <c r="AA240" s="80" t="str">
        <f>IF(ISNUMBER(#REF!),#REF!,"-")</f>
        <v>-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O240" s="75">
        <v>103.5</v>
      </c>
      <c r="AP240" s="79" t="str">
        <f>IF(ISNUMBER(#REF!),#REF!,"-")</f>
        <v>-</v>
      </c>
      <c r="AQ240" s="80" t="str">
        <f>IF(ISNUMBER(#REF!),#REF!,"-")</f>
        <v>-</v>
      </c>
      <c r="AR240" s="79" t="str">
        <f>IF(ISNUMBER(#REF!),#REF!,"-")</f>
        <v>-</v>
      </c>
      <c r="AS240" s="80" t="str">
        <f>IF(ISNUMBER(#REF!),#REF!,"-")</f>
        <v>-</v>
      </c>
      <c r="AT240" s="79" t="str">
        <f>IF(ISNUMBER(#REF!),#REF!,"-")</f>
        <v>-</v>
      </c>
      <c r="AU240" s="80" t="str">
        <f>IF(ISNUMBER(#REF!),#REF!,"-")</f>
        <v>-</v>
      </c>
      <c r="AV240" s="79" t="str">
        <f>IF(ISNUMBER(#REF!),#REF!,"-")</f>
        <v>-</v>
      </c>
      <c r="AW240" s="80" t="str">
        <f>IF(ISNUMBER(#REF!),#REF!,"-")</f>
        <v>-</v>
      </c>
      <c r="AX240" s="79" t="str">
        <f>IF(ISNUMBER(#REF!),#REF!,"-")</f>
        <v>-</v>
      </c>
      <c r="AY240" s="80" t="str">
        <f>IF(ISNUMBER(#REF!),#REF!,"-")</f>
        <v>-</v>
      </c>
      <c r="AZ240" s="79" t="str">
        <f>IF(ISNUMBER(#REF!),#REF!,"-")</f>
        <v>-</v>
      </c>
      <c r="BA240" s="80" t="str">
        <f>IF(ISNUMBER(#REF!),#REF!,"-")</f>
        <v>-</v>
      </c>
      <c r="BB240" s="79" t="str">
        <f>IF(ISNUMBER(#REF!),#REF!,"-")</f>
        <v>-</v>
      </c>
      <c r="BC240" s="80" t="str">
        <f>IF(ISNUMBER(#REF!),#REF!,"-")</f>
        <v>-</v>
      </c>
      <c r="BD240" s="79" t="str">
        <f>IF(ISNUMBER(#REF!),#REF!,"-")</f>
        <v>-</v>
      </c>
      <c r="BE240" s="80" t="str">
        <f>IF(ISNUMBER(#REF!),#REF!,"-")</f>
        <v>-</v>
      </c>
      <c r="BF240" s="79" t="str">
        <f>IF(ISNUMBER(#REF!),#REF!,"-")</f>
        <v>-</v>
      </c>
      <c r="BG240" s="80" t="str">
        <f>IF(ISNUMBER(#REF!),#REF!,"-")</f>
        <v>-</v>
      </c>
      <c r="BH240" s="79" t="str">
        <f>IF(ISNUMBER(#REF!),#REF!,"-")</f>
        <v>-</v>
      </c>
      <c r="BI240" s="80" t="str">
        <f>IF(ISNUMBER(#REF!),#REF!,"-")</f>
        <v>-</v>
      </c>
      <c r="BJ240" s="4"/>
      <c r="BK240" s="4"/>
      <c r="BL240" s="4"/>
      <c r="BM240" s="4"/>
      <c r="BN240" s="4"/>
      <c r="BO240" s="4"/>
      <c r="BP240" s="4"/>
      <c r="BQ240" s="4"/>
      <c r="BR240" s="4"/>
      <c r="BS240" s="4"/>
    </row>
    <row r="241" spans="7:71" s="88" customFormat="1" x14ac:dyDescent="0.25">
      <c r="G241" s="75">
        <v>104</v>
      </c>
      <c r="H241" s="79" t="str">
        <f>IF(ISNUMBER(#REF!),#REF!,"-")</f>
        <v>-</v>
      </c>
      <c r="I241" s="80" t="str">
        <f>IF(ISNUMBER(#REF!),#REF!,"-")</f>
        <v>-</v>
      </c>
      <c r="J241" s="79" t="str">
        <f>IF(ISNUMBER(#REF!),#REF!,"-")</f>
        <v>-</v>
      </c>
      <c r="K241" s="80" t="str">
        <f>IF(ISNUMBER(#REF!),#REF!,"-")</f>
        <v>-</v>
      </c>
      <c r="L241" s="79" t="str">
        <f>IF(ISNUMBER(#REF!),#REF!,"-")</f>
        <v>-</v>
      </c>
      <c r="M241" s="80" t="str">
        <f>IF(ISNUMBER(#REF!),#REF!,"-")</f>
        <v>-</v>
      </c>
      <c r="N241" s="79" t="str">
        <f>IF(ISNUMBER(#REF!),#REF!,"-")</f>
        <v>-</v>
      </c>
      <c r="O241" s="80" t="str">
        <f>IF(ISNUMBER(#REF!),#REF!,"-")</f>
        <v>-</v>
      </c>
      <c r="P241" s="79" t="str">
        <f>IF(ISNUMBER(#REF!),#REF!,"-")</f>
        <v>-</v>
      </c>
      <c r="Q241" s="80" t="str">
        <f>IF(ISNUMBER(#REF!),#REF!,"-")</f>
        <v>-</v>
      </c>
      <c r="R241" s="79" t="str">
        <f>IF(ISNUMBER(#REF!),#REF!,"-")</f>
        <v>-</v>
      </c>
      <c r="S241" s="80" t="str">
        <f>IF(ISNUMBER(#REF!),#REF!,"-")</f>
        <v>-</v>
      </c>
      <c r="T241" s="79" t="str">
        <f>IF(ISNUMBER(#REF!),#REF!,"-")</f>
        <v>-</v>
      </c>
      <c r="U241" s="80" t="str">
        <f>IF(ISNUMBER(#REF!),#REF!,"-")</f>
        <v>-</v>
      </c>
      <c r="V241" s="79" t="str">
        <f>IF(ISNUMBER(#REF!),#REF!,"-")</f>
        <v>-</v>
      </c>
      <c r="W241" s="80" t="str">
        <f>IF(ISNUMBER(#REF!),#REF!,"-")</f>
        <v>-</v>
      </c>
      <c r="X241" s="79" t="str">
        <f>IF(ISNUMBER(#REF!),#REF!,"-")</f>
        <v>-</v>
      </c>
      <c r="Y241" s="80" t="str">
        <f>IF(ISNUMBER(#REF!),#REF!,"-")</f>
        <v>-</v>
      </c>
      <c r="Z241" s="79" t="str">
        <f>IF(ISNUMBER(#REF!),#REF!,"-")</f>
        <v>-</v>
      </c>
      <c r="AA241" s="80" t="str">
        <f>IF(ISNUMBER(#REF!),#REF!,"-")</f>
        <v>-</v>
      </c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O241" s="75">
        <v>104</v>
      </c>
      <c r="AP241" s="79" t="str">
        <f>IF(ISNUMBER(#REF!),#REF!,"-")</f>
        <v>-</v>
      </c>
      <c r="AQ241" s="80" t="str">
        <f>IF(ISNUMBER(#REF!),#REF!,"-")</f>
        <v>-</v>
      </c>
      <c r="AR241" s="79" t="str">
        <f>IF(ISNUMBER(#REF!),#REF!,"-")</f>
        <v>-</v>
      </c>
      <c r="AS241" s="80" t="str">
        <f>IF(ISNUMBER(#REF!),#REF!,"-")</f>
        <v>-</v>
      </c>
      <c r="AT241" s="79" t="str">
        <f>IF(ISNUMBER(#REF!),#REF!,"-")</f>
        <v>-</v>
      </c>
      <c r="AU241" s="80" t="str">
        <f>IF(ISNUMBER(#REF!),#REF!,"-")</f>
        <v>-</v>
      </c>
      <c r="AV241" s="79" t="str">
        <f>IF(ISNUMBER(#REF!),#REF!,"-")</f>
        <v>-</v>
      </c>
      <c r="AW241" s="80" t="str">
        <f>IF(ISNUMBER(#REF!),#REF!,"-")</f>
        <v>-</v>
      </c>
      <c r="AX241" s="79" t="str">
        <f>IF(ISNUMBER(#REF!),#REF!,"-")</f>
        <v>-</v>
      </c>
      <c r="AY241" s="80" t="str">
        <f>IF(ISNUMBER(#REF!),#REF!,"-")</f>
        <v>-</v>
      </c>
      <c r="AZ241" s="79" t="str">
        <f>IF(ISNUMBER(#REF!),#REF!,"-")</f>
        <v>-</v>
      </c>
      <c r="BA241" s="80" t="str">
        <f>IF(ISNUMBER(#REF!),#REF!,"-")</f>
        <v>-</v>
      </c>
      <c r="BB241" s="79" t="str">
        <f>IF(ISNUMBER(#REF!),#REF!,"-")</f>
        <v>-</v>
      </c>
      <c r="BC241" s="80" t="str">
        <f>IF(ISNUMBER(#REF!),#REF!,"-")</f>
        <v>-</v>
      </c>
      <c r="BD241" s="79" t="str">
        <f>IF(ISNUMBER(#REF!),#REF!,"-")</f>
        <v>-</v>
      </c>
      <c r="BE241" s="80" t="str">
        <f>IF(ISNUMBER(#REF!),#REF!,"-")</f>
        <v>-</v>
      </c>
      <c r="BF241" s="79" t="str">
        <f>IF(ISNUMBER(#REF!),#REF!,"-")</f>
        <v>-</v>
      </c>
      <c r="BG241" s="80" t="str">
        <f>IF(ISNUMBER(#REF!),#REF!,"-")</f>
        <v>-</v>
      </c>
      <c r="BH241" s="79" t="str">
        <f>IF(ISNUMBER(#REF!),#REF!,"-")</f>
        <v>-</v>
      </c>
      <c r="BI241" s="80" t="str">
        <f>IF(ISNUMBER(#REF!),#REF!,"-")</f>
        <v>-</v>
      </c>
      <c r="BJ241" s="4"/>
      <c r="BK241" s="4"/>
      <c r="BL241" s="4"/>
      <c r="BM241" s="4"/>
      <c r="BN241" s="4"/>
      <c r="BO241" s="4"/>
      <c r="BP241" s="4"/>
      <c r="BQ241" s="4"/>
      <c r="BR241" s="4"/>
      <c r="BS241" s="4"/>
    </row>
    <row r="242" spans="7:71" s="88" customFormat="1" x14ac:dyDescent="0.25">
      <c r="G242" s="75">
        <v>104.5</v>
      </c>
      <c r="H242" s="79" t="str">
        <f>IF(ISNUMBER(#REF!),#REF!,"-")</f>
        <v>-</v>
      </c>
      <c r="I242" s="80" t="str">
        <f>IF(ISNUMBER(#REF!),#REF!,"-")</f>
        <v>-</v>
      </c>
      <c r="J242" s="79" t="str">
        <f>IF(ISNUMBER(#REF!),#REF!,"-")</f>
        <v>-</v>
      </c>
      <c r="K242" s="80" t="str">
        <f>IF(ISNUMBER(#REF!),#REF!,"-")</f>
        <v>-</v>
      </c>
      <c r="L242" s="79" t="str">
        <f>IF(ISNUMBER(#REF!),#REF!,"-")</f>
        <v>-</v>
      </c>
      <c r="M242" s="80" t="str">
        <f>IF(ISNUMBER(#REF!),#REF!,"-")</f>
        <v>-</v>
      </c>
      <c r="N242" s="79" t="str">
        <f>IF(ISNUMBER(#REF!),#REF!,"-")</f>
        <v>-</v>
      </c>
      <c r="O242" s="80" t="str">
        <f>IF(ISNUMBER(#REF!),#REF!,"-")</f>
        <v>-</v>
      </c>
      <c r="P242" s="79" t="str">
        <f>IF(ISNUMBER(#REF!),#REF!,"-")</f>
        <v>-</v>
      </c>
      <c r="Q242" s="80" t="str">
        <f>IF(ISNUMBER(#REF!),#REF!,"-")</f>
        <v>-</v>
      </c>
      <c r="R242" s="79" t="str">
        <f>IF(ISNUMBER(#REF!),#REF!,"-")</f>
        <v>-</v>
      </c>
      <c r="S242" s="80" t="str">
        <f>IF(ISNUMBER(#REF!),#REF!,"-")</f>
        <v>-</v>
      </c>
      <c r="T242" s="79" t="str">
        <f>IF(ISNUMBER(#REF!),#REF!,"-")</f>
        <v>-</v>
      </c>
      <c r="U242" s="80" t="str">
        <f>IF(ISNUMBER(#REF!),#REF!,"-")</f>
        <v>-</v>
      </c>
      <c r="V242" s="79" t="str">
        <f>IF(ISNUMBER(#REF!),#REF!,"-")</f>
        <v>-</v>
      </c>
      <c r="W242" s="80" t="str">
        <f>IF(ISNUMBER(#REF!),#REF!,"-")</f>
        <v>-</v>
      </c>
      <c r="X242" s="79" t="str">
        <f>IF(ISNUMBER(#REF!),#REF!,"-")</f>
        <v>-</v>
      </c>
      <c r="Y242" s="80" t="str">
        <f>IF(ISNUMBER(#REF!),#REF!,"-")</f>
        <v>-</v>
      </c>
      <c r="Z242" s="79" t="str">
        <f>IF(ISNUMBER(#REF!),#REF!,"-")</f>
        <v>-</v>
      </c>
      <c r="AA242" s="80" t="str">
        <f>IF(ISNUMBER(#REF!),#REF!,"-")</f>
        <v>-</v>
      </c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O242" s="75">
        <v>104.5</v>
      </c>
      <c r="AP242" s="79" t="str">
        <f>IF(ISNUMBER(#REF!),#REF!,"-")</f>
        <v>-</v>
      </c>
      <c r="AQ242" s="80" t="str">
        <f>IF(ISNUMBER(#REF!),#REF!,"-")</f>
        <v>-</v>
      </c>
      <c r="AR242" s="79" t="str">
        <f>IF(ISNUMBER(#REF!),#REF!,"-")</f>
        <v>-</v>
      </c>
      <c r="AS242" s="80" t="str">
        <f>IF(ISNUMBER(#REF!),#REF!,"-")</f>
        <v>-</v>
      </c>
      <c r="AT242" s="79" t="str">
        <f>IF(ISNUMBER(#REF!),#REF!,"-")</f>
        <v>-</v>
      </c>
      <c r="AU242" s="80" t="str">
        <f>IF(ISNUMBER(#REF!),#REF!,"-")</f>
        <v>-</v>
      </c>
      <c r="AV242" s="79" t="str">
        <f>IF(ISNUMBER(#REF!),#REF!,"-")</f>
        <v>-</v>
      </c>
      <c r="AW242" s="80" t="str">
        <f>IF(ISNUMBER(#REF!),#REF!,"-")</f>
        <v>-</v>
      </c>
      <c r="AX242" s="79" t="str">
        <f>IF(ISNUMBER(#REF!),#REF!,"-")</f>
        <v>-</v>
      </c>
      <c r="AY242" s="80" t="str">
        <f>IF(ISNUMBER(#REF!),#REF!,"-")</f>
        <v>-</v>
      </c>
      <c r="AZ242" s="79" t="str">
        <f>IF(ISNUMBER(#REF!),#REF!,"-")</f>
        <v>-</v>
      </c>
      <c r="BA242" s="80" t="str">
        <f>IF(ISNUMBER(#REF!),#REF!,"-")</f>
        <v>-</v>
      </c>
      <c r="BB242" s="79" t="str">
        <f>IF(ISNUMBER(#REF!),#REF!,"-")</f>
        <v>-</v>
      </c>
      <c r="BC242" s="80" t="str">
        <f>IF(ISNUMBER(#REF!),#REF!,"-")</f>
        <v>-</v>
      </c>
      <c r="BD242" s="79" t="str">
        <f>IF(ISNUMBER(#REF!),#REF!,"-")</f>
        <v>-</v>
      </c>
      <c r="BE242" s="80" t="str">
        <f>IF(ISNUMBER(#REF!),#REF!,"-")</f>
        <v>-</v>
      </c>
      <c r="BF242" s="79" t="str">
        <f>IF(ISNUMBER(#REF!),#REF!,"-")</f>
        <v>-</v>
      </c>
      <c r="BG242" s="80" t="str">
        <f>IF(ISNUMBER(#REF!),#REF!,"-")</f>
        <v>-</v>
      </c>
      <c r="BH242" s="79" t="str">
        <f>IF(ISNUMBER(#REF!),#REF!,"-")</f>
        <v>-</v>
      </c>
      <c r="BI242" s="80" t="str">
        <f>IF(ISNUMBER(#REF!),#REF!,"-")</f>
        <v>-</v>
      </c>
      <c r="BJ242" s="4"/>
      <c r="BK242" s="4"/>
      <c r="BL242" s="4"/>
      <c r="BM242" s="4"/>
      <c r="BN242" s="4"/>
      <c r="BO242" s="4"/>
      <c r="BP242" s="4"/>
      <c r="BQ242" s="4"/>
      <c r="BR242" s="4"/>
      <c r="BS242" s="4"/>
    </row>
    <row r="243" spans="7:71" s="88" customFormat="1" x14ac:dyDescent="0.25">
      <c r="G243" s="75">
        <v>105</v>
      </c>
      <c r="H243" s="79" t="str">
        <f>IF(ISNUMBER(#REF!),#REF!,"-")</f>
        <v>-</v>
      </c>
      <c r="I243" s="80" t="str">
        <f>IF(ISNUMBER(#REF!),#REF!,"-")</f>
        <v>-</v>
      </c>
      <c r="J243" s="79" t="str">
        <f>IF(ISNUMBER(#REF!),#REF!,"-")</f>
        <v>-</v>
      </c>
      <c r="K243" s="80" t="str">
        <f>IF(ISNUMBER(#REF!),#REF!,"-")</f>
        <v>-</v>
      </c>
      <c r="L243" s="79" t="str">
        <f>IF(ISNUMBER(#REF!),#REF!,"-")</f>
        <v>-</v>
      </c>
      <c r="M243" s="80" t="str">
        <f>IF(ISNUMBER(#REF!),#REF!,"-")</f>
        <v>-</v>
      </c>
      <c r="N243" s="79" t="str">
        <f>IF(ISNUMBER(#REF!),#REF!,"-")</f>
        <v>-</v>
      </c>
      <c r="O243" s="80" t="str">
        <f>IF(ISNUMBER(#REF!),#REF!,"-")</f>
        <v>-</v>
      </c>
      <c r="P243" s="79" t="str">
        <f>IF(ISNUMBER(#REF!),#REF!,"-")</f>
        <v>-</v>
      </c>
      <c r="Q243" s="80" t="str">
        <f>IF(ISNUMBER(#REF!),#REF!,"-")</f>
        <v>-</v>
      </c>
      <c r="R243" s="79" t="str">
        <f>IF(ISNUMBER(#REF!),#REF!,"-")</f>
        <v>-</v>
      </c>
      <c r="S243" s="80" t="str">
        <f>IF(ISNUMBER(#REF!),#REF!,"-")</f>
        <v>-</v>
      </c>
      <c r="T243" s="79" t="str">
        <f>IF(ISNUMBER(#REF!),#REF!,"-")</f>
        <v>-</v>
      </c>
      <c r="U243" s="80" t="str">
        <f>IF(ISNUMBER(#REF!),#REF!,"-")</f>
        <v>-</v>
      </c>
      <c r="V243" s="79" t="str">
        <f>IF(ISNUMBER(#REF!),#REF!,"-")</f>
        <v>-</v>
      </c>
      <c r="W243" s="80" t="str">
        <f>IF(ISNUMBER(#REF!),#REF!,"-")</f>
        <v>-</v>
      </c>
      <c r="X243" s="79" t="str">
        <f>IF(ISNUMBER(#REF!),#REF!,"-")</f>
        <v>-</v>
      </c>
      <c r="Y243" s="80" t="str">
        <f>IF(ISNUMBER(#REF!),#REF!,"-")</f>
        <v>-</v>
      </c>
      <c r="Z243" s="79" t="str">
        <f>IF(ISNUMBER(#REF!),#REF!,"-")</f>
        <v>-</v>
      </c>
      <c r="AA243" s="80" t="str">
        <f>IF(ISNUMBER(#REF!),#REF!,"-")</f>
        <v>-</v>
      </c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O243" s="75">
        <v>105</v>
      </c>
      <c r="AP243" s="79" t="str">
        <f>IF(ISNUMBER(#REF!),#REF!,"-")</f>
        <v>-</v>
      </c>
      <c r="AQ243" s="80" t="str">
        <f>IF(ISNUMBER(#REF!),#REF!,"-")</f>
        <v>-</v>
      </c>
      <c r="AR243" s="79" t="str">
        <f>IF(ISNUMBER(#REF!),#REF!,"-")</f>
        <v>-</v>
      </c>
      <c r="AS243" s="80" t="str">
        <f>IF(ISNUMBER(#REF!),#REF!,"-")</f>
        <v>-</v>
      </c>
      <c r="AT243" s="79" t="str">
        <f>IF(ISNUMBER(#REF!),#REF!,"-")</f>
        <v>-</v>
      </c>
      <c r="AU243" s="80" t="str">
        <f>IF(ISNUMBER(#REF!),#REF!,"-")</f>
        <v>-</v>
      </c>
      <c r="AV243" s="79" t="str">
        <f>IF(ISNUMBER(#REF!),#REF!,"-")</f>
        <v>-</v>
      </c>
      <c r="AW243" s="80" t="str">
        <f>IF(ISNUMBER(#REF!),#REF!,"-")</f>
        <v>-</v>
      </c>
      <c r="AX243" s="79" t="str">
        <f>IF(ISNUMBER(#REF!),#REF!,"-")</f>
        <v>-</v>
      </c>
      <c r="AY243" s="80" t="str">
        <f>IF(ISNUMBER(#REF!),#REF!,"-")</f>
        <v>-</v>
      </c>
      <c r="AZ243" s="79" t="str">
        <f>IF(ISNUMBER(#REF!),#REF!,"-")</f>
        <v>-</v>
      </c>
      <c r="BA243" s="80" t="str">
        <f>IF(ISNUMBER(#REF!),#REF!,"-")</f>
        <v>-</v>
      </c>
      <c r="BB243" s="79" t="str">
        <f>IF(ISNUMBER(#REF!),#REF!,"-")</f>
        <v>-</v>
      </c>
      <c r="BC243" s="80" t="str">
        <f>IF(ISNUMBER(#REF!),#REF!,"-")</f>
        <v>-</v>
      </c>
      <c r="BD243" s="79" t="str">
        <f>IF(ISNUMBER(#REF!),#REF!,"-")</f>
        <v>-</v>
      </c>
      <c r="BE243" s="80" t="str">
        <f>IF(ISNUMBER(#REF!),#REF!,"-")</f>
        <v>-</v>
      </c>
      <c r="BF243" s="79" t="str">
        <f>IF(ISNUMBER(#REF!),#REF!,"-")</f>
        <v>-</v>
      </c>
      <c r="BG243" s="80" t="str">
        <f>IF(ISNUMBER(#REF!),#REF!,"-")</f>
        <v>-</v>
      </c>
      <c r="BH243" s="79" t="str">
        <f>IF(ISNUMBER(#REF!),#REF!,"-")</f>
        <v>-</v>
      </c>
      <c r="BI243" s="80" t="str">
        <f>IF(ISNUMBER(#REF!),#REF!,"-")</f>
        <v>-</v>
      </c>
      <c r="BJ243" s="4"/>
      <c r="BK243" s="4"/>
      <c r="BL243" s="4"/>
      <c r="BM243" s="4"/>
      <c r="BN243" s="4"/>
      <c r="BO243" s="4"/>
      <c r="BP243" s="4"/>
      <c r="BQ243" s="4"/>
      <c r="BR243" s="4"/>
      <c r="BS243" s="4"/>
    </row>
    <row r="244" spans="7:71" s="88" customFormat="1" x14ac:dyDescent="0.25">
      <c r="G244" s="75">
        <v>105.5</v>
      </c>
      <c r="H244" s="79" t="str">
        <f>IF(ISNUMBER(#REF!),#REF!,"-")</f>
        <v>-</v>
      </c>
      <c r="I244" s="80" t="str">
        <f>IF(ISNUMBER(#REF!),#REF!,"-")</f>
        <v>-</v>
      </c>
      <c r="J244" s="79" t="str">
        <f>IF(ISNUMBER(#REF!),#REF!,"-")</f>
        <v>-</v>
      </c>
      <c r="K244" s="80" t="str">
        <f>IF(ISNUMBER(#REF!),#REF!,"-")</f>
        <v>-</v>
      </c>
      <c r="L244" s="79" t="str">
        <f>IF(ISNUMBER(#REF!),#REF!,"-")</f>
        <v>-</v>
      </c>
      <c r="M244" s="80" t="str">
        <f>IF(ISNUMBER(#REF!),#REF!,"-")</f>
        <v>-</v>
      </c>
      <c r="N244" s="79" t="str">
        <f>IF(ISNUMBER(#REF!),#REF!,"-")</f>
        <v>-</v>
      </c>
      <c r="O244" s="80" t="str">
        <f>IF(ISNUMBER(#REF!),#REF!,"-")</f>
        <v>-</v>
      </c>
      <c r="P244" s="79" t="str">
        <f>IF(ISNUMBER(#REF!),#REF!,"-")</f>
        <v>-</v>
      </c>
      <c r="Q244" s="80" t="str">
        <f>IF(ISNUMBER(#REF!),#REF!,"-")</f>
        <v>-</v>
      </c>
      <c r="R244" s="79" t="str">
        <f>IF(ISNUMBER(#REF!),#REF!,"-")</f>
        <v>-</v>
      </c>
      <c r="S244" s="80" t="str">
        <f>IF(ISNUMBER(#REF!),#REF!,"-")</f>
        <v>-</v>
      </c>
      <c r="T244" s="79" t="str">
        <f>IF(ISNUMBER(#REF!),#REF!,"-")</f>
        <v>-</v>
      </c>
      <c r="U244" s="80" t="str">
        <f>IF(ISNUMBER(#REF!),#REF!,"-")</f>
        <v>-</v>
      </c>
      <c r="V244" s="79" t="str">
        <f>IF(ISNUMBER(#REF!),#REF!,"-")</f>
        <v>-</v>
      </c>
      <c r="W244" s="80" t="str">
        <f>IF(ISNUMBER(#REF!),#REF!,"-")</f>
        <v>-</v>
      </c>
      <c r="X244" s="79" t="str">
        <f>IF(ISNUMBER(#REF!),#REF!,"-")</f>
        <v>-</v>
      </c>
      <c r="Y244" s="80" t="str">
        <f>IF(ISNUMBER(#REF!),#REF!,"-")</f>
        <v>-</v>
      </c>
      <c r="Z244" s="79" t="str">
        <f>IF(ISNUMBER(#REF!),#REF!,"-")</f>
        <v>-</v>
      </c>
      <c r="AA244" s="80" t="str">
        <f>IF(ISNUMBER(#REF!),#REF!,"-")</f>
        <v>-</v>
      </c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O244" s="75">
        <v>105.5</v>
      </c>
      <c r="AP244" s="79" t="str">
        <f>IF(ISNUMBER(#REF!),#REF!,"-")</f>
        <v>-</v>
      </c>
      <c r="AQ244" s="80" t="str">
        <f>IF(ISNUMBER(#REF!),#REF!,"-")</f>
        <v>-</v>
      </c>
      <c r="AR244" s="79" t="str">
        <f>IF(ISNUMBER(#REF!),#REF!,"-")</f>
        <v>-</v>
      </c>
      <c r="AS244" s="80" t="str">
        <f>IF(ISNUMBER(#REF!),#REF!,"-")</f>
        <v>-</v>
      </c>
      <c r="AT244" s="79" t="str">
        <f>IF(ISNUMBER(#REF!),#REF!,"-")</f>
        <v>-</v>
      </c>
      <c r="AU244" s="80" t="str">
        <f>IF(ISNUMBER(#REF!),#REF!,"-")</f>
        <v>-</v>
      </c>
      <c r="AV244" s="79" t="str">
        <f>IF(ISNUMBER(#REF!),#REF!,"-")</f>
        <v>-</v>
      </c>
      <c r="AW244" s="80" t="str">
        <f>IF(ISNUMBER(#REF!),#REF!,"-")</f>
        <v>-</v>
      </c>
      <c r="AX244" s="79" t="str">
        <f>IF(ISNUMBER(#REF!),#REF!,"-")</f>
        <v>-</v>
      </c>
      <c r="AY244" s="80" t="str">
        <f>IF(ISNUMBER(#REF!),#REF!,"-")</f>
        <v>-</v>
      </c>
      <c r="AZ244" s="79" t="str">
        <f>IF(ISNUMBER(#REF!),#REF!,"-")</f>
        <v>-</v>
      </c>
      <c r="BA244" s="80" t="str">
        <f>IF(ISNUMBER(#REF!),#REF!,"-")</f>
        <v>-</v>
      </c>
      <c r="BB244" s="79" t="str">
        <f>IF(ISNUMBER(#REF!),#REF!,"-")</f>
        <v>-</v>
      </c>
      <c r="BC244" s="80" t="str">
        <f>IF(ISNUMBER(#REF!),#REF!,"-")</f>
        <v>-</v>
      </c>
      <c r="BD244" s="79" t="str">
        <f>IF(ISNUMBER(#REF!),#REF!,"-")</f>
        <v>-</v>
      </c>
      <c r="BE244" s="80" t="str">
        <f>IF(ISNUMBER(#REF!),#REF!,"-")</f>
        <v>-</v>
      </c>
      <c r="BF244" s="79" t="str">
        <f>IF(ISNUMBER(#REF!),#REF!,"-")</f>
        <v>-</v>
      </c>
      <c r="BG244" s="80" t="str">
        <f>IF(ISNUMBER(#REF!),#REF!,"-")</f>
        <v>-</v>
      </c>
      <c r="BH244" s="79" t="str">
        <f>IF(ISNUMBER(#REF!),#REF!,"-")</f>
        <v>-</v>
      </c>
      <c r="BI244" s="80" t="str">
        <f>IF(ISNUMBER(#REF!),#REF!,"-")</f>
        <v>-</v>
      </c>
      <c r="BJ244" s="4"/>
      <c r="BK244" s="4"/>
      <c r="BL244" s="4"/>
      <c r="BM244" s="4"/>
      <c r="BN244" s="4"/>
      <c r="BO244" s="4"/>
      <c r="BP244" s="4"/>
      <c r="BQ244" s="4"/>
      <c r="BR244" s="4"/>
      <c r="BS244" s="4"/>
    </row>
    <row r="245" spans="7:71" s="88" customFormat="1" x14ac:dyDescent="0.25">
      <c r="G245" s="75">
        <v>106</v>
      </c>
      <c r="H245" s="79" t="str">
        <f>IF(ISNUMBER(#REF!),#REF!,"-")</f>
        <v>-</v>
      </c>
      <c r="I245" s="80" t="str">
        <f>IF(ISNUMBER(#REF!),#REF!,"-")</f>
        <v>-</v>
      </c>
      <c r="J245" s="79" t="str">
        <f>IF(ISNUMBER(#REF!),#REF!,"-")</f>
        <v>-</v>
      </c>
      <c r="K245" s="80" t="str">
        <f>IF(ISNUMBER(#REF!),#REF!,"-")</f>
        <v>-</v>
      </c>
      <c r="L245" s="79" t="str">
        <f>IF(ISNUMBER(#REF!),#REF!,"-")</f>
        <v>-</v>
      </c>
      <c r="M245" s="80" t="str">
        <f>IF(ISNUMBER(#REF!),#REF!,"-")</f>
        <v>-</v>
      </c>
      <c r="N245" s="79" t="str">
        <f>IF(ISNUMBER(#REF!),#REF!,"-")</f>
        <v>-</v>
      </c>
      <c r="O245" s="80" t="str">
        <f>IF(ISNUMBER(#REF!),#REF!,"-")</f>
        <v>-</v>
      </c>
      <c r="P245" s="79" t="str">
        <f>IF(ISNUMBER(#REF!),#REF!,"-")</f>
        <v>-</v>
      </c>
      <c r="Q245" s="80" t="str">
        <f>IF(ISNUMBER(#REF!),#REF!,"-")</f>
        <v>-</v>
      </c>
      <c r="R245" s="79" t="str">
        <f>IF(ISNUMBER(#REF!),#REF!,"-")</f>
        <v>-</v>
      </c>
      <c r="S245" s="80" t="str">
        <f>IF(ISNUMBER(#REF!),#REF!,"-")</f>
        <v>-</v>
      </c>
      <c r="T245" s="79" t="str">
        <f>IF(ISNUMBER(#REF!),#REF!,"-")</f>
        <v>-</v>
      </c>
      <c r="U245" s="80" t="str">
        <f>IF(ISNUMBER(#REF!),#REF!,"-")</f>
        <v>-</v>
      </c>
      <c r="V245" s="79" t="str">
        <f>IF(ISNUMBER(#REF!),#REF!,"-")</f>
        <v>-</v>
      </c>
      <c r="W245" s="80" t="str">
        <f>IF(ISNUMBER(#REF!),#REF!,"-")</f>
        <v>-</v>
      </c>
      <c r="X245" s="79" t="str">
        <f>IF(ISNUMBER(#REF!),#REF!,"-")</f>
        <v>-</v>
      </c>
      <c r="Y245" s="80" t="str">
        <f>IF(ISNUMBER(#REF!),#REF!,"-")</f>
        <v>-</v>
      </c>
      <c r="Z245" s="79" t="str">
        <f>IF(ISNUMBER(#REF!),#REF!,"-")</f>
        <v>-</v>
      </c>
      <c r="AA245" s="80" t="str">
        <f>IF(ISNUMBER(#REF!),#REF!,"-")</f>
        <v>-</v>
      </c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O245" s="75">
        <v>106</v>
      </c>
      <c r="AP245" s="79" t="str">
        <f>IF(ISNUMBER(#REF!),#REF!,"-")</f>
        <v>-</v>
      </c>
      <c r="AQ245" s="80" t="str">
        <f>IF(ISNUMBER(#REF!),#REF!,"-")</f>
        <v>-</v>
      </c>
      <c r="AR245" s="79" t="str">
        <f>IF(ISNUMBER(#REF!),#REF!,"-")</f>
        <v>-</v>
      </c>
      <c r="AS245" s="80" t="str">
        <f>IF(ISNUMBER(#REF!),#REF!,"-")</f>
        <v>-</v>
      </c>
      <c r="AT245" s="79" t="str">
        <f>IF(ISNUMBER(#REF!),#REF!,"-")</f>
        <v>-</v>
      </c>
      <c r="AU245" s="80" t="str">
        <f>IF(ISNUMBER(#REF!),#REF!,"-")</f>
        <v>-</v>
      </c>
      <c r="AV245" s="79" t="str">
        <f>IF(ISNUMBER(#REF!),#REF!,"-")</f>
        <v>-</v>
      </c>
      <c r="AW245" s="80" t="str">
        <f>IF(ISNUMBER(#REF!),#REF!,"-")</f>
        <v>-</v>
      </c>
      <c r="AX245" s="79" t="str">
        <f>IF(ISNUMBER(#REF!),#REF!,"-")</f>
        <v>-</v>
      </c>
      <c r="AY245" s="80" t="str">
        <f>IF(ISNUMBER(#REF!),#REF!,"-")</f>
        <v>-</v>
      </c>
      <c r="AZ245" s="79" t="str">
        <f>IF(ISNUMBER(#REF!),#REF!,"-")</f>
        <v>-</v>
      </c>
      <c r="BA245" s="80" t="str">
        <f>IF(ISNUMBER(#REF!),#REF!,"-")</f>
        <v>-</v>
      </c>
      <c r="BB245" s="79" t="str">
        <f>IF(ISNUMBER(#REF!),#REF!,"-")</f>
        <v>-</v>
      </c>
      <c r="BC245" s="80" t="str">
        <f>IF(ISNUMBER(#REF!),#REF!,"-")</f>
        <v>-</v>
      </c>
      <c r="BD245" s="79" t="str">
        <f>IF(ISNUMBER(#REF!),#REF!,"-")</f>
        <v>-</v>
      </c>
      <c r="BE245" s="80" t="str">
        <f>IF(ISNUMBER(#REF!),#REF!,"-")</f>
        <v>-</v>
      </c>
      <c r="BF245" s="79" t="str">
        <f>IF(ISNUMBER(#REF!),#REF!,"-")</f>
        <v>-</v>
      </c>
      <c r="BG245" s="80" t="str">
        <f>IF(ISNUMBER(#REF!),#REF!,"-")</f>
        <v>-</v>
      </c>
      <c r="BH245" s="79" t="str">
        <f>IF(ISNUMBER(#REF!),#REF!,"-")</f>
        <v>-</v>
      </c>
      <c r="BI245" s="80" t="str">
        <f>IF(ISNUMBER(#REF!),#REF!,"-")</f>
        <v>-</v>
      </c>
      <c r="BJ245" s="4"/>
      <c r="BK245" s="4"/>
      <c r="BL245" s="4"/>
      <c r="BM245" s="4"/>
      <c r="BN245" s="4"/>
      <c r="BO245" s="4"/>
      <c r="BP245" s="4"/>
      <c r="BQ245" s="4"/>
      <c r="BR245" s="4"/>
      <c r="BS245" s="4"/>
    </row>
    <row r="246" spans="7:71" s="88" customFormat="1" x14ac:dyDescent="0.25">
      <c r="G246" s="75">
        <v>106.5</v>
      </c>
      <c r="H246" s="79" t="str">
        <f>IF(ISNUMBER(#REF!),#REF!,"-")</f>
        <v>-</v>
      </c>
      <c r="I246" s="80" t="str">
        <f>IF(ISNUMBER(#REF!),#REF!,"-")</f>
        <v>-</v>
      </c>
      <c r="J246" s="79" t="str">
        <f>IF(ISNUMBER(#REF!),#REF!,"-")</f>
        <v>-</v>
      </c>
      <c r="K246" s="80" t="str">
        <f>IF(ISNUMBER(#REF!),#REF!,"-")</f>
        <v>-</v>
      </c>
      <c r="L246" s="79" t="str">
        <f>IF(ISNUMBER(#REF!),#REF!,"-")</f>
        <v>-</v>
      </c>
      <c r="M246" s="80" t="str">
        <f>IF(ISNUMBER(#REF!),#REF!,"-")</f>
        <v>-</v>
      </c>
      <c r="N246" s="79" t="str">
        <f>IF(ISNUMBER(#REF!),#REF!,"-")</f>
        <v>-</v>
      </c>
      <c r="O246" s="80" t="str">
        <f>IF(ISNUMBER(#REF!),#REF!,"-")</f>
        <v>-</v>
      </c>
      <c r="P246" s="79" t="str">
        <f>IF(ISNUMBER(#REF!),#REF!,"-")</f>
        <v>-</v>
      </c>
      <c r="Q246" s="80" t="str">
        <f>IF(ISNUMBER(#REF!),#REF!,"-")</f>
        <v>-</v>
      </c>
      <c r="R246" s="79" t="str">
        <f>IF(ISNUMBER(#REF!),#REF!,"-")</f>
        <v>-</v>
      </c>
      <c r="S246" s="80" t="str">
        <f>IF(ISNUMBER(#REF!),#REF!,"-")</f>
        <v>-</v>
      </c>
      <c r="T246" s="79" t="str">
        <f>IF(ISNUMBER(#REF!),#REF!,"-")</f>
        <v>-</v>
      </c>
      <c r="U246" s="80" t="str">
        <f>IF(ISNUMBER(#REF!),#REF!,"-")</f>
        <v>-</v>
      </c>
      <c r="V246" s="79" t="str">
        <f>IF(ISNUMBER(#REF!),#REF!,"-")</f>
        <v>-</v>
      </c>
      <c r="W246" s="80" t="str">
        <f>IF(ISNUMBER(#REF!),#REF!,"-")</f>
        <v>-</v>
      </c>
      <c r="X246" s="79" t="str">
        <f>IF(ISNUMBER(#REF!),#REF!,"-")</f>
        <v>-</v>
      </c>
      <c r="Y246" s="80" t="str">
        <f>IF(ISNUMBER(#REF!),#REF!,"-")</f>
        <v>-</v>
      </c>
      <c r="Z246" s="79" t="str">
        <f>IF(ISNUMBER(#REF!),#REF!,"-")</f>
        <v>-</v>
      </c>
      <c r="AA246" s="80" t="str">
        <f>IF(ISNUMBER(#REF!),#REF!,"-")</f>
        <v>-</v>
      </c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O246" s="75">
        <v>106.5</v>
      </c>
      <c r="AP246" s="79" t="str">
        <f>IF(ISNUMBER(#REF!),#REF!,"-")</f>
        <v>-</v>
      </c>
      <c r="AQ246" s="80" t="str">
        <f>IF(ISNUMBER(#REF!),#REF!,"-")</f>
        <v>-</v>
      </c>
      <c r="AR246" s="79" t="str">
        <f>IF(ISNUMBER(#REF!),#REF!,"-")</f>
        <v>-</v>
      </c>
      <c r="AS246" s="80" t="str">
        <f>IF(ISNUMBER(#REF!),#REF!,"-")</f>
        <v>-</v>
      </c>
      <c r="AT246" s="79" t="str">
        <f>IF(ISNUMBER(#REF!),#REF!,"-")</f>
        <v>-</v>
      </c>
      <c r="AU246" s="80" t="str">
        <f>IF(ISNUMBER(#REF!),#REF!,"-")</f>
        <v>-</v>
      </c>
      <c r="AV246" s="79" t="str">
        <f>IF(ISNUMBER(#REF!),#REF!,"-")</f>
        <v>-</v>
      </c>
      <c r="AW246" s="80" t="str">
        <f>IF(ISNUMBER(#REF!),#REF!,"-")</f>
        <v>-</v>
      </c>
      <c r="AX246" s="79" t="str">
        <f>IF(ISNUMBER(#REF!),#REF!,"-")</f>
        <v>-</v>
      </c>
      <c r="AY246" s="80" t="str">
        <f>IF(ISNUMBER(#REF!),#REF!,"-")</f>
        <v>-</v>
      </c>
      <c r="AZ246" s="79" t="str">
        <f>IF(ISNUMBER(#REF!),#REF!,"-")</f>
        <v>-</v>
      </c>
      <c r="BA246" s="80" t="str">
        <f>IF(ISNUMBER(#REF!),#REF!,"-")</f>
        <v>-</v>
      </c>
      <c r="BB246" s="79" t="str">
        <f>IF(ISNUMBER(#REF!),#REF!,"-")</f>
        <v>-</v>
      </c>
      <c r="BC246" s="80" t="str">
        <f>IF(ISNUMBER(#REF!),#REF!,"-")</f>
        <v>-</v>
      </c>
      <c r="BD246" s="79" t="str">
        <f>IF(ISNUMBER(#REF!),#REF!,"-")</f>
        <v>-</v>
      </c>
      <c r="BE246" s="80" t="str">
        <f>IF(ISNUMBER(#REF!),#REF!,"-")</f>
        <v>-</v>
      </c>
      <c r="BF246" s="79" t="str">
        <f>IF(ISNUMBER(#REF!),#REF!,"-")</f>
        <v>-</v>
      </c>
      <c r="BG246" s="80" t="str">
        <f>IF(ISNUMBER(#REF!),#REF!,"-")</f>
        <v>-</v>
      </c>
      <c r="BH246" s="79" t="str">
        <f>IF(ISNUMBER(#REF!),#REF!,"-")</f>
        <v>-</v>
      </c>
      <c r="BI246" s="80" t="str">
        <f>IF(ISNUMBER(#REF!),#REF!,"-")</f>
        <v>-</v>
      </c>
      <c r="BJ246" s="4"/>
      <c r="BK246" s="4"/>
      <c r="BL246" s="4"/>
      <c r="BM246" s="4"/>
      <c r="BN246" s="4"/>
      <c r="BO246" s="4"/>
      <c r="BP246" s="4"/>
      <c r="BQ246" s="4"/>
      <c r="BR246" s="4"/>
      <c r="BS246" s="4"/>
    </row>
    <row r="247" spans="7:71" s="88" customFormat="1" x14ac:dyDescent="0.25">
      <c r="G247" s="75">
        <v>107</v>
      </c>
      <c r="H247" s="79" t="str">
        <f>IF(ISNUMBER(#REF!),#REF!,"-")</f>
        <v>-</v>
      </c>
      <c r="I247" s="80" t="str">
        <f>IF(ISNUMBER(#REF!),#REF!,"-")</f>
        <v>-</v>
      </c>
      <c r="J247" s="79" t="str">
        <f>IF(ISNUMBER(#REF!),#REF!,"-")</f>
        <v>-</v>
      </c>
      <c r="K247" s="80" t="str">
        <f>IF(ISNUMBER(#REF!),#REF!,"-")</f>
        <v>-</v>
      </c>
      <c r="L247" s="79" t="str">
        <f>IF(ISNUMBER(#REF!),#REF!,"-")</f>
        <v>-</v>
      </c>
      <c r="M247" s="80" t="str">
        <f>IF(ISNUMBER(#REF!),#REF!,"-")</f>
        <v>-</v>
      </c>
      <c r="N247" s="79" t="str">
        <f>IF(ISNUMBER(#REF!),#REF!,"-")</f>
        <v>-</v>
      </c>
      <c r="O247" s="80" t="str">
        <f>IF(ISNUMBER(#REF!),#REF!,"-")</f>
        <v>-</v>
      </c>
      <c r="P247" s="79" t="str">
        <f>IF(ISNUMBER(#REF!),#REF!,"-")</f>
        <v>-</v>
      </c>
      <c r="Q247" s="80" t="str">
        <f>IF(ISNUMBER(#REF!),#REF!,"-")</f>
        <v>-</v>
      </c>
      <c r="R247" s="79" t="str">
        <f>IF(ISNUMBER(#REF!),#REF!,"-")</f>
        <v>-</v>
      </c>
      <c r="S247" s="80" t="str">
        <f>IF(ISNUMBER(#REF!),#REF!,"-")</f>
        <v>-</v>
      </c>
      <c r="T247" s="79" t="str">
        <f>IF(ISNUMBER(#REF!),#REF!,"-")</f>
        <v>-</v>
      </c>
      <c r="U247" s="80" t="str">
        <f>IF(ISNUMBER(#REF!),#REF!,"-")</f>
        <v>-</v>
      </c>
      <c r="V247" s="79" t="str">
        <f>IF(ISNUMBER(#REF!),#REF!,"-")</f>
        <v>-</v>
      </c>
      <c r="W247" s="80" t="str">
        <f>IF(ISNUMBER(#REF!),#REF!,"-")</f>
        <v>-</v>
      </c>
      <c r="X247" s="79" t="str">
        <f>IF(ISNUMBER(#REF!),#REF!,"-")</f>
        <v>-</v>
      </c>
      <c r="Y247" s="80" t="str">
        <f>IF(ISNUMBER(#REF!),#REF!,"-")</f>
        <v>-</v>
      </c>
      <c r="Z247" s="79" t="str">
        <f>IF(ISNUMBER(#REF!),#REF!,"-")</f>
        <v>-</v>
      </c>
      <c r="AA247" s="80" t="str">
        <f>IF(ISNUMBER(#REF!),#REF!,"-")</f>
        <v>-</v>
      </c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O247" s="75">
        <v>107</v>
      </c>
      <c r="AP247" s="79" t="str">
        <f>IF(ISNUMBER(#REF!),#REF!,"-")</f>
        <v>-</v>
      </c>
      <c r="AQ247" s="80" t="str">
        <f>IF(ISNUMBER(#REF!),#REF!,"-")</f>
        <v>-</v>
      </c>
      <c r="AR247" s="79" t="str">
        <f>IF(ISNUMBER(#REF!),#REF!,"-")</f>
        <v>-</v>
      </c>
      <c r="AS247" s="80" t="str">
        <f>IF(ISNUMBER(#REF!),#REF!,"-")</f>
        <v>-</v>
      </c>
      <c r="AT247" s="79" t="str">
        <f>IF(ISNUMBER(#REF!),#REF!,"-")</f>
        <v>-</v>
      </c>
      <c r="AU247" s="80" t="str">
        <f>IF(ISNUMBER(#REF!),#REF!,"-")</f>
        <v>-</v>
      </c>
      <c r="AV247" s="79" t="str">
        <f>IF(ISNUMBER(#REF!),#REF!,"-")</f>
        <v>-</v>
      </c>
      <c r="AW247" s="80" t="str">
        <f>IF(ISNUMBER(#REF!),#REF!,"-")</f>
        <v>-</v>
      </c>
      <c r="AX247" s="79" t="str">
        <f>IF(ISNUMBER(#REF!),#REF!,"-")</f>
        <v>-</v>
      </c>
      <c r="AY247" s="80" t="str">
        <f>IF(ISNUMBER(#REF!),#REF!,"-")</f>
        <v>-</v>
      </c>
      <c r="AZ247" s="79" t="str">
        <f>IF(ISNUMBER(#REF!),#REF!,"-")</f>
        <v>-</v>
      </c>
      <c r="BA247" s="80" t="str">
        <f>IF(ISNUMBER(#REF!),#REF!,"-")</f>
        <v>-</v>
      </c>
      <c r="BB247" s="79" t="str">
        <f>IF(ISNUMBER(#REF!),#REF!,"-")</f>
        <v>-</v>
      </c>
      <c r="BC247" s="80" t="str">
        <f>IF(ISNUMBER(#REF!),#REF!,"-")</f>
        <v>-</v>
      </c>
      <c r="BD247" s="79" t="str">
        <f>IF(ISNUMBER(#REF!),#REF!,"-")</f>
        <v>-</v>
      </c>
      <c r="BE247" s="80" t="str">
        <f>IF(ISNUMBER(#REF!),#REF!,"-")</f>
        <v>-</v>
      </c>
      <c r="BF247" s="79" t="str">
        <f>IF(ISNUMBER(#REF!),#REF!,"-")</f>
        <v>-</v>
      </c>
      <c r="BG247" s="80" t="str">
        <f>IF(ISNUMBER(#REF!),#REF!,"-")</f>
        <v>-</v>
      </c>
      <c r="BH247" s="79" t="str">
        <f>IF(ISNUMBER(#REF!),#REF!,"-")</f>
        <v>-</v>
      </c>
      <c r="BI247" s="80" t="str">
        <f>IF(ISNUMBER(#REF!),#REF!,"-")</f>
        <v>-</v>
      </c>
      <c r="BJ247" s="4"/>
      <c r="BK247" s="4"/>
      <c r="BL247" s="4"/>
      <c r="BM247" s="4"/>
      <c r="BN247" s="4"/>
      <c r="BO247" s="4"/>
      <c r="BP247" s="4"/>
      <c r="BQ247" s="4"/>
      <c r="BR247" s="4"/>
      <c r="BS247" s="4"/>
    </row>
    <row r="248" spans="7:71" s="88" customFormat="1" x14ac:dyDescent="0.25">
      <c r="G248" s="75">
        <v>107.5</v>
      </c>
      <c r="H248" s="79" t="str">
        <f>IF(ISNUMBER(#REF!),#REF!,"-")</f>
        <v>-</v>
      </c>
      <c r="I248" s="80" t="str">
        <f>IF(ISNUMBER(#REF!),#REF!,"-")</f>
        <v>-</v>
      </c>
      <c r="J248" s="79" t="str">
        <f>IF(ISNUMBER(#REF!),#REF!,"-")</f>
        <v>-</v>
      </c>
      <c r="K248" s="80" t="str">
        <f>IF(ISNUMBER(#REF!),#REF!,"-")</f>
        <v>-</v>
      </c>
      <c r="L248" s="79" t="str">
        <f>IF(ISNUMBER(#REF!),#REF!,"-")</f>
        <v>-</v>
      </c>
      <c r="M248" s="80" t="str">
        <f>IF(ISNUMBER(#REF!),#REF!,"-")</f>
        <v>-</v>
      </c>
      <c r="N248" s="79" t="str">
        <f>IF(ISNUMBER(#REF!),#REF!,"-")</f>
        <v>-</v>
      </c>
      <c r="O248" s="80" t="str">
        <f>IF(ISNUMBER(#REF!),#REF!,"-")</f>
        <v>-</v>
      </c>
      <c r="P248" s="79" t="str">
        <f>IF(ISNUMBER(#REF!),#REF!,"-")</f>
        <v>-</v>
      </c>
      <c r="Q248" s="80" t="str">
        <f>IF(ISNUMBER(#REF!),#REF!,"-")</f>
        <v>-</v>
      </c>
      <c r="R248" s="79" t="str">
        <f>IF(ISNUMBER(#REF!),#REF!,"-")</f>
        <v>-</v>
      </c>
      <c r="S248" s="80" t="str">
        <f>IF(ISNUMBER(#REF!),#REF!,"-")</f>
        <v>-</v>
      </c>
      <c r="T248" s="79" t="str">
        <f>IF(ISNUMBER(#REF!),#REF!,"-")</f>
        <v>-</v>
      </c>
      <c r="U248" s="80" t="str">
        <f>IF(ISNUMBER(#REF!),#REF!,"-")</f>
        <v>-</v>
      </c>
      <c r="V248" s="79" t="str">
        <f>IF(ISNUMBER(#REF!),#REF!,"-")</f>
        <v>-</v>
      </c>
      <c r="W248" s="80" t="str">
        <f>IF(ISNUMBER(#REF!),#REF!,"-")</f>
        <v>-</v>
      </c>
      <c r="X248" s="79" t="str">
        <f>IF(ISNUMBER(#REF!),#REF!,"-")</f>
        <v>-</v>
      </c>
      <c r="Y248" s="80" t="str">
        <f>IF(ISNUMBER(#REF!),#REF!,"-")</f>
        <v>-</v>
      </c>
      <c r="Z248" s="79" t="str">
        <f>IF(ISNUMBER(#REF!),#REF!,"-")</f>
        <v>-</v>
      </c>
      <c r="AA248" s="80" t="str">
        <f>IF(ISNUMBER(#REF!),#REF!,"-")</f>
        <v>-</v>
      </c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O248" s="75">
        <v>107.5</v>
      </c>
      <c r="AP248" s="79" t="str">
        <f>IF(ISNUMBER(#REF!),#REF!,"-")</f>
        <v>-</v>
      </c>
      <c r="AQ248" s="80" t="str">
        <f>IF(ISNUMBER(#REF!),#REF!,"-")</f>
        <v>-</v>
      </c>
      <c r="AR248" s="79" t="str">
        <f>IF(ISNUMBER(#REF!),#REF!,"-")</f>
        <v>-</v>
      </c>
      <c r="AS248" s="80" t="str">
        <f>IF(ISNUMBER(#REF!),#REF!,"-")</f>
        <v>-</v>
      </c>
      <c r="AT248" s="79" t="str">
        <f>IF(ISNUMBER(#REF!),#REF!,"-")</f>
        <v>-</v>
      </c>
      <c r="AU248" s="80" t="str">
        <f>IF(ISNUMBER(#REF!),#REF!,"-")</f>
        <v>-</v>
      </c>
      <c r="AV248" s="79" t="str">
        <f>IF(ISNUMBER(#REF!),#REF!,"-")</f>
        <v>-</v>
      </c>
      <c r="AW248" s="80" t="str">
        <f>IF(ISNUMBER(#REF!),#REF!,"-")</f>
        <v>-</v>
      </c>
      <c r="AX248" s="79" t="str">
        <f>IF(ISNUMBER(#REF!),#REF!,"-")</f>
        <v>-</v>
      </c>
      <c r="AY248" s="80" t="str">
        <f>IF(ISNUMBER(#REF!),#REF!,"-")</f>
        <v>-</v>
      </c>
      <c r="AZ248" s="79" t="str">
        <f>IF(ISNUMBER(#REF!),#REF!,"-")</f>
        <v>-</v>
      </c>
      <c r="BA248" s="80" t="str">
        <f>IF(ISNUMBER(#REF!),#REF!,"-")</f>
        <v>-</v>
      </c>
      <c r="BB248" s="79" t="str">
        <f>IF(ISNUMBER(#REF!),#REF!,"-")</f>
        <v>-</v>
      </c>
      <c r="BC248" s="80" t="str">
        <f>IF(ISNUMBER(#REF!),#REF!,"-")</f>
        <v>-</v>
      </c>
      <c r="BD248" s="79" t="str">
        <f>IF(ISNUMBER(#REF!),#REF!,"-")</f>
        <v>-</v>
      </c>
      <c r="BE248" s="80" t="str">
        <f>IF(ISNUMBER(#REF!),#REF!,"-")</f>
        <v>-</v>
      </c>
      <c r="BF248" s="79" t="str">
        <f>IF(ISNUMBER(#REF!),#REF!,"-")</f>
        <v>-</v>
      </c>
      <c r="BG248" s="80" t="str">
        <f>IF(ISNUMBER(#REF!),#REF!,"-")</f>
        <v>-</v>
      </c>
      <c r="BH248" s="79" t="str">
        <f>IF(ISNUMBER(#REF!),#REF!,"-")</f>
        <v>-</v>
      </c>
      <c r="BI248" s="80" t="str">
        <f>IF(ISNUMBER(#REF!),#REF!,"-")</f>
        <v>-</v>
      </c>
      <c r="BJ248" s="4"/>
      <c r="BK248" s="4"/>
      <c r="BL248" s="4"/>
      <c r="BM248" s="4"/>
      <c r="BN248" s="4"/>
      <c r="BO248" s="4"/>
      <c r="BP248" s="4"/>
      <c r="BQ248" s="4"/>
      <c r="BR248" s="4"/>
      <c r="BS248" s="4"/>
    </row>
    <row r="249" spans="7:71" s="88" customFormat="1" x14ac:dyDescent="0.25">
      <c r="G249" s="75">
        <v>108</v>
      </c>
      <c r="H249" s="79" t="str">
        <f>IF(ISNUMBER(#REF!),#REF!,"-")</f>
        <v>-</v>
      </c>
      <c r="I249" s="80" t="str">
        <f>IF(ISNUMBER(#REF!),#REF!,"-")</f>
        <v>-</v>
      </c>
      <c r="J249" s="79" t="str">
        <f>IF(ISNUMBER(#REF!),#REF!,"-")</f>
        <v>-</v>
      </c>
      <c r="K249" s="80" t="str">
        <f>IF(ISNUMBER(#REF!),#REF!,"-")</f>
        <v>-</v>
      </c>
      <c r="L249" s="79" t="str">
        <f>IF(ISNUMBER(#REF!),#REF!,"-")</f>
        <v>-</v>
      </c>
      <c r="M249" s="80" t="str">
        <f>IF(ISNUMBER(#REF!),#REF!,"-")</f>
        <v>-</v>
      </c>
      <c r="N249" s="79" t="str">
        <f>IF(ISNUMBER(#REF!),#REF!,"-")</f>
        <v>-</v>
      </c>
      <c r="O249" s="80" t="str">
        <f>IF(ISNUMBER(#REF!),#REF!,"-")</f>
        <v>-</v>
      </c>
      <c r="P249" s="79" t="str">
        <f>IF(ISNUMBER(#REF!),#REF!,"-")</f>
        <v>-</v>
      </c>
      <c r="Q249" s="80" t="str">
        <f>IF(ISNUMBER(#REF!),#REF!,"-")</f>
        <v>-</v>
      </c>
      <c r="R249" s="79" t="str">
        <f>IF(ISNUMBER(#REF!),#REF!,"-")</f>
        <v>-</v>
      </c>
      <c r="S249" s="80" t="str">
        <f>IF(ISNUMBER(#REF!),#REF!,"-")</f>
        <v>-</v>
      </c>
      <c r="T249" s="79" t="str">
        <f>IF(ISNUMBER(#REF!),#REF!,"-")</f>
        <v>-</v>
      </c>
      <c r="U249" s="80" t="str">
        <f>IF(ISNUMBER(#REF!),#REF!,"-")</f>
        <v>-</v>
      </c>
      <c r="V249" s="79" t="str">
        <f>IF(ISNUMBER(#REF!),#REF!,"-")</f>
        <v>-</v>
      </c>
      <c r="W249" s="80" t="str">
        <f>IF(ISNUMBER(#REF!),#REF!,"-")</f>
        <v>-</v>
      </c>
      <c r="X249" s="79" t="str">
        <f>IF(ISNUMBER(#REF!),#REF!,"-")</f>
        <v>-</v>
      </c>
      <c r="Y249" s="80" t="str">
        <f>IF(ISNUMBER(#REF!),#REF!,"-")</f>
        <v>-</v>
      </c>
      <c r="Z249" s="79" t="str">
        <f>IF(ISNUMBER(#REF!),#REF!,"-")</f>
        <v>-</v>
      </c>
      <c r="AA249" s="80" t="str">
        <f>IF(ISNUMBER(#REF!),#REF!,"-")</f>
        <v>-</v>
      </c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O249" s="75">
        <v>108</v>
      </c>
      <c r="AP249" s="79" t="str">
        <f>IF(ISNUMBER(#REF!),#REF!,"-")</f>
        <v>-</v>
      </c>
      <c r="AQ249" s="80" t="str">
        <f>IF(ISNUMBER(#REF!),#REF!,"-")</f>
        <v>-</v>
      </c>
      <c r="AR249" s="79" t="str">
        <f>IF(ISNUMBER(#REF!),#REF!,"-")</f>
        <v>-</v>
      </c>
      <c r="AS249" s="80" t="str">
        <f>IF(ISNUMBER(#REF!),#REF!,"-")</f>
        <v>-</v>
      </c>
      <c r="AT249" s="79" t="str">
        <f>IF(ISNUMBER(#REF!),#REF!,"-")</f>
        <v>-</v>
      </c>
      <c r="AU249" s="80" t="str">
        <f>IF(ISNUMBER(#REF!),#REF!,"-")</f>
        <v>-</v>
      </c>
      <c r="AV249" s="79" t="str">
        <f>IF(ISNUMBER(#REF!),#REF!,"-")</f>
        <v>-</v>
      </c>
      <c r="AW249" s="80" t="str">
        <f>IF(ISNUMBER(#REF!),#REF!,"-")</f>
        <v>-</v>
      </c>
      <c r="AX249" s="79" t="str">
        <f>IF(ISNUMBER(#REF!),#REF!,"-")</f>
        <v>-</v>
      </c>
      <c r="AY249" s="80" t="str">
        <f>IF(ISNUMBER(#REF!),#REF!,"-")</f>
        <v>-</v>
      </c>
      <c r="AZ249" s="79" t="str">
        <f>IF(ISNUMBER(#REF!),#REF!,"-")</f>
        <v>-</v>
      </c>
      <c r="BA249" s="80" t="str">
        <f>IF(ISNUMBER(#REF!),#REF!,"-")</f>
        <v>-</v>
      </c>
      <c r="BB249" s="79" t="str">
        <f>IF(ISNUMBER(#REF!),#REF!,"-")</f>
        <v>-</v>
      </c>
      <c r="BC249" s="80" t="str">
        <f>IF(ISNUMBER(#REF!),#REF!,"-")</f>
        <v>-</v>
      </c>
      <c r="BD249" s="79" t="str">
        <f>IF(ISNUMBER(#REF!),#REF!,"-")</f>
        <v>-</v>
      </c>
      <c r="BE249" s="80" t="str">
        <f>IF(ISNUMBER(#REF!),#REF!,"-")</f>
        <v>-</v>
      </c>
      <c r="BF249" s="79" t="str">
        <f>IF(ISNUMBER(#REF!),#REF!,"-")</f>
        <v>-</v>
      </c>
      <c r="BG249" s="80" t="str">
        <f>IF(ISNUMBER(#REF!),#REF!,"-")</f>
        <v>-</v>
      </c>
      <c r="BH249" s="79" t="str">
        <f>IF(ISNUMBER(#REF!),#REF!,"-")</f>
        <v>-</v>
      </c>
      <c r="BI249" s="80" t="str">
        <f>IF(ISNUMBER(#REF!),#REF!,"-")</f>
        <v>-</v>
      </c>
      <c r="BJ249" s="4"/>
      <c r="BK249" s="4"/>
      <c r="BL249" s="4"/>
      <c r="BM249" s="4"/>
      <c r="BN249" s="4"/>
      <c r="BO249" s="4"/>
      <c r="BP249" s="4"/>
      <c r="BQ249" s="4"/>
      <c r="BR249" s="4"/>
      <c r="BS249" s="4"/>
    </row>
    <row r="250" spans="7:71" s="88" customFormat="1" x14ac:dyDescent="0.25">
      <c r="G250" s="75">
        <v>108.5</v>
      </c>
      <c r="H250" s="79" t="str">
        <f>IF(ISNUMBER(#REF!),#REF!,"-")</f>
        <v>-</v>
      </c>
      <c r="I250" s="80" t="str">
        <f>IF(ISNUMBER(#REF!),#REF!,"-")</f>
        <v>-</v>
      </c>
      <c r="J250" s="79" t="str">
        <f>IF(ISNUMBER(#REF!),#REF!,"-")</f>
        <v>-</v>
      </c>
      <c r="K250" s="80" t="str">
        <f>IF(ISNUMBER(#REF!),#REF!,"-")</f>
        <v>-</v>
      </c>
      <c r="L250" s="79" t="str">
        <f>IF(ISNUMBER(#REF!),#REF!,"-")</f>
        <v>-</v>
      </c>
      <c r="M250" s="80" t="str">
        <f>IF(ISNUMBER(#REF!),#REF!,"-")</f>
        <v>-</v>
      </c>
      <c r="N250" s="79" t="str">
        <f>IF(ISNUMBER(#REF!),#REF!,"-")</f>
        <v>-</v>
      </c>
      <c r="O250" s="80" t="str">
        <f>IF(ISNUMBER(#REF!),#REF!,"-")</f>
        <v>-</v>
      </c>
      <c r="P250" s="79" t="str">
        <f>IF(ISNUMBER(#REF!),#REF!,"-")</f>
        <v>-</v>
      </c>
      <c r="Q250" s="80" t="str">
        <f>IF(ISNUMBER(#REF!),#REF!,"-")</f>
        <v>-</v>
      </c>
      <c r="R250" s="79" t="str">
        <f>IF(ISNUMBER(#REF!),#REF!,"-")</f>
        <v>-</v>
      </c>
      <c r="S250" s="80" t="str">
        <f>IF(ISNUMBER(#REF!),#REF!,"-")</f>
        <v>-</v>
      </c>
      <c r="T250" s="79" t="str">
        <f>IF(ISNUMBER(#REF!),#REF!,"-")</f>
        <v>-</v>
      </c>
      <c r="U250" s="80" t="str">
        <f>IF(ISNUMBER(#REF!),#REF!,"-")</f>
        <v>-</v>
      </c>
      <c r="V250" s="79" t="str">
        <f>IF(ISNUMBER(#REF!),#REF!,"-")</f>
        <v>-</v>
      </c>
      <c r="W250" s="80" t="str">
        <f>IF(ISNUMBER(#REF!),#REF!,"-")</f>
        <v>-</v>
      </c>
      <c r="X250" s="79" t="str">
        <f>IF(ISNUMBER(#REF!),#REF!,"-")</f>
        <v>-</v>
      </c>
      <c r="Y250" s="80" t="str">
        <f>IF(ISNUMBER(#REF!),#REF!,"-")</f>
        <v>-</v>
      </c>
      <c r="Z250" s="79" t="str">
        <f>IF(ISNUMBER(#REF!),#REF!,"-")</f>
        <v>-</v>
      </c>
      <c r="AA250" s="80" t="str">
        <f>IF(ISNUMBER(#REF!),#REF!,"-")</f>
        <v>-</v>
      </c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O250" s="75">
        <v>108.5</v>
      </c>
      <c r="AP250" s="79" t="str">
        <f>IF(ISNUMBER(#REF!),#REF!,"-")</f>
        <v>-</v>
      </c>
      <c r="AQ250" s="80" t="str">
        <f>IF(ISNUMBER(#REF!),#REF!,"-")</f>
        <v>-</v>
      </c>
      <c r="AR250" s="79" t="str">
        <f>IF(ISNUMBER(#REF!),#REF!,"-")</f>
        <v>-</v>
      </c>
      <c r="AS250" s="80" t="str">
        <f>IF(ISNUMBER(#REF!),#REF!,"-")</f>
        <v>-</v>
      </c>
      <c r="AT250" s="79" t="str">
        <f>IF(ISNUMBER(#REF!),#REF!,"-")</f>
        <v>-</v>
      </c>
      <c r="AU250" s="80" t="str">
        <f>IF(ISNUMBER(#REF!),#REF!,"-")</f>
        <v>-</v>
      </c>
      <c r="AV250" s="79" t="str">
        <f>IF(ISNUMBER(#REF!),#REF!,"-")</f>
        <v>-</v>
      </c>
      <c r="AW250" s="80" t="str">
        <f>IF(ISNUMBER(#REF!),#REF!,"-")</f>
        <v>-</v>
      </c>
      <c r="AX250" s="79" t="str">
        <f>IF(ISNUMBER(#REF!),#REF!,"-")</f>
        <v>-</v>
      </c>
      <c r="AY250" s="80" t="str">
        <f>IF(ISNUMBER(#REF!),#REF!,"-")</f>
        <v>-</v>
      </c>
      <c r="AZ250" s="79" t="str">
        <f>IF(ISNUMBER(#REF!),#REF!,"-")</f>
        <v>-</v>
      </c>
      <c r="BA250" s="80" t="str">
        <f>IF(ISNUMBER(#REF!),#REF!,"-")</f>
        <v>-</v>
      </c>
      <c r="BB250" s="79" t="str">
        <f>IF(ISNUMBER(#REF!),#REF!,"-")</f>
        <v>-</v>
      </c>
      <c r="BC250" s="80" t="str">
        <f>IF(ISNUMBER(#REF!),#REF!,"-")</f>
        <v>-</v>
      </c>
      <c r="BD250" s="79" t="str">
        <f>IF(ISNUMBER(#REF!),#REF!,"-")</f>
        <v>-</v>
      </c>
      <c r="BE250" s="80" t="str">
        <f>IF(ISNUMBER(#REF!),#REF!,"-")</f>
        <v>-</v>
      </c>
      <c r="BF250" s="79" t="str">
        <f>IF(ISNUMBER(#REF!),#REF!,"-")</f>
        <v>-</v>
      </c>
      <c r="BG250" s="80" t="str">
        <f>IF(ISNUMBER(#REF!),#REF!,"-")</f>
        <v>-</v>
      </c>
      <c r="BH250" s="79" t="str">
        <f>IF(ISNUMBER(#REF!),#REF!,"-")</f>
        <v>-</v>
      </c>
      <c r="BI250" s="80" t="str">
        <f>IF(ISNUMBER(#REF!),#REF!,"-")</f>
        <v>-</v>
      </c>
      <c r="BJ250" s="4"/>
      <c r="BK250" s="4"/>
      <c r="BL250" s="4"/>
      <c r="BM250" s="4"/>
      <c r="BN250" s="4"/>
      <c r="BO250" s="4"/>
      <c r="BP250" s="4"/>
      <c r="BQ250" s="4"/>
      <c r="BR250" s="4"/>
      <c r="BS250" s="4"/>
    </row>
    <row r="251" spans="7:71" s="88" customFormat="1" x14ac:dyDescent="0.25">
      <c r="G251" s="75">
        <v>109</v>
      </c>
      <c r="H251" s="79" t="str">
        <f>IF(ISNUMBER(#REF!),#REF!,"-")</f>
        <v>-</v>
      </c>
      <c r="I251" s="80" t="str">
        <f>IF(ISNUMBER(#REF!),#REF!,"-")</f>
        <v>-</v>
      </c>
      <c r="J251" s="79" t="str">
        <f>IF(ISNUMBER(#REF!),#REF!,"-")</f>
        <v>-</v>
      </c>
      <c r="K251" s="80" t="str">
        <f>IF(ISNUMBER(#REF!),#REF!,"-")</f>
        <v>-</v>
      </c>
      <c r="L251" s="79" t="str">
        <f>IF(ISNUMBER(#REF!),#REF!,"-")</f>
        <v>-</v>
      </c>
      <c r="M251" s="80" t="str">
        <f>IF(ISNUMBER(#REF!),#REF!,"-")</f>
        <v>-</v>
      </c>
      <c r="N251" s="79" t="str">
        <f>IF(ISNUMBER(#REF!),#REF!,"-")</f>
        <v>-</v>
      </c>
      <c r="O251" s="80" t="str">
        <f>IF(ISNUMBER(#REF!),#REF!,"-")</f>
        <v>-</v>
      </c>
      <c r="P251" s="79" t="str">
        <f>IF(ISNUMBER(#REF!),#REF!,"-")</f>
        <v>-</v>
      </c>
      <c r="Q251" s="80" t="str">
        <f>IF(ISNUMBER(#REF!),#REF!,"-")</f>
        <v>-</v>
      </c>
      <c r="R251" s="79" t="str">
        <f>IF(ISNUMBER(#REF!),#REF!,"-")</f>
        <v>-</v>
      </c>
      <c r="S251" s="80" t="str">
        <f>IF(ISNUMBER(#REF!),#REF!,"-")</f>
        <v>-</v>
      </c>
      <c r="T251" s="79" t="str">
        <f>IF(ISNUMBER(#REF!),#REF!,"-")</f>
        <v>-</v>
      </c>
      <c r="U251" s="80" t="str">
        <f>IF(ISNUMBER(#REF!),#REF!,"-")</f>
        <v>-</v>
      </c>
      <c r="V251" s="79" t="str">
        <f>IF(ISNUMBER(#REF!),#REF!,"-")</f>
        <v>-</v>
      </c>
      <c r="W251" s="80" t="str">
        <f>IF(ISNUMBER(#REF!),#REF!,"-")</f>
        <v>-</v>
      </c>
      <c r="X251" s="79" t="str">
        <f>IF(ISNUMBER(#REF!),#REF!,"-")</f>
        <v>-</v>
      </c>
      <c r="Y251" s="80" t="str">
        <f>IF(ISNUMBER(#REF!),#REF!,"-")</f>
        <v>-</v>
      </c>
      <c r="Z251" s="79" t="str">
        <f>IF(ISNUMBER(#REF!),#REF!,"-")</f>
        <v>-</v>
      </c>
      <c r="AA251" s="80" t="str">
        <f>IF(ISNUMBER(#REF!),#REF!,"-")</f>
        <v>-</v>
      </c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O251" s="75">
        <v>109</v>
      </c>
      <c r="AP251" s="79" t="str">
        <f>IF(ISNUMBER(#REF!),#REF!,"-")</f>
        <v>-</v>
      </c>
      <c r="AQ251" s="80" t="str">
        <f>IF(ISNUMBER(#REF!),#REF!,"-")</f>
        <v>-</v>
      </c>
      <c r="AR251" s="79" t="str">
        <f>IF(ISNUMBER(#REF!),#REF!,"-")</f>
        <v>-</v>
      </c>
      <c r="AS251" s="80" t="str">
        <f>IF(ISNUMBER(#REF!),#REF!,"-")</f>
        <v>-</v>
      </c>
      <c r="AT251" s="79" t="str">
        <f>IF(ISNUMBER(#REF!),#REF!,"-")</f>
        <v>-</v>
      </c>
      <c r="AU251" s="80" t="str">
        <f>IF(ISNUMBER(#REF!),#REF!,"-")</f>
        <v>-</v>
      </c>
      <c r="AV251" s="79" t="str">
        <f>IF(ISNUMBER(#REF!),#REF!,"-")</f>
        <v>-</v>
      </c>
      <c r="AW251" s="80" t="str">
        <f>IF(ISNUMBER(#REF!),#REF!,"-")</f>
        <v>-</v>
      </c>
      <c r="AX251" s="79" t="str">
        <f>IF(ISNUMBER(#REF!),#REF!,"-")</f>
        <v>-</v>
      </c>
      <c r="AY251" s="80" t="str">
        <f>IF(ISNUMBER(#REF!),#REF!,"-")</f>
        <v>-</v>
      </c>
      <c r="AZ251" s="79" t="str">
        <f>IF(ISNUMBER(#REF!),#REF!,"-")</f>
        <v>-</v>
      </c>
      <c r="BA251" s="80" t="str">
        <f>IF(ISNUMBER(#REF!),#REF!,"-")</f>
        <v>-</v>
      </c>
      <c r="BB251" s="79" t="str">
        <f>IF(ISNUMBER(#REF!),#REF!,"-")</f>
        <v>-</v>
      </c>
      <c r="BC251" s="80" t="str">
        <f>IF(ISNUMBER(#REF!),#REF!,"-")</f>
        <v>-</v>
      </c>
      <c r="BD251" s="79" t="str">
        <f>IF(ISNUMBER(#REF!),#REF!,"-")</f>
        <v>-</v>
      </c>
      <c r="BE251" s="80" t="str">
        <f>IF(ISNUMBER(#REF!),#REF!,"-")</f>
        <v>-</v>
      </c>
      <c r="BF251" s="79" t="str">
        <f>IF(ISNUMBER(#REF!),#REF!,"-")</f>
        <v>-</v>
      </c>
      <c r="BG251" s="80" t="str">
        <f>IF(ISNUMBER(#REF!),#REF!,"-")</f>
        <v>-</v>
      </c>
      <c r="BH251" s="79" t="str">
        <f>IF(ISNUMBER(#REF!),#REF!,"-")</f>
        <v>-</v>
      </c>
      <c r="BI251" s="80" t="str">
        <f>IF(ISNUMBER(#REF!),#REF!,"-")</f>
        <v>-</v>
      </c>
      <c r="BJ251" s="4"/>
      <c r="BK251" s="4"/>
      <c r="BL251" s="4"/>
      <c r="BM251" s="4"/>
      <c r="BN251" s="4"/>
      <c r="BO251" s="4"/>
      <c r="BP251" s="4"/>
      <c r="BQ251" s="4"/>
      <c r="BR251" s="4"/>
      <c r="BS251" s="4"/>
    </row>
    <row r="252" spans="7:71" s="88" customFormat="1" x14ac:dyDescent="0.25">
      <c r="G252" s="75">
        <v>109.5</v>
      </c>
      <c r="H252" s="79" t="str">
        <f>IF(ISNUMBER(#REF!),#REF!,"-")</f>
        <v>-</v>
      </c>
      <c r="I252" s="80" t="str">
        <f>IF(ISNUMBER(#REF!),#REF!,"-")</f>
        <v>-</v>
      </c>
      <c r="J252" s="79" t="str">
        <f>IF(ISNUMBER(#REF!),#REF!,"-")</f>
        <v>-</v>
      </c>
      <c r="K252" s="80" t="str">
        <f>IF(ISNUMBER(#REF!),#REF!,"-")</f>
        <v>-</v>
      </c>
      <c r="L252" s="79" t="str">
        <f>IF(ISNUMBER(#REF!),#REF!,"-")</f>
        <v>-</v>
      </c>
      <c r="M252" s="80" t="str">
        <f>IF(ISNUMBER(#REF!),#REF!,"-")</f>
        <v>-</v>
      </c>
      <c r="N252" s="79" t="str">
        <f>IF(ISNUMBER(#REF!),#REF!,"-")</f>
        <v>-</v>
      </c>
      <c r="O252" s="80" t="str">
        <f>IF(ISNUMBER(#REF!),#REF!,"-")</f>
        <v>-</v>
      </c>
      <c r="P252" s="79" t="str">
        <f>IF(ISNUMBER(#REF!),#REF!,"-")</f>
        <v>-</v>
      </c>
      <c r="Q252" s="80" t="str">
        <f>IF(ISNUMBER(#REF!),#REF!,"-")</f>
        <v>-</v>
      </c>
      <c r="R252" s="79" t="str">
        <f>IF(ISNUMBER(#REF!),#REF!,"-")</f>
        <v>-</v>
      </c>
      <c r="S252" s="80" t="str">
        <f>IF(ISNUMBER(#REF!),#REF!,"-")</f>
        <v>-</v>
      </c>
      <c r="T252" s="79" t="str">
        <f>IF(ISNUMBER(#REF!),#REF!,"-")</f>
        <v>-</v>
      </c>
      <c r="U252" s="80" t="str">
        <f>IF(ISNUMBER(#REF!),#REF!,"-")</f>
        <v>-</v>
      </c>
      <c r="V252" s="79" t="str">
        <f>IF(ISNUMBER(#REF!),#REF!,"-")</f>
        <v>-</v>
      </c>
      <c r="W252" s="80" t="str">
        <f>IF(ISNUMBER(#REF!),#REF!,"-")</f>
        <v>-</v>
      </c>
      <c r="X252" s="79" t="str">
        <f>IF(ISNUMBER(#REF!),#REF!,"-")</f>
        <v>-</v>
      </c>
      <c r="Y252" s="80" t="str">
        <f>IF(ISNUMBER(#REF!),#REF!,"-")</f>
        <v>-</v>
      </c>
      <c r="Z252" s="79" t="str">
        <f>IF(ISNUMBER(#REF!),#REF!,"-")</f>
        <v>-</v>
      </c>
      <c r="AA252" s="80" t="str">
        <f>IF(ISNUMBER(#REF!),#REF!,"-")</f>
        <v>-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O252" s="75">
        <v>109.5</v>
      </c>
      <c r="AP252" s="79" t="str">
        <f>IF(ISNUMBER(#REF!),#REF!,"-")</f>
        <v>-</v>
      </c>
      <c r="AQ252" s="80" t="str">
        <f>IF(ISNUMBER(#REF!),#REF!,"-")</f>
        <v>-</v>
      </c>
      <c r="AR252" s="79" t="str">
        <f>IF(ISNUMBER(#REF!),#REF!,"-")</f>
        <v>-</v>
      </c>
      <c r="AS252" s="80" t="str">
        <f>IF(ISNUMBER(#REF!),#REF!,"-")</f>
        <v>-</v>
      </c>
      <c r="AT252" s="79" t="str">
        <f>IF(ISNUMBER(#REF!),#REF!,"-")</f>
        <v>-</v>
      </c>
      <c r="AU252" s="80" t="str">
        <f>IF(ISNUMBER(#REF!),#REF!,"-")</f>
        <v>-</v>
      </c>
      <c r="AV252" s="79" t="str">
        <f>IF(ISNUMBER(#REF!),#REF!,"-")</f>
        <v>-</v>
      </c>
      <c r="AW252" s="80" t="str">
        <f>IF(ISNUMBER(#REF!),#REF!,"-")</f>
        <v>-</v>
      </c>
      <c r="AX252" s="79" t="str">
        <f>IF(ISNUMBER(#REF!),#REF!,"-")</f>
        <v>-</v>
      </c>
      <c r="AY252" s="80" t="str">
        <f>IF(ISNUMBER(#REF!),#REF!,"-")</f>
        <v>-</v>
      </c>
      <c r="AZ252" s="79" t="str">
        <f>IF(ISNUMBER(#REF!),#REF!,"-")</f>
        <v>-</v>
      </c>
      <c r="BA252" s="80" t="str">
        <f>IF(ISNUMBER(#REF!),#REF!,"-")</f>
        <v>-</v>
      </c>
      <c r="BB252" s="79" t="str">
        <f>IF(ISNUMBER(#REF!),#REF!,"-")</f>
        <v>-</v>
      </c>
      <c r="BC252" s="80" t="str">
        <f>IF(ISNUMBER(#REF!),#REF!,"-")</f>
        <v>-</v>
      </c>
      <c r="BD252" s="79" t="str">
        <f>IF(ISNUMBER(#REF!),#REF!,"-")</f>
        <v>-</v>
      </c>
      <c r="BE252" s="80" t="str">
        <f>IF(ISNUMBER(#REF!),#REF!,"-")</f>
        <v>-</v>
      </c>
      <c r="BF252" s="79" t="str">
        <f>IF(ISNUMBER(#REF!),#REF!,"-")</f>
        <v>-</v>
      </c>
      <c r="BG252" s="80" t="str">
        <f>IF(ISNUMBER(#REF!),#REF!,"-")</f>
        <v>-</v>
      </c>
      <c r="BH252" s="79" t="str">
        <f>IF(ISNUMBER(#REF!),#REF!,"-")</f>
        <v>-</v>
      </c>
      <c r="BI252" s="80" t="str">
        <f>IF(ISNUMBER(#REF!),#REF!,"-")</f>
        <v>-</v>
      </c>
      <c r="BJ252" s="4"/>
      <c r="BK252" s="4"/>
      <c r="BL252" s="4"/>
      <c r="BM252" s="4"/>
      <c r="BN252" s="4"/>
      <c r="BO252" s="4"/>
      <c r="BP252" s="4"/>
      <c r="BQ252" s="4"/>
      <c r="BR252" s="4"/>
      <c r="BS252" s="4"/>
    </row>
    <row r="253" spans="7:71" s="88" customFormat="1" x14ac:dyDescent="0.25">
      <c r="G253" s="75">
        <v>110</v>
      </c>
      <c r="H253" s="79" t="str">
        <f>IF(ISNUMBER(#REF!),#REF!,"-")</f>
        <v>-</v>
      </c>
      <c r="I253" s="80" t="str">
        <f>IF(ISNUMBER(#REF!),#REF!,"-")</f>
        <v>-</v>
      </c>
      <c r="J253" s="79" t="str">
        <f>IF(ISNUMBER(#REF!),#REF!,"-")</f>
        <v>-</v>
      </c>
      <c r="K253" s="80" t="str">
        <f>IF(ISNUMBER(#REF!),#REF!,"-")</f>
        <v>-</v>
      </c>
      <c r="L253" s="79" t="str">
        <f>IF(ISNUMBER(#REF!),#REF!,"-")</f>
        <v>-</v>
      </c>
      <c r="M253" s="80" t="str">
        <f>IF(ISNUMBER(#REF!),#REF!,"-")</f>
        <v>-</v>
      </c>
      <c r="N253" s="79" t="str">
        <f>IF(ISNUMBER(#REF!),#REF!,"-")</f>
        <v>-</v>
      </c>
      <c r="O253" s="80" t="str">
        <f>IF(ISNUMBER(#REF!),#REF!,"-")</f>
        <v>-</v>
      </c>
      <c r="P253" s="79" t="str">
        <f>IF(ISNUMBER(#REF!),#REF!,"-")</f>
        <v>-</v>
      </c>
      <c r="Q253" s="80" t="str">
        <f>IF(ISNUMBER(#REF!),#REF!,"-")</f>
        <v>-</v>
      </c>
      <c r="R253" s="79" t="str">
        <f>IF(ISNUMBER(#REF!),#REF!,"-")</f>
        <v>-</v>
      </c>
      <c r="S253" s="80" t="str">
        <f>IF(ISNUMBER(#REF!),#REF!,"-")</f>
        <v>-</v>
      </c>
      <c r="T253" s="79" t="str">
        <f>IF(ISNUMBER(#REF!),#REF!,"-")</f>
        <v>-</v>
      </c>
      <c r="U253" s="80" t="str">
        <f>IF(ISNUMBER(#REF!),#REF!,"-")</f>
        <v>-</v>
      </c>
      <c r="V253" s="79" t="str">
        <f>IF(ISNUMBER(#REF!),#REF!,"-")</f>
        <v>-</v>
      </c>
      <c r="W253" s="80" t="str">
        <f>IF(ISNUMBER(#REF!),#REF!,"-")</f>
        <v>-</v>
      </c>
      <c r="X253" s="79" t="str">
        <f>IF(ISNUMBER(#REF!),#REF!,"-")</f>
        <v>-</v>
      </c>
      <c r="Y253" s="80" t="str">
        <f>IF(ISNUMBER(#REF!),#REF!,"-")</f>
        <v>-</v>
      </c>
      <c r="Z253" s="79" t="str">
        <f>IF(ISNUMBER(#REF!),#REF!,"-")</f>
        <v>-</v>
      </c>
      <c r="AA253" s="80" t="str">
        <f>IF(ISNUMBER(#REF!),#REF!,"-")</f>
        <v>-</v>
      </c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O253" s="75">
        <v>110</v>
      </c>
      <c r="AP253" s="79" t="str">
        <f>IF(ISNUMBER(#REF!),#REF!,"-")</f>
        <v>-</v>
      </c>
      <c r="AQ253" s="80" t="str">
        <f>IF(ISNUMBER(#REF!),#REF!,"-")</f>
        <v>-</v>
      </c>
      <c r="AR253" s="79" t="str">
        <f>IF(ISNUMBER(#REF!),#REF!,"-")</f>
        <v>-</v>
      </c>
      <c r="AS253" s="80" t="str">
        <f>IF(ISNUMBER(#REF!),#REF!,"-")</f>
        <v>-</v>
      </c>
      <c r="AT253" s="79" t="str">
        <f>IF(ISNUMBER(#REF!),#REF!,"-")</f>
        <v>-</v>
      </c>
      <c r="AU253" s="80" t="str">
        <f>IF(ISNUMBER(#REF!),#REF!,"-")</f>
        <v>-</v>
      </c>
      <c r="AV253" s="79" t="str">
        <f>IF(ISNUMBER(#REF!),#REF!,"-")</f>
        <v>-</v>
      </c>
      <c r="AW253" s="80" t="str">
        <f>IF(ISNUMBER(#REF!),#REF!,"-")</f>
        <v>-</v>
      </c>
      <c r="AX253" s="79" t="str">
        <f>IF(ISNUMBER(#REF!),#REF!,"-")</f>
        <v>-</v>
      </c>
      <c r="AY253" s="80" t="str">
        <f>IF(ISNUMBER(#REF!),#REF!,"-")</f>
        <v>-</v>
      </c>
      <c r="AZ253" s="79" t="str">
        <f>IF(ISNUMBER(#REF!),#REF!,"-")</f>
        <v>-</v>
      </c>
      <c r="BA253" s="80" t="str">
        <f>IF(ISNUMBER(#REF!),#REF!,"-")</f>
        <v>-</v>
      </c>
      <c r="BB253" s="79" t="str">
        <f>IF(ISNUMBER(#REF!),#REF!,"-")</f>
        <v>-</v>
      </c>
      <c r="BC253" s="80" t="str">
        <f>IF(ISNUMBER(#REF!),#REF!,"-")</f>
        <v>-</v>
      </c>
      <c r="BD253" s="79" t="str">
        <f>IF(ISNUMBER(#REF!),#REF!,"-")</f>
        <v>-</v>
      </c>
      <c r="BE253" s="80" t="str">
        <f>IF(ISNUMBER(#REF!),#REF!,"-")</f>
        <v>-</v>
      </c>
      <c r="BF253" s="79" t="str">
        <f>IF(ISNUMBER(#REF!),#REF!,"-")</f>
        <v>-</v>
      </c>
      <c r="BG253" s="80" t="str">
        <f>IF(ISNUMBER(#REF!),#REF!,"-")</f>
        <v>-</v>
      </c>
      <c r="BH253" s="79" t="str">
        <f>IF(ISNUMBER(#REF!),#REF!,"-")</f>
        <v>-</v>
      </c>
      <c r="BI253" s="80" t="str">
        <f>IF(ISNUMBER(#REF!),#REF!,"-")</f>
        <v>-</v>
      </c>
      <c r="BJ253" s="4"/>
      <c r="BK253" s="4"/>
      <c r="BL253" s="4"/>
      <c r="BM253" s="4"/>
      <c r="BN253" s="4"/>
      <c r="BO253" s="4"/>
      <c r="BP253" s="4"/>
      <c r="BQ253" s="4"/>
      <c r="BR253" s="4"/>
      <c r="BS253" s="4"/>
    </row>
    <row r="254" spans="7:71" s="88" customFormat="1" x14ac:dyDescent="0.25">
      <c r="G254" s="75">
        <v>110.5</v>
      </c>
      <c r="H254" s="79" t="str">
        <f>IF(ISNUMBER(#REF!),#REF!,"-")</f>
        <v>-</v>
      </c>
      <c r="I254" s="80" t="str">
        <f>IF(ISNUMBER(#REF!),#REF!,"-")</f>
        <v>-</v>
      </c>
      <c r="J254" s="79" t="str">
        <f>IF(ISNUMBER(#REF!),#REF!,"-")</f>
        <v>-</v>
      </c>
      <c r="K254" s="80" t="str">
        <f>IF(ISNUMBER(#REF!),#REF!,"-")</f>
        <v>-</v>
      </c>
      <c r="L254" s="79" t="str">
        <f>IF(ISNUMBER(#REF!),#REF!,"-")</f>
        <v>-</v>
      </c>
      <c r="M254" s="80" t="str">
        <f>IF(ISNUMBER(#REF!),#REF!,"-")</f>
        <v>-</v>
      </c>
      <c r="N254" s="79" t="str">
        <f>IF(ISNUMBER(#REF!),#REF!,"-")</f>
        <v>-</v>
      </c>
      <c r="O254" s="80" t="str">
        <f>IF(ISNUMBER(#REF!),#REF!,"-")</f>
        <v>-</v>
      </c>
      <c r="P254" s="79" t="str">
        <f>IF(ISNUMBER(#REF!),#REF!,"-")</f>
        <v>-</v>
      </c>
      <c r="Q254" s="80" t="str">
        <f>IF(ISNUMBER(#REF!),#REF!,"-")</f>
        <v>-</v>
      </c>
      <c r="R254" s="79" t="str">
        <f>IF(ISNUMBER(#REF!),#REF!,"-")</f>
        <v>-</v>
      </c>
      <c r="S254" s="80" t="str">
        <f>IF(ISNUMBER(#REF!),#REF!,"-")</f>
        <v>-</v>
      </c>
      <c r="T254" s="79" t="str">
        <f>IF(ISNUMBER(#REF!),#REF!,"-")</f>
        <v>-</v>
      </c>
      <c r="U254" s="80" t="str">
        <f>IF(ISNUMBER(#REF!),#REF!,"-")</f>
        <v>-</v>
      </c>
      <c r="V254" s="79" t="str">
        <f>IF(ISNUMBER(#REF!),#REF!,"-")</f>
        <v>-</v>
      </c>
      <c r="W254" s="80" t="str">
        <f>IF(ISNUMBER(#REF!),#REF!,"-")</f>
        <v>-</v>
      </c>
      <c r="X254" s="79" t="str">
        <f>IF(ISNUMBER(#REF!),#REF!,"-")</f>
        <v>-</v>
      </c>
      <c r="Y254" s="80" t="str">
        <f>IF(ISNUMBER(#REF!),#REF!,"-")</f>
        <v>-</v>
      </c>
      <c r="Z254" s="79" t="str">
        <f>IF(ISNUMBER(#REF!),#REF!,"-")</f>
        <v>-</v>
      </c>
      <c r="AA254" s="80" t="str">
        <f>IF(ISNUMBER(#REF!),#REF!,"-")</f>
        <v>-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O254" s="75">
        <v>110.5</v>
      </c>
      <c r="AP254" s="79" t="str">
        <f>IF(ISNUMBER(#REF!),#REF!,"-")</f>
        <v>-</v>
      </c>
      <c r="AQ254" s="80" t="str">
        <f>IF(ISNUMBER(#REF!),#REF!,"-")</f>
        <v>-</v>
      </c>
      <c r="AR254" s="79" t="str">
        <f>IF(ISNUMBER(#REF!),#REF!,"-")</f>
        <v>-</v>
      </c>
      <c r="AS254" s="80" t="str">
        <f>IF(ISNUMBER(#REF!),#REF!,"-")</f>
        <v>-</v>
      </c>
      <c r="AT254" s="79" t="str">
        <f>IF(ISNUMBER(#REF!),#REF!,"-")</f>
        <v>-</v>
      </c>
      <c r="AU254" s="80" t="str">
        <f>IF(ISNUMBER(#REF!),#REF!,"-")</f>
        <v>-</v>
      </c>
      <c r="AV254" s="79" t="str">
        <f>IF(ISNUMBER(#REF!),#REF!,"-")</f>
        <v>-</v>
      </c>
      <c r="AW254" s="80" t="str">
        <f>IF(ISNUMBER(#REF!),#REF!,"-")</f>
        <v>-</v>
      </c>
      <c r="AX254" s="79" t="str">
        <f>IF(ISNUMBER(#REF!),#REF!,"-")</f>
        <v>-</v>
      </c>
      <c r="AY254" s="80" t="str">
        <f>IF(ISNUMBER(#REF!),#REF!,"-")</f>
        <v>-</v>
      </c>
      <c r="AZ254" s="79" t="str">
        <f>IF(ISNUMBER(#REF!),#REF!,"-")</f>
        <v>-</v>
      </c>
      <c r="BA254" s="80" t="str">
        <f>IF(ISNUMBER(#REF!),#REF!,"-")</f>
        <v>-</v>
      </c>
      <c r="BB254" s="79" t="str">
        <f>IF(ISNUMBER(#REF!),#REF!,"-")</f>
        <v>-</v>
      </c>
      <c r="BC254" s="80" t="str">
        <f>IF(ISNUMBER(#REF!),#REF!,"-")</f>
        <v>-</v>
      </c>
      <c r="BD254" s="79" t="str">
        <f>IF(ISNUMBER(#REF!),#REF!,"-")</f>
        <v>-</v>
      </c>
      <c r="BE254" s="80" t="str">
        <f>IF(ISNUMBER(#REF!),#REF!,"-")</f>
        <v>-</v>
      </c>
      <c r="BF254" s="79" t="str">
        <f>IF(ISNUMBER(#REF!),#REF!,"-")</f>
        <v>-</v>
      </c>
      <c r="BG254" s="80" t="str">
        <f>IF(ISNUMBER(#REF!),#REF!,"-")</f>
        <v>-</v>
      </c>
      <c r="BH254" s="79" t="str">
        <f>IF(ISNUMBER(#REF!),#REF!,"-")</f>
        <v>-</v>
      </c>
      <c r="BI254" s="80" t="str">
        <f>IF(ISNUMBER(#REF!),#REF!,"-")</f>
        <v>-</v>
      </c>
      <c r="BJ254" s="4"/>
      <c r="BK254" s="4"/>
      <c r="BL254" s="4"/>
      <c r="BM254" s="4"/>
      <c r="BN254" s="4"/>
      <c r="BO254" s="4"/>
      <c r="BP254" s="4"/>
      <c r="BQ254" s="4"/>
      <c r="BR254" s="4"/>
      <c r="BS254" s="4"/>
    </row>
    <row r="255" spans="7:71" s="88" customFormat="1" x14ac:dyDescent="0.25">
      <c r="G255" s="75">
        <v>111</v>
      </c>
      <c r="H255" s="79" t="str">
        <f>IF(ISNUMBER(#REF!),#REF!,"-")</f>
        <v>-</v>
      </c>
      <c r="I255" s="80" t="str">
        <f>IF(ISNUMBER(#REF!),#REF!,"-")</f>
        <v>-</v>
      </c>
      <c r="J255" s="79" t="str">
        <f>IF(ISNUMBER(#REF!),#REF!,"-")</f>
        <v>-</v>
      </c>
      <c r="K255" s="80" t="str">
        <f>IF(ISNUMBER(#REF!),#REF!,"-")</f>
        <v>-</v>
      </c>
      <c r="L255" s="79" t="str">
        <f>IF(ISNUMBER(#REF!),#REF!,"-")</f>
        <v>-</v>
      </c>
      <c r="M255" s="80" t="str">
        <f>IF(ISNUMBER(#REF!),#REF!,"-")</f>
        <v>-</v>
      </c>
      <c r="N255" s="79" t="str">
        <f>IF(ISNUMBER(#REF!),#REF!,"-")</f>
        <v>-</v>
      </c>
      <c r="O255" s="80" t="str">
        <f>IF(ISNUMBER(#REF!),#REF!,"-")</f>
        <v>-</v>
      </c>
      <c r="P255" s="79" t="str">
        <f>IF(ISNUMBER(#REF!),#REF!,"-")</f>
        <v>-</v>
      </c>
      <c r="Q255" s="80" t="str">
        <f>IF(ISNUMBER(#REF!),#REF!,"-")</f>
        <v>-</v>
      </c>
      <c r="R255" s="79" t="str">
        <f>IF(ISNUMBER(#REF!),#REF!,"-")</f>
        <v>-</v>
      </c>
      <c r="S255" s="80" t="str">
        <f>IF(ISNUMBER(#REF!),#REF!,"-")</f>
        <v>-</v>
      </c>
      <c r="T255" s="79" t="str">
        <f>IF(ISNUMBER(#REF!),#REF!,"-")</f>
        <v>-</v>
      </c>
      <c r="U255" s="80" t="str">
        <f>IF(ISNUMBER(#REF!),#REF!,"-")</f>
        <v>-</v>
      </c>
      <c r="V255" s="79" t="str">
        <f>IF(ISNUMBER(#REF!),#REF!,"-")</f>
        <v>-</v>
      </c>
      <c r="W255" s="80" t="str">
        <f>IF(ISNUMBER(#REF!),#REF!,"-")</f>
        <v>-</v>
      </c>
      <c r="X255" s="79" t="str">
        <f>IF(ISNUMBER(#REF!),#REF!,"-")</f>
        <v>-</v>
      </c>
      <c r="Y255" s="80" t="str">
        <f>IF(ISNUMBER(#REF!),#REF!,"-")</f>
        <v>-</v>
      </c>
      <c r="Z255" s="79" t="str">
        <f>IF(ISNUMBER(#REF!),#REF!,"-")</f>
        <v>-</v>
      </c>
      <c r="AA255" s="80" t="str">
        <f>IF(ISNUMBER(#REF!),#REF!,"-")</f>
        <v>-</v>
      </c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O255" s="75">
        <v>111</v>
      </c>
      <c r="AP255" s="79" t="str">
        <f>IF(ISNUMBER(#REF!),#REF!,"-")</f>
        <v>-</v>
      </c>
      <c r="AQ255" s="80" t="str">
        <f>IF(ISNUMBER(#REF!),#REF!,"-")</f>
        <v>-</v>
      </c>
      <c r="AR255" s="79" t="str">
        <f>IF(ISNUMBER(#REF!),#REF!,"-")</f>
        <v>-</v>
      </c>
      <c r="AS255" s="80" t="str">
        <f>IF(ISNUMBER(#REF!),#REF!,"-")</f>
        <v>-</v>
      </c>
      <c r="AT255" s="79" t="str">
        <f>IF(ISNUMBER(#REF!),#REF!,"-")</f>
        <v>-</v>
      </c>
      <c r="AU255" s="80" t="str">
        <f>IF(ISNUMBER(#REF!),#REF!,"-")</f>
        <v>-</v>
      </c>
      <c r="AV255" s="79" t="str">
        <f>IF(ISNUMBER(#REF!),#REF!,"-")</f>
        <v>-</v>
      </c>
      <c r="AW255" s="80" t="str">
        <f>IF(ISNUMBER(#REF!),#REF!,"-")</f>
        <v>-</v>
      </c>
      <c r="AX255" s="79" t="str">
        <f>IF(ISNUMBER(#REF!),#REF!,"-")</f>
        <v>-</v>
      </c>
      <c r="AY255" s="80" t="str">
        <f>IF(ISNUMBER(#REF!),#REF!,"-")</f>
        <v>-</v>
      </c>
      <c r="AZ255" s="79" t="str">
        <f>IF(ISNUMBER(#REF!),#REF!,"-")</f>
        <v>-</v>
      </c>
      <c r="BA255" s="80" t="str">
        <f>IF(ISNUMBER(#REF!),#REF!,"-")</f>
        <v>-</v>
      </c>
      <c r="BB255" s="79" t="str">
        <f>IF(ISNUMBER(#REF!),#REF!,"-")</f>
        <v>-</v>
      </c>
      <c r="BC255" s="80" t="str">
        <f>IF(ISNUMBER(#REF!),#REF!,"-")</f>
        <v>-</v>
      </c>
      <c r="BD255" s="79" t="str">
        <f>IF(ISNUMBER(#REF!),#REF!,"-")</f>
        <v>-</v>
      </c>
      <c r="BE255" s="80" t="str">
        <f>IF(ISNUMBER(#REF!),#REF!,"-")</f>
        <v>-</v>
      </c>
      <c r="BF255" s="79" t="str">
        <f>IF(ISNUMBER(#REF!),#REF!,"-")</f>
        <v>-</v>
      </c>
      <c r="BG255" s="80" t="str">
        <f>IF(ISNUMBER(#REF!),#REF!,"-")</f>
        <v>-</v>
      </c>
      <c r="BH255" s="79" t="str">
        <f>IF(ISNUMBER(#REF!),#REF!,"-")</f>
        <v>-</v>
      </c>
      <c r="BI255" s="80" t="str">
        <f>IF(ISNUMBER(#REF!),#REF!,"-")</f>
        <v>-</v>
      </c>
      <c r="BJ255" s="4"/>
      <c r="BK255" s="4"/>
      <c r="BL255" s="4"/>
      <c r="BM255" s="4"/>
      <c r="BN255" s="4"/>
      <c r="BO255" s="4"/>
      <c r="BP255" s="4"/>
      <c r="BQ255" s="4"/>
      <c r="BR255" s="4"/>
      <c r="BS255" s="4"/>
    </row>
    <row r="256" spans="7:71" s="88" customFormat="1" x14ac:dyDescent="0.25">
      <c r="G256" s="75">
        <v>111.5</v>
      </c>
      <c r="H256" s="79" t="str">
        <f>IF(ISNUMBER(#REF!),#REF!,"-")</f>
        <v>-</v>
      </c>
      <c r="I256" s="80" t="str">
        <f>IF(ISNUMBER(#REF!),#REF!,"-")</f>
        <v>-</v>
      </c>
      <c r="J256" s="79" t="str">
        <f>IF(ISNUMBER(#REF!),#REF!,"-")</f>
        <v>-</v>
      </c>
      <c r="K256" s="80" t="str">
        <f>IF(ISNUMBER(#REF!),#REF!,"-")</f>
        <v>-</v>
      </c>
      <c r="L256" s="79" t="str">
        <f>IF(ISNUMBER(#REF!),#REF!,"-")</f>
        <v>-</v>
      </c>
      <c r="M256" s="80" t="str">
        <f>IF(ISNUMBER(#REF!),#REF!,"-")</f>
        <v>-</v>
      </c>
      <c r="N256" s="79" t="str">
        <f>IF(ISNUMBER(#REF!),#REF!,"-")</f>
        <v>-</v>
      </c>
      <c r="O256" s="80" t="str">
        <f>IF(ISNUMBER(#REF!),#REF!,"-")</f>
        <v>-</v>
      </c>
      <c r="P256" s="79" t="str">
        <f>IF(ISNUMBER(#REF!),#REF!,"-")</f>
        <v>-</v>
      </c>
      <c r="Q256" s="80" t="str">
        <f>IF(ISNUMBER(#REF!),#REF!,"-")</f>
        <v>-</v>
      </c>
      <c r="R256" s="79" t="str">
        <f>IF(ISNUMBER(#REF!),#REF!,"-")</f>
        <v>-</v>
      </c>
      <c r="S256" s="80" t="str">
        <f>IF(ISNUMBER(#REF!),#REF!,"-")</f>
        <v>-</v>
      </c>
      <c r="T256" s="79" t="str">
        <f>IF(ISNUMBER(#REF!),#REF!,"-")</f>
        <v>-</v>
      </c>
      <c r="U256" s="80" t="str">
        <f>IF(ISNUMBER(#REF!),#REF!,"-")</f>
        <v>-</v>
      </c>
      <c r="V256" s="79" t="str">
        <f>IF(ISNUMBER(#REF!),#REF!,"-")</f>
        <v>-</v>
      </c>
      <c r="W256" s="80" t="str">
        <f>IF(ISNUMBER(#REF!),#REF!,"-")</f>
        <v>-</v>
      </c>
      <c r="X256" s="79" t="str">
        <f>IF(ISNUMBER(#REF!),#REF!,"-")</f>
        <v>-</v>
      </c>
      <c r="Y256" s="80" t="str">
        <f>IF(ISNUMBER(#REF!),#REF!,"-")</f>
        <v>-</v>
      </c>
      <c r="Z256" s="79" t="str">
        <f>IF(ISNUMBER(#REF!),#REF!,"-")</f>
        <v>-</v>
      </c>
      <c r="AA256" s="80" t="str">
        <f>IF(ISNUMBER(#REF!),#REF!,"-")</f>
        <v>-</v>
      </c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O256" s="75">
        <v>111.5</v>
      </c>
      <c r="AP256" s="79" t="str">
        <f>IF(ISNUMBER(#REF!),#REF!,"-")</f>
        <v>-</v>
      </c>
      <c r="AQ256" s="80" t="str">
        <f>IF(ISNUMBER(#REF!),#REF!,"-")</f>
        <v>-</v>
      </c>
      <c r="AR256" s="79" t="str">
        <f>IF(ISNUMBER(#REF!),#REF!,"-")</f>
        <v>-</v>
      </c>
      <c r="AS256" s="80" t="str">
        <f>IF(ISNUMBER(#REF!),#REF!,"-")</f>
        <v>-</v>
      </c>
      <c r="AT256" s="79" t="str">
        <f>IF(ISNUMBER(#REF!),#REF!,"-")</f>
        <v>-</v>
      </c>
      <c r="AU256" s="80" t="str">
        <f>IF(ISNUMBER(#REF!),#REF!,"-")</f>
        <v>-</v>
      </c>
      <c r="AV256" s="79" t="str">
        <f>IF(ISNUMBER(#REF!),#REF!,"-")</f>
        <v>-</v>
      </c>
      <c r="AW256" s="80" t="str">
        <f>IF(ISNUMBER(#REF!),#REF!,"-")</f>
        <v>-</v>
      </c>
      <c r="AX256" s="79" t="str">
        <f>IF(ISNUMBER(#REF!),#REF!,"-")</f>
        <v>-</v>
      </c>
      <c r="AY256" s="80" t="str">
        <f>IF(ISNUMBER(#REF!),#REF!,"-")</f>
        <v>-</v>
      </c>
      <c r="AZ256" s="79" t="str">
        <f>IF(ISNUMBER(#REF!),#REF!,"-")</f>
        <v>-</v>
      </c>
      <c r="BA256" s="80" t="str">
        <f>IF(ISNUMBER(#REF!),#REF!,"-")</f>
        <v>-</v>
      </c>
      <c r="BB256" s="79" t="str">
        <f>IF(ISNUMBER(#REF!),#REF!,"-")</f>
        <v>-</v>
      </c>
      <c r="BC256" s="80" t="str">
        <f>IF(ISNUMBER(#REF!),#REF!,"-")</f>
        <v>-</v>
      </c>
      <c r="BD256" s="79" t="str">
        <f>IF(ISNUMBER(#REF!),#REF!,"-")</f>
        <v>-</v>
      </c>
      <c r="BE256" s="80" t="str">
        <f>IF(ISNUMBER(#REF!),#REF!,"-")</f>
        <v>-</v>
      </c>
      <c r="BF256" s="79" t="str">
        <f>IF(ISNUMBER(#REF!),#REF!,"-")</f>
        <v>-</v>
      </c>
      <c r="BG256" s="80" t="str">
        <f>IF(ISNUMBER(#REF!),#REF!,"-")</f>
        <v>-</v>
      </c>
      <c r="BH256" s="79" t="str">
        <f>IF(ISNUMBER(#REF!),#REF!,"-")</f>
        <v>-</v>
      </c>
      <c r="BI256" s="80" t="str">
        <f>IF(ISNUMBER(#REF!),#REF!,"-")</f>
        <v>-</v>
      </c>
      <c r="BJ256" s="4"/>
      <c r="BK256" s="4"/>
      <c r="BL256" s="4"/>
      <c r="BM256" s="4"/>
      <c r="BN256" s="4"/>
      <c r="BO256" s="4"/>
      <c r="BP256" s="4"/>
      <c r="BQ256" s="4"/>
      <c r="BR256" s="4"/>
      <c r="BS256" s="4"/>
    </row>
    <row r="257" spans="7:71" s="88" customFormat="1" x14ac:dyDescent="0.25">
      <c r="G257" s="75">
        <v>112</v>
      </c>
      <c r="H257" s="79" t="str">
        <f>IF(ISNUMBER(#REF!),#REF!,"-")</f>
        <v>-</v>
      </c>
      <c r="I257" s="80" t="str">
        <f>IF(ISNUMBER(#REF!),#REF!,"-")</f>
        <v>-</v>
      </c>
      <c r="J257" s="79" t="str">
        <f>IF(ISNUMBER(#REF!),#REF!,"-")</f>
        <v>-</v>
      </c>
      <c r="K257" s="80" t="str">
        <f>IF(ISNUMBER(#REF!),#REF!,"-")</f>
        <v>-</v>
      </c>
      <c r="L257" s="79" t="str">
        <f>IF(ISNUMBER(#REF!),#REF!,"-")</f>
        <v>-</v>
      </c>
      <c r="M257" s="80" t="str">
        <f>IF(ISNUMBER(#REF!),#REF!,"-")</f>
        <v>-</v>
      </c>
      <c r="N257" s="79" t="str">
        <f>IF(ISNUMBER(#REF!),#REF!,"-")</f>
        <v>-</v>
      </c>
      <c r="O257" s="80" t="str">
        <f>IF(ISNUMBER(#REF!),#REF!,"-")</f>
        <v>-</v>
      </c>
      <c r="P257" s="79" t="str">
        <f>IF(ISNUMBER(#REF!),#REF!,"-")</f>
        <v>-</v>
      </c>
      <c r="Q257" s="80" t="str">
        <f>IF(ISNUMBER(#REF!),#REF!,"-")</f>
        <v>-</v>
      </c>
      <c r="R257" s="79" t="str">
        <f>IF(ISNUMBER(#REF!),#REF!,"-")</f>
        <v>-</v>
      </c>
      <c r="S257" s="80" t="str">
        <f>IF(ISNUMBER(#REF!),#REF!,"-")</f>
        <v>-</v>
      </c>
      <c r="T257" s="79" t="str">
        <f>IF(ISNUMBER(#REF!),#REF!,"-")</f>
        <v>-</v>
      </c>
      <c r="U257" s="80" t="str">
        <f>IF(ISNUMBER(#REF!),#REF!,"-")</f>
        <v>-</v>
      </c>
      <c r="V257" s="79" t="str">
        <f>IF(ISNUMBER(#REF!),#REF!,"-")</f>
        <v>-</v>
      </c>
      <c r="W257" s="80" t="str">
        <f>IF(ISNUMBER(#REF!),#REF!,"-")</f>
        <v>-</v>
      </c>
      <c r="X257" s="79" t="str">
        <f>IF(ISNUMBER(#REF!),#REF!,"-")</f>
        <v>-</v>
      </c>
      <c r="Y257" s="80" t="str">
        <f>IF(ISNUMBER(#REF!),#REF!,"-")</f>
        <v>-</v>
      </c>
      <c r="Z257" s="79" t="str">
        <f>IF(ISNUMBER(#REF!),#REF!,"-")</f>
        <v>-</v>
      </c>
      <c r="AA257" s="80" t="str">
        <f>IF(ISNUMBER(#REF!),#REF!,"-")</f>
        <v>-</v>
      </c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O257" s="75">
        <v>112</v>
      </c>
      <c r="AP257" s="79" t="str">
        <f>IF(ISNUMBER(#REF!),#REF!,"-")</f>
        <v>-</v>
      </c>
      <c r="AQ257" s="80" t="str">
        <f>IF(ISNUMBER(#REF!),#REF!,"-")</f>
        <v>-</v>
      </c>
      <c r="AR257" s="79" t="str">
        <f>IF(ISNUMBER(#REF!),#REF!,"-")</f>
        <v>-</v>
      </c>
      <c r="AS257" s="80" t="str">
        <f>IF(ISNUMBER(#REF!),#REF!,"-")</f>
        <v>-</v>
      </c>
      <c r="AT257" s="79" t="str">
        <f>IF(ISNUMBER(#REF!),#REF!,"-")</f>
        <v>-</v>
      </c>
      <c r="AU257" s="80" t="str">
        <f>IF(ISNUMBER(#REF!),#REF!,"-")</f>
        <v>-</v>
      </c>
      <c r="AV257" s="79" t="str">
        <f>IF(ISNUMBER(#REF!),#REF!,"-")</f>
        <v>-</v>
      </c>
      <c r="AW257" s="80" t="str">
        <f>IF(ISNUMBER(#REF!),#REF!,"-")</f>
        <v>-</v>
      </c>
      <c r="AX257" s="79" t="str">
        <f>IF(ISNUMBER(#REF!),#REF!,"-")</f>
        <v>-</v>
      </c>
      <c r="AY257" s="80" t="str">
        <f>IF(ISNUMBER(#REF!),#REF!,"-")</f>
        <v>-</v>
      </c>
      <c r="AZ257" s="79" t="str">
        <f>IF(ISNUMBER(#REF!),#REF!,"-")</f>
        <v>-</v>
      </c>
      <c r="BA257" s="80" t="str">
        <f>IF(ISNUMBER(#REF!),#REF!,"-")</f>
        <v>-</v>
      </c>
      <c r="BB257" s="79" t="str">
        <f>IF(ISNUMBER(#REF!),#REF!,"-")</f>
        <v>-</v>
      </c>
      <c r="BC257" s="80" t="str">
        <f>IF(ISNUMBER(#REF!),#REF!,"-")</f>
        <v>-</v>
      </c>
      <c r="BD257" s="79" t="str">
        <f>IF(ISNUMBER(#REF!),#REF!,"-")</f>
        <v>-</v>
      </c>
      <c r="BE257" s="80" t="str">
        <f>IF(ISNUMBER(#REF!),#REF!,"-")</f>
        <v>-</v>
      </c>
      <c r="BF257" s="79" t="str">
        <f>IF(ISNUMBER(#REF!),#REF!,"-")</f>
        <v>-</v>
      </c>
      <c r="BG257" s="80" t="str">
        <f>IF(ISNUMBER(#REF!),#REF!,"-")</f>
        <v>-</v>
      </c>
      <c r="BH257" s="79" t="str">
        <f>IF(ISNUMBER(#REF!),#REF!,"-")</f>
        <v>-</v>
      </c>
      <c r="BI257" s="80" t="str">
        <f>IF(ISNUMBER(#REF!),#REF!,"-")</f>
        <v>-</v>
      </c>
      <c r="BJ257" s="4"/>
      <c r="BK257" s="4"/>
      <c r="BL257" s="4"/>
      <c r="BM257" s="4"/>
      <c r="BN257" s="4"/>
      <c r="BO257" s="4"/>
      <c r="BP257" s="4"/>
      <c r="BQ257" s="4"/>
      <c r="BR257" s="4"/>
      <c r="BS257" s="4"/>
    </row>
    <row r="258" spans="7:71" s="88" customFormat="1" x14ac:dyDescent="0.25">
      <c r="G258" s="75">
        <v>112.5</v>
      </c>
      <c r="H258" s="79" t="str">
        <f>IF(ISNUMBER(#REF!),#REF!,"-")</f>
        <v>-</v>
      </c>
      <c r="I258" s="80" t="str">
        <f>IF(ISNUMBER(#REF!),#REF!,"-")</f>
        <v>-</v>
      </c>
      <c r="J258" s="79" t="str">
        <f>IF(ISNUMBER(#REF!),#REF!,"-")</f>
        <v>-</v>
      </c>
      <c r="K258" s="80" t="str">
        <f>IF(ISNUMBER(#REF!),#REF!,"-")</f>
        <v>-</v>
      </c>
      <c r="L258" s="79" t="str">
        <f>IF(ISNUMBER(#REF!),#REF!,"-")</f>
        <v>-</v>
      </c>
      <c r="M258" s="80" t="str">
        <f>IF(ISNUMBER(#REF!),#REF!,"-")</f>
        <v>-</v>
      </c>
      <c r="N258" s="79" t="str">
        <f>IF(ISNUMBER(#REF!),#REF!,"-")</f>
        <v>-</v>
      </c>
      <c r="O258" s="80" t="str">
        <f>IF(ISNUMBER(#REF!),#REF!,"-")</f>
        <v>-</v>
      </c>
      <c r="P258" s="79" t="str">
        <f>IF(ISNUMBER(#REF!),#REF!,"-")</f>
        <v>-</v>
      </c>
      <c r="Q258" s="80" t="str">
        <f>IF(ISNUMBER(#REF!),#REF!,"-")</f>
        <v>-</v>
      </c>
      <c r="R258" s="79" t="str">
        <f>IF(ISNUMBER(#REF!),#REF!,"-")</f>
        <v>-</v>
      </c>
      <c r="S258" s="80" t="str">
        <f>IF(ISNUMBER(#REF!),#REF!,"-")</f>
        <v>-</v>
      </c>
      <c r="T258" s="79" t="str">
        <f>IF(ISNUMBER(#REF!),#REF!,"-")</f>
        <v>-</v>
      </c>
      <c r="U258" s="80" t="str">
        <f>IF(ISNUMBER(#REF!),#REF!,"-")</f>
        <v>-</v>
      </c>
      <c r="V258" s="79" t="str">
        <f>IF(ISNUMBER(#REF!),#REF!,"-")</f>
        <v>-</v>
      </c>
      <c r="W258" s="80" t="str">
        <f>IF(ISNUMBER(#REF!),#REF!,"-")</f>
        <v>-</v>
      </c>
      <c r="X258" s="79" t="str">
        <f>IF(ISNUMBER(#REF!),#REF!,"-")</f>
        <v>-</v>
      </c>
      <c r="Y258" s="80" t="str">
        <f>IF(ISNUMBER(#REF!),#REF!,"-")</f>
        <v>-</v>
      </c>
      <c r="Z258" s="79" t="str">
        <f>IF(ISNUMBER(#REF!),#REF!,"-")</f>
        <v>-</v>
      </c>
      <c r="AA258" s="80" t="str">
        <f>IF(ISNUMBER(#REF!),#REF!,"-")</f>
        <v>-</v>
      </c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O258" s="75">
        <v>112.5</v>
      </c>
      <c r="AP258" s="79" t="str">
        <f>IF(ISNUMBER(#REF!),#REF!,"-")</f>
        <v>-</v>
      </c>
      <c r="AQ258" s="80" t="str">
        <f>IF(ISNUMBER(#REF!),#REF!,"-")</f>
        <v>-</v>
      </c>
      <c r="AR258" s="79" t="str">
        <f>IF(ISNUMBER(#REF!),#REF!,"-")</f>
        <v>-</v>
      </c>
      <c r="AS258" s="80" t="str">
        <f>IF(ISNUMBER(#REF!),#REF!,"-")</f>
        <v>-</v>
      </c>
      <c r="AT258" s="79" t="str">
        <f>IF(ISNUMBER(#REF!),#REF!,"-")</f>
        <v>-</v>
      </c>
      <c r="AU258" s="80" t="str">
        <f>IF(ISNUMBER(#REF!),#REF!,"-")</f>
        <v>-</v>
      </c>
      <c r="AV258" s="79" t="str">
        <f>IF(ISNUMBER(#REF!),#REF!,"-")</f>
        <v>-</v>
      </c>
      <c r="AW258" s="80" t="str">
        <f>IF(ISNUMBER(#REF!),#REF!,"-")</f>
        <v>-</v>
      </c>
      <c r="AX258" s="79" t="str">
        <f>IF(ISNUMBER(#REF!),#REF!,"-")</f>
        <v>-</v>
      </c>
      <c r="AY258" s="80" t="str">
        <f>IF(ISNUMBER(#REF!),#REF!,"-")</f>
        <v>-</v>
      </c>
      <c r="AZ258" s="79" t="str">
        <f>IF(ISNUMBER(#REF!),#REF!,"-")</f>
        <v>-</v>
      </c>
      <c r="BA258" s="80" t="str">
        <f>IF(ISNUMBER(#REF!),#REF!,"-")</f>
        <v>-</v>
      </c>
      <c r="BB258" s="79" t="str">
        <f>IF(ISNUMBER(#REF!),#REF!,"-")</f>
        <v>-</v>
      </c>
      <c r="BC258" s="80" t="str">
        <f>IF(ISNUMBER(#REF!),#REF!,"-")</f>
        <v>-</v>
      </c>
      <c r="BD258" s="79" t="str">
        <f>IF(ISNUMBER(#REF!),#REF!,"-")</f>
        <v>-</v>
      </c>
      <c r="BE258" s="80" t="str">
        <f>IF(ISNUMBER(#REF!),#REF!,"-")</f>
        <v>-</v>
      </c>
      <c r="BF258" s="79" t="str">
        <f>IF(ISNUMBER(#REF!),#REF!,"-")</f>
        <v>-</v>
      </c>
      <c r="BG258" s="80" t="str">
        <f>IF(ISNUMBER(#REF!),#REF!,"-")</f>
        <v>-</v>
      </c>
      <c r="BH258" s="79" t="str">
        <f>IF(ISNUMBER(#REF!),#REF!,"-")</f>
        <v>-</v>
      </c>
      <c r="BI258" s="80" t="str">
        <f>IF(ISNUMBER(#REF!),#REF!,"-")</f>
        <v>-</v>
      </c>
      <c r="BJ258" s="4"/>
      <c r="BK258" s="4"/>
      <c r="BL258" s="4"/>
      <c r="BM258" s="4"/>
      <c r="BN258" s="4"/>
      <c r="BO258" s="4"/>
      <c r="BP258" s="4"/>
      <c r="BQ258" s="4"/>
      <c r="BR258" s="4"/>
      <c r="BS258" s="4"/>
    </row>
    <row r="259" spans="7:71" s="88" customFormat="1" x14ac:dyDescent="0.25">
      <c r="G259" s="75">
        <v>113</v>
      </c>
      <c r="H259" s="79" t="str">
        <f>IF(ISNUMBER(#REF!),#REF!,"-")</f>
        <v>-</v>
      </c>
      <c r="I259" s="80" t="str">
        <f>IF(ISNUMBER(#REF!),#REF!,"-")</f>
        <v>-</v>
      </c>
      <c r="J259" s="79" t="str">
        <f>IF(ISNUMBER(#REF!),#REF!,"-")</f>
        <v>-</v>
      </c>
      <c r="K259" s="80" t="str">
        <f>IF(ISNUMBER(#REF!),#REF!,"-")</f>
        <v>-</v>
      </c>
      <c r="L259" s="79" t="str">
        <f>IF(ISNUMBER(#REF!),#REF!,"-")</f>
        <v>-</v>
      </c>
      <c r="M259" s="80" t="str">
        <f>IF(ISNUMBER(#REF!),#REF!,"-")</f>
        <v>-</v>
      </c>
      <c r="N259" s="79" t="str">
        <f>IF(ISNUMBER(#REF!),#REF!,"-")</f>
        <v>-</v>
      </c>
      <c r="O259" s="80" t="str">
        <f>IF(ISNUMBER(#REF!),#REF!,"-")</f>
        <v>-</v>
      </c>
      <c r="P259" s="79" t="str">
        <f>IF(ISNUMBER(#REF!),#REF!,"-")</f>
        <v>-</v>
      </c>
      <c r="Q259" s="80" t="str">
        <f>IF(ISNUMBER(#REF!),#REF!,"-")</f>
        <v>-</v>
      </c>
      <c r="R259" s="79" t="str">
        <f>IF(ISNUMBER(#REF!),#REF!,"-")</f>
        <v>-</v>
      </c>
      <c r="S259" s="80" t="str">
        <f>IF(ISNUMBER(#REF!),#REF!,"-")</f>
        <v>-</v>
      </c>
      <c r="T259" s="79" t="str">
        <f>IF(ISNUMBER(#REF!),#REF!,"-")</f>
        <v>-</v>
      </c>
      <c r="U259" s="80" t="str">
        <f>IF(ISNUMBER(#REF!),#REF!,"-")</f>
        <v>-</v>
      </c>
      <c r="V259" s="79" t="str">
        <f>IF(ISNUMBER(#REF!),#REF!,"-")</f>
        <v>-</v>
      </c>
      <c r="W259" s="80" t="str">
        <f>IF(ISNUMBER(#REF!),#REF!,"-")</f>
        <v>-</v>
      </c>
      <c r="X259" s="79" t="str">
        <f>IF(ISNUMBER(#REF!),#REF!,"-")</f>
        <v>-</v>
      </c>
      <c r="Y259" s="80" t="str">
        <f>IF(ISNUMBER(#REF!),#REF!,"-")</f>
        <v>-</v>
      </c>
      <c r="Z259" s="79" t="str">
        <f>IF(ISNUMBER(#REF!),#REF!,"-")</f>
        <v>-</v>
      </c>
      <c r="AA259" s="80" t="str">
        <f>IF(ISNUMBER(#REF!),#REF!,"-")</f>
        <v>-</v>
      </c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O259" s="75">
        <v>113</v>
      </c>
      <c r="AP259" s="79" t="str">
        <f>IF(ISNUMBER(#REF!),#REF!,"-")</f>
        <v>-</v>
      </c>
      <c r="AQ259" s="80" t="str">
        <f>IF(ISNUMBER(#REF!),#REF!,"-")</f>
        <v>-</v>
      </c>
      <c r="AR259" s="79" t="str">
        <f>IF(ISNUMBER(#REF!),#REF!,"-")</f>
        <v>-</v>
      </c>
      <c r="AS259" s="80" t="str">
        <f>IF(ISNUMBER(#REF!),#REF!,"-")</f>
        <v>-</v>
      </c>
      <c r="AT259" s="79" t="str">
        <f>IF(ISNUMBER(#REF!),#REF!,"-")</f>
        <v>-</v>
      </c>
      <c r="AU259" s="80" t="str">
        <f>IF(ISNUMBER(#REF!),#REF!,"-")</f>
        <v>-</v>
      </c>
      <c r="AV259" s="79" t="str">
        <f>IF(ISNUMBER(#REF!),#REF!,"-")</f>
        <v>-</v>
      </c>
      <c r="AW259" s="80" t="str">
        <f>IF(ISNUMBER(#REF!),#REF!,"-")</f>
        <v>-</v>
      </c>
      <c r="AX259" s="79" t="str">
        <f>IF(ISNUMBER(#REF!),#REF!,"-")</f>
        <v>-</v>
      </c>
      <c r="AY259" s="80" t="str">
        <f>IF(ISNUMBER(#REF!),#REF!,"-")</f>
        <v>-</v>
      </c>
      <c r="AZ259" s="79" t="str">
        <f>IF(ISNUMBER(#REF!),#REF!,"-")</f>
        <v>-</v>
      </c>
      <c r="BA259" s="80" t="str">
        <f>IF(ISNUMBER(#REF!),#REF!,"-")</f>
        <v>-</v>
      </c>
      <c r="BB259" s="79" t="str">
        <f>IF(ISNUMBER(#REF!),#REF!,"-")</f>
        <v>-</v>
      </c>
      <c r="BC259" s="80" t="str">
        <f>IF(ISNUMBER(#REF!),#REF!,"-")</f>
        <v>-</v>
      </c>
      <c r="BD259" s="79" t="str">
        <f>IF(ISNUMBER(#REF!),#REF!,"-")</f>
        <v>-</v>
      </c>
      <c r="BE259" s="80" t="str">
        <f>IF(ISNUMBER(#REF!),#REF!,"-")</f>
        <v>-</v>
      </c>
      <c r="BF259" s="79" t="str">
        <f>IF(ISNUMBER(#REF!),#REF!,"-")</f>
        <v>-</v>
      </c>
      <c r="BG259" s="80" t="str">
        <f>IF(ISNUMBER(#REF!),#REF!,"-")</f>
        <v>-</v>
      </c>
      <c r="BH259" s="79" t="str">
        <f>IF(ISNUMBER(#REF!),#REF!,"-")</f>
        <v>-</v>
      </c>
      <c r="BI259" s="80" t="str">
        <f>IF(ISNUMBER(#REF!),#REF!,"-")</f>
        <v>-</v>
      </c>
      <c r="BJ259" s="4"/>
      <c r="BK259" s="4"/>
      <c r="BL259" s="4"/>
      <c r="BM259" s="4"/>
      <c r="BN259" s="4"/>
      <c r="BO259" s="4"/>
      <c r="BP259" s="4"/>
      <c r="BQ259" s="4"/>
      <c r="BR259" s="4"/>
      <c r="BS259" s="4"/>
    </row>
    <row r="260" spans="7:71" s="88" customFormat="1" x14ac:dyDescent="0.25">
      <c r="G260" s="75">
        <v>113.5</v>
      </c>
      <c r="H260" s="79" t="str">
        <f>IF(ISNUMBER(#REF!),#REF!,"-")</f>
        <v>-</v>
      </c>
      <c r="I260" s="80" t="str">
        <f>IF(ISNUMBER(#REF!),#REF!,"-")</f>
        <v>-</v>
      </c>
      <c r="J260" s="79" t="str">
        <f>IF(ISNUMBER(#REF!),#REF!,"-")</f>
        <v>-</v>
      </c>
      <c r="K260" s="80" t="str">
        <f>IF(ISNUMBER(#REF!),#REF!,"-")</f>
        <v>-</v>
      </c>
      <c r="L260" s="79" t="str">
        <f>IF(ISNUMBER(#REF!),#REF!,"-")</f>
        <v>-</v>
      </c>
      <c r="M260" s="80" t="str">
        <f>IF(ISNUMBER(#REF!),#REF!,"-")</f>
        <v>-</v>
      </c>
      <c r="N260" s="79" t="str">
        <f>IF(ISNUMBER(#REF!),#REF!,"-")</f>
        <v>-</v>
      </c>
      <c r="O260" s="80" t="str">
        <f>IF(ISNUMBER(#REF!),#REF!,"-")</f>
        <v>-</v>
      </c>
      <c r="P260" s="79" t="str">
        <f>IF(ISNUMBER(#REF!),#REF!,"-")</f>
        <v>-</v>
      </c>
      <c r="Q260" s="80" t="str">
        <f>IF(ISNUMBER(#REF!),#REF!,"-")</f>
        <v>-</v>
      </c>
      <c r="R260" s="79" t="str">
        <f>IF(ISNUMBER(#REF!),#REF!,"-")</f>
        <v>-</v>
      </c>
      <c r="S260" s="80" t="str">
        <f>IF(ISNUMBER(#REF!),#REF!,"-")</f>
        <v>-</v>
      </c>
      <c r="T260" s="79" t="str">
        <f>IF(ISNUMBER(#REF!),#REF!,"-")</f>
        <v>-</v>
      </c>
      <c r="U260" s="80" t="str">
        <f>IF(ISNUMBER(#REF!),#REF!,"-")</f>
        <v>-</v>
      </c>
      <c r="V260" s="79" t="str">
        <f>IF(ISNUMBER(#REF!),#REF!,"-")</f>
        <v>-</v>
      </c>
      <c r="W260" s="80" t="str">
        <f>IF(ISNUMBER(#REF!),#REF!,"-")</f>
        <v>-</v>
      </c>
      <c r="X260" s="79" t="str">
        <f>IF(ISNUMBER(#REF!),#REF!,"-")</f>
        <v>-</v>
      </c>
      <c r="Y260" s="80" t="str">
        <f>IF(ISNUMBER(#REF!),#REF!,"-")</f>
        <v>-</v>
      </c>
      <c r="Z260" s="79" t="str">
        <f>IF(ISNUMBER(#REF!),#REF!,"-")</f>
        <v>-</v>
      </c>
      <c r="AA260" s="80" t="str">
        <f>IF(ISNUMBER(#REF!),#REF!,"-")</f>
        <v>-</v>
      </c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O260" s="75">
        <v>113.5</v>
      </c>
      <c r="AP260" s="79" t="str">
        <f>IF(ISNUMBER(#REF!),#REF!,"-")</f>
        <v>-</v>
      </c>
      <c r="AQ260" s="80" t="str">
        <f>IF(ISNUMBER(#REF!),#REF!,"-")</f>
        <v>-</v>
      </c>
      <c r="AR260" s="79" t="str">
        <f>IF(ISNUMBER(#REF!),#REF!,"-")</f>
        <v>-</v>
      </c>
      <c r="AS260" s="80" t="str">
        <f>IF(ISNUMBER(#REF!),#REF!,"-")</f>
        <v>-</v>
      </c>
      <c r="AT260" s="79" t="str">
        <f>IF(ISNUMBER(#REF!),#REF!,"-")</f>
        <v>-</v>
      </c>
      <c r="AU260" s="80" t="str">
        <f>IF(ISNUMBER(#REF!),#REF!,"-")</f>
        <v>-</v>
      </c>
      <c r="AV260" s="79" t="str">
        <f>IF(ISNUMBER(#REF!),#REF!,"-")</f>
        <v>-</v>
      </c>
      <c r="AW260" s="80" t="str">
        <f>IF(ISNUMBER(#REF!),#REF!,"-")</f>
        <v>-</v>
      </c>
      <c r="AX260" s="79" t="str">
        <f>IF(ISNUMBER(#REF!),#REF!,"-")</f>
        <v>-</v>
      </c>
      <c r="AY260" s="80" t="str">
        <f>IF(ISNUMBER(#REF!),#REF!,"-")</f>
        <v>-</v>
      </c>
      <c r="AZ260" s="79" t="str">
        <f>IF(ISNUMBER(#REF!),#REF!,"-")</f>
        <v>-</v>
      </c>
      <c r="BA260" s="80" t="str">
        <f>IF(ISNUMBER(#REF!),#REF!,"-")</f>
        <v>-</v>
      </c>
      <c r="BB260" s="79" t="str">
        <f>IF(ISNUMBER(#REF!),#REF!,"-")</f>
        <v>-</v>
      </c>
      <c r="BC260" s="80" t="str">
        <f>IF(ISNUMBER(#REF!),#REF!,"-")</f>
        <v>-</v>
      </c>
      <c r="BD260" s="79" t="str">
        <f>IF(ISNUMBER(#REF!),#REF!,"-")</f>
        <v>-</v>
      </c>
      <c r="BE260" s="80" t="str">
        <f>IF(ISNUMBER(#REF!),#REF!,"-")</f>
        <v>-</v>
      </c>
      <c r="BF260" s="79" t="str">
        <f>IF(ISNUMBER(#REF!),#REF!,"-")</f>
        <v>-</v>
      </c>
      <c r="BG260" s="80" t="str">
        <f>IF(ISNUMBER(#REF!),#REF!,"-")</f>
        <v>-</v>
      </c>
      <c r="BH260" s="79" t="str">
        <f>IF(ISNUMBER(#REF!),#REF!,"-")</f>
        <v>-</v>
      </c>
      <c r="BI260" s="80" t="str">
        <f>IF(ISNUMBER(#REF!),#REF!,"-")</f>
        <v>-</v>
      </c>
      <c r="BJ260" s="4"/>
      <c r="BK260" s="4"/>
      <c r="BL260" s="4"/>
      <c r="BM260" s="4"/>
      <c r="BN260" s="4"/>
      <c r="BO260" s="4"/>
      <c r="BP260" s="4"/>
      <c r="BQ260" s="4"/>
      <c r="BR260" s="4"/>
      <c r="BS260" s="4"/>
    </row>
    <row r="261" spans="7:71" s="88" customFormat="1" x14ac:dyDescent="0.25">
      <c r="G261" s="75">
        <v>114</v>
      </c>
      <c r="H261" s="79" t="str">
        <f>IF(ISNUMBER(#REF!),#REF!,"-")</f>
        <v>-</v>
      </c>
      <c r="I261" s="80" t="str">
        <f>IF(ISNUMBER(#REF!),#REF!,"-")</f>
        <v>-</v>
      </c>
      <c r="J261" s="79" t="str">
        <f>IF(ISNUMBER(#REF!),#REF!,"-")</f>
        <v>-</v>
      </c>
      <c r="K261" s="80" t="str">
        <f>IF(ISNUMBER(#REF!),#REF!,"-")</f>
        <v>-</v>
      </c>
      <c r="L261" s="79" t="str">
        <f>IF(ISNUMBER(#REF!),#REF!,"-")</f>
        <v>-</v>
      </c>
      <c r="M261" s="80" t="str">
        <f>IF(ISNUMBER(#REF!),#REF!,"-")</f>
        <v>-</v>
      </c>
      <c r="N261" s="79" t="str">
        <f>IF(ISNUMBER(#REF!),#REF!,"-")</f>
        <v>-</v>
      </c>
      <c r="O261" s="80" t="str">
        <f>IF(ISNUMBER(#REF!),#REF!,"-")</f>
        <v>-</v>
      </c>
      <c r="P261" s="79" t="str">
        <f>IF(ISNUMBER(#REF!),#REF!,"-")</f>
        <v>-</v>
      </c>
      <c r="Q261" s="80" t="str">
        <f>IF(ISNUMBER(#REF!),#REF!,"-")</f>
        <v>-</v>
      </c>
      <c r="R261" s="79" t="str">
        <f>IF(ISNUMBER(#REF!),#REF!,"-")</f>
        <v>-</v>
      </c>
      <c r="S261" s="80" t="str">
        <f>IF(ISNUMBER(#REF!),#REF!,"-")</f>
        <v>-</v>
      </c>
      <c r="T261" s="79" t="str">
        <f>IF(ISNUMBER(#REF!),#REF!,"-")</f>
        <v>-</v>
      </c>
      <c r="U261" s="80" t="str">
        <f>IF(ISNUMBER(#REF!),#REF!,"-")</f>
        <v>-</v>
      </c>
      <c r="V261" s="79" t="str">
        <f>IF(ISNUMBER(#REF!),#REF!,"-")</f>
        <v>-</v>
      </c>
      <c r="W261" s="80" t="str">
        <f>IF(ISNUMBER(#REF!),#REF!,"-")</f>
        <v>-</v>
      </c>
      <c r="X261" s="79" t="str">
        <f>IF(ISNUMBER(#REF!),#REF!,"-")</f>
        <v>-</v>
      </c>
      <c r="Y261" s="80" t="str">
        <f>IF(ISNUMBER(#REF!),#REF!,"-")</f>
        <v>-</v>
      </c>
      <c r="Z261" s="79" t="str">
        <f>IF(ISNUMBER(#REF!),#REF!,"-")</f>
        <v>-</v>
      </c>
      <c r="AA261" s="80" t="str">
        <f>IF(ISNUMBER(#REF!),#REF!,"-")</f>
        <v>-</v>
      </c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O261" s="75">
        <v>114</v>
      </c>
      <c r="AP261" s="79" t="str">
        <f>IF(ISNUMBER(#REF!),#REF!,"-")</f>
        <v>-</v>
      </c>
      <c r="AQ261" s="80" t="str">
        <f>IF(ISNUMBER(#REF!),#REF!,"-")</f>
        <v>-</v>
      </c>
      <c r="AR261" s="79" t="str">
        <f>IF(ISNUMBER(#REF!),#REF!,"-")</f>
        <v>-</v>
      </c>
      <c r="AS261" s="80" t="str">
        <f>IF(ISNUMBER(#REF!),#REF!,"-")</f>
        <v>-</v>
      </c>
      <c r="AT261" s="79" t="str">
        <f>IF(ISNUMBER(#REF!),#REF!,"-")</f>
        <v>-</v>
      </c>
      <c r="AU261" s="80" t="str">
        <f>IF(ISNUMBER(#REF!),#REF!,"-")</f>
        <v>-</v>
      </c>
      <c r="AV261" s="79" t="str">
        <f>IF(ISNUMBER(#REF!),#REF!,"-")</f>
        <v>-</v>
      </c>
      <c r="AW261" s="80" t="str">
        <f>IF(ISNUMBER(#REF!),#REF!,"-")</f>
        <v>-</v>
      </c>
      <c r="AX261" s="79" t="str">
        <f>IF(ISNUMBER(#REF!),#REF!,"-")</f>
        <v>-</v>
      </c>
      <c r="AY261" s="80" t="str">
        <f>IF(ISNUMBER(#REF!),#REF!,"-")</f>
        <v>-</v>
      </c>
      <c r="AZ261" s="79" t="str">
        <f>IF(ISNUMBER(#REF!),#REF!,"-")</f>
        <v>-</v>
      </c>
      <c r="BA261" s="80" t="str">
        <f>IF(ISNUMBER(#REF!),#REF!,"-")</f>
        <v>-</v>
      </c>
      <c r="BB261" s="79" t="str">
        <f>IF(ISNUMBER(#REF!),#REF!,"-")</f>
        <v>-</v>
      </c>
      <c r="BC261" s="80" t="str">
        <f>IF(ISNUMBER(#REF!),#REF!,"-")</f>
        <v>-</v>
      </c>
      <c r="BD261" s="79" t="str">
        <f>IF(ISNUMBER(#REF!),#REF!,"-")</f>
        <v>-</v>
      </c>
      <c r="BE261" s="80" t="str">
        <f>IF(ISNUMBER(#REF!),#REF!,"-")</f>
        <v>-</v>
      </c>
      <c r="BF261" s="79" t="str">
        <f>IF(ISNUMBER(#REF!),#REF!,"-")</f>
        <v>-</v>
      </c>
      <c r="BG261" s="80" t="str">
        <f>IF(ISNUMBER(#REF!),#REF!,"-")</f>
        <v>-</v>
      </c>
      <c r="BH261" s="79" t="str">
        <f>IF(ISNUMBER(#REF!),#REF!,"-")</f>
        <v>-</v>
      </c>
      <c r="BI261" s="80" t="str">
        <f>IF(ISNUMBER(#REF!),#REF!,"-")</f>
        <v>-</v>
      </c>
      <c r="BJ261" s="4"/>
      <c r="BK261" s="4"/>
      <c r="BL261" s="4"/>
      <c r="BM261" s="4"/>
      <c r="BN261" s="4"/>
      <c r="BO261" s="4"/>
      <c r="BP261" s="4"/>
      <c r="BQ261" s="4"/>
      <c r="BR261" s="4"/>
      <c r="BS261" s="4"/>
    </row>
    <row r="262" spans="7:71" s="88" customFormat="1" x14ac:dyDescent="0.25">
      <c r="G262" s="75">
        <v>114.5</v>
      </c>
      <c r="H262" s="79" t="str">
        <f>IF(ISNUMBER(#REF!),#REF!,"-")</f>
        <v>-</v>
      </c>
      <c r="I262" s="80" t="str">
        <f>IF(ISNUMBER(#REF!),#REF!,"-")</f>
        <v>-</v>
      </c>
      <c r="J262" s="79" t="str">
        <f>IF(ISNUMBER(#REF!),#REF!,"-")</f>
        <v>-</v>
      </c>
      <c r="K262" s="80" t="str">
        <f>IF(ISNUMBER(#REF!),#REF!,"-")</f>
        <v>-</v>
      </c>
      <c r="L262" s="79" t="str">
        <f>IF(ISNUMBER(#REF!),#REF!,"-")</f>
        <v>-</v>
      </c>
      <c r="M262" s="80" t="str">
        <f>IF(ISNUMBER(#REF!),#REF!,"-")</f>
        <v>-</v>
      </c>
      <c r="N262" s="79" t="str">
        <f>IF(ISNUMBER(#REF!),#REF!,"-")</f>
        <v>-</v>
      </c>
      <c r="O262" s="80" t="str">
        <f>IF(ISNUMBER(#REF!),#REF!,"-")</f>
        <v>-</v>
      </c>
      <c r="P262" s="79" t="str">
        <f>IF(ISNUMBER(#REF!),#REF!,"-")</f>
        <v>-</v>
      </c>
      <c r="Q262" s="80" t="str">
        <f>IF(ISNUMBER(#REF!),#REF!,"-")</f>
        <v>-</v>
      </c>
      <c r="R262" s="79" t="str">
        <f>IF(ISNUMBER(#REF!),#REF!,"-")</f>
        <v>-</v>
      </c>
      <c r="S262" s="80" t="str">
        <f>IF(ISNUMBER(#REF!),#REF!,"-")</f>
        <v>-</v>
      </c>
      <c r="T262" s="79" t="str">
        <f>IF(ISNUMBER(#REF!),#REF!,"-")</f>
        <v>-</v>
      </c>
      <c r="U262" s="80" t="str">
        <f>IF(ISNUMBER(#REF!),#REF!,"-")</f>
        <v>-</v>
      </c>
      <c r="V262" s="79" t="str">
        <f>IF(ISNUMBER(#REF!),#REF!,"-")</f>
        <v>-</v>
      </c>
      <c r="W262" s="80" t="str">
        <f>IF(ISNUMBER(#REF!),#REF!,"-")</f>
        <v>-</v>
      </c>
      <c r="X262" s="79" t="str">
        <f>IF(ISNUMBER(#REF!),#REF!,"-")</f>
        <v>-</v>
      </c>
      <c r="Y262" s="80" t="str">
        <f>IF(ISNUMBER(#REF!),#REF!,"-")</f>
        <v>-</v>
      </c>
      <c r="Z262" s="79" t="str">
        <f>IF(ISNUMBER(#REF!),#REF!,"-")</f>
        <v>-</v>
      </c>
      <c r="AA262" s="80" t="str">
        <f>IF(ISNUMBER(#REF!),#REF!,"-")</f>
        <v>-</v>
      </c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O262" s="75">
        <v>114.5</v>
      </c>
      <c r="AP262" s="79" t="str">
        <f>IF(ISNUMBER(#REF!),#REF!,"-")</f>
        <v>-</v>
      </c>
      <c r="AQ262" s="80" t="str">
        <f>IF(ISNUMBER(#REF!),#REF!,"-")</f>
        <v>-</v>
      </c>
      <c r="AR262" s="79" t="str">
        <f>IF(ISNUMBER(#REF!),#REF!,"-")</f>
        <v>-</v>
      </c>
      <c r="AS262" s="80" t="str">
        <f>IF(ISNUMBER(#REF!),#REF!,"-")</f>
        <v>-</v>
      </c>
      <c r="AT262" s="79" t="str">
        <f>IF(ISNUMBER(#REF!),#REF!,"-")</f>
        <v>-</v>
      </c>
      <c r="AU262" s="80" t="str">
        <f>IF(ISNUMBER(#REF!),#REF!,"-")</f>
        <v>-</v>
      </c>
      <c r="AV262" s="79" t="str">
        <f>IF(ISNUMBER(#REF!),#REF!,"-")</f>
        <v>-</v>
      </c>
      <c r="AW262" s="80" t="str">
        <f>IF(ISNUMBER(#REF!),#REF!,"-")</f>
        <v>-</v>
      </c>
      <c r="AX262" s="79" t="str">
        <f>IF(ISNUMBER(#REF!),#REF!,"-")</f>
        <v>-</v>
      </c>
      <c r="AY262" s="80" t="str">
        <f>IF(ISNUMBER(#REF!),#REF!,"-")</f>
        <v>-</v>
      </c>
      <c r="AZ262" s="79" t="str">
        <f>IF(ISNUMBER(#REF!),#REF!,"-")</f>
        <v>-</v>
      </c>
      <c r="BA262" s="80" t="str">
        <f>IF(ISNUMBER(#REF!),#REF!,"-")</f>
        <v>-</v>
      </c>
      <c r="BB262" s="79" t="str">
        <f>IF(ISNUMBER(#REF!),#REF!,"-")</f>
        <v>-</v>
      </c>
      <c r="BC262" s="80" t="str">
        <f>IF(ISNUMBER(#REF!),#REF!,"-")</f>
        <v>-</v>
      </c>
      <c r="BD262" s="79" t="str">
        <f>IF(ISNUMBER(#REF!),#REF!,"-")</f>
        <v>-</v>
      </c>
      <c r="BE262" s="80" t="str">
        <f>IF(ISNUMBER(#REF!),#REF!,"-")</f>
        <v>-</v>
      </c>
      <c r="BF262" s="79" t="str">
        <f>IF(ISNUMBER(#REF!),#REF!,"-")</f>
        <v>-</v>
      </c>
      <c r="BG262" s="80" t="str">
        <f>IF(ISNUMBER(#REF!),#REF!,"-")</f>
        <v>-</v>
      </c>
      <c r="BH262" s="79" t="str">
        <f>IF(ISNUMBER(#REF!),#REF!,"-")</f>
        <v>-</v>
      </c>
      <c r="BI262" s="80" t="str">
        <f>IF(ISNUMBER(#REF!),#REF!,"-")</f>
        <v>-</v>
      </c>
      <c r="BJ262" s="4"/>
      <c r="BK262" s="4"/>
      <c r="BL262" s="4"/>
      <c r="BM262" s="4"/>
      <c r="BN262" s="4"/>
      <c r="BO262" s="4"/>
      <c r="BP262" s="4"/>
      <c r="BQ262" s="4"/>
      <c r="BR262" s="4"/>
      <c r="BS262" s="4"/>
    </row>
    <row r="263" spans="7:71" s="88" customFormat="1" x14ac:dyDescent="0.25">
      <c r="G263" s="75">
        <v>115</v>
      </c>
      <c r="H263" s="79" t="str">
        <f>IF(ISNUMBER(#REF!),#REF!,"-")</f>
        <v>-</v>
      </c>
      <c r="I263" s="80" t="str">
        <f>IF(ISNUMBER(#REF!),#REF!,"-")</f>
        <v>-</v>
      </c>
      <c r="J263" s="79" t="str">
        <f>IF(ISNUMBER(#REF!),#REF!,"-")</f>
        <v>-</v>
      </c>
      <c r="K263" s="80" t="str">
        <f>IF(ISNUMBER(#REF!),#REF!,"-")</f>
        <v>-</v>
      </c>
      <c r="L263" s="79" t="str">
        <f>IF(ISNUMBER(#REF!),#REF!,"-")</f>
        <v>-</v>
      </c>
      <c r="M263" s="80" t="str">
        <f>IF(ISNUMBER(#REF!),#REF!,"-")</f>
        <v>-</v>
      </c>
      <c r="N263" s="79" t="str">
        <f>IF(ISNUMBER(#REF!),#REF!,"-")</f>
        <v>-</v>
      </c>
      <c r="O263" s="80" t="str">
        <f>IF(ISNUMBER(#REF!),#REF!,"-")</f>
        <v>-</v>
      </c>
      <c r="P263" s="79" t="str">
        <f>IF(ISNUMBER(#REF!),#REF!,"-")</f>
        <v>-</v>
      </c>
      <c r="Q263" s="80" t="str">
        <f>IF(ISNUMBER(#REF!),#REF!,"-")</f>
        <v>-</v>
      </c>
      <c r="R263" s="79" t="str">
        <f>IF(ISNUMBER(#REF!),#REF!,"-")</f>
        <v>-</v>
      </c>
      <c r="S263" s="80" t="str">
        <f>IF(ISNUMBER(#REF!),#REF!,"-")</f>
        <v>-</v>
      </c>
      <c r="T263" s="79" t="str">
        <f>IF(ISNUMBER(#REF!),#REF!,"-")</f>
        <v>-</v>
      </c>
      <c r="U263" s="80" t="str">
        <f>IF(ISNUMBER(#REF!),#REF!,"-")</f>
        <v>-</v>
      </c>
      <c r="V263" s="79" t="str">
        <f>IF(ISNUMBER(#REF!),#REF!,"-")</f>
        <v>-</v>
      </c>
      <c r="W263" s="80" t="str">
        <f>IF(ISNUMBER(#REF!),#REF!,"-")</f>
        <v>-</v>
      </c>
      <c r="X263" s="79" t="str">
        <f>IF(ISNUMBER(#REF!),#REF!,"-")</f>
        <v>-</v>
      </c>
      <c r="Y263" s="80" t="str">
        <f>IF(ISNUMBER(#REF!),#REF!,"-")</f>
        <v>-</v>
      </c>
      <c r="Z263" s="79" t="str">
        <f>IF(ISNUMBER(#REF!),#REF!,"-")</f>
        <v>-</v>
      </c>
      <c r="AA263" s="80" t="str">
        <f>IF(ISNUMBER(#REF!),#REF!,"-")</f>
        <v>-</v>
      </c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O263" s="75">
        <v>115</v>
      </c>
      <c r="AP263" s="79" t="str">
        <f>IF(ISNUMBER(#REF!),#REF!,"-")</f>
        <v>-</v>
      </c>
      <c r="AQ263" s="80" t="str">
        <f>IF(ISNUMBER(#REF!),#REF!,"-")</f>
        <v>-</v>
      </c>
      <c r="AR263" s="79" t="str">
        <f>IF(ISNUMBER(#REF!),#REF!,"-")</f>
        <v>-</v>
      </c>
      <c r="AS263" s="80" t="str">
        <f>IF(ISNUMBER(#REF!),#REF!,"-")</f>
        <v>-</v>
      </c>
      <c r="AT263" s="79" t="str">
        <f>IF(ISNUMBER(#REF!),#REF!,"-")</f>
        <v>-</v>
      </c>
      <c r="AU263" s="80" t="str">
        <f>IF(ISNUMBER(#REF!),#REF!,"-")</f>
        <v>-</v>
      </c>
      <c r="AV263" s="79" t="str">
        <f>IF(ISNUMBER(#REF!),#REF!,"-")</f>
        <v>-</v>
      </c>
      <c r="AW263" s="80" t="str">
        <f>IF(ISNUMBER(#REF!),#REF!,"-")</f>
        <v>-</v>
      </c>
      <c r="AX263" s="79" t="str">
        <f>IF(ISNUMBER(#REF!),#REF!,"-")</f>
        <v>-</v>
      </c>
      <c r="AY263" s="80" t="str">
        <f>IF(ISNUMBER(#REF!),#REF!,"-")</f>
        <v>-</v>
      </c>
      <c r="AZ263" s="79" t="str">
        <f>IF(ISNUMBER(#REF!),#REF!,"-")</f>
        <v>-</v>
      </c>
      <c r="BA263" s="80" t="str">
        <f>IF(ISNUMBER(#REF!),#REF!,"-")</f>
        <v>-</v>
      </c>
      <c r="BB263" s="79" t="str">
        <f>IF(ISNUMBER(#REF!),#REF!,"-")</f>
        <v>-</v>
      </c>
      <c r="BC263" s="80" t="str">
        <f>IF(ISNUMBER(#REF!),#REF!,"-")</f>
        <v>-</v>
      </c>
      <c r="BD263" s="79" t="str">
        <f>IF(ISNUMBER(#REF!),#REF!,"-")</f>
        <v>-</v>
      </c>
      <c r="BE263" s="80" t="str">
        <f>IF(ISNUMBER(#REF!),#REF!,"-")</f>
        <v>-</v>
      </c>
      <c r="BF263" s="79" t="str">
        <f>IF(ISNUMBER(#REF!),#REF!,"-")</f>
        <v>-</v>
      </c>
      <c r="BG263" s="80" t="str">
        <f>IF(ISNUMBER(#REF!),#REF!,"-")</f>
        <v>-</v>
      </c>
      <c r="BH263" s="79" t="str">
        <f>IF(ISNUMBER(#REF!),#REF!,"-")</f>
        <v>-</v>
      </c>
      <c r="BI263" s="80" t="str">
        <f>IF(ISNUMBER(#REF!),#REF!,"-")</f>
        <v>-</v>
      </c>
      <c r="BJ263" s="4"/>
      <c r="BK263" s="4"/>
      <c r="BL263" s="4"/>
      <c r="BM263" s="4"/>
      <c r="BN263" s="4"/>
      <c r="BO263" s="4"/>
      <c r="BP263" s="4"/>
      <c r="BQ263" s="4"/>
      <c r="BR263" s="4"/>
      <c r="BS263" s="4"/>
    </row>
    <row r="264" spans="7:71" s="88" customFormat="1" x14ac:dyDescent="0.25">
      <c r="G264" s="75">
        <v>115.5</v>
      </c>
      <c r="H264" s="79" t="str">
        <f>IF(ISNUMBER(#REF!),#REF!,"-")</f>
        <v>-</v>
      </c>
      <c r="I264" s="80" t="str">
        <f>IF(ISNUMBER(#REF!),#REF!,"-")</f>
        <v>-</v>
      </c>
      <c r="J264" s="79" t="str">
        <f>IF(ISNUMBER(#REF!),#REF!,"-")</f>
        <v>-</v>
      </c>
      <c r="K264" s="80" t="str">
        <f>IF(ISNUMBER(#REF!),#REF!,"-")</f>
        <v>-</v>
      </c>
      <c r="L264" s="79" t="str">
        <f>IF(ISNUMBER(#REF!),#REF!,"-")</f>
        <v>-</v>
      </c>
      <c r="M264" s="80" t="str">
        <f>IF(ISNUMBER(#REF!),#REF!,"-")</f>
        <v>-</v>
      </c>
      <c r="N264" s="79" t="str">
        <f>IF(ISNUMBER(#REF!),#REF!,"-")</f>
        <v>-</v>
      </c>
      <c r="O264" s="80" t="str">
        <f>IF(ISNUMBER(#REF!),#REF!,"-")</f>
        <v>-</v>
      </c>
      <c r="P264" s="79" t="str">
        <f>IF(ISNUMBER(#REF!),#REF!,"-")</f>
        <v>-</v>
      </c>
      <c r="Q264" s="80" t="str">
        <f>IF(ISNUMBER(#REF!),#REF!,"-")</f>
        <v>-</v>
      </c>
      <c r="R264" s="79" t="str">
        <f>IF(ISNUMBER(#REF!),#REF!,"-")</f>
        <v>-</v>
      </c>
      <c r="S264" s="80" t="str">
        <f>IF(ISNUMBER(#REF!),#REF!,"-")</f>
        <v>-</v>
      </c>
      <c r="T264" s="79" t="str">
        <f>IF(ISNUMBER(#REF!),#REF!,"-")</f>
        <v>-</v>
      </c>
      <c r="U264" s="80" t="str">
        <f>IF(ISNUMBER(#REF!),#REF!,"-")</f>
        <v>-</v>
      </c>
      <c r="V264" s="79" t="str">
        <f>IF(ISNUMBER(#REF!),#REF!,"-")</f>
        <v>-</v>
      </c>
      <c r="W264" s="80" t="str">
        <f>IF(ISNUMBER(#REF!),#REF!,"-")</f>
        <v>-</v>
      </c>
      <c r="X264" s="79" t="str">
        <f>IF(ISNUMBER(#REF!),#REF!,"-")</f>
        <v>-</v>
      </c>
      <c r="Y264" s="80" t="str">
        <f>IF(ISNUMBER(#REF!),#REF!,"-")</f>
        <v>-</v>
      </c>
      <c r="Z264" s="79" t="str">
        <f>IF(ISNUMBER(#REF!),#REF!,"-")</f>
        <v>-</v>
      </c>
      <c r="AA264" s="80" t="str">
        <f>IF(ISNUMBER(#REF!),#REF!,"-")</f>
        <v>-</v>
      </c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O264" s="75">
        <v>115.5</v>
      </c>
      <c r="AP264" s="79" t="str">
        <f>IF(ISNUMBER(#REF!),#REF!,"-")</f>
        <v>-</v>
      </c>
      <c r="AQ264" s="80" t="str">
        <f>IF(ISNUMBER(#REF!),#REF!,"-")</f>
        <v>-</v>
      </c>
      <c r="AR264" s="79" t="str">
        <f>IF(ISNUMBER(#REF!),#REF!,"-")</f>
        <v>-</v>
      </c>
      <c r="AS264" s="80" t="str">
        <f>IF(ISNUMBER(#REF!),#REF!,"-")</f>
        <v>-</v>
      </c>
      <c r="AT264" s="79" t="str">
        <f>IF(ISNUMBER(#REF!),#REF!,"-")</f>
        <v>-</v>
      </c>
      <c r="AU264" s="80" t="str">
        <f>IF(ISNUMBER(#REF!),#REF!,"-")</f>
        <v>-</v>
      </c>
      <c r="AV264" s="79" t="str">
        <f>IF(ISNUMBER(#REF!),#REF!,"-")</f>
        <v>-</v>
      </c>
      <c r="AW264" s="80" t="str">
        <f>IF(ISNUMBER(#REF!),#REF!,"-")</f>
        <v>-</v>
      </c>
      <c r="AX264" s="79" t="str">
        <f>IF(ISNUMBER(#REF!),#REF!,"-")</f>
        <v>-</v>
      </c>
      <c r="AY264" s="80" t="str">
        <f>IF(ISNUMBER(#REF!),#REF!,"-")</f>
        <v>-</v>
      </c>
      <c r="AZ264" s="79" t="str">
        <f>IF(ISNUMBER(#REF!),#REF!,"-")</f>
        <v>-</v>
      </c>
      <c r="BA264" s="80" t="str">
        <f>IF(ISNUMBER(#REF!),#REF!,"-")</f>
        <v>-</v>
      </c>
      <c r="BB264" s="79" t="str">
        <f>IF(ISNUMBER(#REF!),#REF!,"-")</f>
        <v>-</v>
      </c>
      <c r="BC264" s="80" t="str">
        <f>IF(ISNUMBER(#REF!),#REF!,"-")</f>
        <v>-</v>
      </c>
      <c r="BD264" s="79" t="str">
        <f>IF(ISNUMBER(#REF!),#REF!,"-")</f>
        <v>-</v>
      </c>
      <c r="BE264" s="80" t="str">
        <f>IF(ISNUMBER(#REF!),#REF!,"-")</f>
        <v>-</v>
      </c>
      <c r="BF264" s="79" t="str">
        <f>IF(ISNUMBER(#REF!),#REF!,"-")</f>
        <v>-</v>
      </c>
      <c r="BG264" s="80" t="str">
        <f>IF(ISNUMBER(#REF!),#REF!,"-")</f>
        <v>-</v>
      </c>
      <c r="BH264" s="79" t="str">
        <f>IF(ISNUMBER(#REF!),#REF!,"-")</f>
        <v>-</v>
      </c>
      <c r="BI264" s="80" t="str">
        <f>IF(ISNUMBER(#REF!),#REF!,"-")</f>
        <v>-</v>
      </c>
      <c r="BJ264" s="4"/>
      <c r="BK264" s="4"/>
      <c r="BL264" s="4"/>
      <c r="BM264" s="4"/>
      <c r="BN264" s="4"/>
      <c r="BO264" s="4"/>
      <c r="BP264" s="4"/>
      <c r="BQ264" s="4"/>
      <c r="BR264" s="4"/>
      <c r="BS264" s="4"/>
    </row>
    <row r="265" spans="7:71" s="88" customFormat="1" x14ac:dyDescent="0.25">
      <c r="G265" s="75">
        <v>116</v>
      </c>
      <c r="H265" s="79" t="str">
        <f>IF(ISNUMBER(#REF!),#REF!,"-")</f>
        <v>-</v>
      </c>
      <c r="I265" s="80" t="str">
        <f>IF(ISNUMBER(#REF!),#REF!,"-")</f>
        <v>-</v>
      </c>
      <c r="J265" s="79" t="str">
        <f>IF(ISNUMBER(#REF!),#REF!,"-")</f>
        <v>-</v>
      </c>
      <c r="K265" s="80" t="str">
        <f>IF(ISNUMBER(#REF!),#REF!,"-")</f>
        <v>-</v>
      </c>
      <c r="L265" s="79" t="str">
        <f>IF(ISNUMBER(#REF!),#REF!,"-")</f>
        <v>-</v>
      </c>
      <c r="M265" s="80" t="str">
        <f>IF(ISNUMBER(#REF!),#REF!,"-")</f>
        <v>-</v>
      </c>
      <c r="N265" s="79" t="str">
        <f>IF(ISNUMBER(#REF!),#REF!,"-")</f>
        <v>-</v>
      </c>
      <c r="O265" s="80" t="str">
        <f>IF(ISNUMBER(#REF!),#REF!,"-")</f>
        <v>-</v>
      </c>
      <c r="P265" s="79" t="str">
        <f>IF(ISNUMBER(#REF!),#REF!,"-")</f>
        <v>-</v>
      </c>
      <c r="Q265" s="80" t="str">
        <f>IF(ISNUMBER(#REF!),#REF!,"-")</f>
        <v>-</v>
      </c>
      <c r="R265" s="79" t="str">
        <f>IF(ISNUMBER(#REF!),#REF!,"-")</f>
        <v>-</v>
      </c>
      <c r="S265" s="80" t="str">
        <f>IF(ISNUMBER(#REF!),#REF!,"-")</f>
        <v>-</v>
      </c>
      <c r="T265" s="79" t="str">
        <f>IF(ISNUMBER(#REF!),#REF!,"-")</f>
        <v>-</v>
      </c>
      <c r="U265" s="80" t="str">
        <f>IF(ISNUMBER(#REF!),#REF!,"-")</f>
        <v>-</v>
      </c>
      <c r="V265" s="79" t="str">
        <f>IF(ISNUMBER(#REF!),#REF!,"-")</f>
        <v>-</v>
      </c>
      <c r="W265" s="80" t="str">
        <f>IF(ISNUMBER(#REF!),#REF!,"-")</f>
        <v>-</v>
      </c>
      <c r="X265" s="79" t="str">
        <f>IF(ISNUMBER(#REF!),#REF!,"-")</f>
        <v>-</v>
      </c>
      <c r="Y265" s="80" t="str">
        <f>IF(ISNUMBER(#REF!),#REF!,"-")</f>
        <v>-</v>
      </c>
      <c r="Z265" s="79" t="str">
        <f>IF(ISNUMBER(#REF!),#REF!,"-")</f>
        <v>-</v>
      </c>
      <c r="AA265" s="80" t="str">
        <f>IF(ISNUMBER(#REF!),#REF!,"-")</f>
        <v>-</v>
      </c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O265" s="75">
        <v>116</v>
      </c>
      <c r="AP265" s="79" t="str">
        <f>IF(ISNUMBER(#REF!),#REF!,"-")</f>
        <v>-</v>
      </c>
      <c r="AQ265" s="80" t="str">
        <f>IF(ISNUMBER(#REF!),#REF!,"-")</f>
        <v>-</v>
      </c>
      <c r="AR265" s="79" t="str">
        <f>IF(ISNUMBER(#REF!),#REF!,"-")</f>
        <v>-</v>
      </c>
      <c r="AS265" s="80" t="str">
        <f>IF(ISNUMBER(#REF!),#REF!,"-")</f>
        <v>-</v>
      </c>
      <c r="AT265" s="79" t="str">
        <f>IF(ISNUMBER(#REF!),#REF!,"-")</f>
        <v>-</v>
      </c>
      <c r="AU265" s="80" t="str">
        <f>IF(ISNUMBER(#REF!),#REF!,"-")</f>
        <v>-</v>
      </c>
      <c r="AV265" s="79" t="str">
        <f>IF(ISNUMBER(#REF!),#REF!,"-")</f>
        <v>-</v>
      </c>
      <c r="AW265" s="80" t="str">
        <f>IF(ISNUMBER(#REF!),#REF!,"-")</f>
        <v>-</v>
      </c>
      <c r="AX265" s="79" t="str">
        <f>IF(ISNUMBER(#REF!),#REF!,"-")</f>
        <v>-</v>
      </c>
      <c r="AY265" s="80" t="str">
        <f>IF(ISNUMBER(#REF!),#REF!,"-")</f>
        <v>-</v>
      </c>
      <c r="AZ265" s="79" t="str">
        <f>IF(ISNUMBER(#REF!),#REF!,"-")</f>
        <v>-</v>
      </c>
      <c r="BA265" s="80" t="str">
        <f>IF(ISNUMBER(#REF!),#REF!,"-")</f>
        <v>-</v>
      </c>
      <c r="BB265" s="79" t="str">
        <f>IF(ISNUMBER(#REF!),#REF!,"-")</f>
        <v>-</v>
      </c>
      <c r="BC265" s="80" t="str">
        <f>IF(ISNUMBER(#REF!),#REF!,"-")</f>
        <v>-</v>
      </c>
      <c r="BD265" s="79" t="str">
        <f>IF(ISNUMBER(#REF!),#REF!,"-")</f>
        <v>-</v>
      </c>
      <c r="BE265" s="80" t="str">
        <f>IF(ISNUMBER(#REF!),#REF!,"-")</f>
        <v>-</v>
      </c>
      <c r="BF265" s="79" t="str">
        <f>IF(ISNUMBER(#REF!),#REF!,"-")</f>
        <v>-</v>
      </c>
      <c r="BG265" s="80" t="str">
        <f>IF(ISNUMBER(#REF!),#REF!,"-")</f>
        <v>-</v>
      </c>
      <c r="BH265" s="79" t="str">
        <f>IF(ISNUMBER(#REF!),#REF!,"-")</f>
        <v>-</v>
      </c>
      <c r="BI265" s="80" t="str">
        <f>IF(ISNUMBER(#REF!),#REF!,"-")</f>
        <v>-</v>
      </c>
      <c r="BJ265" s="4"/>
      <c r="BK265" s="4"/>
      <c r="BL265" s="4"/>
      <c r="BM265" s="4"/>
      <c r="BN265" s="4"/>
      <c r="BO265" s="4"/>
      <c r="BP265" s="4"/>
      <c r="BQ265" s="4"/>
      <c r="BR265" s="4"/>
      <c r="BS265" s="4"/>
    </row>
    <row r="266" spans="7:71" s="88" customFormat="1" x14ac:dyDescent="0.25">
      <c r="G266" s="75">
        <v>116.5</v>
      </c>
      <c r="H266" s="79" t="str">
        <f>IF(ISNUMBER(#REF!),#REF!,"-")</f>
        <v>-</v>
      </c>
      <c r="I266" s="80" t="str">
        <f>IF(ISNUMBER(#REF!),#REF!,"-")</f>
        <v>-</v>
      </c>
      <c r="J266" s="79" t="str">
        <f>IF(ISNUMBER(#REF!),#REF!,"-")</f>
        <v>-</v>
      </c>
      <c r="K266" s="80" t="str">
        <f>IF(ISNUMBER(#REF!),#REF!,"-")</f>
        <v>-</v>
      </c>
      <c r="L266" s="79" t="str">
        <f>IF(ISNUMBER(#REF!),#REF!,"-")</f>
        <v>-</v>
      </c>
      <c r="M266" s="80" t="str">
        <f>IF(ISNUMBER(#REF!),#REF!,"-")</f>
        <v>-</v>
      </c>
      <c r="N266" s="79" t="str">
        <f>IF(ISNUMBER(#REF!),#REF!,"-")</f>
        <v>-</v>
      </c>
      <c r="O266" s="80" t="str">
        <f>IF(ISNUMBER(#REF!),#REF!,"-")</f>
        <v>-</v>
      </c>
      <c r="P266" s="79" t="str">
        <f>IF(ISNUMBER(#REF!),#REF!,"-")</f>
        <v>-</v>
      </c>
      <c r="Q266" s="80" t="str">
        <f>IF(ISNUMBER(#REF!),#REF!,"-")</f>
        <v>-</v>
      </c>
      <c r="R266" s="79" t="str">
        <f>IF(ISNUMBER(#REF!),#REF!,"-")</f>
        <v>-</v>
      </c>
      <c r="S266" s="80" t="str">
        <f>IF(ISNUMBER(#REF!),#REF!,"-")</f>
        <v>-</v>
      </c>
      <c r="T266" s="79" t="str">
        <f>IF(ISNUMBER(#REF!),#REF!,"-")</f>
        <v>-</v>
      </c>
      <c r="U266" s="80" t="str">
        <f>IF(ISNUMBER(#REF!),#REF!,"-")</f>
        <v>-</v>
      </c>
      <c r="V266" s="79" t="str">
        <f>IF(ISNUMBER(#REF!),#REF!,"-")</f>
        <v>-</v>
      </c>
      <c r="W266" s="80" t="str">
        <f>IF(ISNUMBER(#REF!),#REF!,"-")</f>
        <v>-</v>
      </c>
      <c r="X266" s="79" t="str">
        <f>IF(ISNUMBER(#REF!),#REF!,"-")</f>
        <v>-</v>
      </c>
      <c r="Y266" s="80" t="str">
        <f>IF(ISNUMBER(#REF!),#REF!,"-")</f>
        <v>-</v>
      </c>
      <c r="Z266" s="79" t="str">
        <f>IF(ISNUMBER(#REF!),#REF!,"-")</f>
        <v>-</v>
      </c>
      <c r="AA266" s="80" t="str">
        <f>IF(ISNUMBER(#REF!),#REF!,"-")</f>
        <v>-</v>
      </c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O266" s="75">
        <v>116.5</v>
      </c>
      <c r="AP266" s="79" t="str">
        <f>IF(ISNUMBER(#REF!),#REF!,"-")</f>
        <v>-</v>
      </c>
      <c r="AQ266" s="80" t="str">
        <f>IF(ISNUMBER(#REF!),#REF!,"-")</f>
        <v>-</v>
      </c>
      <c r="AR266" s="79" t="str">
        <f>IF(ISNUMBER(#REF!),#REF!,"-")</f>
        <v>-</v>
      </c>
      <c r="AS266" s="80" t="str">
        <f>IF(ISNUMBER(#REF!),#REF!,"-")</f>
        <v>-</v>
      </c>
      <c r="AT266" s="79" t="str">
        <f>IF(ISNUMBER(#REF!),#REF!,"-")</f>
        <v>-</v>
      </c>
      <c r="AU266" s="80" t="str">
        <f>IF(ISNUMBER(#REF!),#REF!,"-")</f>
        <v>-</v>
      </c>
      <c r="AV266" s="79" t="str">
        <f>IF(ISNUMBER(#REF!),#REF!,"-")</f>
        <v>-</v>
      </c>
      <c r="AW266" s="80" t="str">
        <f>IF(ISNUMBER(#REF!),#REF!,"-")</f>
        <v>-</v>
      </c>
      <c r="AX266" s="79" t="str">
        <f>IF(ISNUMBER(#REF!),#REF!,"-")</f>
        <v>-</v>
      </c>
      <c r="AY266" s="80" t="str">
        <f>IF(ISNUMBER(#REF!),#REF!,"-")</f>
        <v>-</v>
      </c>
      <c r="AZ266" s="79" t="str">
        <f>IF(ISNUMBER(#REF!),#REF!,"-")</f>
        <v>-</v>
      </c>
      <c r="BA266" s="80" t="str">
        <f>IF(ISNUMBER(#REF!),#REF!,"-")</f>
        <v>-</v>
      </c>
      <c r="BB266" s="79" t="str">
        <f>IF(ISNUMBER(#REF!),#REF!,"-")</f>
        <v>-</v>
      </c>
      <c r="BC266" s="80" t="str">
        <f>IF(ISNUMBER(#REF!),#REF!,"-")</f>
        <v>-</v>
      </c>
      <c r="BD266" s="79" t="str">
        <f>IF(ISNUMBER(#REF!),#REF!,"-")</f>
        <v>-</v>
      </c>
      <c r="BE266" s="80" t="str">
        <f>IF(ISNUMBER(#REF!),#REF!,"-")</f>
        <v>-</v>
      </c>
      <c r="BF266" s="79" t="str">
        <f>IF(ISNUMBER(#REF!),#REF!,"-")</f>
        <v>-</v>
      </c>
      <c r="BG266" s="80" t="str">
        <f>IF(ISNUMBER(#REF!),#REF!,"-")</f>
        <v>-</v>
      </c>
      <c r="BH266" s="79" t="str">
        <f>IF(ISNUMBER(#REF!),#REF!,"-")</f>
        <v>-</v>
      </c>
      <c r="BI266" s="80" t="str">
        <f>IF(ISNUMBER(#REF!),#REF!,"-")</f>
        <v>-</v>
      </c>
      <c r="BJ266" s="4"/>
      <c r="BK266" s="4"/>
      <c r="BL266" s="4"/>
      <c r="BM266" s="4"/>
      <c r="BN266" s="4"/>
      <c r="BO266" s="4"/>
      <c r="BP266" s="4"/>
      <c r="BQ266" s="4"/>
      <c r="BR266" s="4"/>
      <c r="BS266" s="4"/>
    </row>
    <row r="267" spans="7:71" s="88" customFormat="1" x14ac:dyDescent="0.25">
      <c r="G267" s="75">
        <v>117</v>
      </c>
      <c r="H267" s="79" t="str">
        <f>IF(ISNUMBER(#REF!),#REF!,"-")</f>
        <v>-</v>
      </c>
      <c r="I267" s="80" t="str">
        <f>IF(ISNUMBER(#REF!),#REF!,"-")</f>
        <v>-</v>
      </c>
      <c r="J267" s="79" t="str">
        <f>IF(ISNUMBER(#REF!),#REF!,"-")</f>
        <v>-</v>
      </c>
      <c r="K267" s="80" t="str">
        <f>IF(ISNUMBER(#REF!),#REF!,"-")</f>
        <v>-</v>
      </c>
      <c r="L267" s="79" t="str">
        <f>IF(ISNUMBER(#REF!),#REF!,"-")</f>
        <v>-</v>
      </c>
      <c r="M267" s="80" t="str">
        <f>IF(ISNUMBER(#REF!),#REF!,"-")</f>
        <v>-</v>
      </c>
      <c r="N267" s="79" t="str">
        <f>IF(ISNUMBER(#REF!),#REF!,"-")</f>
        <v>-</v>
      </c>
      <c r="O267" s="80" t="str">
        <f>IF(ISNUMBER(#REF!),#REF!,"-")</f>
        <v>-</v>
      </c>
      <c r="P267" s="79" t="str">
        <f>IF(ISNUMBER(#REF!),#REF!,"-")</f>
        <v>-</v>
      </c>
      <c r="Q267" s="80" t="str">
        <f>IF(ISNUMBER(#REF!),#REF!,"-")</f>
        <v>-</v>
      </c>
      <c r="R267" s="79" t="str">
        <f>IF(ISNUMBER(#REF!),#REF!,"-")</f>
        <v>-</v>
      </c>
      <c r="S267" s="80" t="str">
        <f>IF(ISNUMBER(#REF!),#REF!,"-")</f>
        <v>-</v>
      </c>
      <c r="T267" s="79" t="str">
        <f>IF(ISNUMBER(#REF!),#REF!,"-")</f>
        <v>-</v>
      </c>
      <c r="U267" s="80" t="str">
        <f>IF(ISNUMBER(#REF!),#REF!,"-")</f>
        <v>-</v>
      </c>
      <c r="V267" s="79" t="str">
        <f>IF(ISNUMBER(#REF!),#REF!,"-")</f>
        <v>-</v>
      </c>
      <c r="W267" s="80" t="str">
        <f>IF(ISNUMBER(#REF!),#REF!,"-")</f>
        <v>-</v>
      </c>
      <c r="X267" s="79" t="str">
        <f>IF(ISNUMBER(#REF!),#REF!,"-")</f>
        <v>-</v>
      </c>
      <c r="Y267" s="80" t="str">
        <f>IF(ISNUMBER(#REF!),#REF!,"-")</f>
        <v>-</v>
      </c>
      <c r="Z267" s="79" t="str">
        <f>IF(ISNUMBER(#REF!),#REF!,"-")</f>
        <v>-</v>
      </c>
      <c r="AA267" s="80" t="str">
        <f>IF(ISNUMBER(#REF!),#REF!,"-")</f>
        <v>-</v>
      </c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O267" s="75">
        <v>117</v>
      </c>
      <c r="AP267" s="79" t="str">
        <f>IF(ISNUMBER(#REF!),#REF!,"-")</f>
        <v>-</v>
      </c>
      <c r="AQ267" s="80" t="str">
        <f>IF(ISNUMBER(#REF!),#REF!,"-")</f>
        <v>-</v>
      </c>
      <c r="AR267" s="79" t="str">
        <f>IF(ISNUMBER(#REF!),#REF!,"-")</f>
        <v>-</v>
      </c>
      <c r="AS267" s="80" t="str">
        <f>IF(ISNUMBER(#REF!),#REF!,"-")</f>
        <v>-</v>
      </c>
      <c r="AT267" s="79" t="str">
        <f>IF(ISNUMBER(#REF!),#REF!,"-")</f>
        <v>-</v>
      </c>
      <c r="AU267" s="80" t="str">
        <f>IF(ISNUMBER(#REF!),#REF!,"-")</f>
        <v>-</v>
      </c>
      <c r="AV267" s="79" t="str">
        <f>IF(ISNUMBER(#REF!),#REF!,"-")</f>
        <v>-</v>
      </c>
      <c r="AW267" s="80" t="str">
        <f>IF(ISNUMBER(#REF!),#REF!,"-")</f>
        <v>-</v>
      </c>
      <c r="AX267" s="79" t="str">
        <f>IF(ISNUMBER(#REF!),#REF!,"-")</f>
        <v>-</v>
      </c>
      <c r="AY267" s="80" t="str">
        <f>IF(ISNUMBER(#REF!),#REF!,"-")</f>
        <v>-</v>
      </c>
      <c r="AZ267" s="79" t="str">
        <f>IF(ISNUMBER(#REF!),#REF!,"-")</f>
        <v>-</v>
      </c>
      <c r="BA267" s="80" t="str">
        <f>IF(ISNUMBER(#REF!),#REF!,"-")</f>
        <v>-</v>
      </c>
      <c r="BB267" s="79" t="str">
        <f>IF(ISNUMBER(#REF!),#REF!,"-")</f>
        <v>-</v>
      </c>
      <c r="BC267" s="80" t="str">
        <f>IF(ISNUMBER(#REF!),#REF!,"-")</f>
        <v>-</v>
      </c>
      <c r="BD267" s="79" t="str">
        <f>IF(ISNUMBER(#REF!),#REF!,"-")</f>
        <v>-</v>
      </c>
      <c r="BE267" s="80" t="str">
        <f>IF(ISNUMBER(#REF!),#REF!,"-")</f>
        <v>-</v>
      </c>
      <c r="BF267" s="79" t="str">
        <f>IF(ISNUMBER(#REF!),#REF!,"-")</f>
        <v>-</v>
      </c>
      <c r="BG267" s="80" t="str">
        <f>IF(ISNUMBER(#REF!),#REF!,"-")</f>
        <v>-</v>
      </c>
      <c r="BH267" s="79" t="str">
        <f>IF(ISNUMBER(#REF!),#REF!,"-")</f>
        <v>-</v>
      </c>
      <c r="BI267" s="80" t="str">
        <f>IF(ISNUMBER(#REF!),#REF!,"-")</f>
        <v>-</v>
      </c>
      <c r="BJ267" s="4"/>
      <c r="BK267" s="4"/>
      <c r="BL267" s="4"/>
      <c r="BM267" s="4"/>
      <c r="BN267" s="4"/>
      <c r="BO267" s="4"/>
      <c r="BP267" s="4"/>
      <c r="BQ267" s="4"/>
      <c r="BR267" s="4"/>
      <c r="BS267" s="4"/>
    </row>
    <row r="268" spans="7:71" s="88" customFormat="1" x14ac:dyDescent="0.25">
      <c r="G268" s="75">
        <v>117.5</v>
      </c>
      <c r="H268" s="79" t="str">
        <f>IF(ISNUMBER(#REF!),#REF!,"-")</f>
        <v>-</v>
      </c>
      <c r="I268" s="80" t="str">
        <f>IF(ISNUMBER(#REF!),#REF!,"-")</f>
        <v>-</v>
      </c>
      <c r="J268" s="79" t="str">
        <f>IF(ISNUMBER(#REF!),#REF!,"-")</f>
        <v>-</v>
      </c>
      <c r="K268" s="80" t="str">
        <f>IF(ISNUMBER(#REF!),#REF!,"-")</f>
        <v>-</v>
      </c>
      <c r="L268" s="79" t="str">
        <f>IF(ISNUMBER(#REF!),#REF!,"-")</f>
        <v>-</v>
      </c>
      <c r="M268" s="80" t="str">
        <f>IF(ISNUMBER(#REF!),#REF!,"-")</f>
        <v>-</v>
      </c>
      <c r="N268" s="79" t="str">
        <f>IF(ISNUMBER(#REF!),#REF!,"-")</f>
        <v>-</v>
      </c>
      <c r="O268" s="80" t="str">
        <f>IF(ISNUMBER(#REF!),#REF!,"-")</f>
        <v>-</v>
      </c>
      <c r="P268" s="79" t="str">
        <f>IF(ISNUMBER(#REF!),#REF!,"-")</f>
        <v>-</v>
      </c>
      <c r="Q268" s="80" t="str">
        <f>IF(ISNUMBER(#REF!),#REF!,"-")</f>
        <v>-</v>
      </c>
      <c r="R268" s="79" t="str">
        <f>IF(ISNUMBER(#REF!),#REF!,"-")</f>
        <v>-</v>
      </c>
      <c r="S268" s="80" t="str">
        <f>IF(ISNUMBER(#REF!),#REF!,"-")</f>
        <v>-</v>
      </c>
      <c r="T268" s="79" t="str">
        <f>IF(ISNUMBER(#REF!),#REF!,"-")</f>
        <v>-</v>
      </c>
      <c r="U268" s="80" t="str">
        <f>IF(ISNUMBER(#REF!),#REF!,"-")</f>
        <v>-</v>
      </c>
      <c r="V268" s="79" t="str">
        <f>IF(ISNUMBER(#REF!),#REF!,"-")</f>
        <v>-</v>
      </c>
      <c r="W268" s="80" t="str">
        <f>IF(ISNUMBER(#REF!),#REF!,"-")</f>
        <v>-</v>
      </c>
      <c r="X268" s="79" t="str">
        <f>IF(ISNUMBER(#REF!),#REF!,"-")</f>
        <v>-</v>
      </c>
      <c r="Y268" s="80" t="str">
        <f>IF(ISNUMBER(#REF!),#REF!,"-")</f>
        <v>-</v>
      </c>
      <c r="Z268" s="79" t="str">
        <f>IF(ISNUMBER(#REF!),#REF!,"-")</f>
        <v>-</v>
      </c>
      <c r="AA268" s="80" t="str">
        <f>IF(ISNUMBER(#REF!),#REF!,"-")</f>
        <v>-</v>
      </c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O268" s="75">
        <v>117.5</v>
      </c>
      <c r="AP268" s="79" t="str">
        <f>IF(ISNUMBER(#REF!),#REF!,"-")</f>
        <v>-</v>
      </c>
      <c r="AQ268" s="80" t="str">
        <f>IF(ISNUMBER(#REF!),#REF!,"-")</f>
        <v>-</v>
      </c>
      <c r="AR268" s="79" t="str">
        <f>IF(ISNUMBER(#REF!),#REF!,"-")</f>
        <v>-</v>
      </c>
      <c r="AS268" s="80" t="str">
        <f>IF(ISNUMBER(#REF!),#REF!,"-")</f>
        <v>-</v>
      </c>
      <c r="AT268" s="79" t="str">
        <f>IF(ISNUMBER(#REF!),#REF!,"-")</f>
        <v>-</v>
      </c>
      <c r="AU268" s="80" t="str">
        <f>IF(ISNUMBER(#REF!),#REF!,"-")</f>
        <v>-</v>
      </c>
      <c r="AV268" s="79" t="str">
        <f>IF(ISNUMBER(#REF!),#REF!,"-")</f>
        <v>-</v>
      </c>
      <c r="AW268" s="80" t="str">
        <f>IF(ISNUMBER(#REF!),#REF!,"-")</f>
        <v>-</v>
      </c>
      <c r="AX268" s="79" t="str">
        <f>IF(ISNUMBER(#REF!),#REF!,"-")</f>
        <v>-</v>
      </c>
      <c r="AY268" s="80" t="str">
        <f>IF(ISNUMBER(#REF!),#REF!,"-")</f>
        <v>-</v>
      </c>
      <c r="AZ268" s="79" t="str">
        <f>IF(ISNUMBER(#REF!),#REF!,"-")</f>
        <v>-</v>
      </c>
      <c r="BA268" s="80" t="str">
        <f>IF(ISNUMBER(#REF!),#REF!,"-")</f>
        <v>-</v>
      </c>
      <c r="BB268" s="79" t="str">
        <f>IF(ISNUMBER(#REF!),#REF!,"-")</f>
        <v>-</v>
      </c>
      <c r="BC268" s="80" t="str">
        <f>IF(ISNUMBER(#REF!),#REF!,"-")</f>
        <v>-</v>
      </c>
      <c r="BD268" s="79" t="str">
        <f>IF(ISNUMBER(#REF!),#REF!,"-")</f>
        <v>-</v>
      </c>
      <c r="BE268" s="80" t="str">
        <f>IF(ISNUMBER(#REF!),#REF!,"-")</f>
        <v>-</v>
      </c>
      <c r="BF268" s="79" t="str">
        <f>IF(ISNUMBER(#REF!),#REF!,"-")</f>
        <v>-</v>
      </c>
      <c r="BG268" s="80" t="str">
        <f>IF(ISNUMBER(#REF!),#REF!,"-")</f>
        <v>-</v>
      </c>
      <c r="BH268" s="79" t="str">
        <f>IF(ISNUMBER(#REF!),#REF!,"-")</f>
        <v>-</v>
      </c>
      <c r="BI268" s="80" t="str">
        <f>IF(ISNUMBER(#REF!),#REF!,"-")</f>
        <v>-</v>
      </c>
      <c r="BJ268" s="4"/>
      <c r="BK268" s="4"/>
      <c r="BL268" s="4"/>
      <c r="BM268" s="4"/>
      <c r="BN268" s="4"/>
      <c r="BO268" s="4"/>
      <c r="BP268" s="4"/>
      <c r="BQ268" s="4"/>
      <c r="BR268" s="4"/>
      <c r="BS268" s="4"/>
    </row>
    <row r="269" spans="7:71" s="88" customFormat="1" x14ac:dyDescent="0.25">
      <c r="G269" s="75">
        <v>118</v>
      </c>
      <c r="H269" s="79" t="str">
        <f>IF(ISNUMBER(#REF!),#REF!,"-")</f>
        <v>-</v>
      </c>
      <c r="I269" s="80" t="str">
        <f>IF(ISNUMBER(#REF!),#REF!,"-")</f>
        <v>-</v>
      </c>
      <c r="J269" s="79" t="str">
        <f>IF(ISNUMBER(#REF!),#REF!,"-")</f>
        <v>-</v>
      </c>
      <c r="K269" s="80" t="str">
        <f>IF(ISNUMBER(#REF!),#REF!,"-")</f>
        <v>-</v>
      </c>
      <c r="L269" s="79" t="str">
        <f>IF(ISNUMBER(#REF!),#REF!,"-")</f>
        <v>-</v>
      </c>
      <c r="M269" s="80" t="str">
        <f>IF(ISNUMBER(#REF!),#REF!,"-")</f>
        <v>-</v>
      </c>
      <c r="N269" s="79" t="str">
        <f>IF(ISNUMBER(#REF!),#REF!,"-")</f>
        <v>-</v>
      </c>
      <c r="O269" s="80" t="str">
        <f>IF(ISNUMBER(#REF!),#REF!,"-")</f>
        <v>-</v>
      </c>
      <c r="P269" s="79" t="str">
        <f>IF(ISNUMBER(#REF!),#REF!,"-")</f>
        <v>-</v>
      </c>
      <c r="Q269" s="80" t="str">
        <f>IF(ISNUMBER(#REF!),#REF!,"-")</f>
        <v>-</v>
      </c>
      <c r="R269" s="79" t="str">
        <f>IF(ISNUMBER(#REF!),#REF!,"-")</f>
        <v>-</v>
      </c>
      <c r="S269" s="80" t="str">
        <f>IF(ISNUMBER(#REF!),#REF!,"-")</f>
        <v>-</v>
      </c>
      <c r="T269" s="79" t="str">
        <f>IF(ISNUMBER(#REF!),#REF!,"-")</f>
        <v>-</v>
      </c>
      <c r="U269" s="80" t="str">
        <f>IF(ISNUMBER(#REF!),#REF!,"-")</f>
        <v>-</v>
      </c>
      <c r="V269" s="79" t="str">
        <f>IF(ISNUMBER(#REF!),#REF!,"-")</f>
        <v>-</v>
      </c>
      <c r="W269" s="80" t="str">
        <f>IF(ISNUMBER(#REF!),#REF!,"-")</f>
        <v>-</v>
      </c>
      <c r="X269" s="79" t="str">
        <f>IF(ISNUMBER(#REF!),#REF!,"-")</f>
        <v>-</v>
      </c>
      <c r="Y269" s="80" t="str">
        <f>IF(ISNUMBER(#REF!),#REF!,"-")</f>
        <v>-</v>
      </c>
      <c r="Z269" s="79" t="str">
        <f>IF(ISNUMBER(#REF!),#REF!,"-")</f>
        <v>-</v>
      </c>
      <c r="AA269" s="80" t="str">
        <f>IF(ISNUMBER(#REF!),#REF!,"-")</f>
        <v>-</v>
      </c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O269" s="75">
        <v>118</v>
      </c>
      <c r="AP269" s="79" t="str">
        <f>IF(ISNUMBER(#REF!),#REF!,"-")</f>
        <v>-</v>
      </c>
      <c r="AQ269" s="80" t="str">
        <f>IF(ISNUMBER(#REF!),#REF!,"-")</f>
        <v>-</v>
      </c>
      <c r="AR269" s="79" t="str">
        <f>IF(ISNUMBER(#REF!),#REF!,"-")</f>
        <v>-</v>
      </c>
      <c r="AS269" s="80" t="str">
        <f>IF(ISNUMBER(#REF!),#REF!,"-")</f>
        <v>-</v>
      </c>
      <c r="AT269" s="79" t="str">
        <f>IF(ISNUMBER(#REF!),#REF!,"-")</f>
        <v>-</v>
      </c>
      <c r="AU269" s="80" t="str">
        <f>IF(ISNUMBER(#REF!),#REF!,"-")</f>
        <v>-</v>
      </c>
      <c r="AV269" s="79" t="str">
        <f>IF(ISNUMBER(#REF!),#REF!,"-")</f>
        <v>-</v>
      </c>
      <c r="AW269" s="80" t="str">
        <f>IF(ISNUMBER(#REF!),#REF!,"-")</f>
        <v>-</v>
      </c>
      <c r="AX269" s="79" t="str">
        <f>IF(ISNUMBER(#REF!),#REF!,"-")</f>
        <v>-</v>
      </c>
      <c r="AY269" s="80" t="str">
        <f>IF(ISNUMBER(#REF!),#REF!,"-")</f>
        <v>-</v>
      </c>
      <c r="AZ269" s="79" t="str">
        <f>IF(ISNUMBER(#REF!),#REF!,"-")</f>
        <v>-</v>
      </c>
      <c r="BA269" s="80" t="str">
        <f>IF(ISNUMBER(#REF!),#REF!,"-")</f>
        <v>-</v>
      </c>
      <c r="BB269" s="79" t="str">
        <f>IF(ISNUMBER(#REF!),#REF!,"-")</f>
        <v>-</v>
      </c>
      <c r="BC269" s="80" t="str">
        <f>IF(ISNUMBER(#REF!),#REF!,"-")</f>
        <v>-</v>
      </c>
      <c r="BD269" s="79" t="str">
        <f>IF(ISNUMBER(#REF!),#REF!,"-")</f>
        <v>-</v>
      </c>
      <c r="BE269" s="80" t="str">
        <f>IF(ISNUMBER(#REF!),#REF!,"-")</f>
        <v>-</v>
      </c>
      <c r="BF269" s="79" t="str">
        <f>IF(ISNUMBER(#REF!),#REF!,"-")</f>
        <v>-</v>
      </c>
      <c r="BG269" s="80" t="str">
        <f>IF(ISNUMBER(#REF!),#REF!,"-")</f>
        <v>-</v>
      </c>
      <c r="BH269" s="79" t="str">
        <f>IF(ISNUMBER(#REF!),#REF!,"-")</f>
        <v>-</v>
      </c>
      <c r="BI269" s="80" t="str">
        <f>IF(ISNUMBER(#REF!),#REF!,"-")</f>
        <v>-</v>
      </c>
      <c r="BJ269" s="4"/>
      <c r="BK269" s="4"/>
      <c r="BL269" s="4"/>
      <c r="BM269" s="4"/>
      <c r="BN269" s="4"/>
      <c r="BO269" s="4"/>
      <c r="BP269" s="4"/>
      <c r="BQ269" s="4"/>
      <c r="BR269" s="4"/>
      <c r="BS269" s="4"/>
    </row>
    <row r="270" spans="7:71" s="88" customFormat="1" x14ac:dyDescent="0.25">
      <c r="G270" s="75">
        <v>118.5</v>
      </c>
      <c r="H270" s="79" t="str">
        <f>IF(ISNUMBER(#REF!),#REF!,"-")</f>
        <v>-</v>
      </c>
      <c r="I270" s="80" t="str">
        <f>IF(ISNUMBER(#REF!),#REF!,"-")</f>
        <v>-</v>
      </c>
      <c r="J270" s="79" t="str">
        <f>IF(ISNUMBER(#REF!),#REF!,"-")</f>
        <v>-</v>
      </c>
      <c r="K270" s="80" t="str">
        <f>IF(ISNUMBER(#REF!),#REF!,"-")</f>
        <v>-</v>
      </c>
      <c r="L270" s="79" t="str">
        <f>IF(ISNUMBER(#REF!),#REF!,"-")</f>
        <v>-</v>
      </c>
      <c r="M270" s="80" t="str">
        <f>IF(ISNUMBER(#REF!),#REF!,"-")</f>
        <v>-</v>
      </c>
      <c r="N270" s="79" t="str">
        <f>IF(ISNUMBER(#REF!),#REF!,"-")</f>
        <v>-</v>
      </c>
      <c r="O270" s="80" t="str">
        <f>IF(ISNUMBER(#REF!),#REF!,"-")</f>
        <v>-</v>
      </c>
      <c r="P270" s="79" t="str">
        <f>IF(ISNUMBER(#REF!),#REF!,"-")</f>
        <v>-</v>
      </c>
      <c r="Q270" s="80" t="str">
        <f>IF(ISNUMBER(#REF!),#REF!,"-")</f>
        <v>-</v>
      </c>
      <c r="R270" s="79" t="str">
        <f>IF(ISNUMBER(#REF!),#REF!,"-")</f>
        <v>-</v>
      </c>
      <c r="S270" s="80" t="str">
        <f>IF(ISNUMBER(#REF!),#REF!,"-")</f>
        <v>-</v>
      </c>
      <c r="T270" s="79" t="str">
        <f>IF(ISNUMBER(#REF!),#REF!,"-")</f>
        <v>-</v>
      </c>
      <c r="U270" s="80" t="str">
        <f>IF(ISNUMBER(#REF!),#REF!,"-")</f>
        <v>-</v>
      </c>
      <c r="V270" s="79" t="str">
        <f>IF(ISNUMBER(#REF!),#REF!,"-")</f>
        <v>-</v>
      </c>
      <c r="W270" s="80" t="str">
        <f>IF(ISNUMBER(#REF!),#REF!,"-")</f>
        <v>-</v>
      </c>
      <c r="X270" s="79" t="str">
        <f>IF(ISNUMBER(#REF!),#REF!,"-")</f>
        <v>-</v>
      </c>
      <c r="Y270" s="80" t="str">
        <f>IF(ISNUMBER(#REF!),#REF!,"-")</f>
        <v>-</v>
      </c>
      <c r="Z270" s="79" t="str">
        <f>IF(ISNUMBER(#REF!),#REF!,"-")</f>
        <v>-</v>
      </c>
      <c r="AA270" s="80" t="str">
        <f>IF(ISNUMBER(#REF!),#REF!,"-")</f>
        <v>-</v>
      </c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O270" s="75">
        <v>118.5</v>
      </c>
      <c r="AP270" s="79" t="str">
        <f>IF(ISNUMBER(#REF!),#REF!,"-")</f>
        <v>-</v>
      </c>
      <c r="AQ270" s="80" t="str">
        <f>IF(ISNUMBER(#REF!),#REF!,"-")</f>
        <v>-</v>
      </c>
      <c r="AR270" s="79" t="str">
        <f>IF(ISNUMBER(#REF!),#REF!,"-")</f>
        <v>-</v>
      </c>
      <c r="AS270" s="80" t="str">
        <f>IF(ISNUMBER(#REF!),#REF!,"-")</f>
        <v>-</v>
      </c>
      <c r="AT270" s="79" t="str">
        <f>IF(ISNUMBER(#REF!),#REF!,"-")</f>
        <v>-</v>
      </c>
      <c r="AU270" s="80" t="str">
        <f>IF(ISNUMBER(#REF!),#REF!,"-")</f>
        <v>-</v>
      </c>
      <c r="AV270" s="79" t="str">
        <f>IF(ISNUMBER(#REF!),#REF!,"-")</f>
        <v>-</v>
      </c>
      <c r="AW270" s="80" t="str">
        <f>IF(ISNUMBER(#REF!),#REF!,"-")</f>
        <v>-</v>
      </c>
      <c r="AX270" s="79" t="str">
        <f>IF(ISNUMBER(#REF!),#REF!,"-")</f>
        <v>-</v>
      </c>
      <c r="AY270" s="80" t="str">
        <f>IF(ISNUMBER(#REF!),#REF!,"-")</f>
        <v>-</v>
      </c>
      <c r="AZ270" s="79" t="str">
        <f>IF(ISNUMBER(#REF!),#REF!,"-")</f>
        <v>-</v>
      </c>
      <c r="BA270" s="80" t="str">
        <f>IF(ISNUMBER(#REF!),#REF!,"-")</f>
        <v>-</v>
      </c>
      <c r="BB270" s="79" t="str">
        <f>IF(ISNUMBER(#REF!),#REF!,"-")</f>
        <v>-</v>
      </c>
      <c r="BC270" s="80" t="str">
        <f>IF(ISNUMBER(#REF!),#REF!,"-")</f>
        <v>-</v>
      </c>
      <c r="BD270" s="79" t="str">
        <f>IF(ISNUMBER(#REF!),#REF!,"-")</f>
        <v>-</v>
      </c>
      <c r="BE270" s="80" t="str">
        <f>IF(ISNUMBER(#REF!),#REF!,"-")</f>
        <v>-</v>
      </c>
      <c r="BF270" s="79" t="str">
        <f>IF(ISNUMBER(#REF!),#REF!,"-")</f>
        <v>-</v>
      </c>
      <c r="BG270" s="80" t="str">
        <f>IF(ISNUMBER(#REF!),#REF!,"-")</f>
        <v>-</v>
      </c>
      <c r="BH270" s="79" t="str">
        <f>IF(ISNUMBER(#REF!),#REF!,"-")</f>
        <v>-</v>
      </c>
      <c r="BI270" s="80" t="str">
        <f>IF(ISNUMBER(#REF!),#REF!,"-")</f>
        <v>-</v>
      </c>
      <c r="BJ270" s="4"/>
      <c r="BK270" s="4"/>
      <c r="BL270" s="4"/>
      <c r="BM270" s="4"/>
      <c r="BN270" s="4"/>
      <c r="BO270" s="4"/>
      <c r="BP270" s="4"/>
      <c r="BQ270" s="4"/>
      <c r="BR270" s="4"/>
      <c r="BS270" s="4"/>
    </row>
    <row r="271" spans="7:71" s="88" customFormat="1" x14ac:dyDescent="0.25">
      <c r="G271" s="75">
        <v>119</v>
      </c>
      <c r="H271" s="79" t="str">
        <f>IF(ISNUMBER(#REF!),#REF!,"-")</f>
        <v>-</v>
      </c>
      <c r="I271" s="80" t="str">
        <f>IF(ISNUMBER(#REF!),#REF!,"-")</f>
        <v>-</v>
      </c>
      <c r="J271" s="79" t="str">
        <f>IF(ISNUMBER(#REF!),#REF!,"-")</f>
        <v>-</v>
      </c>
      <c r="K271" s="80" t="str">
        <f>IF(ISNUMBER(#REF!),#REF!,"-")</f>
        <v>-</v>
      </c>
      <c r="L271" s="79" t="str">
        <f>IF(ISNUMBER(#REF!),#REF!,"-")</f>
        <v>-</v>
      </c>
      <c r="M271" s="80" t="str">
        <f>IF(ISNUMBER(#REF!),#REF!,"-")</f>
        <v>-</v>
      </c>
      <c r="N271" s="79" t="str">
        <f>IF(ISNUMBER(#REF!),#REF!,"-")</f>
        <v>-</v>
      </c>
      <c r="O271" s="80" t="str">
        <f>IF(ISNUMBER(#REF!),#REF!,"-")</f>
        <v>-</v>
      </c>
      <c r="P271" s="79" t="str">
        <f>IF(ISNUMBER(#REF!),#REF!,"-")</f>
        <v>-</v>
      </c>
      <c r="Q271" s="80" t="str">
        <f>IF(ISNUMBER(#REF!),#REF!,"-")</f>
        <v>-</v>
      </c>
      <c r="R271" s="79" t="str">
        <f>IF(ISNUMBER(#REF!),#REF!,"-")</f>
        <v>-</v>
      </c>
      <c r="S271" s="80" t="str">
        <f>IF(ISNUMBER(#REF!),#REF!,"-")</f>
        <v>-</v>
      </c>
      <c r="T271" s="79" t="str">
        <f>IF(ISNUMBER(#REF!),#REF!,"-")</f>
        <v>-</v>
      </c>
      <c r="U271" s="80" t="str">
        <f>IF(ISNUMBER(#REF!),#REF!,"-")</f>
        <v>-</v>
      </c>
      <c r="V271" s="79" t="str">
        <f>IF(ISNUMBER(#REF!),#REF!,"-")</f>
        <v>-</v>
      </c>
      <c r="W271" s="80" t="str">
        <f>IF(ISNUMBER(#REF!),#REF!,"-")</f>
        <v>-</v>
      </c>
      <c r="X271" s="79" t="str">
        <f>IF(ISNUMBER(#REF!),#REF!,"-")</f>
        <v>-</v>
      </c>
      <c r="Y271" s="80" t="str">
        <f>IF(ISNUMBER(#REF!),#REF!,"-")</f>
        <v>-</v>
      </c>
      <c r="Z271" s="79" t="str">
        <f>IF(ISNUMBER(#REF!),#REF!,"-")</f>
        <v>-</v>
      </c>
      <c r="AA271" s="80" t="str">
        <f>IF(ISNUMBER(#REF!),#REF!,"-")</f>
        <v>-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O271" s="75">
        <v>119</v>
      </c>
      <c r="AP271" s="79" t="str">
        <f>IF(ISNUMBER(#REF!),#REF!,"-")</f>
        <v>-</v>
      </c>
      <c r="AQ271" s="80" t="str">
        <f>IF(ISNUMBER(#REF!),#REF!,"-")</f>
        <v>-</v>
      </c>
      <c r="AR271" s="79" t="str">
        <f>IF(ISNUMBER(#REF!),#REF!,"-")</f>
        <v>-</v>
      </c>
      <c r="AS271" s="80" t="str">
        <f>IF(ISNUMBER(#REF!),#REF!,"-")</f>
        <v>-</v>
      </c>
      <c r="AT271" s="79" t="str">
        <f>IF(ISNUMBER(#REF!),#REF!,"-")</f>
        <v>-</v>
      </c>
      <c r="AU271" s="80" t="str">
        <f>IF(ISNUMBER(#REF!),#REF!,"-")</f>
        <v>-</v>
      </c>
      <c r="AV271" s="79" t="str">
        <f>IF(ISNUMBER(#REF!),#REF!,"-")</f>
        <v>-</v>
      </c>
      <c r="AW271" s="80" t="str">
        <f>IF(ISNUMBER(#REF!),#REF!,"-")</f>
        <v>-</v>
      </c>
      <c r="AX271" s="79" t="str">
        <f>IF(ISNUMBER(#REF!),#REF!,"-")</f>
        <v>-</v>
      </c>
      <c r="AY271" s="80" t="str">
        <f>IF(ISNUMBER(#REF!),#REF!,"-")</f>
        <v>-</v>
      </c>
      <c r="AZ271" s="79" t="str">
        <f>IF(ISNUMBER(#REF!),#REF!,"-")</f>
        <v>-</v>
      </c>
      <c r="BA271" s="80" t="str">
        <f>IF(ISNUMBER(#REF!),#REF!,"-")</f>
        <v>-</v>
      </c>
      <c r="BB271" s="79" t="str">
        <f>IF(ISNUMBER(#REF!),#REF!,"-")</f>
        <v>-</v>
      </c>
      <c r="BC271" s="80" t="str">
        <f>IF(ISNUMBER(#REF!),#REF!,"-")</f>
        <v>-</v>
      </c>
      <c r="BD271" s="79" t="str">
        <f>IF(ISNUMBER(#REF!),#REF!,"-")</f>
        <v>-</v>
      </c>
      <c r="BE271" s="80" t="str">
        <f>IF(ISNUMBER(#REF!),#REF!,"-")</f>
        <v>-</v>
      </c>
      <c r="BF271" s="79" t="str">
        <f>IF(ISNUMBER(#REF!),#REF!,"-")</f>
        <v>-</v>
      </c>
      <c r="BG271" s="80" t="str">
        <f>IF(ISNUMBER(#REF!),#REF!,"-")</f>
        <v>-</v>
      </c>
      <c r="BH271" s="79" t="str">
        <f>IF(ISNUMBER(#REF!),#REF!,"-")</f>
        <v>-</v>
      </c>
      <c r="BI271" s="80" t="str">
        <f>IF(ISNUMBER(#REF!),#REF!,"-")</f>
        <v>-</v>
      </c>
      <c r="BJ271" s="4"/>
      <c r="BK271" s="4"/>
      <c r="BL271" s="4"/>
      <c r="BM271" s="4"/>
      <c r="BN271" s="4"/>
      <c r="BO271" s="4"/>
      <c r="BP271" s="4"/>
      <c r="BQ271" s="4"/>
      <c r="BR271" s="4"/>
      <c r="BS271" s="4"/>
    </row>
    <row r="272" spans="7:71" s="88" customFormat="1" x14ac:dyDescent="0.25">
      <c r="G272" s="75">
        <v>119.5</v>
      </c>
      <c r="H272" s="79" t="str">
        <f>IF(ISNUMBER(#REF!),#REF!,"-")</f>
        <v>-</v>
      </c>
      <c r="I272" s="80" t="str">
        <f>IF(ISNUMBER(#REF!),#REF!,"-")</f>
        <v>-</v>
      </c>
      <c r="J272" s="79" t="str">
        <f>IF(ISNUMBER(#REF!),#REF!,"-")</f>
        <v>-</v>
      </c>
      <c r="K272" s="80" t="str">
        <f>IF(ISNUMBER(#REF!),#REF!,"-")</f>
        <v>-</v>
      </c>
      <c r="L272" s="79" t="str">
        <f>IF(ISNUMBER(#REF!),#REF!,"-")</f>
        <v>-</v>
      </c>
      <c r="M272" s="80" t="str">
        <f>IF(ISNUMBER(#REF!),#REF!,"-")</f>
        <v>-</v>
      </c>
      <c r="N272" s="79" t="str">
        <f>IF(ISNUMBER(#REF!),#REF!,"-")</f>
        <v>-</v>
      </c>
      <c r="O272" s="80" t="str">
        <f>IF(ISNUMBER(#REF!),#REF!,"-")</f>
        <v>-</v>
      </c>
      <c r="P272" s="79" t="str">
        <f>IF(ISNUMBER(#REF!),#REF!,"-")</f>
        <v>-</v>
      </c>
      <c r="Q272" s="80" t="str">
        <f>IF(ISNUMBER(#REF!),#REF!,"-")</f>
        <v>-</v>
      </c>
      <c r="R272" s="79" t="str">
        <f>IF(ISNUMBER(#REF!),#REF!,"-")</f>
        <v>-</v>
      </c>
      <c r="S272" s="80" t="str">
        <f>IF(ISNUMBER(#REF!),#REF!,"-")</f>
        <v>-</v>
      </c>
      <c r="T272" s="79" t="str">
        <f>IF(ISNUMBER(#REF!),#REF!,"-")</f>
        <v>-</v>
      </c>
      <c r="U272" s="80" t="str">
        <f>IF(ISNUMBER(#REF!),#REF!,"-")</f>
        <v>-</v>
      </c>
      <c r="V272" s="79" t="str">
        <f>IF(ISNUMBER(#REF!),#REF!,"-")</f>
        <v>-</v>
      </c>
      <c r="W272" s="80" t="str">
        <f>IF(ISNUMBER(#REF!),#REF!,"-")</f>
        <v>-</v>
      </c>
      <c r="X272" s="79" t="str">
        <f>IF(ISNUMBER(#REF!),#REF!,"-")</f>
        <v>-</v>
      </c>
      <c r="Y272" s="80" t="str">
        <f>IF(ISNUMBER(#REF!),#REF!,"-")</f>
        <v>-</v>
      </c>
      <c r="Z272" s="79" t="str">
        <f>IF(ISNUMBER(#REF!),#REF!,"-")</f>
        <v>-</v>
      </c>
      <c r="AA272" s="80" t="str">
        <f>IF(ISNUMBER(#REF!),#REF!,"-")</f>
        <v>-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O272" s="75">
        <v>119.5</v>
      </c>
      <c r="AP272" s="79" t="str">
        <f>IF(ISNUMBER(#REF!),#REF!,"-")</f>
        <v>-</v>
      </c>
      <c r="AQ272" s="80" t="str">
        <f>IF(ISNUMBER(#REF!),#REF!,"-")</f>
        <v>-</v>
      </c>
      <c r="AR272" s="79" t="str">
        <f>IF(ISNUMBER(#REF!),#REF!,"-")</f>
        <v>-</v>
      </c>
      <c r="AS272" s="80" t="str">
        <f>IF(ISNUMBER(#REF!),#REF!,"-")</f>
        <v>-</v>
      </c>
      <c r="AT272" s="79" t="str">
        <f>IF(ISNUMBER(#REF!),#REF!,"-")</f>
        <v>-</v>
      </c>
      <c r="AU272" s="80" t="str">
        <f>IF(ISNUMBER(#REF!),#REF!,"-")</f>
        <v>-</v>
      </c>
      <c r="AV272" s="79" t="str">
        <f>IF(ISNUMBER(#REF!),#REF!,"-")</f>
        <v>-</v>
      </c>
      <c r="AW272" s="80" t="str">
        <f>IF(ISNUMBER(#REF!),#REF!,"-")</f>
        <v>-</v>
      </c>
      <c r="AX272" s="79" t="str">
        <f>IF(ISNUMBER(#REF!),#REF!,"-")</f>
        <v>-</v>
      </c>
      <c r="AY272" s="80" t="str">
        <f>IF(ISNUMBER(#REF!),#REF!,"-")</f>
        <v>-</v>
      </c>
      <c r="AZ272" s="79" t="str">
        <f>IF(ISNUMBER(#REF!),#REF!,"-")</f>
        <v>-</v>
      </c>
      <c r="BA272" s="80" t="str">
        <f>IF(ISNUMBER(#REF!),#REF!,"-")</f>
        <v>-</v>
      </c>
      <c r="BB272" s="79" t="str">
        <f>IF(ISNUMBER(#REF!),#REF!,"-")</f>
        <v>-</v>
      </c>
      <c r="BC272" s="80" t="str">
        <f>IF(ISNUMBER(#REF!),#REF!,"-")</f>
        <v>-</v>
      </c>
      <c r="BD272" s="79" t="str">
        <f>IF(ISNUMBER(#REF!),#REF!,"-")</f>
        <v>-</v>
      </c>
      <c r="BE272" s="80" t="str">
        <f>IF(ISNUMBER(#REF!),#REF!,"-")</f>
        <v>-</v>
      </c>
      <c r="BF272" s="79" t="str">
        <f>IF(ISNUMBER(#REF!),#REF!,"-")</f>
        <v>-</v>
      </c>
      <c r="BG272" s="80" t="str">
        <f>IF(ISNUMBER(#REF!),#REF!,"-")</f>
        <v>-</v>
      </c>
      <c r="BH272" s="79" t="str">
        <f>IF(ISNUMBER(#REF!),#REF!,"-")</f>
        <v>-</v>
      </c>
      <c r="BI272" s="80" t="str">
        <f>IF(ISNUMBER(#REF!),#REF!,"-")</f>
        <v>-</v>
      </c>
      <c r="BJ272" s="4"/>
      <c r="BK272" s="4"/>
      <c r="BL272" s="4"/>
      <c r="BM272" s="4"/>
      <c r="BN272" s="4"/>
      <c r="BO272" s="4"/>
      <c r="BP272" s="4"/>
      <c r="BQ272" s="4"/>
      <c r="BR272" s="4"/>
      <c r="BS272" s="4"/>
    </row>
    <row r="273" spans="7:71" s="88" customFormat="1" x14ac:dyDescent="0.25">
      <c r="G273" s="75">
        <v>120</v>
      </c>
      <c r="H273" s="79" t="str">
        <f>IF(ISNUMBER(#REF!),#REF!,"-")</f>
        <v>-</v>
      </c>
      <c r="I273" s="80" t="str">
        <f>IF(ISNUMBER(#REF!),#REF!,"-")</f>
        <v>-</v>
      </c>
      <c r="J273" s="79" t="str">
        <f>IF(ISNUMBER(#REF!),#REF!,"-")</f>
        <v>-</v>
      </c>
      <c r="K273" s="80" t="str">
        <f>IF(ISNUMBER(#REF!),#REF!,"-")</f>
        <v>-</v>
      </c>
      <c r="L273" s="79" t="str">
        <f>IF(ISNUMBER(#REF!),#REF!,"-")</f>
        <v>-</v>
      </c>
      <c r="M273" s="80" t="str">
        <f>IF(ISNUMBER(#REF!),#REF!,"-")</f>
        <v>-</v>
      </c>
      <c r="N273" s="79" t="str">
        <f>IF(ISNUMBER(#REF!),#REF!,"-")</f>
        <v>-</v>
      </c>
      <c r="O273" s="80" t="str">
        <f>IF(ISNUMBER(#REF!),#REF!,"-")</f>
        <v>-</v>
      </c>
      <c r="P273" s="79" t="str">
        <f>IF(ISNUMBER(#REF!),#REF!,"-")</f>
        <v>-</v>
      </c>
      <c r="Q273" s="80" t="str">
        <f>IF(ISNUMBER(#REF!),#REF!,"-")</f>
        <v>-</v>
      </c>
      <c r="R273" s="79" t="str">
        <f>IF(ISNUMBER(#REF!),#REF!,"-")</f>
        <v>-</v>
      </c>
      <c r="S273" s="80" t="str">
        <f>IF(ISNUMBER(#REF!),#REF!,"-")</f>
        <v>-</v>
      </c>
      <c r="T273" s="79" t="str">
        <f>IF(ISNUMBER(#REF!),#REF!,"-")</f>
        <v>-</v>
      </c>
      <c r="U273" s="80" t="str">
        <f>IF(ISNUMBER(#REF!),#REF!,"-")</f>
        <v>-</v>
      </c>
      <c r="V273" s="79" t="str">
        <f>IF(ISNUMBER(#REF!),#REF!,"-")</f>
        <v>-</v>
      </c>
      <c r="W273" s="80" t="str">
        <f>IF(ISNUMBER(#REF!),#REF!,"-")</f>
        <v>-</v>
      </c>
      <c r="X273" s="79" t="str">
        <f>IF(ISNUMBER(#REF!),#REF!,"-")</f>
        <v>-</v>
      </c>
      <c r="Y273" s="80" t="str">
        <f>IF(ISNUMBER(#REF!),#REF!,"-")</f>
        <v>-</v>
      </c>
      <c r="Z273" s="79" t="str">
        <f>IF(ISNUMBER(#REF!),#REF!,"-")</f>
        <v>-</v>
      </c>
      <c r="AA273" s="80" t="str">
        <f>IF(ISNUMBER(#REF!),#REF!,"-")</f>
        <v>-</v>
      </c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O273" s="75">
        <v>120</v>
      </c>
      <c r="AP273" s="79" t="str">
        <f>IF(ISNUMBER(#REF!),#REF!,"-")</f>
        <v>-</v>
      </c>
      <c r="AQ273" s="80" t="str">
        <f>IF(ISNUMBER(#REF!),#REF!,"-")</f>
        <v>-</v>
      </c>
      <c r="AR273" s="79" t="str">
        <f>IF(ISNUMBER(#REF!),#REF!,"-")</f>
        <v>-</v>
      </c>
      <c r="AS273" s="80" t="str">
        <f>IF(ISNUMBER(#REF!),#REF!,"-")</f>
        <v>-</v>
      </c>
      <c r="AT273" s="79" t="str">
        <f>IF(ISNUMBER(#REF!),#REF!,"-")</f>
        <v>-</v>
      </c>
      <c r="AU273" s="80" t="str">
        <f>IF(ISNUMBER(#REF!),#REF!,"-")</f>
        <v>-</v>
      </c>
      <c r="AV273" s="79" t="str">
        <f>IF(ISNUMBER(#REF!),#REF!,"-")</f>
        <v>-</v>
      </c>
      <c r="AW273" s="80" t="str">
        <f>IF(ISNUMBER(#REF!),#REF!,"-")</f>
        <v>-</v>
      </c>
      <c r="AX273" s="79" t="str">
        <f>IF(ISNUMBER(#REF!),#REF!,"-")</f>
        <v>-</v>
      </c>
      <c r="AY273" s="80" t="str">
        <f>IF(ISNUMBER(#REF!),#REF!,"-")</f>
        <v>-</v>
      </c>
      <c r="AZ273" s="79" t="str">
        <f>IF(ISNUMBER(#REF!),#REF!,"-")</f>
        <v>-</v>
      </c>
      <c r="BA273" s="80" t="str">
        <f>IF(ISNUMBER(#REF!),#REF!,"-")</f>
        <v>-</v>
      </c>
      <c r="BB273" s="79" t="str">
        <f>IF(ISNUMBER(#REF!),#REF!,"-")</f>
        <v>-</v>
      </c>
      <c r="BC273" s="80" t="str">
        <f>IF(ISNUMBER(#REF!),#REF!,"-")</f>
        <v>-</v>
      </c>
      <c r="BD273" s="79" t="str">
        <f>IF(ISNUMBER(#REF!),#REF!,"-")</f>
        <v>-</v>
      </c>
      <c r="BE273" s="80" t="str">
        <f>IF(ISNUMBER(#REF!),#REF!,"-")</f>
        <v>-</v>
      </c>
      <c r="BF273" s="79" t="str">
        <f>IF(ISNUMBER(#REF!),#REF!,"-")</f>
        <v>-</v>
      </c>
      <c r="BG273" s="80" t="str">
        <f>IF(ISNUMBER(#REF!),#REF!,"-")</f>
        <v>-</v>
      </c>
      <c r="BH273" s="79" t="str">
        <f>IF(ISNUMBER(#REF!),#REF!,"-")</f>
        <v>-</v>
      </c>
      <c r="BI273" s="80" t="str">
        <f>IF(ISNUMBER(#REF!),#REF!,"-")</f>
        <v>-</v>
      </c>
      <c r="BJ273" s="4"/>
      <c r="BK273" s="4"/>
      <c r="BL273" s="4"/>
      <c r="BM273" s="4"/>
      <c r="BN273" s="4"/>
      <c r="BO273" s="4"/>
      <c r="BP273" s="4"/>
      <c r="BQ273" s="4"/>
      <c r="BR273" s="4"/>
      <c r="BS273" s="4"/>
    </row>
    <row r="274" spans="7:71" s="88" customFormat="1" x14ac:dyDescent="0.25">
      <c r="G274" s="75">
        <v>120.5</v>
      </c>
      <c r="H274" s="79" t="str">
        <f>IF(ISNUMBER(#REF!),#REF!,"-")</f>
        <v>-</v>
      </c>
      <c r="I274" s="80" t="str">
        <f>IF(ISNUMBER(#REF!),#REF!,"-")</f>
        <v>-</v>
      </c>
      <c r="J274" s="79" t="str">
        <f>IF(ISNUMBER(#REF!),#REF!,"-")</f>
        <v>-</v>
      </c>
      <c r="K274" s="80" t="str">
        <f>IF(ISNUMBER(#REF!),#REF!,"-")</f>
        <v>-</v>
      </c>
      <c r="L274" s="79" t="str">
        <f>IF(ISNUMBER(#REF!),#REF!,"-")</f>
        <v>-</v>
      </c>
      <c r="M274" s="80" t="str">
        <f>IF(ISNUMBER(#REF!),#REF!,"-")</f>
        <v>-</v>
      </c>
      <c r="N274" s="79" t="str">
        <f>IF(ISNUMBER(#REF!),#REF!,"-")</f>
        <v>-</v>
      </c>
      <c r="O274" s="80" t="str">
        <f>IF(ISNUMBER(#REF!),#REF!,"-")</f>
        <v>-</v>
      </c>
      <c r="P274" s="79" t="str">
        <f>IF(ISNUMBER(#REF!),#REF!,"-")</f>
        <v>-</v>
      </c>
      <c r="Q274" s="80" t="str">
        <f>IF(ISNUMBER(#REF!),#REF!,"-")</f>
        <v>-</v>
      </c>
      <c r="R274" s="79" t="str">
        <f>IF(ISNUMBER(#REF!),#REF!,"-")</f>
        <v>-</v>
      </c>
      <c r="S274" s="80" t="str">
        <f>IF(ISNUMBER(#REF!),#REF!,"-")</f>
        <v>-</v>
      </c>
      <c r="T274" s="79" t="str">
        <f>IF(ISNUMBER(#REF!),#REF!,"-")</f>
        <v>-</v>
      </c>
      <c r="U274" s="80" t="str">
        <f>IF(ISNUMBER(#REF!),#REF!,"-")</f>
        <v>-</v>
      </c>
      <c r="V274" s="79" t="str">
        <f>IF(ISNUMBER(#REF!),#REF!,"-")</f>
        <v>-</v>
      </c>
      <c r="W274" s="80" t="str">
        <f>IF(ISNUMBER(#REF!),#REF!,"-")</f>
        <v>-</v>
      </c>
      <c r="X274" s="79" t="str">
        <f>IF(ISNUMBER(#REF!),#REF!,"-")</f>
        <v>-</v>
      </c>
      <c r="Y274" s="80" t="str">
        <f>IF(ISNUMBER(#REF!),#REF!,"-")</f>
        <v>-</v>
      </c>
      <c r="Z274" s="79" t="str">
        <f>IF(ISNUMBER(#REF!),#REF!,"-")</f>
        <v>-</v>
      </c>
      <c r="AA274" s="80" t="str">
        <f>IF(ISNUMBER(#REF!),#REF!,"-")</f>
        <v>-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O274" s="75">
        <v>120.5</v>
      </c>
      <c r="AP274" s="79" t="str">
        <f>IF(ISNUMBER(#REF!),#REF!,"-")</f>
        <v>-</v>
      </c>
      <c r="AQ274" s="80" t="str">
        <f>IF(ISNUMBER(#REF!),#REF!,"-")</f>
        <v>-</v>
      </c>
      <c r="AR274" s="79" t="str">
        <f>IF(ISNUMBER(#REF!),#REF!,"-")</f>
        <v>-</v>
      </c>
      <c r="AS274" s="80" t="str">
        <f>IF(ISNUMBER(#REF!),#REF!,"-")</f>
        <v>-</v>
      </c>
      <c r="AT274" s="79" t="str">
        <f>IF(ISNUMBER(#REF!),#REF!,"-")</f>
        <v>-</v>
      </c>
      <c r="AU274" s="80" t="str">
        <f>IF(ISNUMBER(#REF!),#REF!,"-")</f>
        <v>-</v>
      </c>
      <c r="AV274" s="79" t="str">
        <f>IF(ISNUMBER(#REF!),#REF!,"-")</f>
        <v>-</v>
      </c>
      <c r="AW274" s="80" t="str">
        <f>IF(ISNUMBER(#REF!),#REF!,"-")</f>
        <v>-</v>
      </c>
      <c r="AX274" s="79" t="str">
        <f>IF(ISNUMBER(#REF!),#REF!,"-")</f>
        <v>-</v>
      </c>
      <c r="AY274" s="80" t="str">
        <f>IF(ISNUMBER(#REF!),#REF!,"-")</f>
        <v>-</v>
      </c>
      <c r="AZ274" s="79" t="str">
        <f>IF(ISNUMBER(#REF!),#REF!,"-")</f>
        <v>-</v>
      </c>
      <c r="BA274" s="80" t="str">
        <f>IF(ISNUMBER(#REF!),#REF!,"-")</f>
        <v>-</v>
      </c>
      <c r="BB274" s="79" t="str">
        <f>IF(ISNUMBER(#REF!),#REF!,"-")</f>
        <v>-</v>
      </c>
      <c r="BC274" s="80" t="str">
        <f>IF(ISNUMBER(#REF!),#REF!,"-")</f>
        <v>-</v>
      </c>
      <c r="BD274" s="79" t="str">
        <f>IF(ISNUMBER(#REF!),#REF!,"-")</f>
        <v>-</v>
      </c>
      <c r="BE274" s="80" t="str">
        <f>IF(ISNUMBER(#REF!),#REF!,"-")</f>
        <v>-</v>
      </c>
      <c r="BF274" s="79" t="str">
        <f>IF(ISNUMBER(#REF!),#REF!,"-")</f>
        <v>-</v>
      </c>
      <c r="BG274" s="80" t="str">
        <f>IF(ISNUMBER(#REF!),#REF!,"-")</f>
        <v>-</v>
      </c>
      <c r="BH274" s="79" t="str">
        <f>IF(ISNUMBER(#REF!),#REF!,"-")</f>
        <v>-</v>
      </c>
      <c r="BI274" s="80" t="str">
        <f>IF(ISNUMBER(#REF!),#REF!,"-")</f>
        <v>-</v>
      </c>
      <c r="BJ274" s="4"/>
      <c r="BK274" s="4"/>
      <c r="BL274" s="4"/>
      <c r="BM274" s="4"/>
      <c r="BN274" s="4"/>
      <c r="BO274" s="4"/>
      <c r="BP274" s="4"/>
      <c r="BQ274" s="4"/>
      <c r="BR274" s="4"/>
      <c r="BS274" s="4"/>
    </row>
    <row r="275" spans="7:71" s="88" customFormat="1" x14ac:dyDescent="0.25">
      <c r="G275" s="75">
        <v>121</v>
      </c>
      <c r="H275" s="79" t="str">
        <f>IF(ISNUMBER(#REF!),#REF!,"-")</f>
        <v>-</v>
      </c>
      <c r="I275" s="80" t="str">
        <f>IF(ISNUMBER(#REF!),#REF!,"-")</f>
        <v>-</v>
      </c>
      <c r="J275" s="79" t="str">
        <f>IF(ISNUMBER(#REF!),#REF!,"-")</f>
        <v>-</v>
      </c>
      <c r="K275" s="80" t="str">
        <f>IF(ISNUMBER(#REF!),#REF!,"-")</f>
        <v>-</v>
      </c>
      <c r="L275" s="79" t="str">
        <f>IF(ISNUMBER(#REF!),#REF!,"-")</f>
        <v>-</v>
      </c>
      <c r="M275" s="80" t="str">
        <f>IF(ISNUMBER(#REF!),#REF!,"-")</f>
        <v>-</v>
      </c>
      <c r="N275" s="79" t="str">
        <f>IF(ISNUMBER(#REF!),#REF!,"-")</f>
        <v>-</v>
      </c>
      <c r="O275" s="80" t="str">
        <f>IF(ISNUMBER(#REF!),#REF!,"-")</f>
        <v>-</v>
      </c>
      <c r="P275" s="79" t="str">
        <f>IF(ISNUMBER(#REF!),#REF!,"-")</f>
        <v>-</v>
      </c>
      <c r="Q275" s="80" t="str">
        <f>IF(ISNUMBER(#REF!),#REF!,"-")</f>
        <v>-</v>
      </c>
      <c r="R275" s="79" t="str">
        <f>IF(ISNUMBER(#REF!),#REF!,"-")</f>
        <v>-</v>
      </c>
      <c r="S275" s="80" t="str">
        <f>IF(ISNUMBER(#REF!),#REF!,"-")</f>
        <v>-</v>
      </c>
      <c r="T275" s="79" t="str">
        <f>IF(ISNUMBER(#REF!),#REF!,"-")</f>
        <v>-</v>
      </c>
      <c r="U275" s="80" t="str">
        <f>IF(ISNUMBER(#REF!),#REF!,"-")</f>
        <v>-</v>
      </c>
      <c r="V275" s="79" t="str">
        <f>IF(ISNUMBER(#REF!),#REF!,"-")</f>
        <v>-</v>
      </c>
      <c r="W275" s="80" t="str">
        <f>IF(ISNUMBER(#REF!),#REF!,"-")</f>
        <v>-</v>
      </c>
      <c r="X275" s="79" t="str">
        <f>IF(ISNUMBER(#REF!),#REF!,"-")</f>
        <v>-</v>
      </c>
      <c r="Y275" s="80" t="str">
        <f>IF(ISNUMBER(#REF!),#REF!,"-")</f>
        <v>-</v>
      </c>
      <c r="Z275" s="79" t="str">
        <f>IF(ISNUMBER(#REF!),#REF!,"-")</f>
        <v>-</v>
      </c>
      <c r="AA275" s="80" t="str">
        <f>IF(ISNUMBER(#REF!),#REF!,"-")</f>
        <v>-</v>
      </c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O275" s="75">
        <v>121</v>
      </c>
      <c r="AP275" s="79" t="str">
        <f>IF(ISNUMBER(#REF!),#REF!,"-")</f>
        <v>-</v>
      </c>
      <c r="AQ275" s="80" t="str">
        <f>IF(ISNUMBER(#REF!),#REF!,"-")</f>
        <v>-</v>
      </c>
      <c r="AR275" s="79" t="str">
        <f>IF(ISNUMBER(#REF!),#REF!,"-")</f>
        <v>-</v>
      </c>
      <c r="AS275" s="80" t="str">
        <f>IF(ISNUMBER(#REF!),#REF!,"-")</f>
        <v>-</v>
      </c>
      <c r="AT275" s="79" t="str">
        <f>IF(ISNUMBER(#REF!),#REF!,"-")</f>
        <v>-</v>
      </c>
      <c r="AU275" s="80" t="str">
        <f>IF(ISNUMBER(#REF!),#REF!,"-")</f>
        <v>-</v>
      </c>
      <c r="AV275" s="79" t="str">
        <f>IF(ISNUMBER(#REF!),#REF!,"-")</f>
        <v>-</v>
      </c>
      <c r="AW275" s="80" t="str">
        <f>IF(ISNUMBER(#REF!),#REF!,"-")</f>
        <v>-</v>
      </c>
      <c r="AX275" s="79" t="str">
        <f>IF(ISNUMBER(#REF!),#REF!,"-")</f>
        <v>-</v>
      </c>
      <c r="AY275" s="80" t="str">
        <f>IF(ISNUMBER(#REF!),#REF!,"-")</f>
        <v>-</v>
      </c>
      <c r="AZ275" s="79" t="str">
        <f>IF(ISNUMBER(#REF!),#REF!,"-")</f>
        <v>-</v>
      </c>
      <c r="BA275" s="80" t="str">
        <f>IF(ISNUMBER(#REF!),#REF!,"-")</f>
        <v>-</v>
      </c>
      <c r="BB275" s="79" t="str">
        <f>IF(ISNUMBER(#REF!),#REF!,"-")</f>
        <v>-</v>
      </c>
      <c r="BC275" s="80" t="str">
        <f>IF(ISNUMBER(#REF!),#REF!,"-")</f>
        <v>-</v>
      </c>
      <c r="BD275" s="79" t="str">
        <f>IF(ISNUMBER(#REF!),#REF!,"-")</f>
        <v>-</v>
      </c>
      <c r="BE275" s="80" t="str">
        <f>IF(ISNUMBER(#REF!),#REF!,"-")</f>
        <v>-</v>
      </c>
      <c r="BF275" s="79" t="str">
        <f>IF(ISNUMBER(#REF!),#REF!,"-")</f>
        <v>-</v>
      </c>
      <c r="BG275" s="80" t="str">
        <f>IF(ISNUMBER(#REF!),#REF!,"-")</f>
        <v>-</v>
      </c>
      <c r="BH275" s="79" t="str">
        <f>IF(ISNUMBER(#REF!),#REF!,"-")</f>
        <v>-</v>
      </c>
      <c r="BI275" s="80" t="str">
        <f>IF(ISNUMBER(#REF!),#REF!,"-")</f>
        <v>-</v>
      </c>
      <c r="BJ275" s="4"/>
      <c r="BK275" s="4"/>
      <c r="BL275" s="4"/>
      <c r="BM275" s="4"/>
      <c r="BN275" s="4"/>
      <c r="BO275" s="4"/>
      <c r="BP275" s="4"/>
      <c r="BQ275" s="4"/>
      <c r="BR275" s="4"/>
      <c r="BS275" s="4"/>
    </row>
    <row r="276" spans="7:71" s="88" customFormat="1" x14ac:dyDescent="0.25">
      <c r="G276" s="75">
        <v>121.5</v>
      </c>
      <c r="H276" s="79" t="str">
        <f>IF(ISNUMBER(#REF!),#REF!,"-")</f>
        <v>-</v>
      </c>
      <c r="I276" s="80" t="str">
        <f>IF(ISNUMBER(#REF!),#REF!,"-")</f>
        <v>-</v>
      </c>
      <c r="J276" s="79" t="str">
        <f>IF(ISNUMBER(#REF!),#REF!,"-")</f>
        <v>-</v>
      </c>
      <c r="K276" s="80" t="str">
        <f>IF(ISNUMBER(#REF!),#REF!,"-")</f>
        <v>-</v>
      </c>
      <c r="L276" s="79" t="str">
        <f>IF(ISNUMBER(#REF!),#REF!,"-")</f>
        <v>-</v>
      </c>
      <c r="M276" s="80" t="str">
        <f>IF(ISNUMBER(#REF!),#REF!,"-")</f>
        <v>-</v>
      </c>
      <c r="N276" s="79" t="str">
        <f>IF(ISNUMBER(#REF!),#REF!,"-")</f>
        <v>-</v>
      </c>
      <c r="O276" s="80" t="str">
        <f>IF(ISNUMBER(#REF!),#REF!,"-")</f>
        <v>-</v>
      </c>
      <c r="P276" s="79" t="str">
        <f>IF(ISNUMBER(#REF!),#REF!,"-")</f>
        <v>-</v>
      </c>
      <c r="Q276" s="80" t="str">
        <f>IF(ISNUMBER(#REF!),#REF!,"-")</f>
        <v>-</v>
      </c>
      <c r="R276" s="79" t="str">
        <f>IF(ISNUMBER(#REF!),#REF!,"-")</f>
        <v>-</v>
      </c>
      <c r="S276" s="80" t="str">
        <f>IF(ISNUMBER(#REF!),#REF!,"-")</f>
        <v>-</v>
      </c>
      <c r="T276" s="79" t="str">
        <f>IF(ISNUMBER(#REF!),#REF!,"-")</f>
        <v>-</v>
      </c>
      <c r="U276" s="80" t="str">
        <f>IF(ISNUMBER(#REF!),#REF!,"-")</f>
        <v>-</v>
      </c>
      <c r="V276" s="79" t="str">
        <f>IF(ISNUMBER(#REF!),#REF!,"-")</f>
        <v>-</v>
      </c>
      <c r="W276" s="80" t="str">
        <f>IF(ISNUMBER(#REF!),#REF!,"-")</f>
        <v>-</v>
      </c>
      <c r="X276" s="79" t="str">
        <f>IF(ISNUMBER(#REF!),#REF!,"-")</f>
        <v>-</v>
      </c>
      <c r="Y276" s="80" t="str">
        <f>IF(ISNUMBER(#REF!),#REF!,"-")</f>
        <v>-</v>
      </c>
      <c r="Z276" s="79" t="str">
        <f>IF(ISNUMBER(#REF!),#REF!,"-")</f>
        <v>-</v>
      </c>
      <c r="AA276" s="80" t="str">
        <f>IF(ISNUMBER(#REF!),#REF!,"-")</f>
        <v>-</v>
      </c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O276" s="75">
        <v>121.5</v>
      </c>
      <c r="AP276" s="79" t="str">
        <f>IF(ISNUMBER(#REF!),#REF!,"-")</f>
        <v>-</v>
      </c>
      <c r="AQ276" s="80" t="str">
        <f>IF(ISNUMBER(#REF!),#REF!,"-")</f>
        <v>-</v>
      </c>
      <c r="AR276" s="79" t="str">
        <f>IF(ISNUMBER(#REF!),#REF!,"-")</f>
        <v>-</v>
      </c>
      <c r="AS276" s="80" t="str">
        <f>IF(ISNUMBER(#REF!),#REF!,"-")</f>
        <v>-</v>
      </c>
      <c r="AT276" s="79" t="str">
        <f>IF(ISNUMBER(#REF!),#REF!,"-")</f>
        <v>-</v>
      </c>
      <c r="AU276" s="80" t="str">
        <f>IF(ISNUMBER(#REF!),#REF!,"-")</f>
        <v>-</v>
      </c>
      <c r="AV276" s="79" t="str">
        <f>IF(ISNUMBER(#REF!),#REF!,"-")</f>
        <v>-</v>
      </c>
      <c r="AW276" s="80" t="str">
        <f>IF(ISNUMBER(#REF!),#REF!,"-")</f>
        <v>-</v>
      </c>
      <c r="AX276" s="79" t="str">
        <f>IF(ISNUMBER(#REF!),#REF!,"-")</f>
        <v>-</v>
      </c>
      <c r="AY276" s="80" t="str">
        <f>IF(ISNUMBER(#REF!),#REF!,"-")</f>
        <v>-</v>
      </c>
      <c r="AZ276" s="79" t="str">
        <f>IF(ISNUMBER(#REF!),#REF!,"-")</f>
        <v>-</v>
      </c>
      <c r="BA276" s="80" t="str">
        <f>IF(ISNUMBER(#REF!),#REF!,"-")</f>
        <v>-</v>
      </c>
      <c r="BB276" s="79" t="str">
        <f>IF(ISNUMBER(#REF!),#REF!,"-")</f>
        <v>-</v>
      </c>
      <c r="BC276" s="80" t="str">
        <f>IF(ISNUMBER(#REF!),#REF!,"-")</f>
        <v>-</v>
      </c>
      <c r="BD276" s="79" t="str">
        <f>IF(ISNUMBER(#REF!),#REF!,"-")</f>
        <v>-</v>
      </c>
      <c r="BE276" s="80" t="str">
        <f>IF(ISNUMBER(#REF!),#REF!,"-")</f>
        <v>-</v>
      </c>
      <c r="BF276" s="79" t="str">
        <f>IF(ISNUMBER(#REF!),#REF!,"-")</f>
        <v>-</v>
      </c>
      <c r="BG276" s="80" t="str">
        <f>IF(ISNUMBER(#REF!),#REF!,"-")</f>
        <v>-</v>
      </c>
      <c r="BH276" s="79" t="str">
        <f>IF(ISNUMBER(#REF!),#REF!,"-")</f>
        <v>-</v>
      </c>
      <c r="BI276" s="80" t="str">
        <f>IF(ISNUMBER(#REF!),#REF!,"-")</f>
        <v>-</v>
      </c>
      <c r="BJ276" s="4"/>
      <c r="BK276" s="4"/>
      <c r="BL276" s="4"/>
      <c r="BM276" s="4"/>
      <c r="BN276" s="4"/>
      <c r="BO276" s="4"/>
      <c r="BP276" s="4"/>
      <c r="BQ276" s="4"/>
      <c r="BR276" s="4"/>
      <c r="BS276" s="4"/>
    </row>
    <row r="277" spans="7:71" s="88" customFormat="1" x14ac:dyDescent="0.25">
      <c r="G277" s="75">
        <v>122</v>
      </c>
      <c r="H277" s="79" t="str">
        <f>IF(ISNUMBER(#REF!),#REF!,"-")</f>
        <v>-</v>
      </c>
      <c r="I277" s="80" t="str">
        <f>IF(ISNUMBER(#REF!),#REF!,"-")</f>
        <v>-</v>
      </c>
      <c r="J277" s="79" t="str">
        <f>IF(ISNUMBER(#REF!),#REF!,"-")</f>
        <v>-</v>
      </c>
      <c r="K277" s="80" t="str">
        <f>IF(ISNUMBER(#REF!),#REF!,"-")</f>
        <v>-</v>
      </c>
      <c r="L277" s="79" t="str">
        <f>IF(ISNUMBER(#REF!),#REF!,"-")</f>
        <v>-</v>
      </c>
      <c r="M277" s="80" t="str">
        <f>IF(ISNUMBER(#REF!),#REF!,"-")</f>
        <v>-</v>
      </c>
      <c r="N277" s="79" t="str">
        <f>IF(ISNUMBER(#REF!),#REF!,"-")</f>
        <v>-</v>
      </c>
      <c r="O277" s="80" t="str">
        <f>IF(ISNUMBER(#REF!),#REF!,"-")</f>
        <v>-</v>
      </c>
      <c r="P277" s="79" t="str">
        <f>IF(ISNUMBER(#REF!),#REF!,"-")</f>
        <v>-</v>
      </c>
      <c r="Q277" s="80" t="str">
        <f>IF(ISNUMBER(#REF!),#REF!,"-")</f>
        <v>-</v>
      </c>
      <c r="R277" s="79" t="str">
        <f>IF(ISNUMBER(#REF!),#REF!,"-")</f>
        <v>-</v>
      </c>
      <c r="S277" s="80" t="str">
        <f>IF(ISNUMBER(#REF!),#REF!,"-")</f>
        <v>-</v>
      </c>
      <c r="T277" s="79" t="str">
        <f>IF(ISNUMBER(#REF!),#REF!,"-")</f>
        <v>-</v>
      </c>
      <c r="U277" s="80" t="str">
        <f>IF(ISNUMBER(#REF!),#REF!,"-")</f>
        <v>-</v>
      </c>
      <c r="V277" s="79" t="str">
        <f>IF(ISNUMBER(#REF!),#REF!,"-")</f>
        <v>-</v>
      </c>
      <c r="W277" s="80" t="str">
        <f>IF(ISNUMBER(#REF!),#REF!,"-")</f>
        <v>-</v>
      </c>
      <c r="X277" s="79" t="str">
        <f>IF(ISNUMBER(#REF!),#REF!,"-")</f>
        <v>-</v>
      </c>
      <c r="Y277" s="80" t="str">
        <f>IF(ISNUMBER(#REF!),#REF!,"-")</f>
        <v>-</v>
      </c>
      <c r="Z277" s="79" t="str">
        <f>IF(ISNUMBER(#REF!),#REF!,"-")</f>
        <v>-</v>
      </c>
      <c r="AA277" s="80" t="str">
        <f>IF(ISNUMBER(#REF!),#REF!,"-")</f>
        <v>-</v>
      </c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O277" s="75">
        <v>122</v>
      </c>
      <c r="AP277" s="79" t="str">
        <f>IF(ISNUMBER(#REF!),#REF!,"-")</f>
        <v>-</v>
      </c>
      <c r="AQ277" s="80" t="str">
        <f>IF(ISNUMBER(#REF!),#REF!,"-")</f>
        <v>-</v>
      </c>
      <c r="AR277" s="79" t="str">
        <f>IF(ISNUMBER(#REF!),#REF!,"-")</f>
        <v>-</v>
      </c>
      <c r="AS277" s="80" t="str">
        <f>IF(ISNUMBER(#REF!),#REF!,"-")</f>
        <v>-</v>
      </c>
      <c r="AT277" s="79" t="str">
        <f>IF(ISNUMBER(#REF!),#REF!,"-")</f>
        <v>-</v>
      </c>
      <c r="AU277" s="80" t="str">
        <f>IF(ISNUMBER(#REF!),#REF!,"-")</f>
        <v>-</v>
      </c>
      <c r="AV277" s="79" t="str">
        <f>IF(ISNUMBER(#REF!),#REF!,"-")</f>
        <v>-</v>
      </c>
      <c r="AW277" s="80" t="str">
        <f>IF(ISNUMBER(#REF!),#REF!,"-")</f>
        <v>-</v>
      </c>
      <c r="AX277" s="79" t="str">
        <f>IF(ISNUMBER(#REF!),#REF!,"-")</f>
        <v>-</v>
      </c>
      <c r="AY277" s="80" t="str">
        <f>IF(ISNUMBER(#REF!),#REF!,"-")</f>
        <v>-</v>
      </c>
      <c r="AZ277" s="79" t="str">
        <f>IF(ISNUMBER(#REF!),#REF!,"-")</f>
        <v>-</v>
      </c>
      <c r="BA277" s="80" t="str">
        <f>IF(ISNUMBER(#REF!),#REF!,"-")</f>
        <v>-</v>
      </c>
      <c r="BB277" s="79" t="str">
        <f>IF(ISNUMBER(#REF!),#REF!,"-")</f>
        <v>-</v>
      </c>
      <c r="BC277" s="80" t="str">
        <f>IF(ISNUMBER(#REF!),#REF!,"-")</f>
        <v>-</v>
      </c>
      <c r="BD277" s="79" t="str">
        <f>IF(ISNUMBER(#REF!),#REF!,"-")</f>
        <v>-</v>
      </c>
      <c r="BE277" s="80" t="str">
        <f>IF(ISNUMBER(#REF!),#REF!,"-")</f>
        <v>-</v>
      </c>
      <c r="BF277" s="79" t="str">
        <f>IF(ISNUMBER(#REF!),#REF!,"-")</f>
        <v>-</v>
      </c>
      <c r="BG277" s="80" t="str">
        <f>IF(ISNUMBER(#REF!),#REF!,"-")</f>
        <v>-</v>
      </c>
      <c r="BH277" s="79" t="str">
        <f>IF(ISNUMBER(#REF!),#REF!,"-")</f>
        <v>-</v>
      </c>
      <c r="BI277" s="80" t="str">
        <f>IF(ISNUMBER(#REF!),#REF!,"-")</f>
        <v>-</v>
      </c>
      <c r="BJ277" s="4"/>
      <c r="BK277" s="4"/>
      <c r="BL277" s="4"/>
      <c r="BM277" s="4"/>
      <c r="BN277" s="4"/>
      <c r="BO277" s="4"/>
      <c r="BP277" s="4"/>
      <c r="BQ277" s="4"/>
      <c r="BR277" s="4"/>
      <c r="BS277" s="4"/>
    </row>
    <row r="278" spans="7:71" s="88" customFormat="1" x14ac:dyDescent="0.25">
      <c r="G278" s="75">
        <v>122.5</v>
      </c>
      <c r="H278" s="79" t="str">
        <f>IF(ISNUMBER(#REF!),#REF!,"-")</f>
        <v>-</v>
      </c>
      <c r="I278" s="80" t="str">
        <f>IF(ISNUMBER(#REF!),#REF!,"-")</f>
        <v>-</v>
      </c>
      <c r="J278" s="79" t="str">
        <f>IF(ISNUMBER(#REF!),#REF!,"-")</f>
        <v>-</v>
      </c>
      <c r="K278" s="80" t="str">
        <f>IF(ISNUMBER(#REF!),#REF!,"-")</f>
        <v>-</v>
      </c>
      <c r="L278" s="79" t="str">
        <f>IF(ISNUMBER(#REF!),#REF!,"-")</f>
        <v>-</v>
      </c>
      <c r="M278" s="80" t="str">
        <f>IF(ISNUMBER(#REF!),#REF!,"-")</f>
        <v>-</v>
      </c>
      <c r="N278" s="79" t="str">
        <f>IF(ISNUMBER(#REF!),#REF!,"-")</f>
        <v>-</v>
      </c>
      <c r="O278" s="80" t="str">
        <f>IF(ISNUMBER(#REF!),#REF!,"-")</f>
        <v>-</v>
      </c>
      <c r="P278" s="79" t="str">
        <f>IF(ISNUMBER(#REF!),#REF!,"-")</f>
        <v>-</v>
      </c>
      <c r="Q278" s="80" t="str">
        <f>IF(ISNUMBER(#REF!),#REF!,"-")</f>
        <v>-</v>
      </c>
      <c r="R278" s="79" t="str">
        <f>IF(ISNUMBER(#REF!),#REF!,"-")</f>
        <v>-</v>
      </c>
      <c r="S278" s="80" t="str">
        <f>IF(ISNUMBER(#REF!),#REF!,"-")</f>
        <v>-</v>
      </c>
      <c r="T278" s="79" t="str">
        <f>IF(ISNUMBER(#REF!),#REF!,"-")</f>
        <v>-</v>
      </c>
      <c r="U278" s="80" t="str">
        <f>IF(ISNUMBER(#REF!),#REF!,"-")</f>
        <v>-</v>
      </c>
      <c r="V278" s="79" t="str">
        <f>IF(ISNUMBER(#REF!),#REF!,"-")</f>
        <v>-</v>
      </c>
      <c r="W278" s="80" t="str">
        <f>IF(ISNUMBER(#REF!),#REF!,"-")</f>
        <v>-</v>
      </c>
      <c r="X278" s="79" t="str">
        <f>IF(ISNUMBER(#REF!),#REF!,"-")</f>
        <v>-</v>
      </c>
      <c r="Y278" s="80" t="str">
        <f>IF(ISNUMBER(#REF!),#REF!,"-")</f>
        <v>-</v>
      </c>
      <c r="Z278" s="79" t="str">
        <f>IF(ISNUMBER(#REF!),#REF!,"-")</f>
        <v>-</v>
      </c>
      <c r="AA278" s="80" t="str">
        <f>IF(ISNUMBER(#REF!),#REF!,"-")</f>
        <v>-</v>
      </c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O278" s="75">
        <v>122.5</v>
      </c>
      <c r="AP278" s="79" t="str">
        <f>IF(ISNUMBER(#REF!),#REF!,"-")</f>
        <v>-</v>
      </c>
      <c r="AQ278" s="80" t="str">
        <f>IF(ISNUMBER(#REF!),#REF!,"-")</f>
        <v>-</v>
      </c>
      <c r="AR278" s="79" t="str">
        <f>IF(ISNUMBER(#REF!),#REF!,"-")</f>
        <v>-</v>
      </c>
      <c r="AS278" s="80" t="str">
        <f>IF(ISNUMBER(#REF!),#REF!,"-")</f>
        <v>-</v>
      </c>
      <c r="AT278" s="79" t="str">
        <f>IF(ISNUMBER(#REF!),#REF!,"-")</f>
        <v>-</v>
      </c>
      <c r="AU278" s="80" t="str">
        <f>IF(ISNUMBER(#REF!),#REF!,"-")</f>
        <v>-</v>
      </c>
      <c r="AV278" s="79" t="str">
        <f>IF(ISNUMBER(#REF!),#REF!,"-")</f>
        <v>-</v>
      </c>
      <c r="AW278" s="80" t="str">
        <f>IF(ISNUMBER(#REF!),#REF!,"-")</f>
        <v>-</v>
      </c>
      <c r="AX278" s="79" t="str">
        <f>IF(ISNUMBER(#REF!),#REF!,"-")</f>
        <v>-</v>
      </c>
      <c r="AY278" s="80" t="str">
        <f>IF(ISNUMBER(#REF!),#REF!,"-")</f>
        <v>-</v>
      </c>
      <c r="AZ278" s="79" t="str">
        <f>IF(ISNUMBER(#REF!),#REF!,"-")</f>
        <v>-</v>
      </c>
      <c r="BA278" s="80" t="str">
        <f>IF(ISNUMBER(#REF!),#REF!,"-")</f>
        <v>-</v>
      </c>
      <c r="BB278" s="79" t="str">
        <f>IF(ISNUMBER(#REF!),#REF!,"-")</f>
        <v>-</v>
      </c>
      <c r="BC278" s="80" t="str">
        <f>IF(ISNUMBER(#REF!),#REF!,"-")</f>
        <v>-</v>
      </c>
      <c r="BD278" s="79" t="str">
        <f>IF(ISNUMBER(#REF!),#REF!,"-")</f>
        <v>-</v>
      </c>
      <c r="BE278" s="80" t="str">
        <f>IF(ISNUMBER(#REF!),#REF!,"-")</f>
        <v>-</v>
      </c>
      <c r="BF278" s="79" t="str">
        <f>IF(ISNUMBER(#REF!),#REF!,"-")</f>
        <v>-</v>
      </c>
      <c r="BG278" s="80" t="str">
        <f>IF(ISNUMBER(#REF!),#REF!,"-")</f>
        <v>-</v>
      </c>
      <c r="BH278" s="79" t="str">
        <f>IF(ISNUMBER(#REF!),#REF!,"-")</f>
        <v>-</v>
      </c>
      <c r="BI278" s="80" t="str">
        <f>IF(ISNUMBER(#REF!),#REF!,"-")</f>
        <v>-</v>
      </c>
      <c r="BJ278" s="4"/>
      <c r="BK278" s="4"/>
      <c r="BL278" s="4"/>
      <c r="BM278" s="4"/>
      <c r="BN278" s="4"/>
      <c r="BO278" s="4"/>
      <c r="BP278" s="4"/>
      <c r="BQ278" s="4"/>
      <c r="BR278" s="4"/>
      <c r="BS278" s="4"/>
    </row>
    <row r="279" spans="7:71" s="88" customFormat="1" x14ac:dyDescent="0.25">
      <c r="G279" s="75">
        <v>123</v>
      </c>
      <c r="H279" s="79" t="str">
        <f>IF(ISNUMBER(#REF!),#REF!,"-")</f>
        <v>-</v>
      </c>
      <c r="I279" s="80" t="str">
        <f>IF(ISNUMBER(#REF!),#REF!,"-")</f>
        <v>-</v>
      </c>
      <c r="J279" s="79" t="str">
        <f>IF(ISNUMBER(#REF!),#REF!,"-")</f>
        <v>-</v>
      </c>
      <c r="K279" s="80" t="str">
        <f>IF(ISNUMBER(#REF!),#REF!,"-")</f>
        <v>-</v>
      </c>
      <c r="L279" s="79" t="str">
        <f>IF(ISNUMBER(#REF!),#REF!,"-")</f>
        <v>-</v>
      </c>
      <c r="M279" s="80" t="str">
        <f>IF(ISNUMBER(#REF!),#REF!,"-")</f>
        <v>-</v>
      </c>
      <c r="N279" s="79" t="str">
        <f>IF(ISNUMBER(#REF!),#REF!,"-")</f>
        <v>-</v>
      </c>
      <c r="O279" s="80" t="str">
        <f>IF(ISNUMBER(#REF!),#REF!,"-")</f>
        <v>-</v>
      </c>
      <c r="P279" s="79" t="str">
        <f>IF(ISNUMBER(#REF!),#REF!,"-")</f>
        <v>-</v>
      </c>
      <c r="Q279" s="80" t="str">
        <f>IF(ISNUMBER(#REF!),#REF!,"-")</f>
        <v>-</v>
      </c>
      <c r="R279" s="79" t="str">
        <f>IF(ISNUMBER(#REF!),#REF!,"-")</f>
        <v>-</v>
      </c>
      <c r="S279" s="80" t="str">
        <f>IF(ISNUMBER(#REF!),#REF!,"-")</f>
        <v>-</v>
      </c>
      <c r="T279" s="79" t="str">
        <f>IF(ISNUMBER(#REF!),#REF!,"-")</f>
        <v>-</v>
      </c>
      <c r="U279" s="80" t="str">
        <f>IF(ISNUMBER(#REF!),#REF!,"-")</f>
        <v>-</v>
      </c>
      <c r="V279" s="79" t="str">
        <f>IF(ISNUMBER(#REF!),#REF!,"-")</f>
        <v>-</v>
      </c>
      <c r="W279" s="80" t="str">
        <f>IF(ISNUMBER(#REF!),#REF!,"-")</f>
        <v>-</v>
      </c>
      <c r="X279" s="79" t="str">
        <f>IF(ISNUMBER(#REF!),#REF!,"-")</f>
        <v>-</v>
      </c>
      <c r="Y279" s="80" t="str">
        <f>IF(ISNUMBER(#REF!),#REF!,"-")</f>
        <v>-</v>
      </c>
      <c r="Z279" s="79" t="str">
        <f>IF(ISNUMBER(#REF!),#REF!,"-")</f>
        <v>-</v>
      </c>
      <c r="AA279" s="80" t="str">
        <f>IF(ISNUMBER(#REF!),#REF!,"-")</f>
        <v>-</v>
      </c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O279" s="75">
        <v>123</v>
      </c>
      <c r="AP279" s="79" t="str">
        <f>IF(ISNUMBER(#REF!),#REF!,"-")</f>
        <v>-</v>
      </c>
      <c r="AQ279" s="80" t="str">
        <f>IF(ISNUMBER(#REF!),#REF!,"-")</f>
        <v>-</v>
      </c>
      <c r="AR279" s="79" t="str">
        <f>IF(ISNUMBER(#REF!),#REF!,"-")</f>
        <v>-</v>
      </c>
      <c r="AS279" s="80" t="str">
        <f>IF(ISNUMBER(#REF!),#REF!,"-")</f>
        <v>-</v>
      </c>
      <c r="AT279" s="79" t="str">
        <f>IF(ISNUMBER(#REF!),#REF!,"-")</f>
        <v>-</v>
      </c>
      <c r="AU279" s="80" t="str">
        <f>IF(ISNUMBER(#REF!),#REF!,"-")</f>
        <v>-</v>
      </c>
      <c r="AV279" s="79" t="str">
        <f>IF(ISNUMBER(#REF!),#REF!,"-")</f>
        <v>-</v>
      </c>
      <c r="AW279" s="80" t="str">
        <f>IF(ISNUMBER(#REF!),#REF!,"-")</f>
        <v>-</v>
      </c>
      <c r="AX279" s="79" t="str">
        <f>IF(ISNUMBER(#REF!),#REF!,"-")</f>
        <v>-</v>
      </c>
      <c r="AY279" s="80" t="str">
        <f>IF(ISNUMBER(#REF!),#REF!,"-")</f>
        <v>-</v>
      </c>
      <c r="AZ279" s="79" t="str">
        <f>IF(ISNUMBER(#REF!),#REF!,"-")</f>
        <v>-</v>
      </c>
      <c r="BA279" s="80" t="str">
        <f>IF(ISNUMBER(#REF!),#REF!,"-")</f>
        <v>-</v>
      </c>
      <c r="BB279" s="79" t="str">
        <f>IF(ISNUMBER(#REF!),#REF!,"-")</f>
        <v>-</v>
      </c>
      <c r="BC279" s="80" t="str">
        <f>IF(ISNUMBER(#REF!),#REF!,"-")</f>
        <v>-</v>
      </c>
      <c r="BD279" s="79" t="str">
        <f>IF(ISNUMBER(#REF!),#REF!,"-")</f>
        <v>-</v>
      </c>
      <c r="BE279" s="80" t="str">
        <f>IF(ISNUMBER(#REF!),#REF!,"-")</f>
        <v>-</v>
      </c>
      <c r="BF279" s="79" t="str">
        <f>IF(ISNUMBER(#REF!),#REF!,"-")</f>
        <v>-</v>
      </c>
      <c r="BG279" s="80" t="str">
        <f>IF(ISNUMBER(#REF!),#REF!,"-")</f>
        <v>-</v>
      </c>
      <c r="BH279" s="79" t="str">
        <f>IF(ISNUMBER(#REF!),#REF!,"-")</f>
        <v>-</v>
      </c>
      <c r="BI279" s="80" t="str">
        <f>IF(ISNUMBER(#REF!),#REF!,"-")</f>
        <v>-</v>
      </c>
      <c r="BJ279" s="4"/>
      <c r="BK279" s="4"/>
      <c r="BL279" s="4"/>
      <c r="BM279" s="4"/>
      <c r="BN279" s="4"/>
      <c r="BO279" s="4"/>
      <c r="BP279" s="4"/>
      <c r="BQ279" s="4"/>
      <c r="BR279" s="4"/>
      <c r="BS279" s="4"/>
    </row>
    <row r="280" spans="7:71" s="88" customFormat="1" x14ac:dyDescent="0.25">
      <c r="G280" s="75">
        <v>123.5</v>
      </c>
      <c r="H280" s="79" t="str">
        <f>IF(ISNUMBER(#REF!),#REF!,"-")</f>
        <v>-</v>
      </c>
      <c r="I280" s="80" t="str">
        <f>IF(ISNUMBER(#REF!),#REF!,"-")</f>
        <v>-</v>
      </c>
      <c r="J280" s="79" t="str">
        <f>IF(ISNUMBER(#REF!),#REF!,"-")</f>
        <v>-</v>
      </c>
      <c r="K280" s="80" t="str">
        <f>IF(ISNUMBER(#REF!),#REF!,"-")</f>
        <v>-</v>
      </c>
      <c r="L280" s="79" t="str">
        <f>IF(ISNUMBER(#REF!),#REF!,"-")</f>
        <v>-</v>
      </c>
      <c r="M280" s="80" t="str">
        <f>IF(ISNUMBER(#REF!),#REF!,"-")</f>
        <v>-</v>
      </c>
      <c r="N280" s="79" t="str">
        <f>IF(ISNUMBER(#REF!),#REF!,"-")</f>
        <v>-</v>
      </c>
      <c r="O280" s="80" t="str">
        <f>IF(ISNUMBER(#REF!),#REF!,"-")</f>
        <v>-</v>
      </c>
      <c r="P280" s="79" t="str">
        <f>IF(ISNUMBER(#REF!),#REF!,"-")</f>
        <v>-</v>
      </c>
      <c r="Q280" s="80" t="str">
        <f>IF(ISNUMBER(#REF!),#REF!,"-")</f>
        <v>-</v>
      </c>
      <c r="R280" s="79" t="str">
        <f>IF(ISNUMBER(#REF!),#REF!,"-")</f>
        <v>-</v>
      </c>
      <c r="S280" s="80" t="str">
        <f>IF(ISNUMBER(#REF!),#REF!,"-")</f>
        <v>-</v>
      </c>
      <c r="T280" s="79" t="str">
        <f>IF(ISNUMBER(#REF!),#REF!,"-")</f>
        <v>-</v>
      </c>
      <c r="U280" s="80" t="str">
        <f>IF(ISNUMBER(#REF!),#REF!,"-")</f>
        <v>-</v>
      </c>
      <c r="V280" s="79" t="str">
        <f>IF(ISNUMBER(#REF!),#REF!,"-")</f>
        <v>-</v>
      </c>
      <c r="W280" s="80" t="str">
        <f>IF(ISNUMBER(#REF!),#REF!,"-")</f>
        <v>-</v>
      </c>
      <c r="X280" s="79" t="str">
        <f>IF(ISNUMBER(#REF!),#REF!,"-")</f>
        <v>-</v>
      </c>
      <c r="Y280" s="80" t="str">
        <f>IF(ISNUMBER(#REF!),#REF!,"-")</f>
        <v>-</v>
      </c>
      <c r="Z280" s="79" t="str">
        <f>IF(ISNUMBER(#REF!),#REF!,"-")</f>
        <v>-</v>
      </c>
      <c r="AA280" s="80" t="str">
        <f>IF(ISNUMBER(#REF!),#REF!,"-")</f>
        <v>-</v>
      </c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O280" s="75">
        <v>123.5</v>
      </c>
      <c r="AP280" s="79" t="str">
        <f>IF(ISNUMBER(#REF!),#REF!,"-")</f>
        <v>-</v>
      </c>
      <c r="AQ280" s="80" t="str">
        <f>IF(ISNUMBER(#REF!),#REF!,"-")</f>
        <v>-</v>
      </c>
      <c r="AR280" s="79" t="str">
        <f>IF(ISNUMBER(#REF!),#REF!,"-")</f>
        <v>-</v>
      </c>
      <c r="AS280" s="80" t="str">
        <f>IF(ISNUMBER(#REF!),#REF!,"-")</f>
        <v>-</v>
      </c>
      <c r="AT280" s="79" t="str">
        <f>IF(ISNUMBER(#REF!),#REF!,"-")</f>
        <v>-</v>
      </c>
      <c r="AU280" s="80" t="str">
        <f>IF(ISNUMBER(#REF!),#REF!,"-")</f>
        <v>-</v>
      </c>
      <c r="AV280" s="79" t="str">
        <f>IF(ISNUMBER(#REF!),#REF!,"-")</f>
        <v>-</v>
      </c>
      <c r="AW280" s="80" t="str">
        <f>IF(ISNUMBER(#REF!),#REF!,"-")</f>
        <v>-</v>
      </c>
      <c r="AX280" s="79" t="str">
        <f>IF(ISNUMBER(#REF!),#REF!,"-")</f>
        <v>-</v>
      </c>
      <c r="AY280" s="80" t="str">
        <f>IF(ISNUMBER(#REF!),#REF!,"-")</f>
        <v>-</v>
      </c>
      <c r="AZ280" s="79" t="str">
        <f>IF(ISNUMBER(#REF!),#REF!,"-")</f>
        <v>-</v>
      </c>
      <c r="BA280" s="80" t="str">
        <f>IF(ISNUMBER(#REF!),#REF!,"-")</f>
        <v>-</v>
      </c>
      <c r="BB280" s="79" t="str">
        <f>IF(ISNUMBER(#REF!),#REF!,"-")</f>
        <v>-</v>
      </c>
      <c r="BC280" s="80" t="str">
        <f>IF(ISNUMBER(#REF!),#REF!,"-")</f>
        <v>-</v>
      </c>
      <c r="BD280" s="79" t="str">
        <f>IF(ISNUMBER(#REF!),#REF!,"-")</f>
        <v>-</v>
      </c>
      <c r="BE280" s="80" t="str">
        <f>IF(ISNUMBER(#REF!),#REF!,"-")</f>
        <v>-</v>
      </c>
      <c r="BF280" s="79" t="str">
        <f>IF(ISNUMBER(#REF!),#REF!,"-")</f>
        <v>-</v>
      </c>
      <c r="BG280" s="80" t="str">
        <f>IF(ISNUMBER(#REF!),#REF!,"-")</f>
        <v>-</v>
      </c>
      <c r="BH280" s="79" t="str">
        <f>IF(ISNUMBER(#REF!),#REF!,"-")</f>
        <v>-</v>
      </c>
      <c r="BI280" s="80" t="str">
        <f>IF(ISNUMBER(#REF!),#REF!,"-")</f>
        <v>-</v>
      </c>
      <c r="BJ280" s="4"/>
      <c r="BK280" s="4"/>
      <c r="BL280" s="4"/>
      <c r="BM280" s="4"/>
      <c r="BN280" s="4"/>
      <c r="BO280" s="4"/>
      <c r="BP280" s="4"/>
      <c r="BQ280" s="4"/>
      <c r="BR280" s="4"/>
      <c r="BS280" s="4"/>
    </row>
    <row r="281" spans="7:71" s="88" customFormat="1" x14ac:dyDescent="0.25">
      <c r="G281" s="75">
        <v>124</v>
      </c>
      <c r="H281" s="79" t="str">
        <f>IF(ISNUMBER(#REF!),#REF!,"-")</f>
        <v>-</v>
      </c>
      <c r="I281" s="80" t="str">
        <f>IF(ISNUMBER(#REF!),#REF!,"-")</f>
        <v>-</v>
      </c>
      <c r="J281" s="79" t="str">
        <f>IF(ISNUMBER(#REF!),#REF!,"-")</f>
        <v>-</v>
      </c>
      <c r="K281" s="80" t="str">
        <f>IF(ISNUMBER(#REF!),#REF!,"-")</f>
        <v>-</v>
      </c>
      <c r="L281" s="79" t="str">
        <f>IF(ISNUMBER(#REF!),#REF!,"-")</f>
        <v>-</v>
      </c>
      <c r="M281" s="80" t="str">
        <f>IF(ISNUMBER(#REF!),#REF!,"-")</f>
        <v>-</v>
      </c>
      <c r="N281" s="79" t="str">
        <f>IF(ISNUMBER(#REF!),#REF!,"-")</f>
        <v>-</v>
      </c>
      <c r="O281" s="80" t="str">
        <f>IF(ISNUMBER(#REF!),#REF!,"-")</f>
        <v>-</v>
      </c>
      <c r="P281" s="79" t="str">
        <f>IF(ISNUMBER(#REF!),#REF!,"-")</f>
        <v>-</v>
      </c>
      <c r="Q281" s="80" t="str">
        <f>IF(ISNUMBER(#REF!),#REF!,"-")</f>
        <v>-</v>
      </c>
      <c r="R281" s="79" t="str">
        <f>IF(ISNUMBER(#REF!),#REF!,"-")</f>
        <v>-</v>
      </c>
      <c r="S281" s="80" t="str">
        <f>IF(ISNUMBER(#REF!),#REF!,"-")</f>
        <v>-</v>
      </c>
      <c r="T281" s="79" t="str">
        <f>IF(ISNUMBER(#REF!),#REF!,"-")</f>
        <v>-</v>
      </c>
      <c r="U281" s="80" t="str">
        <f>IF(ISNUMBER(#REF!),#REF!,"-")</f>
        <v>-</v>
      </c>
      <c r="V281" s="79" t="str">
        <f>IF(ISNUMBER(#REF!),#REF!,"-")</f>
        <v>-</v>
      </c>
      <c r="W281" s="80" t="str">
        <f>IF(ISNUMBER(#REF!),#REF!,"-")</f>
        <v>-</v>
      </c>
      <c r="X281" s="79" t="str">
        <f>IF(ISNUMBER(#REF!),#REF!,"-")</f>
        <v>-</v>
      </c>
      <c r="Y281" s="80" t="str">
        <f>IF(ISNUMBER(#REF!),#REF!,"-")</f>
        <v>-</v>
      </c>
      <c r="Z281" s="79" t="str">
        <f>IF(ISNUMBER(#REF!),#REF!,"-")</f>
        <v>-</v>
      </c>
      <c r="AA281" s="80" t="str">
        <f>IF(ISNUMBER(#REF!),#REF!,"-")</f>
        <v>-</v>
      </c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O281" s="75">
        <v>124</v>
      </c>
      <c r="AP281" s="79" t="str">
        <f>IF(ISNUMBER(#REF!),#REF!,"-")</f>
        <v>-</v>
      </c>
      <c r="AQ281" s="80" t="str">
        <f>IF(ISNUMBER(#REF!),#REF!,"-")</f>
        <v>-</v>
      </c>
      <c r="AR281" s="79" t="str">
        <f>IF(ISNUMBER(#REF!),#REF!,"-")</f>
        <v>-</v>
      </c>
      <c r="AS281" s="80" t="str">
        <f>IF(ISNUMBER(#REF!),#REF!,"-")</f>
        <v>-</v>
      </c>
      <c r="AT281" s="79" t="str">
        <f>IF(ISNUMBER(#REF!),#REF!,"-")</f>
        <v>-</v>
      </c>
      <c r="AU281" s="80" t="str">
        <f>IF(ISNUMBER(#REF!),#REF!,"-")</f>
        <v>-</v>
      </c>
      <c r="AV281" s="79" t="str">
        <f>IF(ISNUMBER(#REF!),#REF!,"-")</f>
        <v>-</v>
      </c>
      <c r="AW281" s="80" t="str">
        <f>IF(ISNUMBER(#REF!),#REF!,"-")</f>
        <v>-</v>
      </c>
      <c r="AX281" s="79" t="str">
        <f>IF(ISNUMBER(#REF!),#REF!,"-")</f>
        <v>-</v>
      </c>
      <c r="AY281" s="80" t="str">
        <f>IF(ISNUMBER(#REF!),#REF!,"-")</f>
        <v>-</v>
      </c>
      <c r="AZ281" s="79" t="str">
        <f>IF(ISNUMBER(#REF!),#REF!,"-")</f>
        <v>-</v>
      </c>
      <c r="BA281" s="80" t="str">
        <f>IF(ISNUMBER(#REF!),#REF!,"-")</f>
        <v>-</v>
      </c>
      <c r="BB281" s="79" t="str">
        <f>IF(ISNUMBER(#REF!),#REF!,"-")</f>
        <v>-</v>
      </c>
      <c r="BC281" s="80" t="str">
        <f>IF(ISNUMBER(#REF!),#REF!,"-")</f>
        <v>-</v>
      </c>
      <c r="BD281" s="79" t="str">
        <f>IF(ISNUMBER(#REF!),#REF!,"-")</f>
        <v>-</v>
      </c>
      <c r="BE281" s="80" t="str">
        <f>IF(ISNUMBER(#REF!),#REF!,"-")</f>
        <v>-</v>
      </c>
      <c r="BF281" s="79" t="str">
        <f>IF(ISNUMBER(#REF!),#REF!,"-")</f>
        <v>-</v>
      </c>
      <c r="BG281" s="80" t="str">
        <f>IF(ISNUMBER(#REF!),#REF!,"-")</f>
        <v>-</v>
      </c>
      <c r="BH281" s="79" t="str">
        <f>IF(ISNUMBER(#REF!),#REF!,"-")</f>
        <v>-</v>
      </c>
      <c r="BI281" s="80" t="str">
        <f>IF(ISNUMBER(#REF!),#REF!,"-")</f>
        <v>-</v>
      </c>
      <c r="BJ281" s="4"/>
      <c r="BK281" s="4"/>
      <c r="BL281" s="4"/>
      <c r="BM281" s="4"/>
      <c r="BN281" s="4"/>
      <c r="BO281" s="4"/>
      <c r="BP281" s="4"/>
      <c r="BQ281" s="4"/>
      <c r="BR281" s="4"/>
      <c r="BS281" s="4"/>
    </row>
    <row r="282" spans="7:71" s="88" customFormat="1" x14ac:dyDescent="0.25">
      <c r="G282" s="75">
        <v>124.5</v>
      </c>
      <c r="H282" s="79" t="str">
        <f>IF(ISNUMBER(#REF!),#REF!,"-")</f>
        <v>-</v>
      </c>
      <c r="I282" s="80" t="str">
        <f>IF(ISNUMBER(#REF!),#REF!,"-")</f>
        <v>-</v>
      </c>
      <c r="J282" s="79" t="str">
        <f>IF(ISNUMBER(#REF!),#REF!,"-")</f>
        <v>-</v>
      </c>
      <c r="K282" s="80" t="str">
        <f>IF(ISNUMBER(#REF!),#REF!,"-")</f>
        <v>-</v>
      </c>
      <c r="L282" s="79" t="str">
        <f>IF(ISNUMBER(#REF!),#REF!,"-")</f>
        <v>-</v>
      </c>
      <c r="M282" s="80" t="str">
        <f>IF(ISNUMBER(#REF!),#REF!,"-")</f>
        <v>-</v>
      </c>
      <c r="N282" s="79" t="str">
        <f>IF(ISNUMBER(#REF!),#REF!,"-")</f>
        <v>-</v>
      </c>
      <c r="O282" s="80" t="str">
        <f>IF(ISNUMBER(#REF!),#REF!,"-")</f>
        <v>-</v>
      </c>
      <c r="P282" s="79" t="str">
        <f>IF(ISNUMBER(#REF!),#REF!,"-")</f>
        <v>-</v>
      </c>
      <c r="Q282" s="80" t="str">
        <f>IF(ISNUMBER(#REF!),#REF!,"-")</f>
        <v>-</v>
      </c>
      <c r="R282" s="79" t="str">
        <f>IF(ISNUMBER(#REF!),#REF!,"-")</f>
        <v>-</v>
      </c>
      <c r="S282" s="80" t="str">
        <f>IF(ISNUMBER(#REF!),#REF!,"-")</f>
        <v>-</v>
      </c>
      <c r="T282" s="79" t="str">
        <f>IF(ISNUMBER(#REF!),#REF!,"-")</f>
        <v>-</v>
      </c>
      <c r="U282" s="80" t="str">
        <f>IF(ISNUMBER(#REF!),#REF!,"-")</f>
        <v>-</v>
      </c>
      <c r="V282" s="79" t="str">
        <f>IF(ISNUMBER(#REF!),#REF!,"-")</f>
        <v>-</v>
      </c>
      <c r="W282" s="80" t="str">
        <f>IF(ISNUMBER(#REF!),#REF!,"-")</f>
        <v>-</v>
      </c>
      <c r="X282" s="79" t="str">
        <f>IF(ISNUMBER(#REF!),#REF!,"-")</f>
        <v>-</v>
      </c>
      <c r="Y282" s="80" t="str">
        <f>IF(ISNUMBER(#REF!),#REF!,"-")</f>
        <v>-</v>
      </c>
      <c r="Z282" s="79" t="str">
        <f>IF(ISNUMBER(#REF!),#REF!,"-")</f>
        <v>-</v>
      </c>
      <c r="AA282" s="80" t="str">
        <f>IF(ISNUMBER(#REF!),#REF!,"-")</f>
        <v>-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O282" s="75">
        <v>124.5</v>
      </c>
      <c r="AP282" s="79" t="str">
        <f>IF(ISNUMBER(#REF!),#REF!,"-")</f>
        <v>-</v>
      </c>
      <c r="AQ282" s="80" t="str">
        <f>IF(ISNUMBER(#REF!),#REF!,"-")</f>
        <v>-</v>
      </c>
      <c r="AR282" s="79" t="str">
        <f>IF(ISNUMBER(#REF!),#REF!,"-")</f>
        <v>-</v>
      </c>
      <c r="AS282" s="80" t="str">
        <f>IF(ISNUMBER(#REF!),#REF!,"-")</f>
        <v>-</v>
      </c>
      <c r="AT282" s="79" t="str">
        <f>IF(ISNUMBER(#REF!),#REF!,"-")</f>
        <v>-</v>
      </c>
      <c r="AU282" s="80" t="str">
        <f>IF(ISNUMBER(#REF!),#REF!,"-")</f>
        <v>-</v>
      </c>
      <c r="AV282" s="79" t="str">
        <f>IF(ISNUMBER(#REF!),#REF!,"-")</f>
        <v>-</v>
      </c>
      <c r="AW282" s="80" t="str">
        <f>IF(ISNUMBER(#REF!),#REF!,"-")</f>
        <v>-</v>
      </c>
      <c r="AX282" s="79" t="str">
        <f>IF(ISNUMBER(#REF!),#REF!,"-")</f>
        <v>-</v>
      </c>
      <c r="AY282" s="80" t="str">
        <f>IF(ISNUMBER(#REF!),#REF!,"-")</f>
        <v>-</v>
      </c>
      <c r="AZ282" s="79" t="str">
        <f>IF(ISNUMBER(#REF!),#REF!,"-")</f>
        <v>-</v>
      </c>
      <c r="BA282" s="80" t="str">
        <f>IF(ISNUMBER(#REF!),#REF!,"-")</f>
        <v>-</v>
      </c>
      <c r="BB282" s="79" t="str">
        <f>IF(ISNUMBER(#REF!),#REF!,"-")</f>
        <v>-</v>
      </c>
      <c r="BC282" s="80" t="str">
        <f>IF(ISNUMBER(#REF!),#REF!,"-")</f>
        <v>-</v>
      </c>
      <c r="BD282" s="79" t="str">
        <f>IF(ISNUMBER(#REF!),#REF!,"-")</f>
        <v>-</v>
      </c>
      <c r="BE282" s="80" t="str">
        <f>IF(ISNUMBER(#REF!),#REF!,"-")</f>
        <v>-</v>
      </c>
      <c r="BF282" s="79" t="str">
        <f>IF(ISNUMBER(#REF!),#REF!,"-")</f>
        <v>-</v>
      </c>
      <c r="BG282" s="80" t="str">
        <f>IF(ISNUMBER(#REF!),#REF!,"-")</f>
        <v>-</v>
      </c>
      <c r="BH282" s="79" t="str">
        <f>IF(ISNUMBER(#REF!),#REF!,"-")</f>
        <v>-</v>
      </c>
      <c r="BI282" s="80" t="str">
        <f>IF(ISNUMBER(#REF!),#REF!,"-")</f>
        <v>-</v>
      </c>
      <c r="BJ282" s="4"/>
      <c r="BK282" s="4"/>
      <c r="BL282" s="4"/>
      <c r="BM282" s="4"/>
      <c r="BN282" s="4"/>
      <c r="BO282" s="4"/>
      <c r="BP282" s="4"/>
      <c r="BQ282" s="4"/>
      <c r="BR282" s="4"/>
      <c r="BS282" s="4"/>
    </row>
    <row r="283" spans="7:71" s="88" customFormat="1" x14ac:dyDescent="0.25">
      <c r="G283" s="75">
        <v>125</v>
      </c>
      <c r="H283" s="79" t="str">
        <f>IF(ISNUMBER(#REF!),#REF!,"-")</f>
        <v>-</v>
      </c>
      <c r="I283" s="80" t="str">
        <f>IF(ISNUMBER(#REF!),#REF!,"-")</f>
        <v>-</v>
      </c>
      <c r="J283" s="79" t="str">
        <f>IF(ISNUMBER(#REF!),#REF!,"-")</f>
        <v>-</v>
      </c>
      <c r="K283" s="80" t="str">
        <f>IF(ISNUMBER(#REF!),#REF!,"-")</f>
        <v>-</v>
      </c>
      <c r="L283" s="79" t="str">
        <f>IF(ISNUMBER(#REF!),#REF!,"-")</f>
        <v>-</v>
      </c>
      <c r="M283" s="80" t="str">
        <f>IF(ISNUMBER(#REF!),#REF!,"-")</f>
        <v>-</v>
      </c>
      <c r="N283" s="79" t="str">
        <f>IF(ISNUMBER(#REF!),#REF!,"-")</f>
        <v>-</v>
      </c>
      <c r="O283" s="80" t="str">
        <f>IF(ISNUMBER(#REF!),#REF!,"-")</f>
        <v>-</v>
      </c>
      <c r="P283" s="79" t="str">
        <f>IF(ISNUMBER(#REF!),#REF!,"-")</f>
        <v>-</v>
      </c>
      <c r="Q283" s="80" t="str">
        <f>IF(ISNUMBER(#REF!),#REF!,"-")</f>
        <v>-</v>
      </c>
      <c r="R283" s="79" t="str">
        <f>IF(ISNUMBER(#REF!),#REF!,"-")</f>
        <v>-</v>
      </c>
      <c r="S283" s="80" t="str">
        <f>IF(ISNUMBER(#REF!),#REF!,"-")</f>
        <v>-</v>
      </c>
      <c r="T283" s="79" t="str">
        <f>IF(ISNUMBER(#REF!),#REF!,"-")</f>
        <v>-</v>
      </c>
      <c r="U283" s="80" t="str">
        <f>IF(ISNUMBER(#REF!),#REF!,"-")</f>
        <v>-</v>
      </c>
      <c r="V283" s="79" t="str">
        <f>IF(ISNUMBER(#REF!),#REF!,"-")</f>
        <v>-</v>
      </c>
      <c r="W283" s="80" t="str">
        <f>IF(ISNUMBER(#REF!),#REF!,"-")</f>
        <v>-</v>
      </c>
      <c r="X283" s="79" t="str">
        <f>IF(ISNUMBER(#REF!),#REF!,"-")</f>
        <v>-</v>
      </c>
      <c r="Y283" s="80" t="str">
        <f>IF(ISNUMBER(#REF!),#REF!,"-")</f>
        <v>-</v>
      </c>
      <c r="Z283" s="79" t="str">
        <f>IF(ISNUMBER(#REF!),#REF!,"-")</f>
        <v>-</v>
      </c>
      <c r="AA283" s="80" t="str">
        <f>IF(ISNUMBER(#REF!),#REF!,"-")</f>
        <v>-</v>
      </c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O283" s="75">
        <v>125</v>
      </c>
      <c r="AP283" s="79" t="str">
        <f>IF(ISNUMBER(#REF!),#REF!,"-")</f>
        <v>-</v>
      </c>
      <c r="AQ283" s="80" t="str">
        <f>IF(ISNUMBER(#REF!),#REF!,"-")</f>
        <v>-</v>
      </c>
      <c r="AR283" s="79" t="str">
        <f>IF(ISNUMBER(#REF!),#REF!,"-")</f>
        <v>-</v>
      </c>
      <c r="AS283" s="80" t="str">
        <f>IF(ISNUMBER(#REF!),#REF!,"-")</f>
        <v>-</v>
      </c>
      <c r="AT283" s="79" t="str">
        <f>IF(ISNUMBER(#REF!),#REF!,"-")</f>
        <v>-</v>
      </c>
      <c r="AU283" s="80" t="str">
        <f>IF(ISNUMBER(#REF!),#REF!,"-")</f>
        <v>-</v>
      </c>
      <c r="AV283" s="79" t="str">
        <f>IF(ISNUMBER(#REF!),#REF!,"-")</f>
        <v>-</v>
      </c>
      <c r="AW283" s="80" t="str">
        <f>IF(ISNUMBER(#REF!),#REF!,"-")</f>
        <v>-</v>
      </c>
      <c r="AX283" s="79" t="str">
        <f>IF(ISNUMBER(#REF!),#REF!,"-")</f>
        <v>-</v>
      </c>
      <c r="AY283" s="80" t="str">
        <f>IF(ISNUMBER(#REF!),#REF!,"-")</f>
        <v>-</v>
      </c>
      <c r="AZ283" s="79" t="str">
        <f>IF(ISNUMBER(#REF!),#REF!,"-")</f>
        <v>-</v>
      </c>
      <c r="BA283" s="80" t="str">
        <f>IF(ISNUMBER(#REF!),#REF!,"-")</f>
        <v>-</v>
      </c>
      <c r="BB283" s="79" t="str">
        <f>IF(ISNUMBER(#REF!),#REF!,"-")</f>
        <v>-</v>
      </c>
      <c r="BC283" s="80" t="str">
        <f>IF(ISNUMBER(#REF!),#REF!,"-")</f>
        <v>-</v>
      </c>
      <c r="BD283" s="79" t="str">
        <f>IF(ISNUMBER(#REF!),#REF!,"-")</f>
        <v>-</v>
      </c>
      <c r="BE283" s="80" t="str">
        <f>IF(ISNUMBER(#REF!),#REF!,"-")</f>
        <v>-</v>
      </c>
      <c r="BF283" s="79" t="str">
        <f>IF(ISNUMBER(#REF!),#REF!,"-")</f>
        <v>-</v>
      </c>
      <c r="BG283" s="80" t="str">
        <f>IF(ISNUMBER(#REF!),#REF!,"-")</f>
        <v>-</v>
      </c>
      <c r="BH283" s="79" t="str">
        <f>IF(ISNUMBER(#REF!),#REF!,"-")</f>
        <v>-</v>
      </c>
      <c r="BI283" s="80" t="str">
        <f>IF(ISNUMBER(#REF!),#REF!,"-")</f>
        <v>-</v>
      </c>
      <c r="BJ283" s="4"/>
      <c r="BK283" s="4"/>
      <c r="BL283" s="4"/>
      <c r="BM283" s="4"/>
      <c r="BN283" s="4"/>
      <c r="BO283" s="4"/>
      <c r="BP283" s="4"/>
      <c r="BQ283" s="4"/>
      <c r="BR283" s="4"/>
      <c r="BS283" s="4"/>
    </row>
    <row r="284" spans="7:71" s="88" customFormat="1" x14ac:dyDescent="0.25">
      <c r="G284" s="75">
        <v>125.5</v>
      </c>
      <c r="H284" s="79" t="str">
        <f>IF(ISNUMBER(#REF!),#REF!,"-")</f>
        <v>-</v>
      </c>
      <c r="I284" s="80" t="str">
        <f>IF(ISNUMBER(#REF!),#REF!,"-")</f>
        <v>-</v>
      </c>
      <c r="J284" s="79" t="str">
        <f>IF(ISNUMBER(#REF!),#REF!,"-")</f>
        <v>-</v>
      </c>
      <c r="K284" s="80" t="str">
        <f>IF(ISNUMBER(#REF!),#REF!,"-")</f>
        <v>-</v>
      </c>
      <c r="L284" s="79" t="str">
        <f>IF(ISNUMBER(#REF!),#REF!,"-")</f>
        <v>-</v>
      </c>
      <c r="M284" s="80" t="str">
        <f>IF(ISNUMBER(#REF!),#REF!,"-")</f>
        <v>-</v>
      </c>
      <c r="N284" s="79" t="str">
        <f>IF(ISNUMBER(#REF!),#REF!,"-")</f>
        <v>-</v>
      </c>
      <c r="O284" s="80" t="str">
        <f>IF(ISNUMBER(#REF!),#REF!,"-")</f>
        <v>-</v>
      </c>
      <c r="P284" s="79" t="str">
        <f>IF(ISNUMBER(#REF!),#REF!,"-")</f>
        <v>-</v>
      </c>
      <c r="Q284" s="80" t="str">
        <f>IF(ISNUMBER(#REF!),#REF!,"-")</f>
        <v>-</v>
      </c>
      <c r="R284" s="79" t="str">
        <f>IF(ISNUMBER(#REF!),#REF!,"-")</f>
        <v>-</v>
      </c>
      <c r="S284" s="80" t="str">
        <f>IF(ISNUMBER(#REF!),#REF!,"-")</f>
        <v>-</v>
      </c>
      <c r="T284" s="79" t="str">
        <f>IF(ISNUMBER(#REF!),#REF!,"-")</f>
        <v>-</v>
      </c>
      <c r="U284" s="80" t="str">
        <f>IF(ISNUMBER(#REF!),#REF!,"-")</f>
        <v>-</v>
      </c>
      <c r="V284" s="79" t="str">
        <f>IF(ISNUMBER(#REF!),#REF!,"-")</f>
        <v>-</v>
      </c>
      <c r="W284" s="80" t="str">
        <f>IF(ISNUMBER(#REF!),#REF!,"-")</f>
        <v>-</v>
      </c>
      <c r="X284" s="79" t="str">
        <f>IF(ISNUMBER(#REF!),#REF!,"-")</f>
        <v>-</v>
      </c>
      <c r="Y284" s="80" t="str">
        <f>IF(ISNUMBER(#REF!),#REF!,"-")</f>
        <v>-</v>
      </c>
      <c r="Z284" s="79" t="str">
        <f>IF(ISNUMBER(#REF!),#REF!,"-")</f>
        <v>-</v>
      </c>
      <c r="AA284" s="80" t="str">
        <f>IF(ISNUMBER(#REF!),#REF!,"-")</f>
        <v>-</v>
      </c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O284" s="75">
        <v>125.5</v>
      </c>
      <c r="AP284" s="79" t="str">
        <f>IF(ISNUMBER(#REF!),#REF!,"-")</f>
        <v>-</v>
      </c>
      <c r="AQ284" s="80" t="str">
        <f>IF(ISNUMBER(#REF!),#REF!,"-")</f>
        <v>-</v>
      </c>
      <c r="AR284" s="79" t="str">
        <f>IF(ISNUMBER(#REF!),#REF!,"-")</f>
        <v>-</v>
      </c>
      <c r="AS284" s="80" t="str">
        <f>IF(ISNUMBER(#REF!),#REF!,"-")</f>
        <v>-</v>
      </c>
      <c r="AT284" s="79" t="str">
        <f>IF(ISNUMBER(#REF!),#REF!,"-")</f>
        <v>-</v>
      </c>
      <c r="AU284" s="80" t="str">
        <f>IF(ISNUMBER(#REF!),#REF!,"-")</f>
        <v>-</v>
      </c>
      <c r="AV284" s="79" t="str">
        <f>IF(ISNUMBER(#REF!),#REF!,"-")</f>
        <v>-</v>
      </c>
      <c r="AW284" s="80" t="str">
        <f>IF(ISNUMBER(#REF!),#REF!,"-")</f>
        <v>-</v>
      </c>
      <c r="AX284" s="79" t="str">
        <f>IF(ISNUMBER(#REF!),#REF!,"-")</f>
        <v>-</v>
      </c>
      <c r="AY284" s="80" t="str">
        <f>IF(ISNUMBER(#REF!),#REF!,"-")</f>
        <v>-</v>
      </c>
      <c r="AZ284" s="79" t="str">
        <f>IF(ISNUMBER(#REF!),#REF!,"-")</f>
        <v>-</v>
      </c>
      <c r="BA284" s="80" t="str">
        <f>IF(ISNUMBER(#REF!),#REF!,"-")</f>
        <v>-</v>
      </c>
      <c r="BB284" s="79" t="str">
        <f>IF(ISNUMBER(#REF!),#REF!,"-")</f>
        <v>-</v>
      </c>
      <c r="BC284" s="80" t="str">
        <f>IF(ISNUMBER(#REF!),#REF!,"-")</f>
        <v>-</v>
      </c>
      <c r="BD284" s="79" t="str">
        <f>IF(ISNUMBER(#REF!),#REF!,"-")</f>
        <v>-</v>
      </c>
      <c r="BE284" s="80" t="str">
        <f>IF(ISNUMBER(#REF!),#REF!,"-")</f>
        <v>-</v>
      </c>
      <c r="BF284" s="79" t="str">
        <f>IF(ISNUMBER(#REF!),#REF!,"-")</f>
        <v>-</v>
      </c>
      <c r="BG284" s="80" t="str">
        <f>IF(ISNUMBER(#REF!),#REF!,"-")</f>
        <v>-</v>
      </c>
      <c r="BH284" s="79" t="str">
        <f>IF(ISNUMBER(#REF!),#REF!,"-")</f>
        <v>-</v>
      </c>
      <c r="BI284" s="80" t="str">
        <f>IF(ISNUMBER(#REF!),#REF!,"-")</f>
        <v>-</v>
      </c>
      <c r="BJ284" s="4"/>
      <c r="BK284" s="4"/>
      <c r="BL284" s="4"/>
      <c r="BM284" s="4"/>
      <c r="BN284" s="4"/>
      <c r="BO284" s="4"/>
      <c r="BP284" s="4"/>
      <c r="BQ284" s="4"/>
      <c r="BR284" s="4"/>
      <c r="BS284" s="4"/>
    </row>
    <row r="285" spans="7:71" s="88" customFormat="1" x14ac:dyDescent="0.25">
      <c r="G285" s="75">
        <v>126</v>
      </c>
      <c r="H285" s="79" t="str">
        <f>IF(ISNUMBER(#REF!),#REF!,"-")</f>
        <v>-</v>
      </c>
      <c r="I285" s="80" t="str">
        <f>IF(ISNUMBER(#REF!),#REF!,"-")</f>
        <v>-</v>
      </c>
      <c r="J285" s="79" t="str">
        <f>IF(ISNUMBER(#REF!),#REF!,"-")</f>
        <v>-</v>
      </c>
      <c r="K285" s="80" t="str">
        <f>IF(ISNUMBER(#REF!),#REF!,"-")</f>
        <v>-</v>
      </c>
      <c r="L285" s="79" t="str">
        <f>IF(ISNUMBER(#REF!),#REF!,"-")</f>
        <v>-</v>
      </c>
      <c r="M285" s="80" t="str">
        <f>IF(ISNUMBER(#REF!),#REF!,"-")</f>
        <v>-</v>
      </c>
      <c r="N285" s="79" t="str">
        <f>IF(ISNUMBER(#REF!),#REF!,"-")</f>
        <v>-</v>
      </c>
      <c r="O285" s="80" t="str">
        <f>IF(ISNUMBER(#REF!),#REF!,"-")</f>
        <v>-</v>
      </c>
      <c r="P285" s="79" t="str">
        <f>IF(ISNUMBER(#REF!),#REF!,"-")</f>
        <v>-</v>
      </c>
      <c r="Q285" s="80" t="str">
        <f>IF(ISNUMBER(#REF!),#REF!,"-")</f>
        <v>-</v>
      </c>
      <c r="R285" s="79" t="str">
        <f>IF(ISNUMBER(#REF!),#REF!,"-")</f>
        <v>-</v>
      </c>
      <c r="S285" s="80" t="str">
        <f>IF(ISNUMBER(#REF!),#REF!,"-")</f>
        <v>-</v>
      </c>
      <c r="T285" s="79" t="str">
        <f>IF(ISNUMBER(#REF!),#REF!,"-")</f>
        <v>-</v>
      </c>
      <c r="U285" s="80" t="str">
        <f>IF(ISNUMBER(#REF!),#REF!,"-")</f>
        <v>-</v>
      </c>
      <c r="V285" s="79" t="str">
        <f>IF(ISNUMBER(#REF!),#REF!,"-")</f>
        <v>-</v>
      </c>
      <c r="W285" s="80" t="str">
        <f>IF(ISNUMBER(#REF!),#REF!,"-")</f>
        <v>-</v>
      </c>
      <c r="X285" s="79" t="str">
        <f>IF(ISNUMBER(#REF!),#REF!,"-")</f>
        <v>-</v>
      </c>
      <c r="Y285" s="80" t="str">
        <f>IF(ISNUMBER(#REF!),#REF!,"-")</f>
        <v>-</v>
      </c>
      <c r="Z285" s="79" t="str">
        <f>IF(ISNUMBER(#REF!),#REF!,"-")</f>
        <v>-</v>
      </c>
      <c r="AA285" s="80" t="str">
        <f>IF(ISNUMBER(#REF!),#REF!,"-")</f>
        <v>-</v>
      </c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O285" s="75">
        <v>126</v>
      </c>
      <c r="AP285" s="79" t="str">
        <f>IF(ISNUMBER(#REF!),#REF!,"-")</f>
        <v>-</v>
      </c>
      <c r="AQ285" s="80" t="str">
        <f>IF(ISNUMBER(#REF!),#REF!,"-")</f>
        <v>-</v>
      </c>
      <c r="AR285" s="79" t="str">
        <f>IF(ISNUMBER(#REF!),#REF!,"-")</f>
        <v>-</v>
      </c>
      <c r="AS285" s="80" t="str">
        <f>IF(ISNUMBER(#REF!),#REF!,"-")</f>
        <v>-</v>
      </c>
      <c r="AT285" s="79" t="str">
        <f>IF(ISNUMBER(#REF!),#REF!,"-")</f>
        <v>-</v>
      </c>
      <c r="AU285" s="80" t="str">
        <f>IF(ISNUMBER(#REF!),#REF!,"-")</f>
        <v>-</v>
      </c>
      <c r="AV285" s="79" t="str">
        <f>IF(ISNUMBER(#REF!),#REF!,"-")</f>
        <v>-</v>
      </c>
      <c r="AW285" s="80" t="str">
        <f>IF(ISNUMBER(#REF!),#REF!,"-")</f>
        <v>-</v>
      </c>
      <c r="AX285" s="79" t="str">
        <f>IF(ISNUMBER(#REF!),#REF!,"-")</f>
        <v>-</v>
      </c>
      <c r="AY285" s="80" t="str">
        <f>IF(ISNUMBER(#REF!),#REF!,"-")</f>
        <v>-</v>
      </c>
      <c r="AZ285" s="79" t="str">
        <f>IF(ISNUMBER(#REF!),#REF!,"-")</f>
        <v>-</v>
      </c>
      <c r="BA285" s="80" t="str">
        <f>IF(ISNUMBER(#REF!),#REF!,"-")</f>
        <v>-</v>
      </c>
      <c r="BB285" s="79" t="str">
        <f>IF(ISNUMBER(#REF!),#REF!,"-")</f>
        <v>-</v>
      </c>
      <c r="BC285" s="80" t="str">
        <f>IF(ISNUMBER(#REF!),#REF!,"-")</f>
        <v>-</v>
      </c>
      <c r="BD285" s="79" t="str">
        <f>IF(ISNUMBER(#REF!),#REF!,"-")</f>
        <v>-</v>
      </c>
      <c r="BE285" s="80" t="str">
        <f>IF(ISNUMBER(#REF!),#REF!,"-")</f>
        <v>-</v>
      </c>
      <c r="BF285" s="79" t="str">
        <f>IF(ISNUMBER(#REF!),#REF!,"-")</f>
        <v>-</v>
      </c>
      <c r="BG285" s="80" t="str">
        <f>IF(ISNUMBER(#REF!),#REF!,"-")</f>
        <v>-</v>
      </c>
      <c r="BH285" s="79" t="str">
        <f>IF(ISNUMBER(#REF!),#REF!,"-")</f>
        <v>-</v>
      </c>
      <c r="BI285" s="80" t="str">
        <f>IF(ISNUMBER(#REF!),#REF!,"-")</f>
        <v>-</v>
      </c>
      <c r="BJ285" s="4"/>
      <c r="BK285" s="4"/>
      <c r="BL285" s="4"/>
      <c r="BM285" s="4"/>
      <c r="BN285" s="4"/>
      <c r="BO285" s="4"/>
      <c r="BP285" s="4"/>
      <c r="BQ285" s="4"/>
      <c r="BR285" s="4"/>
      <c r="BS285" s="4"/>
    </row>
    <row r="286" spans="7:71" s="88" customFormat="1" x14ac:dyDescent="0.25">
      <c r="G286" s="75">
        <v>126.5</v>
      </c>
      <c r="H286" s="79" t="str">
        <f>IF(ISNUMBER(#REF!),#REF!,"-")</f>
        <v>-</v>
      </c>
      <c r="I286" s="80" t="str">
        <f>IF(ISNUMBER(#REF!),#REF!,"-")</f>
        <v>-</v>
      </c>
      <c r="J286" s="79" t="str">
        <f>IF(ISNUMBER(#REF!),#REF!,"-")</f>
        <v>-</v>
      </c>
      <c r="K286" s="80" t="str">
        <f>IF(ISNUMBER(#REF!),#REF!,"-")</f>
        <v>-</v>
      </c>
      <c r="L286" s="79" t="str">
        <f>IF(ISNUMBER(#REF!),#REF!,"-")</f>
        <v>-</v>
      </c>
      <c r="M286" s="80" t="str">
        <f>IF(ISNUMBER(#REF!),#REF!,"-")</f>
        <v>-</v>
      </c>
      <c r="N286" s="79" t="str">
        <f>IF(ISNUMBER(#REF!),#REF!,"-")</f>
        <v>-</v>
      </c>
      <c r="O286" s="80" t="str">
        <f>IF(ISNUMBER(#REF!),#REF!,"-")</f>
        <v>-</v>
      </c>
      <c r="P286" s="79" t="str">
        <f>IF(ISNUMBER(#REF!),#REF!,"-")</f>
        <v>-</v>
      </c>
      <c r="Q286" s="80" t="str">
        <f>IF(ISNUMBER(#REF!),#REF!,"-")</f>
        <v>-</v>
      </c>
      <c r="R286" s="79" t="str">
        <f>IF(ISNUMBER(#REF!),#REF!,"-")</f>
        <v>-</v>
      </c>
      <c r="S286" s="80" t="str">
        <f>IF(ISNUMBER(#REF!),#REF!,"-")</f>
        <v>-</v>
      </c>
      <c r="T286" s="79" t="str">
        <f>IF(ISNUMBER(#REF!),#REF!,"-")</f>
        <v>-</v>
      </c>
      <c r="U286" s="80" t="str">
        <f>IF(ISNUMBER(#REF!),#REF!,"-")</f>
        <v>-</v>
      </c>
      <c r="V286" s="79" t="str">
        <f>IF(ISNUMBER(#REF!),#REF!,"-")</f>
        <v>-</v>
      </c>
      <c r="W286" s="80" t="str">
        <f>IF(ISNUMBER(#REF!),#REF!,"-")</f>
        <v>-</v>
      </c>
      <c r="X286" s="79" t="str">
        <f>IF(ISNUMBER(#REF!),#REF!,"-")</f>
        <v>-</v>
      </c>
      <c r="Y286" s="80" t="str">
        <f>IF(ISNUMBER(#REF!),#REF!,"-")</f>
        <v>-</v>
      </c>
      <c r="Z286" s="79" t="str">
        <f>IF(ISNUMBER(#REF!),#REF!,"-")</f>
        <v>-</v>
      </c>
      <c r="AA286" s="80" t="str">
        <f>IF(ISNUMBER(#REF!),#REF!,"-")</f>
        <v>-</v>
      </c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O286" s="75">
        <v>126.5</v>
      </c>
      <c r="AP286" s="79" t="str">
        <f>IF(ISNUMBER(#REF!),#REF!,"-")</f>
        <v>-</v>
      </c>
      <c r="AQ286" s="80" t="str">
        <f>IF(ISNUMBER(#REF!),#REF!,"-")</f>
        <v>-</v>
      </c>
      <c r="AR286" s="79" t="str">
        <f>IF(ISNUMBER(#REF!),#REF!,"-")</f>
        <v>-</v>
      </c>
      <c r="AS286" s="80" t="str">
        <f>IF(ISNUMBER(#REF!),#REF!,"-")</f>
        <v>-</v>
      </c>
      <c r="AT286" s="79" t="str">
        <f>IF(ISNUMBER(#REF!),#REF!,"-")</f>
        <v>-</v>
      </c>
      <c r="AU286" s="80" t="str">
        <f>IF(ISNUMBER(#REF!),#REF!,"-")</f>
        <v>-</v>
      </c>
      <c r="AV286" s="79" t="str">
        <f>IF(ISNUMBER(#REF!),#REF!,"-")</f>
        <v>-</v>
      </c>
      <c r="AW286" s="80" t="str">
        <f>IF(ISNUMBER(#REF!),#REF!,"-")</f>
        <v>-</v>
      </c>
      <c r="AX286" s="79" t="str">
        <f>IF(ISNUMBER(#REF!),#REF!,"-")</f>
        <v>-</v>
      </c>
      <c r="AY286" s="80" t="str">
        <f>IF(ISNUMBER(#REF!),#REF!,"-")</f>
        <v>-</v>
      </c>
      <c r="AZ286" s="79" t="str">
        <f>IF(ISNUMBER(#REF!),#REF!,"-")</f>
        <v>-</v>
      </c>
      <c r="BA286" s="80" t="str">
        <f>IF(ISNUMBER(#REF!),#REF!,"-")</f>
        <v>-</v>
      </c>
      <c r="BB286" s="79" t="str">
        <f>IF(ISNUMBER(#REF!),#REF!,"-")</f>
        <v>-</v>
      </c>
      <c r="BC286" s="80" t="str">
        <f>IF(ISNUMBER(#REF!),#REF!,"-")</f>
        <v>-</v>
      </c>
      <c r="BD286" s="79" t="str">
        <f>IF(ISNUMBER(#REF!),#REF!,"-")</f>
        <v>-</v>
      </c>
      <c r="BE286" s="80" t="str">
        <f>IF(ISNUMBER(#REF!),#REF!,"-")</f>
        <v>-</v>
      </c>
      <c r="BF286" s="79" t="str">
        <f>IF(ISNUMBER(#REF!),#REF!,"-")</f>
        <v>-</v>
      </c>
      <c r="BG286" s="80" t="str">
        <f>IF(ISNUMBER(#REF!),#REF!,"-")</f>
        <v>-</v>
      </c>
      <c r="BH286" s="79" t="str">
        <f>IF(ISNUMBER(#REF!),#REF!,"-")</f>
        <v>-</v>
      </c>
      <c r="BI286" s="80" t="str">
        <f>IF(ISNUMBER(#REF!),#REF!,"-")</f>
        <v>-</v>
      </c>
      <c r="BJ286" s="4"/>
      <c r="BK286" s="4"/>
      <c r="BL286" s="4"/>
      <c r="BM286" s="4"/>
      <c r="BN286" s="4"/>
      <c r="BO286" s="4"/>
      <c r="BP286" s="4"/>
      <c r="BQ286" s="4"/>
      <c r="BR286" s="4"/>
      <c r="BS286" s="4"/>
    </row>
    <row r="287" spans="7:71" s="88" customFormat="1" x14ac:dyDescent="0.25">
      <c r="G287" s="75">
        <v>127</v>
      </c>
      <c r="H287" s="79" t="str">
        <f>IF(ISNUMBER(#REF!),#REF!,"-")</f>
        <v>-</v>
      </c>
      <c r="I287" s="80" t="str">
        <f>IF(ISNUMBER(#REF!),#REF!,"-")</f>
        <v>-</v>
      </c>
      <c r="J287" s="79" t="str">
        <f>IF(ISNUMBER(#REF!),#REF!,"-")</f>
        <v>-</v>
      </c>
      <c r="K287" s="80" t="str">
        <f>IF(ISNUMBER(#REF!),#REF!,"-")</f>
        <v>-</v>
      </c>
      <c r="L287" s="79" t="str">
        <f>IF(ISNUMBER(#REF!),#REF!,"-")</f>
        <v>-</v>
      </c>
      <c r="M287" s="80" t="str">
        <f>IF(ISNUMBER(#REF!),#REF!,"-")</f>
        <v>-</v>
      </c>
      <c r="N287" s="79" t="str">
        <f>IF(ISNUMBER(#REF!),#REF!,"-")</f>
        <v>-</v>
      </c>
      <c r="O287" s="80" t="str">
        <f>IF(ISNUMBER(#REF!),#REF!,"-")</f>
        <v>-</v>
      </c>
      <c r="P287" s="79" t="str">
        <f>IF(ISNUMBER(#REF!),#REF!,"-")</f>
        <v>-</v>
      </c>
      <c r="Q287" s="80" t="str">
        <f>IF(ISNUMBER(#REF!),#REF!,"-")</f>
        <v>-</v>
      </c>
      <c r="R287" s="79" t="str">
        <f>IF(ISNUMBER(#REF!),#REF!,"-")</f>
        <v>-</v>
      </c>
      <c r="S287" s="80" t="str">
        <f>IF(ISNUMBER(#REF!),#REF!,"-")</f>
        <v>-</v>
      </c>
      <c r="T287" s="79" t="str">
        <f>IF(ISNUMBER(#REF!),#REF!,"-")</f>
        <v>-</v>
      </c>
      <c r="U287" s="80" t="str">
        <f>IF(ISNUMBER(#REF!),#REF!,"-")</f>
        <v>-</v>
      </c>
      <c r="V287" s="79" t="str">
        <f>IF(ISNUMBER(#REF!),#REF!,"-")</f>
        <v>-</v>
      </c>
      <c r="W287" s="80" t="str">
        <f>IF(ISNUMBER(#REF!),#REF!,"-")</f>
        <v>-</v>
      </c>
      <c r="X287" s="79" t="str">
        <f>IF(ISNUMBER(#REF!),#REF!,"-")</f>
        <v>-</v>
      </c>
      <c r="Y287" s="80" t="str">
        <f>IF(ISNUMBER(#REF!),#REF!,"-")</f>
        <v>-</v>
      </c>
      <c r="Z287" s="79" t="str">
        <f>IF(ISNUMBER(#REF!),#REF!,"-")</f>
        <v>-</v>
      </c>
      <c r="AA287" s="80" t="str">
        <f>IF(ISNUMBER(#REF!),#REF!,"-")</f>
        <v>-</v>
      </c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O287" s="75">
        <v>127</v>
      </c>
      <c r="AP287" s="79" t="str">
        <f>IF(ISNUMBER(#REF!),#REF!,"-")</f>
        <v>-</v>
      </c>
      <c r="AQ287" s="80" t="str">
        <f>IF(ISNUMBER(#REF!),#REF!,"-")</f>
        <v>-</v>
      </c>
      <c r="AR287" s="79" t="str">
        <f>IF(ISNUMBER(#REF!),#REF!,"-")</f>
        <v>-</v>
      </c>
      <c r="AS287" s="80" t="str">
        <f>IF(ISNUMBER(#REF!),#REF!,"-")</f>
        <v>-</v>
      </c>
      <c r="AT287" s="79" t="str">
        <f>IF(ISNUMBER(#REF!),#REF!,"-")</f>
        <v>-</v>
      </c>
      <c r="AU287" s="80" t="str">
        <f>IF(ISNUMBER(#REF!),#REF!,"-")</f>
        <v>-</v>
      </c>
      <c r="AV287" s="79" t="str">
        <f>IF(ISNUMBER(#REF!),#REF!,"-")</f>
        <v>-</v>
      </c>
      <c r="AW287" s="80" t="str">
        <f>IF(ISNUMBER(#REF!),#REF!,"-")</f>
        <v>-</v>
      </c>
      <c r="AX287" s="79" t="str">
        <f>IF(ISNUMBER(#REF!),#REF!,"-")</f>
        <v>-</v>
      </c>
      <c r="AY287" s="80" t="str">
        <f>IF(ISNUMBER(#REF!),#REF!,"-")</f>
        <v>-</v>
      </c>
      <c r="AZ287" s="79" t="str">
        <f>IF(ISNUMBER(#REF!),#REF!,"-")</f>
        <v>-</v>
      </c>
      <c r="BA287" s="80" t="str">
        <f>IF(ISNUMBER(#REF!),#REF!,"-")</f>
        <v>-</v>
      </c>
      <c r="BB287" s="79" t="str">
        <f>IF(ISNUMBER(#REF!),#REF!,"-")</f>
        <v>-</v>
      </c>
      <c r="BC287" s="80" t="str">
        <f>IF(ISNUMBER(#REF!),#REF!,"-")</f>
        <v>-</v>
      </c>
      <c r="BD287" s="79" t="str">
        <f>IF(ISNUMBER(#REF!),#REF!,"-")</f>
        <v>-</v>
      </c>
      <c r="BE287" s="80" t="str">
        <f>IF(ISNUMBER(#REF!),#REF!,"-")</f>
        <v>-</v>
      </c>
      <c r="BF287" s="79" t="str">
        <f>IF(ISNUMBER(#REF!),#REF!,"-")</f>
        <v>-</v>
      </c>
      <c r="BG287" s="80" t="str">
        <f>IF(ISNUMBER(#REF!),#REF!,"-")</f>
        <v>-</v>
      </c>
      <c r="BH287" s="79" t="str">
        <f>IF(ISNUMBER(#REF!),#REF!,"-")</f>
        <v>-</v>
      </c>
      <c r="BI287" s="80" t="str">
        <f>IF(ISNUMBER(#REF!),#REF!,"-")</f>
        <v>-</v>
      </c>
      <c r="BJ287" s="4"/>
      <c r="BK287" s="4"/>
      <c r="BL287" s="4"/>
      <c r="BM287" s="4"/>
      <c r="BN287" s="4"/>
      <c r="BO287" s="4"/>
      <c r="BP287" s="4"/>
      <c r="BQ287" s="4"/>
      <c r="BR287" s="4"/>
      <c r="BS287" s="4"/>
    </row>
    <row r="288" spans="7:71" s="88" customFormat="1" x14ac:dyDescent="0.25">
      <c r="G288" s="75">
        <v>127.5</v>
      </c>
      <c r="H288" s="79" t="str">
        <f>IF(ISNUMBER(#REF!),#REF!,"-")</f>
        <v>-</v>
      </c>
      <c r="I288" s="80" t="str">
        <f>IF(ISNUMBER(#REF!),#REF!,"-")</f>
        <v>-</v>
      </c>
      <c r="J288" s="79" t="str">
        <f>IF(ISNUMBER(#REF!),#REF!,"-")</f>
        <v>-</v>
      </c>
      <c r="K288" s="80" t="str">
        <f>IF(ISNUMBER(#REF!),#REF!,"-")</f>
        <v>-</v>
      </c>
      <c r="L288" s="79" t="str">
        <f>IF(ISNUMBER(#REF!),#REF!,"-")</f>
        <v>-</v>
      </c>
      <c r="M288" s="80" t="str">
        <f>IF(ISNUMBER(#REF!),#REF!,"-")</f>
        <v>-</v>
      </c>
      <c r="N288" s="79" t="str">
        <f>IF(ISNUMBER(#REF!),#REF!,"-")</f>
        <v>-</v>
      </c>
      <c r="O288" s="80" t="str">
        <f>IF(ISNUMBER(#REF!),#REF!,"-")</f>
        <v>-</v>
      </c>
      <c r="P288" s="79" t="str">
        <f>IF(ISNUMBER(#REF!),#REF!,"-")</f>
        <v>-</v>
      </c>
      <c r="Q288" s="80" t="str">
        <f>IF(ISNUMBER(#REF!),#REF!,"-")</f>
        <v>-</v>
      </c>
      <c r="R288" s="79" t="str">
        <f>IF(ISNUMBER(#REF!),#REF!,"-")</f>
        <v>-</v>
      </c>
      <c r="S288" s="80" t="str">
        <f>IF(ISNUMBER(#REF!),#REF!,"-")</f>
        <v>-</v>
      </c>
      <c r="T288" s="79" t="str">
        <f>IF(ISNUMBER(#REF!),#REF!,"-")</f>
        <v>-</v>
      </c>
      <c r="U288" s="80" t="str">
        <f>IF(ISNUMBER(#REF!),#REF!,"-")</f>
        <v>-</v>
      </c>
      <c r="V288" s="79" t="str">
        <f>IF(ISNUMBER(#REF!),#REF!,"-")</f>
        <v>-</v>
      </c>
      <c r="W288" s="80" t="str">
        <f>IF(ISNUMBER(#REF!),#REF!,"-")</f>
        <v>-</v>
      </c>
      <c r="X288" s="79" t="str">
        <f>IF(ISNUMBER(#REF!),#REF!,"-")</f>
        <v>-</v>
      </c>
      <c r="Y288" s="80" t="str">
        <f>IF(ISNUMBER(#REF!),#REF!,"-")</f>
        <v>-</v>
      </c>
      <c r="Z288" s="79" t="str">
        <f>IF(ISNUMBER(#REF!),#REF!,"-")</f>
        <v>-</v>
      </c>
      <c r="AA288" s="80" t="str">
        <f>IF(ISNUMBER(#REF!),#REF!,"-")</f>
        <v>-</v>
      </c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O288" s="75">
        <v>127.5</v>
      </c>
      <c r="AP288" s="79" t="str">
        <f>IF(ISNUMBER(#REF!),#REF!,"-")</f>
        <v>-</v>
      </c>
      <c r="AQ288" s="80" t="str">
        <f>IF(ISNUMBER(#REF!),#REF!,"-")</f>
        <v>-</v>
      </c>
      <c r="AR288" s="79" t="str">
        <f>IF(ISNUMBER(#REF!),#REF!,"-")</f>
        <v>-</v>
      </c>
      <c r="AS288" s="80" t="str">
        <f>IF(ISNUMBER(#REF!),#REF!,"-")</f>
        <v>-</v>
      </c>
      <c r="AT288" s="79" t="str">
        <f>IF(ISNUMBER(#REF!),#REF!,"-")</f>
        <v>-</v>
      </c>
      <c r="AU288" s="80" t="str">
        <f>IF(ISNUMBER(#REF!),#REF!,"-")</f>
        <v>-</v>
      </c>
      <c r="AV288" s="79" t="str">
        <f>IF(ISNUMBER(#REF!),#REF!,"-")</f>
        <v>-</v>
      </c>
      <c r="AW288" s="80" t="str">
        <f>IF(ISNUMBER(#REF!),#REF!,"-")</f>
        <v>-</v>
      </c>
      <c r="AX288" s="79" t="str">
        <f>IF(ISNUMBER(#REF!),#REF!,"-")</f>
        <v>-</v>
      </c>
      <c r="AY288" s="80" t="str">
        <f>IF(ISNUMBER(#REF!),#REF!,"-")</f>
        <v>-</v>
      </c>
      <c r="AZ288" s="79" t="str">
        <f>IF(ISNUMBER(#REF!),#REF!,"-")</f>
        <v>-</v>
      </c>
      <c r="BA288" s="80" t="str">
        <f>IF(ISNUMBER(#REF!),#REF!,"-")</f>
        <v>-</v>
      </c>
      <c r="BB288" s="79" t="str">
        <f>IF(ISNUMBER(#REF!),#REF!,"-")</f>
        <v>-</v>
      </c>
      <c r="BC288" s="80" t="str">
        <f>IF(ISNUMBER(#REF!),#REF!,"-")</f>
        <v>-</v>
      </c>
      <c r="BD288" s="79" t="str">
        <f>IF(ISNUMBER(#REF!),#REF!,"-")</f>
        <v>-</v>
      </c>
      <c r="BE288" s="80" t="str">
        <f>IF(ISNUMBER(#REF!),#REF!,"-")</f>
        <v>-</v>
      </c>
      <c r="BF288" s="79" t="str">
        <f>IF(ISNUMBER(#REF!),#REF!,"-")</f>
        <v>-</v>
      </c>
      <c r="BG288" s="80" t="str">
        <f>IF(ISNUMBER(#REF!),#REF!,"-")</f>
        <v>-</v>
      </c>
      <c r="BH288" s="79" t="str">
        <f>IF(ISNUMBER(#REF!),#REF!,"-")</f>
        <v>-</v>
      </c>
      <c r="BI288" s="80" t="str">
        <f>IF(ISNUMBER(#REF!),#REF!,"-")</f>
        <v>-</v>
      </c>
      <c r="BJ288" s="4"/>
      <c r="BK288" s="4"/>
      <c r="BL288" s="4"/>
      <c r="BM288" s="4"/>
      <c r="BN288" s="4"/>
      <c r="BO288" s="4"/>
      <c r="BP288" s="4"/>
      <c r="BQ288" s="4"/>
      <c r="BR288" s="4"/>
      <c r="BS288" s="4"/>
    </row>
    <row r="289" spans="7:71" s="88" customFormat="1" x14ac:dyDescent="0.25">
      <c r="G289" s="75">
        <v>128</v>
      </c>
      <c r="H289" s="79" t="str">
        <f>IF(ISNUMBER(#REF!),#REF!,"-")</f>
        <v>-</v>
      </c>
      <c r="I289" s="80" t="str">
        <f>IF(ISNUMBER(#REF!),#REF!,"-")</f>
        <v>-</v>
      </c>
      <c r="J289" s="79" t="str">
        <f>IF(ISNUMBER(#REF!),#REF!,"-")</f>
        <v>-</v>
      </c>
      <c r="K289" s="80" t="str">
        <f>IF(ISNUMBER(#REF!),#REF!,"-")</f>
        <v>-</v>
      </c>
      <c r="L289" s="79" t="str">
        <f>IF(ISNUMBER(#REF!),#REF!,"-")</f>
        <v>-</v>
      </c>
      <c r="M289" s="80" t="str">
        <f>IF(ISNUMBER(#REF!),#REF!,"-")</f>
        <v>-</v>
      </c>
      <c r="N289" s="79" t="str">
        <f>IF(ISNUMBER(#REF!),#REF!,"-")</f>
        <v>-</v>
      </c>
      <c r="O289" s="80" t="str">
        <f>IF(ISNUMBER(#REF!),#REF!,"-")</f>
        <v>-</v>
      </c>
      <c r="P289" s="79" t="str">
        <f>IF(ISNUMBER(#REF!),#REF!,"-")</f>
        <v>-</v>
      </c>
      <c r="Q289" s="80" t="str">
        <f>IF(ISNUMBER(#REF!),#REF!,"-")</f>
        <v>-</v>
      </c>
      <c r="R289" s="79" t="str">
        <f>IF(ISNUMBER(#REF!),#REF!,"-")</f>
        <v>-</v>
      </c>
      <c r="S289" s="80" t="str">
        <f>IF(ISNUMBER(#REF!),#REF!,"-")</f>
        <v>-</v>
      </c>
      <c r="T289" s="79" t="str">
        <f>IF(ISNUMBER(#REF!),#REF!,"-")</f>
        <v>-</v>
      </c>
      <c r="U289" s="80" t="str">
        <f>IF(ISNUMBER(#REF!),#REF!,"-")</f>
        <v>-</v>
      </c>
      <c r="V289" s="79" t="str">
        <f>IF(ISNUMBER(#REF!),#REF!,"-")</f>
        <v>-</v>
      </c>
      <c r="W289" s="80" t="str">
        <f>IF(ISNUMBER(#REF!),#REF!,"-")</f>
        <v>-</v>
      </c>
      <c r="X289" s="79" t="str">
        <f>IF(ISNUMBER(#REF!),#REF!,"-")</f>
        <v>-</v>
      </c>
      <c r="Y289" s="80" t="str">
        <f>IF(ISNUMBER(#REF!),#REF!,"-")</f>
        <v>-</v>
      </c>
      <c r="Z289" s="79" t="str">
        <f>IF(ISNUMBER(#REF!),#REF!,"-")</f>
        <v>-</v>
      </c>
      <c r="AA289" s="80" t="str">
        <f>IF(ISNUMBER(#REF!),#REF!,"-")</f>
        <v>-</v>
      </c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O289" s="75">
        <v>128</v>
      </c>
      <c r="AP289" s="79" t="str">
        <f>IF(ISNUMBER(#REF!),#REF!,"-")</f>
        <v>-</v>
      </c>
      <c r="AQ289" s="80" t="str">
        <f>IF(ISNUMBER(#REF!),#REF!,"-")</f>
        <v>-</v>
      </c>
      <c r="AR289" s="79" t="str">
        <f>IF(ISNUMBER(#REF!),#REF!,"-")</f>
        <v>-</v>
      </c>
      <c r="AS289" s="80" t="str">
        <f>IF(ISNUMBER(#REF!),#REF!,"-")</f>
        <v>-</v>
      </c>
      <c r="AT289" s="79" t="str">
        <f>IF(ISNUMBER(#REF!),#REF!,"-")</f>
        <v>-</v>
      </c>
      <c r="AU289" s="80" t="str">
        <f>IF(ISNUMBER(#REF!),#REF!,"-")</f>
        <v>-</v>
      </c>
      <c r="AV289" s="79" t="str">
        <f>IF(ISNUMBER(#REF!),#REF!,"-")</f>
        <v>-</v>
      </c>
      <c r="AW289" s="80" t="str">
        <f>IF(ISNUMBER(#REF!),#REF!,"-")</f>
        <v>-</v>
      </c>
      <c r="AX289" s="79" t="str">
        <f>IF(ISNUMBER(#REF!),#REF!,"-")</f>
        <v>-</v>
      </c>
      <c r="AY289" s="80" t="str">
        <f>IF(ISNUMBER(#REF!),#REF!,"-")</f>
        <v>-</v>
      </c>
      <c r="AZ289" s="79" t="str">
        <f>IF(ISNUMBER(#REF!),#REF!,"-")</f>
        <v>-</v>
      </c>
      <c r="BA289" s="80" t="str">
        <f>IF(ISNUMBER(#REF!),#REF!,"-")</f>
        <v>-</v>
      </c>
      <c r="BB289" s="79" t="str">
        <f>IF(ISNUMBER(#REF!),#REF!,"-")</f>
        <v>-</v>
      </c>
      <c r="BC289" s="80" t="str">
        <f>IF(ISNUMBER(#REF!),#REF!,"-")</f>
        <v>-</v>
      </c>
      <c r="BD289" s="79" t="str">
        <f>IF(ISNUMBER(#REF!),#REF!,"-")</f>
        <v>-</v>
      </c>
      <c r="BE289" s="80" t="str">
        <f>IF(ISNUMBER(#REF!),#REF!,"-")</f>
        <v>-</v>
      </c>
      <c r="BF289" s="79" t="str">
        <f>IF(ISNUMBER(#REF!),#REF!,"-")</f>
        <v>-</v>
      </c>
      <c r="BG289" s="80" t="str">
        <f>IF(ISNUMBER(#REF!),#REF!,"-")</f>
        <v>-</v>
      </c>
      <c r="BH289" s="79" t="str">
        <f>IF(ISNUMBER(#REF!),#REF!,"-")</f>
        <v>-</v>
      </c>
      <c r="BI289" s="80" t="str">
        <f>IF(ISNUMBER(#REF!),#REF!,"-")</f>
        <v>-</v>
      </c>
      <c r="BJ289" s="4"/>
      <c r="BK289" s="4"/>
      <c r="BL289" s="4"/>
      <c r="BM289" s="4"/>
      <c r="BN289" s="4"/>
      <c r="BO289" s="4"/>
      <c r="BP289" s="4"/>
      <c r="BQ289" s="4"/>
      <c r="BR289" s="4"/>
      <c r="BS289" s="4"/>
    </row>
    <row r="290" spans="7:71" s="88" customFormat="1" x14ac:dyDescent="0.25">
      <c r="G290" s="75">
        <v>128.5</v>
      </c>
      <c r="H290" s="79" t="str">
        <f>IF(ISNUMBER(#REF!),#REF!,"-")</f>
        <v>-</v>
      </c>
      <c r="I290" s="80" t="str">
        <f>IF(ISNUMBER(#REF!),#REF!,"-")</f>
        <v>-</v>
      </c>
      <c r="J290" s="79" t="str">
        <f>IF(ISNUMBER(#REF!),#REF!,"-")</f>
        <v>-</v>
      </c>
      <c r="K290" s="80" t="str">
        <f>IF(ISNUMBER(#REF!),#REF!,"-")</f>
        <v>-</v>
      </c>
      <c r="L290" s="79" t="str">
        <f>IF(ISNUMBER(#REF!),#REF!,"-")</f>
        <v>-</v>
      </c>
      <c r="M290" s="80" t="str">
        <f>IF(ISNUMBER(#REF!),#REF!,"-")</f>
        <v>-</v>
      </c>
      <c r="N290" s="79" t="str">
        <f>IF(ISNUMBER(#REF!),#REF!,"-")</f>
        <v>-</v>
      </c>
      <c r="O290" s="80" t="str">
        <f>IF(ISNUMBER(#REF!),#REF!,"-")</f>
        <v>-</v>
      </c>
      <c r="P290" s="79" t="str">
        <f>IF(ISNUMBER(#REF!),#REF!,"-")</f>
        <v>-</v>
      </c>
      <c r="Q290" s="80" t="str">
        <f>IF(ISNUMBER(#REF!),#REF!,"-")</f>
        <v>-</v>
      </c>
      <c r="R290" s="79" t="str">
        <f>IF(ISNUMBER(#REF!),#REF!,"-")</f>
        <v>-</v>
      </c>
      <c r="S290" s="80" t="str">
        <f>IF(ISNUMBER(#REF!),#REF!,"-")</f>
        <v>-</v>
      </c>
      <c r="T290" s="79" t="str">
        <f>IF(ISNUMBER(#REF!),#REF!,"-")</f>
        <v>-</v>
      </c>
      <c r="U290" s="80" t="str">
        <f>IF(ISNUMBER(#REF!),#REF!,"-")</f>
        <v>-</v>
      </c>
      <c r="V290" s="79" t="str">
        <f>IF(ISNUMBER(#REF!),#REF!,"-")</f>
        <v>-</v>
      </c>
      <c r="W290" s="80" t="str">
        <f>IF(ISNUMBER(#REF!),#REF!,"-")</f>
        <v>-</v>
      </c>
      <c r="X290" s="79" t="str">
        <f>IF(ISNUMBER(#REF!),#REF!,"-")</f>
        <v>-</v>
      </c>
      <c r="Y290" s="80" t="str">
        <f>IF(ISNUMBER(#REF!),#REF!,"-")</f>
        <v>-</v>
      </c>
      <c r="Z290" s="79" t="str">
        <f>IF(ISNUMBER(#REF!),#REF!,"-")</f>
        <v>-</v>
      </c>
      <c r="AA290" s="80" t="str">
        <f>IF(ISNUMBER(#REF!),#REF!,"-")</f>
        <v>-</v>
      </c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O290" s="75">
        <v>128.5</v>
      </c>
      <c r="AP290" s="79" t="str">
        <f>IF(ISNUMBER(#REF!),#REF!,"-")</f>
        <v>-</v>
      </c>
      <c r="AQ290" s="80" t="str">
        <f>IF(ISNUMBER(#REF!),#REF!,"-")</f>
        <v>-</v>
      </c>
      <c r="AR290" s="79" t="str">
        <f>IF(ISNUMBER(#REF!),#REF!,"-")</f>
        <v>-</v>
      </c>
      <c r="AS290" s="80" t="str">
        <f>IF(ISNUMBER(#REF!),#REF!,"-")</f>
        <v>-</v>
      </c>
      <c r="AT290" s="79" t="str">
        <f>IF(ISNUMBER(#REF!),#REF!,"-")</f>
        <v>-</v>
      </c>
      <c r="AU290" s="80" t="str">
        <f>IF(ISNUMBER(#REF!),#REF!,"-")</f>
        <v>-</v>
      </c>
      <c r="AV290" s="79" t="str">
        <f>IF(ISNUMBER(#REF!),#REF!,"-")</f>
        <v>-</v>
      </c>
      <c r="AW290" s="80" t="str">
        <f>IF(ISNUMBER(#REF!),#REF!,"-")</f>
        <v>-</v>
      </c>
      <c r="AX290" s="79" t="str">
        <f>IF(ISNUMBER(#REF!),#REF!,"-")</f>
        <v>-</v>
      </c>
      <c r="AY290" s="80" t="str">
        <f>IF(ISNUMBER(#REF!),#REF!,"-")</f>
        <v>-</v>
      </c>
      <c r="AZ290" s="79" t="str">
        <f>IF(ISNUMBER(#REF!),#REF!,"-")</f>
        <v>-</v>
      </c>
      <c r="BA290" s="80" t="str">
        <f>IF(ISNUMBER(#REF!),#REF!,"-")</f>
        <v>-</v>
      </c>
      <c r="BB290" s="79" t="str">
        <f>IF(ISNUMBER(#REF!),#REF!,"-")</f>
        <v>-</v>
      </c>
      <c r="BC290" s="80" t="str">
        <f>IF(ISNUMBER(#REF!),#REF!,"-")</f>
        <v>-</v>
      </c>
      <c r="BD290" s="79" t="str">
        <f>IF(ISNUMBER(#REF!),#REF!,"-")</f>
        <v>-</v>
      </c>
      <c r="BE290" s="80" t="str">
        <f>IF(ISNUMBER(#REF!),#REF!,"-")</f>
        <v>-</v>
      </c>
      <c r="BF290" s="79" t="str">
        <f>IF(ISNUMBER(#REF!),#REF!,"-")</f>
        <v>-</v>
      </c>
      <c r="BG290" s="80" t="str">
        <f>IF(ISNUMBER(#REF!),#REF!,"-")</f>
        <v>-</v>
      </c>
      <c r="BH290" s="79" t="str">
        <f>IF(ISNUMBER(#REF!),#REF!,"-")</f>
        <v>-</v>
      </c>
      <c r="BI290" s="80" t="str">
        <f>IF(ISNUMBER(#REF!),#REF!,"-")</f>
        <v>-</v>
      </c>
      <c r="BJ290" s="4"/>
      <c r="BK290" s="4"/>
      <c r="BL290" s="4"/>
      <c r="BM290" s="4"/>
      <c r="BN290" s="4"/>
      <c r="BO290" s="4"/>
      <c r="BP290" s="4"/>
      <c r="BQ290" s="4"/>
      <c r="BR290" s="4"/>
      <c r="BS290" s="4"/>
    </row>
    <row r="291" spans="7:71" s="88" customFormat="1" x14ac:dyDescent="0.25">
      <c r="G291" s="75">
        <v>129</v>
      </c>
      <c r="H291" s="79" t="str">
        <f>IF(ISNUMBER(#REF!),#REF!,"-")</f>
        <v>-</v>
      </c>
      <c r="I291" s="80" t="str">
        <f>IF(ISNUMBER(#REF!),#REF!,"-")</f>
        <v>-</v>
      </c>
      <c r="J291" s="79" t="str">
        <f>IF(ISNUMBER(#REF!),#REF!,"-")</f>
        <v>-</v>
      </c>
      <c r="K291" s="80" t="str">
        <f>IF(ISNUMBER(#REF!),#REF!,"-")</f>
        <v>-</v>
      </c>
      <c r="L291" s="79" t="str">
        <f>IF(ISNUMBER(#REF!),#REF!,"-")</f>
        <v>-</v>
      </c>
      <c r="M291" s="80" t="str">
        <f>IF(ISNUMBER(#REF!),#REF!,"-")</f>
        <v>-</v>
      </c>
      <c r="N291" s="79" t="str">
        <f>IF(ISNUMBER(#REF!),#REF!,"-")</f>
        <v>-</v>
      </c>
      <c r="O291" s="80" t="str">
        <f>IF(ISNUMBER(#REF!),#REF!,"-")</f>
        <v>-</v>
      </c>
      <c r="P291" s="79" t="str">
        <f>IF(ISNUMBER(#REF!),#REF!,"-")</f>
        <v>-</v>
      </c>
      <c r="Q291" s="80" t="str">
        <f>IF(ISNUMBER(#REF!),#REF!,"-")</f>
        <v>-</v>
      </c>
      <c r="R291" s="79" t="str">
        <f>IF(ISNUMBER(#REF!),#REF!,"-")</f>
        <v>-</v>
      </c>
      <c r="S291" s="80" t="str">
        <f>IF(ISNUMBER(#REF!),#REF!,"-")</f>
        <v>-</v>
      </c>
      <c r="T291" s="79" t="str">
        <f>IF(ISNUMBER(#REF!),#REF!,"-")</f>
        <v>-</v>
      </c>
      <c r="U291" s="80" t="str">
        <f>IF(ISNUMBER(#REF!),#REF!,"-")</f>
        <v>-</v>
      </c>
      <c r="V291" s="79" t="str">
        <f>IF(ISNUMBER(#REF!),#REF!,"-")</f>
        <v>-</v>
      </c>
      <c r="W291" s="80" t="str">
        <f>IF(ISNUMBER(#REF!),#REF!,"-")</f>
        <v>-</v>
      </c>
      <c r="X291" s="79" t="str">
        <f>IF(ISNUMBER(#REF!),#REF!,"-")</f>
        <v>-</v>
      </c>
      <c r="Y291" s="80" t="str">
        <f>IF(ISNUMBER(#REF!),#REF!,"-")</f>
        <v>-</v>
      </c>
      <c r="Z291" s="79" t="str">
        <f>IF(ISNUMBER(#REF!),#REF!,"-")</f>
        <v>-</v>
      </c>
      <c r="AA291" s="80" t="str">
        <f>IF(ISNUMBER(#REF!),#REF!,"-")</f>
        <v>-</v>
      </c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O291" s="75">
        <v>129</v>
      </c>
      <c r="AP291" s="79" t="str">
        <f>IF(ISNUMBER(#REF!),#REF!,"-")</f>
        <v>-</v>
      </c>
      <c r="AQ291" s="80" t="str">
        <f>IF(ISNUMBER(#REF!),#REF!,"-")</f>
        <v>-</v>
      </c>
      <c r="AR291" s="79" t="str">
        <f>IF(ISNUMBER(#REF!),#REF!,"-")</f>
        <v>-</v>
      </c>
      <c r="AS291" s="80" t="str">
        <f>IF(ISNUMBER(#REF!),#REF!,"-")</f>
        <v>-</v>
      </c>
      <c r="AT291" s="79" t="str">
        <f>IF(ISNUMBER(#REF!),#REF!,"-")</f>
        <v>-</v>
      </c>
      <c r="AU291" s="80" t="str">
        <f>IF(ISNUMBER(#REF!),#REF!,"-")</f>
        <v>-</v>
      </c>
      <c r="AV291" s="79" t="str">
        <f>IF(ISNUMBER(#REF!),#REF!,"-")</f>
        <v>-</v>
      </c>
      <c r="AW291" s="80" t="str">
        <f>IF(ISNUMBER(#REF!),#REF!,"-")</f>
        <v>-</v>
      </c>
      <c r="AX291" s="79" t="str">
        <f>IF(ISNUMBER(#REF!),#REF!,"-")</f>
        <v>-</v>
      </c>
      <c r="AY291" s="80" t="str">
        <f>IF(ISNUMBER(#REF!),#REF!,"-")</f>
        <v>-</v>
      </c>
      <c r="AZ291" s="79" t="str">
        <f>IF(ISNUMBER(#REF!),#REF!,"-")</f>
        <v>-</v>
      </c>
      <c r="BA291" s="80" t="str">
        <f>IF(ISNUMBER(#REF!),#REF!,"-")</f>
        <v>-</v>
      </c>
      <c r="BB291" s="79" t="str">
        <f>IF(ISNUMBER(#REF!),#REF!,"-")</f>
        <v>-</v>
      </c>
      <c r="BC291" s="80" t="str">
        <f>IF(ISNUMBER(#REF!),#REF!,"-")</f>
        <v>-</v>
      </c>
      <c r="BD291" s="79" t="str">
        <f>IF(ISNUMBER(#REF!),#REF!,"-")</f>
        <v>-</v>
      </c>
      <c r="BE291" s="80" t="str">
        <f>IF(ISNUMBER(#REF!),#REF!,"-")</f>
        <v>-</v>
      </c>
      <c r="BF291" s="79" t="str">
        <f>IF(ISNUMBER(#REF!),#REF!,"-")</f>
        <v>-</v>
      </c>
      <c r="BG291" s="80" t="str">
        <f>IF(ISNUMBER(#REF!),#REF!,"-")</f>
        <v>-</v>
      </c>
      <c r="BH291" s="79" t="str">
        <f>IF(ISNUMBER(#REF!),#REF!,"-")</f>
        <v>-</v>
      </c>
      <c r="BI291" s="80" t="str">
        <f>IF(ISNUMBER(#REF!),#REF!,"-")</f>
        <v>-</v>
      </c>
      <c r="BJ291" s="4"/>
      <c r="BK291" s="4"/>
      <c r="BL291" s="4"/>
      <c r="BM291" s="4"/>
      <c r="BN291" s="4"/>
      <c r="BO291" s="4"/>
      <c r="BP291" s="4"/>
      <c r="BQ291" s="4"/>
      <c r="BR291" s="4"/>
      <c r="BS291" s="4"/>
    </row>
    <row r="292" spans="7:71" s="88" customFormat="1" x14ac:dyDescent="0.25">
      <c r="G292" s="75">
        <v>129.5</v>
      </c>
      <c r="H292" s="79" t="str">
        <f>IF(ISNUMBER(#REF!),#REF!,"-")</f>
        <v>-</v>
      </c>
      <c r="I292" s="80" t="str">
        <f>IF(ISNUMBER(#REF!),#REF!,"-")</f>
        <v>-</v>
      </c>
      <c r="J292" s="79" t="str">
        <f>IF(ISNUMBER(#REF!),#REF!,"-")</f>
        <v>-</v>
      </c>
      <c r="K292" s="80" t="str">
        <f>IF(ISNUMBER(#REF!),#REF!,"-")</f>
        <v>-</v>
      </c>
      <c r="L292" s="79" t="str">
        <f>IF(ISNUMBER(#REF!),#REF!,"-")</f>
        <v>-</v>
      </c>
      <c r="M292" s="80" t="str">
        <f>IF(ISNUMBER(#REF!),#REF!,"-")</f>
        <v>-</v>
      </c>
      <c r="N292" s="79" t="str">
        <f>IF(ISNUMBER(#REF!),#REF!,"-")</f>
        <v>-</v>
      </c>
      <c r="O292" s="80" t="str">
        <f>IF(ISNUMBER(#REF!),#REF!,"-")</f>
        <v>-</v>
      </c>
      <c r="P292" s="79" t="str">
        <f>IF(ISNUMBER(#REF!),#REF!,"-")</f>
        <v>-</v>
      </c>
      <c r="Q292" s="80" t="str">
        <f>IF(ISNUMBER(#REF!),#REF!,"-")</f>
        <v>-</v>
      </c>
      <c r="R292" s="79" t="str">
        <f>IF(ISNUMBER(#REF!),#REF!,"-")</f>
        <v>-</v>
      </c>
      <c r="S292" s="80" t="str">
        <f>IF(ISNUMBER(#REF!),#REF!,"-")</f>
        <v>-</v>
      </c>
      <c r="T292" s="79" t="str">
        <f>IF(ISNUMBER(#REF!),#REF!,"-")</f>
        <v>-</v>
      </c>
      <c r="U292" s="80" t="str">
        <f>IF(ISNUMBER(#REF!),#REF!,"-")</f>
        <v>-</v>
      </c>
      <c r="V292" s="79" t="str">
        <f>IF(ISNUMBER(#REF!),#REF!,"-")</f>
        <v>-</v>
      </c>
      <c r="W292" s="80" t="str">
        <f>IF(ISNUMBER(#REF!),#REF!,"-")</f>
        <v>-</v>
      </c>
      <c r="X292" s="79" t="str">
        <f>IF(ISNUMBER(#REF!),#REF!,"-")</f>
        <v>-</v>
      </c>
      <c r="Y292" s="80" t="str">
        <f>IF(ISNUMBER(#REF!),#REF!,"-")</f>
        <v>-</v>
      </c>
      <c r="Z292" s="79" t="str">
        <f>IF(ISNUMBER(#REF!),#REF!,"-")</f>
        <v>-</v>
      </c>
      <c r="AA292" s="80" t="str">
        <f>IF(ISNUMBER(#REF!),#REF!,"-")</f>
        <v>-</v>
      </c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O292" s="75">
        <v>129.5</v>
      </c>
      <c r="AP292" s="79" t="str">
        <f>IF(ISNUMBER(#REF!),#REF!,"-")</f>
        <v>-</v>
      </c>
      <c r="AQ292" s="80" t="str">
        <f>IF(ISNUMBER(#REF!),#REF!,"-")</f>
        <v>-</v>
      </c>
      <c r="AR292" s="79" t="str">
        <f>IF(ISNUMBER(#REF!),#REF!,"-")</f>
        <v>-</v>
      </c>
      <c r="AS292" s="80" t="str">
        <f>IF(ISNUMBER(#REF!),#REF!,"-")</f>
        <v>-</v>
      </c>
      <c r="AT292" s="79" t="str">
        <f>IF(ISNUMBER(#REF!),#REF!,"-")</f>
        <v>-</v>
      </c>
      <c r="AU292" s="80" t="str">
        <f>IF(ISNUMBER(#REF!),#REF!,"-")</f>
        <v>-</v>
      </c>
      <c r="AV292" s="79" t="str">
        <f>IF(ISNUMBER(#REF!),#REF!,"-")</f>
        <v>-</v>
      </c>
      <c r="AW292" s="80" t="str">
        <f>IF(ISNUMBER(#REF!),#REF!,"-")</f>
        <v>-</v>
      </c>
      <c r="AX292" s="79" t="str">
        <f>IF(ISNUMBER(#REF!),#REF!,"-")</f>
        <v>-</v>
      </c>
      <c r="AY292" s="80" t="str">
        <f>IF(ISNUMBER(#REF!),#REF!,"-")</f>
        <v>-</v>
      </c>
      <c r="AZ292" s="79" t="str">
        <f>IF(ISNUMBER(#REF!),#REF!,"-")</f>
        <v>-</v>
      </c>
      <c r="BA292" s="80" t="str">
        <f>IF(ISNUMBER(#REF!),#REF!,"-")</f>
        <v>-</v>
      </c>
      <c r="BB292" s="79" t="str">
        <f>IF(ISNUMBER(#REF!),#REF!,"-")</f>
        <v>-</v>
      </c>
      <c r="BC292" s="80" t="str">
        <f>IF(ISNUMBER(#REF!),#REF!,"-")</f>
        <v>-</v>
      </c>
      <c r="BD292" s="79" t="str">
        <f>IF(ISNUMBER(#REF!),#REF!,"-")</f>
        <v>-</v>
      </c>
      <c r="BE292" s="80" t="str">
        <f>IF(ISNUMBER(#REF!),#REF!,"-")</f>
        <v>-</v>
      </c>
      <c r="BF292" s="79" t="str">
        <f>IF(ISNUMBER(#REF!),#REF!,"-")</f>
        <v>-</v>
      </c>
      <c r="BG292" s="80" t="str">
        <f>IF(ISNUMBER(#REF!),#REF!,"-")</f>
        <v>-</v>
      </c>
      <c r="BH292" s="79" t="str">
        <f>IF(ISNUMBER(#REF!),#REF!,"-")</f>
        <v>-</v>
      </c>
      <c r="BI292" s="80" t="str">
        <f>IF(ISNUMBER(#REF!),#REF!,"-")</f>
        <v>-</v>
      </c>
      <c r="BJ292" s="4"/>
      <c r="BK292" s="4"/>
      <c r="BL292" s="4"/>
      <c r="BM292" s="4"/>
      <c r="BN292" s="4"/>
      <c r="BO292" s="4"/>
      <c r="BP292" s="4"/>
      <c r="BQ292" s="4"/>
      <c r="BR292" s="4"/>
      <c r="BS292" s="4"/>
    </row>
    <row r="293" spans="7:71" s="88" customFormat="1" x14ac:dyDescent="0.25">
      <c r="G293" s="75">
        <v>130</v>
      </c>
      <c r="H293" s="79" t="str">
        <f>IF(ISNUMBER(#REF!),#REF!,"-")</f>
        <v>-</v>
      </c>
      <c r="I293" s="80" t="str">
        <f>IF(ISNUMBER(#REF!),#REF!,"-")</f>
        <v>-</v>
      </c>
      <c r="J293" s="79" t="str">
        <f>IF(ISNUMBER(#REF!),#REF!,"-")</f>
        <v>-</v>
      </c>
      <c r="K293" s="80" t="str">
        <f>IF(ISNUMBER(#REF!),#REF!,"-")</f>
        <v>-</v>
      </c>
      <c r="L293" s="79" t="str">
        <f>IF(ISNUMBER(#REF!),#REF!,"-")</f>
        <v>-</v>
      </c>
      <c r="M293" s="80" t="str">
        <f>IF(ISNUMBER(#REF!),#REF!,"-")</f>
        <v>-</v>
      </c>
      <c r="N293" s="79" t="str">
        <f>IF(ISNUMBER(#REF!),#REF!,"-")</f>
        <v>-</v>
      </c>
      <c r="O293" s="80" t="str">
        <f>IF(ISNUMBER(#REF!),#REF!,"-")</f>
        <v>-</v>
      </c>
      <c r="P293" s="79" t="str">
        <f>IF(ISNUMBER(#REF!),#REF!,"-")</f>
        <v>-</v>
      </c>
      <c r="Q293" s="80" t="str">
        <f>IF(ISNUMBER(#REF!),#REF!,"-")</f>
        <v>-</v>
      </c>
      <c r="R293" s="79" t="str">
        <f>IF(ISNUMBER(#REF!),#REF!,"-")</f>
        <v>-</v>
      </c>
      <c r="S293" s="80" t="str">
        <f>IF(ISNUMBER(#REF!),#REF!,"-")</f>
        <v>-</v>
      </c>
      <c r="T293" s="79" t="str">
        <f>IF(ISNUMBER(#REF!),#REF!,"-")</f>
        <v>-</v>
      </c>
      <c r="U293" s="80" t="str">
        <f>IF(ISNUMBER(#REF!),#REF!,"-")</f>
        <v>-</v>
      </c>
      <c r="V293" s="79" t="str">
        <f>IF(ISNUMBER(#REF!),#REF!,"-")</f>
        <v>-</v>
      </c>
      <c r="W293" s="80" t="str">
        <f>IF(ISNUMBER(#REF!),#REF!,"-")</f>
        <v>-</v>
      </c>
      <c r="X293" s="79" t="str">
        <f>IF(ISNUMBER(#REF!),#REF!,"-")</f>
        <v>-</v>
      </c>
      <c r="Y293" s="80" t="str">
        <f>IF(ISNUMBER(#REF!),#REF!,"-")</f>
        <v>-</v>
      </c>
      <c r="Z293" s="79" t="str">
        <f>IF(ISNUMBER(#REF!),#REF!,"-")</f>
        <v>-</v>
      </c>
      <c r="AA293" s="80" t="str">
        <f>IF(ISNUMBER(#REF!),#REF!,"-")</f>
        <v>-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O293" s="75">
        <v>130</v>
      </c>
      <c r="AP293" s="79" t="str">
        <f>IF(ISNUMBER(#REF!),#REF!,"-")</f>
        <v>-</v>
      </c>
      <c r="AQ293" s="80" t="str">
        <f>IF(ISNUMBER(#REF!),#REF!,"-")</f>
        <v>-</v>
      </c>
      <c r="AR293" s="79" t="str">
        <f>IF(ISNUMBER(#REF!),#REF!,"-")</f>
        <v>-</v>
      </c>
      <c r="AS293" s="80" t="str">
        <f>IF(ISNUMBER(#REF!),#REF!,"-")</f>
        <v>-</v>
      </c>
      <c r="AT293" s="79" t="str">
        <f>IF(ISNUMBER(#REF!),#REF!,"-")</f>
        <v>-</v>
      </c>
      <c r="AU293" s="80" t="str">
        <f>IF(ISNUMBER(#REF!),#REF!,"-")</f>
        <v>-</v>
      </c>
      <c r="AV293" s="79" t="str">
        <f>IF(ISNUMBER(#REF!),#REF!,"-")</f>
        <v>-</v>
      </c>
      <c r="AW293" s="80" t="str">
        <f>IF(ISNUMBER(#REF!),#REF!,"-")</f>
        <v>-</v>
      </c>
      <c r="AX293" s="79" t="str">
        <f>IF(ISNUMBER(#REF!),#REF!,"-")</f>
        <v>-</v>
      </c>
      <c r="AY293" s="80" t="str">
        <f>IF(ISNUMBER(#REF!),#REF!,"-")</f>
        <v>-</v>
      </c>
      <c r="AZ293" s="79" t="str">
        <f>IF(ISNUMBER(#REF!),#REF!,"-")</f>
        <v>-</v>
      </c>
      <c r="BA293" s="80" t="str">
        <f>IF(ISNUMBER(#REF!),#REF!,"-")</f>
        <v>-</v>
      </c>
      <c r="BB293" s="79" t="str">
        <f>IF(ISNUMBER(#REF!),#REF!,"-")</f>
        <v>-</v>
      </c>
      <c r="BC293" s="80" t="str">
        <f>IF(ISNUMBER(#REF!),#REF!,"-")</f>
        <v>-</v>
      </c>
      <c r="BD293" s="79" t="str">
        <f>IF(ISNUMBER(#REF!),#REF!,"-")</f>
        <v>-</v>
      </c>
      <c r="BE293" s="80" t="str">
        <f>IF(ISNUMBER(#REF!),#REF!,"-")</f>
        <v>-</v>
      </c>
      <c r="BF293" s="79" t="str">
        <f>IF(ISNUMBER(#REF!),#REF!,"-")</f>
        <v>-</v>
      </c>
      <c r="BG293" s="80" t="str">
        <f>IF(ISNUMBER(#REF!),#REF!,"-")</f>
        <v>-</v>
      </c>
      <c r="BH293" s="79" t="str">
        <f>IF(ISNUMBER(#REF!),#REF!,"-")</f>
        <v>-</v>
      </c>
      <c r="BI293" s="80" t="str">
        <f>IF(ISNUMBER(#REF!),#REF!,"-")</f>
        <v>-</v>
      </c>
      <c r="BJ293" s="4"/>
      <c r="BK293" s="4"/>
      <c r="BL293" s="4"/>
      <c r="BM293" s="4"/>
      <c r="BN293" s="4"/>
      <c r="BO293" s="4"/>
      <c r="BP293" s="4"/>
      <c r="BQ293" s="4"/>
      <c r="BR293" s="4"/>
      <c r="BS293" s="4"/>
    </row>
    <row r="294" spans="7:71" s="88" customFormat="1" x14ac:dyDescent="0.25">
      <c r="G294" s="75">
        <v>130.5</v>
      </c>
      <c r="H294" s="79" t="str">
        <f>IF(ISNUMBER(#REF!),#REF!,"-")</f>
        <v>-</v>
      </c>
      <c r="I294" s="80" t="str">
        <f>IF(ISNUMBER(#REF!),#REF!,"-")</f>
        <v>-</v>
      </c>
      <c r="J294" s="79" t="str">
        <f>IF(ISNUMBER(#REF!),#REF!,"-")</f>
        <v>-</v>
      </c>
      <c r="K294" s="80" t="str">
        <f>IF(ISNUMBER(#REF!),#REF!,"-")</f>
        <v>-</v>
      </c>
      <c r="L294" s="79" t="str">
        <f>IF(ISNUMBER(#REF!),#REF!,"-")</f>
        <v>-</v>
      </c>
      <c r="M294" s="80" t="str">
        <f>IF(ISNUMBER(#REF!),#REF!,"-")</f>
        <v>-</v>
      </c>
      <c r="N294" s="79" t="str">
        <f>IF(ISNUMBER(#REF!),#REF!,"-")</f>
        <v>-</v>
      </c>
      <c r="O294" s="80" t="str">
        <f>IF(ISNUMBER(#REF!),#REF!,"-")</f>
        <v>-</v>
      </c>
      <c r="P294" s="79" t="str">
        <f>IF(ISNUMBER(#REF!),#REF!,"-")</f>
        <v>-</v>
      </c>
      <c r="Q294" s="80" t="str">
        <f>IF(ISNUMBER(#REF!),#REF!,"-")</f>
        <v>-</v>
      </c>
      <c r="R294" s="79" t="str">
        <f>IF(ISNUMBER(#REF!),#REF!,"-")</f>
        <v>-</v>
      </c>
      <c r="S294" s="80" t="str">
        <f>IF(ISNUMBER(#REF!),#REF!,"-")</f>
        <v>-</v>
      </c>
      <c r="T294" s="79" t="str">
        <f>IF(ISNUMBER(#REF!),#REF!,"-")</f>
        <v>-</v>
      </c>
      <c r="U294" s="80" t="str">
        <f>IF(ISNUMBER(#REF!),#REF!,"-")</f>
        <v>-</v>
      </c>
      <c r="V294" s="79" t="str">
        <f>IF(ISNUMBER(#REF!),#REF!,"-")</f>
        <v>-</v>
      </c>
      <c r="W294" s="80" t="str">
        <f>IF(ISNUMBER(#REF!),#REF!,"-")</f>
        <v>-</v>
      </c>
      <c r="X294" s="79" t="str">
        <f>IF(ISNUMBER(#REF!),#REF!,"-")</f>
        <v>-</v>
      </c>
      <c r="Y294" s="80" t="str">
        <f>IF(ISNUMBER(#REF!),#REF!,"-")</f>
        <v>-</v>
      </c>
      <c r="Z294" s="79" t="str">
        <f>IF(ISNUMBER(#REF!),#REF!,"-")</f>
        <v>-</v>
      </c>
      <c r="AA294" s="80" t="str">
        <f>IF(ISNUMBER(#REF!),#REF!,"-")</f>
        <v>-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O294" s="75">
        <v>130.5</v>
      </c>
      <c r="AP294" s="79" t="str">
        <f>IF(ISNUMBER(#REF!),#REF!,"-")</f>
        <v>-</v>
      </c>
      <c r="AQ294" s="80" t="str">
        <f>IF(ISNUMBER(#REF!),#REF!,"-")</f>
        <v>-</v>
      </c>
      <c r="AR294" s="79" t="str">
        <f>IF(ISNUMBER(#REF!),#REF!,"-")</f>
        <v>-</v>
      </c>
      <c r="AS294" s="80" t="str">
        <f>IF(ISNUMBER(#REF!),#REF!,"-")</f>
        <v>-</v>
      </c>
      <c r="AT294" s="79" t="str">
        <f>IF(ISNUMBER(#REF!),#REF!,"-")</f>
        <v>-</v>
      </c>
      <c r="AU294" s="80" t="str">
        <f>IF(ISNUMBER(#REF!),#REF!,"-")</f>
        <v>-</v>
      </c>
      <c r="AV294" s="79" t="str">
        <f>IF(ISNUMBER(#REF!),#REF!,"-")</f>
        <v>-</v>
      </c>
      <c r="AW294" s="80" t="str">
        <f>IF(ISNUMBER(#REF!),#REF!,"-")</f>
        <v>-</v>
      </c>
      <c r="AX294" s="79" t="str">
        <f>IF(ISNUMBER(#REF!),#REF!,"-")</f>
        <v>-</v>
      </c>
      <c r="AY294" s="80" t="str">
        <f>IF(ISNUMBER(#REF!),#REF!,"-")</f>
        <v>-</v>
      </c>
      <c r="AZ294" s="79" t="str">
        <f>IF(ISNUMBER(#REF!),#REF!,"-")</f>
        <v>-</v>
      </c>
      <c r="BA294" s="80" t="str">
        <f>IF(ISNUMBER(#REF!),#REF!,"-")</f>
        <v>-</v>
      </c>
      <c r="BB294" s="79" t="str">
        <f>IF(ISNUMBER(#REF!),#REF!,"-")</f>
        <v>-</v>
      </c>
      <c r="BC294" s="80" t="str">
        <f>IF(ISNUMBER(#REF!),#REF!,"-")</f>
        <v>-</v>
      </c>
      <c r="BD294" s="79" t="str">
        <f>IF(ISNUMBER(#REF!),#REF!,"-")</f>
        <v>-</v>
      </c>
      <c r="BE294" s="80" t="str">
        <f>IF(ISNUMBER(#REF!),#REF!,"-")</f>
        <v>-</v>
      </c>
      <c r="BF294" s="79" t="str">
        <f>IF(ISNUMBER(#REF!),#REF!,"-")</f>
        <v>-</v>
      </c>
      <c r="BG294" s="80" t="str">
        <f>IF(ISNUMBER(#REF!),#REF!,"-")</f>
        <v>-</v>
      </c>
      <c r="BH294" s="79" t="str">
        <f>IF(ISNUMBER(#REF!),#REF!,"-")</f>
        <v>-</v>
      </c>
      <c r="BI294" s="80" t="str">
        <f>IF(ISNUMBER(#REF!),#REF!,"-")</f>
        <v>-</v>
      </c>
      <c r="BJ294" s="4"/>
      <c r="BK294" s="4"/>
      <c r="BL294" s="4"/>
      <c r="BM294" s="4"/>
      <c r="BN294" s="4"/>
      <c r="BO294" s="4"/>
      <c r="BP294" s="4"/>
      <c r="BQ294" s="4"/>
      <c r="BR294" s="4"/>
      <c r="BS294" s="4"/>
    </row>
    <row r="295" spans="7:71" s="88" customFormat="1" x14ac:dyDescent="0.25">
      <c r="G295" s="75">
        <v>131</v>
      </c>
      <c r="H295" s="79" t="str">
        <f>IF(ISNUMBER(#REF!),#REF!,"-")</f>
        <v>-</v>
      </c>
      <c r="I295" s="80" t="str">
        <f>IF(ISNUMBER(#REF!),#REF!,"-")</f>
        <v>-</v>
      </c>
      <c r="J295" s="79" t="str">
        <f>IF(ISNUMBER(#REF!),#REF!,"-")</f>
        <v>-</v>
      </c>
      <c r="K295" s="80" t="str">
        <f>IF(ISNUMBER(#REF!),#REF!,"-")</f>
        <v>-</v>
      </c>
      <c r="L295" s="79" t="str">
        <f>IF(ISNUMBER(#REF!),#REF!,"-")</f>
        <v>-</v>
      </c>
      <c r="M295" s="80" t="str">
        <f>IF(ISNUMBER(#REF!),#REF!,"-")</f>
        <v>-</v>
      </c>
      <c r="N295" s="79" t="str">
        <f>IF(ISNUMBER(#REF!),#REF!,"-")</f>
        <v>-</v>
      </c>
      <c r="O295" s="80" t="str">
        <f>IF(ISNUMBER(#REF!),#REF!,"-")</f>
        <v>-</v>
      </c>
      <c r="P295" s="79" t="str">
        <f>IF(ISNUMBER(#REF!),#REF!,"-")</f>
        <v>-</v>
      </c>
      <c r="Q295" s="80" t="str">
        <f>IF(ISNUMBER(#REF!),#REF!,"-")</f>
        <v>-</v>
      </c>
      <c r="R295" s="79" t="str">
        <f>IF(ISNUMBER(#REF!),#REF!,"-")</f>
        <v>-</v>
      </c>
      <c r="S295" s="80" t="str">
        <f>IF(ISNUMBER(#REF!),#REF!,"-")</f>
        <v>-</v>
      </c>
      <c r="T295" s="79" t="str">
        <f>IF(ISNUMBER(#REF!),#REF!,"-")</f>
        <v>-</v>
      </c>
      <c r="U295" s="80" t="str">
        <f>IF(ISNUMBER(#REF!),#REF!,"-")</f>
        <v>-</v>
      </c>
      <c r="V295" s="79" t="str">
        <f>IF(ISNUMBER(#REF!),#REF!,"-")</f>
        <v>-</v>
      </c>
      <c r="W295" s="80" t="str">
        <f>IF(ISNUMBER(#REF!),#REF!,"-")</f>
        <v>-</v>
      </c>
      <c r="X295" s="79" t="str">
        <f>IF(ISNUMBER(#REF!),#REF!,"-")</f>
        <v>-</v>
      </c>
      <c r="Y295" s="80" t="str">
        <f>IF(ISNUMBER(#REF!),#REF!,"-")</f>
        <v>-</v>
      </c>
      <c r="Z295" s="79" t="str">
        <f>IF(ISNUMBER(#REF!),#REF!,"-")</f>
        <v>-</v>
      </c>
      <c r="AA295" s="80" t="str">
        <f>IF(ISNUMBER(#REF!),#REF!,"-")</f>
        <v>-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O295" s="75">
        <v>131</v>
      </c>
      <c r="AP295" s="79" t="str">
        <f>IF(ISNUMBER(#REF!),#REF!,"-")</f>
        <v>-</v>
      </c>
      <c r="AQ295" s="80" t="str">
        <f>IF(ISNUMBER(#REF!),#REF!,"-")</f>
        <v>-</v>
      </c>
      <c r="AR295" s="79" t="str">
        <f>IF(ISNUMBER(#REF!),#REF!,"-")</f>
        <v>-</v>
      </c>
      <c r="AS295" s="80" t="str">
        <f>IF(ISNUMBER(#REF!),#REF!,"-")</f>
        <v>-</v>
      </c>
      <c r="AT295" s="79" t="str">
        <f>IF(ISNUMBER(#REF!),#REF!,"-")</f>
        <v>-</v>
      </c>
      <c r="AU295" s="80" t="str">
        <f>IF(ISNUMBER(#REF!),#REF!,"-")</f>
        <v>-</v>
      </c>
      <c r="AV295" s="79" t="str">
        <f>IF(ISNUMBER(#REF!),#REF!,"-")</f>
        <v>-</v>
      </c>
      <c r="AW295" s="80" t="str">
        <f>IF(ISNUMBER(#REF!),#REF!,"-")</f>
        <v>-</v>
      </c>
      <c r="AX295" s="79" t="str">
        <f>IF(ISNUMBER(#REF!),#REF!,"-")</f>
        <v>-</v>
      </c>
      <c r="AY295" s="80" t="str">
        <f>IF(ISNUMBER(#REF!),#REF!,"-")</f>
        <v>-</v>
      </c>
      <c r="AZ295" s="79" t="str">
        <f>IF(ISNUMBER(#REF!),#REF!,"-")</f>
        <v>-</v>
      </c>
      <c r="BA295" s="80" t="str">
        <f>IF(ISNUMBER(#REF!),#REF!,"-")</f>
        <v>-</v>
      </c>
      <c r="BB295" s="79" t="str">
        <f>IF(ISNUMBER(#REF!),#REF!,"-")</f>
        <v>-</v>
      </c>
      <c r="BC295" s="80" t="str">
        <f>IF(ISNUMBER(#REF!),#REF!,"-")</f>
        <v>-</v>
      </c>
      <c r="BD295" s="79" t="str">
        <f>IF(ISNUMBER(#REF!),#REF!,"-")</f>
        <v>-</v>
      </c>
      <c r="BE295" s="80" t="str">
        <f>IF(ISNUMBER(#REF!),#REF!,"-")</f>
        <v>-</v>
      </c>
      <c r="BF295" s="79" t="str">
        <f>IF(ISNUMBER(#REF!),#REF!,"-")</f>
        <v>-</v>
      </c>
      <c r="BG295" s="80" t="str">
        <f>IF(ISNUMBER(#REF!),#REF!,"-")</f>
        <v>-</v>
      </c>
      <c r="BH295" s="79" t="str">
        <f>IF(ISNUMBER(#REF!),#REF!,"-")</f>
        <v>-</v>
      </c>
      <c r="BI295" s="80" t="str">
        <f>IF(ISNUMBER(#REF!),#REF!,"-")</f>
        <v>-</v>
      </c>
      <c r="BJ295" s="4"/>
      <c r="BK295" s="4"/>
      <c r="BL295" s="4"/>
      <c r="BM295" s="4"/>
      <c r="BN295" s="4"/>
      <c r="BO295" s="4"/>
      <c r="BP295" s="4"/>
      <c r="BQ295" s="4"/>
      <c r="BR295" s="4"/>
      <c r="BS295" s="4"/>
    </row>
    <row r="296" spans="7:71" s="88" customFormat="1" x14ac:dyDescent="0.25">
      <c r="G296" s="75">
        <v>131.5</v>
      </c>
      <c r="H296" s="79" t="str">
        <f>IF(ISNUMBER(#REF!),#REF!,"-")</f>
        <v>-</v>
      </c>
      <c r="I296" s="80" t="str">
        <f>IF(ISNUMBER(#REF!),#REF!,"-")</f>
        <v>-</v>
      </c>
      <c r="J296" s="79" t="str">
        <f>IF(ISNUMBER(#REF!),#REF!,"-")</f>
        <v>-</v>
      </c>
      <c r="K296" s="80" t="str">
        <f>IF(ISNUMBER(#REF!),#REF!,"-")</f>
        <v>-</v>
      </c>
      <c r="L296" s="79" t="str">
        <f>IF(ISNUMBER(#REF!),#REF!,"-")</f>
        <v>-</v>
      </c>
      <c r="M296" s="80" t="str">
        <f>IF(ISNUMBER(#REF!),#REF!,"-")</f>
        <v>-</v>
      </c>
      <c r="N296" s="79" t="str">
        <f>IF(ISNUMBER(#REF!),#REF!,"-")</f>
        <v>-</v>
      </c>
      <c r="O296" s="80" t="str">
        <f>IF(ISNUMBER(#REF!),#REF!,"-")</f>
        <v>-</v>
      </c>
      <c r="P296" s="79" t="str">
        <f>IF(ISNUMBER(#REF!),#REF!,"-")</f>
        <v>-</v>
      </c>
      <c r="Q296" s="80" t="str">
        <f>IF(ISNUMBER(#REF!),#REF!,"-")</f>
        <v>-</v>
      </c>
      <c r="R296" s="79" t="str">
        <f>IF(ISNUMBER(#REF!),#REF!,"-")</f>
        <v>-</v>
      </c>
      <c r="S296" s="80" t="str">
        <f>IF(ISNUMBER(#REF!),#REF!,"-")</f>
        <v>-</v>
      </c>
      <c r="T296" s="79" t="str">
        <f>IF(ISNUMBER(#REF!),#REF!,"-")</f>
        <v>-</v>
      </c>
      <c r="U296" s="80" t="str">
        <f>IF(ISNUMBER(#REF!),#REF!,"-")</f>
        <v>-</v>
      </c>
      <c r="V296" s="79" t="str">
        <f>IF(ISNUMBER(#REF!),#REF!,"-")</f>
        <v>-</v>
      </c>
      <c r="W296" s="80" t="str">
        <f>IF(ISNUMBER(#REF!),#REF!,"-")</f>
        <v>-</v>
      </c>
      <c r="X296" s="79" t="str">
        <f>IF(ISNUMBER(#REF!),#REF!,"-")</f>
        <v>-</v>
      </c>
      <c r="Y296" s="80" t="str">
        <f>IF(ISNUMBER(#REF!),#REF!,"-")</f>
        <v>-</v>
      </c>
      <c r="Z296" s="79" t="str">
        <f>IF(ISNUMBER(#REF!),#REF!,"-")</f>
        <v>-</v>
      </c>
      <c r="AA296" s="80" t="str">
        <f>IF(ISNUMBER(#REF!),#REF!,"-")</f>
        <v>-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O296" s="75">
        <v>131.5</v>
      </c>
      <c r="AP296" s="79" t="str">
        <f>IF(ISNUMBER(#REF!),#REF!,"-")</f>
        <v>-</v>
      </c>
      <c r="AQ296" s="80" t="str">
        <f>IF(ISNUMBER(#REF!),#REF!,"-")</f>
        <v>-</v>
      </c>
      <c r="AR296" s="79" t="str">
        <f>IF(ISNUMBER(#REF!),#REF!,"-")</f>
        <v>-</v>
      </c>
      <c r="AS296" s="80" t="str">
        <f>IF(ISNUMBER(#REF!),#REF!,"-")</f>
        <v>-</v>
      </c>
      <c r="AT296" s="79" t="str">
        <f>IF(ISNUMBER(#REF!),#REF!,"-")</f>
        <v>-</v>
      </c>
      <c r="AU296" s="80" t="str">
        <f>IF(ISNUMBER(#REF!),#REF!,"-")</f>
        <v>-</v>
      </c>
      <c r="AV296" s="79" t="str">
        <f>IF(ISNUMBER(#REF!),#REF!,"-")</f>
        <v>-</v>
      </c>
      <c r="AW296" s="80" t="str">
        <f>IF(ISNUMBER(#REF!),#REF!,"-")</f>
        <v>-</v>
      </c>
      <c r="AX296" s="79" t="str">
        <f>IF(ISNUMBER(#REF!),#REF!,"-")</f>
        <v>-</v>
      </c>
      <c r="AY296" s="80" t="str">
        <f>IF(ISNUMBER(#REF!),#REF!,"-")</f>
        <v>-</v>
      </c>
      <c r="AZ296" s="79" t="str">
        <f>IF(ISNUMBER(#REF!),#REF!,"-")</f>
        <v>-</v>
      </c>
      <c r="BA296" s="80" t="str">
        <f>IF(ISNUMBER(#REF!),#REF!,"-")</f>
        <v>-</v>
      </c>
      <c r="BB296" s="79" t="str">
        <f>IF(ISNUMBER(#REF!),#REF!,"-")</f>
        <v>-</v>
      </c>
      <c r="BC296" s="80" t="str">
        <f>IF(ISNUMBER(#REF!),#REF!,"-")</f>
        <v>-</v>
      </c>
      <c r="BD296" s="79" t="str">
        <f>IF(ISNUMBER(#REF!),#REF!,"-")</f>
        <v>-</v>
      </c>
      <c r="BE296" s="80" t="str">
        <f>IF(ISNUMBER(#REF!),#REF!,"-")</f>
        <v>-</v>
      </c>
      <c r="BF296" s="79" t="str">
        <f>IF(ISNUMBER(#REF!),#REF!,"-")</f>
        <v>-</v>
      </c>
      <c r="BG296" s="80" t="str">
        <f>IF(ISNUMBER(#REF!),#REF!,"-")</f>
        <v>-</v>
      </c>
      <c r="BH296" s="79" t="str">
        <f>IF(ISNUMBER(#REF!),#REF!,"-")</f>
        <v>-</v>
      </c>
      <c r="BI296" s="80" t="str">
        <f>IF(ISNUMBER(#REF!),#REF!,"-")</f>
        <v>-</v>
      </c>
      <c r="BJ296" s="4"/>
      <c r="BK296" s="4"/>
      <c r="BL296" s="4"/>
      <c r="BM296" s="4"/>
      <c r="BN296" s="4"/>
      <c r="BO296" s="4"/>
      <c r="BP296" s="4"/>
      <c r="BQ296" s="4"/>
      <c r="BR296" s="4"/>
      <c r="BS296" s="4"/>
    </row>
    <row r="297" spans="7:71" s="88" customFormat="1" x14ac:dyDescent="0.25">
      <c r="G297" s="75">
        <v>132</v>
      </c>
      <c r="H297" s="79" t="str">
        <f>IF(ISNUMBER(#REF!),#REF!,"-")</f>
        <v>-</v>
      </c>
      <c r="I297" s="80" t="str">
        <f>IF(ISNUMBER(#REF!),#REF!,"-")</f>
        <v>-</v>
      </c>
      <c r="J297" s="79" t="str">
        <f>IF(ISNUMBER(#REF!),#REF!,"-")</f>
        <v>-</v>
      </c>
      <c r="K297" s="80" t="str">
        <f>IF(ISNUMBER(#REF!),#REF!,"-")</f>
        <v>-</v>
      </c>
      <c r="L297" s="79" t="str">
        <f>IF(ISNUMBER(#REF!),#REF!,"-")</f>
        <v>-</v>
      </c>
      <c r="M297" s="80" t="str">
        <f>IF(ISNUMBER(#REF!),#REF!,"-")</f>
        <v>-</v>
      </c>
      <c r="N297" s="79" t="str">
        <f>IF(ISNUMBER(#REF!),#REF!,"-")</f>
        <v>-</v>
      </c>
      <c r="O297" s="80" t="str">
        <f>IF(ISNUMBER(#REF!),#REF!,"-")</f>
        <v>-</v>
      </c>
      <c r="P297" s="79" t="str">
        <f>IF(ISNUMBER(#REF!),#REF!,"-")</f>
        <v>-</v>
      </c>
      <c r="Q297" s="80" t="str">
        <f>IF(ISNUMBER(#REF!),#REF!,"-")</f>
        <v>-</v>
      </c>
      <c r="R297" s="79" t="str">
        <f>IF(ISNUMBER(#REF!),#REF!,"-")</f>
        <v>-</v>
      </c>
      <c r="S297" s="80" t="str">
        <f>IF(ISNUMBER(#REF!),#REF!,"-")</f>
        <v>-</v>
      </c>
      <c r="T297" s="79" t="str">
        <f>IF(ISNUMBER(#REF!),#REF!,"-")</f>
        <v>-</v>
      </c>
      <c r="U297" s="80" t="str">
        <f>IF(ISNUMBER(#REF!),#REF!,"-")</f>
        <v>-</v>
      </c>
      <c r="V297" s="79" t="str">
        <f>IF(ISNUMBER(#REF!),#REF!,"-")</f>
        <v>-</v>
      </c>
      <c r="W297" s="80" t="str">
        <f>IF(ISNUMBER(#REF!),#REF!,"-")</f>
        <v>-</v>
      </c>
      <c r="X297" s="79" t="str">
        <f>IF(ISNUMBER(#REF!),#REF!,"-")</f>
        <v>-</v>
      </c>
      <c r="Y297" s="80" t="str">
        <f>IF(ISNUMBER(#REF!),#REF!,"-")</f>
        <v>-</v>
      </c>
      <c r="Z297" s="79" t="str">
        <f>IF(ISNUMBER(#REF!),#REF!,"-")</f>
        <v>-</v>
      </c>
      <c r="AA297" s="80" t="str">
        <f>IF(ISNUMBER(#REF!),#REF!,"-")</f>
        <v>-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O297" s="75">
        <v>132</v>
      </c>
      <c r="AP297" s="79" t="str">
        <f>IF(ISNUMBER(#REF!),#REF!,"-")</f>
        <v>-</v>
      </c>
      <c r="AQ297" s="80" t="str">
        <f>IF(ISNUMBER(#REF!),#REF!,"-")</f>
        <v>-</v>
      </c>
      <c r="AR297" s="79" t="str">
        <f>IF(ISNUMBER(#REF!),#REF!,"-")</f>
        <v>-</v>
      </c>
      <c r="AS297" s="80" t="str">
        <f>IF(ISNUMBER(#REF!),#REF!,"-")</f>
        <v>-</v>
      </c>
      <c r="AT297" s="79" t="str">
        <f>IF(ISNUMBER(#REF!),#REF!,"-")</f>
        <v>-</v>
      </c>
      <c r="AU297" s="80" t="str">
        <f>IF(ISNUMBER(#REF!),#REF!,"-")</f>
        <v>-</v>
      </c>
      <c r="AV297" s="79" t="str">
        <f>IF(ISNUMBER(#REF!),#REF!,"-")</f>
        <v>-</v>
      </c>
      <c r="AW297" s="80" t="str">
        <f>IF(ISNUMBER(#REF!),#REF!,"-")</f>
        <v>-</v>
      </c>
      <c r="AX297" s="79" t="str">
        <f>IF(ISNUMBER(#REF!),#REF!,"-")</f>
        <v>-</v>
      </c>
      <c r="AY297" s="80" t="str">
        <f>IF(ISNUMBER(#REF!),#REF!,"-")</f>
        <v>-</v>
      </c>
      <c r="AZ297" s="79" t="str">
        <f>IF(ISNUMBER(#REF!),#REF!,"-")</f>
        <v>-</v>
      </c>
      <c r="BA297" s="80" t="str">
        <f>IF(ISNUMBER(#REF!),#REF!,"-")</f>
        <v>-</v>
      </c>
      <c r="BB297" s="79" t="str">
        <f>IF(ISNUMBER(#REF!),#REF!,"-")</f>
        <v>-</v>
      </c>
      <c r="BC297" s="80" t="str">
        <f>IF(ISNUMBER(#REF!),#REF!,"-")</f>
        <v>-</v>
      </c>
      <c r="BD297" s="79" t="str">
        <f>IF(ISNUMBER(#REF!),#REF!,"-")</f>
        <v>-</v>
      </c>
      <c r="BE297" s="80" t="str">
        <f>IF(ISNUMBER(#REF!),#REF!,"-")</f>
        <v>-</v>
      </c>
      <c r="BF297" s="79" t="str">
        <f>IF(ISNUMBER(#REF!),#REF!,"-")</f>
        <v>-</v>
      </c>
      <c r="BG297" s="80" t="str">
        <f>IF(ISNUMBER(#REF!),#REF!,"-")</f>
        <v>-</v>
      </c>
      <c r="BH297" s="79" t="str">
        <f>IF(ISNUMBER(#REF!),#REF!,"-")</f>
        <v>-</v>
      </c>
      <c r="BI297" s="80" t="str">
        <f>IF(ISNUMBER(#REF!),#REF!,"-")</f>
        <v>-</v>
      </c>
      <c r="BJ297" s="4"/>
      <c r="BK297" s="4"/>
      <c r="BL297" s="4"/>
      <c r="BM297" s="4"/>
      <c r="BN297" s="4"/>
      <c r="BO297" s="4"/>
      <c r="BP297" s="4"/>
      <c r="BQ297" s="4"/>
      <c r="BR297" s="4"/>
      <c r="BS297" s="4"/>
    </row>
    <row r="298" spans="7:71" s="88" customFormat="1" x14ac:dyDescent="0.25">
      <c r="G298" s="75">
        <v>132.5</v>
      </c>
      <c r="H298" s="79" t="str">
        <f>IF(ISNUMBER(#REF!),#REF!,"-")</f>
        <v>-</v>
      </c>
      <c r="I298" s="80" t="str">
        <f>IF(ISNUMBER(#REF!),#REF!,"-")</f>
        <v>-</v>
      </c>
      <c r="J298" s="79" t="str">
        <f>IF(ISNUMBER(#REF!),#REF!,"-")</f>
        <v>-</v>
      </c>
      <c r="K298" s="80" t="str">
        <f>IF(ISNUMBER(#REF!),#REF!,"-")</f>
        <v>-</v>
      </c>
      <c r="L298" s="79" t="str">
        <f>IF(ISNUMBER(#REF!),#REF!,"-")</f>
        <v>-</v>
      </c>
      <c r="M298" s="80" t="str">
        <f>IF(ISNUMBER(#REF!),#REF!,"-")</f>
        <v>-</v>
      </c>
      <c r="N298" s="79" t="str">
        <f>IF(ISNUMBER(#REF!),#REF!,"-")</f>
        <v>-</v>
      </c>
      <c r="O298" s="80" t="str">
        <f>IF(ISNUMBER(#REF!),#REF!,"-")</f>
        <v>-</v>
      </c>
      <c r="P298" s="79" t="str">
        <f>IF(ISNUMBER(#REF!),#REF!,"-")</f>
        <v>-</v>
      </c>
      <c r="Q298" s="80" t="str">
        <f>IF(ISNUMBER(#REF!),#REF!,"-")</f>
        <v>-</v>
      </c>
      <c r="R298" s="79" t="str">
        <f>IF(ISNUMBER(#REF!),#REF!,"-")</f>
        <v>-</v>
      </c>
      <c r="S298" s="80" t="str">
        <f>IF(ISNUMBER(#REF!),#REF!,"-")</f>
        <v>-</v>
      </c>
      <c r="T298" s="79" t="str">
        <f>IF(ISNUMBER(#REF!),#REF!,"-")</f>
        <v>-</v>
      </c>
      <c r="U298" s="80" t="str">
        <f>IF(ISNUMBER(#REF!),#REF!,"-")</f>
        <v>-</v>
      </c>
      <c r="V298" s="79" t="str">
        <f>IF(ISNUMBER(#REF!),#REF!,"-")</f>
        <v>-</v>
      </c>
      <c r="W298" s="80" t="str">
        <f>IF(ISNUMBER(#REF!),#REF!,"-")</f>
        <v>-</v>
      </c>
      <c r="X298" s="79" t="str">
        <f>IF(ISNUMBER(#REF!),#REF!,"-")</f>
        <v>-</v>
      </c>
      <c r="Y298" s="80" t="str">
        <f>IF(ISNUMBER(#REF!),#REF!,"-")</f>
        <v>-</v>
      </c>
      <c r="Z298" s="79" t="str">
        <f>IF(ISNUMBER(#REF!),#REF!,"-")</f>
        <v>-</v>
      </c>
      <c r="AA298" s="80" t="str">
        <f>IF(ISNUMBER(#REF!),#REF!,"-")</f>
        <v>-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O298" s="75">
        <v>132.5</v>
      </c>
      <c r="AP298" s="79" t="str">
        <f>IF(ISNUMBER(#REF!),#REF!,"-")</f>
        <v>-</v>
      </c>
      <c r="AQ298" s="80" t="str">
        <f>IF(ISNUMBER(#REF!),#REF!,"-")</f>
        <v>-</v>
      </c>
      <c r="AR298" s="79" t="str">
        <f>IF(ISNUMBER(#REF!),#REF!,"-")</f>
        <v>-</v>
      </c>
      <c r="AS298" s="80" t="str">
        <f>IF(ISNUMBER(#REF!),#REF!,"-")</f>
        <v>-</v>
      </c>
      <c r="AT298" s="79" t="str">
        <f>IF(ISNUMBER(#REF!),#REF!,"-")</f>
        <v>-</v>
      </c>
      <c r="AU298" s="80" t="str">
        <f>IF(ISNUMBER(#REF!),#REF!,"-")</f>
        <v>-</v>
      </c>
      <c r="AV298" s="79" t="str">
        <f>IF(ISNUMBER(#REF!),#REF!,"-")</f>
        <v>-</v>
      </c>
      <c r="AW298" s="80" t="str">
        <f>IF(ISNUMBER(#REF!),#REF!,"-")</f>
        <v>-</v>
      </c>
      <c r="AX298" s="79" t="str">
        <f>IF(ISNUMBER(#REF!),#REF!,"-")</f>
        <v>-</v>
      </c>
      <c r="AY298" s="80" t="str">
        <f>IF(ISNUMBER(#REF!),#REF!,"-")</f>
        <v>-</v>
      </c>
      <c r="AZ298" s="79" t="str">
        <f>IF(ISNUMBER(#REF!),#REF!,"-")</f>
        <v>-</v>
      </c>
      <c r="BA298" s="80" t="str">
        <f>IF(ISNUMBER(#REF!),#REF!,"-")</f>
        <v>-</v>
      </c>
      <c r="BB298" s="79" t="str">
        <f>IF(ISNUMBER(#REF!),#REF!,"-")</f>
        <v>-</v>
      </c>
      <c r="BC298" s="80" t="str">
        <f>IF(ISNUMBER(#REF!),#REF!,"-")</f>
        <v>-</v>
      </c>
      <c r="BD298" s="79" t="str">
        <f>IF(ISNUMBER(#REF!),#REF!,"-")</f>
        <v>-</v>
      </c>
      <c r="BE298" s="80" t="str">
        <f>IF(ISNUMBER(#REF!),#REF!,"-")</f>
        <v>-</v>
      </c>
      <c r="BF298" s="79" t="str">
        <f>IF(ISNUMBER(#REF!),#REF!,"-")</f>
        <v>-</v>
      </c>
      <c r="BG298" s="80" t="str">
        <f>IF(ISNUMBER(#REF!),#REF!,"-")</f>
        <v>-</v>
      </c>
      <c r="BH298" s="79" t="str">
        <f>IF(ISNUMBER(#REF!),#REF!,"-")</f>
        <v>-</v>
      </c>
      <c r="BI298" s="80" t="str">
        <f>IF(ISNUMBER(#REF!),#REF!,"-")</f>
        <v>-</v>
      </c>
      <c r="BJ298" s="4"/>
      <c r="BK298" s="4"/>
      <c r="BL298" s="4"/>
      <c r="BM298" s="4"/>
      <c r="BN298" s="4"/>
      <c r="BO298" s="4"/>
      <c r="BP298" s="4"/>
      <c r="BQ298" s="4"/>
      <c r="BR298" s="4"/>
      <c r="BS298" s="4"/>
    </row>
    <row r="299" spans="7:71" s="88" customFormat="1" x14ac:dyDescent="0.25">
      <c r="G299" s="75">
        <v>133</v>
      </c>
      <c r="H299" s="79" t="str">
        <f>IF(ISNUMBER(#REF!),#REF!,"-")</f>
        <v>-</v>
      </c>
      <c r="I299" s="80" t="str">
        <f>IF(ISNUMBER(#REF!),#REF!,"-")</f>
        <v>-</v>
      </c>
      <c r="J299" s="79" t="str">
        <f>IF(ISNUMBER(#REF!),#REF!,"-")</f>
        <v>-</v>
      </c>
      <c r="K299" s="80" t="str">
        <f>IF(ISNUMBER(#REF!),#REF!,"-")</f>
        <v>-</v>
      </c>
      <c r="L299" s="79" t="str">
        <f>IF(ISNUMBER(#REF!),#REF!,"-")</f>
        <v>-</v>
      </c>
      <c r="M299" s="80" t="str">
        <f>IF(ISNUMBER(#REF!),#REF!,"-")</f>
        <v>-</v>
      </c>
      <c r="N299" s="79" t="str">
        <f>IF(ISNUMBER(#REF!),#REF!,"-")</f>
        <v>-</v>
      </c>
      <c r="O299" s="80" t="str">
        <f>IF(ISNUMBER(#REF!),#REF!,"-")</f>
        <v>-</v>
      </c>
      <c r="P299" s="79" t="str">
        <f>IF(ISNUMBER(#REF!),#REF!,"-")</f>
        <v>-</v>
      </c>
      <c r="Q299" s="80" t="str">
        <f>IF(ISNUMBER(#REF!),#REF!,"-")</f>
        <v>-</v>
      </c>
      <c r="R299" s="79" t="str">
        <f>IF(ISNUMBER(#REF!),#REF!,"-")</f>
        <v>-</v>
      </c>
      <c r="S299" s="80" t="str">
        <f>IF(ISNUMBER(#REF!),#REF!,"-")</f>
        <v>-</v>
      </c>
      <c r="T299" s="79" t="str">
        <f>IF(ISNUMBER(#REF!),#REF!,"-")</f>
        <v>-</v>
      </c>
      <c r="U299" s="80" t="str">
        <f>IF(ISNUMBER(#REF!),#REF!,"-")</f>
        <v>-</v>
      </c>
      <c r="V299" s="79" t="str">
        <f>IF(ISNUMBER(#REF!),#REF!,"-")</f>
        <v>-</v>
      </c>
      <c r="W299" s="80" t="str">
        <f>IF(ISNUMBER(#REF!),#REF!,"-")</f>
        <v>-</v>
      </c>
      <c r="X299" s="79" t="str">
        <f>IF(ISNUMBER(#REF!),#REF!,"-")</f>
        <v>-</v>
      </c>
      <c r="Y299" s="80" t="str">
        <f>IF(ISNUMBER(#REF!),#REF!,"-")</f>
        <v>-</v>
      </c>
      <c r="Z299" s="79" t="str">
        <f>IF(ISNUMBER(#REF!),#REF!,"-")</f>
        <v>-</v>
      </c>
      <c r="AA299" s="80" t="str">
        <f>IF(ISNUMBER(#REF!),#REF!,"-")</f>
        <v>-</v>
      </c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O299" s="75">
        <v>133</v>
      </c>
      <c r="AP299" s="79" t="str">
        <f>IF(ISNUMBER(#REF!),#REF!,"-")</f>
        <v>-</v>
      </c>
      <c r="AQ299" s="80" t="str">
        <f>IF(ISNUMBER(#REF!),#REF!,"-")</f>
        <v>-</v>
      </c>
      <c r="AR299" s="79" t="str">
        <f>IF(ISNUMBER(#REF!),#REF!,"-")</f>
        <v>-</v>
      </c>
      <c r="AS299" s="80" t="str">
        <f>IF(ISNUMBER(#REF!),#REF!,"-")</f>
        <v>-</v>
      </c>
      <c r="AT299" s="79" t="str">
        <f>IF(ISNUMBER(#REF!),#REF!,"-")</f>
        <v>-</v>
      </c>
      <c r="AU299" s="80" t="str">
        <f>IF(ISNUMBER(#REF!),#REF!,"-")</f>
        <v>-</v>
      </c>
      <c r="AV299" s="79" t="str">
        <f>IF(ISNUMBER(#REF!),#REF!,"-")</f>
        <v>-</v>
      </c>
      <c r="AW299" s="80" t="str">
        <f>IF(ISNUMBER(#REF!),#REF!,"-")</f>
        <v>-</v>
      </c>
      <c r="AX299" s="79" t="str">
        <f>IF(ISNUMBER(#REF!),#REF!,"-")</f>
        <v>-</v>
      </c>
      <c r="AY299" s="80" t="str">
        <f>IF(ISNUMBER(#REF!),#REF!,"-")</f>
        <v>-</v>
      </c>
      <c r="AZ299" s="79" t="str">
        <f>IF(ISNUMBER(#REF!),#REF!,"-")</f>
        <v>-</v>
      </c>
      <c r="BA299" s="80" t="str">
        <f>IF(ISNUMBER(#REF!),#REF!,"-")</f>
        <v>-</v>
      </c>
      <c r="BB299" s="79" t="str">
        <f>IF(ISNUMBER(#REF!),#REF!,"-")</f>
        <v>-</v>
      </c>
      <c r="BC299" s="80" t="str">
        <f>IF(ISNUMBER(#REF!),#REF!,"-")</f>
        <v>-</v>
      </c>
      <c r="BD299" s="79" t="str">
        <f>IF(ISNUMBER(#REF!),#REF!,"-")</f>
        <v>-</v>
      </c>
      <c r="BE299" s="80" t="str">
        <f>IF(ISNUMBER(#REF!),#REF!,"-")</f>
        <v>-</v>
      </c>
      <c r="BF299" s="79" t="str">
        <f>IF(ISNUMBER(#REF!),#REF!,"-")</f>
        <v>-</v>
      </c>
      <c r="BG299" s="80" t="str">
        <f>IF(ISNUMBER(#REF!),#REF!,"-")</f>
        <v>-</v>
      </c>
      <c r="BH299" s="79" t="str">
        <f>IF(ISNUMBER(#REF!),#REF!,"-")</f>
        <v>-</v>
      </c>
      <c r="BI299" s="80" t="str">
        <f>IF(ISNUMBER(#REF!),#REF!,"-")</f>
        <v>-</v>
      </c>
      <c r="BJ299" s="4"/>
      <c r="BK299" s="4"/>
      <c r="BL299" s="4"/>
      <c r="BM299" s="4"/>
      <c r="BN299" s="4"/>
      <c r="BO299" s="4"/>
      <c r="BP299" s="4"/>
      <c r="BQ299" s="4"/>
      <c r="BR299" s="4"/>
      <c r="BS299" s="4"/>
    </row>
    <row r="300" spans="7:71" s="88" customFormat="1" x14ac:dyDescent="0.25">
      <c r="G300" s="75">
        <v>133.5</v>
      </c>
      <c r="H300" s="79" t="str">
        <f>IF(ISNUMBER(#REF!),#REF!,"-")</f>
        <v>-</v>
      </c>
      <c r="I300" s="80" t="str">
        <f>IF(ISNUMBER(#REF!),#REF!,"-")</f>
        <v>-</v>
      </c>
      <c r="J300" s="79" t="str">
        <f>IF(ISNUMBER(#REF!),#REF!,"-")</f>
        <v>-</v>
      </c>
      <c r="K300" s="80" t="str">
        <f>IF(ISNUMBER(#REF!),#REF!,"-")</f>
        <v>-</v>
      </c>
      <c r="L300" s="79" t="str">
        <f>IF(ISNUMBER(#REF!),#REF!,"-")</f>
        <v>-</v>
      </c>
      <c r="M300" s="80" t="str">
        <f>IF(ISNUMBER(#REF!),#REF!,"-")</f>
        <v>-</v>
      </c>
      <c r="N300" s="79" t="str">
        <f>IF(ISNUMBER(#REF!),#REF!,"-")</f>
        <v>-</v>
      </c>
      <c r="O300" s="80" t="str">
        <f>IF(ISNUMBER(#REF!),#REF!,"-")</f>
        <v>-</v>
      </c>
      <c r="P300" s="79" t="str">
        <f>IF(ISNUMBER(#REF!),#REF!,"-")</f>
        <v>-</v>
      </c>
      <c r="Q300" s="80" t="str">
        <f>IF(ISNUMBER(#REF!),#REF!,"-")</f>
        <v>-</v>
      </c>
      <c r="R300" s="79" t="str">
        <f>IF(ISNUMBER(#REF!),#REF!,"-")</f>
        <v>-</v>
      </c>
      <c r="S300" s="80" t="str">
        <f>IF(ISNUMBER(#REF!),#REF!,"-")</f>
        <v>-</v>
      </c>
      <c r="T300" s="79" t="str">
        <f>IF(ISNUMBER(#REF!),#REF!,"-")</f>
        <v>-</v>
      </c>
      <c r="U300" s="80" t="str">
        <f>IF(ISNUMBER(#REF!),#REF!,"-")</f>
        <v>-</v>
      </c>
      <c r="V300" s="79" t="str">
        <f>IF(ISNUMBER(#REF!),#REF!,"-")</f>
        <v>-</v>
      </c>
      <c r="W300" s="80" t="str">
        <f>IF(ISNUMBER(#REF!),#REF!,"-")</f>
        <v>-</v>
      </c>
      <c r="X300" s="79" t="str">
        <f>IF(ISNUMBER(#REF!),#REF!,"-")</f>
        <v>-</v>
      </c>
      <c r="Y300" s="80" t="str">
        <f>IF(ISNUMBER(#REF!),#REF!,"-")</f>
        <v>-</v>
      </c>
      <c r="Z300" s="79" t="str">
        <f>IF(ISNUMBER(#REF!),#REF!,"-")</f>
        <v>-</v>
      </c>
      <c r="AA300" s="80" t="str">
        <f>IF(ISNUMBER(#REF!),#REF!,"-")</f>
        <v>-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O300" s="75">
        <v>133.5</v>
      </c>
      <c r="AP300" s="79" t="str">
        <f>IF(ISNUMBER(#REF!),#REF!,"-")</f>
        <v>-</v>
      </c>
      <c r="AQ300" s="80" t="str">
        <f>IF(ISNUMBER(#REF!),#REF!,"-")</f>
        <v>-</v>
      </c>
      <c r="AR300" s="79" t="str">
        <f>IF(ISNUMBER(#REF!),#REF!,"-")</f>
        <v>-</v>
      </c>
      <c r="AS300" s="80" t="str">
        <f>IF(ISNUMBER(#REF!),#REF!,"-")</f>
        <v>-</v>
      </c>
      <c r="AT300" s="79" t="str">
        <f>IF(ISNUMBER(#REF!),#REF!,"-")</f>
        <v>-</v>
      </c>
      <c r="AU300" s="80" t="str">
        <f>IF(ISNUMBER(#REF!),#REF!,"-")</f>
        <v>-</v>
      </c>
      <c r="AV300" s="79" t="str">
        <f>IF(ISNUMBER(#REF!),#REF!,"-")</f>
        <v>-</v>
      </c>
      <c r="AW300" s="80" t="str">
        <f>IF(ISNUMBER(#REF!),#REF!,"-")</f>
        <v>-</v>
      </c>
      <c r="AX300" s="79" t="str">
        <f>IF(ISNUMBER(#REF!),#REF!,"-")</f>
        <v>-</v>
      </c>
      <c r="AY300" s="80" t="str">
        <f>IF(ISNUMBER(#REF!),#REF!,"-")</f>
        <v>-</v>
      </c>
      <c r="AZ300" s="79" t="str">
        <f>IF(ISNUMBER(#REF!),#REF!,"-")</f>
        <v>-</v>
      </c>
      <c r="BA300" s="80" t="str">
        <f>IF(ISNUMBER(#REF!),#REF!,"-")</f>
        <v>-</v>
      </c>
      <c r="BB300" s="79" t="str">
        <f>IF(ISNUMBER(#REF!),#REF!,"-")</f>
        <v>-</v>
      </c>
      <c r="BC300" s="80" t="str">
        <f>IF(ISNUMBER(#REF!),#REF!,"-")</f>
        <v>-</v>
      </c>
      <c r="BD300" s="79" t="str">
        <f>IF(ISNUMBER(#REF!),#REF!,"-")</f>
        <v>-</v>
      </c>
      <c r="BE300" s="80" t="str">
        <f>IF(ISNUMBER(#REF!),#REF!,"-")</f>
        <v>-</v>
      </c>
      <c r="BF300" s="79" t="str">
        <f>IF(ISNUMBER(#REF!),#REF!,"-")</f>
        <v>-</v>
      </c>
      <c r="BG300" s="80" t="str">
        <f>IF(ISNUMBER(#REF!),#REF!,"-")</f>
        <v>-</v>
      </c>
      <c r="BH300" s="79" t="str">
        <f>IF(ISNUMBER(#REF!),#REF!,"-")</f>
        <v>-</v>
      </c>
      <c r="BI300" s="80" t="str">
        <f>IF(ISNUMBER(#REF!),#REF!,"-")</f>
        <v>-</v>
      </c>
      <c r="BJ300" s="4"/>
      <c r="BK300" s="4"/>
      <c r="BL300" s="4"/>
      <c r="BM300" s="4"/>
      <c r="BN300" s="4"/>
      <c r="BO300" s="4"/>
      <c r="BP300" s="4"/>
      <c r="BQ300" s="4"/>
      <c r="BR300" s="4"/>
      <c r="BS300" s="4"/>
    </row>
    <row r="301" spans="7:71" s="88" customFormat="1" x14ac:dyDescent="0.25">
      <c r="G301" s="75">
        <v>134</v>
      </c>
      <c r="H301" s="79" t="str">
        <f>IF(ISNUMBER(#REF!),#REF!,"-")</f>
        <v>-</v>
      </c>
      <c r="I301" s="80" t="str">
        <f>IF(ISNUMBER(#REF!),#REF!,"-")</f>
        <v>-</v>
      </c>
      <c r="J301" s="79" t="str">
        <f>IF(ISNUMBER(#REF!),#REF!,"-")</f>
        <v>-</v>
      </c>
      <c r="K301" s="80" t="str">
        <f>IF(ISNUMBER(#REF!),#REF!,"-")</f>
        <v>-</v>
      </c>
      <c r="L301" s="79" t="str">
        <f>IF(ISNUMBER(#REF!),#REF!,"-")</f>
        <v>-</v>
      </c>
      <c r="M301" s="80" t="str">
        <f>IF(ISNUMBER(#REF!),#REF!,"-")</f>
        <v>-</v>
      </c>
      <c r="N301" s="79" t="str">
        <f>IF(ISNUMBER(#REF!),#REF!,"-")</f>
        <v>-</v>
      </c>
      <c r="O301" s="80" t="str">
        <f>IF(ISNUMBER(#REF!),#REF!,"-")</f>
        <v>-</v>
      </c>
      <c r="P301" s="79" t="str">
        <f>IF(ISNUMBER(#REF!),#REF!,"-")</f>
        <v>-</v>
      </c>
      <c r="Q301" s="80" t="str">
        <f>IF(ISNUMBER(#REF!),#REF!,"-")</f>
        <v>-</v>
      </c>
      <c r="R301" s="79" t="str">
        <f>IF(ISNUMBER(#REF!),#REF!,"-")</f>
        <v>-</v>
      </c>
      <c r="S301" s="80" t="str">
        <f>IF(ISNUMBER(#REF!),#REF!,"-")</f>
        <v>-</v>
      </c>
      <c r="T301" s="79" t="str">
        <f>IF(ISNUMBER(#REF!),#REF!,"-")</f>
        <v>-</v>
      </c>
      <c r="U301" s="80" t="str">
        <f>IF(ISNUMBER(#REF!),#REF!,"-")</f>
        <v>-</v>
      </c>
      <c r="V301" s="79" t="str">
        <f>IF(ISNUMBER(#REF!),#REF!,"-")</f>
        <v>-</v>
      </c>
      <c r="W301" s="80" t="str">
        <f>IF(ISNUMBER(#REF!),#REF!,"-")</f>
        <v>-</v>
      </c>
      <c r="X301" s="79" t="str">
        <f>IF(ISNUMBER(#REF!),#REF!,"-")</f>
        <v>-</v>
      </c>
      <c r="Y301" s="80" t="str">
        <f>IF(ISNUMBER(#REF!),#REF!,"-")</f>
        <v>-</v>
      </c>
      <c r="Z301" s="79" t="str">
        <f>IF(ISNUMBER(#REF!),#REF!,"-")</f>
        <v>-</v>
      </c>
      <c r="AA301" s="80" t="str">
        <f>IF(ISNUMBER(#REF!),#REF!,"-")</f>
        <v>-</v>
      </c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O301" s="75">
        <v>134</v>
      </c>
      <c r="AP301" s="79" t="str">
        <f>IF(ISNUMBER(#REF!),#REF!,"-")</f>
        <v>-</v>
      </c>
      <c r="AQ301" s="80" t="str">
        <f>IF(ISNUMBER(#REF!),#REF!,"-")</f>
        <v>-</v>
      </c>
      <c r="AR301" s="79" t="str">
        <f>IF(ISNUMBER(#REF!),#REF!,"-")</f>
        <v>-</v>
      </c>
      <c r="AS301" s="80" t="str">
        <f>IF(ISNUMBER(#REF!),#REF!,"-")</f>
        <v>-</v>
      </c>
      <c r="AT301" s="79" t="str">
        <f>IF(ISNUMBER(#REF!),#REF!,"-")</f>
        <v>-</v>
      </c>
      <c r="AU301" s="80" t="str">
        <f>IF(ISNUMBER(#REF!),#REF!,"-")</f>
        <v>-</v>
      </c>
      <c r="AV301" s="79" t="str">
        <f>IF(ISNUMBER(#REF!),#REF!,"-")</f>
        <v>-</v>
      </c>
      <c r="AW301" s="80" t="str">
        <f>IF(ISNUMBER(#REF!),#REF!,"-")</f>
        <v>-</v>
      </c>
      <c r="AX301" s="79" t="str">
        <f>IF(ISNUMBER(#REF!),#REF!,"-")</f>
        <v>-</v>
      </c>
      <c r="AY301" s="80" t="str">
        <f>IF(ISNUMBER(#REF!),#REF!,"-")</f>
        <v>-</v>
      </c>
      <c r="AZ301" s="79" t="str">
        <f>IF(ISNUMBER(#REF!),#REF!,"-")</f>
        <v>-</v>
      </c>
      <c r="BA301" s="80" t="str">
        <f>IF(ISNUMBER(#REF!),#REF!,"-")</f>
        <v>-</v>
      </c>
      <c r="BB301" s="79" t="str">
        <f>IF(ISNUMBER(#REF!),#REF!,"-")</f>
        <v>-</v>
      </c>
      <c r="BC301" s="80" t="str">
        <f>IF(ISNUMBER(#REF!),#REF!,"-")</f>
        <v>-</v>
      </c>
      <c r="BD301" s="79" t="str">
        <f>IF(ISNUMBER(#REF!),#REF!,"-")</f>
        <v>-</v>
      </c>
      <c r="BE301" s="80" t="str">
        <f>IF(ISNUMBER(#REF!),#REF!,"-")</f>
        <v>-</v>
      </c>
      <c r="BF301" s="79" t="str">
        <f>IF(ISNUMBER(#REF!),#REF!,"-")</f>
        <v>-</v>
      </c>
      <c r="BG301" s="80" t="str">
        <f>IF(ISNUMBER(#REF!),#REF!,"-")</f>
        <v>-</v>
      </c>
      <c r="BH301" s="79" t="str">
        <f>IF(ISNUMBER(#REF!),#REF!,"-")</f>
        <v>-</v>
      </c>
      <c r="BI301" s="80" t="str">
        <f>IF(ISNUMBER(#REF!),#REF!,"-")</f>
        <v>-</v>
      </c>
      <c r="BJ301" s="4"/>
      <c r="BK301" s="4"/>
      <c r="BL301" s="4"/>
      <c r="BM301" s="4"/>
      <c r="BN301" s="4"/>
      <c r="BO301" s="4"/>
      <c r="BP301" s="4"/>
      <c r="BQ301" s="4"/>
      <c r="BR301" s="4"/>
      <c r="BS301" s="4"/>
    </row>
    <row r="302" spans="7:71" s="88" customFormat="1" x14ac:dyDescent="0.25">
      <c r="G302" s="75">
        <v>134.5</v>
      </c>
      <c r="H302" s="79" t="str">
        <f>IF(ISNUMBER(#REF!),#REF!,"-")</f>
        <v>-</v>
      </c>
      <c r="I302" s="80" t="str">
        <f>IF(ISNUMBER(#REF!),#REF!,"-")</f>
        <v>-</v>
      </c>
      <c r="J302" s="79" t="str">
        <f>IF(ISNUMBER(#REF!),#REF!,"-")</f>
        <v>-</v>
      </c>
      <c r="K302" s="80" t="str">
        <f>IF(ISNUMBER(#REF!),#REF!,"-")</f>
        <v>-</v>
      </c>
      <c r="L302" s="79" t="str">
        <f>IF(ISNUMBER(#REF!),#REF!,"-")</f>
        <v>-</v>
      </c>
      <c r="M302" s="80" t="str">
        <f>IF(ISNUMBER(#REF!),#REF!,"-")</f>
        <v>-</v>
      </c>
      <c r="N302" s="79" t="str">
        <f>IF(ISNUMBER(#REF!),#REF!,"-")</f>
        <v>-</v>
      </c>
      <c r="O302" s="80" t="str">
        <f>IF(ISNUMBER(#REF!),#REF!,"-")</f>
        <v>-</v>
      </c>
      <c r="P302" s="79" t="str">
        <f>IF(ISNUMBER(#REF!),#REF!,"-")</f>
        <v>-</v>
      </c>
      <c r="Q302" s="80" t="str">
        <f>IF(ISNUMBER(#REF!),#REF!,"-")</f>
        <v>-</v>
      </c>
      <c r="R302" s="79" t="str">
        <f>IF(ISNUMBER(#REF!),#REF!,"-")</f>
        <v>-</v>
      </c>
      <c r="S302" s="80" t="str">
        <f>IF(ISNUMBER(#REF!),#REF!,"-")</f>
        <v>-</v>
      </c>
      <c r="T302" s="79" t="str">
        <f>IF(ISNUMBER(#REF!),#REF!,"-")</f>
        <v>-</v>
      </c>
      <c r="U302" s="80" t="str">
        <f>IF(ISNUMBER(#REF!),#REF!,"-")</f>
        <v>-</v>
      </c>
      <c r="V302" s="79" t="str">
        <f>IF(ISNUMBER(#REF!),#REF!,"-")</f>
        <v>-</v>
      </c>
      <c r="W302" s="80" t="str">
        <f>IF(ISNUMBER(#REF!),#REF!,"-")</f>
        <v>-</v>
      </c>
      <c r="X302" s="79" t="str">
        <f>IF(ISNUMBER(#REF!),#REF!,"-")</f>
        <v>-</v>
      </c>
      <c r="Y302" s="80" t="str">
        <f>IF(ISNUMBER(#REF!),#REF!,"-")</f>
        <v>-</v>
      </c>
      <c r="Z302" s="79" t="str">
        <f>IF(ISNUMBER(#REF!),#REF!,"-")</f>
        <v>-</v>
      </c>
      <c r="AA302" s="80" t="str">
        <f>IF(ISNUMBER(#REF!),#REF!,"-")</f>
        <v>-</v>
      </c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O302" s="75">
        <v>134.5</v>
      </c>
      <c r="AP302" s="79" t="str">
        <f>IF(ISNUMBER(#REF!),#REF!,"-")</f>
        <v>-</v>
      </c>
      <c r="AQ302" s="80" t="str">
        <f>IF(ISNUMBER(#REF!),#REF!,"-")</f>
        <v>-</v>
      </c>
      <c r="AR302" s="79" t="str">
        <f>IF(ISNUMBER(#REF!),#REF!,"-")</f>
        <v>-</v>
      </c>
      <c r="AS302" s="80" t="str">
        <f>IF(ISNUMBER(#REF!),#REF!,"-")</f>
        <v>-</v>
      </c>
      <c r="AT302" s="79" t="str">
        <f>IF(ISNUMBER(#REF!),#REF!,"-")</f>
        <v>-</v>
      </c>
      <c r="AU302" s="80" t="str">
        <f>IF(ISNUMBER(#REF!),#REF!,"-")</f>
        <v>-</v>
      </c>
      <c r="AV302" s="79" t="str">
        <f>IF(ISNUMBER(#REF!),#REF!,"-")</f>
        <v>-</v>
      </c>
      <c r="AW302" s="80" t="str">
        <f>IF(ISNUMBER(#REF!),#REF!,"-")</f>
        <v>-</v>
      </c>
      <c r="AX302" s="79" t="str">
        <f>IF(ISNUMBER(#REF!),#REF!,"-")</f>
        <v>-</v>
      </c>
      <c r="AY302" s="80" t="str">
        <f>IF(ISNUMBER(#REF!),#REF!,"-")</f>
        <v>-</v>
      </c>
      <c r="AZ302" s="79" t="str">
        <f>IF(ISNUMBER(#REF!),#REF!,"-")</f>
        <v>-</v>
      </c>
      <c r="BA302" s="80" t="str">
        <f>IF(ISNUMBER(#REF!),#REF!,"-")</f>
        <v>-</v>
      </c>
      <c r="BB302" s="79" t="str">
        <f>IF(ISNUMBER(#REF!),#REF!,"-")</f>
        <v>-</v>
      </c>
      <c r="BC302" s="80" t="str">
        <f>IF(ISNUMBER(#REF!),#REF!,"-")</f>
        <v>-</v>
      </c>
      <c r="BD302" s="79" t="str">
        <f>IF(ISNUMBER(#REF!),#REF!,"-")</f>
        <v>-</v>
      </c>
      <c r="BE302" s="80" t="str">
        <f>IF(ISNUMBER(#REF!),#REF!,"-")</f>
        <v>-</v>
      </c>
      <c r="BF302" s="79" t="str">
        <f>IF(ISNUMBER(#REF!),#REF!,"-")</f>
        <v>-</v>
      </c>
      <c r="BG302" s="80" t="str">
        <f>IF(ISNUMBER(#REF!),#REF!,"-")</f>
        <v>-</v>
      </c>
      <c r="BH302" s="79" t="str">
        <f>IF(ISNUMBER(#REF!),#REF!,"-")</f>
        <v>-</v>
      </c>
      <c r="BI302" s="80" t="str">
        <f>IF(ISNUMBER(#REF!),#REF!,"-")</f>
        <v>-</v>
      </c>
      <c r="BJ302" s="4"/>
      <c r="BK302" s="4"/>
      <c r="BL302" s="4"/>
      <c r="BM302" s="4"/>
      <c r="BN302" s="4"/>
      <c r="BO302" s="4"/>
      <c r="BP302" s="4"/>
      <c r="BQ302" s="4"/>
      <c r="BR302" s="4"/>
      <c r="BS302" s="4"/>
    </row>
    <row r="303" spans="7:71" s="88" customFormat="1" x14ac:dyDescent="0.25">
      <c r="G303" s="75">
        <v>135</v>
      </c>
      <c r="H303" s="79" t="str">
        <f>IF(ISNUMBER(#REF!),#REF!,"-")</f>
        <v>-</v>
      </c>
      <c r="I303" s="80" t="str">
        <f>IF(ISNUMBER(#REF!),#REF!,"-")</f>
        <v>-</v>
      </c>
      <c r="J303" s="79" t="str">
        <f>IF(ISNUMBER(#REF!),#REF!,"-")</f>
        <v>-</v>
      </c>
      <c r="K303" s="80" t="str">
        <f>IF(ISNUMBER(#REF!),#REF!,"-")</f>
        <v>-</v>
      </c>
      <c r="L303" s="79" t="str">
        <f>IF(ISNUMBER(#REF!),#REF!,"-")</f>
        <v>-</v>
      </c>
      <c r="M303" s="80" t="str">
        <f>IF(ISNUMBER(#REF!),#REF!,"-")</f>
        <v>-</v>
      </c>
      <c r="N303" s="79" t="str">
        <f>IF(ISNUMBER(#REF!),#REF!,"-")</f>
        <v>-</v>
      </c>
      <c r="O303" s="80" t="str">
        <f>IF(ISNUMBER(#REF!),#REF!,"-")</f>
        <v>-</v>
      </c>
      <c r="P303" s="79" t="str">
        <f>IF(ISNUMBER(#REF!),#REF!,"-")</f>
        <v>-</v>
      </c>
      <c r="Q303" s="80" t="str">
        <f>IF(ISNUMBER(#REF!),#REF!,"-")</f>
        <v>-</v>
      </c>
      <c r="R303" s="79" t="str">
        <f>IF(ISNUMBER(#REF!),#REF!,"-")</f>
        <v>-</v>
      </c>
      <c r="S303" s="80" t="str">
        <f>IF(ISNUMBER(#REF!),#REF!,"-")</f>
        <v>-</v>
      </c>
      <c r="T303" s="79" t="str">
        <f>IF(ISNUMBER(#REF!),#REF!,"-")</f>
        <v>-</v>
      </c>
      <c r="U303" s="80" t="str">
        <f>IF(ISNUMBER(#REF!),#REF!,"-")</f>
        <v>-</v>
      </c>
      <c r="V303" s="79" t="str">
        <f>IF(ISNUMBER(#REF!),#REF!,"-")</f>
        <v>-</v>
      </c>
      <c r="W303" s="80" t="str">
        <f>IF(ISNUMBER(#REF!),#REF!,"-")</f>
        <v>-</v>
      </c>
      <c r="X303" s="79" t="str">
        <f>IF(ISNUMBER(#REF!),#REF!,"-")</f>
        <v>-</v>
      </c>
      <c r="Y303" s="80" t="str">
        <f>IF(ISNUMBER(#REF!),#REF!,"-")</f>
        <v>-</v>
      </c>
      <c r="Z303" s="79" t="str">
        <f>IF(ISNUMBER(#REF!),#REF!,"-")</f>
        <v>-</v>
      </c>
      <c r="AA303" s="80" t="str">
        <f>IF(ISNUMBER(#REF!),#REF!,"-")</f>
        <v>-</v>
      </c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O303" s="75">
        <v>135</v>
      </c>
      <c r="AP303" s="79" t="str">
        <f>IF(ISNUMBER(#REF!),#REF!,"-")</f>
        <v>-</v>
      </c>
      <c r="AQ303" s="80" t="str">
        <f>IF(ISNUMBER(#REF!),#REF!,"-")</f>
        <v>-</v>
      </c>
      <c r="AR303" s="79" t="str">
        <f>IF(ISNUMBER(#REF!),#REF!,"-")</f>
        <v>-</v>
      </c>
      <c r="AS303" s="80" t="str">
        <f>IF(ISNUMBER(#REF!),#REF!,"-")</f>
        <v>-</v>
      </c>
      <c r="AT303" s="79" t="str">
        <f>IF(ISNUMBER(#REF!),#REF!,"-")</f>
        <v>-</v>
      </c>
      <c r="AU303" s="80" t="str">
        <f>IF(ISNUMBER(#REF!),#REF!,"-")</f>
        <v>-</v>
      </c>
      <c r="AV303" s="79" t="str">
        <f>IF(ISNUMBER(#REF!),#REF!,"-")</f>
        <v>-</v>
      </c>
      <c r="AW303" s="80" t="str">
        <f>IF(ISNUMBER(#REF!),#REF!,"-")</f>
        <v>-</v>
      </c>
      <c r="AX303" s="79" t="str">
        <f>IF(ISNUMBER(#REF!),#REF!,"-")</f>
        <v>-</v>
      </c>
      <c r="AY303" s="80" t="str">
        <f>IF(ISNUMBER(#REF!),#REF!,"-")</f>
        <v>-</v>
      </c>
      <c r="AZ303" s="79" t="str">
        <f>IF(ISNUMBER(#REF!),#REF!,"-")</f>
        <v>-</v>
      </c>
      <c r="BA303" s="80" t="str">
        <f>IF(ISNUMBER(#REF!),#REF!,"-")</f>
        <v>-</v>
      </c>
      <c r="BB303" s="79" t="str">
        <f>IF(ISNUMBER(#REF!),#REF!,"-")</f>
        <v>-</v>
      </c>
      <c r="BC303" s="80" t="str">
        <f>IF(ISNUMBER(#REF!),#REF!,"-")</f>
        <v>-</v>
      </c>
      <c r="BD303" s="79" t="str">
        <f>IF(ISNUMBER(#REF!),#REF!,"-")</f>
        <v>-</v>
      </c>
      <c r="BE303" s="80" t="str">
        <f>IF(ISNUMBER(#REF!),#REF!,"-")</f>
        <v>-</v>
      </c>
      <c r="BF303" s="79" t="str">
        <f>IF(ISNUMBER(#REF!),#REF!,"-")</f>
        <v>-</v>
      </c>
      <c r="BG303" s="80" t="str">
        <f>IF(ISNUMBER(#REF!),#REF!,"-")</f>
        <v>-</v>
      </c>
      <c r="BH303" s="79" t="str">
        <f>IF(ISNUMBER(#REF!),#REF!,"-")</f>
        <v>-</v>
      </c>
      <c r="BI303" s="80" t="str">
        <f>IF(ISNUMBER(#REF!),#REF!,"-")</f>
        <v>-</v>
      </c>
      <c r="BJ303" s="4"/>
      <c r="BK303" s="4"/>
      <c r="BL303" s="4"/>
      <c r="BM303" s="4"/>
      <c r="BN303" s="4"/>
      <c r="BO303" s="4"/>
      <c r="BP303" s="4"/>
      <c r="BQ303" s="4"/>
      <c r="BR303" s="4"/>
      <c r="BS303" s="4"/>
    </row>
    <row r="304" spans="7:71" s="88" customFormat="1" x14ac:dyDescent="0.25">
      <c r="G304" s="75">
        <v>135.5</v>
      </c>
      <c r="H304" s="79" t="str">
        <f>IF(ISNUMBER(#REF!),#REF!,"-")</f>
        <v>-</v>
      </c>
      <c r="I304" s="80" t="str">
        <f>IF(ISNUMBER(#REF!),#REF!,"-")</f>
        <v>-</v>
      </c>
      <c r="J304" s="79" t="str">
        <f>IF(ISNUMBER(#REF!),#REF!,"-")</f>
        <v>-</v>
      </c>
      <c r="K304" s="80" t="str">
        <f>IF(ISNUMBER(#REF!),#REF!,"-")</f>
        <v>-</v>
      </c>
      <c r="L304" s="79" t="str">
        <f>IF(ISNUMBER(#REF!),#REF!,"-")</f>
        <v>-</v>
      </c>
      <c r="M304" s="80" t="str">
        <f>IF(ISNUMBER(#REF!),#REF!,"-")</f>
        <v>-</v>
      </c>
      <c r="N304" s="79" t="str">
        <f>IF(ISNUMBER(#REF!),#REF!,"-")</f>
        <v>-</v>
      </c>
      <c r="O304" s="80" t="str">
        <f>IF(ISNUMBER(#REF!),#REF!,"-")</f>
        <v>-</v>
      </c>
      <c r="P304" s="79" t="str">
        <f>IF(ISNUMBER(#REF!),#REF!,"-")</f>
        <v>-</v>
      </c>
      <c r="Q304" s="80" t="str">
        <f>IF(ISNUMBER(#REF!),#REF!,"-")</f>
        <v>-</v>
      </c>
      <c r="R304" s="79" t="str">
        <f>IF(ISNUMBER(#REF!),#REF!,"-")</f>
        <v>-</v>
      </c>
      <c r="S304" s="80" t="str">
        <f>IF(ISNUMBER(#REF!),#REF!,"-")</f>
        <v>-</v>
      </c>
      <c r="T304" s="79" t="str">
        <f>IF(ISNUMBER(#REF!),#REF!,"-")</f>
        <v>-</v>
      </c>
      <c r="U304" s="80" t="str">
        <f>IF(ISNUMBER(#REF!),#REF!,"-")</f>
        <v>-</v>
      </c>
      <c r="V304" s="79" t="str">
        <f>IF(ISNUMBER(#REF!),#REF!,"-")</f>
        <v>-</v>
      </c>
      <c r="W304" s="80" t="str">
        <f>IF(ISNUMBER(#REF!),#REF!,"-")</f>
        <v>-</v>
      </c>
      <c r="X304" s="79" t="str">
        <f>IF(ISNUMBER(#REF!),#REF!,"-")</f>
        <v>-</v>
      </c>
      <c r="Y304" s="80" t="str">
        <f>IF(ISNUMBER(#REF!),#REF!,"-")</f>
        <v>-</v>
      </c>
      <c r="Z304" s="79" t="str">
        <f>IF(ISNUMBER(#REF!),#REF!,"-")</f>
        <v>-</v>
      </c>
      <c r="AA304" s="80" t="str">
        <f>IF(ISNUMBER(#REF!),#REF!,"-")</f>
        <v>-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O304" s="75">
        <v>135.5</v>
      </c>
      <c r="AP304" s="79" t="str">
        <f>IF(ISNUMBER(#REF!),#REF!,"-")</f>
        <v>-</v>
      </c>
      <c r="AQ304" s="80" t="str">
        <f>IF(ISNUMBER(#REF!),#REF!,"-")</f>
        <v>-</v>
      </c>
      <c r="AR304" s="79" t="str">
        <f>IF(ISNUMBER(#REF!),#REF!,"-")</f>
        <v>-</v>
      </c>
      <c r="AS304" s="80" t="str">
        <f>IF(ISNUMBER(#REF!),#REF!,"-")</f>
        <v>-</v>
      </c>
      <c r="AT304" s="79" t="str">
        <f>IF(ISNUMBER(#REF!),#REF!,"-")</f>
        <v>-</v>
      </c>
      <c r="AU304" s="80" t="str">
        <f>IF(ISNUMBER(#REF!),#REF!,"-")</f>
        <v>-</v>
      </c>
      <c r="AV304" s="79" t="str">
        <f>IF(ISNUMBER(#REF!),#REF!,"-")</f>
        <v>-</v>
      </c>
      <c r="AW304" s="80" t="str">
        <f>IF(ISNUMBER(#REF!),#REF!,"-")</f>
        <v>-</v>
      </c>
      <c r="AX304" s="79" t="str">
        <f>IF(ISNUMBER(#REF!),#REF!,"-")</f>
        <v>-</v>
      </c>
      <c r="AY304" s="80" t="str">
        <f>IF(ISNUMBER(#REF!),#REF!,"-")</f>
        <v>-</v>
      </c>
      <c r="AZ304" s="79" t="str">
        <f>IF(ISNUMBER(#REF!),#REF!,"-")</f>
        <v>-</v>
      </c>
      <c r="BA304" s="80" t="str">
        <f>IF(ISNUMBER(#REF!),#REF!,"-")</f>
        <v>-</v>
      </c>
      <c r="BB304" s="79" t="str">
        <f>IF(ISNUMBER(#REF!),#REF!,"-")</f>
        <v>-</v>
      </c>
      <c r="BC304" s="80" t="str">
        <f>IF(ISNUMBER(#REF!),#REF!,"-")</f>
        <v>-</v>
      </c>
      <c r="BD304" s="79" t="str">
        <f>IF(ISNUMBER(#REF!),#REF!,"-")</f>
        <v>-</v>
      </c>
      <c r="BE304" s="80" t="str">
        <f>IF(ISNUMBER(#REF!),#REF!,"-")</f>
        <v>-</v>
      </c>
      <c r="BF304" s="79" t="str">
        <f>IF(ISNUMBER(#REF!),#REF!,"-")</f>
        <v>-</v>
      </c>
      <c r="BG304" s="80" t="str">
        <f>IF(ISNUMBER(#REF!),#REF!,"-")</f>
        <v>-</v>
      </c>
      <c r="BH304" s="79" t="str">
        <f>IF(ISNUMBER(#REF!),#REF!,"-")</f>
        <v>-</v>
      </c>
      <c r="BI304" s="80" t="str">
        <f>IF(ISNUMBER(#REF!),#REF!,"-")</f>
        <v>-</v>
      </c>
      <c r="BJ304" s="4"/>
      <c r="BK304" s="4"/>
      <c r="BL304" s="4"/>
      <c r="BM304" s="4"/>
      <c r="BN304" s="4"/>
      <c r="BO304" s="4"/>
      <c r="BP304" s="4"/>
      <c r="BQ304" s="4"/>
      <c r="BR304" s="4"/>
      <c r="BS304" s="4"/>
    </row>
    <row r="305" spans="7:71" s="88" customFormat="1" x14ac:dyDescent="0.25">
      <c r="G305" s="75">
        <v>136</v>
      </c>
      <c r="H305" s="79" t="str">
        <f>IF(ISNUMBER(#REF!),#REF!,"-")</f>
        <v>-</v>
      </c>
      <c r="I305" s="80" t="str">
        <f>IF(ISNUMBER(#REF!),#REF!,"-")</f>
        <v>-</v>
      </c>
      <c r="J305" s="79" t="str">
        <f>IF(ISNUMBER(#REF!),#REF!,"-")</f>
        <v>-</v>
      </c>
      <c r="K305" s="80" t="str">
        <f>IF(ISNUMBER(#REF!),#REF!,"-")</f>
        <v>-</v>
      </c>
      <c r="L305" s="79" t="str">
        <f>IF(ISNUMBER(#REF!),#REF!,"-")</f>
        <v>-</v>
      </c>
      <c r="M305" s="80" t="str">
        <f>IF(ISNUMBER(#REF!),#REF!,"-")</f>
        <v>-</v>
      </c>
      <c r="N305" s="79" t="str">
        <f>IF(ISNUMBER(#REF!),#REF!,"-")</f>
        <v>-</v>
      </c>
      <c r="O305" s="80" t="str">
        <f>IF(ISNUMBER(#REF!),#REF!,"-")</f>
        <v>-</v>
      </c>
      <c r="P305" s="79" t="str">
        <f>IF(ISNUMBER(#REF!),#REF!,"-")</f>
        <v>-</v>
      </c>
      <c r="Q305" s="80" t="str">
        <f>IF(ISNUMBER(#REF!),#REF!,"-")</f>
        <v>-</v>
      </c>
      <c r="R305" s="79" t="str">
        <f>IF(ISNUMBER(#REF!),#REF!,"-")</f>
        <v>-</v>
      </c>
      <c r="S305" s="80" t="str">
        <f>IF(ISNUMBER(#REF!),#REF!,"-")</f>
        <v>-</v>
      </c>
      <c r="T305" s="79" t="str">
        <f>IF(ISNUMBER(#REF!),#REF!,"-")</f>
        <v>-</v>
      </c>
      <c r="U305" s="80" t="str">
        <f>IF(ISNUMBER(#REF!),#REF!,"-")</f>
        <v>-</v>
      </c>
      <c r="V305" s="79" t="str">
        <f>IF(ISNUMBER(#REF!),#REF!,"-")</f>
        <v>-</v>
      </c>
      <c r="W305" s="80" t="str">
        <f>IF(ISNUMBER(#REF!),#REF!,"-")</f>
        <v>-</v>
      </c>
      <c r="X305" s="79" t="str">
        <f>IF(ISNUMBER(#REF!),#REF!,"-")</f>
        <v>-</v>
      </c>
      <c r="Y305" s="80" t="str">
        <f>IF(ISNUMBER(#REF!),#REF!,"-")</f>
        <v>-</v>
      </c>
      <c r="Z305" s="79" t="str">
        <f>IF(ISNUMBER(#REF!),#REF!,"-")</f>
        <v>-</v>
      </c>
      <c r="AA305" s="80" t="str">
        <f>IF(ISNUMBER(#REF!),#REF!,"-")</f>
        <v>-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O305" s="75">
        <v>136</v>
      </c>
      <c r="AP305" s="79" t="str">
        <f>IF(ISNUMBER(#REF!),#REF!,"-")</f>
        <v>-</v>
      </c>
      <c r="AQ305" s="80" t="str">
        <f>IF(ISNUMBER(#REF!),#REF!,"-")</f>
        <v>-</v>
      </c>
      <c r="AR305" s="79" t="str">
        <f>IF(ISNUMBER(#REF!),#REF!,"-")</f>
        <v>-</v>
      </c>
      <c r="AS305" s="80" t="str">
        <f>IF(ISNUMBER(#REF!),#REF!,"-")</f>
        <v>-</v>
      </c>
      <c r="AT305" s="79" t="str">
        <f>IF(ISNUMBER(#REF!),#REF!,"-")</f>
        <v>-</v>
      </c>
      <c r="AU305" s="80" t="str">
        <f>IF(ISNUMBER(#REF!),#REF!,"-")</f>
        <v>-</v>
      </c>
      <c r="AV305" s="79" t="str">
        <f>IF(ISNUMBER(#REF!),#REF!,"-")</f>
        <v>-</v>
      </c>
      <c r="AW305" s="80" t="str">
        <f>IF(ISNUMBER(#REF!),#REF!,"-")</f>
        <v>-</v>
      </c>
      <c r="AX305" s="79" t="str">
        <f>IF(ISNUMBER(#REF!),#REF!,"-")</f>
        <v>-</v>
      </c>
      <c r="AY305" s="80" t="str">
        <f>IF(ISNUMBER(#REF!),#REF!,"-")</f>
        <v>-</v>
      </c>
      <c r="AZ305" s="79" t="str">
        <f>IF(ISNUMBER(#REF!),#REF!,"-")</f>
        <v>-</v>
      </c>
      <c r="BA305" s="80" t="str">
        <f>IF(ISNUMBER(#REF!),#REF!,"-")</f>
        <v>-</v>
      </c>
      <c r="BB305" s="79" t="str">
        <f>IF(ISNUMBER(#REF!),#REF!,"-")</f>
        <v>-</v>
      </c>
      <c r="BC305" s="80" t="str">
        <f>IF(ISNUMBER(#REF!),#REF!,"-")</f>
        <v>-</v>
      </c>
      <c r="BD305" s="79" t="str">
        <f>IF(ISNUMBER(#REF!),#REF!,"-")</f>
        <v>-</v>
      </c>
      <c r="BE305" s="80" t="str">
        <f>IF(ISNUMBER(#REF!),#REF!,"-")</f>
        <v>-</v>
      </c>
      <c r="BF305" s="79" t="str">
        <f>IF(ISNUMBER(#REF!),#REF!,"-")</f>
        <v>-</v>
      </c>
      <c r="BG305" s="80" t="str">
        <f>IF(ISNUMBER(#REF!),#REF!,"-")</f>
        <v>-</v>
      </c>
      <c r="BH305" s="79" t="str">
        <f>IF(ISNUMBER(#REF!),#REF!,"-")</f>
        <v>-</v>
      </c>
      <c r="BI305" s="80" t="str">
        <f>IF(ISNUMBER(#REF!),#REF!,"-")</f>
        <v>-</v>
      </c>
      <c r="BJ305" s="4"/>
      <c r="BK305" s="4"/>
      <c r="BL305" s="4"/>
      <c r="BM305" s="4"/>
      <c r="BN305" s="4"/>
      <c r="BO305" s="4"/>
      <c r="BP305" s="4"/>
      <c r="BQ305" s="4"/>
      <c r="BR305" s="4"/>
      <c r="BS305" s="4"/>
    </row>
    <row r="306" spans="7:71" s="88" customFormat="1" x14ac:dyDescent="0.25">
      <c r="G306" s="75">
        <v>136.5</v>
      </c>
      <c r="H306" s="79" t="str">
        <f>IF(ISNUMBER(#REF!),#REF!,"-")</f>
        <v>-</v>
      </c>
      <c r="I306" s="80" t="str">
        <f>IF(ISNUMBER(#REF!),#REF!,"-")</f>
        <v>-</v>
      </c>
      <c r="J306" s="79" t="str">
        <f>IF(ISNUMBER(#REF!),#REF!,"-")</f>
        <v>-</v>
      </c>
      <c r="K306" s="80" t="str">
        <f>IF(ISNUMBER(#REF!),#REF!,"-")</f>
        <v>-</v>
      </c>
      <c r="L306" s="79" t="str">
        <f>IF(ISNUMBER(#REF!),#REF!,"-")</f>
        <v>-</v>
      </c>
      <c r="M306" s="80" t="str">
        <f>IF(ISNUMBER(#REF!),#REF!,"-")</f>
        <v>-</v>
      </c>
      <c r="N306" s="79" t="str">
        <f>IF(ISNUMBER(#REF!),#REF!,"-")</f>
        <v>-</v>
      </c>
      <c r="O306" s="80" t="str">
        <f>IF(ISNUMBER(#REF!),#REF!,"-")</f>
        <v>-</v>
      </c>
      <c r="P306" s="79" t="str">
        <f>IF(ISNUMBER(#REF!),#REF!,"-")</f>
        <v>-</v>
      </c>
      <c r="Q306" s="80" t="str">
        <f>IF(ISNUMBER(#REF!),#REF!,"-")</f>
        <v>-</v>
      </c>
      <c r="R306" s="79" t="str">
        <f>IF(ISNUMBER(#REF!),#REF!,"-")</f>
        <v>-</v>
      </c>
      <c r="S306" s="80" t="str">
        <f>IF(ISNUMBER(#REF!),#REF!,"-")</f>
        <v>-</v>
      </c>
      <c r="T306" s="79" t="str">
        <f>IF(ISNUMBER(#REF!),#REF!,"-")</f>
        <v>-</v>
      </c>
      <c r="U306" s="80" t="str">
        <f>IF(ISNUMBER(#REF!),#REF!,"-")</f>
        <v>-</v>
      </c>
      <c r="V306" s="79" t="str">
        <f>IF(ISNUMBER(#REF!),#REF!,"-")</f>
        <v>-</v>
      </c>
      <c r="W306" s="80" t="str">
        <f>IF(ISNUMBER(#REF!),#REF!,"-")</f>
        <v>-</v>
      </c>
      <c r="X306" s="79" t="str">
        <f>IF(ISNUMBER(#REF!),#REF!,"-")</f>
        <v>-</v>
      </c>
      <c r="Y306" s="80" t="str">
        <f>IF(ISNUMBER(#REF!),#REF!,"-")</f>
        <v>-</v>
      </c>
      <c r="Z306" s="79" t="str">
        <f>IF(ISNUMBER(#REF!),#REF!,"-")</f>
        <v>-</v>
      </c>
      <c r="AA306" s="80" t="str">
        <f>IF(ISNUMBER(#REF!),#REF!,"-")</f>
        <v>-</v>
      </c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O306" s="75">
        <v>136.5</v>
      </c>
      <c r="AP306" s="79" t="str">
        <f>IF(ISNUMBER(#REF!),#REF!,"-")</f>
        <v>-</v>
      </c>
      <c r="AQ306" s="80" t="str">
        <f>IF(ISNUMBER(#REF!),#REF!,"-")</f>
        <v>-</v>
      </c>
      <c r="AR306" s="79" t="str">
        <f>IF(ISNUMBER(#REF!),#REF!,"-")</f>
        <v>-</v>
      </c>
      <c r="AS306" s="80" t="str">
        <f>IF(ISNUMBER(#REF!),#REF!,"-")</f>
        <v>-</v>
      </c>
      <c r="AT306" s="79" t="str">
        <f>IF(ISNUMBER(#REF!),#REF!,"-")</f>
        <v>-</v>
      </c>
      <c r="AU306" s="80" t="str">
        <f>IF(ISNUMBER(#REF!),#REF!,"-")</f>
        <v>-</v>
      </c>
      <c r="AV306" s="79" t="str">
        <f>IF(ISNUMBER(#REF!),#REF!,"-")</f>
        <v>-</v>
      </c>
      <c r="AW306" s="80" t="str">
        <f>IF(ISNUMBER(#REF!),#REF!,"-")</f>
        <v>-</v>
      </c>
      <c r="AX306" s="79" t="str">
        <f>IF(ISNUMBER(#REF!),#REF!,"-")</f>
        <v>-</v>
      </c>
      <c r="AY306" s="80" t="str">
        <f>IF(ISNUMBER(#REF!),#REF!,"-")</f>
        <v>-</v>
      </c>
      <c r="AZ306" s="79" t="str">
        <f>IF(ISNUMBER(#REF!),#REF!,"-")</f>
        <v>-</v>
      </c>
      <c r="BA306" s="80" t="str">
        <f>IF(ISNUMBER(#REF!),#REF!,"-")</f>
        <v>-</v>
      </c>
      <c r="BB306" s="79" t="str">
        <f>IF(ISNUMBER(#REF!),#REF!,"-")</f>
        <v>-</v>
      </c>
      <c r="BC306" s="80" t="str">
        <f>IF(ISNUMBER(#REF!),#REF!,"-")</f>
        <v>-</v>
      </c>
      <c r="BD306" s="79" t="str">
        <f>IF(ISNUMBER(#REF!),#REF!,"-")</f>
        <v>-</v>
      </c>
      <c r="BE306" s="80" t="str">
        <f>IF(ISNUMBER(#REF!),#REF!,"-")</f>
        <v>-</v>
      </c>
      <c r="BF306" s="79" t="str">
        <f>IF(ISNUMBER(#REF!),#REF!,"-")</f>
        <v>-</v>
      </c>
      <c r="BG306" s="80" t="str">
        <f>IF(ISNUMBER(#REF!),#REF!,"-")</f>
        <v>-</v>
      </c>
      <c r="BH306" s="79" t="str">
        <f>IF(ISNUMBER(#REF!),#REF!,"-")</f>
        <v>-</v>
      </c>
      <c r="BI306" s="80" t="str">
        <f>IF(ISNUMBER(#REF!),#REF!,"-")</f>
        <v>-</v>
      </c>
      <c r="BJ306" s="4"/>
      <c r="BK306" s="4"/>
      <c r="BL306" s="4"/>
      <c r="BM306" s="4"/>
      <c r="BN306" s="4"/>
      <c r="BO306" s="4"/>
      <c r="BP306" s="4"/>
      <c r="BQ306" s="4"/>
      <c r="BR306" s="4"/>
      <c r="BS306" s="4"/>
    </row>
    <row r="307" spans="7:71" s="88" customFormat="1" x14ac:dyDescent="0.25">
      <c r="G307" s="75">
        <v>137</v>
      </c>
      <c r="H307" s="79" t="str">
        <f>IF(ISNUMBER(#REF!),#REF!,"-")</f>
        <v>-</v>
      </c>
      <c r="I307" s="80" t="str">
        <f>IF(ISNUMBER(#REF!),#REF!,"-")</f>
        <v>-</v>
      </c>
      <c r="J307" s="79" t="str">
        <f>IF(ISNUMBER(#REF!),#REF!,"-")</f>
        <v>-</v>
      </c>
      <c r="K307" s="80" t="str">
        <f>IF(ISNUMBER(#REF!),#REF!,"-")</f>
        <v>-</v>
      </c>
      <c r="L307" s="79" t="str">
        <f>IF(ISNUMBER(#REF!),#REF!,"-")</f>
        <v>-</v>
      </c>
      <c r="M307" s="80" t="str">
        <f>IF(ISNUMBER(#REF!),#REF!,"-")</f>
        <v>-</v>
      </c>
      <c r="N307" s="79" t="str">
        <f>IF(ISNUMBER(#REF!),#REF!,"-")</f>
        <v>-</v>
      </c>
      <c r="O307" s="80" t="str">
        <f>IF(ISNUMBER(#REF!),#REF!,"-")</f>
        <v>-</v>
      </c>
      <c r="P307" s="79" t="str">
        <f>IF(ISNUMBER(#REF!),#REF!,"-")</f>
        <v>-</v>
      </c>
      <c r="Q307" s="80" t="str">
        <f>IF(ISNUMBER(#REF!),#REF!,"-")</f>
        <v>-</v>
      </c>
      <c r="R307" s="79" t="str">
        <f>IF(ISNUMBER(#REF!),#REF!,"-")</f>
        <v>-</v>
      </c>
      <c r="S307" s="80" t="str">
        <f>IF(ISNUMBER(#REF!),#REF!,"-")</f>
        <v>-</v>
      </c>
      <c r="T307" s="79" t="str">
        <f>IF(ISNUMBER(#REF!),#REF!,"-")</f>
        <v>-</v>
      </c>
      <c r="U307" s="80" t="str">
        <f>IF(ISNUMBER(#REF!),#REF!,"-")</f>
        <v>-</v>
      </c>
      <c r="V307" s="79" t="str">
        <f>IF(ISNUMBER(#REF!),#REF!,"-")</f>
        <v>-</v>
      </c>
      <c r="W307" s="80" t="str">
        <f>IF(ISNUMBER(#REF!),#REF!,"-")</f>
        <v>-</v>
      </c>
      <c r="X307" s="79" t="str">
        <f>IF(ISNUMBER(#REF!),#REF!,"-")</f>
        <v>-</v>
      </c>
      <c r="Y307" s="80" t="str">
        <f>IF(ISNUMBER(#REF!),#REF!,"-")</f>
        <v>-</v>
      </c>
      <c r="Z307" s="79" t="str">
        <f>IF(ISNUMBER(#REF!),#REF!,"-")</f>
        <v>-</v>
      </c>
      <c r="AA307" s="80" t="str">
        <f>IF(ISNUMBER(#REF!),#REF!,"-")</f>
        <v>-</v>
      </c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O307" s="75">
        <v>137</v>
      </c>
      <c r="AP307" s="79" t="str">
        <f>IF(ISNUMBER(#REF!),#REF!,"-")</f>
        <v>-</v>
      </c>
      <c r="AQ307" s="80" t="str">
        <f>IF(ISNUMBER(#REF!),#REF!,"-")</f>
        <v>-</v>
      </c>
      <c r="AR307" s="79" t="str">
        <f>IF(ISNUMBER(#REF!),#REF!,"-")</f>
        <v>-</v>
      </c>
      <c r="AS307" s="80" t="str">
        <f>IF(ISNUMBER(#REF!),#REF!,"-")</f>
        <v>-</v>
      </c>
      <c r="AT307" s="79" t="str">
        <f>IF(ISNUMBER(#REF!),#REF!,"-")</f>
        <v>-</v>
      </c>
      <c r="AU307" s="80" t="str">
        <f>IF(ISNUMBER(#REF!),#REF!,"-")</f>
        <v>-</v>
      </c>
      <c r="AV307" s="79" t="str">
        <f>IF(ISNUMBER(#REF!),#REF!,"-")</f>
        <v>-</v>
      </c>
      <c r="AW307" s="80" t="str">
        <f>IF(ISNUMBER(#REF!),#REF!,"-")</f>
        <v>-</v>
      </c>
      <c r="AX307" s="79" t="str">
        <f>IF(ISNUMBER(#REF!),#REF!,"-")</f>
        <v>-</v>
      </c>
      <c r="AY307" s="80" t="str">
        <f>IF(ISNUMBER(#REF!),#REF!,"-")</f>
        <v>-</v>
      </c>
      <c r="AZ307" s="79" t="str">
        <f>IF(ISNUMBER(#REF!),#REF!,"-")</f>
        <v>-</v>
      </c>
      <c r="BA307" s="80" t="str">
        <f>IF(ISNUMBER(#REF!),#REF!,"-")</f>
        <v>-</v>
      </c>
      <c r="BB307" s="79" t="str">
        <f>IF(ISNUMBER(#REF!),#REF!,"-")</f>
        <v>-</v>
      </c>
      <c r="BC307" s="80" t="str">
        <f>IF(ISNUMBER(#REF!),#REF!,"-")</f>
        <v>-</v>
      </c>
      <c r="BD307" s="79" t="str">
        <f>IF(ISNUMBER(#REF!),#REF!,"-")</f>
        <v>-</v>
      </c>
      <c r="BE307" s="80" t="str">
        <f>IF(ISNUMBER(#REF!),#REF!,"-")</f>
        <v>-</v>
      </c>
      <c r="BF307" s="79" t="str">
        <f>IF(ISNUMBER(#REF!),#REF!,"-")</f>
        <v>-</v>
      </c>
      <c r="BG307" s="80" t="str">
        <f>IF(ISNUMBER(#REF!),#REF!,"-")</f>
        <v>-</v>
      </c>
      <c r="BH307" s="79" t="str">
        <f>IF(ISNUMBER(#REF!),#REF!,"-")</f>
        <v>-</v>
      </c>
      <c r="BI307" s="80" t="str">
        <f>IF(ISNUMBER(#REF!),#REF!,"-")</f>
        <v>-</v>
      </c>
      <c r="BJ307" s="4"/>
      <c r="BK307" s="4"/>
      <c r="BL307" s="4"/>
      <c r="BM307" s="4"/>
      <c r="BN307" s="4"/>
      <c r="BO307" s="4"/>
      <c r="BP307" s="4"/>
      <c r="BQ307" s="4"/>
      <c r="BR307" s="4"/>
      <c r="BS307" s="4"/>
    </row>
    <row r="308" spans="7:71" s="88" customFormat="1" x14ac:dyDescent="0.25">
      <c r="G308" s="75">
        <v>137.5</v>
      </c>
      <c r="H308" s="79" t="str">
        <f>IF(ISNUMBER(#REF!),#REF!,"-")</f>
        <v>-</v>
      </c>
      <c r="I308" s="80" t="str">
        <f>IF(ISNUMBER(#REF!),#REF!,"-")</f>
        <v>-</v>
      </c>
      <c r="J308" s="79" t="str">
        <f>IF(ISNUMBER(#REF!),#REF!,"-")</f>
        <v>-</v>
      </c>
      <c r="K308" s="80" t="str">
        <f>IF(ISNUMBER(#REF!),#REF!,"-")</f>
        <v>-</v>
      </c>
      <c r="L308" s="79" t="str">
        <f>IF(ISNUMBER(#REF!),#REF!,"-")</f>
        <v>-</v>
      </c>
      <c r="M308" s="80" t="str">
        <f>IF(ISNUMBER(#REF!),#REF!,"-")</f>
        <v>-</v>
      </c>
      <c r="N308" s="79" t="str">
        <f>IF(ISNUMBER(#REF!),#REF!,"-")</f>
        <v>-</v>
      </c>
      <c r="O308" s="80" t="str">
        <f>IF(ISNUMBER(#REF!),#REF!,"-")</f>
        <v>-</v>
      </c>
      <c r="P308" s="79" t="str">
        <f>IF(ISNUMBER(#REF!),#REF!,"-")</f>
        <v>-</v>
      </c>
      <c r="Q308" s="80" t="str">
        <f>IF(ISNUMBER(#REF!),#REF!,"-")</f>
        <v>-</v>
      </c>
      <c r="R308" s="79" t="str">
        <f>IF(ISNUMBER(#REF!),#REF!,"-")</f>
        <v>-</v>
      </c>
      <c r="S308" s="80" t="str">
        <f>IF(ISNUMBER(#REF!),#REF!,"-")</f>
        <v>-</v>
      </c>
      <c r="T308" s="79" t="str">
        <f>IF(ISNUMBER(#REF!),#REF!,"-")</f>
        <v>-</v>
      </c>
      <c r="U308" s="80" t="str">
        <f>IF(ISNUMBER(#REF!),#REF!,"-")</f>
        <v>-</v>
      </c>
      <c r="V308" s="79" t="str">
        <f>IF(ISNUMBER(#REF!),#REF!,"-")</f>
        <v>-</v>
      </c>
      <c r="W308" s="80" t="str">
        <f>IF(ISNUMBER(#REF!),#REF!,"-")</f>
        <v>-</v>
      </c>
      <c r="X308" s="79" t="str">
        <f>IF(ISNUMBER(#REF!),#REF!,"-")</f>
        <v>-</v>
      </c>
      <c r="Y308" s="80" t="str">
        <f>IF(ISNUMBER(#REF!),#REF!,"-")</f>
        <v>-</v>
      </c>
      <c r="Z308" s="79" t="str">
        <f>IF(ISNUMBER(#REF!),#REF!,"-")</f>
        <v>-</v>
      </c>
      <c r="AA308" s="80" t="str">
        <f>IF(ISNUMBER(#REF!),#REF!,"-")</f>
        <v>-</v>
      </c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O308" s="75">
        <v>137.5</v>
      </c>
      <c r="AP308" s="79" t="str">
        <f>IF(ISNUMBER(#REF!),#REF!,"-")</f>
        <v>-</v>
      </c>
      <c r="AQ308" s="80" t="str">
        <f>IF(ISNUMBER(#REF!),#REF!,"-")</f>
        <v>-</v>
      </c>
      <c r="AR308" s="79" t="str">
        <f>IF(ISNUMBER(#REF!),#REF!,"-")</f>
        <v>-</v>
      </c>
      <c r="AS308" s="80" t="str">
        <f>IF(ISNUMBER(#REF!),#REF!,"-")</f>
        <v>-</v>
      </c>
      <c r="AT308" s="79" t="str">
        <f>IF(ISNUMBER(#REF!),#REF!,"-")</f>
        <v>-</v>
      </c>
      <c r="AU308" s="80" t="str">
        <f>IF(ISNUMBER(#REF!),#REF!,"-")</f>
        <v>-</v>
      </c>
      <c r="AV308" s="79" t="str">
        <f>IF(ISNUMBER(#REF!),#REF!,"-")</f>
        <v>-</v>
      </c>
      <c r="AW308" s="80" t="str">
        <f>IF(ISNUMBER(#REF!),#REF!,"-")</f>
        <v>-</v>
      </c>
      <c r="AX308" s="79" t="str">
        <f>IF(ISNUMBER(#REF!),#REF!,"-")</f>
        <v>-</v>
      </c>
      <c r="AY308" s="80" t="str">
        <f>IF(ISNUMBER(#REF!),#REF!,"-")</f>
        <v>-</v>
      </c>
      <c r="AZ308" s="79" t="str">
        <f>IF(ISNUMBER(#REF!),#REF!,"-")</f>
        <v>-</v>
      </c>
      <c r="BA308" s="80" t="str">
        <f>IF(ISNUMBER(#REF!),#REF!,"-")</f>
        <v>-</v>
      </c>
      <c r="BB308" s="79" t="str">
        <f>IF(ISNUMBER(#REF!),#REF!,"-")</f>
        <v>-</v>
      </c>
      <c r="BC308" s="80" t="str">
        <f>IF(ISNUMBER(#REF!),#REF!,"-")</f>
        <v>-</v>
      </c>
      <c r="BD308" s="79" t="str">
        <f>IF(ISNUMBER(#REF!),#REF!,"-")</f>
        <v>-</v>
      </c>
      <c r="BE308" s="80" t="str">
        <f>IF(ISNUMBER(#REF!),#REF!,"-")</f>
        <v>-</v>
      </c>
      <c r="BF308" s="79" t="str">
        <f>IF(ISNUMBER(#REF!),#REF!,"-")</f>
        <v>-</v>
      </c>
      <c r="BG308" s="80" t="str">
        <f>IF(ISNUMBER(#REF!),#REF!,"-")</f>
        <v>-</v>
      </c>
      <c r="BH308" s="79" t="str">
        <f>IF(ISNUMBER(#REF!),#REF!,"-")</f>
        <v>-</v>
      </c>
      <c r="BI308" s="80" t="str">
        <f>IF(ISNUMBER(#REF!),#REF!,"-")</f>
        <v>-</v>
      </c>
      <c r="BJ308" s="4"/>
      <c r="BK308" s="4"/>
      <c r="BL308" s="4"/>
      <c r="BM308" s="4"/>
      <c r="BN308" s="4"/>
      <c r="BO308" s="4"/>
      <c r="BP308" s="4"/>
      <c r="BQ308" s="4"/>
      <c r="BR308" s="4"/>
      <c r="BS308" s="4"/>
    </row>
    <row r="309" spans="7:71" s="88" customFormat="1" x14ac:dyDescent="0.25">
      <c r="G309" s="75">
        <v>138</v>
      </c>
      <c r="H309" s="79" t="str">
        <f>IF(ISNUMBER(#REF!),#REF!,"-")</f>
        <v>-</v>
      </c>
      <c r="I309" s="80" t="str">
        <f>IF(ISNUMBER(#REF!),#REF!,"-")</f>
        <v>-</v>
      </c>
      <c r="J309" s="79" t="str">
        <f>IF(ISNUMBER(#REF!),#REF!,"-")</f>
        <v>-</v>
      </c>
      <c r="K309" s="80" t="str">
        <f>IF(ISNUMBER(#REF!),#REF!,"-")</f>
        <v>-</v>
      </c>
      <c r="L309" s="79" t="str">
        <f>IF(ISNUMBER(#REF!),#REF!,"-")</f>
        <v>-</v>
      </c>
      <c r="M309" s="80" t="str">
        <f>IF(ISNUMBER(#REF!),#REF!,"-")</f>
        <v>-</v>
      </c>
      <c r="N309" s="79" t="str">
        <f>IF(ISNUMBER(#REF!),#REF!,"-")</f>
        <v>-</v>
      </c>
      <c r="O309" s="80" t="str">
        <f>IF(ISNUMBER(#REF!),#REF!,"-")</f>
        <v>-</v>
      </c>
      <c r="P309" s="79" t="str">
        <f>IF(ISNUMBER(#REF!),#REF!,"-")</f>
        <v>-</v>
      </c>
      <c r="Q309" s="80" t="str">
        <f>IF(ISNUMBER(#REF!),#REF!,"-")</f>
        <v>-</v>
      </c>
      <c r="R309" s="79" t="str">
        <f>IF(ISNUMBER(#REF!),#REF!,"-")</f>
        <v>-</v>
      </c>
      <c r="S309" s="80" t="str">
        <f>IF(ISNUMBER(#REF!),#REF!,"-")</f>
        <v>-</v>
      </c>
      <c r="T309" s="79" t="str">
        <f>IF(ISNUMBER(#REF!),#REF!,"-")</f>
        <v>-</v>
      </c>
      <c r="U309" s="80" t="str">
        <f>IF(ISNUMBER(#REF!),#REF!,"-")</f>
        <v>-</v>
      </c>
      <c r="V309" s="79" t="str">
        <f>IF(ISNUMBER(#REF!),#REF!,"-")</f>
        <v>-</v>
      </c>
      <c r="W309" s="80" t="str">
        <f>IF(ISNUMBER(#REF!),#REF!,"-")</f>
        <v>-</v>
      </c>
      <c r="X309" s="79" t="str">
        <f>IF(ISNUMBER(#REF!),#REF!,"-")</f>
        <v>-</v>
      </c>
      <c r="Y309" s="80" t="str">
        <f>IF(ISNUMBER(#REF!),#REF!,"-")</f>
        <v>-</v>
      </c>
      <c r="Z309" s="79" t="str">
        <f>IF(ISNUMBER(#REF!),#REF!,"-")</f>
        <v>-</v>
      </c>
      <c r="AA309" s="80" t="str">
        <f>IF(ISNUMBER(#REF!),#REF!,"-")</f>
        <v>-</v>
      </c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O309" s="75">
        <v>138</v>
      </c>
      <c r="AP309" s="79" t="str">
        <f>IF(ISNUMBER(#REF!),#REF!,"-")</f>
        <v>-</v>
      </c>
      <c r="AQ309" s="80" t="str">
        <f>IF(ISNUMBER(#REF!),#REF!,"-")</f>
        <v>-</v>
      </c>
      <c r="AR309" s="79" t="str">
        <f>IF(ISNUMBER(#REF!),#REF!,"-")</f>
        <v>-</v>
      </c>
      <c r="AS309" s="80" t="str">
        <f>IF(ISNUMBER(#REF!),#REF!,"-")</f>
        <v>-</v>
      </c>
      <c r="AT309" s="79" t="str">
        <f>IF(ISNUMBER(#REF!),#REF!,"-")</f>
        <v>-</v>
      </c>
      <c r="AU309" s="80" t="str">
        <f>IF(ISNUMBER(#REF!),#REF!,"-")</f>
        <v>-</v>
      </c>
      <c r="AV309" s="79" t="str">
        <f>IF(ISNUMBER(#REF!),#REF!,"-")</f>
        <v>-</v>
      </c>
      <c r="AW309" s="80" t="str">
        <f>IF(ISNUMBER(#REF!),#REF!,"-")</f>
        <v>-</v>
      </c>
      <c r="AX309" s="79" t="str">
        <f>IF(ISNUMBER(#REF!),#REF!,"-")</f>
        <v>-</v>
      </c>
      <c r="AY309" s="80" t="str">
        <f>IF(ISNUMBER(#REF!),#REF!,"-")</f>
        <v>-</v>
      </c>
      <c r="AZ309" s="79" t="str">
        <f>IF(ISNUMBER(#REF!),#REF!,"-")</f>
        <v>-</v>
      </c>
      <c r="BA309" s="80" t="str">
        <f>IF(ISNUMBER(#REF!),#REF!,"-")</f>
        <v>-</v>
      </c>
      <c r="BB309" s="79" t="str">
        <f>IF(ISNUMBER(#REF!),#REF!,"-")</f>
        <v>-</v>
      </c>
      <c r="BC309" s="80" t="str">
        <f>IF(ISNUMBER(#REF!),#REF!,"-")</f>
        <v>-</v>
      </c>
      <c r="BD309" s="79" t="str">
        <f>IF(ISNUMBER(#REF!),#REF!,"-")</f>
        <v>-</v>
      </c>
      <c r="BE309" s="80" t="str">
        <f>IF(ISNUMBER(#REF!),#REF!,"-")</f>
        <v>-</v>
      </c>
      <c r="BF309" s="79" t="str">
        <f>IF(ISNUMBER(#REF!),#REF!,"-")</f>
        <v>-</v>
      </c>
      <c r="BG309" s="80" t="str">
        <f>IF(ISNUMBER(#REF!),#REF!,"-")</f>
        <v>-</v>
      </c>
      <c r="BH309" s="79" t="str">
        <f>IF(ISNUMBER(#REF!),#REF!,"-")</f>
        <v>-</v>
      </c>
      <c r="BI309" s="80" t="str">
        <f>IF(ISNUMBER(#REF!),#REF!,"-")</f>
        <v>-</v>
      </c>
      <c r="BJ309" s="4"/>
      <c r="BK309" s="4"/>
      <c r="BL309" s="4"/>
      <c r="BM309" s="4"/>
      <c r="BN309" s="4"/>
      <c r="BO309" s="4"/>
      <c r="BP309" s="4"/>
      <c r="BQ309" s="4"/>
      <c r="BR309" s="4"/>
      <c r="BS309" s="4"/>
    </row>
    <row r="310" spans="7:71" s="88" customFormat="1" x14ac:dyDescent="0.25">
      <c r="G310" s="75">
        <v>138.5</v>
      </c>
      <c r="H310" s="79" t="str">
        <f>IF(ISNUMBER(#REF!),#REF!,"-")</f>
        <v>-</v>
      </c>
      <c r="I310" s="80" t="str">
        <f>IF(ISNUMBER(#REF!),#REF!,"-")</f>
        <v>-</v>
      </c>
      <c r="J310" s="79" t="str">
        <f>IF(ISNUMBER(#REF!),#REF!,"-")</f>
        <v>-</v>
      </c>
      <c r="K310" s="80" t="str">
        <f>IF(ISNUMBER(#REF!),#REF!,"-")</f>
        <v>-</v>
      </c>
      <c r="L310" s="79" t="str">
        <f>IF(ISNUMBER(#REF!),#REF!,"-")</f>
        <v>-</v>
      </c>
      <c r="M310" s="80" t="str">
        <f>IF(ISNUMBER(#REF!),#REF!,"-")</f>
        <v>-</v>
      </c>
      <c r="N310" s="79" t="str">
        <f>IF(ISNUMBER(#REF!),#REF!,"-")</f>
        <v>-</v>
      </c>
      <c r="O310" s="80" t="str">
        <f>IF(ISNUMBER(#REF!),#REF!,"-")</f>
        <v>-</v>
      </c>
      <c r="P310" s="79" t="str">
        <f>IF(ISNUMBER(#REF!),#REF!,"-")</f>
        <v>-</v>
      </c>
      <c r="Q310" s="80" t="str">
        <f>IF(ISNUMBER(#REF!),#REF!,"-")</f>
        <v>-</v>
      </c>
      <c r="R310" s="79" t="str">
        <f>IF(ISNUMBER(#REF!),#REF!,"-")</f>
        <v>-</v>
      </c>
      <c r="S310" s="80" t="str">
        <f>IF(ISNUMBER(#REF!),#REF!,"-")</f>
        <v>-</v>
      </c>
      <c r="T310" s="79" t="str">
        <f>IF(ISNUMBER(#REF!),#REF!,"-")</f>
        <v>-</v>
      </c>
      <c r="U310" s="80" t="str">
        <f>IF(ISNUMBER(#REF!),#REF!,"-")</f>
        <v>-</v>
      </c>
      <c r="V310" s="79" t="str">
        <f>IF(ISNUMBER(#REF!),#REF!,"-")</f>
        <v>-</v>
      </c>
      <c r="W310" s="80" t="str">
        <f>IF(ISNUMBER(#REF!),#REF!,"-")</f>
        <v>-</v>
      </c>
      <c r="X310" s="79" t="str">
        <f>IF(ISNUMBER(#REF!),#REF!,"-")</f>
        <v>-</v>
      </c>
      <c r="Y310" s="80" t="str">
        <f>IF(ISNUMBER(#REF!),#REF!,"-")</f>
        <v>-</v>
      </c>
      <c r="Z310" s="79" t="str">
        <f>IF(ISNUMBER(#REF!),#REF!,"-")</f>
        <v>-</v>
      </c>
      <c r="AA310" s="80" t="str">
        <f>IF(ISNUMBER(#REF!),#REF!,"-")</f>
        <v>-</v>
      </c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O310" s="75">
        <v>138.5</v>
      </c>
      <c r="AP310" s="79" t="str">
        <f>IF(ISNUMBER(#REF!),#REF!,"-")</f>
        <v>-</v>
      </c>
      <c r="AQ310" s="80" t="str">
        <f>IF(ISNUMBER(#REF!),#REF!,"-")</f>
        <v>-</v>
      </c>
      <c r="AR310" s="79" t="str">
        <f>IF(ISNUMBER(#REF!),#REF!,"-")</f>
        <v>-</v>
      </c>
      <c r="AS310" s="80" t="str">
        <f>IF(ISNUMBER(#REF!),#REF!,"-")</f>
        <v>-</v>
      </c>
      <c r="AT310" s="79" t="str">
        <f>IF(ISNUMBER(#REF!),#REF!,"-")</f>
        <v>-</v>
      </c>
      <c r="AU310" s="80" t="str">
        <f>IF(ISNUMBER(#REF!),#REF!,"-")</f>
        <v>-</v>
      </c>
      <c r="AV310" s="79" t="str">
        <f>IF(ISNUMBER(#REF!),#REF!,"-")</f>
        <v>-</v>
      </c>
      <c r="AW310" s="80" t="str">
        <f>IF(ISNUMBER(#REF!),#REF!,"-")</f>
        <v>-</v>
      </c>
      <c r="AX310" s="79" t="str">
        <f>IF(ISNUMBER(#REF!),#REF!,"-")</f>
        <v>-</v>
      </c>
      <c r="AY310" s="80" t="str">
        <f>IF(ISNUMBER(#REF!),#REF!,"-")</f>
        <v>-</v>
      </c>
      <c r="AZ310" s="79" t="str">
        <f>IF(ISNUMBER(#REF!),#REF!,"-")</f>
        <v>-</v>
      </c>
      <c r="BA310" s="80" t="str">
        <f>IF(ISNUMBER(#REF!),#REF!,"-")</f>
        <v>-</v>
      </c>
      <c r="BB310" s="79" t="str">
        <f>IF(ISNUMBER(#REF!),#REF!,"-")</f>
        <v>-</v>
      </c>
      <c r="BC310" s="80" t="str">
        <f>IF(ISNUMBER(#REF!),#REF!,"-")</f>
        <v>-</v>
      </c>
      <c r="BD310" s="79" t="str">
        <f>IF(ISNUMBER(#REF!),#REF!,"-")</f>
        <v>-</v>
      </c>
      <c r="BE310" s="80" t="str">
        <f>IF(ISNUMBER(#REF!),#REF!,"-")</f>
        <v>-</v>
      </c>
      <c r="BF310" s="79" t="str">
        <f>IF(ISNUMBER(#REF!),#REF!,"-")</f>
        <v>-</v>
      </c>
      <c r="BG310" s="80" t="str">
        <f>IF(ISNUMBER(#REF!),#REF!,"-")</f>
        <v>-</v>
      </c>
      <c r="BH310" s="79" t="str">
        <f>IF(ISNUMBER(#REF!),#REF!,"-")</f>
        <v>-</v>
      </c>
      <c r="BI310" s="80" t="str">
        <f>IF(ISNUMBER(#REF!),#REF!,"-")</f>
        <v>-</v>
      </c>
      <c r="BJ310" s="4"/>
      <c r="BK310" s="4"/>
      <c r="BL310" s="4"/>
      <c r="BM310" s="4"/>
      <c r="BN310" s="4"/>
      <c r="BO310" s="4"/>
      <c r="BP310" s="4"/>
      <c r="BQ310" s="4"/>
      <c r="BR310" s="4"/>
      <c r="BS310" s="4"/>
    </row>
    <row r="311" spans="7:71" s="88" customFormat="1" x14ac:dyDescent="0.25">
      <c r="G311" s="75">
        <v>139</v>
      </c>
      <c r="H311" s="79" t="str">
        <f>IF(ISNUMBER(#REF!),#REF!,"-")</f>
        <v>-</v>
      </c>
      <c r="I311" s="80" t="str">
        <f>IF(ISNUMBER(#REF!),#REF!,"-")</f>
        <v>-</v>
      </c>
      <c r="J311" s="79" t="str">
        <f>IF(ISNUMBER(#REF!),#REF!,"-")</f>
        <v>-</v>
      </c>
      <c r="K311" s="80" t="str">
        <f>IF(ISNUMBER(#REF!),#REF!,"-")</f>
        <v>-</v>
      </c>
      <c r="L311" s="79" t="str">
        <f>IF(ISNUMBER(#REF!),#REF!,"-")</f>
        <v>-</v>
      </c>
      <c r="M311" s="80" t="str">
        <f>IF(ISNUMBER(#REF!),#REF!,"-")</f>
        <v>-</v>
      </c>
      <c r="N311" s="79" t="str">
        <f>IF(ISNUMBER(#REF!),#REF!,"-")</f>
        <v>-</v>
      </c>
      <c r="O311" s="80" t="str">
        <f>IF(ISNUMBER(#REF!),#REF!,"-")</f>
        <v>-</v>
      </c>
      <c r="P311" s="79" t="str">
        <f>IF(ISNUMBER(#REF!),#REF!,"-")</f>
        <v>-</v>
      </c>
      <c r="Q311" s="80" t="str">
        <f>IF(ISNUMBER(#REF!),#REF!,"-")</f>
        <v>-</v>
      </c>
      <c r="R311" s="79" t="str">
        <f>IF(ISNUMBER(#REF!),#REF!,"-")</f>
        <v>-</v>
      </c>
      <c r="S311" s="80" t="str">
        <f>IF(ISNUMBER(#REF!),#REF!,"-")</f>
        <v>-</v>
      </c>
      <c r="T311" s="79" t="str">
        <f>IF(ISNUMBER(#REF!),#REF!,"-")</f>
        <v>-</v>
      </c>
      <c r="U311" s="80" t="str">
        <f>IF(ISNUMBER(#REF!),#REF!,"-")</f>
        <v>-</v>
      </c>
      <c r="V311" s="79" t="str">
        <f>IF(ISNUMBER(#REF!),#REF!,"-")</f>
        <v>-</v>
      </c>
      <c r="W311" s="80" t="str">
        <f>IF(ISNUMBER(#REF!),#REF!,"-")</f>
        <v>-</v>
      </c>
      <c r="X311" s="79" t="str">
        <f>IF(ISNUMBER(#REF!),#REF!,"-")</f>
        <v>-</v>
      </c>
      <c r="Y311" s="80" t="str">
        <f>IF(ISNUMBER(#REF!),#REF!,"-")</f>
        <v>-</v>
      </c>
      <c r="Z311" s="79" t="str">
        <f>IF(ISNUMBER(#REF!),#REF!,"-")</f>
        <v>-</v>
      </c>
      <c r="AA311" s="80" t="str">
        <f>IF(ISNUMBER(#REF!),#REF!,"-")</f>
        <v>-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O311" s="75">
        <v>139</v>
      </c>
      <c r="AP311" s="79" t="str">
        <f>IF(ISNUMBER(#REF!),#REF!,"-")</f>
        <v>-</v>
      </c>
      <c r="AQ311" s="80" t="str">
        <f>IF(ISNUMBER(#REF!),#REF!,"-")</f>
        <v>-</v>
      </c>
      <c r="AR311" s="79" t="str">
        <f>IF(ISNUMBER(#REF!),#REF!,"-")</f>
        <v>-</v>
      </c>
      <c r="AS311" s="80" t="str">
        <f>IF(ISNUMBER(#REF!),#REF!,"-")</f>
        <v>-</v>
      </c>
      <c r="AT311" s="79" t="str">
        <f>IF(ISNUMBER(#REF!),#REF!,"-")</f>
        <v>-</v>
      </c>
      <c r="AU311" s="80" t="str">
        <f>IF(ISNUMBER(#REF!),#REF!,"-")</f>
        <v>-</v>
      </c>
      <c r="AV311" s="79" t="str">
        <f>IF(ISNUMBER(#REF!),#REF!,"-")</f>
        <v>-</v>
      </c>
      <c r="AW311" s="80" t="str">
        <f>IF(ISNUMBER(#REF!),#REF!,"-")</f>
        <v>-</v>
      </c>
      <c r="AX311" s="79" t="str">
        <f>IF(ISNUMBER(#REF!),#REF!,"-")</f>
        <v>-</v>
      </c>
      <c r="AY311" s="80" t="str">
        <f>IF(ISNUMBER(#REF!),#REF!,"-")</f>
        <v>-</v>
      </c>
      <c r="AZ311" s="79" t="str">
        <f>IF(ISNUMBER(#REF!),#REF!,"-")</f>
        <v>-</v>
      </c>
      <c r="BA311" s="80" t="str">
        <f>IF(ISNUMBER(#REF!),#REF!,"-")</f>
        <v>-</v>
      </c>
      <c r="BB311" s="79" t="str">
        <f>IF(ISNUMBER(#REF!),#REF!,"-")</f>
        <v>-</v>
      </c>
      <c r="BC311" s="80" t="str">
        <f>IF(ISNUMBER(#REF!),#REF!,"-")</f>
        <v>-</v>
      </c>
      <c r="BD311" s="79" t="str">
        <f>IF(ISNUMBER(#REF!),#REF!,"-")</f>
        <v>-</v>
      </c>
      <c r="BE311" s="80" t="str">
        <f>IF(ISNUMBER(#REF!),#REF!,"-")</f>
        <v>-</v>
      </c>
      <c r="BF311" s="79" t="str">
        <f>IF(ISNUMBER(#REF!),#REF!,"-")</f>
        <v>-</v>
      </c>
      <c r="BG311" s="80" t="str">
        <f>IF(ISNUMBER(#REF!),#REF!,"-")</f>
        <v>-</v>
      </c>
      <c r="BH311" s="79" t="str">
        <f>IF(ISNUMBER(#REF!),#REF!,"-")</f>
        <v>-</v>
      </c>
      <c r="BI311" s="80" t="str">
        <f>IF(ISNUMBER(#REF!),#REF!,"-")</f>
        <v>-</v>
      </c>
      <c r="BJ311" s="4"/>
      <c r="BK311" s="4"/>
      <c r="BL311" s="4"/>
      <c r="BM311" s="4"/>
      <c r="BN311" s="4"/>
      <c r="BO311" s="4"/>
      <c r="BP311" s="4"/>
      <c r="BQ311" s="4"/>
      <c r="BR311" s="4"/>
      <c r="BS311" s="4"/>
    </row>
    <row r="312" spans="7:71" s="88" customFormat="1" x14ac:dyDescent="0.25">
      <c r="G312" s="75">
        <v>139.5</v>
      </c>
      <c r="H312" s="79" t="str">
        <f>IF(ISNUMBER(#REF!),#REF!,"-")</f>
        <v>-</v>
      </c>
      <c r="I312" s="80" t="str">
        <f>IF(ISNUMBER(#REF!),#REF!,"-")</f>
        <v>-</v>
      </c>
      <c r="J312" s="79" t="str">
        <f>IF(ISNUMBER(#REF!),#REF!,"-")</f>
        <v>-</v>
      </c>
      <c r="K312" s="80" t="str">
        <f>IF(ISNUMBER(#REF!),#REF!,"-")</f>
        <v>-</v>
      </c>
      <c r="L312" s="79" t="str">
        <f>IF(ISNUMBER(#REF!),#REF!,"-")</f>
        <v>-</v>
      </c>
      <c r="M312" s="80" t="str">
        <f>IF(ISNUMBER(#REF!),#REF!,"-")</f>
        <v>-</v>
      </c>
      <c r="N312" s="79" t="str">
        <f>IF(ISNUMBER(#REF!),#REF!,"-")</f>
        <v>-</v>
      </c>
      <c r="O312" s="80" t="str">
        <f>IF(ISNUMBER(#REF!),#REF!,"-")</f>
        <v>-</v>
      </c>
      <c r="P312" s="79" t="str">
        <f>IF(ISNUMBER(#REF!),#REF!,"-")</f>
        <v>-</v>
      </c>
      <c r="Q312" s="80" t="str">
        <f>IF(ISNUMBER(#REF!),#REF!,"-")</f>
        <v>-</v>
      </c>
      <c r="R312" s="79" t="str">
        <f>IF(ISNUMBER(#REF!),#REF!,"-")</f>
        <v>-</v>
      </c>
      <c r="S312" s="80" t="str">
        <f>IF(ISNUMBER(#REF!),#REF!,"-")</f>
        <v>-</v>
      </c>
      <c r="T312" s="79" t="str">
        <f>IF(ISNUMBER(#REF!),#REF!,"-")</f>
        <v>-</v>
      </c>
      <c r="U312" s="80" t="str">
        <f>IF(ISNUMBER(#REF!),#REF!,"-")</f>
        <v>-</v>
      </c>
      <c r="V312" s="79" t="str">
        <f>IF(ISNUMBER(#REF!),#REF!,"-")</f>
        <v>-</v>
      </c>
      <c r="W312" s="80" t="str">
        <f>IF(ISNUMBER(#REF!),#REF!,"-")</f>
        <v>-</v>
      </c>
      <c r="X312" s="79" t="str">
        <f>IF(ISNUMBER(#REF!),#REF!,"-")</f>
        <v>-</v>
      </c>
      <c r="Y312" s="80" t="str">
        <f>IF(ISNUMBER(#REF!),#REF!,"-")</f>
        <v>-</v>
      </c>
      <c r="Z312" s="79" t="str">
        <f>IF(ISNUMBER(#REF!),#REF!,"-")</f>
        <v>-</v>
      </c>
      <c r="AA312" s="80" t="str">
        <f>IF(ISNUMBER(#REF!),#REF!,"-")</f>
        <v>-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O312" s="75">
        <v>139.5</v>
      </c>
      <c r="AP312" s="79" t="str">
        <f>IF(ISNUMBER(#REF!),#REF!,"-")</f>
        <v>-</v>
      </c>
      <c r="AQ312" s="80" t="str">
        <f>IF(ISNUMBER(#REF!),#REF!,"-")</f>
        <v>-</v>
      </c>
      <c r="AR312" s="79" t="str">
        <f>IF(ISNUMBER(#REF!),#REF!,"-")</f>
        <v>-</v>
      </c>
      <c r="AS312" s="80" t="str">
        <f>IF(ISNUMBER(#REF!),#REF!,"-")</f>
        <v>-</v>
      </c>
      <c r="AT312" s="79" t="str">
        <f>IF(ISNUMBER(#REF!),#REF!,"-")</f>
        <v>-</v>
      </c>
      <c r="AU312" s="80" t="str">
        <f>IF(ISNUMBER(#REF!),#REF!,"-")</f>
        <v>-</v>
      </c>
      <c r="AV312" s="79" t="str">
        <f>IF(ISNUMBER(#REF!),#REF!,"-")</f>
        <v>-</v>
      </c>
      <c r="AW312" s="80" t="str">
        <f>IF(ISNUMBER(#REF!),#REF!,"-")</f>
        <v>-</v>
      </c>
      <c r="AX312" s="79" t="str">
        <f>IF(ISNUMBER(#REF!),#REF!,"-")</f>
        <v>-</v>
      </c>
      <c r="AY312" s="80" t="str">
        <f>IF(ISNUMBER(#REF!),#REF!,"-")</f>
        <v>-</v>
      </c>
      <c r="AZ312" s="79" t="str">
        <f>IF(ISNUMBER(#REF!),#REF!,"-")</f>
        <v>-</v>
      </c>
      <c r="BA312" s="80" t="str">
        <f>IF(ISNUMBER(#REF!),#REF!,"-")</f>
        <v>-</v>
      </c>
      <c r="BB312" s="79" t="str">
        <f>IF(ISNUMBER(#REF!),#REF!,"-")</f>
        <v>-</v>
      </c>
      <c r="BC312" s="80" t="str">
        <f>IF(ISNUMBER(#REF!),#REF!,"-")</f>
        <v>-</v>
      </c>
      <c r="BD312" s="79" t="str">
        <f>IF(ISNUMBER(#REF!),#REF!,"-")</f>
        <v>-</v>
      </c>
      <c r="BE312" s="80" t="str">
        <f>IF(ISNUMBER(#REF!),#REF!,"-")</f>
        <v>-</v>
      </c>
      <c r="BF312" s="79" t="str">
        <f>IF(ISNUMBER(#REF!),#REF!,"-")</f>
        <v>-</v>
      </c>
      <c r="BG312" s="80" t="str">
        <f>IF(ISNUMBER(#REF!),#REF!,"-")</f>
        <v>-</v>
      </c>
      <c r="BH312" s="79" t="str">
        <f>IF(ISNUMBER(#REF!),#REF!,"-")</f>
        <v>-</v>
      </c>
      <c r="BI312" s="80" t="str">
        <f>IF(ISNUMBER(#REF!),#REF!,"-")</f>
        <v>-</v>
      </c>
      <c r="BJ312" s="4"/>
      <c r="BK312" s="4"/>
      <c r="BL312" s="4"/>
      <c r="BM312" s="4"/>
      <c r="BN312" s="4"/>
      <c r="BO312" s="4"/>
      <c r="BP312" s="4"/>
      <c r="BQ312" s="4"/>
      <c r="BR312" s="4"/>
      <c r="BS312" s="4"/>
    </row>
    <row r="313" spans="7:71" s="88" customFormat="1" x14ac:dyDescent="0.25">
      <c r="G313" s="75">
        <v>140</v>
      </c>
      <c r="H313" s="79" t="str">
        <f>IF(ISNUMBER(#REF!),#REF!,"-")</f>
        <v>-</v>
      </c>
      <c r="I313" s="80" t="str">
        <f>IF(ISNUMBER(#REF!),#REF!,"-")</f>
        <v>-</v>
      </c>
      <c r="J313" s="79" t="str">
        <f>IF(ISNUMBER(#REF!),#REF!,"-")</f>
        <v>-</v>
      </c>
      <c r="K313" s="80" t="str">
        <f>IF(ISNUMBER(#REF!),#REF!,"-")</f>
        <v>-</v>
      </c>
      <c r="L313" s="79" t="str">
        <f>IF(ISNUMBER(#REF!),#REF!,"-")</f>
        <v>-</v>
      </c>
      <c r="M313" s="80" t="str">
        <f>IF(ISNUMBER(#REF!),#REF!,"-")</f>
        <v>-</v>
      </c>
      <c r="N313" s="79" t="str">
        <f>IF(ISNUMBER(#REF!),#REF!,"-")</f>
        <v>-</v>
      </c>
      <c r="O313" s="80" t="str">
        <f>IF(ISNUMBER(#REF!),#REF!,"-")</f>
        <v>-</v>
      </c>
      <c r="P313" s="79" t="str">
        <f>IF(ISNUMBER(#REF!),#REF!,"-")</f>
        <v>-</v>
      </c>
      <c r="Q313" s="80" t="str">
        <f>IF(ISNUMBER(#REF!),#REF!,"-")</f>
        <v>-</v>
      </c>
      <c r="R313" s="79" t="str">
        <f>IF(ISNUMBER(#REF!),#REF!,"-")</f>
        <v>-</v>
      </c>
      <c r="S313" s="80" t="str">
        <f>IF(ISNUMBER(#REF!),#REF!,"-")</f>
        <v>-</v>
      </c>
      <c r="T313" s="79" t="str">
        <f>IF(ISNUMBER(#REF!),#REF!,"-")</f>
        <v>-</v>
      </c>
      <c r="U313" s="80" t="str">
        <f>IF(ISNUMBER(#REF!),#REF!,"-")</f>
        <v>-</v>
      </c>
      <c r="V313" s="79" t="str">
        <f>IF(ISNUMBER(#REF!),#REF!,"-")</f>
        <v>-</v>
      </c>
      <c r="W313" s="80" t="str">
        <f>IF(ISNUMBER(#REF!),#REF!,"-")</f>
        <v>-</v>
      </c>
      <c r="X313" s="79" t="str">
        <f>IF(ISNUMBER(#REF!),#REF!,"-")</f>
        <v>-</v>
      </c>
      <c r="Y313" s="80" t="str">
        <f>IF(ISNUMBER(#REF!),#REF!,"-")</f>
        <v>-</v>
      </c>
      <c r="Z313" s="79" t="str">
        <f>IF(ISNUMBER(#REF!),#REF!,"-")</f>
        <v>-</v>
      </c>
      <c r="AA313" s="80" t="str">
        <f>IF(ISNUMBER(#REF!),#REF!,"-")</f>
        <v>-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O313" s="75">
        <v>140</v>
      </c>
      <c r="AP313" s="79" t="str">
        <f>IF(ISNUMBER(#REF!),#REF!,"-")</f>
        <v>-</v>
      </c>
      <c r="AQ313" s="80" t="str">
        <f>IF(ISNUMBER(#REF!),#REF!,"-")</f>
        <v>-</v>
      </c>
      <c r="AR313" s="79" t="str">
        <f>IF(ISNUMBER(#REF!),#REF!,"-")</f>
        <v>-</v>
      </c>
      <c r="AS313" s="80" t="str">
        <f>IF(ISNUMBER(#REF!),#REF!,"-")</f>
        <v>-</v>
      </c>
      <c r="AT313" s="79" t="str">
        <f>IF(ISNUMBER(#REF!),#REF!,"-")</f>
        <v>-</v>
      </c>
      <c r="AU313" s="80" t="str">
        <f>IF(ISNUMBER(#REF!),#REF!,"-")</f>
        <v>-</v>
      </c>
      <c r="AV313" s="79" t="str">
        <f>IF(ISNUMBER(#REF!),#REF!,"-")</f>
        <v>-</v>
      </c>
      <c r="AW313" s="80" t="str">
        <f>IF(ISNUMBER(#REF!),#REF!,"-")</f>
        <v>-</v>
      </c>
      <c r="AX313" s="79" t="str">
        <f>IF(ISNUMBER(#REF!),#REF!,"-")</f>
        <v>-</v>
      </c>
      <c r="AY313" s="80" t="str">
        <f>IF(ISNUMBER(#REF!),#REF!,"-")</f>
        <v>-</v>
      </c>
      <c r="AZ313" s="79" t="str">
        <f>IF(ISNUMBER(#REF!),#REF!,"-")</f>
        <v>-</v>
      </c>
      <c r="BA313" s="80" t="str">
        <f>IF(ISNUMBER(#REF!),#REF!,"-")</f>
        <v>-</v>
      </c>
      <c r="BB313" s="79" t="str">
        <f>IF(ISNUMBER(#REF!),#REF!,"-")</f>
        <v>-</v>
      </c>
      <c r="BC313" s="80" t="str">
        <f>IF(ISNUMBER(#REF!),#REF!,"-")</f>
        <v>-</v>
      </c>
      <c r="BD313" s="79" t="str">
        <f>IF(ISNUMBER(#REF!),#REF!,"-")</f>
        <v>-</v>
      </c>
      <c r="BE313" s="80" t="str">
        <f>IF(ISNUMBER(#REF!),#REF!,"-")</f>
        <v>-</v>
      </c>
      <c r="BF313" s="79" t="str">
        <f>IF(ISNUMBER(#REF!),#REF!,"-")</f>
        <v>-</v>
      </c>
      <c r="BG313" s="80" t="str">
        <f>IF(ISNUMBER(#REF!),#REF!,"-")</f>
        <v>-</v>
      </c>
      <c r="BH313" s="79" t="str">
        <f>IF(ISNUMBER(#REF!),#REF!,"-")</f>
        <v>-</v>
      </c>
      <c r="BI313" s="80" t="str">
        <f>IF(ISNUMBER(#REF!),#REF!,"-")</f>
        <v>-</v>
      </c>
      <c r="BJ313" s="4"/>
      <c r="BK313" s="4"/>
      <c r="BL313" s="4"/>
      <c r="BM313" s="4"/>
      <c r="BN313" s="4"/>
      <c r="BO313" s="4"/>
      <c r="BP313" s="4"/>
      <c r="BQ313" s="4"/>
      <c r="BR313" s="4"/>
      <c r="BS313" s="4"/>
    </row>
    <row r="314" spans="7:71" s="88" customFormat="1" x14ac:dyDescent="0.25">
      <c r="G314" s="75">
        <v>140.5</v>
      </c>
      <c r="H314" s="79" t="str">
        <f>IF(ISNUMBER(#REF!),#REF!,"-")</f>
        <v>-</v>
      </c>
      <c r="I314" s="80" t="str">
        <f>IF(ISNUMBER(#REF!),#REF!,"-")</f>
        <v>-</v>
      </c>
      <c r="J314" s="79" t="str">
        <f>IF(ISNUMBER(#REF!),#REF!,"-")</f>
        <v>-</v>
      </c>
      <c r="K314" s="80" t="str">
        <f>IF(ISNUMBER(#REF!),#REF!,"-")</f>
        <v>-</v>
      </c>
      <c r="L314" s="79" t="str">
        <f>IF(ISNUMBER(#REF!),#REF!,"-")</f>
        <v>-</v>
      </c>
      <c r="M314" s="80" t="str">
        <f>IF(ISNUMBER(#REF!),#REF!,"-")</f>
        <v>-</v>
      </c>
      <c r="N314" s="79" t="str">
        <f>IF(ISNUMBER(#REF!),#REF!,"-")</f>
        <v>-</v>
      </c>
      <c r="O314" s="80" t="str">
        <f>IF(ISNUMBER(#REF!),#REF!,"-")</f>
        <v>-</v>
      </c>
      <c r="P314" s="79" t="str">
        <f>IF(ISNUMBER(#REF!),#REF!,"-")</f>
        <v>-</v>
      </c>
      <c r="Q314" s="80" t="str">
        <f>IF(ISNUMBER(#REF!),#REF!,"-")</f>
        <v>-</v>
      </c>
      <c r="R314" s="79" t="str">
        <f>IF(ISNUMBER(#REF!),#REF!,"-")</f>
        <v>-</v>
      </c>
      <c r="S314" s="80" t="str">
        <f>IF(ISNUMBER(#REF!),#REF!,"-")</f>
        <v>-</v>
      </c>
      <c r="T314" s="79" t="str">
        <f>IF(ISNUMBER(#REF!),#REF!,"-")</f>
        <v>-</v>
      </c>
      <c r="U314" s="80" t="str">
        <f>IF(ISNUMBER(#REF!),#REF!,"-")</f>
        <v>-</v>
      </c>
      <c r="V314" s="79" t="str">
        <f>IF(ISNUMBER(#REF!),#REF!,"-")</f>
        <v>-</v>
      </c>
      <c r="W314" s="80" t="str">
        <f>IF(ISNUMBER(#REF!),#REF!,"-")</f>
        <v>-</v>
      </c>
      <c r="X314" s="79" t="str">
        <f>IF(ISNUMBER(#REF!),#REF!,"-")</f>
        <v>-</v>
      </c>
      <c r="Y314" s="80" t="str">
        <f>IF(ISNUMBER(#REF!),#REF!,"-")</f>
        <v>-</v>
      </c>
      <c r="Z314" s="79" t="str">
        <f>IF(ISNUMBER(#REF!),#REF!,"-")</f>
        <v>-</v>
      </c>
      <c r="AA314" s="80" t="str">
        <f>IF(ISNUMBER(#REF!),#REF!,"-")</f>
        <v>-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O314" s="75">
        <v>140.5</v>
      </c>
      <c r="AP314" s="79" t="str">
        <f>IF(ISNUMBER(#REF!),#REF!,"-")</f>
        <v>-</v>
      </c>
      <c r="AQ314" s="80" t="str">
        <f>IF(ISNUMBER(#REF!),#REF!,"-")</f>
        <v>-</v>
      </c>
      <c r="AR314" s="79" t="str">
        <f>IF(ISNUMBER(#REF!),#REF!,"-")</f>
        <v>-</v>
      </c>
      <c r="AS314" s="80" t="str">
        <f>IF(ISNUMBER(#REF!),#REF!,"-")</f>
        <v>-</v>
      </c>
      <c r="AT314" s="79" t="str">
        <f>IF(ISNUMBER(#REF!),#REF!,"-")</f>
        <v>-</v>
      </c>
      <c r="AU314" s="80" t="str">
        <f>IF(ISNUMBER(#REF!),#REF!,"-")</f>
        <v>-</v>
      </c>
      <c r="AV314" s="79" t="str">
        <f>IF(ISNUMBER(#REF!),#REF!,"-")</f>
        <v>-</v>
      </c>
      <c r="AW314" s="80" t="str">
        <f>IF(ISNUMBER(#REF!),#REF!,"-")</f>
        <v>-</v>
      </c>
      <c r="AX314" s="79" t="str">
        <f>IF(ISNUMBER(#REF!),#REF!,"-")</f>
        <v>-</v>
      </c>
      <c r="AY314" s="80" t="str">
        <f>IF(ISNUMBER(#REF!),#REF!,"-")</f>
        <v>-</v>
      </c>
      <c r="AZ314" s="79" t="str">
        <f>IF(ISNUMBER(#REF!),#REF!,"-")</f>
        <v>-</v>
      </c>
      <c r="BA314" s="80" t="str">
        <f>IF(ISNUMBER(#REF!),#REF!,"-")</f>
        <v>-</v>
      </c>
      <c r="BB314" s="79" t="str">
        <f>IF(ISNUMBER(#REF!),#REF!,"-")</f>
        <v>-</v>
      </c>
      <c r="BC314" s="80" t="str">
        <f>IF(ISNUMBER(#REF!),#REF!,"-")</f>
        <v>-</v>
      </c>
      <c r="BD314" s="79" t="str">
        <f>IF(ISNUMBER(#REF!),#REF!,"-")</f>
        <v>-</v>
      </c>
      <c r="BE314" s="80" t="str">
        <f>IF(ISNUMBER(#REF!),#REF!,"-")</f>
        <v>-</v>
      </c>
      <c r="BF314" s="79" t="str">
        <f>IF(ISNUMBER(#REF!),#REF!,"-")</f>
        <v>-</v>
      </c>
      <c r="BG314" s="80" t="str">
        <f>IF(ISNUMBER(#REF!),#REF!,"-")</f>
        <v>-</v>
      </c>
      <c r="BH314" s="79" t="str">
        <f>IF(ISNUMBER(#REF!),#REF!,"-")</f>
        <v>-</v>
      </c>
      <c r="BI314" s="80" t="str">
        <f>IF(ISNUMBER(#REF!),#REF!,"-")</f>
        <v>-</v>
      </c>
      <c r="BJ314" s="4"/>
      <c r="BK314" s="4"/>
      <c r="BL314" s="4"/>
      <c r="BM314" s="4"/>
      <c r="BN314" s="4"/>
      <c r="BO314" s="4"/>
      <c r="BP314" s="4"/>
      <c r="BQ314" s="4"/>
      <c r="BR314" s="4"/>
      <c r="BS314" s="4"/>
    </row>
    <row r="315" spans="7:71" s="88" customFormat="1" x14ac:dyDescent="0.25">
      <c r="G315" s="75">
        <v>141</v>
      </c>
      <c r="H315" s="79" t="str">
        <f>IF(ISNUMBER(#REF!),#REF!,"-")</f>
        <v>-</v>
      </c>
      <c r="I315" s="80" t="str">
        <f>IF(ISNUMBER(#REF!),#REF!,"-")</f>
        <v>-</v>
      </c>
      <c r="J315" s="79" t="str">
        <f>IF(ISNUMBER(#REF!),#REF!,"-")</f>
        <v>-</v>
      </c>
      <c r="K315" s="80" t="str">
        <f>IF(ISNUMBER(#REF!),#REF!,"-")</f>
        <v>-</v>
      </c>
      <c r="L315" s="79" t="str">
        <f>IF(ISNUMBER(#REF!),#REF!,"-")</f>
        <v>-</v>
      </c>
      <c r="M315" s="80" t="str">
        <f>IF(ISNUMBER(#REF!),#REF!,"-")</f>
        <v>-</v>
      </c>
      <c r="N315" s="79" t="str">
        <f>IF(ISNUMBER(#REF!),#REF!,"-")</f>
        <v>-</v>
      </c>
      <c r="O315" s="80" t="str">
        <f>IF(ISNUMBER(#REF!),#REF!,"-")</f>
        <v>-</v>
      </c>
      <c r="P315" s="79" t="str">
        <f>IF(ISNUMBER(#REF!),#REF!,"-")</f>
        <v>-</v>
      </c>
      <c r="Q315" s="80" t="str">
        <f>IF(ISNUMBER(#REF!),#REF!,"-")</f>
        <v>-</v>
      </c>
      <c r="R315" s="79" t="str">
        <f>IF(ISNUMBER(#REF!),#REF!,"-")</f>
        <v>-</v>
      </c>
      <c r="S315" s="80" t="str">
        <f>IF(ISNUMBER(#REF!),#REF!,"-")</f>
        <v>-</v>
      </c>
      <c r="T315" s="79" t="str">
        <f>IF(ISNUMBER(#REF!),#REF!,"-")</f>
        <v>-</v>
      </c>
      <c r="U315" s="80" t="str">
        <f>IF(ISNUMBER(#REF!),#REF!,"-")</f>
        <v>-</v>
      </c>
      <c r="V315" s="79" t="str">
        <f>IF(ISNUMBER(#REF!),#REF!,"-")</f>
        <v>-</v>
      </c>
      <c r="W315" s="80" t="str">
        <f>IF(ISNUMBER(#REF!),#REF!,"-")</f>
        <v>-</v>
      </c>
      <c r="X315" s="79" t="str">
        <f>IF(ISNUMBER(#REF!),#REF!,"-")</f>
        <v>-</v>
      </c>
      <c r="Y315" s="80" t="str">
        <f>IF(ISNUMBER(#REF!),#REF!,"-")</f>
        <v>-</v>
      </c>
      <c r="Z315" s="79" t="str">
        <f>IF(ISNUMBER(#REF!),#REF!,"-")</f>
        <v>-</v>
      </c>
      <c r="AA315" s="80" t="str">
        <f>IF(ISNUMBER(#REF!),#REF!,"-")</f>
        <v>-</v>
      </c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O315" s="75">
        <v>141</v>
      </c>
      <c r="AP315" s="79" t="str">
        <f>IF(ISNUMBER(#REF!),#REF!,"-")</f>
        <v>-</v>
      </c>
      <c r="AQ315" s="80" t="str">
        <f>IF(ISNUMBER(#REF!),#REF!,"-")</f>
        <v>-</v>
      </c>
      <c r="AR315" s="79" t="str">
        <f>IF(ISNUMBER(#REF!),#REF!,"-")</f>
        <v>-</v>
      </c>
      <c r="AS315" s="80" t="str">
        <f>IF(ISNUMBER(#REF!),#REF!,"-")</f>
        <v>-</v>
      </c>
      <c r="AT315" s="79" t="str">
        <f>IF(ISNUMBER(#REF!),#REF!,"-")</f>
        <v>-</v>
      </c>
      <c r="AU315" s="80" t="str">
        <f>IF(ISNUMBER(#REF!),#REF!,"-")</f>
        <v>-</v>
      </c>
      <c r="AV315" s="79" t="str">
        <f>IF(ISNUMBER(#REF!),#REF!,"-")</f>
        <v>-</v>
      </c>
      <c r="AW315" s="80" t="str">
        <f>IF(ISNUMBER(#REF!),#REF!,"-")</f>
        <v>-</v>
      </c>
      <c r="AX315" s="79" t="str">
        <f>IF(ISNUMBER(#REF!),#REF!,"-")</f>
        <v>-</v>
      </c>
      <c r="AY315" s="80" t="str">
        <f>IF(ISNUMBER(#REF!),#REF!,"-")</f>
        <v>-</v>
      </c>
      <c r="AZ315" s="79" t="str">
        <f>IF(ISNUMBER(#REF!),#REF!,"-")</f>
        <v>-</v>
      </c>
      <c r="BA315" s="80" t="str">
        <f>IF(ISNUMBER(#REF!),#REF!,"-")</f>
        <v>-</v>
      </c>
      <c r="BB315" s="79" t="str">
        <f>IF(ISNUMBER(#REF!),#REF!,"-")</f>
        <v>-</v>
      </c>
      <c r="BC315" s="80" t="str">
        <f>IF(ISNUMBER(#REF!),#REF!,"-")</f>
        <v>-</v>
      </c>
      <c r="BD315" s="79" t="str">
        <f>IF(ISNUMBER(#REF!),#REF!,"-")</f>
        <v>-</v>
      </c>
      <c r="BE315" s="80" t="str">
        <f>IF(ISNUMBER(#REF!),#REF!,"-")</f>
        <v>-</v>
      </c>
      <c r="BF315" s="79" t="str">
        <f>IF(ISNUMBER(#REF!),#REF!,"-")</f>
        <v>-</v>
      </c>
      <c r="BG315" s="80" t="str">
        <f>IF(ISNUMBER(#REF!),#REF!,"-")</f>
        <v>-</v>
      </c>
      <c r="BH315" s="79" t="str">
        <f>IF(ISNUMBER(#REF!),#REF!,"-")</f>
        <v>-</v>
      </c>
      <c r="BI315" s="80" t="str">
        <f>IF(ISNUMBER(#REF!),#REF!,"-")</f>
        <v>-</v>
      </c>
      <c r="BJ315" s="4"/>
      <c r="BK315" s="4"/>
      <c r="BL315" s="4"/>
      <c r="BM315" s="4"/>
      <c r="BN315" s="4"/>
      <c r="BO315" s="4"/>
      <c r="BP315" s="4"/>
      <c r="BQ315" s="4"/>
      <c r="BR315" s="4"/>
      <c r="BS315" s="4"/>
    </row>
    <row r="316" spans="7:71" s="88" customFormat="1" x14ac:dyDescent="0.25">
      <c r="G316" s="75">
        <v>141.5</v>
      </c>
      <c r="H316" s="79" t="str">
        <f>IF(ISNUMBER(#REF!),#REF!,"-")</f>
        <v>-</v>
      </c>
      <c r="I316" s="80" t="str">
        <f>IF(ISNUMBER(#REF!),#REF!,"-")</f>
        <v>-</v>
      </c>
      <c r="J316" s="79" t="str">
        <f>IF(ISNUMBER(#REF!),#REF!,"-")</f>
        <v>-</v>
      </c>
      <c r="K316" s="80" t="str">
        <f>IF(ISNUMBER(#REF!),#REF!,"-")</f>
        <v>-</v>
      </c>
      <c r="L316" s="79" t="str">
        <f>IF(ISNUMBER(#REF!),#REF!,"-")</f>
        <v>-</v>
      </c>
      <c r="M316" s="80" t="str">
        <f>IF(ISNUMBER(#REF!),#REF!,"-")</f>
        <v>-</v>
      </c>
      <c r="N316" s="79" t="str">
        <f>IF(ISNUMBER(#REF!),#REF!,"-")</f>
        <v>-</v>
      </c>
      <c r="O316" s="80" t="str">
        <f>IF(ISNUMBER(#REF!),#REF!,"-")</f>
        <v>-</v>
      </c>
      <c r="P316" s="79" t="str">
        <f>IF(ISNUMBER(#REF!),#REF!,"-")</f>
        <v>-</v>
      </c>
      <c r="Q316" s="80" t="str">
        <f>IF(ISNUMBER(#REF!),#REF!,"-")</f>
        <v>-</v>
      </c>
      <c r="R316" s="79" t="str">
        <f>IF(ISNUMBER(#REF!),#REF!,"-")</f>
        <v>-</v>
      </c>
      <c r="S316" s="80" t="str">
        <f>IF(ISNUMBER(#REF!),#REF!,"-")</f>
        <v>-</v>
      </c>
      <c r="T316" s="79" t="str">
        <f>IF(ISNUMBER(#REF!),#REF!,"-")</f>
        <v>-</v>
      </c>
      <c r="U316" s="80" t="str">
        <f>IF(ISNUMBER(#REF!),#REF!,"-")</f>
        <v>-</v>
      </c>
      <c r="V316" s="79" t="str">
        <f>IF(ISNUMBER(#REF!),#REF!,"-")</f>
        <v>-</v>
      </c>
      <c r="W316" s="80" t="str">
        <f>IF(ISNUMBER(#REF!),#REF!,"-")</f>
        <v>-</v>
      </c>
      <c r="X316" s="79" t="str">
        <f>IF(ISNUMBER(#REF!),#REF!,"-")</f>
        <v>-</v>
      </c>
      <c r="Y316" s="80" t="str">
        <f>IF(ISNUMBER(#REF!),#REF!,"-")</f>
        <v>-</v>
      </c>
      <c r="Z316" s="79" t="str">
        <f>IF(ISNUMBER(#REF!),#REF!,"-")</f>
        <v>-</v>
      </c>
      <c r="AA316" s="80" t="str">
        <f>IF(ISNUMBER(#REF!),#REF!,"-")</f>
        <v>-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O316" s="75">
        <v>141.5</v>
      </c>
      <c r="AP316" s="79" t="str">
        <f>IF(ISNUMBER(#REF!),#REF!,"-")</f>
        <v>-</v>
      </c>
      <c r="AQ316" s="80" t="str">
        <f>IF(ISNUMBER(#REF!),#REF!,"-")</f>
        <v>-</v>
      </c>
      <c r="AR316" s="79" t="str">
        <f>IF(ISNUMBER(#REF!),#REF!,"-")</f>
        <v>-</v>
      </c>
      <c r="AS316" s="80" t="str">
        <f>IF(ISNUMBER(#REF!),#REF!,"-")</f>
        <v>-</v>
      </c>
      <c r="AT316" s="79" t="str">
        <f>IF(ISNUMBER(#REF!),#REF!,"-")</f>
        <v>-</v>
      </c>
      <c r="AU316" s="80" t="str">
        <f>IF(ISNUMBER(#REF!),#REF!,"-")</f>
        <v>-</v>
      </c>
      <c r="AV316" s="79" t="str">
        <f>IF(ISNUMBER(#REF!),#REF!,"-")</f>
        <v>-</v>
      </c>
      <c r="AW316" s="80" t="str">
        <f>IF(ISNUMBER(#REF!),#REF!,"-")</f>
        <v>-</v>
      </c>
      <c r="AX316" s="79" t="str">
        <f>IF(ISNUMBER(#REF!),#REF!,"-")</f>
        <v>-</v>
      </c>
      <c r="AY316" s="80" t="str">
        <f>IF(ISNUMBER(#REF!),#REF!,"-")</f>
        <v>-</v>
      </c>
      <c r="AZ316" s="79" t="str">
        <f>IF(ISNUMBER(#REF!),#REF!,"-")</f>
        <v>-</v>
      </c>
      <c r="BA316" s="80" t="str">
        <f>IF(ISNUMBER(#REF!),#REF!,"-")</f>
        <v>-</v>
      </c>
      <c r="BB316" s="79" t="str">
        <f>IF(ISNUMBER(#REF!),#REF!,"-")</f>
        <v>-</v>
      </c>
      <c r="BC316" s="80" t="str">
        <f>IF(ISNUMBER(#REF!),#REF!,"-")</f>
        <v>-</v>
      </c>
      <c r="BD316" s="79" t="str">
        <f>IF(ISNUMBER(#REF!),#REF!,"-")</f>
        <v>-</v>
      </c>
      <c r="BE316" s="80" t="str">
        <f>IF(ISNUMBER(#REF!),#REF!,"-")</f>
        <v>-</v>
      </c>
      <c r="BF316" s="79" t="str">
        <f>IF(ISNUMBER(#REF!),#REF!,"-")</f>
        <v>-</v>
      </c>
      <c r="BG316" s="80" t="str">
        <f>IF(ISNUMBER(#REF!),#REF!,"-")</f>
        <v>-</v>
      </c>
      <c r="BH316" s="79" t="str">
        <f>IF(ISNUMBER(#REF!),#REF!,"-")</f>
        <v>-</v>
      </c>
      <c r="BI316" s="80" t="str">
        <f>IF(ISNUMBER(#REF!),#REF!,"-")</f>
        <v>-</v>
      </c>
      <c r="BJ316" s="4"/>
      <c r="BK316" s="4"/>
      <c r="BL316" s="4"/>
      <c r="BM316" s="4"/>
      <c r="BN316" s="4"/>
      <c r="BO316" s="4"/>
      <c r="BP316" s="4"/>
      <c r="BQ316" s="4"/>
      <c r="BR316" s="4"/>
      <c r="BS316" s="4"/>
    </row>
    <row r="317" spans="7:71" s="88" customFormat="1" x14ac:dyDescent="0.25">
      <c r="G317" s="75">
        <v>142</v>
      </c>
      <c r="H317" s="79" t="str">
        <f>IF(ISNUMBER(#REF!),#REF!,"-")</f>
        <v>-</v>
      </c>
      <c r="I317" s="80" t="str">
        <f>IF(ISNUMBER(#REF!),#REF!,"-")</f>
        <v>-</v>
      </c>
      <c r="J317" s="79" t="str">
        <f>IF(ISNUMBER(#REF!),#REF!,"-")</f>
        <v>-</v>
      </c>
      <c r="K317" s="80" t="str">
        <f>IF(ISNUMBER(#REF!),#REF!,"-")</f>
        <v>-</v>
      </c>
      <c r="L317" s="79" t="str">
        <f>IF(ISNUMBER(#REF!),#REF!,"-")</f>
        <v>-</v>
      </c>
      <c r="M317" s="80" t="str">
        <f>IF(ISNUMBER(#REF!),#REF!,"-")</f>
        <v>-</v>
      </c>
      <c r="N317" s="79" t="str">
        <f>IF(ISNUMBER(#REF!),#REF!,"-")</f>
        <v>-</v>
      </c>
      <c r="O317" s="80" t="str">
        <f>IF(ISNUMBER(#REF!),#REF!,"-")</f>
        <v>-</v>
      </c>
      <c r="P317" s="79" t="str">
        <f>IF(ISNUMBER(#REF!),#REF!,"-")</f>
        <v>-</v>
      </c>
      <c r="Q317" s="80" t="str">
        <f>IF(ISNUMBER(#REF!),#REF!,"-")</f>
        <v>-</v>
      </c>
      <c r="R317" s="79" t="str">
        <f>IF(ISNUMBER(#REF!),#REF!,"-")</f>
        <v>-</v>
      </c>
      <c r="S317" s="80" t="str">
        <f>IF(ISNUMBER(#REF!),#REF!,"-")</f>
        <v>-</v>
      </c>
      <c r="T317" s="79" t="str">
        <f>IF(ISNUMBER(#REF!),#REF!,"-")</f>
        <v>-</v>
      </c>
      <c r="U317" s="80" t="str">
        <f>IF(ISNUMBER(#REF!),#REF!,"-")</f>
        <v>-</v>
      </c>
      <c r="V317" s="79" t="str">
        <f>IF(ISNUMBER(#REF!),#REF!,"-")</f>
        <v>-</v>
      </c>
      <c r="W317" s="80" t="str">
        <f>IF(ISNUMBER(#REF!),#REF!,"-")</f>
        <v>-</v>
      </c>
      <c r="X317" s="79" t="str">
        <f>IF(ISNUMBER(#REF!),#REF!,"-")</f>
        <v>-</v>
      </c>
      <c r="Y317" s="80" t="str">
        <f>IF(ISNUMBER(#REF!),#REF!,"-")</f>
        <v>-</v>
      </c>
      <c r="Z317" s="79" t="str">
        <f>IF(ISNUMBER(#REF!),#REF!,"-")</f>
        <v>-</v>
      </c>
      <c r="AA317" s="80" t="str">
        <f>IF(ISNUMBER(#REF!),#REF!,"-")</f>
        <v>-</v>
      </c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O317" s="75">
        <v>142</v>
      </c>
      <c r="AP317" s="79" t="str">
        <f>IF(ISNUMBER(#REF!),#REF!,"-")</f>
        <v>-</v>
      </c>
      <c r="AQ317" s="80" t="str">
        <f>IF(ISNUMBER(#REF!),#REF!,"-")</f>
        <v>-</v>
      </c>
      <c r="AR317" s="79" t="str">
        <f>IF(ISNUMBER(#REF!),#REF!,"-")</f>
        <v>-</v>
      </c>
      <c r="AS317" s="80" t="str">
        <f>IF(ISNUMBER(#REF!),#REF!,"-")</f>
        <v>-</v>
      </c>
      <c r="AT317" s="79" t="str">
        <f>IF(ISNUMBER(#REF!),#REF!,"-")</f>
        <v>-</v>
      </c>
      <c r="AU317" s="80" t="str">
        <f>IF(ISNUMBER(#REF!),#REF!,"-")</f>
        <v>-</v>
      </c>
      <c r="AV317" s="79" t="str">
        <f>IF(ISNUMBER(#REF!),#REF!,"-")</f>
        <v>-</v>
      </c>
      <c r="AW317" s="80" t="str">
        <f>IF(ISNUMBER(#REF!),#REF!,"-")</f>
        <v>-</v>
      </c>
      <c r="AX317" s="79" t="str">
        <f>IF(ISNUMBER(#REF!),#REF!,"-")</f>
        <v>-</v>
      </c>
      <c r="AY317" s="80" t="str">
        <f>IF(ISNUMBER(#REF!),#REF!,"-")</f>
        <v>-</v>
      </c>
      <c r="AZ317" s="79" t="str">
        <f>IF(ISNUMBER(#REF!),#REF!,"-")</f>
        <v>-</v>
      </c>
      <c r="BA317" s="80" t="str">
        <f>IF(ISNUMBER(#REF!),#REF!,"-")</f>
        <v>-</v>
      </c>
      <c r="BB317" s="79" t="str">
        <f>IF(ISNUMBER(#REF!),#REF!,"-")</f>
        <v>-</v>
      </c>
      <c r="BC317" s="80" t="str">
        <f>IF(ISNUMBER(#REF!),#REF!,"-")</f>
        <v>-</v>
      </c>
      <c r="BD317" s="79" t="str">
        <f>IF(ISNUMBER(#REF!),#REF!,"-")</f>
        <v>-</v>
      </c>
      <c r="BE317" s="80" t="str">
        <f>IF(ISNUMBER(#REF!),#REF!,"-")</f>
        <v>-</v>
      </c>
      <c r="BF317" s="79" t="str">
        <f>IF(ISNUMBER(#REF!),#REF!,"-")</f>
        <v>-</v>
      </c>
      <c r="BG317" s="80" t="str">
        <f>IF(ISNUMBER(#REF!),#REF!,"-")</f>
        <v>-</v>
      </c>
      <c r="BH317" s="79" t="str">
        <f>IF(ISNUMBER(#REF!),#REF!,"-")</f>
        <v>-</v>
      </c>
      <c r="BI317" s="80" t="str">
        <f>IF(ISNUMBER(#REF!),#REF!,"-")</f>
        <v>-</v>
      </c>
      <c r="BJ317" s="4"/>
      <c r="BK317" s="4"/>
      <c r="BL317" s="4"/>
      <c r="BM317" s="4"/>
      <c r="BN317" s="4"/>
      <c r="BO317" s="4"/>
      <c r="BP317" s="4"/>
      <c r="BQ317" s="4"/>
      <c r="BR317" s="4"/>
      <c r="BS317" s="4"/>
    </row>
    <row r="318" spans="7:71" s="88" customFormat="1" x14ac:dyDescent="0.25">
      <c r="G318" s="75">
        <v>142.5</v>
      </c>
      <c r="H318" s="79" t="str">
        <f>IF(ISNUMBER(#REF!),#REF!,"-")</f>
        <v>-</v>
      </c>
      <c r="I318" s="80" t="str">
        <f>IF(ISNUMBER(#REF!),#REF!,"-")</f>
        <v>-</v>
      </c>
      <c r="J318" s="79" t="str">
        <f>IF(ISNUMBER(#REF!),#REF!,"-")</f>
        <v>-</v>
      </c>
      <c r="K318" s="80" t="str">
        <f>IF(ISNUMBER(#REF!),#REF!,"-")</f>
        <v>-</v>
      </c>
      <c r="L318" s="79" t="str">
        <f>IF(ISNUMBER(#REF!),#REF!,"-")</f>
        <v>-</v>
      </c>
      <c r="M318" s="80" t="str">
        <f>IF(ISNUMBER(#REF!),#REF!,"-")</f>
        <v>-</v>
      </c>
      <c r="N318" s="79" t="str">
        <f>IF(ISNUMBER(#REF!),#REF!,"-")</f>
        <v>-</v>
      </c>
      <c r="O318" s="80" t="str">
        <f>IF(ISNUMBER(#REF!),#REF!,"-")</f>
        <v>-</v>
      </c>
      <c r="P318" s="79" t="str">
        <f>IF(ISNUMBER(#REF!),#REF!,"-")</f>
        <v>-</v>
      </c>
      <c r="Q318" s="80" t="str">
        <f>IF(ISNUMBER(#REF!),#REF!,"-")</f>
        <v>-</v>
      </c>
      <c r="R318" s="79" t="str">
        <f>IF(ISNUMBER(#REF!),#REF!,"-")</f>
        <v>-</v>
      </c>
      <c r="S318" s="80" t="str">
        <f>IF(ISNUMBER(#REF!),#REF!,"-")</f>
        <v>-</v>
      </c>
      <c r="T318" s="79" t="str">
        <f>IF(ISNUMBER(#REF!),#REF!,"-")</f>
        <v>-</v>
      </c>
      <c r="U318" s="80" t="str">
        <f>IF(ISNUMBER(#REF!),#REF!,"-")</f>
        <v>-</v>
      </c>
      <c r="V318" s="79" t="str">
        <f>IF(ISNUMBER(#REF!),#REF!,"-")</f>
        <v>-</v>
      </c>
      <c r="W318" s="80" t="str">
        <f>IF(ISNUMBER(#REF!),#REF!,"-")</f>
        <v>-</v>
      </c>
      <c r="X318" s="79" t="str">
        <f>IF(ISNUMBER(#REF!),#REF!,"-")</f>
        <v>-</v>
      </c>
      <c r="Y318" s="80" t="str">
        <f>IF(ISNUMBER(#REF!),#REF!,"-")</f>
        <v>-</v>
      </c>
      <c r="Z318" s="79" t="str">
        <f>IF(ISNUMBER(#REF!),#REF!,"-")</f>
        <v>-</v>
      </c>
      <c r="AA318" s="80" t="str">
        <f>IF(ISNUMBER(#REF!),#REF!,"-")</f>
        <v>-</v>
      </c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O318" s="75">
        <v>142.5</v>
      </c>
      <c r="AP318" s="79" t="str">
        <f>IF(ISNUMBER(#REF!),#REF!,"-")</f>
        <v>-</v>
      </c>
      <c r="AQ318" s="80" t="str">
        <f>IF(ISNUMBER(#REF!),#REF!,"-")</f>
        <v>-</v>
      </c>
      <c r="AR318" s="79" t="str">
        <f>IF(ISNUMBER(#REF!),#REF!,"-")</f>
        <v>-</v>
      </c>
      <c r="AS318" s="80" t="str">
        <f>IF(ISNUMBER(#REF!),#REF!,"-")</f>
        <v>-</v>
      </c>
      <c r="AT318" s="79" t="str">
        <f>IF(ISNUMBER(#REF!),#REF!,"-")</f>
        <v>-</v>
      </c>
      <c r="AU318" s="80" t="str">
        <f>IF(ISNUMBER(#REF!),#REF!,"-")</f>
        <v>-</v>
      </c>
      <c r="AV318" s="79" t="str">
        <f>IF(ISNUMBER(#REF!),#REF!,"-")</f>
        <v>-</v>
      </c>
      <c r="AW318" s="80" t="str">
        <f>IF(ISNUMBER(#REF!),#REF!,"-")</f>
        <v>-</v>
      </c>
      <c r="AX318" s="79" t="str">
        <f>IF(ISNUMBER(#REF!),#REF!,"-")</f>
        <v>-</v>
      </c>
      <c r="AY318" s="80" t="str">
        <f>IF(ISNUMBER(#REF!),#REF!,"-")</f>
        <v>-</v>
      </c>
      <c r="AZ318" s="79" t="str">
        <f>IF(ISNUMBER(#REF!),#REF!,"-")</f>
        <v>-</v>
      </c>
      <c r="BA318" s="80" t="str">
        <f>IF(ISNUMBER(#REF!),#REF!,"-")</f>
        <v>-</v>
      </c>
      <c r="BB318" s="79" t="str">
        <f>IF(ISNUMBER(#REF!),#REF!,"-")</f>
        <v>-</v>
      </c>
      <c r="BC318" s="80" t="str">
        <f>IF(ISNUMBER(#REF!),#REF!,"-")</f>
        <v>-</v>
      </c>
      <c r="BD318" s="79" t="str">
        <f>IF(ISNUMBER(#REF!),#REF!,"-")</f>
        <v>-</v>
      </c>
      <c r="BE318" s="80" t="str">
        <f>IF(ISNUMBER(#REF!),#REF!,"-")</f>
        <v>-</v>
      </c>
      <c r="BF318" s="79" t="str">
        <f>IF(ISNUMBER(#REF!),#REF!,"-")</f>
        <v>-</v>
      </c>
      <c r="BG318" s="80" t="str">
        <f>IF(ISNUMBER(#REF!),#REF!,"-")</f>
        <v>-</v>
      </c>
      <c r="BH318" s="79" t="str">
        <f>IF(ISNUMBER(#REF!),#REF!,"-")</f>
        <v>-</v>
      </c>
      <c r="BI318" s="80" t="str">
        <f>IF(ISNUMBER(#REF!),#REF!,"-")</f>
        <v>-</v>
      </c>
      <c r="BJ318" s="4"/>
      <c r="BK318" s="4"/>
      <c r="BL318" s="4"/>
      <c r="BM318" s="4"/>
      <c r="BN318" s="4"/>
      <c r="BO318" s="4"/>
      <c r="BP318" s="4"/>
      <c r="BQ318" s="4"/>
      <c r="BR318" s="4"/>
      <c r="BS318" s="4"/>
    </row>
    <row r="319" spans="7:71" s="88" customFormat="1" x14ac:dyDescent="0.25">
      <c r="G319" s="75">
        <v>143</v>
      </c>
      <c r="H319" s="79" t="str">
        <f>IF(ISNUMBER(#REF!),#REF!,"-")</f>
        <v>-</v>
      </c>
      <c r="I319" s="80" t="str">
        <f>IF(ISNUMBER(#REF!),#REF!,"-")</f>
        <v>-</v>
      </c>
      <c r="J319" s="79" t="str">
        <f>IF(ISNUMBER(#REF!),#REF!,"-")</f>
        <v>-</v>
      </c>
      <c r="K319" s="80" t="str">
        <f>IF(ISNUMBER(#REF!),#REF!,"-")</f>
        <v>-</v>
      </c>
      <c r="L319" s="79" t="str">
        <f>IF(ISNUMBER(#REF!),#REF!,"-")</f>
        <v>-</v>
      </c>
      <c r="M319" s="80" t="str">
        <f>IF(ISNUMBER(#REF!),#REF!,"-")</f>
        <v>-</v>
      </c>
      <c r="N319" s="79" t="str">
        <f>IF(ISNUMBER(#REF!),#REF!,"-")</f>
        <v>-</v>
      </c>
      <c r="O319" s="80" t="str">
        <f>IF(ISNUMBER(#REF!),#REF!,"-")</f>
        <v>-</v>
      </c>
      <c r="P319" s="79" t="str">
        <f>IF(ISNUMBER(#REF!),#REF!,"-")</f>
        <v>-</v>
      </c>
      <c r="Q319" s="80" t="str">
        <f>IF(ISNUMBER(#REF!),#REF!,"-")</f>
        <v>-</v>
      </c>
      <c r="R319" s="79" t="str">
        <f>IF(ISNUMBER(#REF!),#REF!,"-")</f>
        <v>-</v>
      </c>
      <c r="S319" s="80" t="str">
        <f>IF(ISNUMBER(#REF!),#REF!,"-")</f>
        <v>-</v>
      </c>
      <c r="T319" s="79" t="str">
        <f>IF(ISNUMBER(#REF!),#REF!,"-")</f>
        <v>-</v>
      </c>
      <c r="U319" s="80" t="str">
        <f>IF(ISNUMBER(#REF!),#REF!,"-")</f>
        <v>-</v>
      </c>
      <c r="V319" s="79" t="str">
        <f>IF(ISNUMBER(#REF!),#REF!,"-")</f>
        <v>-</v>
      </c>
      <c r="W319" s="80" t="str">
        <f>IF(ISNUMBER(#REF!),#REF!,"-")</f>
        <v>-</v>
      </c>
      <c r="X319" s="79" t="str">
        <f>IF(ISNUMBER(#REF!),#REF!,"-")</f>
        <v>-</v>
      </c>
      <c r="Y319" s="80" t="str">
        <f>IF(ISNUMBER(#REF!),#REF!,"-")</f>
        <v>-</v>
      </c>
      <c r="Z319" s="79" t="str">
        <f>IF(ISNUMBER(#REF!),#REF!,"-")</f>
        <v>-</v>
      </c>
      <c r="AA319" s="80" t="str">
        <f>IF(ISNUMBER(#REF!),#REF!,"-")</f>
        <v>-</v>
      </c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O319" s="75">
        <v>143</v>
      </c>
      <c r="AP319" s="79" t="str">
        <f>IF(ISNUMBER(#REF!),#REF!,"-")</f>
        <v>-</v>
      </c>
      <c r="AQ319" s="80" t="str">
        <f>IF(ISNUMBER(#REF!),#REF!,"-")</f>
        <v>-</v>
      </c>
      <c r="AR319" s="79" t="str">
        <f>IF(ISNUMBER(#REF!),#REF!,"-")</f>
        <v>-</v>
      </c>
      <c r="AS319" s="80" t="str">
        <f>IF(ISNUMBER(#REF!),#REF!,"-")</f>
        <v>-</v>
      </c>
      <c r="AT319" s="79" t="str">
        <f>IF(ISNUMBER(#REF!),#REF!,"-")</f>
        <v>-</v>
      </c>
      <c r="AU319" s="80" t="str">
        <f>IF(ISNUMBER(#REF!),#REF!,"-")</f>
        <v>-</v>
      </c>
      <c r="AV319" s="79" t="str">
        <f>IF(ISNUMBER(#REF!),#REF!,"-")</f>
        <v>-</v>
      </c>
      <c r="AW319" s="80" t="str">
        <f>IF(ISNUMBER(#REF!),#REF!,"-")</f>
        <v>-</v>
      </c>
      <c r="AX319" s="79" t="str">
        <f>IF(ISNUMBER(#REF!),#REF!,"-")</f>
        <v>-</v>
      </c>
      <c r="AY319" s="80" t="str">
        <f>IF(ISNUMBER(#REF!),#REF!,"-")</f>
        <v>-</v>
      </c>
      <c r="AZ319" s="79" t="str">
        <f>IF(ISNUMBER(#REF!),#REF!,"-")</f>
        <v>-</v>
      </c>
      <c r="BA319" s="80" t="str">
        <f>IF(ISNUMBER(#REF!),#REF!,"-")</f>
        <v>-</v>
      </c>
      <c r="BB319" s="79" t="str">
        <f>IF(ISNUMBER(#REF!),#REF!,"-")</f>
        <v>-</v>
      </c>
      <c r="BC319" s="80" t="str">
        <f>IF(ISNUMBER(#REF!),#REF!,"-")</f>
        <v>-</v>
      </c>
      <c r="BD319" s="79" t="str">
        <f>IF(ISNUMBER(#REF!),#REF!,"-")</f>
        <v>-</v>
      </c>
      <c r="BE319" s="80" t="str">
        <f>IF(ISNUMBER(#REF!),#REF!,"-")</f>
        <v>-</v>
      </c>
      <c r="BF319" s="79" t="str">
        <f>IF(ISNUMBER(#REF!),#REF!,"-")</f>
        <v>-</v>
      </c>
      <c r="BG319" s="80" t="str">
        <f>IF(ISNUMBER(#REF!),#REF!,"-")</f>
        <v>-</v>
      </c>
      <c r="BH319" s="79" t="str">
        <f>IF(ISNUMBER(#REF!),#REF!,"-")</f>
        <v>-</v>
      </c>
      <c r="BI319" s="80" t="str">
        <f>IF(ISNUMBER(#REF!),#REF!,"-")</f>
        <v>-</v>
      </c>
      <c r="BJ319" s="4"/>
      <c r="BK319" s="4"/>
      <c r="BL319" s="4"/>
      <c r="BM319" s="4"/>
      <c r="BN319" s="4"/>
      <c r="BO319" s="4"/>
      <c r="BP319" s="4"/>
      <c r="BQ319" s="4"/>
      <c r="BR319" s="4"/>
      <c r="BS319" s="4"/>
    </row>
    <row r="320" spans="7:71" s="88" customFormat="1" x14ac:dyDescent="0.25">
      <c r="G320" s="75">
        <v>143.5</v>
      </c>
      <c r="H320" s="79" t="str">
        <f>IF(ISNUMBER(#REF!),#REF!,"-")</f>
        <v>-</v>
      </c>
      <c r="I320" s="80" t="str">
        <f>IF(ISNUMBER(#REF!),#REF!,"-")</f>
        <v>-</v>
      </c>
      <c r="J320" s="79" t="str">
        <f>IF(ISNUMBER(#REF!),#REF!,"-")</f>
        <v>-</v>
      </c>
      <c r="K320" s="80" t="str">
        <f>IF(ISNUMBER(#REF!),#REF!,"-")</f>
        <v>-</v>
      </c>
      <c r="L320" s="79" t="str">
        <f>IF(ISNUMBER(#REF!),#REF!,"-")</f>
        <v>-</v>
      </c>
      <c r="M320" s="80" t="str">
        <f>IF(ISNUMBER(#REF!),#REF!,"-")</f>
        <v>-</v>
      </c>
      <c r="N320" s="79" t="str">
        <f>IF(ISNUMBER(#REF!),#REF!,"-")</f>
        <v>-</v>
      </c>
      <c r="O320" s="80" t="str">
        <f>IF(ISNUMBER(#REF!),#REF!,"-")</f>
        <v>-</v>
      </c>
      <c r="P320" s="79" t="str">
        <f>IF(ISNUMBER(#REF!),#REF!,"-")</f>
        <v>-</v>
      </c>
      <c r="Q320" s="80" t="str">
        <f>IF(ISNUMBER(#REF!),#REF!,"-")</f>
        <v>-</v>
      </c>
      <c r="R320" s="79" t="str">
        <f>IF(ISNUMBER(#REF!),#REF!,"-")</f>
        <v>-</v>
      </c>
      <c r="S320" s="80" t="str">
        <f>IF(ISNUMBER(#REF!),#REF!,"-")</f>
        <v>-</v>
      </c>
      <c r="T320" s="79" t="str">
        <f>IF(ISNUMBER(#REF!),#REF!,"-")</f>
        <v>-</v>
      </c>
      <c r="U320" s="80" t="str">
        <f>IF(ISNUMBER(#REF!),#REF!,"-")</f>
        <v>-</v>
      </c>
      <c r="V320" s="79" t="str">
        <f>IF(ISNUMBER(#REF!),#REF!,"-")</f>
        <v>-</v>
      </c>
      <c r="W320" s="80" t="str">
        <f>IF(ISNUMBER(#REF!),#REF!,"-")</f>
        <v>-</v>
      </c>
      <c r="X320" s="79" t="str">
        <f>IF(ISNUMBER(#REF!),#REF!,"-")</f>
        <v>-</v>
      </c>
      <c r="Y320" s="80" t="str">
        <f>IF(ISNUMBER(#REF!),#REF!,"-")</f>
        <v>-</v>
      </c>
      <c r="Z320" s="79" t="str">
        <f>IF(ISNUMBER(#REF!),#REF!,"-")</f>
        <v>-</v>
      </c>
      <c r="AA320" s="80" t="str">
        <f>IF(ISNUMBER(#REF!),#REF!,"-")</f>
        <v>-</v>
      </c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O320" s="75">
        <v>143.5</v>
      </c>
      <c r="AP320" s="79" t="str">
        <f>IF(ISNUMBER(#REF!),#REF!,"-")</f>
        <v>-</v>
      </c>
      <c r="AQ320" s="80" t="str">
        <f>IF(ISNUMBER(#REF!),#REF!,"-")</f>
        <v>-</v>
      </c>
      <c r="AR320" s="79" t="str">
        <f>IF(ISNUMBER(#REF!),#REF!,"-")</f>
        <v>-</v>
      </c>
      <c r="AS320" s="80" t="str">
        <f>IF(ISNUMBER(#REF!),#REF!,"-")</f>
        <v>-</v>
      </c>
      <c r="AT320" s="79" t="str">
        <f>IF(ISNUMBER(#REF!),#REF!,"-")</f>
        <v>-</v>
      </c>
      <c r="AU320" s="80" t="str">
        <f>IF(ISNUMBER(#REF!),#REF!,"-")</f>
        <v>-</v>
      </c>
      <c r="AV320" s="79" t="str">
        <f>IF(ISNUMBER(#REF!),#REF!,"-")</f>
        <v>-</v>
      </c>
      <c r="AW320" s="80" t="str">
        <f>IF(ISNUMBER(#REF!),#REF!,"-")</f>
        <v>-</v>
      </c>
      <c r="AX320" s="79" t="str">
        <f>IF(ISNUMBER(#REF!),#REF!,"-")</f>
        <v>-</v>
      </c>
      <c r="AY320" s="80" t="str">
        <f>IF(ISNUMBER(#REF!),#REF!,"-")</f>
        <v>-</v>
      </c>
      <c r="AZ320" s="79" t="str">
        <f>IF(ISNUMBER(#REF!),#REF!,"-")</f>
        <v>-</v>
      </c>
      <c r="BA320" s="80" t="str">
        <f>IF(ISNUMBER(#REF!),#REF!,"-")</f>
        <v>-</v>
      </c>
      <c r="BB320" s="79" t="str">
        <f>IF(ISNUMBER(#REF!),#REF!,"-")</f>
        <v>-</v>
      </c>
      <c r="BC320" s="80" t="str">
        <f>IF(ISNUMBER(#REF!),#REF!,"-")</f>
        <v>-</v>
      </c>
      <c r="BD320" s="79" t="str">
        <f>IF(ISNUMBER(#REF!),#REF!,"-")</f>
        <v>-</v>
      </c>
      <c r="BE320" s="80" t="str">
        <f>IF(ISNUMBER(#REF!),#REF!,"-")</f>
        <v>-</v>
      </c>
      <c r="BF320" s="79" t="str">
        <f>IF(ISNUMBER(#REF!),#REF!,"-")</f>
        <v>-</v>
      </c>
      <c r="BG320" s="80" t="str">
        <f>IF(ISNUMBER(#REF!),#REF!,"-")</f>
        <v>-</v>
      </c>
      <c r="BH320" s="79" t="str">
        <f>IF(ISNUMBER(#REF!),#REF!,"-")</f>
        <v>-</v>
      </c>
      <c r="BI320" s="80" t="str">
        <f>IF(ISNUMBER(#REF!),#REF!,"-")</f>
        <v>-</v>
      </c>
      <c r="BJ320" s="4"/>
      <c r="BK320" s="4"/>
      <c r="BL320" s="4"/>
      <c r="BM320" s="4"/>
      <c r="BN320" s="4"/>
      <c r="BO320" s="4"/>
      <c r="BP320" s="4"/>
      <c r="BQ320" s="4"/>
      <c r="BR320" s="4"/>
      <c r="BS320" s="4"/>
    </row>
    <row r="321" spans="7:71" s="88" customFormat="1" x14ac:dyDescent="0.25">
      <c r="G321" s="75">
        <v>144</v>
      </c>
      <c r="H321" s="79" t="str">
        <f>IF(ISNUMBER(#REF!),#REF!,"-")</f>
        <v>-</v>
      </c>
      <c r="I321" s="80" t="str">
        <f>IF(ISNUMBER(#REF!),#REF!,"-")</f>
        <v>-</v>
      </c>
      <c r="J321" s="79" t="str">
        <f>IF(ISNUMBER(#REF!),#REF!,"-")</f>
        <v>-</v>
      </c>
      <c r="K321" s="80" t="str">
        <f>IF(ISNUMBER(#REF!),#REF!,"-")</f>
        <v>-</v>
      </c>
      <c r="L321" s="79" t="str">
        <f>IF(ISNUMBER(#REF!),#REF!,"-")</f>
        <v>-</v>
      </c>
      <c r="M321" s="80" t="str">
        <f>IF(ISNUMBER(#REF!),#REF!,"-")</f>
        <v>-</v>
      </c>
      <c r="N321" s="79" t="str">
        <f>IF(ISNUMBER(#REF!),#REF!,"-")</f>
        <v>-</v>
      </c>
      <c r="O321" s="80" t="str">
        <f>IF(ISNUMBER(#REF!),#REF!,"-")</f>
        <v>-</v>
      </c>
      <c r="P321" s="79" t="str">
        <f>IF(ISNUMBER(#REF!),#REF!,"-")</f>
        <v>-</v>
      </c>
      <c r="Q321" s="80" t="str">
        <f>IF(ISNUMBER(#REF!),#REF!,"-")</f>
        <v>-</v>
      </c>
      <c r="R321" s="79" t="str">
        <f>IF(ISNUMBER(#REF!),#REF!,"-")</f>
        <v>-</v>
      </c>
      <c r="S321" s="80" t="str">
        <f>IF(ISNUMBER(#REF!),#REF!,"-")</f>
        <v>-</v>
      </c>
      <c r="T321" s="79" t="str">
        <f>IF(ISNUMBER(#REF!),#REF!,"-")</f>
        <v>-</v>
      </c>
      <c r="U321" s="80" t="str">
        <f>IF(ISNUMBER(#REF!),#REF!,"-")</f>
        <v>-</v>
      </c>
      <c r="V321" s="79" t="str">
        <f>IF(ISNUMBER(#REF!),#REF!,"-")</f>
        <v>-</v>
      </c>
      <c r="W321" s="80" t="str">
        <f>IF(ISNUMBER(#REF!),#REF!,"-")</f>
        <v>-</v>
      </c>
      <c r="X321" s="79" t="str">
        <f>IF(ISNUMBER(#REF!),#REF!,"-")</f>
        <v>-</v>
      </c>
      <c r="Y321" s="80" t="str">
        <f>IF(ISNUMBER(#REF!),#REF!,"-")</f>
        <v>-</v>
      </c>
      <c r="Z321" s="79" t="str">
        <f>IF(ISNUMBER(#REF!),#REF!,"-")</f>
        <v>-</v>
      </c>
      <c r="AA321" s="80" t="str">
        <f>IF(ISNUMBER(#REF!),#REF!,"-")</f>
        <v>-</v>
      </c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O321" s="75">
        <v>144</v>
      </c>
      <c r="AP321" s="79" t="str">
        <f>IF(ISNUMBER(#REF!),#REF!,"-")</f>
        <v>-</v>
      </c>
      <c r="AQ321" s="80" t="str">
        <f>IF(ISNUMBER(#REF!),#REF!,"-")</f>
        <v>-</v>
      </c>
      <c r="AR321" s="79" t="str">
        <f>IF(ISNUMBER(#REF!),#REF!,"-")</f>
        <v>-</v>
      </c>
      <c r="AS321" s="80" t="str">
        <f>IF(ISNUMBER(#REF!),#REF!,"-")</f>
        <v>-</v>
      </c>
      <c r="AT321" s="79" t="str">
        <f>IF(ISNUMBER(#REF!),#REF!,"-")</f>
        <v>-</v>
      </c>
      <c r="AU321" s="80" t="str">
        <f>IF(ISNUMBER(#REF!),#REF!,"-")</f>
        <v>-</v>
      </c>
      <c r="AV321" s="79" t="str">
        <f>IF(ISNUMBER(#REF!),#REF!,"-")</f>
        <v>-</v>
      </c>
      <c r="AW321" s="80" t="str">
        <f>IF(ISNUMBER(#REF!),#REF!,"-")</f>
        <v>-</v>
      </c>
      <c r="AX321" s="79" t="str">
        <f>IF(ISNUMBER(#REF!),#REF!,"-")</f>
        <v>-</v>
      </c>
      <c r="AY321" s="80" t="str">
        <f>IF(ISNUMBER(#REF!),#REF!,"-")</f>
        <v>-</v>
      </c>
      <c r="AZ321" s="79" t="str">
        <f>IF(ISNUMBER(#REF!),#REF!,"-")</f>
        <v>-</v>
      </c>
      <c r="BA321" s="80" t="str">
        <f>IF(ISNUMBER(#REF!),#REF!,"-")</f>
        <v>-</v>
      </c>
      <c r="BB321" s="79" t="str">
        <f>IF(ISNUMBER(#REF!),#REF!,"-")</f>
        <v>-</v>
      </c>
      <c r="BC321" s="80" t="str">
        <f>IF(ISNUMBER(#REF!),#REF!,"-")</f>
        <v>-</v>
      </c>
      <c r="BD321" s="79" t="str">
        <f>IF(ISNUMBER(#REF!),#REF!,"-")</f>
        <v>-</v>
      </c>
      <c r="BE321" s="80" t="str">
        <f>IF(ISNUMBER(#REF!),#REF!,"-")</f>
        <v>-</v>
      </c>
      <c r="BF321" s="79" t="str">
        <f>IF(ISNUMBER(#REF!),#REF!,"-")</f>
        <v>-</v>
      </c>
      <c r="BG321" s="80" t="str">
        <f>IF(ISNUMBER(#REF!),#REF!,"-")</f>
        <v>-</v>
      </c>
      <c r="BH321" s="79" t="str">
        <f>IF(ISNUMBER(#REF!),#REF!,"-")</f>
        <v>-</v>
      </c>
      <c r="BI321" s="80" t="str">
        <f>IF(ISNUMBER(#REF!),#REF!,"-")</f>
        <v>-</v>
      </c>
      <c r="BJ321" s="4"/>
      <c r="BK321" s="4"/>
      <c r="BL321" s="4"/>
      <c r="BM321" s="4"/>
      <c r="BN321" s="4"/>
      <c r="BO321" s="4"/>
      <c r="BP321" s="4"/>
      <c r="BQ321" s="4"/>
      <c r="BR321" s="4"/>
      <c r="BS321" s="4"/>
    </row>
    <row r="322" spans="7:71" s="88" customFormat="1" x14ac:dyDescent="0.25">
      <c r="G322" s="75">
        <v>144.5</v>
      </c>
      <c r="H322" s="79" t="str">
        <f>IF(ISNUMBER(#REF!),#REF!,"-")</f>
        <v>-</v>
      </c>
      <c r="I322" s="80" t="str">
        <f>IF(ISNUMBER(#REF!),#REF!,"-")</f>
        <v>-</v>
      </c>
      <c r="J322" s="79" t="str">
        <f>IF(ISNUMBER(#REF!),#REF!,"-")</f>
        <v>-</v>
      </c>
      <c r="K322" s="80" t="str">
        <f>IF(ISNUMBER(#REF!),#REF!,"-")</f>
        <v>-</v>
      </c>
      <c r="L322" s="79" t="str">
        <f>IF(ISNUMBER(#REF!),#REF!,"-")</f>
        <v>-</v>
      </c>
      <c r="M322" s="80" t="str">
        <f>IF(ISNUMBER(#REF!),#REF!,"-")</f>
        <v>-</v>
      </c>
      <c r="N322" s="79" t="str">
        <f>IF(ISNUMBER(#REF!),#REF!,"-")</f>
        <v>-</v>
      </c>
      <c r="O322" s="80" t="str">
        <f>IF(ISNUMBER(#REF!),#REF!,"-")</f>
        <v>-</v>
      </c>
      <c r="P322" s="79" t="str">
        <f>IF(ISNUMBER(#REF!),#REF!,"-")</f>
        <v>-</v>
      </c>
      <c r="Q322" s="80" t="str">
        <f>IF(ISNUMBER(#REF!),#REF!,"-")</f>
        <v>-</v>
      </c>
      <c r="R322" s="79" t="str">
        <f>IF(ISNUMBER(#REF!),#REF!,"-")</f>
        <v>-</v>
      </c>
      <c r="S322" s="80" t="str">
        <f>IF(ISNUMBER(#REF!),#REF!,"-")</f>
        <v>-</v>
      </c>
      <c r="T322" s="79" t="str">
        <f>IF(ISNUMBER(#REF!),#REF!,"-")</f>
        <v>-</v>
      </c>
      <c r="U322" s="80" t="str">
        <f>IF(ISNUMBER(#REF!),#REF!,"-")</f>
        <v>-</v>
      </c>
      <c r="V322" s="79" t="str">
        <f>IF(ISNUMBER(#REF!),#REF!,"-")</f>
        <v>-</v>
      </c>
      <c r="W322" s="80" t="str">
        <f>IF(ISNUMBER(#REF!),#REF!,"-")</f>
        <v>-</v>
      </c>
      <c r="X322" s="79" t="str">
        <f>IF(ISNUMBER(#REF!),#REF!,"-")</f>
        <v>-</v>
      </c>
      <c r="Y322" s="80" t="str">
        <f>IF(ISNUMBER(#REF!),#REF!,"-")</f>
        <v>-</v>
      </c>
      <c r="Z322" s="79" t="str">
        <f>IF(ISNUMBER(#REF!),#REF!,"-")</f>
        <v>-</v>
      </c>
      <c r="AA322" s="80" t="str">
        <f>IF(ISNUMBER(#REF!),#REF!,"-")</f>
        <v>-</v>
      </c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O322" s="75">
        <v>144.5</v>
      </c>
      <c r="AP322" s="79" t="str">
        <f>IF(ISNUMBER(#REF!),#REF!,"-")</f>
        <v>-</v>
      </c>
      <c r="AQ322" s="80" t="str">
        <f>IF(ISNUMBER(#REF!),#REF!,"-")</f>
        <v>-</v>
      </c>
      <c r="AR322" s="79" t="str">
        <f>IF(ISNUMBER(#REF!),#REF!,"-")</f>
        <v>-</v>
      </c>
      <c r="AS322" s="80" t="str">
        <f>IF(ISNUMBER(#REF!),#REF!,"-")</f>
        <v>-</v>
      </c>
      <c r="AT322" s="79" t="str">
        <f>IF(ISNUMBER(#REF!),#REF!,"-")</f>
        <v>-</v>
      </c>
      <c r="AU322" s="80" t="str">
        <f>IF(ISNUMBER(#REF!),#REF!,"-")</f>
        <v>-</v>
      </c>
      <c r="AV322" s="79" t="str">
        <f>IF(ISNUMBER(#REF!),#REF!,"-")</f>
        <v>-</v>
      </c>
      <c r="AW322" s="80" t="str">
        <f>IF(ISNUMBER(#REF!),#REF!,"-")</f>
        <v>-</v>
      </c>
      <c r="AX322" s="79" t="str">
        <f>IF(ISNUMBER(#REF!),#REF!,"-")</f>
        <v>-</v>
      </c>
      <c r="AY322" s="80" t="str">
        <f>IF(ISNUMBER(#REF!),#REF!,"-")</f>
        <v>-</v>
      </c>
      <c r="AZ322" s="79" t="str">
        <f>IF(ISNUMBER(#REF!),#REF!,"-")</f>
        <v>-</v>
      </c>
      <c r="BA322" s="80" t="str">
        <f>IF(ISNUMBER(#REF!),#REF!,"-")</f>
        <v>-</v>
      </c>
      <c r="BB322" s="79" t="str">
        <f>IF(ISNUMBER(#REF!),#REF!,"-")</f>
        <v>-</v>
      </c>
      <c r="BC322" s="80" t="str">
        <f>IF(ISNUMBER(#REF!),#REF!,"-")</f>
        <v>-</v>
      </c>
      <c r="BD322" s="79" t="str">
        <f>IF(ISNUMBER(#REF!),#REF!,"-")</f>
        <v>-</v>
      </c>
      <c r="BE322" s="80" t="str">
        <f>IF(ISNUMBER(#REF!),#REF!,"-")</f>
        <v>-</v>
      </c>
      <c r="BF322" s="79" t="str">
        <f>IF(ISNUMBER(#REF!),#REF!,"-")</f>
        <v>-</v>
      </c>
      <c r="BG322" s="80" t="str">
        <f>IF(ISNUMBER(#REF!),#REF!,"-")</f>
        <v>-</v>
      </c>
      <c r="BH322" s="79" t="str">
        <f>IF(ISNUMBER(#REF!),#REF!,"-")</f>
        <v>-</v>
      </c>
      <c r="BI322" s="80" t="str">
        <f>IF(ISNUMBER(#REF!),#REF!,"-")</f>
        <v>-</v>
      </c>
      <c r="BJ322" s="4"/>
      <c r="BK322" s="4"/>
      <c r="BL322" s="4"/>
      <c r="BM322" s="4"/>
      <c r="BN322" s="4"/>
      <c r="BO322" s="4"/>
      <c r="BP322" s="4"/>
      <c r="BQ322" s="4"/>
      <c r="BR322" s="4"/>
      <c r="BS322" s="4"/>
    </row>
    <row r="323" spans="7:71" s="88" customFormat="1" x14ac:dyDescent="0.25">
      <c r="G323" s="75">
        <v>145</v>
      </c>
      <c r="H323" s="79" t="str">
        <f>IF(ISNUMBER(#REF!),#REF!,"-")</f>
        <v>-</v>
      </c>
      <c r="I323" s="80" t="str">
        <f>IF(ISNUMBER(#REF!),#REF!,"-")</f>
        <v>-</v>
      </c>
      <c r="J323" s="79" t="str">
        <f>IF(ISNUMBER(#REF!),#REF!,"-")</f>
        <v>-</v>
      </c>
      <c r="K323" s="80" t="str">
        <f>IF(ISNUMBER(#REF!),#REF!,"-")</f>
        <v>-</v>
      </c>
      <c r="L323" s="79" t="str">
        <f>IF(ISNUMBER(#REF!),#REF!,"-")</f>
        <v>-</v>
      </c>
      <c r="M323" s="80" t="str">
        <f>IF(ISNUMBER(#REF!),#REF!,"-")</f>
        <v>-</v>
      </c>
      <c r="N323" s="79" t="str">
        <f>IF(ISNUMBER(#REF!),#REF!,"-")</f>
        <v>-</v>
      </c>
      <c r="O323" s="80" t="str">
        <f>IF(ISNUMBER(#REF!),#REF!,"-")</f>
        <v>-</v>
      </c>
      <c r="P323" s="79" t="str">
        <f>IF(ISNUMBER(#REF!),#REF!,"-")</f>
        <v>-</v>
      </c>
      <c r="Q323" s="80" t="str">
        <f>IF(ISNUMBER(#REF!),#REF!,"-")</f>
        <v>-</v>
      </c>
      <c r="R323" s="79" t="str">
        <f>IF(ISNUMBER(#REF!),#REF!,"-")</f>
        <v>-</v>
      </c>
      <c r="S323" s="80" t="str">
        <f>IF(ISNUMBER(#REF!),#REF!,"-")</f>
        <v>-</v>
      </c>
      <c r="T323" s="79" t="str">
        <f>IF(ISNUMBER(#REF!),#REF!,"-")</f>
        <v>-</v>
      </c>
      <c r="U323" s="80" t="str">
        <f>IF(ISNUMBER(#REF!),#REF!,"-")</f>
        <v>-</v>
      </c>
      <c r="V323" s="79" t="str">
        <f>IF(ISNUMBER(#REF!),#REF!,"-")</f>
        <v>-</v>
      </c>
      <c r="W323" s="80" t="str">
        <f>IF(ISNUMBER(#REF!),#REF!,"-")</f>
        <v>-</v>
      </c>
      <c r="X323" s="79" t="str">
        <f>IF(ISNUMBER(#REF!),#REF!,"-")</f>
        <v>-</v>
      </c>
      <c r="Y323" s="80" t="str">
        <f>IF(ISNUMBER(#REF!),#REF!,"-")</f>
        <v>-</v>
      </c>
      <c r="Z323" s="79" t="str">
        <f>IF(ISNUMBER(#REF!),#REF!,"-")</f>
        <v>-</v>
      </c>
      <c r="AA323" s="80" t="str">
        <f>IF(ISNUMBER(#REF!),#REF!,"-")</f>
        <v>-</v>
      </c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O323" s="75">
        <v>145</v>
      </c>
      <c r="AP323" s="79" t="str">
        <f>IF(ISNUMBER(#REF!),#REF!,"-")</f>
        <v>-</v>
      </c>
      <c r="AQ323" s="80" t="str">
        <f>IF(ISNUMBER(#REF!),#REF!,"-")</f>
        <v>-</v>
      </c>
      <c r="AR323" s="79" t="str">
        <f>IF(ISNUMBER(#REF!),#REF!,"-")</f>
        <v>-</v>
      </c>
      <c r="AS323" s="80" t="str">
        <f>IF(ISNUMBER(#REF!),#REF!,"-")</f>
        <v>-</v>
      </c>
      <c r="AT323" s="79" t="str">
        <f>IF(ISNUMBER(#REF!),#REF!,"-")</f>
        <v>-</v>
      </c>
      <c r="AU323" s="80" t="str">
        <f>IF(ISNUMBER(#REF!),#REF!,"-")</f>
        <v>-</v>
      </c>
      <c r="AV323" s="79" t="str">
        <f>IF(ISNUMBER(#REF!),#REF!,"-")</f>
        <v>-</v>
      </c>
      <c r="AW323" s="80" t="str">
        <f>IF(ISNUMBER(#REF!),#REF!,"-")</f>
        <v>-</v>
      </c>
      <c r="AX323" s="79" t="str">
        <f>IF(ISNUMBER(#REF!),#REF!,"-")</f>
        <v>-</v>
      </c>
      <c r="AY323" s="80" t="str">
        <f>IF(ISNUMBER(#REF!),#REF!,"-")</f>
        <v>-</v>
      </c>
      <c r="AZ323" s="79" t="str">
        <f>IF(ISNUMBER(#REF!),#REF!,"-")</f>
        <v>-</v>
      </c>
      <c r="BA323" s="80" t="str">
        <f>IF(ISNUMBER(#REF!),#REF!,"-")</f>
        <v>-</v>
      </c>
      <c r="BB323" s="79" t="str">
        <f>IF(ISNUMBER(#REF!),#REF!,"-")</f>
        <v>-</v>
      </c>
      <c r="BC323" s="80" t="str">
        <f>IF(ISNUMBER(#REF!),#REF!,"-")</f>
        <v>-</v>
      </c>
      <c r="BD323" s="79" t="str">
        <f>IF(ISNUMBER(#REF!),#REF!,"-")</f>
        <v>-</v>
      </c>
      <c r="BE323" s="80" t="str">
        <f>IF(ISNUMBER(#REF!),#REF!,"-")</f>
        <v>-</v>
      </c>
      <c r="BF323" s="79" t="str">
        <f>IF(ISNUMBER(#REF!),#REF!,"-")</f>
        <v>-</v>
      </c>
      <c r="BG323" s="80" t="str">
        <f>IF(ISNUMBER(#REF!),#REF!,"-")</f>
        <v>-</v>
      </c>
      <c r="BH323" s="79" t="str">
        <f>IF(ISNUMBER(#REF!),#REF!,"-")</f>
        <v>-</v>
      </c>
      <c r="BI323" s="80" t="str">
        <f>IF(ISNUMBER(#REF!),#REF!,"-")</f>
        <v>-</v>
      </c>
      <c r="BJ323" s="4"/>
      <c r="BK323" s="4"/>
      <c r="BL323" s="4"/>
      <c r="BM323" s="4"/>
      <c r="BN323" s="4"/>
      <c r="BO323" s="4"/>
      <c r="BP323" s="4"/>
      <c r="BQ323" s="4"/>
      <c r="BR323" s="4"/>
      <c r="BS323" s="4"/>
    </row>
    <row r="324" spans="7:71" s="88" customFormat="1" x14ac:dyDescent="0.25">
      <c r="G324" s="75">
        <v>145.5</v>
      </c>
      <c r="H324" s="79" t="str">
        <f>IF(ISNUMBER(#REF!),#REF!,"-")</f>
        <v>-</v>
      </c>
      <c r="I324" s="80" t="str">
        <f>IF(ISNUMBER(#REF!),#REF!,"-")</f>
        <v>-</v>
      </c>
      <c r="J324" s="79" t="str">
        <f>IF(ISNUMBER(#REF!),#REF!,"-")</f>
        <v>-</v>
      </c>
      <c r="K324" s="80" t="str">
        <f>IF(ISNUMBER(#REF!),#REF!,"-")</f>
        <v>-</v>
      </c>
      <c r="L324" s="79" t="str">
        <f>IF(ISNUMBER(#REF!),#REF!,"-")</f>
        <v>-</v>
      </c>
      <c r="M324" s="80" t="str">
        <f>IF(ISNUMBER(#REF!),#REF!,"-")</f>
        <v>-</v>
      </c>
      <c r="N324" s="79" t="str">
        <f>IF(ISNUMBER(#REF!),#REF!,"-")</f>
        <v>-</v>
      </c>
      <c r="O324" s="80" t="str">
        <f>IF(ISNUMBER(#REF!),#REF!,"-")</f>
        <v>-</v>
      </c>
      <c r="P324" s="79" t="str">
        <f>IF(ISNUMBER(#REF!),#REF!,"-")</f>
        <v>-</v>
      </c>
      <c r="Q324" s="80" t="str">
        <f>IF(ISNUMBER(#REF!),#REF!,"-")</f>
        <v>-</v>
      </c>
      <c r="R324" s="79" t="str">
        <f>IF(ISNUMBER(#REF!),#REF!,"-")</f>
        <v>-</v>
      </c>
      <c r="S324" s="80" t="str">
        <f>IF(ISNUMBER(#REF!),#REF!,"-")</f>
        <v>-</v>
      </c>
      <c r="T324" s="79" t="str">
        <f>IF(ISNUMBER(#REF!),#REF!,"-")</f>
        <v>-</v>
      </c>
      <c r="U324" s="80" t="str">
        <f>IF(ISNUMBER(#REF!),#REF!,"-")</f>
        <v>-</v>
      </c>
      <c r="V324" s="79" t="str">
        <f>IF(ISNUMBER(#REF!),#REF!,"-")</f>
        <v>-</v>
      </c>
      <c r="W324" s="80" t="str">
        <f>IF(ISNUMBER(#REF!),#REF!,"-")</f>
        <v>-</v>
      </c>
      <c r="X324" s="79" t="str">
        <f>IF(ISNUMBER(#REF!),#REF!,"-")</f>
        <v>-</v>
      </c>
      <c r="Y324" s="80" t="str">
        <f>IF(ISNUMBER(#REF!),#REF!,"-")</f>
        <v>-</v>
      </c>
      <c r="Z324" s="79" t="str">
        <f>IF(ISNUMBER(#REF!),#REF!,"-")</f>
        <v>-</v>
      </c>
      <c r="AA324" s="80" t="str">
        <f>IF(ISNUMBER(#REF!),#REF!,"-")</f>
        <v>-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O324" s="75">
        <v>145.5</v>
      </c>
      <c r="AP324" s="79" t="str">
        <f>IF(ISNUMBER(#REF!),#REF!,"-")</f>
        <v>-</v>
      </c>
      <c r="AQ324" s="80" t="str">
        <f>IF(ISNUMBER(#REF!),#REF!,"-")</f>
        <v>-</v>
      </c>
      <c r="AR324" s="79" t="str">
        <f>IF(ISNUMBER(#REF!),#REF!,"-")</f>
        <v>-</v>
      </c>
      <c r="AS324" s="80" t="str">
        <f>IF(ISNUMBER(#REF!),#REF!,"-")</f>
        <v>-</v>
      </c>
      <c r="AT324" s="79" t="str">
        <f>IF(ISNUMBER(#REF!),#REF!,"-")</f>
        <v>-</v>
      </c>
      <c r="AU324" s="80" t="str">
        <f>IF(ISNUMBER(#REF!),#REF!,"-")</f>
        <v>-</v>
      </c>
      <c r="AV324" s="79" t="str">
        <f>IF(ISNUMBER(#REF!),#REF!,"-")</f>
        <v>-</v>
      </c>
      <c r="AW324" s="80" t="str">
        <f>IF(ISNUMBER(#REF!),#REF!,"-")</f>
        <v>-</v>
      </c>
      <c r="AX324" s="79" t="str">
        <f>IF(ISNUMBER(#REF!),#REF!,"-")</f>
        <v>-</v>
      </c>
      <c r="AY324" s="80" t="str">
        <f>IF(ISNUMBER(#REF!),#REF!,"-")</f>
        <v>-</v>
      </c>
      <c r="AZ324" s="79" t="str">
        <f>IF(ISNUMBER(#REF!),#REF!,"-")</f>
        <v>-</v>
      </c>
      <c r="BA324" s="80" t="str">
        <f>IF(ISNUMBER(#REF!),#REF!,"-")</f>
        <v>-</v>
      </c>
      <c r="BB324" s="79" t="str">
        <f>IF(ISNUMBER(#REF!),#REF!,"-")</f>
        <v>-</v>
      </c>
      <c r="BC324" s="80" t="str">
        <f>IF(ISNUMBER(#REF!),#REF!,"-")</f>
        <v>-</v>
      </c>
      <c r="BD324" s="79" t="str">
        <f>IF(ISNUMBER(#REF!),#REF!,"-")</f>
        <v>-</v>
      </c>
      <c r="BE324" s="80" t="str">
        <f>IF(ISNUMBER(#REF!),#REF!,"-")</f>
        <v>-</v>
      </c>
      <c r="BF324" s="79" t="str">
        <f>IF(ISNUMBER(#REF!),#REF!,"-")</f>
        <v>-</v>
      </c>
      <c r="BG324" s="80" t="str">
        <f>IF(ISNUMBER(#REF!),#REF!,"-")</f>
        <v>-</v>
      </c>
      <c r="BH324" s="79" t="str">
        <f>IF(ISNUMBER(#REF!),#REF!,"-")</f>
        <v>-</v>
      </c>
      <c r="BI324" s="80" t="str">
        <f>IF(ISNUMBER(#REF!),#REF!,"-")</f>
        <v>-</v>
      </c>
      <c r="BJ324" s="4"/>
      <c r="BK324" s="4"/>
      <c r="BL324" s="4"/>
      <c r="BM324" s="4"/>
      <c r="BN324" s="4"/>
      <c r="BO324" s="4"/>
      <c r="BP324" s="4"/>
      <c r="BQ324" s="4"/>
      <c r="BR324" s="4"/>
      <c r="BS324" s="4"/>
    </row>
    <row r="325" spans="7:71" s="88" customFormat="1" x14ac:dyDescent="0.25">
      <c r="G325" s="75">
        <v>146</v>
      </c>
      <c r="H325" s="79" t="str">
        <f>IF(ISNUMBER(#REF!),#REF!,"-")</f>
        <v>-</v>
      </c>
      <c r="I325" s="80" t="str">
        <f>IF(ISNUMBER(#REF!),#REF!,"-")</f>
        <v>-</v>
      </c>
      <c r="J325" s="79" t="str">
        <f>IF(ISNUMBER(#REF!),#REF!,"-")</f>
        <v>-</v>
      </c>
      <c r="K325" s="80" t="str">
        <f>IF(ISNUMBER(#REF!),#REF!,"-")</f>
        <v>-</v>
      </c>
      <c r="L325" s="79" t="str">
        <f>IF(ISNUMBER(#REF!),#REF!,"-")</f>
        <v>-</v>
      </c>
      <c r="M325" s="80" t="str">
        <f>IF(ISNUMBER(#REF!),#REF!,"-")</f>
        <v>-</v>
      </c>
      <c r="N325" s="79" t="str">
        <f>IF(ISNUMBER(#REF!),#REF!,"-")</f>
        <v>-</v>
      </c>
      <c r="O325" s="80" t="str">
        <f>IF(ISNUMBER(#REF!),#REF!,"-")</f>
        <v>-</v>
      </c>
      <c r="P325" s="79" t="str">
        <f>IF(ISNUMBER(#REF!),#REF!,"-")</f>
        <v>-</v>
      </c>
      <c r="Q325" s="80" t="str">
        <f>IF(ISNUMBER(#REF!),#REF!,"-")</f>
        <v>-</v>
      </c>
      <c r="R325" s="79" t="str">
        <f>IF(ISNUMBER(#REF!),#REF!,"-")</f>
        <v>-</v>
      </c>
      <c r="S325" s="80" t="str">
        <f>IF(ISNUMBER(#REF!),#REF!,"-")</f>
        <v>-</v>
      </c>
      <c r="T325" s="79" t="str">
        <f>IF(ISNUMBER(#REF!),#REF!,"-")</f>
        <v>-</v>
      </c>
      <c r="U325" s="80" t="str">
        <f>IF(ISNUMBER(#REF!),#REF!,"-")</f>
        <v>-</v>
      </c>
      <c r="V325" s="79" t="str">
        <f>IF(ISNUMBER(#REF!),#REF!,"-")</f>
        <v>-</v>
      </c>
      <c r="W325" s="80" t="str">
        <f>IF(ISNUMBER(#REF!),#REF!,"-")</f>
        <v>-</v>
      </c>
      <c r="X325" s="79" t="str">
        <f>IF(ISNUMBER(#REF!),#REF!,"-")</f>
        <v>-</v>
      </c>
      <c r="Y325" s="80" t="str">
        <f>IF(ISNUMBER(#REF!),#REF!,"-")</f>
        <v>-</v>
      </c>
      <c r="Z325" s="79" t="str">
        <f>IF(ISNUMBER(#REF!),#REF!,"-")</f>
        <v>-</v>
      </c>
      <c r="AA325" s="80" t="str">
        <f>IF(ISNUMBER(#REF!),#REF!,"-")</f>
        <v>-</v>
      </c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O325" s="75">
        <v>146</v>
      </c>
      <c r="AP325" s="79" t="str">
        <f>IF(ISNUMBER(#REF!),#REF!,"-")</f>
        <v>-</v>
      </c>
      <c r="AQ325" s="80" t="str">
        <f>IF(ISNUMBER(#REF!),#REF!,"-")</f>
        <v>-</v>
      </c>
      <c r="AR325" s="79" t="str">
        <f>IF(ISNUMBER(#REF!),#REF!,"-")</f>
        <v>-</v>
      </c>
      <c r="AS325" s="80" t="str">
        <f>IF(ISNUMBER(#REF!),#REF!,"-")</f>
        <v>-</v>
      </c>
      <c r="AT325" s="79" t="str">
        <f>IF(ISNUMBER(#REF!),#REF!,"-")</f>
        <v>-</v>
      </c>
      <c r="AU325" s="80" t="str">
        <f>IF(ISNUMBER(#REF!),#REF!,"-")</f>
        <v>-</v>
      </c>
      <c r="AV325" s="79" t="str">
        <f>IF(ISNUMBER(#REF!),#REF!,"-")</f>
        <v>-</v>
      </c>
      <c r="AW325" s="80" t="str">
        <f>IF(ISNUMBER(#REF!),#REF!,"-")</f>
        <v>-</v>
      </c>
      <c r="AX325" s="79" t="str">
        <f>IF(ISNUMBER(#REF!),#REF!,"-")</f>
        <v>-</v>
      </c>
      <c r="AY325" s="80" t="str">
        <f>IF(ISNUMBER(#REF!),#REF!,"-")</f>
        <v>-</v>
      </c>
      <c r="AZ325" s="79" t="str">
        <f>IF(ISNUMBER(#REF!),#REF!,"-")</f>
        <v>-</v>
      </c>
      <c r="BA325" s="80" t="str">
        <f>IF(ISNUMBER(#REF!),#REF!,"-")</f>
        <v>-</v>
      </c>
      <c r="BB325" s="79" t="str">
        <f>IF(ISNUMBER(#REF!),#REF!,"-")</f>
        <v>-</v>
      </c>
      <c r="BC325" s="80" t="str">
        <f>IF(ISNUMBER(#REF!),#REF!,"-")</f>
        <v>-</v>
      </c>
      <c r="BD325" s="79" t="str">
        <f>IF(ISNUMBER(#REF!),#REF!,"-")</f>
        <v>-</v>
      </c>
      <c r="BE325" s="80" t="str">
        <f>IF(ISNUMBER(#REF!),#REF!,"-")</f>
        <v>-</v>
      </c>
      <c r="BF325" s="79" t="str">
        <f>IF(ISNUMBER(#REF!),#REF!,"-")</f>
        <v>-</v>
      </c>
      <c r="BG325" s="80" t="str">
        <f>IF(ISNUMBER(#REF!),#REF!,"-")</f>
        <v>-</v>
      </c>
      <c r="BH325" s="79" t="str">
        <f>IF(ISNUMBER(#REF!),#REF!,"-")</f>
        <v>-</v>
      </c>
      <c r="BI325" s="80" t="str">
        <f>IF(ISNUMBER(#REF!),#REF!,"-")</f>
        <v>-</v>
      </c>
      <c r="BJ325" s="4"/>
      <c r="BK325" s="4"/>
      <c r="BL325" s="4"/>
      <c r="BM325" s="4"/>
      <c r="BN325" s="4"/>
      <c r="BO325" s="4"/>
      <c r="BP325" s="4"/>
      <c r="BQ325" s="4"/>
      <c r="BR325" s="4"/>
      <c r="BS325" s="4"/>
    </row>
    <row r="326" spans="7:71" s="88" customFormat="1" x14ac:dyDescent="0.25">
      <c r="G326" s="75">
        <v>146.5</v>
      </c>
      <c r="H326" s="79" t="str">
        <f>IF(ISNUMBER(#REF!),#REF!,"-")</f>
        <v>-</v>
      </c>
      <c r="I326" s="80" t="str">
        <f>IF(ISNUMBER(#REF!),#REF!,"-")</f>
        <v>-</v>
      </c>
      <c r="J326" s="79" t="str">
        <f>IF(ISNUMBER(#REF!),#REF!,"-")</f>
        <v>-</v>
      </c>
      <c r="K326" s="80" t="str">
        <f>IF(ISNUMBER(#REF!),#REF!,"-")</f>
        <v>-</v>
      </c>
      <c r="L326" s="79" t="str">
        <f>IF(ISNUMBER(#REF!),#REF!,"-")</f>
        <v>-</v>
      </c>
      <c r="M326" s="80" t="str">
        <f>IF(ISNUMBER(#REF!),#REF!,"-")</f>
        <v>-</v>
      </c>
      <c r="N326" s="79" t="str">
        <f>IF(ISNUMBER(#REF!),#REF!,"-")</f>
        <v>-</v>
      </c>
      <c r="O326" s="80" t="str">
        <f>IF(ISNUMBER(#REF!),#REF!,"-")</f>
        <v>-</v>
      </c>
      <c r="P326" s="79" t="str">
        <f>IF(ISNUMBER(#REF!),#REF!,"-")</f>
        <v>-</v>
      </c>
      <c r="Q326" s="80" t="str">
        <f>IF(ISNUMBER(#REF!),#REF!,"-")</f>
        <v>-</v>
      </c>
      <c r="R326" s="79" t="str">
        <f>IF(ISNUMBER(#REF!),#REF!,"-")</f>
        <v>-</v>
      </c>
      <c r="S326" s="80" t="str">
        <f>IF(ISNUMBER(#REF!),#REF!,"-")</f>
        <v>-</v>
      </c>
      <c r="T326" s="79" t="str">
        <f>IF(ISNUMBER(#REF!),#REF!,"-")</f>
        <v>-</v>
      </c>
      <c r="U326" s="80" t="str">
        <f>IF(ISNUMBER(#REF!),#REF!,"-")</f>
        <v>-</v>
      </c>
      <c r="V326" s="79" t="str">
        <f>IF(ISNUMBER(#REF!),#REF!,"-")</f>
        <v>-</v>
      </c>
      <c r="W326" s="80" t="str">
        <f>IF(ISNUMBER(#REF!),#REF!,"-")</f>
        <v>-</v>
      </c>
      <c r="X326" s="79" t="str">
        <f>IF(ISNUMBER(#REF!),#REF!,"-")</f>
        <v>-</v>
      </c>
      <c r="Y326" s="80" t="str">
        <f>IF(ISNUMBER(#REF!),#REF!,"-")</f>
        <v>-</v>
      </c>
      <c r="Z326" s="79" t="str">
        <f>IF(ISNUMBER(#REF!),#REF!,"-")</f>
        <v>-</v>
      </c>
      <c r="AA326" s="80" t="str">
        <f>IF(ISNUMBER(#REF!),#REF!,"-")</f>
        <v>-</v>
      </c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O326" s="75">
        <v>146.5</v>
      </c>
      <c r="AP326" s="79" t="str">
        <f>IF(ISNUMBER(#REF!),#REF!,"-")</f>
        <v>-</v>
      </c>
      <c r="AQ326" s="80" t="str">
        <f>IF(ISNUMBER(#REF!),#REF!,"-")</f>
        <v>-</v>
      </c>
      <c r="AR326" s="79" t="str">
        <f>IF(ISNUMBER(#REF!),#REF!,"-")</f>
        <v>-</v>
      </c>
      <c r="AS326" s="80" t="str">
        <f>IF(ISNUMBER(#REF!),#REF!,"-")</f>
        <v>-</v>
      </c>
      <c r="AT326" s="79" t="str">
        <f>IF(ISNUMBER(#REF!),#REF!,"-")</f>
        <v>-</v>
      </c>
      <c r="AU326" s="80" t="str">
        <f>IF(ISNUMBER(#REF!),#REF!,"-")</f>
        <v>-</v>
      </c>
      <c r="AV326" s="79" t="str">
        <f>IF(ISNUMBER(#REF!),#REF!,"-")</f>
        <v>-</v>
      </c>
      <c r="AW326" s="80" t="str">
        <f>IF(ISNUMBER(#REF!),#REF!,"-")</f>
        <v>-</v>
      </c>
      <c r="AX326" s="79" t="str">
        <f>IF(ISNUMBER(#REF!),#REF!,"-")</f>
        <v>-</v>
      </c>
      <c r="AY326" s="80" t="str">
        <f>IF(ISNUMBER(#REF!),#REF!,"-")</f>
        <v>-</v>
      </c>
      <c r="AZ326" s="79" t="str">
        <f>IF(ISNUMBER(#REF!),#REF!,"-")</f>
        <v>-</v>
      </c>
      <c r="BA326" s="80" t="str">
        <f>IF(ISNUMBER(#REF!),#REF!,"-")</f>
        <v>-</v>
      </c>
      <c r="BB326" s="79" t="str">
        <f>IF(ISNUMBER(#REF!),#REF!,"-")</f>
        <v>-</v>
      </c>
      <c r="BC326" s="80" t="str">
        <f>IF(ISNUMBER(#REF!),#REF!,"-")</f>
        <v>-</v>
      </c>
      <c r="BD326" s="79" t="str">
        <f>IF(ISNUMBER(#REF!),#REF!,"-")</f>
        <v>-</v>
      </c>
      <c r="BE326" s="80" t="str">
        <f>IF(ISNUMBER(#REF!),#REF!,"-")</f>
        <v>-</v>
      </c>
      <c r="BF326" s="79" t="str">
        <f>IF(ISNUMBER(#REF!),#REF!,"-")</f>
        <v>-</v>
      </c>
      <c r="BG326" s="80" t="str">
        <f>IF(ISNUMBER(#REF!),#REF!,"-")</f>
        <v>-</v>
      </c>
      <c r="BH326" s="79" t="str">
        <f>IF(ISNUMBER(#REF!),#REF!,"-")</f>
        <v>-</v>
      </c>
      <c r="BI326" s="80" t="str">
        <f>IF(ISNUMBER(#REF!),#REF!,"-")</f>
        <v>-</v>
      </c>
      <c r="BJ326" s="4"/>
      <c r="BK326" s="4"/>
      <c r="BL326" s="4"/>
      <c r="BM326" s="4"/>
      <c r="BN326" s="4"/>
      <c r="BO326" s="4"/>
      <c r="BP326" s="4"/>
      <c r="BQ326" s="4"/>
      <c r="BR326" s="4"/>
      <c r="BS326" s="4"/>
    </row>
    <row r="327" spans="7:71" s="88" customFormat="1" x14ac:dyDescent="0.25">
      <c r="G327" s="75">
        <v>147</v>
      </c>
      <c r="H327" s="79" t="str">
        <f>IF(ISNUMBER(#REF!),#REF!,"-")</f>
        <v>-</v>
      </c>
      <c r="I327" s="80" t="str">
        <f>IF(ISNUMBER(#REF!),#REF!,"-")</f>
        <v>-</v>
      </c>
      <c r="J327" s="79" t="str">
        <f>IF(ISNUMBER(#REF!),#REF!,"-")</f>
        <v>-</v>
      </c>
      <c r="K327" s="80" t="str">
        <f>IF(ISNUMBER(#REF!),#REF!,"-")</f>
        <v>-</v>
      </c>
      <c r="L327" s="79" t="str">
        <f>IF(ISNUMBER(#REF!),#REF!,"-")</f>
        <v>-</v>
      </c>
      <c r="M327" s="80" t="str">
        <f>IF(ISNUMBER(#REF!),#REF!,"-")</f>
        <v>-</v>
      </c>
      <c r="N327" s="79" t="str">
        <f>IF(ISNUMBER(#REF!),#REF!,"-")</f>
        <v>-</v>
      </c>
      <c r="O327" s="80" t="str">
        <f>IF(ISNUMBER(#REF!),#REF!,"-")</f>
        <v>-</v>
      </c>
      <c r="P327" s="79" t="str">
        <f>IF(ISNUMBER(#REF!),#REF!,"-")</f>
        <v>-</v>
      </c>
      <c r="Q327" s="80" t="str">
        <f>IF(ISNUMBER(#REF!),#REF!,"-")</f>
        <v>-</v>
      </c>
      <c r="R327" s="79" t="str">
        <f>IF(ISNUMBER(#REF!),#REF!,"-")</f>
        <v>-</v>
      </c>
      <c r="S327" s="80" t="str">
        <f>IF(ISNUMBER(#REF!),#REF!,"-")</f>
        <v>-</v>
      </c>
      <c r="T327" s="79" t="str">
        <f>IF(ISNUMBER(#REF!),#REF!,"-")</f>
        <v>-</v>
      </c>
      <c r="U327" s="80" t="str">
        <f>IF(ISNUMBER(#REF!),#REF!,"-")</f>
        <v>-</v>
      </c>
      <c r="V327" s="79" t="str">
        <f>IF(ISNUMBER(#REF!),#REF!,"-")</f>
        <v>-</v>
      </c>
      <c r="W327" s="80" t="str">
        <f>IF(ISNUMBER(#REF!),#REF!,"-")</f>
        <v>-</v>
      </c>
      <c r="X327" s="79" t="str">
        <f>IF(ISNUMBER(#REF!),#REF!,"-")</f>
        <v>-</v>
      </c>
      <c r="Y327" s="80" t="str">
        <f>IF(ISNUMBER(#REF!),#REF!,"-")</f>
        <v>-</v>
      </c>
      <c r="Z327" s="79" t="str">
        <f>IF(ISNUMBER(#REF!),#REF!,"-")</f>
        <v>-</v>
      </c>
      <c r="AA327" s="80" t="str">
        <f>IF(ISNUMBER(#REF!),#REF!,"-")</f>
        <v>-</v>
      </c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O327" s="75">
        <v>147</v>
      </c>
      <c r="AP327" s="79" t="str">
        <f>IF(ISNUMBER(#REF!),#REF!,"-")</f>
        <v>-</v>
      </c>
      <c r="AQ327" s="80" t="str">
        <f>IF(ISNUMBER(#REF!),#REF!,"-")</f>
        <v>-</v>
      </c>
      <c r="AR327" s="79" t="str">
        <f>IF(ISNUMBER(#REF!),#REF!,"-")</f>
        <v>-</v>
      </c>
      <c r="AS327" s="80" t="str">
        <f>IF(ISNUMBER(#REF!),#REF!,"-")</f>
        <v>-</v>
      </c>
      <c r="AT327" s="79" t="str">
        <f>IF(ISNUMBER(#REF!),#REF!,"-")</f>
        <v>-</v>
      </c>
      <c r="AU327" s="80" t="str">
        <f>IF(ISNUMBER(#REF!),#REF!,"-")</f>
        <v>-</v>
      </c>
      <c r="AV327" s="79" t="str">
        <f>IF(ISNUMBER(#REF!),#REF!,"-")</f>
        <v>-</v>
      </c>
      <c r="AW327" s="80" t="str">
        <f>IF(ISNUMBER(#REF!),#REF!,"-")</f>
        <v>-</v>
      </c>
      <c r="AX327" s="79" t="str">
        <f>IF(ISNUMBER(#REF!),#REF!,"-")</f>
        <v>-</v>
      </c>
      <c r="AY327" s="80" t="str">
        <f>IF(ISNUMBER(#REF!),#REF!,"-")</f>
        <v>-</v>
      </c>
      <c r="AZ327" s="79" t="str">
        <f>IF(ISNUMBER(#REF!),#REF!,"-")</f>
        <v>-</v>
      </c>
      <c r="BA327" s="80" t="str">
        <f>IF(ISNUMBER(#REF!),#REF!,"-")</f>
        <v>-</v>
      </c>
      <c r="BB327" s="79" t="str">
        <f>IF(ISNUMBER(#REF!),#REF!,"-")</f>
        <v>-</v>
      </c>
      <c r="BC327" s="80" t="str">
        <f>IF(ISNUMBER(#REF!),#REF!,"-")</f>
        <v>-</v>
      </c>
      <c r="BD327" s="79" t="str">
        <f>IF(ISNUMBER(#REF!),#REF!,"-")</f>
        <v>-</v>
      </c>
      <c r="BE327" s="80" t="str">
        <f>IF(ISNUMBER(#REF!),#REF!,"-")</f>
        <v>-</v>
      </c>
      <c r="BF327" s="79" t="str">
        <f>IF(ISNUMBER(#REF!),#REF!,"-")</f>
        <v>-</v>
      </c>
      <c r="BG327" s="80" t="str">
        <f>IF(ISNUMBER(#REF!),#REF!,"-")</f>
        <v>-</v>
      </c>
      <c r="BH327" s="79" t="str">
        <f>IF(ISNUMBER(#REF!),#REF!,"-")</f>
        <v>-</v>
      </c>
      <c r="BI327" s="80" t="str">
        <f>IF(ISNUMBER(#REF!),#REF!,"-")</f>
        <v>-</v>
      </c>
      <c r="BJ327" s="4"/>
      <c r="BK327" s="4"/>
      <c r="BL327" s="4"/>
      <c r="BM327" s="4"/>
      <c r="BN327" s="4"/>
      <c r="BO327" s="4"/>
      <c r="BP327" s="4"/>
      <c r="BQ327" s="4"/>
      <c r="BR327" s="4"/>
      <c r="BS327" s="4"/>
    </row>
    <row r="328" spans="7:71" s="88" customFormat="1" x14ac:dyDescent="0.25">
      <c r="G328" s="75">
        <v>147.5</v>
      </c>
      <c r="H328" s="79" t="str">
        <f>IF(ISNUMBER(#REF!),#REF!,"-")</f>
        <v>-</v>
      </c>
      <c r="I328" s="80" t="str">
        <f>IF(ISNUMBER(#REF!),#REF!,"-")</f>
        <v>-</v>
      </c>
      <c r="J328" s="79" t="str">
        <f>IF(ISNUMBER(#REF!),#REF!,"-")</f>
        <v>-</v>
      </c>
      <c r="K328" s="80" t="str">
        <f>IF(ISNUMBER(#REF!),#REF!,"-")</f>
        <v>-</v>
      </c>
      <c r="L328" s="79" t="str">
        <f>IF(ISNUMBER(#REF!),#REF!,"-")</f>
        <v>-</v>
      </c>
      <c r="M328" s="80" t="str">
        <f>IF(ISNUMBER(#REF!),#REF!,"-")</f>
        <v>-</v>
      </c>
      <c r="N328" s="79" t="str">
        <f>IF(ISNUMBER(#REF!),#REF!,"-")</f>
        <v>-</v>
      </c>
      <c r="O328" s="80" t="str">
        <f>IF(ISNUMBER(#REF!),#REF!,"-")</f>
        <v>-</v>
      </c>
      <c r="P328" s="79" t="str">
        <f>IF(ISNUMBER(#REF!),#REF!,"-")</f>
        <v>-</v>
      </c>
      <c r="Q328" s="80" t="str">
        <f>IF(ISNUMBER(#REF!),#REF!,"-")</f>
        <v>-</v>
      </c>
      <c r="R328" s="79" t="str">
        <f>IF(ISNUMBER(#REF!),#REF!,"-")</f>
        <v>-</v>
      </c>
      <c r="S328" s="80" t="str">
        <f>IF(ISNUMBER(#REF!),#REF!,"-")</f>
        <v>-</v>
      </c>
      <c r="T328" s="79" t="str">
        <f>IF(ISNUMBER(#REF!),#REF!,"-")</f>
        <v>-</v>
      </c>
      <c r="U328" s="80" t="str">
        <f>IF(ISNUMBER(#REF!),#REF!,"-")</f>
        <v>-</v>
      </c>
      <c r="V328" s="79" t="str">
        <f>IF(ISNUMBER(#REF!),#REF!,"-")</f>
        <v>-</v>
      </c>
      <c r="W328" s="80" t="str">
        <f>IF(ISNUMBER(#REF!),#REF!,"-")</f>
        <v>-</v>
      </c>
      <c r="X328" s="79" t="str">
        <f>IF(ISNUMBER(#REF!),#REF!,"-")</f>
        <v>-</v>
      </c>
      <c r="Y328" s="80" t="str">
        <f>IF(ISNUMBER(#REF!),#REF!,"-")</f>
        <v>-</v>
      </c>
      <c r="Z328" s="79" t="str">
        <f>IF(ISNUMBER(#REF!),#REF!,"-")</f>
        <v>-</v>
      </c>
      <c r="AA328" s="80" t="str">
        <f>IF(ISNUMBER(#REF!),#REF!,"-")</f>
        <v>-</v>
      </c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O328" s="75">
        <v>147.5</v>
      </c>
      <c r="AP328" s="79" t="str">
        <f>IF(ISNUMBER(#REF!),#REF!,"-")</f>
        <v>-</v>
      </c>
      <c r="AQ328" s="80" t="str">
        <f>IF(ISNUMBER(#REF!),#REF!,"-")</f>
        <v>-</v>
      </c>
      <c r="AR328" s="79" t="str">
        <f>IF(ISNUMBER(#REF!),#REF!,"-")</f>
        <v>-</v>
      </c>
      <c r="AS328" s="80" t="str">
        <f>IF(ISNUMBER(#REF!),#REF!,"-")</f>
        <v>-</v>
      </c>
      <c r="AT328" s="79" t="str">
        <f>IF(ISNUMBER(#REF!),#REF!,"-")</f>
        <v>-</v>
      </c>
      <c r="AU328" s="80" t="str">
        <f>IF(ISNUMBER(#REF!),#REF!,"-")</f>
        <v>-</v>
      </c>
      <c r="AV328" s="79" t="str">
        <f>IF(ISNUMBER(#REF!),#REF!,"-")</f>
        <v>-</v>
      </c>
      <c r="AW328" s="80" t="str">
        <f>IF(ISNUMBER(#REF!),#REF!,"-")</f>
        <v>-</v>
      </c>
      <c r="AX328" s="79" t="str">
        <f>IF(ISNUMBER(#REF!),#REF!,"-")</f>
        <v>-</v>
      </c>
      <c r="AY328" s="80" t="str">
        <f>IF(ISNUMBER(#REF!),#REF!,"-")</f>
        <v>-</v>
      </c>
      <c r="AZ328" s="79" t="str">
        <f>IF(ISNUMBER(#REF!),#REF!,"-")</f>
        <v>-</v>
      </c>
      <c r="BA328" s="80" t="str">
        <f>IF(ISNUMBER(#REF!),#REF!,"-")</f>
        <v>-</v>
      </c>
      <c r="BB328" s="79" t="str">
        <f>IF(ISNUMBER(#REF!),#REF!,"-")</f>
        <v>-</v>
      </c>
      <c r="BC328" s="80" t="str">
        <f>IF(ISNUMBER(#REF!),#REF!,"-")</f>
        <v>-</v>
      </c>
      <c r="BD328" s="79" t="str">
        <f>IF(ISNUMBER(#REF!),#REF!,"-")</f>
        <v>-</v>
      </c>
      <c r="BE328" s="80" t="str">
        <f>IF(ISNUMBER(#REF!),#REF!,"-")</f>
        <v>-</v>
      </c>
      <c r="BF328" s="79" t="str">
        <f>IF(ISNUMBER(#REF!),#REF!,"-")</f>
        <v>-</v>
      </c>
      <c r="BG328" s="80" t="str">
        <f>IF(ISNUMBER(#REF!),#REF!,"-")</f>
        <v>-</v>
      </c>
      <c r="BH328" s="79" t="str">
        <f>IF(ISNUMBER(#REF!),#REF!,"-")</f>
        <v>-</v>
      </c>
      <c r="BI328" s="80" t="str">
        <f>IF(ISNUMBER(#REF!),#REF!,"-")</f>
        <v>-</v>
      </c>
      <c r="BJ328" s="4"/>
      <c r="BK328" s="4"/>
      <c r="BL328" s="4"/>
      <c r="BM328" s="4"/>
      <c r="BN328" s="4"/>
      <c r="BO328" s="4"/>
      <c r="BP328" s="4"/>
      <c r="BQ328" s="4"/>
      <c r="BR328" s="4"/>
      <c r="BS328" s="4"/>
    </row>
    <row r="329" spans="7:71" s="88" customFormat="1" x14ac:dyDescent="0.25">
      <c r="G329" s="75">
        <v>148</v>
      </c>
      <c r="H329" s="79" t="str">
        <f>IF(ISNUMBER(#REF!),#REF!,"-")</f>
        <v>-</v>
      </c>
      <c r="I329" s="80" t="str">
        <f>IF(ISNUMBER(#REF!),#REF!,"-")</f>
        <v>-</v>
      </c>
      <c r="J329" s="79" t="str">
        <f>IF(ISNUMBER(#REF!),#REF!,"-")</f>
        <v>-</v>
      </c>
      <c r="K329" s="80" t="str">
        <f>IF(ISNUMBER(#REF!),#REF!,"-")</f>
        <v>-</v>
      </c>
      <c r="L329" s="79" t="str">
        <f>IF(ISNUMBER(#REF!),#REF!,"-")</f>
        <v>-</v>
      </c>
      <c r="M329" s="80" t="str">
        <f>IF(ISNUMBER(#REF!),#REF!,"-")</f>
        <v>-</v>
      </c>
      <c r="N329" s="79" t="str">
        <f>IF(ISNUMBER(#REF!),#REF!,"-")</f>
        <v>-</v>
      </c>
      <c r="O329" s="80" t="str">
        <f>IF(ISNUMBER(#REF!),#REF!,"-")</f>
        <v>-</v>
      </c>
      <c r="P329" s="79" t="str">
        <f>IF(ISNUMBER(#REF!),#REF!,"-")</f>
        <v>-</v>
      </c>
      <c r="Q329" s="80" t="str">
        <f>IF(ISNUMBER(#REF!),#REF!,"-")</f>
        <v>-</v>
      </c>
      <c r="R329" s="79" t="str">
        <f>IF(ISNUMBER(#REF!),#REF!,"-")</f>
        <v>-</v>
      </c>
      <c r="S329" s="80" t="str">
        <f>IF(ISNUMBER(#REF!),#REF!,"-")</f>
        <v>-</v>
      </c>
      <c r="T329" s="79" t="str">
        <f>IF(ISNUMBER(#REF!),#REF!,"-")</f>
        <v>-</v>
      </c>
      <c r="U329" s="80" t="str">
        <f>IF(ISNUMBER(#REF!),#REF!,"-")</f>
        <v>-</v>
      </c>
      <c r="V329" s="79" t="str">
        <f>IF(ISNUMBER(#REF!),#REF!,"-")</f>
        <v>-</v>
      </c>
      <c r="W329" s="80" t="str">
        <f>IF(ISNUMBER(#REF!),#REF!,"-")</f>
        <v>-</v>
      </c>
      <c r="X329" s="79" t="str">
        <f>IF(ISNUMBER(#REF!),#REF!,"-")</f>
        <v>-</v>
      </c>
      <c r="Y329" s="80" t="str">
        <f>IF(ISNUMBER(#REF!),#REF!,"-")</f>
        <v>-</v>
      </c>
      <c r="Z329" s="79" t="str">
        <f>IF(ISNUMBER(#REF!),#REF!,"-")</f>
        <v>-</v>
      </c>
      <c r="AA329" s="80" t="str">
        <f>IF(ISNUMBER(#REF!),#REF!,"-")</f>
        <v>-</v>
      </c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O329" s="75">
        <v>148</v>
      </c>
      <c r="AP329" s="79" t="str">
        <f>IF(ISNUMBER(#REF!),#REF!,"-")</f>
        <v>-</v>
      </c>
      <c r="AQ329" s="80" t="str">
        <f>IF(ISNUMBER(#REF!),#REF!,"-")</f>
        <v>-</v>
      </c>
      <c r="AR329" s="79" t="str">
        <f>IF(ISNUMBER(#REF!),#REF!,"-")</f>
        <v>-</v>
      </c>
      <c r="AS329" s="80" t="str">
        <f>IF(ISNUMBER(#REF!),#REF!,"-")</f>
        <v>-</v>
      </c>
      <c r="AT329" s="79" t="str">
        <f>IF(ISNUMBER(#REF!),#REF!,"-")</f>
        <v>-</v>
      </c>
      <c r="AU329" s="80" t="str">
        <f>IF(ISNUMBER(#REF!),#REF!,"-")</f>
        <v>-</v>
      </c>
      <c r="AV329" s="79" t="str">
        <f>IF(ISNUMBER(#REF!),#REF!,"-")</f>
        <v>-</v>
      </c>
      <c r="AW329" s="80" t="str">
        <f>IF(ISNUMBER(#REF!),#REF!,"-")</f>
        <v>-</v>
      </c>
      <c r="AX329" s="79" t="str">
        <f>IF(ISNUMBER(#REF!),#REF!,"-")</f>
        <v>-</v>
      </c>
      <c r="AY329" s="80" t="str">
        <f>IF(ISNUMBER(#REF!),#REF!,"-")</f>
        <v>-</v>
      </c>
      <c r="AZ329" s="79" t="str">
        <f>IF(ISNUMBER(#REF!),#REF!,"-")</f>
        <v>-</v>
      </c>
      <c r="BA329" s="80" t="str">
        <f>IF(ISNUMBER(#REF!),#REF!,"-")</f>
        <v>-</v>
      </c>
      <c r="BB329" s="79" t="str">
        <f>IF(ISNUMBER(#REF!),#REF!,"-")</f>
        <v>-</v>
      </c>
      <c r="BC329" s="80" t="str">
        <f>IF(ISNUMBER(#REF!),#REF!,"-")</f>
        <v>-</v>
      </c>
      <c r="BD329" s="79" t="str">
        <f>IF(ISNUMBER(#REF!),#REF!,"-")</f>
        <v>-</v>
      </c>
      <c r="BE329" s="80" t="str">
        <f>IF(ISNUMBER(#REF!),#REF!,"-")</f>
        <v>-</v>
      </c>
      <c r="BF329" s="79" t="str">
        <f>IF(ISNUMBER(#REF!),#REF!,"-")</f>
        <v>-</v>
      </c>
      <c r="BG329" s="80" t="str">
        <f>IF(ISNUMBER(#REF!),#REF!,"-")</f>
        <v>-</v>
      </c>
      <c r="BH329" s="79" t="str">
        <f>IF(ISNUMBER(#REF!),#REF!,"-")</f>
        <v>-</v>
      </c>
      <c r="BI329" s="80" t="str">
        <f>IF(ISNUMBER(#REF!),#REF!,"-")</f>
        <v>-</v>
      </c>
      <c r="BJ329" s="4"/>
      <c r="BK329" s="4"/>
      <c r="BL329" s="4"/>
      <c r="BM329" s="4"/>
      <c r="BN329" s="4"/>
      <c r="BO329" s="4"/>
      <c r="BP329" s="4"/>
      <c r="BQ329" s="4"/>
      <c r="BR329" s="4"/>
      <c r="BS329" s="4"/>
    </row>
    <row r="330" spans="7:71" s="88" customFormat="1" x14ac:dyDescent="0.25">
      <c r="G330" s="75">
        <v>148.5</v>
      </c>
      <c r="H330" s="79" t="str">
        <f>IF(ISNUMBER(#REF!),#REF!,"-")</f>
        <v>-</v>
      </c>
      <c r="I330" s="80" t="str">
        <f>IF(ISNUMBER(#REF!),#REF!,"-")</f>
        <v>-</v>
      </c>
      <c r="J330" s="79" t="str">
        <f>IF(ISNUMBER(#REF!),#REF!,"-")</f>
        <v>-</v>
      </c>
      <c r="K330" s="80" t="str">
        <f>IF(ISNUMBER(#REF!),#REF!,"-")</f>
        <v>-</v>
      </c>
      <c r="L330" s="79" t="str">
        <f>IF(ISNUMBER(#REF!),#REF!,"-")</f>
        <v>-</v>
      </c>
      <c r="M330" s="80" t="str">
        <f>IF(ISNUMBER(#REF!),#REF!,"-")</f>
        <v>-</v>
      </c>
      <c r="N330" s="79" t="str">
        <f>IF(ISNUMBER(#REF!),#REF!,"-")</f>
        <v>-</v>
      </c>
      <c r="O330" s="80" t="str">
        <f>IF(ISNUMBER(#REF!),#REF!,"-")</f>
        <v>-</v>
      </c>
      <c r="P330" s="79" t="str">
        <f>IF(ISNUMBER(#REF!),#REF!,"-")</f>
        <v>-</v>
      </c>
      <c r="Q330" s="80" t="str">
        <f>IF(ISNUMBER(#REF!),#REF!,"-")</f>
        <v>-</v>
      </c>
      <c r="R330" s="79" t="str">
        <f>IF(ISNUMBER(#REF!),#REF!,"-")</f>
        <v>-</v>
      </c>
      <c r="S330" s="80" t="str">
        <f>IF(ISNUMBER(#REF!),#REF!,"-")</f>
        <v>-</v>
      </c>
      <c r="T330" s="79" t="str">
        <f>IF(ISNUMBER(#REF!),#REF!,"-")</f>
        <v>-</v>
      </c>
      <c r="U330" s="80" t="str">
        <f>IF(ISNUMBER(#REF!),#REF!,"-")</f>
        <v>-</v>
      </c>
      <c r="V330" s="79" t="str">
        <f>IF(ISNUMBER(#REF!),#REF!,"-")</f>
        <v>-</v>
      </c>
      <c r="W330" s="80" t="str">
        <f>IF(ISNUMBER(#REF!),#REF!,"-")</f>
        <v>-</v>
      </c>
      <c r="X330" s="79" t="str">
        <f>IF(ISNUMBER(#REF!),#REF!,"-")</f>
        <v>-</v>
      </c>
      <c r="Y330" s="80" t="str">
        <f>IF(ISNUMBER(#REF!),#REF!,"-")</f>
        <v>-</v>
      </c>
      <c r="Z330" s="79" t="str">
        <f>IF(ISNUMBER(#REF!),#REF!,"-")</f>
        <v>-</v>
      </c>
      <c r="AA330" s="80" t="str">
        <f>IF(ISNUMBER(#REF!),#REF!,"-")</f>
        <v>-</v>
      </c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O330" s="75">
        <v>148.5</v>
      </c>
      <c r="AP330" s="79" t="str">
        <f>IF(ISNUMBER(#REF!),#REF!,"-")</f>
        <v>-</v>
      </c>
      <c r="AQ330" s="80" t="str">
        <f>IF(ISNUMBER(#REF!),#REF!,"-")</f>
        <v>-</v>
      </c>
      <c r="AR330" s="79" t="str">
        <f>IF(ISNUMBER(#REF!),#REF!,"-")</f>
        <v>-</v>
      </c>
      <c r="AS330" s="80" t="str">
        <f>IF(ISNUMBER(#REF!),#REF!,"-")</f>
        <v>-</v>
      </c>
      <c r="AT330" s="79" t="str">
        <f>IF(ISNUMBER(#REF!),#REF!,"-")</f>
        <v>-</v>
      </c>
      <c r="AU330" s="80" t="str">
        <f>IF(ISNUMBER(#REF!),#REF!,"-")</f>
        <v>-</v>
      </c>
      <c r="AV330" s="79" t="str">
        <f>IF(ISNUMBER(#REF!),#REF!,"-")</f>
        <v>-</v>
      </c>
      <c r="AW330" s="80" t="str">
        <f>IF(ISNUMBER(#REF!),#REF!,"-")</f>
        <v>-</v>
      </c>
      <c r="AX330" s="79" t="str">
        <f>IF(ISNUMBER(#REF!),#REF!,"-")</f>
        <v>-</v>
      </c>
      <c r="AY330" s="80" t="str">
        <f>IF(ISNUMBER(#REF!),#REF!,"-")</f>
        <v>-</v>
      </c>
      <c r="AZ330" s="79" t="str">
        <f>IF(ISNUMBER(#REF!),#REF!,"-")</f>
        <v>-</v>
      </c>
      <c r="BA330" s="80" t="str">
        <f>IF(ISNUMBER(#REF!),#REF!,"-")</f>
        <v>-</v>
      </c>
      <c r="BB330" s="79" t="str">
        <f>IF(ISNUMBER(#REF!),#REF!,"-")</f>
        <v>-</v>
      </c>
      <c r="BC330" s="80" t="str">
        <f>IF(ISNUMBER(#REF!),#REF!,"-")</f>
        <v>-</v>
      </c>
      <c r="BD330" s="79" t="str">
        <f>IF(ISNUMBER(#REF!),#REF!,"-")</f>
        <v>-</v>
      </c>
      <c r="BE330" s="80" t="str">
        <f>IF(ISNUMBER(#REF!),#REF!,"-")</f>
        <v>-</v>
      </c>
      <c r="BF330" s="79" t="str">
        <f>IF(ISNUMBER(#REF!),#REF!,"-")</f>
        <v>-</v>
      </c>
      <c r="BG330" s="80" t="str">
        <f>IF(ISNUMBER(#REF!),#REF!,"-")</f>
        <v>-</v>
      </c>
      <c r="BH330" s="79" t="str">
        <f>IF(ISNUMBER(#REF!),#REF!,"-")</f>
        <v>-</v>
      </c>
      <c r="BI330" s="80" t="str">
        <f>IF(ISNUMBER(#REF!),#REF!,"-")</f>
        <v>-</v>
      </c>
      <c r="BJ330" s="4"/>
      <c r="BK330" s="4"/>
      <c r="BL330" s="4"/>
      <c r="BM330" s="4"/>
      <c r="BN330" s="4"/>
      <c r="BO330" s="4"/>
      <c r="BP330" s="4"/>
      <c r="BQ330" s="4"/>
      <c r="BR330" s="4"/>
      <c r="BS330" s="4"/>
    </row>
    <row r="331" spans="7:71" s="88" customFormat="1" x14ac:dyDescent="0.25">
      <c r="G331" s="75">
        <v>149</v>
      </c>
      <c r="H331" s="79" t="str">
        <f>IF(ISNUMBER(#REF!),#REF!,"-")</f>
        <v>-</v>
      </c>
      <c r="I331" s="80" t="str">
        <f>IF(ISNUMBER(#REF!),#REF!,"-")</f>
        <v>-</v>
      </c>
      <c r="J331" s="79" t="str">
        <f>IF(ISNUMBER(#REF!),#REF!,"-")</f>
        <v>-</v>
      </c>
      <c r="K331" s="80" t="str">
        <f>IF(ISNUMBER(#REF!),#REF!,"-")</f>
        <v>-</v>
      </c>
      <c r="L331" s="79" t="str">
        <f>IF(ISNUMBER(#REF!),#REF!,"-")</f>
        <v>-</v>
      </c>
      <c r="M331" s="80" t="str">
        <f>IF(ISNUMBER(#REF!),#REF!,"-")</f>
        <v>-</v>
      </c>
      <c r="N331" s="79" t="str">
        <f>IF(ISNUMBER(#REF!),#REF!,"-")</f>
        <v>-</v>
      </c>
      <c r="O331" s="80" t="str">
        <f>IF(ISNUMBER(#REF!),#REF!,"-")</f>
        <v>-</v>
      </c>
      <c r="P331" s="79" t="str">
        <f>IF(ISNUMBER(#REF!),#REF!,"-")</f>
        <v>-</v>
      </c>
      <c r="Q331" s="80" t="str">
        <f>IF(ISNUMBER(#REF!),#REF!,"-")</f>
        <v>-</v>
      </c>
      <c r="R331" s="79" t="str">
        <f>IF(ISNUMBER(#REF!),#REF!,"-")</f>
        <v>-</v>
      </c>
      <c r="S331" s="80" t="str">
        <f>IF(ISNUMBER(#REF!),#REF!,"-")</f>
        <v>-</v>
      </c>
      <c r="T331" s="79" t="str">
        <f>IF(ISNUMBER(#REF!),#REF!,"-")</f>
        <v>-</v>
      </c>
      <c r="U331" s="80" t="str">
        <f>IF(ISNUMBER(#REF!),#REF!,"-")</f>
        <v>-</v>
      </c>
      <c r="V331" s="79" t="str">
        <f>IF(ISNUMBER(#REF!),#REF!,"-")</f>
        <v>-</v>
      </c>
      <c r="W331" s="80" t="str">
        <f>IF(ISNUMBER(#REF!),#REF!,"-")</f>
        <v>-</v>
      </c>
      <c r="X331" s="79" t="str">
        <f>IF(ISNUMBER(#REF!),#REF!,"-")</f>
        <v>-</v>
      </c>
      <c r="Y331" s="80" t="str">
        <f>IF(ISNUMBER(#REF!),#REF!,"-")</f>
        <v>-</v>
      </c>
      <c r="Z331" s="79" t="str">
        <f>IF(ISNUMBER(#REF!),#REF!,"-")</f>
        <v>-</v>
      </c>
      <c r="AA331" s="80" t="str">
        <f>IF(ISNUMBER(#REF!),#REF!,"-")</f>
        <v>-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O331" s="75">
        <v>149</v>
      </c>
      <c r="AP331" s="79" t="str">
        <f>IF(ISNUMBER(#REF!),#REF!,"-")</f>
        <v>-</v>
      </c>
      <c r="AQ331" s="80" t="str">
        <f>IF(ISNUMBER(#REF!),#REF!,"-")</f>
        <v>-</v>
      </c>
      <c r="AR331" s="79" t="str">
        <f>IF(ISNUMBER(#REF!),#REF!,"-")</f>
        <v>-</v>
      </c>
      <c r="AS331" s="80" t="str">
        <f>IF(ISNUMBER(#REF!),#REF!,"-")</f>
        <v>-</v>
      </c>
      <c r="AT331" s="79" t="str">
        <f>IF(ISNUMBER(#REF!),#REF!,"-")</f>
        <v>-</v>
      </c>
      <c r="AU331" s="80" t="str">
        <f>IF(ISNUMBER(#REF!),#REF!,"-")</f>
        <v>-</v>
      </c>
      <c r="AV331" s="79" t="str">
        <f>IF(ISNUMBER(#REF!),#REF!,"-")</f>
        <v>-</v>
      </c>
      <c r="AW331" s="80" t="str">
        <f>IF(ISNUMBER(#REF!),#REF!,"-")</f>
        <v>-</v>
      </c>
      <c r="AX331" s="79" t="str">
        <f>IF(ISNUMBER(#REF!),#REF!,"-")</f>
        <v>-</v>
      </c>
      <c r="AY331" s="80" t="str">
        <f>IF(ISNUMBER(#REF!),#REF!,"-")</f>
        <v>-</v>
      </c>
      <c r="AZ331" s="79" t="str">
        <f>IF(ISNUMBER(#REF!),#REF!,"-")</f>
        <v>-</v>
      </c>
      <c r="BA331" s="80" t="str">
        <f>IF(ISNUMBER(#REF!),#REF!,"-")</f>
        <v>-</v>
      </c>
      <c r="BB331" s="79" t="str">
        <f>IF(ISNUMBER(#REF!),#REF!,"-")</f>
        <v>-</v>
      </c>
      <c r="BC331" s="80" t="str">
        <f>IF(ISNUMBER(#REF!),#REF!,"-")</f>
        <v>-</v>
      </c>
      <c r="BD331" s="79" t="str">
        <f>IF(ISNUMBER(#REF!),#REF!,"-")</f>
        <v>-</v>
      </c>
      <c r="BE331" s="80" t="str">
        <f>IF(ISNUMBER(#REF!),#REF!,"-")</f>
        <v>-</v>
      </c>
      <c r="BF331" s="79" t="str">
        <f>IF(ISNUMBER(#REF!),#REF!,"-")</f>
        <v>-</v>
      </c>
      <c r="BG331" s="80" t="str">
        <f>IF(ISNUMBER(#REF!),#REF!,"-")</f>
        <v>-</v>
      </c>
      <c r="BH331" s="79" t="str">
        <f>IF(ISNUMBER(#REF!),#REF!,"-")</f>
        <v>-</v>
      </c>
      <c r="BI331" s="80" t="str">
        <f>IF(ISNUMBER(#REF!),#REF!,"-")</f>
        <v>-</v>
      </c>
      <c r="BJ331" s="4"/>
      <c r="BK331" s="4"/>
      <c r="BL331" s="4"/>
      <c r="BM331" s="4"/>
      <c r="BN331" s="4"/>
      <c r="BO331" s="4"/>
      <c r="BP331" s="4"/>
      <c r="BQ331" s="4"/>
      <c r="BR331" s="4"/>
      <c r="BS331" s="4"/>
    </row>
    <row r="332" spans="7:71" s="88" customFormat="1" x14ac:dyDescent="0.25">
      <c r="G332" s="75">
        <v>149.5</v>
      </c>
      <c r="H332" s="79" t="str">
        <f>IF(ISNUMBER(#REF!),#REF!,"-")</f>
        <v>-</v>
      </c>
      <c r="I332" s="80" t="str">
        <f>IF(ISNUMBER(#REF!),#REF!,"-")</f>
        <v>-</v>
      </c>
      <c r="J332" s="79" t="str">
        <f>IF(ISNUMBER(#REF!),#REF!,"-")</f>
        <v>-</v>
      </c>
      <c r="K332" s="80" t="str">
        <f>IF(ISNUMBER(#REF!),#REF!,"-")</f>
        <v>-</v>
      </c>
      <c r="L332" s="79" t="str">
        <f>IF(ISNUMBER(#REF!),#REF!,"-")</f>
        <v>-</v>
      </c>
      <c r="M332" s="80" t="str">
        <f>IF(ISNUMBER(#REF!),#REF!,"-")</f>
        <v>-</v>
      </c>
      <c r="N332" s="79" t="str">
        <f>IF(ISNUMBER(#REF!),#REF!,"-")</f>
        <v>-</v>
      </c>
      <c r="O332" s="80" t="str">
        <f>IF(ISNUMBER(#REF!),#REF!,"-")</f>
        <v>-</v>
      </c>
      <c r="P332" s="79" t="str">
        <f>IF(ISNUMBER(#REF!),#REF!,"-")</f>
        <v>-</v>
      </c>
      <c r="Q332" s="80" t="str">
        <f>IF(ISNUMBER(#REF!),#REF!,"-")</f>
        <v>-</v>
      </c>
      <c r="R332" s="79" t="str">
        <f>IF(ISNUMBER(#REF!),#REF!,"-")</f>
        <v>-</v>
      </c>
      <c r="S332" s="80" t="str">
        <f>IF(ISNUMBER(#REF!),#REF!,"-")</f>
        <v>-</v>
      </c>
      <c r="T332" s="79" t="str">
        <f>IF(ISNUMBER(#REF!),#REF!,"-")</f>
        <v>-</v>
      </c>
      <c r="U332" s="80" t="str">
        <f>IF(ISNUMBER(#REF!),#REF!,"-")</f>
        <v>-</v>
      </c>
      <c r="V332" s="79" t="str">
        <f>IF(ISNUMBER(#REF!),#REF!,"-")</f>
        <v>-</v>
      </c>
      <c r="W332" s="80" t="str">
        <f>IF(ISNUMBER(#REF!),#REF!,"-")</f>
        <v>-</v>
      </c>
      <c r="X332" s="79" t="str">
        <f>IF(ISNUMBER(#REF!),#REF!,"-")</f>
        <v>-</v>
      </c>
      <c r="Y332" s="80" t="str">
        <f>IF(ISNUMBER(#REF!),#REF!,"-")</f>
        <v>-</v>
      </c>
      <c r="Z332" s="79" t="str">
        <f>IF(ISNUMBER(#REF!),#REF!,"-")</f>
        <v>-</v>
      </c>
      <c r="AA332" s="80" t="str">
        <f>IF(ISNUMBER(#REF!),#REF!,"-")</f>
        <v>-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O332" s="75">
        <v>149.5</v>
      </c>
      <c r="AP332" s="79" t="str">
        <f>IF(ISNUMBER(#REF!),#REF!,"-")</f>
        <v>-</v>
      </c>
      <c r="AQ332" s="80" t="str">
        <f>IF(ISNUMBER(#REF!),#REF!,"-")</f>
        <v>-</v>
      </c>
      <c r="AR332" s="79" t="str">
        <f>IF(ISNUMBER(#REF!),#REF!,"-")</f>
        <v>-</v>
      </c>
      <c r="AS332" s="80" t="str">
        <f>IF(ISNUMBER(#REF!),#REF!,"-")</f>
        <v>-</v>
      </c>
      <c r="AT332" s="79" t="str">
        <f>IF(ISNUMBER(#REF!),#REF!,"-")</f>
        <v>-</v>
      </c>
      <c r="AU332" s="80" t="str">
        <f>IF(ISNUMBER(#REF!),#REF!,"-")</f>
        <v>-</v>
      </c>
      <c r="AV332" s="79" t="str">
        <f>IF(ISNUMBER(#REF!),#REF!,"-")</f>
        <v>-</v>
      </c>
      <c r="AW332" s="80" t="str">
        <f>IF(ISNUMBER(#REF!),#REF!,"-")</f>
        <v>-</v>
      </c>
      <c r="AX332" s="79" t="str">
        <f>IF(ISNUMBER(#REF!),#REF!,"-")</f>
        <v>-</v>
      </c>
      <c r="AY332" s="80" t="str">
        <f>IF(ISNUMBER(#REF!),#REF!,"-")</f>
        <v>-</v>
      </c>
      <c r="AZ332" s="79" t="str">
        <f>IF(ISNUMBER(#REF!),#REF!,"-")</f>
        <v>-</v>
      </c>
      <c r="BA332" s="80" t="str">
        <f>IF(ISNUMBER(#REF!),#REF!,"-")</f>
        <v>-</v>
      </c>
      <c r="BB332" s="79" t="str">
        <f>IF(ISNUMBER(#REF!),#REF!,"-")</f>
        <v>-</v>
      </c>
      <c r="BC332" s="80" t="str">
        <f>IF(ISNUMBER(#REF!),#REF!,"-")</f>
        <v>-</v>
      </c>
      <c r="BD332" s="79" t="str">
        <f>IF(ISNUMBER(#REF!),#REF!,"-")</f>
        <v>-</v>
      </c>
      <c r="BE332" s="80" t="str">
        <f>IF(ISNUMBER(#REF!),#REF!,"-")</f>
        <v>-</v>
      </c>
      <c r="BF332" s="79" t="str">
        <f>IF(ISNUMBER(#REF!),#REF!,"-")</f>
        <v>-</v>
      </c>
      <c r="BG332" s="80" t="str">
        <f>IF(ISNUMBER(#REF!),#REF!,"-")</f>
        <v>-</v>
      </c>
      <c r="BH332" s="79" t="str">
        <f>IF(ISNUMBER(#REF!),#REF!,"-")</f>
        <v>-</v>
      </c>
      <c r="BI332" s="80" t="str">
        <f>IF(ISNUMBER(#REF!),#REF!,"-")</f>
        <v>-</v>
      </c>
      <c r="BJ332" s="4"/>
      <c r="BK332" s="4"/>
      <c r="BL332" s="4"/>
      <c r="BM332" s="4"/>
      <c r="BN332" s="4"/>
      <c r="BO332" s="4"/>
      <c r="BP332" s="4"/>
      <c r="BQ332" s="4"/>
      <c r="BR332" s="4"/>
      <c r="BS332" s="4"/>
    </row>
    <row r="333" spans="7:71" s="88" customFormat="1" ht="15.75" thickBot="1" x14ac:dyDescent="0.3">
      <c r="G333" s="76">
        <v>150</v>
      </c>
      <c r="H333" s="81" t="str">
        <f>IF(ISNUMBER(#REF!),#REF!,"-")</f>
        <v>-</v>
      </c>
      <c r="I333" s="82" t="str">
        <f>IF(ISNUMBER(#REF!),#REF!,"-")</f>
        <v>-</v>
      </c>
      <c r="J333" s="81" t="str">
        <f>IF(ISNUMBER(#REF!),#REF!,"-")</f>
        <v>-</v>
      </c>
      <c r="K333" s="82" t="str">
        <f>IF(ISNUMBER(#REF!),#REF!,"-")</f>
        <v>-</v>
      </c>
      <c r="L333" s="81" t="str">
        <f>IF(ISNUMBER(#REF!),#REF!,"-")</f>
        <v>-</v>
      </c>
      <c r="M333" s="82" t="str">
        <f>IF(ISNUMBER(#REF!),#REF!,"-")</f>
        <v>-</v>
      </c>
      <c r="N333" s="81" t="str">
        <f>IF(ISNUMBER(#REF!),#REF!,"-")</f>
        <v>-</v>
      </c>
      <c r="O333" s="82" t="str">
        <f>IF(ISNUMBER(#REF!),#REF!,"-")</f>
        <v>-</v>
      </c>
      <c r="P333" s="81" t="str">
        <f>IF(ISNUMBER(#REF!),#REF!,"-")</f>
        <v>-</v>
      </c>
      <c r="Q333" s="82" t="str">
        <f>IF(ISNUMBER(#REF!),#REF!,"-")</f>
        <v>-</v>
      </c>
      <c r="R333" s="81" t="str">
        <f>IF(ISNUMBER(#REF!),#REF!,"-")</f>
        <v>-</v>
      </c>
      <c r="S333" s="82" t="str">
        <f>IF(ISNUMBER(#REF!),#REF!,"-")</f>
        <v>-</v>
      </c>
      <c r="T333" s="81" t="str">
        <f>IF(ISNUMBER(#REF!),#REF!,"-")</f>
        <v>-</v>
      </c>
      <c r="U333" s="82" t="str">
        <f>IF(ISNUMBER(#REF!),#REF!,"-")</f>
        <v>-</v>
      </c>
      <c r="V333" s="81" t="str">
        <f>IF(ISNUMBER(#REF!),#REF!,"-")</f>
        <v>-</v>
      </c>
      <c r="W333" s="82" t="str">
        <f>IF(ISNUMBER(#REF!),#REF!,"-")</f>
        <v>-</v>
      </c>
      <c r="X333" s="81" t="str">
        <f>IF(ISNUMBER(#REF!),#REF!,"-")</f>
        <v>-</v>
      </c>
      <c r="Y333" s="82" t="str">
        <f>IF(ISNUMBER(#REF!),#REF!,"-")</f>
        <v>-</v>
      </c>
      <c r="Z333" s="81" t="str">
        <f>IF(ISNUMBER(#REF!),#REF!,"-")</f>
        <v>-</v>
      </c>
      <c r="AA333" s="82" t="str">
        <f>IF(ISNUMBER(#REF!),#REF!,"-")</f>
        <v>-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O333" s="76">
        <v>150</v>
      </c>
      <c r="AP333" s="81" t="str">
        <f>IF(ISNUMBER(#REF!),#REF!,"-")</f>
        <v>-</v>
      </c>
      <c r="AQ333" s="82" t="str">
        <f>IF(ISNUMBER(#REF!),#REF!,"-")</f>
        <v>-</v>
      </c>
      <c r="AR333" s="81" t="str">
        <f>IF(ISNUMBER(#REF!),#REF!,"-")</f>
        <v>-</v>
      </c>
      <c r="AS333" s="82" t="str">
        <f>IF(ISNUMBER(#REF!),#REF!,"-")</f>
        <v>-</v>
      </c>
      <c r="AT333" s="81" t="str">
        <f>IF(ISNUMBER(#REF!),#REF!,"-")</f>
        <v>-</v>
      </c>
      <c r="AU333" s="82" t="str">
        <f>IF(ISNUMBER(#REF!),#REF!,"-")</f>
        <v>-</v>
      </c>
      <c r="AV333" s="81" t="str">
        <f>IF(ISNUMBER(#REF!),#REF!,"-")</f>
        <v>-</v>
      </c>
      <c r="AW333" s="82" t="str">
        <f>IF(ISNUMBER(#REF!),#REF!,"-")</f>
        <v>-</v>
      </c>
      <c r="AX333" s="81" t="str">
        <f>IF(ISNUMBER(#REF!),#REF!,"-")</f>
        <v>-</v>
      </c>
      <c r="AY333" s="82" t="str">
        <f>IF(ISNUMBER(#REF!),#REF!,"-")</f>
        <v>-</v>
      </c>
      <c r="AZ333" s="81" t="str">
        <f>IF(ISNUMBER(#REF!),#REF!,"-")</f>
        <v>-</v>
      </c>
      <c r="BA333" s="82" t="str">
        <f>IF(ISNUMBER(#REF!),#REF!,"-")</f>
        <v>-</v>
      </c>
      <c r="BB333" s="81" t="str">
        <f>IF(ISNUMBER(#REF!),#REF!,"-")</f>
        <v>-</v>
      </c>
      <c r="BC333" s="82" t="str">
        <f>IF(ISNUMBER(#REF!),#REF!,"-")</f>
        <v>-</v>
      </c>
      <c r="BD333" s="81" t="str">
        <f>IF(ISNUMBER(#REF!),#REF!,"-")</f>
        <v>-</v>
      </c>
      <c r="BE333" s="82" t="str">
        <f>IF(ISNUMBER(#REF!),#REF!,"-")</f>
        <v>-</v>
      </c>
      <c r="BF333" s="81" t="str">
        <f>IF(ISNUMBER(#REF!),#REF!,"-")</f>
        <v>-</v>
      </c>
      <c r="BG333" s="82" t="str">
        <f>IF(ISNUMBER(#REF!),#REF!,"-")</f>
        <v>-</v>
      </c>
      <c r="BH333" s="81" t="str">
        <f>IF(ISNUMBER(#REF!),#REF!,"-")</f>
        <v>-</v>
      </c>
      <c r="BI333" s="82" t="str">
        <f>IF(ISNUMBER(#REF!),#REF!,"-")</f>
        <v>-</v>
      </c>
      <c r="BJ333" s="4"/>
      <c r="BK333" s="4"/>
      <c r="BL333" s="4"/>
      <c r="BM333" s="4"/>
      <c r="BN333" s="4"/>
      <c r="BO333" s="4"/>
      <c r="BP333" s="4"/>
      <c r="BQ333" s="4"/>
      <c r="BR333" s="4"/>
      <c r="BS333" s="4"/>
    </row>
    <row r="337" spans="7:73" ht="15.75" thickBot="1" x14ac:dyDescent="0.3"/>
    <row r="338" spans="7:73" ht="15.75" customHeight="1" thickBot="1" x14ac:dyDescent="0.3">
      <c r="G338" s="140" t="s">
        <v>39</v>
      </c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2"/>
      <c r="AL338" s="133" t="s">
        <v>60</v>
      </c>
      <c r="AM338" s="133" t="s">
        <v>61</v>
      </c>
      <c r="AO338" s="140" t="s">
        <v>54</v>
      </c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2"/>
      <c r="BT338" s="133" t="s">
        <v>60</v>
      </c>
      <c r="BU338" s="133" t="s">
        <v>61</v>
      </c>
    </row>
    <row r="339" spans="7:73" x14ac:dyDescent="0.25">
      <c r="G339" s="138" t="s">
        <v>0</v>
      </c>
      <c r="H339" s="135" t="s">
        <v>15</v>
      </c>
      <c r="I339" s="136"/>
      <c r="J339" s="137"/>
      <c r="K339" s="135" t="s">
        <v>16</v>
      </c>
      <c r="L339" s="136"/>
      <c r="M339" s="137"/>
      <c r="N339" s="135" t="s">
        <v>17</v>
      </c>
      <c r="O339" s="136"/>
      <c r="P339" s="137"/>
      <c r="Q339" s="135" t="s">
        <v>18</v>
      </c>
      <c r="R339" s="136"/>
      <c r="S339" s="137"/>
      <c r="T339" s="135" t="s">
        <v>19</v>
      </c>
      <c r="U339" s="136"/>
      <c r="V339" s="137"/>
      <c r="W339" s="135" t="s">
        <v>20</v>
      </c>
      <c r="X339" s="136"/>
      <c r="Y339" s="137"/>
      <c r="Z339" s="135" t="s">
        <v>21</v>
      </c>
      <c r="AA339" s="136"/>
      <c r="AB339" s="137"/>
      <c r="AC339" s="135" t="s">
        <v>22</v>
      </c>
      <c r="AD339" s="136"/>
      <c r="AE339" s="137"/>
      <c r="AF339" s="135" t="s">
        <v>23</v>
      </c>
      <c r="AG339" s="136"/>
      <c r="AH339" s="137"/>
      <c r="AI339" s="135" t="s">
        <v>24</v>
      </c>
      <c r="AJ339" s="136"/>
      <c r="AK339" s="137"/>
      <c r="AL339" s="134"/>
      <c r="AM339" s="134"/>
      <c r="AO339" s="138" t="s">
        <v>0</v>
      </c>
      <c r="AP339" s="135" t="s">
        <v>15</v>
      </c>
      <c r="AQ339" s="136"/>
      <c r="AR339" s="137"/>
      <c r="AS339" s="135" t="s">
        <v>16</v>
      </c>
      <c r="AT339" s="136"/>
      <c r="AU339" s="137"/>
      <c r="AV339" s="135" t="s">
        <v>17</v>
      </c>
      <c r="AW339" s="136"/>
      <c r="AX339" s="137"/>
      <c r="AY339" s="135" t="s">
        <v>18</v>
      </c>
      <c r="AZ339" s="136"/>
      <c r="BA339" s="137"/>
      <c r="BB339" s="135" t="s">
        <v>19</v>
      </c>
      <c r="BC339" s="136"/>
      <c r="BD339" s="137"/>
      <c r="BE339" s="135" t="s">
        <v>20</v>
      </c>
      <c r="BF339" s="136"/>
      <c r="BG339" s="137"/>
      <c r="BH339" s="135" t="s">
        <v>21</v>
      </c>
      <c r="BI339" s="136"/>
      <c r="BJ339" s="137"/>
      <c r="BK339" s="135" t="s">
        <v>22</v>
      </c>
      <c r="BL339" s="136"/>
      <c r="BM339" s="137"/>
      <c r="BN339" s="135" t="s">
        <v>23</v>
      </c>
      <c r="BO339" s="136"/>
      <c r="BP339" s="137"/>
      <c r="BQ339" s="135" t="s">
        <v>24</v>
      </c>
      <c r="BR339" s="136"/>
      <c r="BS339" s="137"/>
      <c r="BT339" s="134"/>
      <c r="BU339" s="134"/>
    </row>
    <row r="340" spans="7:73" ht="105.75" thickBot="1" x14ac:dyDescent="0.3">
      <c r="G340" s="139"/>
      <c r="H340" s="54" t="s">
        <v>40</v>
      </c>
      <c r="I340" s="55" t="s">
        <v>13</v>
      </c>
      <c r="J340" s="56" t="s">
        <v>14</v>
      </c>
      <c r="K340" s="54" t="s">
        <v>40</v>
      </c>
      <c r="L340" s="55" t="s">
        <v>13</v>
      </c>
      <c r="M340" s="56" t="s">
        <v>14</v>
      </c>
      <c r="N340" s="54" t="s">
        <v>40</v>
      </c>
      <c r="O340" s="55" t="s">
        <v>13</v>
      </c>
      <c r="P340" s="56" t="s">
        <v>14</v>
      </c>
      <c r="Q340" s="54" t="s">
        <v>40</v>
      </c>
      <c r="R340" s="55" t="s">
        <v>13</v>
      </c>
      <c r="S340" s="56" t="s">
        <v>14</v>
      </c>
      <c r="T340" s="54" t="s">
        <v>40</v>
      </c>
      <c r="U340" s="55" t="s">
        <v>13</v>
      </c>
      <c r="V340" s="56" t="s">
        <v>14</v>
      </c>
      <c r="W340" s="54" t="s">
        <v>40</v>
      </c>
      <c r="X340" s="55" t="s">
        <v>13</v>
      </c>
      <c r="Y340" s="56" t="s">
        <v>14</v>
      </c>
      <c r="Z340" s="54" t="s">
        <v>40</v>
      </c>
      <c r="AA340" s="55" t="s">
        <v>13</v>
      </c>
      <c r="AB340" s="56" t="s">
        <v>14</v>
      </c>
      <c r="AC340" s="54" t="s">
        <v>40</v>
      </c>
      <c r="AD340" s="55" t="s">
        <v>13</v>
      </c>
      <c r="AE340" s="56" t="s">
        <v>14</v>
      </c>
      <c r="AF340" s="54" t="s">
        <v>40</v>
      </c>
      <c r="AG340" s="55" t="s">
        <v>13</v>
      </c>
      <c r="AH340" s="56" t="s">
        <v>14</v>
      </c>
      <c r="AI340" s="54" t="s">
        <v>40</v>
      </c>
      <c r="AJ340" s="55" t="s">
        <v>13</v>
      </c>
      <c r="AK340" s="56" t="s">
        <v>14</v>
      </c>
      <c r="AL340" s="134"/>
      <c r="AM340" s="134"/>
      <c r="AO340" s="139"/>
      <c r="AP340" s="54" t="s">
        <v>40</v>
      </c>
      <c r="AQ340" s="55" t="s">
        <v>53</v>
      </c>
      <c r="AR340" s="56" t="s">
        <v>6</v>
      </c>
      <c r="AS340" s="54" t="s">
        <v>40</v>
      </c>
      <c r="AT340" s="55" t="s">
        <v>53</v>
      </c>
      <c r="AU340" s="56" t="s">
        <v>6</v>
      </c>
      <c r="AV340" s="54" t="s">
        <v>40</v>
      </c>
      <c r="AW340" s="55" t="s">
        <v>53</v>
      </c>
      <c r="AX340" s="56" t="s">
        <v>6</v>
      </c>
      <c r="AY340" s="54" t="s">
        <v>40</v>
      </c>
      <c r="AZ340" s="55" t="s">
        <v>53</v>
      </c>
      <c r="BA340" s="56" t="s">
        <v>6</v>
      </c>
      <c r="BB340" s="54" t="s">
        <v>40</v>
      </c>
      <c r="BC340" s="55" t="s">
        <v>53</v>
      </c>
      <c r="BD340" s="56" t="s">
        <v>6</v>
      </c>
      <c r="BE340" s="54" t="s">
        <v>40</v>
      </c>
      <c r="BF340" s="55" t="s">
        <v>53</v>
      </c>
      <c r="BG340" s="56" t="s">
        <v>6</v>
      </c>
      <c r="BH340" s="54" t="s">
        <v>40</v>
      </c>
      <c r="BI340" s="55" t="s">
        <v>53</v>
      </c>
      <c r="BJ340" s="56" t="s">
        <v>6</v>
      </c>
      <c r="BK340" s="54" t="s">
        <v>40</v>
      </c>
      <c r="BL340" s="55" t="s">
        <v>53</v>
      </c>
      <c r="BM340" s="56" t="s">
        <v>6</v>
      </c>
      <c r="BN340" s="54" t="s">
        <v>40</v>
      </c>
      <c r="BO340" s="55" t="s">
        <v>53</v>
      </c>
      <c r="BP340" s="56" t="s">
        <v>6</v>
      </c>
      <c r="BQ340" s="54" t="s">
        <v>40</v>
      </c>
      <c r="BR340" s="55" t="s">
        <v>53</v>
      </c>
      <c r="BS340" s="56" t="s">
        <v>6</v>
      </c>
      <c r="BT340" s="134"/>
      <c r="BU340" s="134"/>
    </row>
    <row r="341" spans="7:73" x14ac:dyDescent="0.25">
      <c r="G341" s="57">
        <v>0</v>
      </c>
      <c r="H341" s="58" t="str">
        <f>IF(ISNUMBER(I341),$G341,"")</f>
        <v/>
      </c>
      <c r="I341" s="59" t="e">
        <f>IF(ISNUMBER(INDEX(Данные!$I$1:$IX$303,Данные!$A3,I$642)),INDEX(Данные!$I$1:$IX$303,Данные!$A3,I$642)-Данные!$E3+IF($F$3="Использовать поправку",AL341,0),#N/A)</f>
        <v>#N/A</v>
      </c>
      <c r="J341" s="60" t="e">
        <f>IF(ISNUMBER(INDEX(Данные!$I$1:$IX$303,Данные!$A3,J$642)),INDEX(Данные!$I$1:$IX$303,Данные!$A3,J$642)-Данные!$F3+IF($F$3="Использовать поправку",AM341,0),#N/A)</f>
        <v>#N/A</v>
      </c>
      <c r="K341" s="58" t="str">
        <f>IF(ISNUMBER(L341),$G341,"")</f>
        <v/>
      </c>
      <c r="L341" s="59" t="e">
        <f>IF(ISNUMBER(INDEX(Данные!$I$1:$IX$303,Данные!$A3,L$642)),INDEX(Данные!$I$1:$IX$303,Данные!$A3,L$642)-Данные!$E3+IF($F$4="Использовать поправку",AL341,0),#N/A)</f>
        <v>#N/A</v>
      </c>
      <c r="M341" s="60" t="e">
        <f>IF(ISNUMBER(INDEX(Данные!$I$1:$IX$303,Данные!$A3,M$642)),INDEX(Данные!$I$1:$IX$303,Данные!$A3,M$642)-Данные!$F3+IF($F$4="Использовать поправку",AM341,0),#N/A)</f>
        <v>#N/A</v>
      </c>
      <c r="N341" s="58" t="str">
        <f>IF(ISNUMBER(O341),$G341,"")</f>
        <v/>
      </c>
      <c r="O341" s="59" t="e">
        <f>IF(ISNUMBER(INDEX(Данные!$I$1:$IX$303,Данные!$A3,O$642)),INDEX(Данные!$I$1:$IX$303,Данные!$A3,O$642)-Данные!$E3+IF($F$5="Использовать поправку",AL341,0),#N/A)</f>
        <v>#N/A</v>
      </c>
      <c r="P341" s="60" t="e">
        <f>IF(ISNUMBER(INDEX(Данные!$I$1:$IX$303,Данные!$A3,P$642)),INDEX(Данные!$I$1:$IX$303,Данные!$A3,P$642)-Данные!$F3+IF($F$5="Использовать поправку",AM341,0),#N/A)</f>
        <v>#N/A</v>
      </c>
      <c r="Q341" s="58" t="str">
        <f>IF(ISNUMBER(R341),$G341,"")</f>
        <v/>
      </c>
      <c r="R341" s="59" t="e">
        <f>IF(ISNUMBER(INDEX(Данные!$I$1:$IX$303,Данные!$A3,R$642)),INDEX(Данные!$I$1:$IX$303,Данные!$A3,R$642)-Данные!$E3+IF($F$6="Использовать поправку",AL341,0),#N/A)</f>
        <v>#N/A</v>
      </c>
      <c r="S341" s="60" t="e">
        <f>IF(ISNUMBER(INDEX(Данные!$I$1:$IX$303,Данные!$A3,S$642)),INDEX(Данные!$I$1:$IX$303,Данные!$A3,S$642)-Данные!$F3+IF($F$6="Использовать поправку",AM341,0),#N/A)</f>
        <v>#N/A</v>
      </c>
      <c r="T341" s="58" t="str">
        <f>IF(ISNUMBER(U341),$G341,"")</f>
        <v/>
      </c>
      <c r="U341" s="59" t="e">
        <f>IF(ISNUMBER(INDEX(Данные!$I$1:$IX$303,Данные!$A3,U$642)),INDEX(Данные!$I$1:$IX$303,Данные!$A3,U$642)-Данные!$E3+IF($F$7="Использовать поправку",AL341,0),#N/A)</f>
        <v>#N/A</v>
      </c>
      <c r="V341" s="60" t="e">
        <f>IF(ISNUMBER(INDEX(Данные!$I$1:$IX$303,Данные!$A3,V$642)),INDEX(Данные!$I$1:$IX$303,Данные!$A3,V$642)-Данные!$F3+IF($F$7="Использовать поправку",AM341,0),#N/A)</f>
        <v>#N/A</v>
      </c>
      <c r="W341" s="58" t="str">
        <f>IF(ISNUMBER(X341),$G341,"")</f>
        <v/>
      </c>
      <c r="X341" s="59" t="e">
        <f>IF(ISNUMBER(INDEX(Данные!$I$1:$IX$303,Данные!$A3,X$642)),INDEX(Данные!$I$1:$IX$303,Данные!$A3,X$642)-Данные!$E3+IF($F$8="Использовать поправку",AL341,0),#N/A)</f>
        <v>#N/A</v>
      </c>
      <c r="Y341" s="60" t="e">
        <f>IF(ISNUMBER(INDEX(Данные!$I$1:$IX$303,Данные!$A3,Y$642)),INDEX(Данные!$I$1:$IX$303,Данные!$A3,Y$642)-Данные!$F3+IF($F$8="Использовать поправку",AM341,0),#N/A)</f>
        <v>#N/A</v>
      </c>
      <c r="Z341" s="58" t="str">
        <f>IF(ISNUMBER(AA341),$G341,"")</f>
        <v/>
      </c>
      <c r="AA341" s="59" t="e">
        <f>IF(ISNUMBER(INDEX(Данные!$I$1:$IX$303,Данные!$A3,AA$642)),INDEX(Данные!$I$1:$IX$303,Данные!$A3,AA$642)-Данные!$E3+IF($F$9="Использовать поправку",AL341,0),#N/A)</f>
        <v>#N/A</v>
      </c>
      <c r="AB341" s="60" t="e">
        <f>IF(ISNUMBER(INDEX(Данные!$I$1:$IX$303,Данные!$A3,AB$642)),INDEX(Данные!$I$1:$IX$303,Данные!$A3,AB$642)-Данные!$F3+IF($F$9="Использовать поправку",AM341,0),#N/A)</f>
        <v>#N/A</v>
      </c>
      <c r="AC341" s="58" t="str">
        <f>IF(ISNUMBER(AD341),$G341,"")</f>
        <v/>
      </c>
      <c r="AD341" s="59" t="e">
        <f>IF(ISNUMBER(INDEX(Данные!$I$1:$IX$303,Данные!$A3,AD$642)),INDEX(Данные!$I$1:$IX$303,Данные!$A3,AD$642)-Данные!$E3+IF($F$10="Использовать поправку",AL341,0),#N/A)</f>
        <v>#N/A</v>
      </c>
      <c r="AE341" s="60" t="e">
        <f>IF(ISNUMBER(INDEX(Данные!$I$1:$IX$303,Данные!$A3,AE$642)),INDEX(Данные!$I$1:$IX$303,Данные!$A3,AE$642)-Данные!$F3+IF($F$10="Использовать поправку",AM341,0),#N/A)</f>
        <v>#N/A</v>
      </c>
      <c r="AF341" s="58" t="str">
        <f>IF(ISNUMBER(AG341),$G341,"")</f>
        <v/>
      </c>
      <c r="AG341" s="59" t="e">
        <f>IF(ISNUMBER(INDEX(Данные!$I$1:$IX$303,Данные!$A3,AG$642)),INDEX(Данные!$I$1:$IX$303,Данные!$A3,AG$642)-Данные!$E3+IF($F$11="Использовать поправку",AL341,0),#N/A)</f>
        <v>#N/A</v>
      </c>
      <c r="AH341" s="60" t="e">
        <f>IF(ISNUMBER(INDEX(Данные!$I$1:$IX$303,Данные!$A3,AH$642)),INDEX(Данные!$I$1:$IX$303,Данные!$A3,AH$642)-Данные!$F3+IF($F$11="Использовать поправку",AM341,0),#N/A)</f>
        <v>#N/A</v>
      </c>
      <c r="AI341" s="58" t="str">
        <f>IF(ISNUMBER(AJ341),$G341,"")</f>
        <v/>
      </c>
      <c r="AJ341" s="59" t="e">
        <f>IF(ISNUMBER(INDEX(Данные!$I$1:$IX$303,Данные!$A3,AJ$642)),INDEX(Данные!$I$1:$IX$303,Данные!$A3,AJ$642)-Данные!$E3+IF($F$12="Использовать поправку",AL341,0),#N/A)</f>
        <v>#N/A</v>
      </c>
      <c r="AK341" s="95" t="e">
        <f>IF(ISNUMBER(INDEX(Данные!$I$1:$IX$303,Данные!$A3,AK$642)),INDEX(Данные!$I$1:$IX$303,Данные!$A3,AK$642)-Данные!$F3+IF($F$12="Использовать поправку",AM341,0),#N/A)</f>
        <v>#N/A</v>
      </c>
      <c r="AL341" s="98" t="e">
        <f>INDEX(Данные!$I$1:$IX$303,Данные!$A3,AL$642+4)-INDEX(Данные!$I$1:$IX$303,Данные!$A3,AL$643+4)</f>
        <v>#VALUE!</v>
      </c>
      <c r="AM341" s="99" t="e">
        <f>INDEX(Данные!$I$1:$IX$303,Данные!$A3,AM$642+5)-INDEX(Данные!$I$1:$IX$303,Данные!$A3,AM$643+5)</f>
        <v>#VALUE!</v>
      </c>
      <c r="AO341" s="57">
        <v>0</v>
      </c>
      <c r="AP341" s="58" t="str">
        <f>IF(ISNUMBER(AQ341),$G341,"")</f>
        <v/>
      </c>
      <c r="AQ341" s="59" t="e">
        <f>IF(ISNUMBER(INDEX(Данные!$I$1:$IX$303,Данные!$A3,AQ$642)),INDEX(Данные!$I$1:$IX$303,Данные!$A3,AQ$642)-Данные!$G3-AQ$643+IF($F$3="Использовать поправку",BT341,0),#N/A)</f>
        <v>#N/A</v>
      </c>
      <c r="AR341" s="60" t="e">
        <f>IF(ISNUMBER(INDEX(Данные!$I$1:$IX$303,Данные!$A3,AR$642)),INDEX(Данные!$I$1:$IX$303,Данные!$A3,AR$642)-Данные!$H3-AR$643+IF($F$3="Использовать поправку",BU341,0),#N/A)</f>
        <v>#N/A</v>
      </c>
      <c r="AS341" s="58" t="str">
        <f>IF(ISNUMBER(AT341),$G341,"")</f>
        <v/>
      </c>
      <c r="AT341" s="59" t="e">
        <f>IF(ISNUMBER(INDEX(Данные!$I$1:$IX$303,Данные!$A3,AT$642)),INDEX(Данные!$I$1:$IX$303,Данные!$A3,AT$642)-Данные!$G3-AT$643+IF($F$4="Использовать поправку",BT341,0),#N/A)</f>
        <v>#N/A</v>
      </c>
      <c r="AU341" s="60" t="e">
        <f>IF(ISNUMBER(INDEX(Данные!$I$1:$IX$303,Данные!$A3,AU$642)),INDEX(Данные!$I$1:$IX$303,Данные!$A3,AU$642)-Данные!$H3-AU$643+IF($F$4="Использовать поправку",BU341,0),#N/A)</f>
        <v>#N/A</v>
      </c>
      <c r="AV341" s="58" t="str">
        <f t="shared" ref="AV341" si="776">IF(ISNUMBER(AW341),$G341,"")</f>
        <v/>
      </c>
      <c r="AW341" s="59" t="e">
        <f>IF(ISNUMBER(INDEX(Данные!$I$1:$IX$303,Данные!$A3,AW$642)),INDEX(Данные!$I$1:$IX$303,Данные!$A3,AW$642)-Данные!$G3-AW$643+IF($F$5="Использовать поправку",BT341,0),#N/A)</f>
        <v>#N/A</v>
      </c>
      <c r="AX341" s="60" t="e">
        <f>IF(ISNUMBER(INDEX(Данные!$I$1:$IX$303,Данные!$A3,AX$642)),INDEX(Данные!$I$1:$IX$303,Данные!$A3,AX$642)-Данные!$H3-AX$643+IF($F$5="Использовать поправку",BU341,0),#N/A)</f>
        <v>#N/A</v>
      </c>
      <c r="AY341" s="58" t="str">
        <f t="shared" ref="AY341" si="777">IF(ISNUMBER(AZ341),$G341,"")</f>
        <v/>
      </c>
      <c r="AZ341" s="59" t="e">
        <f>IF(ISNUMBER(INDEX(Данные!$I$1:$IX$303,Данные!$A3,AZ$642)),INDEX(Данные!$I$1:$IX$303,Данные!$A3,AZ$642)-Данные!$G3-AZ$643+IF($F$6="Использовать поправку",BT341,0),#N/A)</f>
        <v>#N/A</v>
      </c>
      <c r="BA341" s="60" t="e">
        <f>IF(ISNUMBER(INDEX(Данные!$I$1:$IX$303,Данные!$A3,BA$642)),INDEX(Данные!$I$1:$IX$303,Данные!$A3,BA$642)-Данные!$H3-BA$643+IF($F$6="Использовать поправку",BU341,0),#N/A)</f>
        <v>#N/A</v>
      </c>
      <c r="BB341" s="58" t="str">
        <f t="shared" ref="BB341" si="778">IF(ISNUMBER(BC341),$G341,"")</f>
        <v/>
      </c>
      <c r="BC341" s="59" t="e">
        <f>IF(ISNUMBER(INDEX(Данные!$I$1:$IX$303,Данные!$A3,BC$642)),INDEX(Данные!$I$1:$IX$303,Данные!$A3,BC$642)-Данные!$G3-BC$643+IF($F$7="Использовать поправку",BT341,0),#N/A)</f>
        <v>#N/A</v>
      </c>
      <c r="BD341" s="60" t="e">
        <f>IF(ISNUMBER(INDEX(Данные!$I$1:$IX$303,Данные!$A3,BD$642)),INDEX(Данные!$I$1:$IX$303,Данные!$A3,BD$642)-Данные!$H3-BD$643+IF($F$7="Использовать поправку",BU341,0),#N/A)</f>
        <v>#N/A</v>
      </c>
      <c r="BE341" s="58" t="str">
        <f t="shared" ref="BE341" si="779">IF(ISNUMBER(BF341),$G341,"")</f>
        <v/>
      </c>
      <c r="BF341" s="59" t="e">
        <f>IF(ISNUMBER(INDEX(Данные!$I$1:$IX$303,Данные!$A3,BF$642)),INDEX(Данные!$I$1:$IX$303,Данные!$A3,BF$642)-Данные!$G3-BF$643+IF($F$8="Использовать поправку",BT341,0),#N/A)</f>
        <v>#N/A</v>
      </c>
      <c r="BG341" s="60" t="e">
        <f>IF(ISNUMBER(INDEX(Данные!$I$1:$IX$303,Данные!$A3,BG$642)),INDEX(Данные!$I$1:$IX$303,Данные!$A3,BG$642)-Данные!$H3-BG$643+IF($F$8="Использовать поправку",BU341,0),#N/A)</f>
        <v>#N/A</v>
      </c>
      <c r="BH341" s="58" t="str">
        <f t="shared" ref="BH341" si="780">IF(ISNUMBER(BI341),$G341,"")</f>
        <v/>
      </c>
      <c r="BI341" s="59" t="e">
        <f>IF(ISNUMBER(INDEX(Данные!$I$1:$IX$303,Данные!$A3,BI$642)),INDEX(Данные!$I$1:$IX$303,Данные!$A3,BI$642)-Данные!$G3-BI$643+IF($F$9="Использовать поправку",BT341,0),#N/A)</f>
        <v>#N/A</v>
      </c>
      <c r="BJ341" s="60" t="e">
        <f>IF(ISNUMBER(INDEX(Данные!$I$1:$IX$303,Данные!$A3,BJ$642)),INDEX(Данные!$I$1:$IX$303,Данные!$A3,BJ$642)-Данные!$H3-BJ$643+IF($F$9="Использовать поправку",BU341,0),#N/A)</f>
        <v>#N/A</v>
      </c>
      <c r="BK341" s="58" t="str">
        <f t="shared" ref="BK341" si="781">IF(ISNUMBER(BL341),$G341,"")</f>
        <v/>
      </c>
      <c r="BL341" s="59" t="e">
        <f>IF(ISNUMBER(INDEX(Данные!$I$1:$IX$303,Данные!$A3,BL$642)),INDEX(Данные!$I$1:$IX$303,Данные!$A3,BL$642)-Данные!$G3-BL$643+IF($F$10="Использовать поправку",BT341,0),#N/A)</f>
        <v>#N/A</v>
      </c>
      <c r="BM341" s="60" t="e">
        <f>IF(ISNUMBER(INDEX(Данные!$I$1:$IX$303,Данные!$A3,BM$642)),INDEX(Данные!$I$1:$IX$303,Данные!$A3,BM$642)-Данные!$H3-BM$643+IF($F$10="Использовать поправку",BU341,0),#N/A)</f>
        <v>#N/A</v>
      </c>
      <c r="BN341" s="58" t="str">
        <f t="shared" ref="BN341" si="782">IF(ISNUMBER(BO341),$G341,"")</f>
        <v/>
      </c>
      <c r="BO341" s="59" t="e">
        <f>IF(ISNUMBER(INDEX(Данные!$I$1:$IX$303,Данные!$A3,BO$642)),INDEX(Данные!$I$1:$IX$303,Данные!$A3,BO$642)-Данные!$G3-BO$643+IF($F$11="Использовать поправку",BT341,0),#N/A)</f>
        <v>#N/A</v>
      </c>
      <c r="BP341" s="60" t="e">
        <f>IF(ISNUMBER(INDEX(Данные!$I$1:$IX$303,Данные!$A3,BP$642)),INDEX(Данные!$I$1:$IX$303,Данные!$A3,BP$642)-Данные!$H3-BP$643+IF($F$11="Использовать поправку",BU341,0),#N/A)</f>
        <v>#N/A</v>
      </c>
      <c r="BQ341" s="58" t="str">
        <f t="shared" ref="BQ341" si="783">IF(ISNUMBER(BR341),$G341,"")</f>
        <v/>
      </c>
      <c r="BR341" s="59" t="e">
        <f>IF(ISNUMBER(INDEX(Данные!$I$1:$IX$303,Данные!$A3,BR$642)),INDEX(Данные!$I$1:$IX$303,Данные!$A3,BR$642)-Данные!$G3-BR$643+IF($F$12="Использовать поправку",BT341,0),#N/A)</f>
        <v>#N/A</v>
      </c>
      <c r="BS341" s="60" t="e">
        <f>IF(ISNUMBER(INDEX(Данные!$I$1:$IX$303,Данные!$A3,BS$642)),INDEX(Данные!$I$1:$IX$303,Данные!$A3,BS$642)-Данные!$H3-BS$643+IF($F$12="Использовать поправку",BU341,0),#N/A)</f>
        <v>#N/A</v>
      </c>
      <c r="BT341" s="98" t="e">
        <f>INDEX(Данные!$I$1:$IX$303,Данные!$A3,BT$642+8)-INDEX(Данные!$I$1:$IX$303,Данные!$A3,BT$643+8)</f>
        <v>#VALUE!</v>
      </c>
      <c r="BU341" s="99" t="e">
        <f>INDEX(Данные!$I$1:$IX$303,Данные!$A3,BU$642+9)-INDEX(Данные!$I$1:$IX$303,Данные!$A3,BU$643+9)</f>
        <v>#VALUE!</v>
      </c>
    </row>
    <row r="342" spans="7:73" x14ac:dyDescent="0.25">
      <c r="G342" s="61">
        <v>0.5</v>
      </c>
      <c r="H342" s="62" t="str">
        <f t="shared" ref="H342:H405" si="784">IF(ISNUMBER(I342),$G342,"")</f>
        <v/>
      </c>
      <c r="I342" s="63" t="e">
        <f>IF(ISNUMBER(INDEX(Данные!$I$1:$IX$303,Данные!$A4,I$642)),INDEX(Данные!$I$1:$IX$303,Данные!$A4,I$642)-Данные!$E4+IF($F$3="Использовать поправку",AL342,0),#N/A)</f>
        <v>#N/A</v>
      </c>
      <c r="J342" s="64" t="e">
        <f>IF(ISNUMBER(INDEX(Данные!$I$1:$IX$303,Данные!$A4,J$642)),INDEX(Данные!$I$1:$IX$303,Данные!$A4,J$642)-Данные!$F4+IF($F$3="Использовать поправку",AM342,0),#N/A)</f>
        <v>#N/A</v>
      </c>
      <c r="K342" s="62" t="str">
        <f t="shared" ref="K342:K405" si="785">IF(ISNUMBER(L342),$G342,"")</f>
        <v/>
      </c>
      <c r="L342" s="63" t="e">
        <f>IF(ISNUMBER(INDEX(Данные!$I$1:$IX$303,Данные!$A4,L$642)),INDEX(Данные!$I$1:$IX$303,Данные!$A4,L$642)-Данные!$E4+IF($F$4="Использовать поправку",AL342,0),#N/A)</f>
        <v>#N/A</v>
      </c>
      <c r="M342" s="64" t="e">
        <f>IF(ISNUMBER(INDEX(Данные!$I$1:$IX$303,Данные!$A4,M$642)),INDEX(Данные!$I$1:$IX$303,Данные!$A4,M$642)-Данные!$F4+IF($F$4="Использовать поправку",AM342,0),#N/A)</f>
        <v>#N/A</v>
      </c>
      <c r="N342" s="62" t="str">
        <f t="shared" ref="N342:N405" si="786">IF(ISNUMBER(O342),$G342,"")</f>
        <v/>
      </c>
      <c r="O342" s="63" t="e">
        <f>IF(ISNUMBER(INDEX(Данные!$I$1:$IX$303,Данные!$A4,O$642)),INDEX(Данные!$I$1:$IX$303,Данные!$A4,O$642)-Данные!$E4+IF($F$5="Использовать поправку",AL342,0),#N/A)</f>
        <v>#N/A</v>
      </c>
      <c r="P342" s="64" t="e">
        <f>IF(ISNUMBER(INDEX(Данные!$I$1:$IX$303,Данные!$A4,P$642)),INDEX(Данные!$I$1:$IX$303,Данные!$A4,P$642)-Данные!$F4+IF($F$5="Использовать поправку",AM342,0),#N/A)</f>
        <v>#N/A</v>
      </c>
      <c r="Q342" s="62" t="str">
        <f t="shared" ref="Q342:Q405" si="787">IF(ISNUMBER(R342),$G342,"")</f>
        <v/>
      </c>
      <c r="R342" s="63" t="e">
        <f>IF(ISNUMBER(INDEX(Данные!$I$1:$IX$303,Данные!$A4,R$642)),INDEX(Данные!$I$1:$IX$303,Данные!$A4,R$642)-Данные!$E4+IF($F$6="Использовать поправку",AL342,0),#N/A)</f>
        <v>#N/A</v>
      </c>
      <c r="S342" s="64" t="e">
        <f>IF(ISNUMBER(INDEX(Данные!$I$1:$IX$303,Данные!$A4,S$642)),INDEX(Данные!$I$1:$IX$303,Данные!$A4,S$642)-Данные!$F4+IF($F$6="Использовать поправку",AM342,0),#N/A)</f>
        <v>#N/A</v>
      </c>
      <c r="T342" s="62" t="str">
        <f t="shared" ref="T342:T405" si="788">IF(ISNUMBER(U342),$G342,"")</f>
        <v/>
      </c>
      <c r="U342" s="63" t="e">
        <f>IF(ISNUMBER(INDEX(Данные!$I$1:$IX$303,Данные!$A4,U$642)),INDEX(Данные!$I$1:$IX$303,Данные!$A4,U$642)-Данные!$E4+IF($F$7="Использовать поправку",AL342,0),#N/A)</f>
        <v>#N/A</v>
      </c>
      <c r="V342" s="64" t="e">
        <f>IF(ISNUMBER(INDEX(Данные!$I$1:$IX$303,Данные!$A4,V$642)),INDEX(Данные!$I$1:$IX$303,Данные!$A4,V$642)-Данные!$F4+IF($F$7="Использовать поправку",AM342,0),#N/A)</f>
        <v>#N/A</v>
      </c>
      <c r="W342" s="62" t="str">
        <f t="shared" ref="W342:W405" si="789">IF(ISNUMBER(X342),$G342,"")</f>
        <v/>
      </c>
      <c r="X342" s="63" t="e">
        <f>IF(ISNUMBER(INDEX(Данные!$I$1:$IX$303,Данные!$A4,X$642)),INDEX(Данные!$I$1:$IX$303,Данные!$A4,X$642)-Данные!$E4+IF($F$8="Использовать поправку",AL342,0),#N/A)</f>
        <v>#N/A</v>
      </c>
      <c r="Y342" s="64" t="e">
        <f>IF(ISNUMBER(INDEX(Данные!$I$1:$IX$303,Данные!$A4,Y$642)),INDEX(Данные!$I$1:$IX$303,Данные!$A4,Y$642)-Данные!$F4+IF($F$8="Использовать поправку",AM342,0),#N/A)</f>
        <v>#N/A</v>
      </c>
      <c r="Z342" s="62" t="str">
        <f t="shared" ref="Z342:Z405" si="790">IF(ISNUMBER(AA342),$G342,"")</f>
        <v/>
      </c>
      <c r="AA342" s="63" t="e">
        <f>IF(ISNUMBER(INDEX(Данные!$I$1:$IX$303,Данные!$A4,AA$642)),INDEX(Данные!$I$1:$IX$303,Данные!$A4,AA$642)-Данные!$E4+IF($F$9="Использовать поправку",AL342,0),#N/A)</f>
        <v>#N/A</v>
      </c>
      <c r="AB342" s="64" t="e">
        <f>IF(ISNUMBER(INDEX(Данные!$I$1:$IX$303,Данные!$A4,AB$642)),INDEX(Данные!$I$1:$IX$303,Данные!$A4,AB$642)-Данные!$F4+IF($F$9="Использовать поправку",AM342,0),#N/A)</f>
        <v>#N/A</v>
      </c>
      <c r="AC342" s="62" t="str">
        <f t="shared" ref="AC342:AC405" si="791">IF(ISNUMBER(AD342),$G342,"")</f>
        <v/>
      </c>
      <c r="AD342" s="63" t="e">
        <f>IF(ISNUMBER(INDEX(Данные!$I$1:$IX$303,Данные!$A4,AD$642)),INDEX(Данные!$I$1:$IX$303,Данные!$A4,AD$642)-Данные!$E4+IF($F$10="Использовать поправку",AL342,0),#N/A)</f>
        <v>#N/A</v>
      </c>
      <c r="AE342" s="64" t="e">
        <f>IF(ISNUMBER(INDEX(Данные!$I$1:$IX$303,Данные!$A4,AE$642)),INDEX(Данные!$I$1:$IX$303,Данные!$A4,AE$642)-Данные!$F4+IF($F$10="Использовать поправку",AM342,0),#N/A)</f>
        <v>#N/A</v>
      </c>
      <c r="AF342" s="62" t="str">
        <f t="shared" ref="AF342:AF405" si="792">IF(ISNUMBER(AG342),$G342,"")</f>
        <v/>
      </c>
      <c r="AG342" s="63" t="e">
        <f>IF(ISNUMBER(INDEX(Данные!$I$1:$IX$303,Данные!$A4,AG$642)),INDEX(Данные!$I$1:$IX$303,Данные!$A4,AG$642)-Данные!$E4+IF($F$11="Использовать поправку",AL342,0),#N/A)</f>
        <v>#N/A</v>
      </c>
      <c r="AH342" s="64" t="e">
        <f>IF(ISNUMBER(INDEX(Данные!$I$1:$IX$303,Данные!$A4,AH$642)),INDEX(Данные!$I$1:$IX$303,Данные!$A4,AH$642)-Данные!$F4+IF($F$11="Использовать поправку",AM342,0),#N/A)</f>
        <v>#N/A</v>
      </c>
      <c r="AI342" s="62" t="str">
        <f t="shared" ref="AI342:AI405" si="793">IF(ISNUMBER(AJ342),$G342,"")</f>
        <v/>
      </c>
      <c r="AJ342" s="63" t="e">
        <f>IF(ISNUMBER(INDEX(Данные!$I$1:$IX$303,Данные!$A4,AJ$642)),INDEX(Данные!$I$1:$IX$303,Данные!$A4,AJ$642)-Данные!$E4+IF($F$12="Использовать поправку",AL342,0),#N/A)</f>
        <v>#N/A</v>
      </c>
      <c r="AK342" s="96" t="e">
        <f>IF(ISNUMBER(INDEX(Данные!$I$1:$IX$303,Данные!$A4,AK$642)),INDEX(Данные!$I$1:$IX$303,Данные!$A4,AK$642)-Данные!$F4+IF($F$12="Использовать поправку",AM342,0),#N/A)</f>
        <v>#N/A</v>
      </c>
      <c r="AL342" s="100" t="e">
        <f>INDEX(Данные!$I$1:$IX$303,Данные!$A4,AL$642+4)-INDEX(Данные!$I$1:$IX$303,Данные!$A4,AL$643+4)</f>
        <v>#VALUE!</v>
      </c>
      <c r="AM342" s="101" t="e">
        <f>INDEX(Данные!$I$1:$IX$303,Данные!$A4,AM$642+5)-INDEX(Данные!$I$1:$IX$303,Данные!$A4,AM$643+5)</f>
        <v>#VALUE!</v>
      </c>
      <c r="AO342" s="61">
        <v>0.5</v>
      </c>
      <c r="AP342" s="62" t="str">
        <f t="shared" ref="AP342:AP405" si="794">IF(ISNUMBER(AQ342),$G342,"")</f>
        <v/>
      </c>
      <c r="AQ342" s="63" t="e">
        <f>IF(ISNUMBER(INDEX(Данные!$I$1:$IX$303,Данные!$A4,AQ$642)),INDEX(Данные!$I$1:$IX$303,Данные!$A4,AQ$642)-Данные!$G4-AQ$643+IF($F$3="Использовать поправку",BT342,0),#N/A)</f>
        <v>#N/A</v>
      </c>
      <c r="AR342" s="64" t="e">
        <f>IF(ISNUMBER(INDEX(Данные!$I$1:$IX$303,Данные!$A4,AR$642)),INDEX(Данные!$I$1:$IX$303,Данные!$A4,AR$642)-Данные!$H4-AR$643+IF($F$3="Использовать поправку",BU342,0),#N/A)</f>
        <v>#N/A</v>
      </c>
      <c r="AS342" s="62" t="str">
        <f t="shared" ref="AS342:AS405" si="795">IF(ISNUMBER(AT342),$G342,"")</f>
        <v/>
      </c>
      <c r="AT342" s="63" t="e">
        <f>IF(ISNUMBER(INDEX(Данные!$I$1:$IX$303,Данные!$A4,AT$642)),INDEX(Данные!$I$1:$IX$303,Данные!$A4,AT$642)-Данные!$G4-AT$643+IF($F$4="Использовать поправку",BT342,0),#N/A)</f>
        <v>#N/A</v>
      </c>
      <c r="AU342" s="64" t="e">
        <f>IF(ISNUMBER(INDEX(Данные!$I$1:$IX$303,Данные!$A4,AU$642)),INDEX(Данные!$I$1:$IX$303,Данные!$A4,AU$642)-Данные!$H4-AU$643+IF($F$4="Использовать поправку",BU342,0),#N/A)</f>
        <v>#N/A</v>
      </c>
      <c r="AV342" s="62" t="str">
        <f t="shared" ref="AV342:AV405" si="796">IF(ISNUMBER(AW342),$G342,"")</f>
        <v/>
      </c>
      <c r="AW342" s="63" t="e">
        <f>IF(ISNUMBER(INDEX(Данные!$I$1:$IX$303,Данные!$A4,AW$642)),INDEX(Данные!$I$1:$IX$303,Данные!$A4,AW$642)-Данные!$G4-AW$643+IF($F$5="Использовать поправку",BT342,0),#N/A)</f>
        <v>#N/A</v>
      </c>
      <c r="AX342" s="64" t="e">
        <f>IF(ISNUMBER(INDEX(Данные!$I$1:$IX$303,Данные!$A4,AX$642)),INDEX(Данные!$I$1:$IX$303,Данные!$A4,AX$642)-Данные!$H4-AX$643+IF($F$5="Использовать поправку",BU342,0),#N/A)</f>
        <v>#N/A</v>
      </c>
      <c r="AY342" s="62" t="str">
        <f t="shared" ref="AY342:AY405" si="797">IF(ISNUMBER(AZ342),$G342,"")</f>
        <v/>
      </c>
      <c r="AZ342" s="63" t="e">
        <f>IF(ISNUMBER(INDEX(Данные!$I$1:$IX$303,Данные!$A4,AZ$642)),INDEX(Данные!$I$1:$IX$303,Данные!$A4,AZ$642)-Данные!$G4-AZ$643+IF($F$6="Использовать поправку",BT342,0),#N/A)</f>
        <v>#N/A</v>
      </c>
      <c r="BA342" s="64" t="e">
        <f>IF(ISNUMBER(INDEX(Данные!$I$1:$IX$303,Данные!$A4,BA$642)),INDEX(Данные!$I$1:$IX$303,Данные!$A4,BA$642)-Данные!$H4-BA$643+IF($F$6="Использовать поправку",BU342,0),#N/A)</f>
        <v>#N/A</v>
      </c>
      <c r="BB342" s="62" t="str">
        <f t="shared" ref="BB342:BB405" si="798">IF(ISNUMBER(BC342),$G342,"")</f>
        <v/>
      </c>
      <c r="BC342" s="63" t="e">
        <f>IF(ISNUMBER(INDEX(Данные!$I$1:$IX$303,Данные!$A4,BC$642)),INDEX(Данные!$I$1:$IX$303,Данные!$A4,BC$642)-Данные!$G4-BC$643+IF($F$7="Использовать поправку",BT342,0),#N/A)</f>
        <v>#N/A</v>
      </c>
      <c r="BD342" s="64" t="e">
        <f>IF(ISNUMBER(INDEX(Данные!$I$1:$IX$303,Данные!$A4,BD$642)),INDEX(Данные!$I$1:$IX$303,Данные!$A4,BD$642)-Данные!$H4-BD$643+IF($F$7="Использовать поправку",BU342,0),#N/A)</f>
        <v>#N/A</v>
      </c>
      <c r="BE342" s="62" t="str">
        <f t="shared" ref="BE342:BE405" si="799">IF(ISNUMBER(BF342),$G342,"")</f>
        <v/>
      </c>
      <c r="BF342" s="63" t="e">
        <f>IF(ISNUMBER(INDEX(Данные!$I$1:$IX$303,Данные!$A4,BF$642)),INDEX(Данные!$I$1:$IX$303,Данные!$A4,BF$642)-Данные!$G4-BF$643+IF($F$8="Использовать поправку",BT342,0),#N/A)</f>
        <v>#N/A</v>
      </c>
      <c r="BG342" s="64" t="e">
        <f>IF(ISNUMBER(INDEX(Данные!$I$1:$IX$303,Данные!$A4,BG$642)),INDEX(Данные!$I$1:$IX$303,Данные!$A4,BG$642)-Данные!$H4-BG$643+IF($F$8="Использовать поправку",BU342,0),#N/A)</f>
        <v>#N/A</v>
      </c>
      <c r="BH342" s="62" t="str">
        <f t="shared" ref="BH342:BH405" si="800">IF(ISNUMBER(BI342),$G342,"")</f>
        <v/>
      </c>
      <c r="BI342" s="63" t="e">
        <f>IF(ISNUMBER(INDEX(Данные!$I$1:$IX$303,Данные!$A4,BI$642)),INDEX(Данные!$I$1:$IX$303,Данные!$A4,BI$642)-Данные!$G4-BI$643+IF($F$9="Использовать поправку",BT342,0),#N/A)</f>
        <v>#N/A</v>
      </c>
      <c r="BJ342" s="64" t="e">
        <f>IF(ISNUMBER(INDEX(Данные!$I$1:$IX$303,Данные!$A4,BJ$642)),INDEX(Данные!$I$1:$IX$303,Данные!$A4,BJ$642)-Данные!$H4-BJ$643+IF($F$9="Использовать поправку",BU342,0),#N/A)</f>
        <v>#N/A</v>
      </c>
      <c r="BK342" s="62" t="str">
        <f t="shared" ref="BK342:BK405" si="801">IF(ISNUMBER(BL342),$G342,"")</f>
        <v/>
      </c>
      <c r="BL342" s="63" t="e">
        <f>IF(ISNUMBER(INDEX(Данные!$I$1:$IX$303,Данные!$A4,BL$642)),INDEX(Данные!$I$1:$IX$303,Данные!$A4,BL$642)-Данные!$G4-BL$643+IF($F$10="Использовать поправку",BT342,0),#N/A)</f>
        <v>#N/A</v>
      </c>
      <c r="BM342" s="64" t="e">
        <f>IF(ISNUMBER(INDEX(Данные!$I$1:$IX$303,Данные!$A4,BM$642)),INDEX(Данные!$I$1:$IX$303,Данные!$A4,BM$642)-Данные!$H4-BM$643+IF($F$10="Использовать поправку",BU342,0),#N/A)</f>
        <v>#N/A</v>
      </c>
      <c r="BN342" s="62" t="str">
        <f t="shared" ref="BN342:BN405" si="802">IF(ISNUMBER(BO342),$G342,"")</f>
        <v/>
      </c>
      <c r="BO342" s="63" t="e">
        <f>IF(ISNUMBER(INDEX(Данные!$I$1:$IX$303,Данные!$A4,BO$642)),INDEX(Данные!$I$1:$IX$303,Данные!$A4,BO$642)-Данные!$G4-BO$643+IF($F$11="Использовать поправку",BT342,0),#N/A)</f>
        <v>#N/A</v>
      </c>
      <c r="BP342" s="64" t="e">
        <f>IF(ISNUMBER(INDEX(Данные!$I$1:$IX$303,Данные!$A4,BP$642)),INDEX(Данные!$I$1:$IX$303,Данные!$A4,BP$642)-Данные!$H4-BP$643+IF($F$11="Использовать поправку",BU342,0),#N/A)</f>
        <v>#N/A</v>
      </c>
      <c r="BQ342" s="62" t="str">
        <f t="shared" ref="BQ342:BQ405" si="803">IF(ISNUMBER(BR342),$G342,"")</f>
        <v/>
      </c>
      <c r="BR342" s="63" t="e">
        <f>IF(ISNUMBER(INDEX(Данные!$I$1:$IX$303,Данные!$A4,BR$642)),INDEX(Данные!$I$1:$IX$303,Данные!$A4,BR$642)-Данные!$G4-BR$643+IF($F$12="Использовать поправку",BT342,0),#N/A)</f>
        <v>#N/A</v>
      </c>
      <c r="BS342" s="64" t="e">
        <f>IF(ISNUMBER(INDEX(Данные!$I$1:$IX$303,Данные!$A4,BS$642)),INDEX(Данные!$I$1:$IX$303,Данные!$A4,BS$642)-Данные!$H4-BS$643+IF($F$12="Использовать поправку",BU342,0),#N/A)</f>
        <v>#N/A</v>
      </c>
      <c r="BT342" s="100" t="e">
        <f>INDEX(Данные!$I$1:$IX$303,Данные!$A4,BT$642+8)-INDEX(Данные!$I$1:$IX$303,Данные!$A4,BT$643+8)</f>
        <v>#VALUE!</v>
      </c>
      <c r="BU342" s="101" t="e">
        <f>INDEX(Данные!$I$1:$IX$303,Данные!$A4,BU$642+9)-INDEX(Данные!$I$1:$IX$303,Данные!$A4,BU$643+9)</f>
        <v>#VALUE!</v>
      </c>
    </row>
    <row r="343" spans="7:73" x14ac:dyDescent="0.25">
      <c r="G343" s="61">
        <v>1</v>
      </c>
      <c r="H343" s="62" t="str">
        <f t="shared" si="784"/>
        <v/>
      </c>
      <c r="I343" s="63" t="e">
        <f>IF(ISNUMBER(INDEX(Данные!$I$1:$IX$303,Данные!$A5,I$642)),INDEX(Данные!$I$1:$IX$303,Данные!$A5,I$642)-Данные!$E5+IF($F$3="Использовать поправку",AL343,0),#N/A)</f>
        <v>#N/A</v>
      </c>
      <c r="J343" s="64" t="e">
        <f>IF(ISNUMBER(INDEX(Данные!$I$1:$IX$303,Данные!$A5,J$642)),INDEX(Данные!$I$1:$IX$303,Данные!$A5,J$642)-Данные!$F5+IF($F$3="Использовать поправку",AM343,0),#N/A)</f>
        <v>#N/A</v>
      </c>
      <c r="K343" s="62" t="str">
        <f t="shared" si="785"/>
        <v/>
      </c>
      <c r="L343" s="63" t="e">
        <f>IF(ISNUMBER(INDEX(Данные!$I$1:$IX$303,Данные!$A5,L$642)),INDEX(Данные!$I$1:$IX$303,Данные!$A5,L$642)-Данные!$E5+IF($F$4="Использовать поправку",AL343,0),#N/A)</f>
        <v>#N/A</v>
      </c>
      <c r="M343" s="64" t="e">
        <f>IF(ISNUMBER(INDEX(Данные!$I$1:$IX$303,Данные!$A5,M$642)),INDEX(Данные!$I$1:$IX$303,Данные!$A5,M$642)-Данные!$F5+IF($F$4="Использовать поправку",AM343,0),#N/A)</f>
        <v>#N/A</v>
      </c>
      <c r="N343" s="62" t="str">
        <f t="shared" si="786"/>
        <v/>
      </c>
      <c r="O343" s="63" t="e">
        <f>IF(ISNUMBER(INDEX(Данные!$I$1:$IX$303,Данные!$A5,O$642)),INDEX(Данные!$I$1:$IX$303,Данные!$A5,O$642)-Данные!$E5+IF($F$5="Использовать поправку",AL343,0),#N/A)</f>
        <v>#N/A</v>
      </c>
      <c r="P343" s="64" t="e">
        <f>IF(ISNUMBER(INDEX(Данные!$I$1:$IX$303,Данные!$A5,P$642)),INDEX(Данные!$I$1:$IX$303,Данные!$A5,P$642)-Данные!$F5+IF($F$5="Использовать поправку",AM343,0),#N/A)</f>
        <v>#N/A</v>
      </c>
      <c r="Q343" s="62" t="str">
        <f t="shared" si="787"/>
        <v/>
      </c>
      <c r="R343" s="63" t="e">
        <f>IF(ISNUMBER(INDEX(Данные!$I$1:$IX$303,Данные!$A5,R$642)),INDEX(Данные!$I$1:$IX$303,Данные!$A5,R$642)-Данные!$E5+IF($F$6="Использовать поправку",AL343,0),#N/A)</f>
        <v>#N/A</v>
      </c>
      <c r="S343" s="64" t="e">
        <f>IF(ISNUMBER(INDEX(Данные!$I$1:$IX$303,Данные!$A5,S$642)),INDEX(Данные!$I$1:$IX$303,Данные!$A5,S$642)-Данные!$F5+IF($F$6="Использовать поправку",AM343,0),#N/A)</f>
        <v>#N/A</v>
      </c>
      <c r="T343" s="62" t="str">
        <f t="shared" si="788"/>
        <v/>
      </c>
      <c r="U343" s="63" t="e">
        <f>IF(ISNUMBER(INDEX(Данные!$I$1:$IX$303,Данные!$A5,U$642)),INDEX(Данные!$I$1:$IX$303,Данные!$A5,U$642)-Данные!$E5+IF($F$7="Использовать поправку",AL343,0),#N/A)</f>
        <v>#N/A</v>
      </c>
      <c r="V343" s="64" t="e">
        <f>IF(ISNUMBER(INDEX(Данные!$I$1:$IX$303,Данные!$A5,V$642)),INDEX(Данные!$I$1:$IX$303,Данные!$A5,V$642)-Данные!$F5+IF($F$7="Использовать поправку",AM343,0),#N/A)</f>
        <v>#N/A</v>
      </c>
      <c r="W343" s="62" t="str">
        <f t="shared" si="789"/>
        <v/>
      </c>
      <c r="X343" s="63" t="e">
        <f>IF(ISNUMBER(INDEX(Данные!$I$1:$IX$303,Данные!$A5,X$642)),INDEX(Данные!$I$1:$IX$303,Данные!$A5,X$642)-Данные!$E5+IF($F$8="Использовать поправку",AL343,0),#N/A)</f>
        <v>#N/A</v>
      </c>
      <c r="Y343" s="64" t="e">
        <f>IF(ISNUMBER(INDEX(Данные!$I$1:$IX$303,Данные!$A5,Y$642)),INDEX(Данные!$I$1:$IX$303,Данные!$A5,Y$642)-Данные!$F5+IF($F$8="Использовать поправку",AM343,0),#N/A)</f>
        <v>#N/A</v>
      </c>
      <c r="Z343" s="62" t="str">
        <f t="shared" si="790"/>
        <v/>
      </c>
      <c r="AA343" s="63" t="e">
        <f>IF(ISNUMBER(INDEX(Данные!$I$1:$IX$303,Данные!$A5,AA$642)),INDEX(Данные!$I$1:$IX$303,Данные!$A5,AA$642)-Данные!$E5+IF($F$9="Использовать поправку",AL343,0),#N/A)</f>
        <v>#N/A</v>
      </c>
      <c r="AB343" s="64" t="e">
        <f>IF(ISNUMBER(INDEX(Данные!$I$1:$IX$303,Данные!$A5,AB$642)),INDEX(Данные!$I$1:$IX$303,Данные!$A5,AB$642)-Данные!$F5+IF($F$9="Использовать поправку",AM343,0),#N/A)</f>
        <v>#N/A</v>
      </c>
      <c r="AC343" s="62" t="str">
        <f t="shared" si="791"/>
        <v/>
      </c>
      <c r="AD343" s="63" t="e">
        <f>IF(ISNUMBER(INDEX(Данные!$I$1:$IX$303,Данные!$A5,AD$642)),INDEX(Данные!$I$1:$IX$303,Данные!$A5,AD$642)-Данные!$E5+IF($F$10="Использовать поправку",AL343,0),#N/A)</f>
        <v>#N/A</v>
      </c>
      <c r="AE343" s="64" t="e">
        <f>IF(ISNUMBER(INDEX(Данные!$I$1:$IX$303,Данные!$A5,AE$642)),INDEX(Данные!$I$1:$IX$303,Данные!$A5,AE$642)-Данные!$F5+IF($F$10="Использовать поправку",AM343,0),#N/A)</f>
        <v>#N/A</v>
      </c>
      <c r="AF343" s="62" t="str">
        <f t="shared" si="792"/>
        <v/>
      </c>
      <c r="AG343" s="63" t="e">
        <f>IF(ISNUMBER(INDEX(Данные!$I$1:$IX$303,Данные!$A5,AG$642)),INDEX(Данные!$I$1:$IX$303,Данные!$A5,AG$642)-Данные!$E5+IF($F$11="Использовать поправку",AL343,0),#N/A)</f>
        <v>#N/A</v>
      </c>
      <c r="AH343" s="64" t="e">
        <f>IF(ISNUMBER(INDEX(Данные!$I$1:$IX$303,Данные!$A5,AH$642)),INDEX(Данные!$I$1:$IX$303,Данные!$A5,AH$642)-Данные!$F5+IF($F$11="Использовать поправку",AM343,0),#N/A)</f>
        <v>#N/A</v>
      </c>
      <c r="AI343" s="62" t="str">
        <f t="shared" si="793"/>
        <v/>
      </c>
      <c r="AJ343" s="63" t="e">
        <f>IF(ISNUMBER(INDEX(Данные!$I$1:$IX$303,Данные!$A5,AJ$642)),INDEX(Данные!$I$1:$IX$303,Данные!$A5,AJ$642)-Данные!$E5+IF($F$12="Использовать поправку",AL343,0),#N/A)</f>
        <v>#N/A</v>
      </c>
      <c r="AK343" s="96" t="e">
        <f>IF(ISNUMBER(INDEX(Данные!$I$1:$IX$303,Данные!$A5,AK$642)),INDEX(Данные!$I$1:$IX$303,Данные!$A5,AK$642)-Данные!$F5+IF($F$12="Использовать поправку",AM343,0),#N/A)</f>
        <v>#N/A</v>
      </c>
      <c r="AL343" s="100" t="e">
        <f>INDEX(Данные!$I$1:$IX$303,Данные!$A5,AL$642+4)-INDEX(Данные!$I$1:$IX$303,Данные!$A5,AL$643+4)</f>
        <v>#VALUE!</v>
      </c>
      <c r="AM343" s="101" t="e">
        <f>INDEX(Данные!$I$1:$IX$303,Данные!$A5,AM$642+5)-INDEX(Данные!$I$1:$IX$303,Данные!$A5,AM$643+5)</f>
        <v>#VALUE!</v>
      </c>
      <c r="AO343" s="61">
        <v>1</v>
      </c>
      <c r="AP343" s="62" t="str">
        <f t="shared" si="794"/>
        <v/>
      </c>
      <c r="AQ343" s="63" t="e">
        <f>IF(ISNUMBER(INDEX(Данные!$I$1:$IX$303,Данные!$A5,AQ$642)),INDEX(Данные!$I$1:$IX$303,Данные!$A5,AQ$642)-Данные!$G5-AQ$643+IF($F$3="Использовать поправку",BT343,0),#N/A)</f>
        <v>#N/A</v>
      </c>
      <c r="AR343" s="64" t="e">
        <f>IF(ISNUMBER(INDEX(Данные!$I$1:$IX$303,Данные!$A5,AR$642)),INDEX(Данные!$I$1:$IX$303,Данные!$A5,AR$642)-Данные!$H5-AR$643+IF($F$3="Использовать поправку",BU343,0),#N/A)</f>
        <v>#N/A</v>
      </c>
      <c r="AS343" s="62" t="str">
        <f t="shared" si="795"/>
        <v/>
      </c>
      <c r="AT343" s="63" t="e">
        <f>IF(ISNUMBER(INDEX(Данные!$I$1:$IX$303,Данные!$A5,AT$642)),INDEX(Данные!$I$1:$IX$303,Данные!$A5,AT$642)-Данные!$G5-AT$643+IF($F$4="Использовать поправку",BT343,0),#N/A)</f>
        <v>#N/A</v>
      </c>
      <c r="AU343" s="64" t="e">
        <f>IF(ISNUMBER(INDEX(Данные!$I$1:$IX$303,Данные!$A5,AU$642)),INDEX(Данные!$I$1:$IX$303,Данные!$A5,AU$642)-Данные!$H5-AU$643+IF($F$4="Использовать поправку",BU343,0),#N/A)</f>
        <v>#N/A</v>
      </c>
      <c r="AV343" s="62" t="str">
        <f t="shared" si="796"/>
        <v/>
      </c>
      <c r="AW343" s="63" t="e">
        <f>IF(ISNUMBER(INDEX(Данные!$I$1:$IX$303,Данные!$A5,AW$642)),INDEX(Данные!$I$1:$IX$303,Данные!$A5,AW$642)-Данные!$G5-AW$643+IF($F$5="Использовать поправку",BT343,0),#N/A)</f>
        <v>#N/A</v>
      </c>
      <c r="AX343" s="64" t="e">
        <f>IF(ISNUMBER(INDEX(Данные!$I$1:$IX$303,Данные!$A5,AX$642)),INDEX(Данные!$I$1:$IX$303,Данные!$A5,AX$642)-Данные!$H5-AX$643+IF($F$5="Использовать поправку",BU343,0),#N/A)</f>
        <v>#N/A</v>
      </c>
      <c r="AY343" s="62" t="str">
        <f t="shared" si="797"/>
        <v/>
      </c>
      <c r="AZ343" s="63" t="e">
        <f>IF(ISNUMBER(INDEX(Данные!$I$1:$IX$303,Данные!$A5,AZ$642)),INDEX(Данные!$I$1:$IX$303,Данные!$A5,AZ$642)-Данные!$G5-AZ$643+IF($F$6="Использовать поправку",BT343,0),#N/A)</f>
        <v>#N/A</v>
      </c>
      <c r="BA343" s="64" t="e">
        <f>IF(ISNUMBER(INDEX(Данные!$I$1:$IX$303,Данные!$A5,BA$642)),INDEX(Данные!$I$1:$IX$303,Данные!$A5,BA$642)-Данные!$H5-BA$643+IF($F$6="Использовать поправку",BU343,0),#N/A)</f>
        <v>#N/A</v>
      </c>
      <c r="BB343" s="62" t="str">
        <f t="shared" si="798"/>
        <v/>
      </c>
      <c r="BC343" s="63" t="e">
        <f>IF(ISNUMBER(INDEX(Данные!$I$1:$IX$303,Данные!$A5,BC$642)),INDEX(Данные!$I$1:$IX$303,Данные!$A5,BC$642)-Данные!$G5-BC$643+IF($F$7="Использовать поправку",BT343,0),#N/A)</f>
        <v>#N/A</v>
      </c>
      <c r="BD343" s="64" t="e">
        <f>IF(ISNUMBER(INDEX(Данные!$I$1:$IX$303,Данные!$A5,BD$642)),INDEX(Данные!$I$1:$IX$303,Данные!$A5,BD$642)-Данные!$H5-BD$643+IF($F$7="Использовать поправку",BU343,0),#N/A)</f>
        <v>#N/A</v>
      </c>
      <c r="BE343" s="62" t="str">
        <f t="shared" si="799"/>
        <v/>
      </c>
      <c r="BF343" s="63" t="e">
        <f>IF(ISNUMBER(INDEX(Данные!$I$1:$IX$303,Данные!$A5,BF$642)),INDEX(Данные!$I$1:$IX$303,Данные!$A5,BF$642)-Данные!$G5-BF$643+IF($F$8="Использовать поправку",BT343,0),#N/A)</f>
        <v>#N/A</v>
      </c>
      <c r="BG343" s="64" t="e">
        <f>IF(ISNUMBER(INDEX(Данные!$I$1:$IX$303,Данные!$A5,BG$642)),INDEX(Данные!$I$1:$IX$303,Данные!$A5,BG$642)-Данные!$H5-BG$643+IF($F$8="Использовать поправку",BU343,0),#N/A)</f>
        <v>#N/A</v>
      </c>
      <c r="BH343" s="62" t="str">
        <f t="shared" si="800"/>
        <v/>
      </c>
      <c r="BI343" s="63" t="e">
        <f>IF(ISNUMBER(INDEX(Данные!$I$1:$IX$303,Данные!$A5,BI$642)),INDEX(Данные!$I$1:$IX$303,Данные!$A5,BI$642)-Данные!$G5-BI$643+IF($F$9="Использовать поправку",BT343,0),#N/A)</f>
        <v>#N/A</v>
      </c>
      <c r="BJ343" s="64" t="e">
        <f>IF(ISNUMBER(INDEX(Данные!$I$1:$IX$303,Данные!$A5,BJ$642)),INDEX(Данные!$I$1:$IX$303,Данные!$A5,BJ$642)-Данные!$H5-BJ$643+IF($F$9="Использовать поправку",BU343,0),#N/A)</f>
        <v>#N/A</v>
      </c>
      <c r="BK343" s="62" t="str">
        <f t="shared" si="801"/>
        <v/>
      </c>
      <c r="BL343" s="63" t="e">
        <f>IF(ISNUMBER(INDEX(Данные!$I$1:$IX$303,Данные!$A5,BL$642)),INDEX(Данные!$I$1:$IX$303,Данные!$A5,BL$642)-Данные!$G5-BL$643+IF($F$10="Использовать поправку",BT343,0),#N/A)</f>
        <v>#N/A</v>
      </c>
      <c r="BM343" s="64" t="e">
        <f>IF(ISNUMBER(INDEX(Данные!$I$1:$IX$303,Данные!$A5,BM$642)),INDEX(Данные!$I$1:$IX$303,Данные!$A5,BM$642)-Данные!$H5-BM$643+IF($F$10="Использовать поправку",BU343,0),#N/A)</f>
        <v>#N/A</v>
      </c>
      <c r="BN343" s="62" t="str">
        <f t="shared" si="802"/>
        <v/>
      </c>
      <c r="BO343" s="63" t="e">
        <f>IF(ISNUMBER(INDEX(Данные!$I$1:$IX$303,Данные!$A5,BO$642)),INDEX(Данные!$I$1:$IX$303,Данные!$A5,BO$642)-Данные!$G5-BO$643+IF($F$11="Использовать поправку",BT343,0),#N/A)</f>
        <v>#N/A</v>
      </c>
      <c r="BP343" s="64" t="e">
        <f>IF(ISNUMBER(INDEX(Данные!$I$1:$IX$303,Данные!$A5,BP$642)),INDEX(Данные!$I$1:$IX$303,Данные!$A5,BP$642)-Данные!$H5-BP$643+IF($F$11="Использовать поправку",BU343,0),#N/A)</f>
        <v>#N/A</v>
      </c>
      <c r="BQ343" s="62" t="str">
        <f t="shared" si="803"/>
        <v/>
      </c>
      <c r="BR343" s="63" t="e">
        <f>IF(ISNUMBER(INDEX(Данные!$I$1:$IX$303,Данные!$A5,BR$642)),INDEX(Данные!$I$1:$IX$303,Данные!$A5,BR$642)-Данные!$G5-BR$643+IF($F$12="Использовать поправку",BT343,0),#N/A)</f>
        <v>#N/A</v>
      </c>
      <c r="BS343" s="64" t="e">
        <f>IF(ISNUMBER(INDEX(Данные!$I$1:$IX$303,Данные!$A5,BS$642)),INDEX(Данные!$I$1:$IX$303,Данные!$A5,BS$642)-Данные!$H5-BS$643+IF($F$12="Использовать поправку",BU343,0),#N/A)</f>
        <v>#N/A</v>
      </c>
      <c r="BT343" s="100" t="e">
        <f>INDEX(Данные!$I$1:$IX$303,Данные!$A5,BT$642+8)-INDEX(Данные!$I$1:$IX$303,Данные!$A5,BT$643+8)</f>
        <v>#VALUE!</v>
      </c>
      <c r="BU343" s="101" t="e">
        <f>INDEX(Данные!$I$1:$IX$303,Данные!$A5,BU$642+9)-INDEX(Данные!$I$1:$IX$303,Данные!$A5,BU$643+9)</f>
        <v>#VALUE!</v>
      </c>
    </row>
    <row r="344" spans="7:73" x14ac:dyDescent="0.25">
      <c r="G344" s="61">
        <v>1.5</v>
      </c>
      <c r="H344" s="62" t="str">
        <f t="shared" si="784"/>
        <v/>
      </c>
      <c r="I344" s="63" t="e">
        <f>IF(ISNUMBER(INDEX(Данные!$I$1:$IX$303,Данные!$A6,I$642)),INDEX(Данные!$I$1:$IX$303,Данные!$A6,I$642)-Данные!$E6+IF($F$3="Использовать поправку",AL344,0),#N/A)</f>
        <v>#N/A</v>
      </c>
      <c r="J344" s="64" t="e">
        <f>IF(ISNUMBER(INDEX(Данные!$I$1:$IX$303,Данные!$A6,J$642)),INDEX(Данные!$I$1:$IX$303,Данные!$A6,J$642)-Данные!$F6+IF($F$3="Использовать поправку",AM344,0),#N/A)</f>
        <v>#N/A</v>
      </c>
      <c r="K344" s="62" t="str">
        <f t="shared" si="785"/>
        <v/>
      </c>
      <c r="L344" s="63" t="e">
        <f>IF(ISNUMBER(INDEX(Данные!$I$1:$IX$303,Данные!$A6,L$642)),INDEX(Данные!$I$1:$IX$303,Данные!$A6,L$642)-Данные!$E6+IF($F$4="Использовать поправку",AL344,0),#N/A)</f>
        <v>#N/A</v>
      </c>
      <c r="M344" s="64" t="e">
        <f>IF(ISNUMBER(INDEX(Данные!$I$1:$IX$303,Данные!$A6,M$642)),INDEX(Данные!$I$1:$IX$303,Данные!$A6,M$642)-Данные!$F6+IF($F$4="Использовать поправку",AM344,0),#N/A)</f>
        <v>#N/A</v>
      </c>
      <c r="N344" s="62" t="str">
        <f t="shared" si="786"/>
        <v/>
      </c>
      <c r="O344" s="63" t="e">
        <f>IF(ISNUMBER(INDEX(Данные!$I$1:$IX$303,Данные!$A6,O$642)),INDEX(Данные!$I$1:$IX$303,Данные!$A6,O$642)-Данные!$E6+IF($F$5="Использовать поправку",AL344,0),#N/A)</f>
        <v>#N/A</v>
      </c>
      <c r="P344" s="64" t="e">
        <f>IF(ISNUMBER(INDEX(Данные!$I$1:$IX$303,Данные!$A6,P$642)),INDEX(Данные!$I$1:$IX$303,Данные!$A6,P$642)-Данные!$F6+IF($F$5="Использовать поправку",AM344,0),#N/A)</f>
        <v>#N/A</v>
      </c>
      <c r="Q344" s="62" t="str">
        <f t="shared" si="787"/>
        <v/>
      </c>
      <c r="R344" s="63" t="e">
        <f>IF(ISNUMBER(INDEX(Данные!$I$1:$IX$303,Данные!$A6,R$642)),INDEX(Данные!$I$1:$IX$303,Данные!$A6,R$642)-Данные!$E6+IF($F$6="Использовать поправку",AL344,0),#N/A)</f>
        <v>#N/A</v>
      </c>
      <c r="S344" s="64" t="e">
        <f>IF(ISNUMBER(INDEX(Данные!$I$1:$IX$303,Данные!$A6,S$642)),INDEX(Данные!$I$1:$IX$303,Данные!$A6,S$642)-Данные!$F6+IF($F$6="Использовать поправку",AM344,0),#N/A)</f>
        <v>#N/A</v>
      </c>
      <c r="T344" s="62" t="str">
        <f t="shared" si="788"/>
        <v/>
      </c>
      <c r="U344" s="63" t="e">
        <f>IF(ISNUMBER(INDEX(Данные!$I$1:$IX$303,Данные!$A6,U$642)),INDEX(Данные!$I$1:$IX$303,Данные!$A6,U$642)-Данные!$E6+IF($F$7="Использовать поправку",AL344,0),#N/A)</f>
        <v>#N/A</v>
      </c>
      <c r="V344" s="64" t="e">
        <f>IF(ISNUMBER(INDEX(Данные!$I$1:$IX$303,Данные!$A6,V$642)),INDEX(Данные!$I$1:$IX$303,Данные!$A6,V$642)-Данные!$F6+IF($F$7="Использовать поправку",AM344,0),#N/A)</f>
        <v>#N/A</v>
      </c>
      <c r="W344" s="62" t="str">
        <f t="shared" si="789"/>
        <v/>
      </c>
      <c r="X344" s="63" t="e">
        <f>IF(ISNUMBER(INDEX(Данные!$I$1:$IX$303,Данные!$A6,X$642)),INDEX(Данные!$I$1:$IX$303,Данные!$A6,X$642)-Данные!$E6+IF($F$8="Использовать поправку",AL344,0),#N/A)</f>
        <v>#N/A</v>
      </c>
      <c r="Y344" s="64" t="e">
        <f>IF(ISNUMBER(INDEX(Данные!$I$1:$IX$303,Данные!$A6,Y$642)),INDEX(Данные!$I$1:$IX$303,Данные!$A6,Y$642)-Данные!$F6+IF($F$8="Использовать поправку",AM344,0),#N/A)</f>
        <v>#N/A</v>
      </c>
      <c r="Z344" s="62" t="str">
        <f t="shared" si="790"/>
        <v/>
      </c>
      <c r="AA344" s="63" t="e">
        <f>IF(ISNUMBER(INDEX(Данные!$I$1:$IX$303,Данные!$A6,AA$642)),INDEX(Данные!$I$1:$IX$303,Данные!$A6,AA$642)-Данные!$E6+IF($F$9="Использовать поправку",AL344,0),#N/A)</f>
        <v>#N/A</v>
      </c>
      <c r="AB344" s="64" t="e">
        <f>IF(ISNUMBER(INDEX(Данные!$I$1:$IX$303,Данные!$A6,AB$642)),INDEX(Данные!$I$1:$IX$303,Данные!$A6,AB$642)-Данные!$F6+IF($F$9="Использовать поправку",AM344,0),#N/A)</f>
        <v>#N/A</v>
      </c>
      <c r="AC344" s="62" t="str">
        <f t="shared" si="791"/>
        <v/>
      </c>
      <c r="AD344" s="63" t="e">
        <f>IF(ISNUMBER(INDEX(Данные!$I$1:$IX$303,Данные!$A6,AD$642)),INDEX(Данные!$I$1:$IX$303,Данные!$A6,AD$642)-Данные!$E6+IF($F$10="Использовать поправку",AL344,0),#N/A)</f>
        <v>#N/A</v>
      </c>
      <c r="AE344" s="64" t="e">
        <f>IF(ISNUMBER(INDEX(Данные!$I$1:$IX$303,Данные!$A6,AE$642)),INDEX(Данные!$I$1:$IX$303,Данные!$A6,AE$642)-Данные!$F6+IF($F$10="Использовать поправку",AM344,0),#N/A)</f>
        <v>#N/A</v>
      </c>
      <c r="AF344" s="62" t="str">
        <f t="shared" si="792"/>
        <v/>
      </c>
      <c r="AG344" s="63" t="e">
        <f>IF(ISNUMBER(INDEX(Данные!$I$1:$IX$303,Данные!$A6,AG$642)),INDEX(Данные!$I$1:$IX$303,Данные!$A6,AG$642)-Данные!$E6+IF($F$11="Использовать поправку",AL344,0),#N/A)</f>
        <v>#N/A</v>
      </c>
      <c r="AH344" s="64" t="e">
        <f>IF(ISNUMBER(INDEX(Данные!$I$1:$IX$303,Данные!$A6,AH$642)),INDEX(Данные!$I$1:$IX$303,Данные!$A6,AH$642)-Данные!$F6+IF($F$11="Использовать поправку",AM344,0),#N/A)</f>
        <v>#N/A</v>
      </c>
      <c r="AI344" s="62" t="str">
        <f t="shared" si="793"/>
        <v/>
      </c>
      <c r="AJ344" s="63" t="e">
        <f>IF(ISNUMBER(INDEX(Данные!$I$1:$IX$303,Данные!$A6,AJ$642)),INDEX(Данные!$I$1:$IX$303,Данные!$A6,AJ$642)-Данные!$E6+IF($F$12="Использовать поправку",AL344,0),#N/A)</f>
        <v>#N/A</v>
      </c>
      <c r="AK344" s="96" t="e">
        <f>IF(ISNUMBER(INDEX(Данные!$I$1:$IX$303,Данные!$A6,AK$642)),INDEX(Данные!$I$1:$IX$303,Данные!$A6,AK$642)-Данные!$F6+IF($F$12="Использовать поправку",AM344,0),#N/A)</f>
        <v>#N/A</v>
      </c>
      <c r="AL344" s="100" t="e">
        <f>INDEX(Данные!$I$1:$IX$303,Данные!$A6,AL$642+4)-INDEX(Данные!$I$1:$IX$303,Данные!$A6,AL$643+4)</f>
        <v>#VALUE!</v>
      </c>
      <c r="AM344" s="101" t="e">
        <f>INDEX(Данные!$I$1:$IX$303,Данные!$A6,AM$642+5)-INDEX(Данные!$I$1:$IX$303,Данные!$A6,AM$643+5)</f>
        <v>#VALUE!</v>
      </c>
      <c r="AO344" s="61">
        <v>1.5</v>
      </c>
      <c r="AP344" s="62" t="str">
        <f t="shared" si="794"/>
        <v/>
      </c>
      <c r="AQ344" s="63" t="e">
        <f>IF(ISNUMBER(INDEX(Данные!$I$1:$IX$303,Данные!$A6,AQ$642)),INDEX(Данные!$I$1:$IX$303,Данные!$A6,AQ$642)-Данные!$G6-AQ$643+IF($F$3="Использовать поправку",BT344,0),#N/A)</f>
        <v>#N/A</v>
      </c>
      <c r="AR344" s="64" t="e">
        <f>IF(ISNUMBER(INDEX(Данные!$I$1:$IX$303,Данные!$A6,AR$642)),INDEX(Данные!$I$1:$IX$303,Данные!$A6,AR$642)-Данные!$H6-AR$643+IF($F$3="Использовать поправку",BU344,0),#N/A)</f>
        <v>#N/A</v>
      </c>
      <c r="AS344" s="62" t="str">
        <f t="shared" si="795"/>
        <v/>
      </c>
      <c r="AT344" s="63" t="e">
        <f>IF(ISNUMBER(INDEX(Данные!$I$1:$IX$303,Данные!$A6,AT$642)),INDEX(Данные!$I$1:$IX$303,Данные!$A6,AT$642)-Данные!$G6-AT$643+IF($F$4="Использовать поправку",BT344,0),#N/A)</f>
        <v>#N/A</v>
      </c>
      <c r="AU344" s="64" t="e">
        <f>IF(ISNUMBER(INDEX(Данные!$I$1:$IX$303,Данные!$A6,AU$642)),INDEX(Данные!$I$1:$IX$303,Данные!$A6,AU$642)-Данные!$H6-AU$643+IF($F$4="Использовать поправку",BU344,0),#N/A)</f>
        <v>#N/A</v>
      </c>
      <c r="AV344" s="62" t="str">
        <f t="shared" si="796"/>
        <v/>
      </c>
      <c r="AW344" s="63" t="e">
        <f>IF(ISNUMBER(INDEX(Данные!$I$1:$IX$303,Данные!$A6,AW$642)),INDEX(Данные!$I$1:$IX$303,Данные!$A6,AW$642)-Данные!$G6-AW$643+IF($F$5="Использовать поправку",BT344,0),#N/A)</f>
        <v>#N/A</v>
      </c>
      <c r="AX344" s="64" t="e">
        <f>IF(ISNUMBER(INDEX(Данные!$I$1:$IX$303,Данные!$A6,AX$642)),INDEX(Данные!$I$1:$IX$303,Данные!$A6,AX$642)-Данные!$H6-AX$643+IF($F$5="Использовать поправку",BU344,0),#N/A)</f>
        <v>#N/A</v>
      </c>
      <c r="AY344" s="62" t="str">
        <f t="shared" si="797"/>
        <v/>
      </c>
      <c r="AZ344" s="63" t="e">
        <f>IF(ISNUMBER(INDEX(Данные!$I$1:$IX$303,Данные!$A6,AZ$642)),INDEX(Данные!$I$1:$IX$303,Данные!$A6,AZ$642)-Данные!$G6-AZ$643+IF($F$6="Использовать поправку",BT344,0),#N/A)</f>
        <v>#N/A</v>
      </c>
      <c r="BA344" s="64" t="e">
        <f>IF(ISNUMBER(INDEX(Данные!$I$1:$IX$303,Данные!$A6,BA$642)),INDEX(Данные!$I$1:$IX$303,Данные!$A6,BA$642)-Данные!$H6-BA$643+IF($F$6="Использовать поправку",BU344,0),#N/A)</f>
        <v>#N/A</v>
      </c>
      <c r="BB344" s="62" t="str">
        <f t="shared" si="798"/>
        <v/>
      </c>
      <c r="BC344" s="63" t="e">
        <f>IF(ISNUMBER(INDEX(Данные!$I$1:$IX$303,Данные!$A6,BC$642)),INDEX(Данные!$I$1:$IX$303,Данные!$A6,BC$642)-Данные!$G6-BC$643+IF($F$7="Использовать поправку",BT344,0),#N/A)</f>
        <v>#N/A</v>
      </c>
      <c r="BD344" s="64" t="e">
        <f>IF(ISNUMBER(INDEX(Данные!$I$1:$IX$303,Данные!$A6,BD$642)),INDEX(Данные!$I$1:$IX$303,Данные!$A6,BD$642)-Данные!$H6-BD$643+IF($F$7="Использовать поправку",BU344,0),#N/A)</f>
        <v>#N/A</v>
      </c>
      <c r="BE344" s="62" t="str">
        <f t="shared" si="799"/>
        <v/>
      </c>
      <c r="BF344" s="63" t="e">
        <f>IF(ISNUMBER(INDEX(Данные!$I$1:$IX$303,Данные!$A6,BF$642)),INDEX(Данные!$I$1:$IX$303,Данные!$A6,BF$642)-Данные!$G6-BF$643+IF($F$8="Использовать поправку",BT344,0),#N/A)</f>
        <v>#N/A</v>
      </c>
      <c r="BG344" s="64" t="e">
        <f>IF(ISNUMBER(INDEX(Данные!$I$1:$IX$303,Данные!$A6,BG$642)),INDEX(Данные!$I$1:$IX$303,Данные!$A6,BG$642)-Данные!$H6-BG$643+IF($F$8="Использовать поправку",BU344,0),#N/A)</f>
        <v>#N/A</v>
      </c>
      <c r="BH344" s="62" t="str">
        <f t="shared" si="800"/>
        <v/>
      </c>
      <c r="BI344" s="63" t="e">
        <f>IF(ISNUMBER(INDEX(Данные!$I$1:$IX$303,Данные!$A6,BI$642)),INDEX(Данные!$I$1:$IX$303,Данные!$A6,BI$642)-Данные!$G6-BI$643+IF($F$9="Использовать поправку",BT344,0),#N/A)</f>
        <v>#N/A</v>
      </c>
      <c r="BJ344" s="64" t="e">
        <f>IF(ISNUMBER(INDEX(Данные!$I$1:$IX$303,Данные!$A6,BJ$642)),INDEX(Данные!$I$1:$IX$303,Данные!$A6,BJ$642)-Данные!$H6-BJ$643+IF($F$9="Использовать поправку",BU344,0),#N/A)</f>
        <v>#N/A</v>
      </c>
      <c r="BK344" s="62" t="str">
        <f t="shared" si="801"/>
        <v/>
      </c>
      <c r="BL344" s="63" t="e">
        <f>IF(ISNUMBER(INDEX(Данные!$I$1:$IX$303,Данные!$A6,BL$642)),INDEX(Данные!$I$1:$IX$303,Данные!$A6,BL$642)-Данные!$G6-BL$643+IF($F$10="Использовать поправку",BT344,0),#N/A)</f>
        <v>#N/A</v>
      </c>
      <c r="BM344" s="64" t="e">
        <f>IF(ISNUMBER(INDEX(Данные!$I$1:$IX$303,Данные!$A6,BM$642)),INDEX(Данные!$I$1:$IX$303,Данные!$A6,BM$642)-Данные!$H6-BM$643+IF($F$10="Использовать поправку",BU344,0),#N/A)</f>
        <v>#N/A</v>
      </c>
      <c r="BN344" s="62" t="str">
        <f t="shared" si="802"/>
        <v/>
      </c>
      <c r="BO344" s="63" t="e">
        <f>IF(ISNUMBER(INDEX(Данные!$I$1:$IX$303,Данные!$A6,BO$642)),INDEX(Данные!$I$1:$IX$303,Данные!$A6,BO$642)-Данные!$G6-BO$643+IF($F$11="Использовать поправку",BT344,0),#N/A)</f>
        <v>#N/A</v>
      </c>
      <c r="BP344" s="64" t="e">
        <f>IF(ISNUMBER(INDEX(Данные!$I$1:$IX$303,Данные!$A6,BP$642)),INDEX(Данные!$I$1:$IX$303,Данные!$A6,BP$642)-Данные!$H6-BP$643+IF($F$11="Использовать поправку",BU344,0),#N/A)</f>
        <v>#N/A</v>
      </c>
      <c r="BQ344" s="62" t="str">
        <f t="shared" si="803"/>
        <v/>
      </c>
      <c r="BR344" s="63" t="e">
        <f>IF(ISNUMBER(INDEX(Данные!$I$1:$IX$303,Данные!$A6,BR$642)),INDEX(Данные!$I$1:$IX$303,Данные!$A6,BR$642)-Данные!$G6-BR$643+IF($F$12="Использовать поправку",BT344,0),#N/A)</f>
        <v>#N/A</v>
      </c>
      <c r="BS344" s="64" t="e">
        <f>IF(ISNUMBER(INDEX(Данные!$I$1:$IX$303,Данные!$A6,BS$642)),INDEX(Данные!$I$1:$IX$303,Данные!$A6,BS$642)-Данные!$H6-BS$643+IF($F$12="Использовать поправку",BU344,0),#N/A)</f>
        <v>#N/A</v>
      </c>
      <c r="BT344" s="100" t="e">
        <f>INDEX(Данные!$I$1:$IX$303,Данные!$A6,BT$642+8)-INDEX(Данные!$I$1:$IX$303,Данные!$A6,BT$643+8)</f>
        <v>#VALUE!</v>
      </c>
      <c r="BU344" s="101" t="e">
        <f>INDEX(Данные!$I$1:$IX$303,Данные!$A6,BU$642+9)-INDEX(Данные!$I$1:$IX$303,Данные!$A6,BU$643+9)</f>
        <v>#VALUE!</v>
      </c>
    </row>
    <row r="345" spans="7:73" x14ac:dyDescent="0.25">
      <c r="G345" s="61">
        <v>2</v>
      </c>
      <c r="H345" s="62" t="str">
        <f t="shared" si="784"/>
        <v/>
      </c>
      <c r="I345" s="63" t="e">
        <f>IF(ISNUMBER(INDEX(Данные!$I$1:$IX$303,Данные!$A7,I$642)),INDEX(Данные!$I$1:$IX$303,Данные!$A7,I$642)-Данные!$E7+IF($F$3="Использовать поправку",AL345,0),#N/A)</f>
        <v>#N/A</v>
      </c>
      <c r="J345" s="64" t="e">
        <f>IF(ISNUMBER(INDEX(Данные!$I$1:$IX$303,Данные!$A7,J$642)),INDEX(Данные!$I$1:$IX$303,Данные!$A7,J$642)-Данные!$F7+IF($F$3="Использовать поправку",AM345,0),#N/A)</f>
        <v>#N/A</v>
      </c>
      <c r="K345" s="62" t="str">
        <f t="shared" si="785"/>
        <v/>
      </c>
      <c r="L345" s="63" t="e">
        <f>IF(ISNUMBER(INDEX(Данные!$I$1:$IX$303,Данные!$A7,L$642)),INDEX(Данные!$I$1:$IX$303,Данные!$A7,L$642)-Данные!$E7+IF($F$4="Использовать поправку",AL345,0),#N/A)</f>
        <v>#N/A</v>
      </c>
      <c r="M345" s="64" t="e">
        <f>IF(ISNUMBER(INDEX(Данные!$I$1:$IX$303,Данные!$A7,M$642)),INDEX(Данные!$I$1:$IX$303,Данные!$A7,M$642)-Данные!$F7+IF($F$4="Использовать поправку",AM345,0),#N/A)</f>
        <v>#N/A</v>
      </c>
      <c r="N345" s="62" t="str">
        <f t="shared" si="786"/>
        <v/>
      </c>
      <c r="O345" s="63" t="e">
        <f>IF(ISNUMBER(INDEX(Данные!$I$1:$IX$303,Данные!$A7,O$642)),INDEX(Данные!$I$1:$IX$303,Данные!$A7,O$642)-Данные!$E7+IF($F$5="Использовать поправку",AL345,0),#N/A)</f>
        <v>#N/A</v>
      </c>
      <c r="P345" s="64" t="e">
        <f>IF(ISNUMBER(INDEX(Данные!$I$1:$IX$303,Данные!$A7,P$642)),INDEX(Данные!$I$1:$IX$303,Данные!$A7,P$642)-Данные!$F7+IF($F$5="Использовать поправку",AM345,0),#N/A)</f>
        <v>#N/A</v>
      </c>
      <c r="Q345" s="62" t="str">
        <f t="shared" si="787"/>
        <v/>
      </c>
      <c r="R345" s="63" t="e">
        <f>IF(ISNUMBER(INDEX(Данные!$I$1:$IX$303,Данные!$A7,R$642)),INDEX(Данные!$I$1:$IX$303,Данные!$A7,R$642)-Данные!$E7+IF($F$6="Использовать поправку",AL345,0),#N/A)</f>
        <v>#N/A</v>
      </c>
      <c r="S345" s="64" t="e">
        <f>IF(ISNUMBER(INDEX(Данные!$I$1:$IX$303,Данные!$A7,S$642)),INDEX(Данные!$I$1:$IX$303,Данные!$A7,S$642)-Данные!$F7+IF($F$6="Использовать поправку",AM345,0),#N/A)</f>
        <v>#N/A</v>
      </c>
      <c r="T345" s="62" t="str">
        <f t="shared" si="788"/>
        <v/>
      </c>
      <c r="U345" s="63" t="e">
        <f>IF(ISNUMBER(INDEX(Данные!$I$1:$IX$303,Данные!$A7,U$642)),INDEX(Данные!$I$1:$IX$303,Данные!$A7,U$642)-Данные!$E7+IF($F$7="Использовать поправку",AL345,0),#N/A)</f>
        <v>#N/A</v>
      </c>
      <c r="V345" s="64" t="e">
        <f>IF(ISNUMBER(INDEX(Данные!$I$1:$IX$303,Данные!$A7,V$642)),INDEX(Данные!$I$1:$IX$303,Данные!$A7,V$642)-Данные!$F7+IF($F$7="Использовать поправку",AM345,0),#N/A)</f>
        <v>#N/A</v>
      </c>
      <c r="W345" s="62" t="str">
        <f t="shared" si="789"/>
        <v/>
      </c>
      <c r="X345" s="63" t="e">
        <f>IF(ISNUMBER(INDEX(Данные!$I$1:$IX$303,Данные!$A7,X$642)),INDEX(Данные!$I$1:$IX$303,Данные!$A7,X$642)-Данные!$E7+IF($F$8="Использовать поправку",AL345,0),#N/A)</f>
        <v>#N/A</v>
      </c>
      <c r="Y345" s="64" t="e">
        <f>IF(ISNUMBER(INDEX(Данные!$I$1:$IX$303,Данные!$A7,Y$642)),INDEX(Данные!$I$1:$IX$303,Данные!$A7,Y$642)-Данные!$F7+IF($F$8="Использовать поправку",AM345,0),#N/A)</f>
        <v>#N/A</v>
      </c>
      <c r="Z345" s="62" t="str">
        <f t="shared" si="790"/>
        <v/>
      </c>
      <c r="AA345" s="63" t="e">
        <f>IF(ISNUMBER(INDEX(Данные!$I$1:$IX$303,Данные!$A7,AA$642)),INDEX(Данные!$I$1:$IX$303,Данные!$A7,AA$642)-Данные!$E7+IF($F$9="Использовать поправку",AL345,0),#N/A)</f>
        <v>#N/A</v>
      </c>
      <c r="AB345" s="64" t="e">
        <f>IF(ISNUMBER(INDEX(Данные!$I$1:$IX$303,Данные!$A7,AB$642)),INDEX(Данные!$I$1:$IX$303,Данные!$A7,AB$642)-Данные!$F7+IF($F$9="Использовать поправку",AM345,0),#N/A)</f>
        <v>#N/A</v>
      </c>
      <c r="AC345" s="62" t="str">
        <f t="shared" si="791"/>
        <v/>
      </c>
      <c r="AD345" s="63" t="e">
        <f>IF(ISNUMBER(INDEX(Данные!$I$1:$IX$303,Данные!$A7,AD$642)),INDEX(Данные!$I$1:$IX$303,Данные!$A7,AD$642)-Данные!$E7+IF($F$10="Использовать поправку",AL345,0),#N/A)</f>
        <v>#N/A</v>
      </c>
      <c r="AE345" s="64" t="e">
        <f>IF(ISNUMBER(INDEX(Данные!$I$1:$IX$303,Данные!$A7,AE$642)),INDEX(Данные!$I$1:$IX$303,Данные!$A7,AE$642)-Данные!$F7+IF($F$10="Использовать поправку",AM345,0),#N/A)</f>
        <v>#N/A</v>
      </c>
      <c r="AF345" s="62" t="str">
        <f t="shared" si="792"/>
        <v/>
      </c>
      <c r="AG345" s="63" t="e">
        <f>IF(ISNUMBER(INDEX(Данные!$I$1:$IX$303,Данные!$A7,AG$642)),INDEX(Данные!$I$1:$IX$303,Данные!$A7,AG$642)-Данные!$E7+IF($F$11="Использовать поправку",AL345,0),#N/A)</f>
        <v>#N/A</v>
      </c>
      <c r="AH345" s="64" t="e">
        <f>IF(ISNUMBER(INDEX(Данные!$I$1:$IX$303,Данные!$A7,AH$642)),INDEX(Данные!$I$1:$IX$303,Данные!$A7,AH$642)-Данные!$F7+IF($F$11="Использовать поправку",AM345,0),#N/A)</f>
        <v>#N/A</v>
      </c>
      <c r="AI345" s="62" t="str">
        <f t="shared" si="793"/>
        <v/>
      </c>
      <c r="AJ345" s="63" t="e">
        <f>IF(ISNUMBER(INDEX(Данные!$I$1:$IX$303,Данные!$A7,AJ$642)),INDEX(Данные!$I$1:$IX$303,Данные!$A7,AJ$642)-Данные!$E7+IF($F$12="Использовать поправку",AL345,0),#N/A)</f>
        <v>#N/A</v>
      </c>
      <c r="AK345" s="96" t="e">
        <f>IF(ISNUMBER(INDEX(Данные!$I$1:$IX$303,Данные!$A7,AK$642)),INDEX(Данные!$I$1:$IX$303,Данные!$A7,AK$642)-Данные!$F7+IF($F$12="Использовать поправку",AM345,0),#N/A)</f>
        <v>#N/A</v>
      </c>
      <c r="AL345" s="100" t="e">
        <f>INDEX(Данные!$I$1:$IX$303,Данные!$A7,AL$642+4)-INDEX(Данные!$I$1:$IX$303,Данные!$A7,AL$643+4)</f>
        <v>#VALUE!</v>
      </c>
      <c r="AM345" s="101" t="e">
        <f>INDEX(Данные!$I$1:$IX$303,Данные!$A7,AM$642+5)-INDEX(Данные!$I$1:$IX$303,Данные!$A7,AM$643+5)</f>
        <v>#VALUE!</v>
      </c>
      <c r="AO345" s="61">
        <v>2</v>
      </c>
      <c r="AP345" s="62" t="str">
        <f t="shared" si="794"/>
        <v/>
      </c>
      <c r="AQ345" s="63" t="e">
        <f>IF(ISNUMBER(INDEX(Данные!$I$1:$IX$303,Данные!$A7,AQ$642)),INDEX(Данные!$I$1:$IX$303,Данные!$A7,AQ$642)-Данные!$G7-AQ$643+IF($F$3="Использовать поправку",BT345,0),#N/A)</f>
        <v>#N/A</v>
      </c>
      <c r="AR345" s="64" t="e">
        <f>IF(ISNUMBER(INDEX(Данные!$I$1:$IX$303,Данные!$A7,AR$642)),INDEX(Данные!$I$1:$IX$303,Данные!$A7,AR$642)-Данные!$H7-AR$643+IF($F$3="Использовать поправку",BU345,0),#N/A)</f>
        <v>#N/A</v>
      </c>
      <c r="AS345" s="62" t="str">
        <f t="shared" si="795"/>
        <v/>
      </c>
      <c r="AT345" s="63" t="e">
        <f>IF(ISNUMBER(INDEX(Данные!$I$1:$IX$303,Данные!$A7,AT$642)),INDEX(Данные!$I$1:$IX$303,Данные!$A7,AT$642)-Данные!$G7-AT$643+IF($F$4="Использовать поправку",BT345,0),#N/A)</f>
        <v>#N/A</v>
      </c>
      <c r="AU345" s="64" t="e">
        <f>IF(ISNUMBER(INDEX(Данные!$I$1:$IX$303,Данные!$A7,AU$642)),INDEX(Данные!$I$1:$IX$303,Данные!$A7,AU$642)-Данные!$H7-AU$643+IF($F$4="Использовать поправку",BU345,0),#N/A)</f>
        <v>#N/A</v>
      </c>
      <c r="AV345" s="62" t="str">
        <f t="shared" si="796"/>
        <v/>
      </c>
      <c r="AW345" s="63" t="e">
        <f>IF(ISNUMBER(INDEX(Данные!$I$1:$IX$303,Данные!$A7,AW$642)),INDEX(Данные!$I$1:$IX$303,Данные!$A7,AW$642)-Данные!$G7-AW$643+IF($F$5="Использовать поправку",BT345,0),#N/A)</f>
        <v>#N/A</v>
      </c>
      <c r="AX345" s="64" t="e">
        <f>IF(ISNUMBER(INDEX(Данные!$I$1:$IX$303,Данные!$A7,AX$642)),INDEX(Данные!$I$1:$IX$303,Данные!$A7,AX$642)-Данные!$H7-AX$643+IF($F$5="Использовать поправку",BU345,0),#N/A)</f>
        <v>#N/A</v>
      </c>
      <c r="AY345" s="62" t="str">
        <f t="shared" si="797"/>
        <v/>
      </c>
      <c r="AZ345" s="63" t="e">
        <f>IF(ISNUMBER(INDEX(Данные!$I$1:$IX$303,Данные!$A7,AZ$642)),INDEX(Данные!$I$1:$IX$303,Данные!$A7,AZ$642)-Данные!$G7-AZ$643+IF($F$6="Использовать поправку",BT345,0),#N/A)</f>
        <v>#N/A</v>
      </c>
      <c r="BA345" s="64" t="e">
        <f>IF(ISNUMBER(INDEX(Данные!$I$1:$IX$303,Данные!$A7,BA$642)),INDEX(Данные!$I$1:$IX$303,Данные!$A7,BA$642)-Данные!$H7-BA$643+IF($F$6="Использовать поправку",BU345,0),#N/A)</f>
        <v>#N/A</v>
      </c>
      <c r="BB345" s="62" t="str">
        <f t="shared" si="798"/>
        <v/>
      </c>
      <c r="BC345" s="63" t="e">
        <f>IF(ISNUMBER(INDEX(Данные!$I$1:$IX$303,Данные!$A7,BC$642)),INDEX(Данные!$I$1:$IX$303,Данные!$A7,BC$642)-Данные!$G7-BC$643+IF($F$7="Использовать поправку",BT345,0),#N/A)</f>
        <v>#N/A</v>
      </c>
      <c r="BD345" s="64" t="e">
        <f>IF(ISNUMBER(INDEX(Данные!$I$1:$IX$303,Данные!$A7,BD$642)),INDEX(Данные!$I$1:$IX$303,Данные!$A7,BD$642)-Данные!$H7-BD$643+IF($F$7="Использовать поправку",BU345,0),#N/A)</f>
        <v>#N/A</v>
      </c>
      <c r="BE345" s="62" t="str">
        <f t="shared" si="799"/>
        <v/>
      </c>
      <c r="BF345" s="63" t="e">
        <f>IF(ISNUMBER(INDEX(Данные!$I$1:$IX$303,Данные!$A7,BF$642)),INDEX(Данные!$I$1:$IX$303,Данные!$A7,BF$642)-Данные!$G7-BF$643+IF($F$8="Использовать поправку",BT345,0),#N/A)</f>
        <v>#N/A</v>
      </c>
      <c r="BG345" s="64" t="e">
        <f>IF(ISNUMBER(INDEX(Данные!$I$1:$IX$303,Данные!$A7,BG$642)),INDEX(Данные!$I$1:$IX$303,Данные!$A7,BG$642)-Данные!$H7-BG$643+IF($F$8="Использовать поправку",BU345,0),#N/A)</f>
        <v>#N/A</v>
      </c>
      <c r="BH345" s="62" t="str">
        <f t="shared" si="800"/>
        <v/>
      </c>
      <c r="BI345" s="63" t="e">
        <f>IF(ISNUMBER(INDEX(Данные!$I$1:$IX$303,Данные!$A7,BI$642)),INDEX(Данные!$I$1:$IX$303,Данные!$A7,BI$642)-Данные!$G7-BI$643+IF($F$9="Использовать поправку",BT345,0),#N/A)</f>
        <v>#N/A</v>
      </c>
      <c r="BJ345" s="64" t="e">
        <f>IF(ISNUMBER(INDEX(Данные!$I$1:$IX$303,Данные!$A7,BJ$642)),INDEX(Данные!$I$1:$IX$303,Данные!$A7,BJ$642)-Данные!$H7-BJ$643+IF($F$9="Использовать поправку",BU345,0),#N/A)</f>
        <v>#N/A</v>
      </c>
      <c r="BK345" s="62" t="str">
        <f t="shared" si="801"/>
        <v/>
      </c>
      <c r="BL345" s="63" t="e">
        <f>IF(ISNUMBER(INDEX(Данные!$I$1:$IX$303,Данные!$A7,BL$642)),INDEX(Данные!$I$1:$IX$303,Данные!$A7,BL$642)-Данные!$G7-BL$643+IF($F$10="Использовать поправку",BT345,0),#N/A)</f>
        <v>#N/A</v>
      </c>
      <c r="BM345" s="64" t="e">
        <f>IF(ISNUMBER(INDEX(Данные!$I$1:$IX$303,Данные!$A7,BM$642)),INDEX(Данные!$I$1:$IX$303,Данные!$A7,BM$642)-Данные!$H7-BM$643+IF($F$10="Использовать поправку",BU345,0),#N/A)</f>
        <v>#N/A</v>
      </c>
      <c r="BN345" s="62" t="str">
        <f t="shared" si="802"/>
        <v/>
      </c>
      <c r="BO345" s="63" t="e">
        <f>IF(ISNUMBER(INDEX(Данные!$I$1:$IX$303,Данные!$A7,BO$642)),INDEX(Данные!$I$1:$IX$303,Данные!$A7,BO$642)-Данные!$G7-BO$643+IF($F$11="Использовать поправку",BT345,0),#N/A)</f>
        <v>#N/A</v>
      </c>
      <c r="BP345" s="64" t="e">
        <f>IF(ISNUMBER(INDEX(Данные!$I$1:$IX$303,Данные!$A7,BP$642)),INDEX(Данные!$I$1:$IX$303,Данные!$A7,BP$642)-Данные!$H7-BP$643+IF($F$11="Использовать поправку",BU345,0),#N/A)</f>
        <v>#N/A</v>
      </c>
      <c r="BQ345" s="62" t="str">
        <f t="shared" si="803"/>
        <v/>
      </c>
      <c r="BR345" s="63" t="e">
        <f>IF(ISNUMBER(INDEX(Данные!$I$1:$IX$303,Данные!$A7,BR$642)),INDEX(Данные!$I$1:$IX$303,Данные!$A7,BR$642)-Данные!$G7-BR$643+IF($F$12="Использовать поправку",BT345,0),#N/A)</f>
        <v>#N/A</v>
      </c>
      <c r="BS345" s="64" t="e">
        <f>IF(ISNUMBER(INDEX(Данные!$I$1:$IX$303,Данные!$A7,BS$642)),INDEX(Данные!$I$1:$IX$303,Данные!$A7,BS$642)-Данные!$H7-BS$643+IF($F$12="Использовать поправку",BU345,0),#N/A)</f>
        <v>#N/A</v>
      </c>
      <c r="BT345" s="100" t="e">
        <f>INDEX(Данные!$I$1:$IX$303,Данные!$A7,BT$642+8)-INDEX(Данные!$I$1:$IX$303,Данные!$A7,BT$643+8)</f>
        <v>#VALUE!</v>
      </c>
      <c r="BU345" s="101" t="e">
        <f>INDEX(Данные!$I$1:$IX$303,Данные!$A7,BU$642+9)-INDEX(Данные!$I$1:$IX$303,Данные!$A7,BU$643+9)</f>
        <v>#VALUE!</v>
      </c>
    </row>
    <row r="346" spans="7:73" x14ac:dyDescent="0.25">
      <c r="G346" s="61">
        <v>2.5</v>
      </c>
      <c r="H346" s="62" t="str">
        <f t="shared" si="784"/>
        <v/>
      </c>
      <c r="I346" s="63" t="e">
        <f>IF(ISNUMBER(INDEX(Данные!$I$1:$IX$303,Данные!$A8,I$642)),INDEX(Данные!$I$1:$IX$303,Данные!$A8,I$642)-Данные!$E8+IF($F$3="Использовать поправку",AL346,0),#N/A)</f>
        <v>#N/A</v>
      </c>
      <c r="J346" s="64" t="e">
        <f>IF(ISNUMBER(INDEX(Данные!$I$1:$IX$303,Данные!$A8,J$642)),INDEX(Данные!$I$1:$IX$303,Данные!$A8,J$642)-Данные!$F8+IF($F$3="Использовать поправку",AM346,0),#N/A)</f>
        <v>#N/A</v>
      </c>
      <c r="K346" s="62" t="str">
        <f t="shared" si="785"/>
        <v/>
      </c>
      <c r="L346" s="63" t="e">
        <f>IF(ISNUMBER(INDEX(Данные!$I$1:$IX$303,Данные!$A8,L$642)),INDEX(Данные!$I$1:$IX$303,Данные!$A8,L$642)-Данные!$E8+IF($F$4="Использовать поправку",AL346,0),#N/A)</f>
        <v>#N/A</v>
      </c>
      <c r="M346" s="64" t="e">
        <f>IF(ISNUMBER(INDEX(Данные!$I$1:$IX$303,Данные!$A8,M$642)),INDEX(Данные!$I$1:$IX$303,Данные!$A8,M$642)-Данные!$F8+IF($F$4="Использовать поправку",AM346,0),#N/A)</f>
        <v>#N/A</v>
      </c>
      <c r="N346" s="62" t="str">
        <f t="shared" si="786"/>
        <v/>
      </c>
      <c r="O346" s="63" t="e">
        <f>IF(ISNUMBER(INDEX(Данные!$I$1:$IX$303,Данные!$A8,O$642)),INDEX(Данные!$I$1:$IX$303,Данные!$A8,O$642)-Данные!$E8+IF($F$5="Использовать поправку",AL346,0),#N/A)</f>
        <v>#N/A</v>
      </c>
      <c r="P346" s="64" t="e">
        <f>IF(ISNUMBER(INDEX(Данные!$I$1:$IX$303,Данные!$A8,P$642)),INDEX(Данные!$I$1:$IX$303,Данные!$A8,P$642)-Данные!$F8+IF($F$5="Использовать поправку",AM346,0),#N/A)</f>
        <v>#N/A</v>
      </c>
      <c r="Q346" s="62" t="str">
        <f t="shared" si="787"/>
        <v/>
      </c>
      <c r="R346" s="63" t="e">
        <f>IF(ISNUMBER(INDEX(Данные!$I$1:$IX$303,Данные!$A8,R$642)),INDEX(Данные!$I$1:$IX$303,Данные!$A8,R$642)-Данные!$E8+IF($F$6="Использовать поправку",AL346,0),#N/A)</f>
        <v>#N/A</v>
      </c>
      <c r="S346" s="64" t="e">
        <f>IF(ISNUMBER(INDEX(Данные!$I$1:$IX$303,Данные!$A8,S$642)),INDEX(Данные!$I$1:$IX$303,Данные!$A8,S$642)-Данные!$F8+IF($F$6="Использовать поправку",AM346,0),#N/A)</f>
        <v>#N/A</v>
      </c>
      <c r="T346" s="62" t="str">
        <f t="shared" si="788"/>
        <v/>
      </c>
      <c r="U346" s="63" t="e">
        <f>IF(ISNUMBER(INDEX(Данные!$I$1:$IX$303,Данные!$A8,U$642)),INDEX(Данные!$I$1:$IX$303,Данные!$A8,U$642)-Данные!$E8+IF($F$7="Использовать поправку",AL346,0),#N/A)</f>
        <v>#N/A</v>
      </c>
      <c r="V346" s="64" t="e">
        <f>IF(ISNUMBER(INDEX(Данные!$I$1:$IX$303,Данные!$A8,V$642)),INDEX(Данные!$I$1:$IX$303,Данные!$A8,V$642)-Данные!$F8+IF($F$7="Использовать поправку",AM346,0),#N/A)</f>
        <v>#N/A</v>
      </c>
      <c r="W346" s="62" t="str">
        <f t="shared" si="789"/>
        <v/>
      </c>
      <c r="X346" s="63" t="e">
        <f>IF(ISNUMBER(INDEX(Данные!$I$1:$IX$303,Данные!$A8,X$642)),INDEX(Данные!$I$1:$IX$303,Данные!$A8,X$642)-Данные!$E8+IF($F$8="Использовать поправку",AL346,0),#N/A)</f>
        <v>#N/A</v>
      </c>
      <c r="Y346" s="64" t="e">
        <f>IF(ISNUMBER(INDEX(Данные!$I$1:$IX$303,Данные!$A8,Y$642)),INDEX(Данные!$I$1:$IX$303,Данные!$A8,Y$642)-Данные!$F8+IF($F$8="Использовать поправку",AM346,0),#N/A)</f>
        <v>#N/A</v>
      </c>
      <c r="Z346" s="62" t="str">
        <f t="shared" si="790"/>
        <v/>
      </c>
      <c r="AA346" s="63" t="e">
        <f>IF(ISNUMBER(INDEX(Данные!$I$1:$IX$303,Данные!$A8,AA$642)),INDEX(Данные!$I$1:$IX$303,Данные!$A8,AA$642)-Данные!$E8+IF($F$9="Использовать поправку",AL346,0),#N/A)</f>
        <v>#N/A</v>
      </c>
      <c r="AB346" s="64" t="e">
        <f>IF(ISNUMBER(INDEX(Данные!$I$1:$IX$303,Данные!$A8,AB$642)),INDEX(Данные!$I$1:$IX$303,Данные!$A8,AB$642)-Данные!$F8+IF($F$9="Использовать поправку",AM346,0),#N/A)</f>
        <v>#N/A</v>
      </c>
      <c r="AC346" s="62" t="str">
        <f t="shared" si="791"/>
        <v/>
      </c>
      <c r="AD346" s="63" t="e">
        <f>IF(ISNUMBER(INDEX(Данные!$I$1:$IX$303,Данные!$A8,AD$642)),INDEX(Данные!$I$1:$IX$303,Данные!$A8,AD$642)-Данные!$E8+IF($F$10="Использовать поправку",AL346,0),#N/A)</f>
        <v>#N/A</v>
      </c>
      <c r="AE346" s="64" t="e">
        <f>IF(ISNUMBER(INDEX(Данные!$I$1:$IX$303,Данные!$A8,AE$642)),INDEX(Данные!$I$1:$IX$303,Данные!$A8,AE$642)-Данные!$F8+IF($F$10="Использовать поправку",AM346,0),#N/A)</f>
        <v>#N/A</v>
      </c>
      <c r="AF346" s="62" t="str">
        <f t="shared" si="792"/>
        <v/>
      </c>
      <c r="AG346" s="63" t="e">
        <f>IF(ISNUMBER(INDEX(Данные!$I$1:$IX$303,Данные!$A8,AG$642)),INDEX(Данные!$I$1:$IX$303,Данные!$A8,AG$642)-Данные!$E8+IF($F$11="Использовать поправку",AL346,0),#N/A)</f>
        <v>#N/A</v>
      </c>
      <c r="AH346" s="64" t="e">
        <f>IF(ISNUMBER(INDEX(Данные!$I$1:$IX$303,Данные!$A8,AH$642)),INDEX(Данные!$I$1:$IX$303,Данные!$A8,AH$642)-Данные!$F8+IF($F$11="Использовать поправку",AM346,0),#N/A)</f>
        <v>#N/A</v>
      </c>
      <c r="AI346" s="62" t="str">
        <f t="shared" si="793"/>
        <v/>
      </c>
      <c r="AJ346" s="63" t="e">
        <f>IF(ISNUMBER(INDEX(Данные!$I$1:$IX$303,Данные!$A8,AJ$642)),INDEX(Данные!$I$1:$IX$303,Данные!$A8,AJ$642)-Данные!$E8+IF($F$12="Использовать поправку",AL346,0),#N/A)</f>
        <v>#N/A</v>
      </c>
      <c r="AK346" s="96" t="e">
        <f>IF(ISNUMBER(INDEX(Данные!$I$1:$IX$303,Данные!$A8,AK$642)),INDEX(Данные!$I$1:$IX$303,Данные!$A8,AK$642)-Данные!$F8+IF($F$12="Использовать поправку",AM346,0),#N/A)</f>
        <v>#N/A</v>
      </c>
      <c r="AL346" s="100" t="e">
        <f>INDEX(Данные!$I$1:$IX$303,Данные!$A8,AL$642+4)-INDEX(Данные!$I$1:$IX$303,Данные!$A8,AL$643+4)</f>
        <v>#VALUE!</v>
      </c>
      <c r="AM346" s="101" t="e">
        <f>INDEX(Данные!$I$1:$IX$303,Данные!$A8,AM$642+5)-INDEX(Данные!$I$1:$IX$303,Данные!$A8,AM$643+5)</f>
        <v>#VALUE!</v>
      </c>
      <c r="AO346" s="61">
        <v>2.5</v>
      </c>
      <c r="AP346" s="62" t="str">
        <f t="shared" si="794"/>
        <v/>
      </c>
      <c r="AQ346" s="63" t="e">
        <f>IF(ISNUMBER(INDEX(Данные!$I$1:$IX$303,Данные!$A8,AQ$642)),INDEX(Данные!$I$1:$IX$303,Данные!$A8,AQ$642)-Данные!$G8-AQ$643+IF($F$3="Использовать поправку",BT346,0),#N/A)</f>
        <v>#N/A</v>
      </c>
      <c r="AR346" s="64" t="e">
        <f>IF(ISNUMBER(INDEX(Данные!$I$1:$IX$303,Данные!$A8,AR$642)),INDEX(Данные!$I$1:$IX$303,Данные!$A8,AR$642)-Данные!$H8-AR$643+IF($F$3="Использовать поправку",BU346,0),#N/A)</f>
        <v>#N/A</v>
      </c>
      <c r="AS346" s="62" t="str">
        <f t="shared" si="795"/>
        <v/>
      </c>
      <c r="AT346" s="63" t="e">
        <f>IF(ISNUMBER(INDEX(Данные!$I$1:$IX$303,Данные!$A8,AT$642)),INDEX(Данные!$I$1:$IX$303,Данные!$A8,AT$642)-Данные!$G8-AT$643+IF($F$4="Использовать поправку",BT346,0),#N/A)</f>
        <v>#N/A</v>
      </c>
      <c r="AU346" s="64" t="e">
        <f>IF(ISNUMBER(INDEX(Данные!$I$1:$IX$303,Данные!$A8,AU$642)),INDEX(Данные!$I$1:$IX$303,Данные!$A8,AU$642)-Данные!$H8-AU$643+IF($F$4="Использовать поправку",BU346,0),#N/A)</f>
        <v>#N/A</v>
      </c>
      <c r="AV346" s="62" t="str">
        <f t="shared" si="796"/>
        <v/>
      </c>
      <c r="AW346" s="63" t="e">
        <f>IF(ISNUMBER(INDEX(Данные!$I$1:$IX$303,Данные!$A8,AW$642)),INDEX(Данные!$I$1:$IX$303,Данные!$A8,AW$642)-Данные!$G8-AW$643+IF($F$5="Использовать поправку",BT346,0),#N/A)</f>
        <v>#N/A</v>
      </c>
      <c r="AX346" s="64" t="e">
        <f>IF(ISNUMBER(INDEX(Данные!$I$1:$IX$303,Данные!$A8,AX$642)),INDEX(Данные!$I$1:$IX$303,Данные!$A8,AX$642)-Данные!$H8-AX$643+IF($F$5="Использовать поправку",BU346,0),#N/A)</f>
        <v>#N/A</v>
      </c>
      <c r="AY346" s="62" t="str">
        <f t="shared" si="797"/>
        <v/>
      </c>
      <c r="AZ346" s="63" t="e">
        <f>IF(ISNUMBER(INDEX(Данные!$I$1:$IX$303,Данные!$A8,AZ$642)),INDEX(Данные!$I$1:$IX$303,Данные!$A8,AZ$642)-Данные!$G8-AZ$643+IF($F$6="Использовать поправку",BT346,0),#N/A)</f>
        <v>#N/A</v>
      </c>
      <c r="BA346" s="64" t="e">
        <f>IF(ISNUMBER(INDEX(Данные!$I$1:$IX$303,Данные!$A8,BA$642)),INDEX(Данные!$I$1:$IX$303,Данные!$A8,BA$642)-Данные!$H8-BA$643+IF($F$6="Использовать поправку",BU346,0),#N/A)</f>
        <v>#N/A</v>
      </c>
      <c r="BB346" s="62" t="str">
        <f t="shared" si="798"/>
        <v/>
      </c>
      <c r="BC346" s="63" t="e">
        <f>IF(ISNUMBER(INDEX(Данные!$I$1:$IX$303,Данные!$A8,BC$642)),INDEX(Данные!$I$1:$IX$303,Данные!$A8,BC$642)-Данные!$G8-BC$643+IF($F$7="Использовать поправку",BT346,0),#N/A)</f>
        <v>#N/A</v>
      </c>
      <c r="BD346" s="64" t="e">
        <f>IF(ISNUMBER(INDEX(Данные!$I$1:$IX$303,Данные!$A8,BD$642)),INDEX(Данные!$I$1:$IX$303,Данные!$A8,BD$642)-Данные!$H8-BD$643+IF($F$7="Использовать поправку",BU346,0),#N/A)</f>
        <v>#N/A</v>
      </c>
      <c r="BE346" s="62" t="str">
        <f t="shared" si="799"/>
        <v/>
      </c>
      <c r="BF346" s="63" t="e">
        <f>IF(ISNUMBER(INDEX(Данные!$I$1:$IX$303,Данные!$A8,BF$642)),INDEX(Данные!$I$1:$IX$303,Данные!$A8,BF$642)-Данные!$G8-BF$643+IF($F$8="Использовать поправку",BT346,0),#N/A)</f>
        <v>#N/A</v>
      </c>
      <c r="BG346" s="64" t="e">
        <f>IF(ISNUMBER(INDEX(Данные!$I$1:$IX$303,Данные!$A8,BG$642)),INDEX(Данные!$I$1:$IX$303,Данные!$A8,BG$642)-Данные!$H8-BG$643+IF($F$8="Использовать поправку",BU346,0),#N/A)</f>
        <v>#N/A</v>
      </c>
      <c r="BH346" s="62" t="str">
        <f t="shared" si="800"/>
        <v/>
      </c>
      <c r="BI346" s="63" t="e">
        <f>IF(ISNUMBER(INDEX(Данные!$I$1:$IX$303,Данные!$A8,BI$642)),INDEX(Данные!$I$1:$IX$303,Данные!$A8,BI$642)-Данные!$G8-BI$643+IF($F$9="Использовать поправку",BT346,0),#N/A)</f>
        <v>#N/A</v>
      </c>
      <c r="BJ346" s="64" t="e">
        <f>IF(ISNUMBER(INDEX(Данные!$I$1:$IX$303,Данные!$A8,BJ$642)),INDEX(Данные!$I$1:$IX$303,Данные!$A8,BJ$642)-Данные!$H8-BJ$643+IF($F$9="Использовать поправку",BU346,0),#N/A)</f>
        <v>#N/A</v>
      </c>
      <c r="BK346" s="62" t="str">
        <f t="shared" si="801"/>
        <v/>
      </c>
      <c r="BL346" s="63" t="e">
        <f>IF(ISNUMBER(INDEX(Данные!$I$1:$IX$303,Данные!$A8,BL$642)),INDEX(Данные!$I$1:$IX$303,Данные!$A8,BL$642)-Данные!$G8-BL$643+IF($F$10="Использовать поправку",BT346,0),#N/A)</f>
        <v>#N/A</v>
      </c>
      <c r="BM346" s="64" t="e">
        <f>IF(ISNUMBER(INDEX(Данные!$I$1:$IX$303,Данные!$A8,BM$642)),INDEX(Данные!$I$1:$IX$303,Данные!$A8,BM$642)-Данные!$H8-BM$643+IF($F$10="Использовать поправку",BU346,0),#N/A)</f>
        <v>#N/A</v>
      </c>
      <c r="BN346" s="62" t="str">
        <f t="shared" si="802"/>
        <v/>
      </c>
      <c r="BO346" s="63" t="e">
        <f>IF(ISNUMBER(INDEX(Данные!$I$1:$IX$303,Данные!$A8,BO$642)),INDEX(Данные!$I$1:$IX$303,Данные!$A8,BO$642)-Данные!$G8-BO$643+IF($F$11="Использовать поправку",BT346,0),#N/A)</f>
        <v>#N/A</v>
      </c>
      <c r="BP346" s="64" t="e">
        <f>IF(ISNUMBER(INDEX(Данные!$I$1:$IX$303,Данные!$A8,BP$642)),INDEX(Данные!$I$1:$IX$303,Данные!$A8,BP$642)-Данные!$H8-BP$643+IF($F$11="Использовать поправку",BU346,0),#N/A)</f>
        <v>#N/A</v>
      </c>
      <c r="BQ346" s="62" t="str">
        <f t="shared" si="803"/>
        <v/>
      </c>
      <c r="BR346" s="63" t="e">
        <f>IF(ISNUMBER(INDEX(Данные!$I$1:$IX$303,Данные!$A8,BR$642)),INDEX(Данные!$I$1:$IX$303,Данные!$A8,BR$642)-Данные!$G8-BR$643+IF($F$12="Использовать поправку",BT346,0),#N/A)</f>
        <v>#N/A</v>
      </c>
      <c r="BS346" s="64" t="e">
        <f>IF(ISNUMBER(INDEX(Данные!$I$1:$IX$303,Данные!$A8,BS$642)),INDEX(Данные!$I$1:$IX$303,Данные!$A8,BS$642)-Данные!$H8-BS$643+IF($F$12="Использовать поправку",BU346,0),#N/A)</f>
        <v>#N/A</v>
      </c>
      <c r="BT346" s="100" t="e">
        <f>INDEX(Данные!$I$1:$IX$303,Данные!$A8,BT$642+8)-INDEX(Данные!$I$1:$IX$303,Данные!$A8,BT$643+8)</f>
        <v>#VALUE!</v>
      </c>
      <c r="BU346" s="101" t="e">
        <f>INDEX(Данные!$I$1:$IX$303,Данные!$A8,BU$642+9)-INDEX(Данные!$I$1:$IX$303,Данные!$A8,BU$643+9)</f>
        <v>#VALUE!</v>
      </c>
    </row>
    <row r="347" spans="7:73" x14ac:dyDescent="0.25">
      <c r="G347" s="61">
        <v>3</v>
      </c>
      <c r="H347" s="62" t="str">
        <f t="shared" si="784"/>
        <v/>
      </c>
      <c r="I347" s="63" t="e">
        <f>IF(ISNUMBER(INDEX(Данные!$I$1:$IX$303,Данные!$A9,I$642)),INDEX(Данные!$I$1:$IX$303,Данные!$A9,I$642)-Данные!$E9+IF($F$3="Использовать поправку",AL347,0),#N/A)</f>
        <v>#N/A</v>
      </c>
      <c r="J347" s="64" t="e">
        <f>IF(ISNUMBER(INDEX(Данные!$I$1:$IX$303,Данные!$A9,J$642)),INDEX(Данные!$I$1:$IX$303,Данные!$A9,J$642)-Данные!$F9+IF($F$3="Использовать поправку",AM347,0),#N/A)</f>
        <v>#N/A</v>
      </c>
      <c r="K347" s="62" t="str">
        <f t="shared" si="785"/>
        <v/>
      </c>
      <c r="L347" s="63" t="e">
        <f>IF(ISNUMBER(INDEX(Данные!$I$1:$IX$303,Данные!$A9,L$642)),INDEX(Данные!$I$1:$IX$303,Данные!$A9,L$642)-Данные!$E9+IF($F$4="Использовать поправку",AL347,0),#N/A)</f>
        <v>#N/A</v>
      </c>
      <c r="M347" s="64" t="e">
        <f>IF(ISNUMBER(INDEX(Данные!$I$1:$IX$303,Данные!$A9,M$642)),INDEX(Данные!$I$1:$IX$303,Данные!$A9,M$642)-Данные!$F9+IF($F$4="Использовать поправку",AM347,0),#N/A)</f>
        <v>#N/A</v>
      </c>
      <c r="N347" s="62" t="str">
        <f t="shared" si="786"/>
        <v/>
      </c>
      <c r="O347" s="63" t="e">
        <f>IF(ISNUMBER(INDEX(Данные!$I$1:$IX$303,Данные!$A9,O$642)),INDEX(Данные!$I$1:$IX$303,Данные!$A9,O$642)-Данные!$E9+IF($F$5="Использовать поправку",AL347,0),#N/A)</f>
        <v>#N/A</v>
      </c>
      <c r="P347" s="64" t="e">
        <f>IF(ISNUMBER(INDEX(Данные!$I$1:$IX$303,Данные!$A9,P$642)),INDEX(Данные!$I$1:$IX$303,Данные!$A9,P$642)-Данные!$F9+IF($F$5="Использовать поправку",AM347,0),#N/A)</f>
        <v>#N/A</v>
      </c>
      <c r="Q347" s="62" t="str">
        <f t="shared" si="787"/>
        <v/>
      </c>
      <c r="R347" s="63" t="e">
        <f>IF(ISNUMBER(INDEX(Данные!$I$1:$IX$303,Данные!$A9,R$642)),INDEX(Данные!$I$1:$IX$303,Данные!$A9,R$642)-Данные!$E9+IF($F$6="Использовать поправку",AL347,0),#N/A)</f>
        <v>#N/A</v>
      </c>
      <c r="S347" s="64" t="e">
        <f>IF(ISNUMBER(INDEX(Данные!$I$1:$IX$303,Данные!$A9,S$642)),INDEX(Данные!$I$1:$IX$303,Данные!$A9,S$642)-Данные!$F9+IF($F$6="Использовать поправку",AM347,0),#N/A)</f>
        <v>#N/A</v>
      </c>
      <c r="T347" s="62" t="str">
        <f t="shared" si="788"/>
        <v/>
      </c>
      <c r="U347" s="63" t="e">
        <f>IF(ISNUMBER(INDEX(Данные!$I$1:$IX$303,Данные!$A9,U$642)),INDEX(Данные!$I$1:$IX$303,Данные!$A9,U$642)-Данные!$E9+IF($F$7="Использовать поправку",AL347,0),#N/A)</f>
        <v>#N/A</v>
      </c>
      <c r="V347" s="64" t="e">
        <f>IF(ISNUMBER(INDEX(Данные!$I$1:$IX$303,Данные!$A9,V$642)),INDEX(Данные!$I$1:$IX$303,Данные!$A9,V$642)-Данные!$F9+IF($F$7="Использовать поправку",AM347,0),#N/A)</f>
        <v>#N/A</v>
      </c>
      <c r="W347" s="62" t="str">
        <f t="shared" si="789"/>
        <v/>
      </c>
      <c r="X347" s="63" t="e">
        <f>IF(ISNUMBER(INDEX(Данные!$I$1:$IX$303,Данные!$A9,X$642)),INDEX(Данные!$I$1:$IX$303,Данные!$A9,X$642)-Данные!$E9+IF($F$8="Использовать поправку",AL347,0),#N/A)</f>
        <v>#N/A</v>
      </c>
      <c r="Y347" s="64" t="e">
        <f>IF(ISNUMBER(INDEX(Данные!$I$1:$IX$303,Данные!$A9,Y$642)),INDEX(Данные!$I$1:$IX$303,Данные!$A9,Y$642)-Данные!$F9+IF($F$8="Использовать поправку",AM347,0),#N/A)</f>
        <v>#N/A</v>
      </c>
      <c r="Z347" s="62" t="str">
        <f t="shared" si="790"/>
        <v/>
      </c>
      <c r="AA347" s="63" t="e">
        <f>IF(ISNUMBER(INDEX(Данные!$I$1:$IX$303,Данные!$A9,AA$642)),INDEX(Данные!$I$1:$IX$303,Данные!$A9,AA$642)-Данные!$E9+IF($F$9="Использовать поправку",AL347,0),#N/A)</f>
        <v>#N/A</v>
      </c>
      <c r="AB347" s="64" t="e">
        <f>IF(ISNUMBER(INDEX(Данные!$I$1:$IX$303,Данные!$A9,AB$642)),INDEX(Данные!$I$1:$IX$303,Данные!$A9,AB$642)-Данные!$F9+IF($F$9="Использовать поправку",AM347,0),#N/A)</f>
        <v>#N/A</v>
      </c>
      <c r="AC347" s="62" t="str">
        <f t="shared" si="791"/>
        <v/>
      </c>
      <c r="AD347" s="63" t="e">
        <f>IF(ISNUMBER(INDEX(Данные!$I$1:$IX$303,Данные!$A9,AD$642)),INDEX(Данные!$I$1:$IX$303,Данные!$A9,AD$642)-Данные!$E9+IF($F$10="Использовать поправку",AL347,0),#N/A)</f>
        <v>#N/A</v>
      </c>
      <c r="AE347" s="64" t="e">
        <f>IF(ISNUMBER(INDEX(Данные!$I$1:$IX$303,Данные!$A9,AE$642)),INDEX(Данные!$I$1:$IX$303,Данные!$A9,AE$642)-Данные!$F9+IF($F$10="Использовать поправку",AM347,0),#N/A)</f>
        <v>#N/A</v>
      </c>
      <c r="AF347" s="62" t="str">
        <f t="shared" si="792"/>
        <v/>
      </c>
      <c r="AG347" s="63" t="e">
        <f>IF(ISNUMBER(INDEX(Данные!$I$1:$IX$303,Данные!$A9,AG$642)),INDEX(Данные!$I$1:$IX$303,Данные!$A9,AG$642)-Данные!$E9+IF($F$11="Использовать поправку",AL347,0),#N/A)</f>
        <v>#N/A</v>
      </c>
      <c r="AH347" s="64" t="e">
        <f>IF(ISNUMBER(INDEX(Данные!$I$1:$IX$303,Данные!$A9,AH$642)),INDEX(Данные!$I$1:$IX$303,Данные!$A9,AH$642)-Данные!$F9+IF($F$11="Использовать поправку",AM347,0),#N/A)</f>
        <v>#N/A</v>
      </c>
      <c r="AI347" s="62" t="str">
        <f t="shared" si="793"/>
        <v/>
      </c>
      <c r="AJ347" s="63" t="e">
        <f>IF(ISNUMBER(INDEX(Данные!$I$1:$IX$303,Данные!$A9,AJ$642)),INDEX(Данные!$I$1:$IX$303,Данные!$A9,AJ$642)-Данные!$E9+IF($F$12="Использовать поправку",AL347,0),#N/A)</f>
        <v>#N/A</v>
      </c>
      <c r="AK347" s="96" t="e">
        <f>IF(ISNUMBER(INDEX(Данные!$I$1:$IX$303,Данные!$A9,AK$642)),INDEX(Данные!$I$1:$IX$303,Данные!$A9,AK$642)-Данные!$F9+IF($F$12="Использовать поправку",AM347,0),#N/A)</f>
        <v>#N/A</v>
      </c>
      <c r="AL347" s="100" t="e">
        <f>INDEX(Данные!$I$1:$IX$303,Данные!$A9,AL$642+4)-INDEX(Данные!$I$1:$IX$303,Данные!$A9,AL$643+4)</f>
        <v>#VALUE!</v>
      </c>
      <c r="AM347" s="101" t="e">
        <f>INDEX(Данные!$I$1:$IX$303,Данные!$A9,AM$642+5)-INDEX(Данные!$I$1:$IX$303,Данные!$A9,AM$643+5)</f>
        <v>#VALUE!</v>
      </c>
      <c r="AO347" s="61">
        <v>3</v>
      </c>
      <c r="AP347" s="62" t="str">
        <f t="shared" si="794"/>
        <v/>
      </c>
      <c r="AQ347" s="63" t="e">
        <f>IF(ISNUMBER(INDEX(Данные!$I$1:$IX$303,Данные!$A9,AQ$642)),INDEX(Данные!$I$1:$IX$303,Данные!$A9,AQ$642)-Данные!$G9-AQ$643+IF($F$3="Использовать поправку",BT347,0),#N/A)</f>
        <v>#N/A</v>
      </c>
      <c r="AR347" s="64" t="e">
        <f>IF(ISNUMBER(INDEX(Данные!$I$1:$IX$303,Данные!$A9,AR$642)),INDEX(Данные!$I$1:$IX$303,Данные!$A9,AR$642)-Данные!$H9-AR$643+IF($F$3="Использовать поправку",BU347,0),#N/A)</f>
        <v>#N/A</v>
      </c>
      <c r="AS347" s="62" t="str">
        <f t="shared" si="795"/>
        <v/>
      </c>
      <c r="AT347" s="63" t="e">
        <f>IF(ISNUMBER(INDEX(Данные!$I$1:$IX$303,Данные!$A9,AT$642)),INDEX(Данные!$I$1:$IX$303,Данные!$A9,AT$642)-Данные!$G9-AT$643+IF($F$4="Использовать поправку",BT347,0),#N/A)</f>
        <v>#N/A</v>
      </c>
      <c r="AU347" s="64" t="e">
        <f>IF(ISNUMBER(INDEX(Данные!$I$1:$IX$303,Данные!$A9,AU$642)),INDEX(Данные!$I$1:$IX$303,Данные!$A9,AU$642)-Данные!$H9-AU$643+IF($F$4="Использовать поправку",BU347,0),#N/A)</f>
        <v>#N/A</v>
      </c>
      <c r="AV347" s="62" t="str">
        <f t="shared" si="796"/>
        <v/>
      </c>
      <c r="AW347" s="63" t="e">
        <f>IF(ISNUMBER(INDEX(Данные!$I$1:$IX$303,Данные!$A9,AW$642)),INDEX(Данные!$I$1:$IX$303,Данные!$A9,AW$642)-Данные!$G9-AW$643+IF($F$5="Использовать поправку",BT347,0),#N/A)</f>
        <v>#N/A</v>
      </c>
      <c r="AX347" s="64" t="e">
        <f>IF(ISNUMBER(INDEX(Данные!$I$1:$IX$303,Данные!$A9,AX$642)),INDEX(Данные!$I$1:$IX$303,Данные!$A9,AX$642)-Данные!$H9-AX$643+IF($F$5="Использовать поправку",BU347,0),#N/A)</f>
        <v>#N/A</v>
      </c>
      <c r="AY347" s="62" t="str">
        <f t="shared" si="797"/>
        <v/>
      </c>
      <c r="AZ347" s="63" t="e">
        <f>IF(ISNUMBER(INDEX(Данные!$I$1:$IX$303,Данные!$A9,AZ$642)),INDEX(Данные!$I$1:$IX$303,Данные!$A9,AZ$642)-Данные!$G9-AZ$643+IF($F$6="Использовать поправку",BT347,0),#N/A)</f>
        <v>#N/A</v>
      </c>
      <c r="BA347" s="64" t="e">
        <f>IF(ISNUMBER(INDEX(Данные!$I$1:$IX$303,Данные!$A9,BA$642)),INDEX(Данные!$I$1:$IX$303,Данные!$A9,BA$642)-Данные!$H9-BA$643+IF($F$6="Использовать поправку",BU347,0),#N/A)</f>
        <v>#N/A</v>
      </c>
      <c r="BB347" s="62" t="str">
        <f t="shared" si="798"/>
        <v/>
      </c>
      <c r="BC347" s="63" t="e">
        <f>IF(ISNUMBER(INDEX(Данные!$I$1:$IX$303,Данные!$A9,BC$642)),INDEX(Данные!$I$1:$IX$303,Данные!$A9,BC$642)-Данные!$G9-BC$643+IF($F$7="Использовать поправку",BT347,0),#N/A)</f>
        <v>#N/A</v>
      </c>
      <c r="BD347" s="64" t="e">
        <f>IF(ISNUMBER(INDEX(Данные!$I$1:$IX$303,Данные!$A9,BD$642)),INDEX(Данные!$I$1:$IX$303,Данные!$A9,BD$642)-Данные!$H9-BD$643+IF($F$7="Использовать поправку",BU347,0),#N/A)</f>
        <v>#N/A</v>
      </c>
      <c r="BE347" s="62" t="str">
        <f t="shared" si="799"/>
        <v/>
      </c>
      <c r="BF347" s="63" t="e">
        <f>IF(ISNUMBER(INDEX(Данные!$I$1:$IX$303,Данные!$A9,BF$642)),INDEX(Данные!$I$1:$IX$303,Данные!$A9,BF$642)-Данные!$G9-BF$643+IF($F$8="Использовать поправку",BT347,0),#N/A)</f>
        <v>#N/A</v>
      </c>
      <c r="BG347" s="64" t="e">
        <f>IF(ISNUMBER(INDEX(Данные!$I$1:$IX$303,Данные!$A9,BG$642)),INDEX(Данные!$I$1:$IX$303,Данные!$A9,BG$642)-Данные!$H9-BG$643+IF($F$8="Использовать поправку",BU347,0),#N/A)</f>
        <v>#N/A</v>
      </c>
      <c r="BH347" s="62" t="str">
        <f t="shared" si="800"/>
        <v/>
      </c>
      <c r="BI347" s="63" t="e">
        <f>IF(ISNUMBER(INDEX(Данные!$I$1:$IX$303,Данные!$A9,BI$642)),INDEX(Данные!$I$1:$IX$303,Данные!$A9,BI$642)-Данные!$G9-BI$643+IF($F$9="Использовать поправку",BT347,0),#N/A)</f>
        <v>#N/A</v>
      </c>
      <c r="BJ347" s="64" t="e">
        <f>IF(ISNUMBER(INDEX(Данные!$I$1:$IX$303,Данные!$A9,BJ$642)),INDEX(Данные!$I$1:$IX$303,Данные!$A9,BJ$642)-Данные!$H9-BJ$643+IF($F$9="Использовать поправку",BU347,0),#N/A)</f>
        <v>#N/A</v>
      </c>
      <c r="BK347" s="62" t="str">
        <f t="shared" si="801"/>
        <v/>
      </c>
      <c r="BL347" s="63" t="e">
        <f>IF(ISNUMBER(INDEX(Данные!$I$1:$IX$303,Данные!$A9,BL$642)),INDEX(Данные!$I$1:$IX$303,Данные!$A9,BL$642)-Данные!$G9-BL$643+IF($F$10="Использовать поправку",BT347,0),#N/A)</f>
        <v>#N/A</v>
      </c>
      <c r="BM347" s="64" t="e">
        <f>IF(ISNUMBER(INDEX(Данные!$I$1:$IX$303,Данные!$A9,BM$642)),INDEX(Данные!$I$1:$IX$303,Данные!$A9,BM$642)-Данные!$H9-BM$643+IF($F$10="Использовать поправку",BU347,0),#N/A)</f>
        <v>#N/A</v>
      </c>
      <c r="BN347" s="62" t="str">
        <f t="shared" si="802"/>
        <v/>
      </c>
      <c r="BO347" s="63" t="e">
        <f>IF(ISNUMBER(INDEX(Данные!$I$1:$IX$303,Данные!$A9,BO$642)),INDEX(Данные!$I$1:$IX$303,Данные!$A9,BO$642)-Данные!$G9-BO$643+IF($F$11="Использовать поправку",BT347,0),#N/A)</f>
        <v>#N/A</v>
      </c>
      <c r="BP347" s="64" t="e">
        <f>IF(ISNUMBER(INDEX(Данные!$I$1:$IX$303,Данные!$A9,BP$642)),INDEX(Данные!$I$1:$IX$303,Данные!$A9,BP$642)-Данные!$H9-BP$643+IF($F$11="Использовать поправку",BU347,0),#N/A)</f>
        <v>#N/A</v>
      </c>
      <c r="BQ347" s="62" t="str">
        <f t="shared" si="803"/>
        <v/>
      </c>
      <c r="BR347" s="63" t="e">
        <f>IF(ISNUMBER(INDEX(Данные!$I$1:$IX$303,Данные!$A9,BR$642)),INDEX(Данные!$I$1:$IX$303,Данные!$A9,BR$642)-Данные!$G9-BR$643+IF($F$12="Использовать поправку",BT347,0),#N/A)</f>
        <v>#N/A</v>
      </c>
      <c r="BS347" s="64" t="e">
        <f>IF(ISNUMBER(INDEX(Данные!$I$1:$IX$303,Данные!$A9,BS$642)),INDEX(Данные!$I$1:$IX$303,Данные!$A9,BS$642)-Данные!$H9-BS$643+IF($F$12="Использовать поправку",BU347,0),#N/A)</f>
        <v>#N/A</v>
      </c>
      <c r="BT347" s="100" t="e">
        <f>INDEX(Данные!$I$1:$IX$303,Данные!$A9,BT$642+8)-INDEX(Данные!$I$1:$IX$303,Данные!$A9,BT$643+8)</f>
        <v>#VALUE!</v>
      </c>
      <c r="BU347" s="101" t="e">
        <f>INDEX(Данные!$I$1:$IX$303,Данные!$A9,BU$642+9)-INDEX(Данные!$I$1:$IX$303,Данные!$A9,BU$643+9)</f>
        <v>#VALUE!</v>
      </c>
    </row>
    <row r="348" spans="7:73" x14ac:dyDescent="0.25">
      <c r="G348" s="61">
        <v>3.5</v>
      </c>
      <c r="H348" s="62" t="str">
        <f t="shared" si="784"/>
        <v/>
      </c>
      <c r="I348" s="63" t="e">
        <f>IF(ISNUMBER(INDEX(Данные!$I$1:$IX$303,Данные!$A10,I$642)),INDEX(Данные!$I$1:$IX$303,Данные!$A10,I$642)-Данные!$E10+IF($F$3="Использовать поправку",AL348,0),#N/A)</f>
        <v>#N/A</v>
      </c>
      <c r="J348" s="64" t="e">
        <f>IF(ISNUMBER(INDEX(Данные!$I$1:$IX$303,Данные!$A10,J$642)),INDEX(Данные!$I$1:$IX$303,Данные!$A10,J$642)-Данные!$F10+IF($F$3="Использовать поправку",AM348,0),#N/A)</f>
        <v>#N/A</v>
      </c>
      <c r="K348" s="62" t="str">
        <f t="shared" si="785"/>
        <v/>
      </c>
      <c r="L348" s="63" t="e">
        <f>IF(ISNUMBER(INDEX(Данные!$I$1:$IX$303,Данные!$A10,L$642)),INDEX(Данные!$I$1:$IX$303,Данные!$A10,L$642)-Данные!$E10+IF($F$4="Использовать поправку",AL348,0),#N/A)</f>
        <v>#N/A</v>
      </c>
      <c r="M348" s="64" t="e">
        <f>IF(ISNUMBER(INDEX(Данные!$I$1:$IX$303,Данные!$A10,M$642)),INDEX(Данные!$I$1:$IX$303,Данные!$A10,M$642)-Данные!$F10+IF($F$4="Использовать поправку",AM348,0),#N/A)</f>
        <v>#N/A</v>
      </c>
      <c r="N348" s="62" t="str">
        <f t="shared" si="786"/>
        <v/>
      </c>
      <c r="O348" s="63" t="e">
        <f>IF(ISNUMBER(INDEX(Данные!$I$1:$IX$303,Данные!$A10,O$642)),INDEX(Данные!$I$1:$IX$303,Данные!$A10,O$642)-Данные!$E10+IF($F$5="Использовать поправку",AL348,0),#N/A)</f>
        <v>#N/A</v>
      </c>
      <c r="P348" s="64" t="e">
        <f>IF(ISNUMBER(INDEX(Данные!$I$1:$IX$303,Данные!$A10,P$642)),INDEX(Данные!$I$1:$IX$303,Данные!$A10,P$642)-Данные!$F10+IF($F$5="Использовать поправку",AM348,0),#N/A)</f>
        <v>#N/A</v>
      </c>
      <c r="Q348" s="62" t="str">
        <f t="shared" si="787"/>
        <v/>
      </c>
      <c r="R348" s="63" t="e">
        <f>IF(ISNUMBER(INDEX(Данные!$I$1:$IX$303,Данные!$A10,R$642)),INDEX(Данные!$I$1:$IX$303,Данные!$A10,R$642)-Данные!$E10+IF($F$6="Использовать поправку",AL348,0),#N/A)</f>
        <v>#N/A</v>
      </c>
      <c r="S348" s="64" t="e">
        <f>IF(ISNUMBER(INDEX(Данные!$I$1:$IX$303,Данные!$A10,S$642)),INDEX(Данные!$I$1:$IX$303,Данные!$A10,S$642)-Данные!$F10+IF($F$6="Использовать поправку",AM348,0),#N/A)</f>
        <v>#N/A</v>
      </c>
      <c r="T348" s="62" t="str">
        <f t="shared" si="788"/>
        <v/>
      </c>
      <c r="U348" s="63" t="e">
        <f>IF(ISNUMBER(INDEX(Данные!$I$1:$IX$303,Данные!$A10,U$642)),INDEX(Данные!$I$1:$IX$303,Данные!$A10,U$642)-Данные!$E10+IF($F$7="Использовать поправку",AL348,0),#N/A)</f>
        <v>#N/A</v>
      </c>
      <c r="V348" s="64" t="e">
        <f>IF(ISNUMBER(INDEX(Данные!$I$1:$IX$303,Данные!$A10,V$642)),INDEX(Данные!$I$1:$IX$303,Данные!$A10,V$642)-Данные!$F10+IF($F$7="Использовать поправку",AM348,0),#N/A)</f>
        <v>#N/A</v>
      </c>
      <c r="W348" s="62" t="str">
        <f t="shared" si="789"/>
        <v/>
      </c>
      <c r="X348" s="63" t="e">
        <f>IF(ISNUMBER(INDEX(Данные!$I$1:$IX$303,Данные!$A10,X$642)),INDEX(Данные!$I$1:$IX$303,Данные!$A10,X$642)-Данные!$E10+IF($F$8="Использовать поправку",AL348,0),#N/A)</f>
        <v>#N/A</v>
      </c>
      <c r="Y348" s="64" t="e">
        <f>IF(ISNUMBER(INDEX(Данные!$I$1:$IX$303,Данные!$A10,Y$642)),INDEX(Данные!$I$1:$IX$303,Данные!$A10,Y$642)-Данные!$F10+IF($F$8="Использовать поправку",AM348,0),#N/A)</f>
        <v>#N/A</v>
      </c>
      <c r="Z348" s="62" t="str">
        <f t="shared" si="790"/>
        <v/>
      </c>
      <c r="AA348" s="63" t="e">
        <f>IF(ISNUMBER(INDEX(Данные!$I$1:$IX$303,Данные!$A10,AA$642)),INDEX(Данные!$I$1:$IX$303,Данные!$A10,AA$642)-Данные!$E10+IF($F$9="Использовать поправку",AL348,0),#N/A)</f>
        <v>#N/A</v>
      </c>
      <c r="AB348" s="64" t="e">
        <f>IF(ISNUMBER(INDEX(Данные!$I$1:$IX$303,Данные!$A10,AB$642)),INDEX(Данные!$I$1:$IX$303,Данные!$A10,AB$642)-Данные!$F10+IF($F$9="Использовать поправку",AM348,0),#N/A)</f>
        <v>#N/A</v>
      </c>
      <c r="AC348" s="62" t="str">
        <f t="shared" si="791"/>
        <v/>
      </c>
      <c r="AD348" s="63" t="e">
        <f>IF(ISNUMBER(INDEX(Данные!$I$1:$IX$303,Данные!$A10,AD$642)),INDEX(Данные!$I$1:$IX$303,Данные!$A10,AD$642)-Данные!$E10+IF($F$10="Использовать поправку",AL348,0),#N/A)</f>
        <v>#N/A</v>
      </c>
      <c r="AE348" s="64" t="e">
        <f>IF(ISNUMBER(INDEX(Данные!$I$1:$IX$303,Данные!$A10,AE$642)),INDEX(Данные!$I$1:$IX$303,Данные!$A10,AE$642)-Данные!$F10+IF($F$10="Использовать поправку",AM348,0),#N/A)</f>
        <v>#N/A</v>
      </c>
      <c r="AF348" s="62" t="str">
        <f t="shared" si="792"/>
        <v/>
      </c>
      <c r="AG348" s="63" t="e">
        <f>IF(ISNUMBER(INDEX(Данные!$I$1:$IX$303,Данные!$A10,AG$642)),INDEX(Данные!$I$1:$IX$303,Данные!$A10,AG$642)-Данные!$E10+IF($F$11="Использовать поправку",AL348,0),#N/A)</f>
        <v>#N/A</v>
      </c>
      <c r="AH348" s="64" t="e">
        <f>IF(ISNUMBER(INDEX(Данные!$I$1:$IX$303,Данные!$A10,AH$642)),INDEX(Данные!$I$1:$IX$303,Данные!$A10,AH$642)-Данные!$F10+IF($F$11="Использовать поправку",AM348,0),#N/A)</f>
        <v>#N/A</v>
      </c>
      <c r="AI348" s="62" t="str">
        <f t="shared" si="793"/>
        <v/>
      </c>
      <c r="AJ348" s="63" t="e">
        <f>IF(ISNUMBER(INDEX(Данные!$I$1:$IX$303,Данные!$A10,AJ$642)),INDEX(Данные!$I$1:$IX$303,Данные!$A10,AJ$642)-Данные!$E10+IF($F$12="Использовать поправку",AL348,0),#N/A)</f>
        <v>#N/A</v>
      </c>
      <c r="AK348" s="96" t="e">
        <f>IF(ISNUMBER(INDEX(Данные!$I$1:$IX$303,Данные!$A10,AK$642)),INDEX(Данные!$I$1:$IX$303,Данные!$A10,AK$642)-Данные!$F10+IF($F$12="Использовать поправку",AM348,0),#N/A)</f>
        <v>#N/A</v>
      </c>
      <c r="AL348" s="100" t="e">
        <f>INDEX(Данные!$I$1:$IX$303,Данные!$A10,AL$642+4)-INDEX(Данные!$I$1:$IX$303,Данные!$A10,AL$643+4)</f>
        <v>#VALUE!</v>
      </c>
      <c r="AM348" s="101" t="e">
        <f>INDEX(Данные!$I$1:$IX$303,Данные!$A10,AM$642+5)-INDEX(Данные!$I$1:$IX$303,Данные!$A10,AM$643+5)</f>
        <v>#VALUE!</v>
      </c>
      <c r="AO348" s="61">
        <v>3.5</v>
      </c>
      <c r="AP348" s="62" t="str">
        <f t="shared" si="794"/>
        <v/>
      </c>
      <c r="AQ348" s="63" t="e">
        <f>IF(ISNUMBER(INDEX(Данные!$I$1:$IX$303,Данные!$A10,AQ$642)),INDEX(Данные!$I$1:$IX$303,Данные!$A10,AQ$642)-Данные!$G10-AQ$643+IF($F$3="Использовать поправку",BT348,0),#N/A)</f>
        <v>#N/A</v>
      </c>
      <c r="AR348" s="64" t="e">
        <f>IF(ISNUMBER(INDEX(Данные!$I$1:$IX$303,Данные!$A10,AR$642)),INDEX(Данные!$I$1:$IX$303,Данные!$A10,AR$642)-Данные!$H10-AR$643+IF($F$3="Использовать поправку",BU348,0),#N/A)</f>
        <v>#N/A</v>
      </c>
      <c r="AS348" s="62" t="str">
        <f t="shared" si="795"/>
        <v/>
      </c>
      <c r="AT348" s="63" t="e">
        <f>IF(ISNUMBER(INDEX(Данные!$I$1:$IX$303,Данные!$A10,AT$642)),INDEX(Данные!$I$1:$IX$303,Данные!$A10,AT$642)-Данные!$G10-AT$643+IF($F$4="Использовать поправку",BT348,0),#N/A)</f>
        <v>#N/A</v>
      </c>
      <c r="AU348" s="64" t="e">
        <f>IF(ISNUMBER(INDEX(Данные!$I$1:$IX$303,Данные!$A10,AU$642)),INDEX(Данные!$I$1:$IX$303,Данные!$A10,AU$642)-Данные!$H10-AU$643+IF($F$4="Использовать поправку",BU348,0),#N/A)</f>
        <v>#N/A</v>
      </c>
      <c r="AV348" s="62" t="str">
        <f t="shared" si="796"/>
        <v/>
      </c>
      <c r="AW348" s="63" t="e">
        <f>IF(ISNUMBER(INDEX(Данные!$I$1:$IX$303,Данные!$A10,AW$642)),INDEX(Данные!$I$1:$IX$303,Данные!$A10,AW$642)-Данные!$G10-AW$643+IF($F$5="Использовать поправку",BT348,0),#N/A)</f>
        <v>#N/A</v>
      </c>
      <c r="AX348" s="64" t="e">
        <f>IF(ISNUMBER(INDEX(Данные!$I$1:$IX$303,Данные!$A10,AX$642)),INDEX(Данные!$I$1:$IX$303,Данные!$A10,AX$642)-Данные!$H10-AX$643+IF($F$5="Использовать поправку",BU348,0),#N/A)</f>
        <v>#N/A</v>
      </c>
      <c r="AY348" s="62" t="str">
        <f t="shared" si="797"/>
        <v/>
      </c>
      <c r="AZ348" s="63" t="e">
        <f>IF(ISNUMBER(INDEX(Данные!$I$1:$IX$303,Данные!$A10,AZ$642)),INDEX(Данные!$I$1:$IX$303,Данные!$A10,AZ$642)-Данные!$G10-AZ$643+IF($F$6="Использовать поправку",BT348,0),#N/A)</f>
        <v>#N/A</v>
      </c>
      <c r="BA348" s="64" t="e">
        <f>IF(ISNUMBER(INDEX(Данные!$I$1:$IX$303,Данные!$A10,BA$642)),INDEX(Данные!$I$1:$IX$303,Данные!$A10,BA$642)-Данные!$H10-BA$643+IF($F$6="Использовать поправку",BU348,0),#N/A)</f>
        <v>#N/A</v>
      </c>
      <c r="BB348" s="62" t="str">
        <f t="shared" si="798"/>
        <v/>
      </c>
      <c r="BC348" s="63" t="e">
        <f>IF(ISNUMBER(INDEX(Данные!$I$1:$IX$303,Данные!$A10,BC$642)),INDEX(Данные!$I$1:$IX$303,Данные!$A10,BC$642)-Данные!$G10-BC$643+IF($F$7="Использовать поправку",BT348,0),#N/A)</f>
        <v>#N/A</v>
      </c>
      <c r="BD348" s="64" t="e">
        <f>IF(ISNUMBER(INDEX(Данные!$I$1:$IX$303,Данные!$A10,BD$642)),INDEX(Данные!$I$1:$IX$303,Данные!$A10,BD$642)-Данные!$H10-BD$643+IF($F$7="Использовать поправку",BU348,0),#N/A)</f>
        <v>#N/A</v>
      </c>
      <c r="BE348" s="62" t="str">
        <f t="shared" si="799"/>
        <v/>
      </c>
      <c r="BF348" s="63" t="e">
        <f>IF(ISNUMBER(INDEX(Данные!$I$1:$IX$303,Данные!$A10,BF$642)),INDEX(Данные!$I$1:$IX$303,Данные!$A10,BF$642)-Данные!$G10-BF$643+IF($F$8="Использовать поправку",BT348,0),#N/A)</f>
        <v>#N/A</v>
      </c>
      <c r="BG348" s="64" t="e">
        <f>IF(ISNUMBER(INDEX(Данные!$I$1:$IX$303,Данные!$A10,BG$642)),INDEX(Данные!$I$1:$IX$303,Данные!$A10,BG$642)-Данные!$H10-BG$643+IF($F$8="Использовать поправку",BU348,0),#N/A)</f>
        <v>#N/A</v>
      </c>
      <c r="BH348" s="62" t="str">
        <f t="shared" si="800"/>
        <v/>
      </c>
      <c r="BI348" s="63" t="e">
        <f>IF(ISNUMBER(INDEX(Данные!$I$1:$IX$303,Данные!$A10,BI$642)),INDEX(Данные!$I$1:$IX$303,Данные!$A10,BI$642)-Данные!$G10-BI$643+IF($F$9="Использовать поправку",BT348,0),#N/A)</f>
        <v>#N/A</v>
      </c>
      <c r="BJ348" s="64" t="e">
        <f>IF(ISNUMBER(INDEX(Данные!$I$1:$IX$303,Данные!$A10,BJ$642)),INDEX(Данные!$I$1:$IX$303,Данные!$A10,BJ$642)-Данные!$H10-BJ$643+IF($F$9="Использовать поправку",BU348,0),#N/A)</f>
        <v>#N/A</v>
      </c>
      <c r="BK348" s="62" t="str">
        <f t="shared" si="801"/>
        <v/>
      </c>
      <c r="BL348" s="63" t="e">
        <f>IF(ISNUMBER(INDEX(Данные!$I$1:$IX$303,Данные!$A10,BL$642)),INDEX(Данные!$I$1:$IX$303,Данные!$A10,BL$642)-Данные!$G10-BL$643+IF($F$10="Использовать поправку",BT348,0),#N/A)</f>
        <v>#N/A</v>
      </c>
      <c r="BM348" s="64" t="e">
        <f>IF(ISNUMBER(INDEX(Данные!$I$1:$IX$303,Данные!$A10,BM$642)),INDEX(Данные!$I$1:$IX$303,Данные!$A10,BM$642)-Данные!$H10-BM$643+IF($F$10="Использовать поправку",BU348,0),#N/A)</f>
        <v>#N/A</v>
      </c>
      <c r="BN348" s="62" t="str">
        <f t="shared" si="802"/>
        <v/>
      </c>
      <c r="BO348" s="63" t="e">
        <f>IF(ISNUMBER(INDEX(Данные!$I$1:$IX$303,Данные!$A10,BO$642)),INDEX(Данные!$I$1:$IX$303,Данные!$A10,BO$642)-Данные!$G10-BO$643+IF($F$11="Использовать поправку",BT348,0),#N/A)</f>
        <v>#N/A</v>
      </c>
      <c r="BP348" s="64" t="e">
        <f>IF(ISNUMBER(INDEX(Данные!$I$1:$IX$303,Данные!$A10,BP$642)),INDEX(Данные!$I$1:$IX$303,Данные!$A10,BP$642)-Данные!$H10-BP$643+IF($F$11="Использовать поправку",BU348,0),#N/A)</f>
        <v>#N/A</v>
      </c>
      <c r="BQ348" s="62" t="str">
        <f t="shared" si="803"/>
        <v/>
      </c>
      <c r="BR348" s="63" t="e">
        <f>IF(ISNUMBER(INDEX(Данные!$I$1:$IX$303,Данные!$A10,BR$642)),INDEX(Данные!$I$1:$IX$303,Данные!$A10,BR$642)-Данные!$G10-BR$643+IF($F$12="Использовать поправку",BT348,0),#N/A)</f>
        <v>#N/A</v>
      </c>
      <c r="BS348" s="64" t="e">
        <f>IF(ISNUMBER(INDEX(Данные!$I$1:$IX$303,Данные!$A10,BS$642)),INDEX(Данные!$I$1:$IX$303,Данные!$A10,BS$642)-Данные!$H10-BS$643+IF($F$12="Использовать поправку",BU348,0),#N/A)</f>
        <v>#N/A</v>
      </c>
      <c r="BT348" s="100" t="e">
        <f>INDEX(Данные!$I$1:$IX$303,Данные!$A10,BT$642+8)-INDEX(Данные!$I$1:$IX$303,Данные!$A10,BT$643+8)</f>
        <v>#VALUE!</v>
      </c>
      <c r="BU348" s="101" t="e">
        <f>INDEX(Данные!$I$1:$IX$303,Данные!$A10,BU$642+9)-INDEX(Данные!$I$1:$IX$303,Данные!$A10,BU$643+9)</f>
        <v>#VALUE!</v>
      </c>
    </row>
    <row r="349" spans="7:73" x14ac:dyDescent="0.25">
      <c r="G349" s="61">
        <v>4</v>
      </c>
      <c r="H349" s="62" t="str">
        <f t="shared" si="784"/>
        <v/>
      </c>
      <c r="I349" s="63" t="e">
        <f>IF(ISNUMBER(INDEX(Данные!$I$1:$IX$303,Данные!$A11,I$642)),INDEX(Данные!$I$1:$IX$303,Данные!$A11,I$642)-Данные!$E11+IF($F$3="Использовать поправку",AL349,0),#N/A)</f>
        <v>#N/A</v>
      </c>
      <c r="J349" s="64" t="e">
        <f>IF(ISNUMBER(INDEX(Данные!$I$1:$IX$303,Данные!$A11,J$642)),INDEX(Данные!$I$1:$IX$303,Данные!$A11,J$642)-Данные!$F11+IF($F$3="Использовать поправку",AM349,0),#N/A)</f>
        <v>#N/A</v>
      </c>
      <c r="K349" s="62" t="str">
        <f t="shared" si="785"/>
        <v/>
      </c>
      <c r="L349" s="63" t="e">
        <f>IF(ISNUMBER(INDEX(Данные!$I$1:$IX$303,Данные!$A11,L$642)),INDEX(Данные!$I$1:$IX$303,Данные!$A11,L$642)-Данные!$E11+IF($F$4="Использовать поправку",AL349,0),#N/A)</f>
        <v>#N/A</v>
      </c>
      <c r="M349" s="64" t="e">
        <f>IF(ISNUMBER(INDEX(Данные!$I$1:$IX$303,Данные!$A11,M$642)),INDEX(Данные!$I$1:$IX$303,Данные!$A11,M$642)-Данные!$F11+IF($F$4="Использовать поправку",AM349,0),#N/A)</f>
        <v>#N/A</v>
      </c>
      <c r="N349" s="62" t="str">
        <f t="shared" si="786"/>
        <v/>
      </c>
      <c r="O349" s="63" t="e">
        <f>IF(ISNUMBER(INDEX(Данные!$I$1:$IX$303,Данные!$A11,O$642)),INDEX(Данные!$I$1:$IX$303,Данные!$A11,O$642)-Данные!$E11+IF($F$5="Использовать поправку",AL349,0),#N/A)</f>
        <v>#N/A</v>
      </c>
      <c r="P349" s="64" t="e">
        <f>IF(ISNUMBER(INDEX(Данные!$I$1:$IX$303,Данные!$A11,P$642)),INDEX(Данные!$I$1:$IX$303,Данные!$A11,P$642)-Данные!$F11+IF($F$5="Использовать поправку",AM349,0),#N/A)</f>
        <v>#N/A</v>
      </c>
      <c r="Q349" s="62" t="str">
        <f t="shared" si="787"/>
        <v/>
      </c>
      <c r="R349" s="63" t="e">
        <f>IF(ISNUMBER(INDEX(Данные!$I$1:$IX$303,Данные!$A11,R$642)),INDEX(Данные!$I$1:$IX$303,Данные!$A11,R$642)-Данные!$E11+IF($F$6="Использовать поправку",AL349,0),#N/A)</f>
        <v>#N/A</v>
      </c>
      <c r="S349" s="64" t="e">
        <f>IF(ISNUMBER(INDEX(Данные!$I$1:$IX$303,Данные!$A11,S$642)),INDEX(Данные!$I$1:$IX$303,Данные!$A11,S$642)-Данные!$F11+IF($F$6="Использовать поправку",AM349,0),#N/A)</f>
        <v>#N/A</v>
      </c>
      <c r="T349" s="62" t="str">
        <f t="shared" si="788"/>
        <v/>
      </c>
      <c r="U349" s="63" t="e">
        <f>IF(ISNUMBER(INDEX(Данные!$I$1:$IX$303,Данные!$A11,U$642)),INDEX(Данные!$I$1:$IX$303,Данные!$A11,U$642)-Данные!$E11+IF($F$7="Использовать поправку",AL349,0),#N/A)</f>
        <v>#N/A</v>
      </c>
      <c r="V349" s="64" t="e">
        <f>IF(ISNUMBER(INDEX(Данные!$I$1:$IX$303,Данные!$A11,V$642)),INDEX(Данные!$I$1:$IX$303,Данные!$A11,V$642)-Данные!$F11+IF($F$7="Использовать поправку",AM349,0),#N/A)</f>
        <v>#N/A</v>
      </c>
      <c r="W349" s="62" t="str">
        <f t="shared" si="789"/>
        <v/>
      </c>
      <c r="X349" s="63" t="e">
        <f>IF(ISNUMBER(INDEX(Данные!$I$1:$IX$303,Данные!$A11,X$642)),INDEX(Данные!$I$1:$IX$303,Данные!$A11,X$642)-Данные!$E11+IF($F$8="Использовать поправку",AL349,0),#N/A)</f>
        <v>#N/A</v>
      </c>
      <c r="Y349" s="64" t="e">
        <f>IF(ISNUMBER(INDEX(Данные!$I$1:$IX$303,Данные!$A11,Y$642)),INDEX(Данные!$I$1:$IX$303,Данные!$A11,Y$642)-Данные!$F11+IF($F$8="Использовать поправку",AM349,0),#N/A)</f>
        <v>#N/A</v>
      </c>
      <c r="Z349" s="62" t="str">
        <f t="shared" si="790"/>
        <v/>
      </c>
      <c r="AA349" s="63" t="e">
        <f>IF(ISNUMBER(INDEX(Данные!$I$1:$IX$303,Данные!$A11,AA$642)),INDEX(Данные!$I$1:$IX$303,Данные!$A11,AA$642)-Данные!$E11+IF($F$9="Использовать поправку",AL349,0),#N/A)</f>
        <v>#N/A</v>
      </c>
      <c r="AB349" s="64" t="e">
        <f>IF(ISNUMBER(INDEX(Данные!$I$1:$IX$303,Данные!$A11,AB$642)),INDEX(Данные!$I$1:$IX$303,Данные!$A11,AB$642)-Данные!$F11+IF($F$9="Использовать поправку",AM349,0),#N/A)</f>
        <v>#N/A</v>
      </c>
      <c r="AC349" s="62" t="str">
        <f t="shared" si="791"/>
        <v/>
      </c>
      <c r="AD349" s="63" t="e">
        <f>IF(ISNUMBER(INDEX(Данные!$I$1:$IX$303,Данные!$A11,AD$642)),INDEX(Данные!$I$1:$IX$303,Данные!$A11,AD$642)-Данные!$E11+IF($F$10="Использовать поправку",AL349,0),#N/A)</f>
        <v>#N/A</v>
      </c>
      <c r="AE349" s="64" t="e">
        <f>IF(ISNUMBER(INDEX(Данные!$I$1:$IX$303,Данные!$A11,AE$642)),INDEX(Данные!$I$1:$IX$303,Данные!$A11,AE$642)-Данные!$F11+IF($F$10="Использовать поправку",AM349,0),#N/A)</f>
        <v>#N/A</v>
      </c>
      <c r="AF349" s="62" t="str">
        <f t="shared" si="792"/>
        <v/>
      </c>
      <c r="AG349" s="63" t="e">
        <f>IF(ISNUMBER(INDEX(Данные!$I$1:$IX$303,Данные!$A11,AG$642)),INDEX(Данные!$I$1:$IX$303,Данные!$A11,AG$642)-Данные!$E11+IF($F$11="Использовать поправку",AL349,0),#N/A)</f>
        <v>#N/A</v>
      </c>
      <c r="AH349" s="64" t="e">
        <f>IF(ISNUMBER(INDEX(Данные!$I$1:$IX$303,Данные!$A11,AH$642)),INDEX(Данные!$I$1:$IX$303,Данные!$A11,AH$642)-Данные!$F11+IF($F$11="Использовать поправку",AM349,0),#N/A)</f>
        <v>#N/A</v>
      </c>
      <c r="AI349" s="62" t="str">
        <f t="shared" si="793"/>
        <v/>
      </c>
      <c r="AJ349" s="63" t="e">
        <f>IF(ISNUMBER(INDEX(Данные!$I$1:$IX$303,Данные!$A11,AJ$642)),INDEX(Данные!$I$1:$IX$303,Данные!$A11,AJ$642)-Данные!$E11+IF($F$12="Использовать поправку",AL349,0),#N/A)</f>
        <v>#N/A</v>
      </c>
      <c r="AK349" s="96" t="e">
        <f>IF(ISNUMBER(INDEX(Данные!$I$1:$IX$303,Данные!$A11,AK$642)),INDEX(Данные!$I$1:$IX$303,Данные!$A11,AK$642)-Данные!$F11+IF($F$12="Использовать поправку",AM349,0),#N/A)</f>
        <v>#N/A</v>
      </c>
      <c r="AL349" s="100" t="e">
        <f>INDEX(Данные!$I$1:$IX$303,Данные!$A11,AL$642+4)-INDEX(Данные!$I$1:$IX$303,Данные!$A11,AL$643+4)</f>
        <v>#VALUE!</v>
      </c>
      <c r="AM349" s="101" t="e">
        <f>INDEX(Данные!$I$1:$IX$303,Данные!$A11,AM$642+5)-INDEX(Данные!$I$1:$IX$303,Данные!$A11,AM$643+5)</f>
        <v>#VALUE!</v>
      </c>
      <c r="AO349" s="61">
        <v>4</v>
      </c>
      <c r="AP349" s="62" t="str">
        <f t="shared" si="794"/>
        <v/>
      </c>
      <c r="AQ349" s="63" t="e">
        <f>IF(ISNUMBER(INDEX(Данные!$I$1:$IX$303,Данные!$A11,AQ$642)),INDEX(Данные!$I$1:$IX$303,Данные!$A11,AQ$642)-Данные!$G11-AQ$643+IF($F$3="Использовать поправку",BT349,0),#N/A)</f>
        <v>#N/A</v>
      </c>
      <c r="AR349" s="64" t="e">
        <f>IF(ISNUMBER(INDEX(Данные!$I$1:$IX$303,Данные!$A11,AR$642)),INDEX(Данные!$I$1:$IX$303,Данные!$A11,AR$642)-Данные!$H11-AR$643+IF($F$3="Использовать поправку",BU349,0),#N/A)</f>
        <v>#N/A</v>
      </c>
      <c r="AS349" s="62" t="str">
        <f t="shared" si="795"/>
        <v/>
      </c>
      <c r="AT349" s="63" t="e">
        <f>IF(ISNUMBER(INDEX(Данные!$I$1:$IX$303,Данные!$A11,AT$642)),INDEX(Данные!$I$1:$IX$303,Данные!$A11,AT$642)-Данные!$G11-AT$643+IF($F$4="Использовать поправку",BT349,0),#N/A)</f>
        <v>#N/A</v>
      </c>
      <c r="AU349" s="64" t="e">
        <f>IF(ISNUMBER(INDEX(Данные!$I$1:$IX$303,Данные!$A11,AU$642)),INDEX(Данные!$I$1:$IX$303,Данные!$A11,AU$642)-Данные!$H11-AU$643+IF($F$4="Использовать поправку",BU349,0),#N/A)</f>
        <v>#N/A</v>
      </c>
      <c r="AV349" s="62" t="str">
        <f t="shared" si="796"/>
        <v/>
      </c>
      <c r="AW349" s="63" t="e">
        <f>IF(ISNUMBER(INDEX(Данные!$I$1:$IX$303,Данные!$A11,AW$642)),INDEX(Данные!$I$1:$IX$303,Данные!$A11,AW$642)-Данные!$G11-AW$643+IF($F$5="Использовать поправку",BT349,0),#N/A)</f>
        <v>#N/A</v>
      </c>
      <c r="AX349" s="64" t="e">
        <f>IF(ISNUMBER(INDEX(Данные!$I$1:$IX$303,Данные!$A11,AX$642)),INDEX(Данные!$I$1:$IX$303,Данные!$A11,AX$642)-Данные!$H11-AX$643+IF($F$5="Использовать поправку",BU349,0),#N/A)</f>
        <v>#N/A</v>
      </c>
      <c r="AY349" s="62" t="str">
        <f t="shared" si="797"/>
        <v/>
      </c>
      <c r="AZ349" s="63" t="e">
        <f>IF(ISNUMBER(INDEX(Данные!$I$1:$IX$303,Данные!$A11,AZ$642)),INDEX(Данные!$I$1:$IX$303,Данные!$A11,AZ$642)-Данные!$G11-AZ$643+IF($F$6="Использовать поправку",BT349,0),#N/A)</f>
        <v>#N/A</v>
      </c>
      <c r="BA349" s="64" t="e">
        <f>IF(ISNUMBER(INDEX(Данные!$I$1:$IX$303,Данные!$A11,BA$642)),INDEX(Данные!$I$1:$IX$303,Данные!$A11,BA$642)-Данные!$H11-BA$643+IF($F$6="Использовать поправку",BU349,0),#N/A)</f>
        <v>#N/A</v>
      </c>
      <c r="BB349" s="62" t="str">
        <f t="shared" si="798"/>
        <v/>
      </c>
      <c r="BC349" s="63" t="e">
        <f>IF(ISNUMBER(INDEX(Данные!$I$1:$IX$303,Данные!$A11,BC$642)),INDEX(Данные!$I$1:$IX$303,Данные!$A11,BC$642)-Данные!$G11-BC$643+IF($F$7="Использовать поправку",BT349,0),#N/A)</f>
        <v>#N/A</v>
      </c>
      <c r="BD349" s="64" t="e">
        <f>IF(ISNUMBER(INDEX(Данные!$I$1:$IX$303,Данные!$A11,BD$642)),INDEX(Данные!$I$1:$IX$303,Данные!$A11,BD$642)-Данные!$H11-BD$643+IF($F$7="Использовать поправку",BU349,0),#N/A)</f>
        <v>#N/A</v>
      </c>
      <c r="BE349" s="62" t="str">
        <f t="shared" si="799"/>
        <v/>
      </c>
      <c r="BF349" s="63" t="e">
        <f>IF(ISNUMBER(INDEX(Данные!$I$1:$IX$303,Данные!$A11,BF$642)),INDEX(Данные!$I$1:$IX$303,Данные!$A11,BF$642)-Данные!$G11-BF$643+IF($F$8="Использовать поправку",BT349,0),#N/A)</f>
        <v>#N/A</v>
      </c>
      <c r="BG349" s="64" t="e">
        <f>IF(ISNUMBER(INDEX(Данные!$I$1:$IX$303,Данные!$A11,BG$642)),INDEX(Данные!$I$1:$IX$303,Данные!$A11,BG$642)-Данные!$H11-BG$643+IF($F$8="Использовать поправку",BU349,0),#N/A)</f>
        <v>#N/A</v>
      </c>
      <c r="BH349" s="62" t="str">
        <f t="shared" si="800"/>
        <v/>
      </c>
      <c r="BI349" s="63" t="e">
        <f>IF(ISNUMBER(INDEX(Данные!$I$1:$IX$303,Данные!$A11,BI$642)),INDEX(Данные!$I$1:$IX$303,Данные!$A11,BI$642)-Данные!$G11-BI$643+IF($F$9="Использовать поправку",BT349,0),#N/A)</f>
        <v>#N/A</v>
      </c>
      <c r="BJ349" s="64" t="e">
        <f>IF(ISNUMBER(INDEX(Данные!$I$1:$IX$303,Данные!$A11,BJ$642)),INDEX(Данные!$I$1:$IX$303,Данные!$A11,BJ$642)-Данные!$H11-BJ$643+IF($F$9="Использовать поправку",BU349,0),#N/A)</f>
        <v>#N/A</v>
      </c>
      <c r="BK349" s="62" t="str">
        <f t="shared" si="801"/>
        <v/>
      </c>
      <c r="BL349" s="63" t="e">
        <f>IF(ISNUMBER(INDEX(Данные!$I$1:$IX$303,Данные!$A11,BL$642)),INDEX(Данные!$I$1:$IX$303,Данные!$A11,BL$642)-Данные!$G11-BL$643+IF($F$10="Использовать поправку",BT349,0),#N/A)</f>
        <v>#N/A</v>
      </c>
      <c r="BM349" s="64" t="e">
        <f>IF(ISNUMBER(INDEX(Данные!$I$1:$IX$303,Данные!$A11,BM$642)),INDEX(Данные!$I$1:$IX$303,Данные!$A11,BM$642)-Данные!$H11-BM$643+IF($F$10="Использовать поправку",BU349,0),#N/A)</f>
        <v>#N/A</v>
      </c>
      <c r="BN349" s="62" t="str">
        <f t="shared" si="802"/>
        <v/>
      </c>
      <c r="BO349" s="63" t="e">
        <f>IF(ISNUMBER(INDEX(Данные!$I$1:$IX$303,Данные!$A11,BO$642)),INDEX(Данные!$I$1:$IX$303,Данные!$A11,BO$642)-Данные!$G11-BO$643+IF($F$11="Использовать поправку",BT349,0),#N/A)</f>
        <v>#N/A</v>
      </c>
      <c r="BP349" s="64" t="e">
        <f>IF(ISNUMBER(INDEX(Данные!$I$1:$IX$303,Данные!$A11,BP$642)),INDEX(Данные!$I$1:$IX$303,Данные!$A11,BP$642)-Данные!$H11-BP$643+IF($F$11="Использовать поправку",BU349,0),#N/A)</f>
        <v>#N/A</v>
      </c>
      <c r="BQ349" s="62" t="str">
        <f t="shared" si="803"/>
        <v/>
      </c>
      <c r="BR349" s="63" t="e">
        <f>IF(ISNUMBER(INDEX(Данные!$I$1:$IX$303,Данные!$A11,BR$642)),INDEX(Данные!$I$1:$IX$303,Данные!$A11,BR$642)-Данные!$G11-BR$643+IF($F$12="Использовать поправку",BT349,0),#N/A)</f>
        <v>#N/A</v>
      </c>
      <c r="BS349" s="64" t="e">
        <f>IF(ISNUMBER(INDEX(Данные!$I$1:$IX$303,Данные!$A11,BS$642)),INDEX(Данные!$I$1:$IX$303,Данные!$A11,BS$642)-Данные!$H11-BS$643+IF($F$12="Использовать поправку",BU349,0),#N/A)</f>
        <v>#N/A</v>
      </c>
      <c r="BT349" s="100" t="e">
        <f>INDEX(Данные!$I$1:$IX$303,Данные!$A11,BT$642+8)-INDEX(Данные!$I$1:$IX$303,Данные!$A11,BT$643+8)</f>
        <v>#VALUE!</v>
      </c>
      <c r="BU349" s="101" t="e">
        <f>INDEX(Данные!$I$1:$IX$303,Данные!$A11,BU$642+9)-INDEX(Данные!$I$1:$IX$303,Данные!$A11,BU$643+9)</f>
        <v>#VALUE!</v>
      </c>
    </row>
    <row r="350" spans="7:73" x14ac:dyDescent="0.25">
      <c r="G350" s="61">
        <v>4.5</v>
      </c>
      <c r="H350" s="62" t="str">
        <f t="shared" si="784"/>
        <v/>
      </c>
      <c r="I350" s="63" t="e">
        <f>IF(ISNUMBER(INDEX(Данные!$I$1:$IX$303,Данные!$A12,I$642)),INDEX(Данные!$I$1:$IX$303,Данные!$A12,I$642)-Данные!$E12+IF($F$3="Использовать поправку",AL350,0),#N/A)</f>
        <v>#N/A</v>
      </c>
      <c r="J350" s="64" t="e">
        <f>IF(ISNUMBER(INDEX(Данные!$I$1:$IX$303,Данные!$A12,J$642)),INDEX(Данные!$I$1:$IX$303,Данные!$A12,J$642)-Данные!$F12+IF($F$3="Использовать поправку",AM350,0),#N/A)</f>
        <v>#N/A</v>
      </c>
      <c r="K350" s="62" t="str">
        <f t="shared" si="785"/>
        <v/>
      </c>
      <c r="L350" s="63" t="e">
        <f>IF(ISNUMBER(INDEX(Данные!$I$1:$IX$303,Данные!$A12,L$642)),INDEX(Данные!$I$1:$IX$303,Данные!$A12,L$642)-Данные!$E12+IF($F$4="Использовать поправку",AL350,0),#N/A)</f>
        <v>#N/A</v>
      </c>
      <c r="M350" s="64" t="e">
        <f>IF(ISNUMBER(INDEX(Данные!$I$1:$IX$303,Данные!$A12,M$642)),INDEX(Данные!$I$1:$IX$303,Данные!$A12,M$642)-Данные!$F12+IF($F$4="Использовать поправку",AM350,0),#N/A)</f>
        <v>#N/A</v>
      </c>
      <c r="N350" s="62" t="str">
        <f t="shared" si="786"/>
        <v/>
      </c>
      <c r="O350" s="63" t="e">
        <f>IF(ISNUMBER(INDEX(Данные!$I$1:$IX$303,Данные!$A12,O$642)),INDEX(Данные!$I$1:$IX$303,Данные!$A12,O$642)-Данные!$E12+IF($F$5="Использовать поправку",AL350,0),#N/A)</f>
        <v>#N/A</v>
      </c>
      <c r="P350" s="64" t="e">
        <f>IF(ISNUMBER(INDEX(Данные!$I$1:$IX$303,Данные!$A12,P$642)),INDEX(Данные!$I$1:$IX$303,Данные!$A12,P$642)-Данные!$F12+IF($F$5="Использовать поправку",AM350,0),#N/A)</f>
        <v>#N/A</v>
      </c>
      <c r="Q350" s="62" t="str">
        <f t="shared" si="787"/>
        <v/>
      </c>
      <c r="R350" s="63" t="e">
        <f>IF(ISNUMBER(INDEX(Данные!$I$1:$IX$303,Данные!$A12,R$642)),INDEX(Данные!$I$1:$IX$303,Данные!$A12,R$642)-Данные!$E12+IF($F$6="Использовать поправку",AL350,0),#N/A)</f>
        <v>#N/A</v>
      </c>
      <c r="S350" s="64" t="e">
        <f>IF(ISNUMBER(INDEX(Данные!$I$1:$IX$303,Данные!$A12,S$642)),INDEX(Данные!$I$1:$IX$303,Данные!$A12,S$642)-Данные!$F12+IF($F$6="Использовать поправку",AM350,0),#N/A)</f>
        <v>#N/A</v>
      </c>
      <c r="T350" s="62" t="str">
        <f t="shared" si="788"/>
        <v/>
      </c>
      <c r="U350" s="63" t="e">
        <f>IF(ISNUMBER(INDEX(Данные!$I$1:$IX$303,Данные!$A12,U$642)),INDEX(Данные!$I$1:$IX$303,Данные!$A12,U$642)-Данные!$E12+IF($F$7="Использовать поправку",AL350,0),#N/A)</f>
        <v>#N/A</v>
      </c>
      <c r="V350" s="64" t="e">
        <f>IF(ISNUMBER(INDEX(Данные!$I$1:$IX$303,Данные!$A12,V$642)),INDEX(Данные!$I$1:$IX$303,Данные!$A12,V$642)-Данные!$F12+IF($F$7="Использовать поправку",AM350,0),#N/A)</f>
        <v>#N/A</v>
      </c>
      <c r="W350" s="62" t="str">
        <f t="shared" si="789"/>
        <v/>
      </c>
      <c r="X350" s="63" t="e">
        <f>IF(ISNUMBER(INDEX(Данные!$I$1:$IX$303,Данные!$A12,X$642)),INDEX(Данные!$I$1:$IX$303,Данные!$A12,X$642)-Данные!$E12+IF($F$8="Использовать поправку",AL350,0),#N/A)</f>
        <v>#N/A</v>
      </c>
      <c r="Y350" s="64" t="e">
        <f>IF(ISNUMBER(INDEX(Данные!$I$1:$IX$303,Данные!$A12,Y$642)),INDEX(Данные!$I$1:$IX$303,Данные!$A12,Y$642)-Данные!$F12+IF($F$8="Использовать поправку",AM350,0),#N/A)</f>
        <v>#N/A</v>
      </c>
      <c r="Z350" s="62" t="str">
        <f t="shared" si="790"/>
        <v/>
      </c>
      <c r="AA350" s="63" t="e">
        <f>IF(ISNUMBER(INDEX(Данные!$I$1:$IX$303,Данные!$A12,AA$642)),INDEX(Данные!$I$1:$IX$303,Данные!$A12,AA$642)-Данные!$E12+IF($F$9="Использовать поправку",AL350,0),#N/A)</f>
        <v>#N/A</v>
      </c>
      <c r="AB350" s="64" t="e">
        <f>IF(ISNUMBER(INDEX(Данные!$I$1:$IX$303,Данные!$A12,AB$642)),INDEX(Данные!$I$1:$IX$303,Данные!$A12,AB$642)-Данные!$F12+IF($F$9="Использовать поправку",AM350,0),#N/A)</f>
        <v>#N/A</v>
      </c>
      <c r="AC350" s="62" t="str">
        <f t="shared" si="791"/>
        <v/>
      </c>
      <c r="AD350" s="63" t="e">
        <f>IF(ISNUMBER(INDEX(Данные!$I$1:$IX$303,Данные!$A12,AD$642)),INDEX(Данные!$I$1:$IX$303,Данные!$A12,AD$642)-Данные!$E12+IF($F$10="Использовать поправку",AL350,0),#N/A)</f>
        <v>#N/A</v>
      </c>
      <c r="AE350" s="64" t="e">
        <f>IF(ISNUMBER(INDEX(Данные!$I$1:$IX$303,Данные!$A12,AE$642)),INDEX(Данные!$I$1:$IX$303,Данные!$A12,AE$642)-Данные!$F12+IF($F$10="Использовать поправку",AM350,0),#N/A)</f>
        <v>#N/A</v>
      </c>
      <c r="AF350" s="62" t="str">
        <f t="shared" si="792"/>
        <v/>
      </c>
      <c r="AG350" s="63" t="e">
        <f>IF(ISNUMBER(INDEX(Данные!$I$1:$IX$303,Данные!$A12,AG$642)),INDEX(Данные!$I$1:$IX$303,Данные!$A12,AG$642)-Данные!$E12+IF($F$11="Использовать поправку",AL350,0),#N/A)</f>
        <v>#N/A</v>
      </c>
      <c r="AH350" s="64" t="e">
        <f>IF(ISNUMBER(INDEX(Данные!$I$1:$IX$303,Данные!$A12,AH$642)),INDEX(Данные!$I$1:$IX$303,Данные!$A12,AH$642)-Данные!$F12+IF($F$11="Использовать поправку",AM350,0),#N/A)</f>
        <v>#N/A</v>
      </c>
      <c r="AI350" s="62" t="str">
        <f t="shared" si="793"/>
        <v/>
      </c>
      <c r="AJ350" s="63" t="e">
        <f>IF(ISNUMBER(INDEX(Данные!$I$1:$IX$303,Данные!$A12,AJ$642)),INDEX(Данные!$I$1:$IX$303,Данные!$A12,AJ$642)-Данные!$E12+IF($F$12="Использовать поправку",AL350,0),#N/A)</f>
        <v>#N/A</v>
      </c>
      <c r="AK350" s="96" t="e">
        <f>IF(ISNUMBER(INDEX(Данные!$I$1:$IX$303,Данные!$A12,AK$642)),INDEX(Данные!$I$1:$IX$303,Данные!$A12,AK$642)-Данные!$F12+IF($F$12="Использовать поправку",AM350,0),#N/A)</f>
        <v>#N/A</v>
      </c>
      <c r="AL350" s="100" t="e">
        <f>INDEX(Данные!$I$1:$IX$303,Данные!$A12,AL$642+4)-INDEX(Данные!$I$1:$IX$303,Данные!$A12,AL$643+4)</f>
        <v>#VALUE!</v>
      </c>
      <c r="AM350" s="101" t="e">
        <f>INDEX(Данные!$I$1:$IX$303,Данные!$A12,AM$642+5)-INDEX(Данные!$I$1:$IX$303,Данные!$A12,AM$643+5)</f>
        <v>#VALUE!</v>
      </c>
      <c r="AO350" s="61">
        <v>4.5</v>
      </c>
      <c r="AP350" s="62" t="str">
        <f t="shared" si="794"/>
        <v/>
      </c>
      <c r="AQ350" s="63" t="e">
        <f>IF(ISNUMBER(INDEX(Данные!$I$1:$IX$303,Данные!$A12,AQ$642)),INDEX(Данные!$I$1:$IX$303,Данные!$A12,AQ$642)-Данные!$G12-AQ$643+IF($F$3="Использовать поправку",BT350,0),#N/A)</f>
        <v>#N/A</v>
      </c>
      <c r="AR350" s="64" t="e">
        <f>IF(ISNUMBER(INDEX(Данные!$I$1:$IX$303,Данные!$A12,AR$642)),INDEX(Данные!$I$1:$IX$303,Данные!$A12,AR$642)-Данные!$H12-AR$643+IF($F$3="Использовать поправку",BU350,0),#N/A)</f>
        <v>#N/A</v>
      </c>
      <c r="AS350" s="62" t="str">
        <f t="shared" si="795"/>
        <v/>
      </c>
      <c r="AT350" s="63" t="e">
        <f>IF(ISNUMBER(INDEX(Данные!$I$1:$IX$303,Данные!$A12,AT$642)),INDEX(Данные!$I$1:$IX$303,Данные!$A12,AT$642)-Данные!$G12-AT$643+IF($F$4="Использовать поправку",BT350,0),#N/A)</f>
        <v>#N/A</v>
      </c>
      <c r="AU350" s="64" t="e">
        <f>IF(ISNUMBER(INDEX(Данные!$I$1:$IX$303,Данные!$A12,AU$642)),INDEX(Данные!$I$1:$IX$303,Данные!$A12,AU$642)-Данные!$H12-AU$643+IF($F$4="Использовать поправку",BU350,0),#N/A)</f>
        <v>#N/A</v>
      </c>
      <c r="AV350" s="62" t="str">
        <f t="shared" si="796"/>
        <v/>
      </c>
      <c r="AW350" s="63" t="e">
        <f>IF(ISNUMBER(INDEX(Данные!$I$1:$IX$303,Данные!$A12,AW$642)),INDEX(Данные!$I$1:$IX$303,Данные!$A12,AW$642)-Данные!$G12-AW$643+IF($F$5="Использовать поправку",BT350,0),#N/A)</f>
        <v>#N/A</v>
      </c>
      <c r="AX350" s="64" t="e">
        <f>IF(ISNUMBER(INDEX(Данные!$I$1:$IX$303,Данные!$A12,AX$642)),INDEX(Данные!$I$1:$IX$303,Данные!$A12,AX$642)-Данные!$H12-AX$643+IF($F$5="Использовать поправку",BU350,0),#N/A)</f>
        <v>#N/A</v>
      </c>
      <c r="AY350" s="62" t="str">
        <f t="shared" si="797"/>
        <v/>
      </c>
      <c r="AZ350" s="63" t="e">
        <f>IF(ISNUMBER(INDEX(Данные!$I$1:$IX$303,Данные!$A12,AZ$642)),INDEX(Данные!$I$1:$IX$303,Данные!$A12,AZ$642)-Данные!$G12-AZ$643+IF($F$6="Использовать поправку",BT350,0),#N/A)</f>
        <v>#N/A</v>
      </c>
      <c r="BA350" s="64" t="e">
        <f>IF(ISNUMBER(INDEX(Данные!$I$1:$IX$303,Данные!$A12,BA$642)),INDEX(Данные!$I$1:$IX$303,Данные!$A12,BA$642)-Данные!$H12-BA$643+IF($F$6="Использовать поправку",BU350,0),#N/A)</f>
        <v>#N/A</v>
      </c>
      <c r="BB350" s="62" t="str">
        <f t="shared" si="798"/>
        <v/>
      </c>
      <c r="BC350" s="63" t="e">
        <f>IF(ISNUMBER(INDEX(Данные!$I$1:$IX$303,Данные!$A12,BC$642)),INDEX(Данные!$I$1:$IX$303,Данные!$A12,BC$642)-Данные!$G12-BC$643+IF($F$7="Использовать поправку",BT350,0),#N/A)</f>
        <v>#N/A</v>
      </c>
      <c r="BD350" s="64" t="e">
        <f>IF(ISNUMBER(INDEX(Данные!$I$1:$IX$303,Данные!$A12,BD$642)),INDEX(Данные!$I$1:$IX$303,Данные!$A12,BD$642)-Данные!$H12-BD$643+IF($F$7="Использовать поправку",BU350,0),#N/A)</f>
        <v>#N/A</v>
      </c>
      <c r="BE350" s="62" t="str">
        <f t="shared" si="799"/>
        <v/>
      </c>
      <c r="BF350" s="63" t="e">
        <f>IF(ISNUMBER(INDEX(Данные!$I$1:$IX$303,Данные!$A12,BF$642)),INDEX(Данные!$I$1:$IX$303,Данные!$A12,BF$642)-Данные!$G12-BF$643+IF($F$8="Использовать поправку",BT350,0),#N/A)</f>
        <v>#N/A</v>
      </c>
      <c r="BG350" s="64" t="e">
        <f>IF(ISNUMBER(INDEX(Данные!$I$1:$IX$303,Данные!$A12,BG$642)),INDEX(Данные!$I$1:$IX$303,Данные!$A12,BG$642)-Данные!$H12-BG$643+IF($F$8="Использовать поправку",BU350,0),#N/A)</f>
        <v>#N/A</v>
      </c>
      <c r="BH350" s="62" t="str">
        <f t="shared" si="800"/>
        <v/>
      </c>
      <c r="BI350" s="63" t="e">
        <f>IF(ISNUMBER(INDEX(Данные!$I$1:$IX$303,Данные!$A12,BI$642)),INDEX(Данные!$I$1:$IX$303,Данные!$A12,BI$642)-Данные!$G12-BI$643+IF($F$9="Использовать поправку",BT350,0),#N/A)</f>
        <v>#N/A</v>
      </c>
      <c r="BJ350" s="64" t="e">
        <f>IF(ISNUMBER(INDEX(Данные!$I$1:$IX$303,Данные!$A12,BJ$642)),INDEX(Данные!$I$1:$IX$303,Данные!$A12,BJ$642)-Данные!$H12-BJ$643+IF($F$9="Использовать поправку",BU350,0),#N/A)</f>
        <v>#N/A</v>
      </c>
      <c r="BK350" s="62" t="str">
        <f t="shared" si="801"/>
        <v/>
      </c>
      <c r="BL350" s="63" t="e">
        <f>IF(ISNUMBER(INDEX(Данные!$I$1:$IX$303,Данные!$A12,BL$642)),INDEX(Данные!$I$1:$IX$303,Данные!$A12,BL$642)-Данные!$G12-BL$643+IF($F$10="Использовать поправку",BT350,0),#N/A)</f>
        <v>#N/A</v>
      </c>
      <c r="BM350" s="64" t="e">
        <f>IF(ISNUMBER(INDEX(Данные!$I$1:$IX$303,Данные!$A12,BM$642)),INDEX(Данные!$I$1:$IX$303,Данные!$A12,BM$642)-Данные!$H12-BM$643+IF($F$10="Использовать поправку",BU350,0),#N/A)</f>
        <v>#N/A</v>
      </c>
      <c r="BN350" s="62" t="str">
        <f t="shared" si="802"/>
        <v/>
      </c>
      <c r="BO350" s="63" t="e">
        <f>IF(ISNUMBER(INDEX(Данные!$I$1:$IX$303,Данные!$A12,BO$642)),INDEX(Данные!$I$1:$IX$303,Данные!$A12,BO$642)-Данные!$G12-BO$643+IF($F$11="Использовать поправку",BT350,0),#N/A)</f>
        <v>#N/A</v>
      </c>
      <c r="BP350" s="64" t="e">
        <f>IF(ISNUMBER(INDEX(Данные!$I$1:$IX$303,Данные!$A12,BP$642)),INDEX(Данные!$I$1:$IX$303,Данные!$A12,BP$642)-Данные!$H12-BP$643+IF($F$11="Использовать поправку",BU350,0),#N/A)</f>
        <v>#N/A</v>
      </c>
      <c r="BQ350" s="62" t="str">
        <f t="shared" si="803"/>
        <v/>
      </c>
      <c r="BR350" s="63" t="e">
        <f>IF(ISNUMBER(INDEX(Данные!$I$1:$IX$303,Данные!$A12,BR$642)),INDEX(Данные!$I$1:$IX$303,Данные!$A12,BR$642)-Данные!$G12-BR$643+IF($F$12="Использовать поправку",BT350,0),#N/A)</f>
        <v>#N/A</v>
      </c>
      <c r="BS350" s="64" t="e">
        <f>IF(ISNUMBER(INDEX(Данные!$I$1:$IX$303,Данные!$A12,BS$642)),INDEX(Данные!$I$1:$IX$303,Данные!$A12,BS$642)-Данные!$H12-BS$643+IF($F$12="Использовать поправку",BU350,0),#N/A)</f>
        <v>#N/A</v>
      </c>
      <c r="BT350" s="100" t="e">
        <f>INDEX(Данные!$I$1:$IX$303,Данные!$A12,BT$642+8)-INDEX(Данные!$I$1:$IX$303,Данные!$A12,BT$643+8)</f>
        <v>#VALUE!</v>
      </c>
      <c r="BU350" s="101" t="e">
        <f>INDEX(Данные!$I$1:$IX$303,Данные!$A12,BU$642+9)-INDEX(Данные!$I$1:$IX$303,Данные!$A12,BU$643+9)</f>
        <v>#VALUE!</v>
      </c>
    </row>
    <row r="351" spans="7:73" x14ac:dyDescent="0.25">
      <c r="G351" s="61">
        <v>5</v>
      </c>
      <c r="H351" s="62" t="str">
        <f t="shared" si="784"/>
        <v/>
      </c>
      <c r="I351" s="63" t="e">
        <f>IF(ISNUMBER(INDEX(Данные!$I$1:$IX$303,Данные!$A13,I$642)),INDEX(Данные!$I$1:$IX$303,Данные!$A13,I$642)-Данные!$E13+IF($F$3="Использовать поправку",AL351,0),#N/A)</f>
        <v>#N/A</v>
      </c>
      <c r="J351" s="64" t="e">
        <f>IF(ISNUMBER(INDEX(Данные!$I$1:$IX$303,Данные!$A13,J$642)),INDEX(Данные!$I$1:$IX$303,Данные!$A13,J$642)-Данные!$F13+IF($F$3="Использовать поправку",AM351,0),#N/A)</f>
        <v>#N/A</v>
      </c>
      <c r="K351" s="62" t="str">
        <f t="shared" si="785"/>
        <v/>
      </c>
      <c r="L351" s="63" t="e">
        <f>IF(ISNUMBER(INDEX(Данные!$I$1:$IX$303,Данные!$A13,L$642)),INDEX(Данные!$I$1:$IX$303,Данные!$A13,L$642)-Данные!$E13+IF($F$4="Использовать поправку",AL351,0),#N/A)</f>
        <v>#N/A</v>
      </c>
      <c r="M351" s="64" t="e">
        <f>IF(ISNUMBER(INDEX(Данные!$I$1:$IX$303,Данные!$A13,M$642)),INDEX(Данные!$I$1:$IX$303,Данные!$A13,M$642)-Данные!$F13+IF($F$4="Использовать поправку",AM351,0),#N/A)</f>
        <v>#N/A</v>
      </c>
      <c r="N351" s="62" t="str">
        <f t="shared" si="786"/>
        <v/>
      </c>
      <c r="O351" s="63" t="e">
        <f>IF(ISNUMBER(INDEX(Данные!$I$1:$IX$303,Данные!$A13,O$642)),INDEX(Данные!$I$1:$IX$303,Данные!$A13,O$642)-Данные!$E13+IF($F$5="Использовать поправку",AL351,0),#N/A)</f>
        <v>#N/A</v>
      </c>
      <c r="P351" s="64" t="e">
        <f>IF(ISNUMBER(INDEX(Данные!$I$1:$IX$303,Данные!$A13,P$642)),INDEX(Данные!$I$1:$IX$303,Данные!$A13,P$642)-Данные!$F13+IF($F$5="Использовать поправку",AM351,0),#N/A)</f>
        <v>#N/A</v>
      </c>
      <c r="Q351" s="62" t="str">
        <f t="shared" si="787"/>
        <v/>
      </c>
      <c r="R351" s="63" t="e">
        <f>IF(ISNUMBER(INDEX(Данные!$I$1:$IX$303,Данные!$A13,R$642)),INDEX(Данные!$I$1:$IX$303,Данные!$A13,R$642)-Данные!$E13+IF($F$6="Использовать поправку",AL351,0),#N/A)</f>
        <v>#N/A</v>
      </c>
      <c r="S351" s="64" t="e">
        <f>IF(ISNUMBER(INDEX(Данные!$I$1:$IX$303,Данные!$A13,S$642)),INDEX(Данные!$I$1:$IX$303,Данные!$A13,S$642)-Данные!$F13+IF($F$6="Использовать поправку",AM351,0),#N/A)</f>
        <v>#N/A</v>
      </c>
      <c r="T351" s="62" t="str">
        <f t="shared" si="788"/>
        <v/>
      </c>
      <c r="U351" s="63" t="e">
        <f>IF(ISNUMBER(INDEX(Данные!$I$1:$IX$303,Данные!$A13,U$642)),INDEX(Данные!$I$1:$IX$303,Данные!$A13,U$642)-Данные!$E13+IF($F$7="Использовать поправку",AL351,0),#N/A)</f>
        <v>#N/A</v>
      </c>
      <c r="V351" s="64" t="e">
        <f>IF(ISNUMBER(INDEX(Данные!$I$1:$IX$303,Данные!$A13,V$642)),INDEX(Данные!$I$1:$IX$303,Данные!$A13,V$642)-Данные!$F13+IF($F$7="Использовать поправку",AM351,0),#N/A)</f>
        <v>#N/A</v>
      </c>
      <c r="W351" s="62" t="str">
        <f t="shared" si="789"/>
        <v/>
      </c>
      <c r="X351" s="63" t="e">
        <f>IF(ISNUMBER(INDEX(Данные!$I$1:$IX$303,Данные!$A13,X$642)),INDEX(Данные!$I$1:$IX$303,Данные!$A13,X$642)-Данные!$E13+IF($F$8="Использовать поправку",AL351,0),#N/A)</f>
        <v>#N/A</v>
      </c>
      <c r="Y351" s="64" t="e">
        <f>IF(ISNUMBER(INDEX(Данные!$I$1:$IX$303,Данные!$A13,Y$642)),INDEX(Данные!$I$1:$IX$303,Данные!$A13,Y$642)-Данные!$F13+IF($F$8="Использовать поправку",AM351,0),#N/A)</f>
        <v>#N/A</v>
      </c>
      <c r="Z351" s="62" t="str">
        <f t="shared" si="790"/>
        <v/>
      </c>
      <c r="AA351" s="63" t="e">
        <f>IF(ISNUMBER(INDEX(Данные!$I$1:$IX$303,Данные!$A13,AA$642)),INDEX(Данные!$I$1:$IX$303,Данные!$A13,AA$642)-Данные!$E13+IF($F$9="Использовать поправку",AL351,0),#N/A)</f>
        <v>#N/A</v>
      </c>
      <c r="AB351" s="64" t="e">
        <f>IF(ISNUMBER(INDEX(Данные!$I$1:$IX$303,Данные!$A13,AB$642)),INDEX(Данные!$I$1:$IX$303,Данные!$A13,AB$642)-Данные!$F13+IF($F$9="Использовать поправку",AM351,0),#N/A)</f>
        <v>#N/A</v>
      </c>
      <c r="AC351" s="62" t="str">
        <f t="shared" si="791"/>
        <v/>
      </c>
      <c r="AD351" s="63" t="e">
        <f>IF(ISNUMBER(INDEX(Данные!$I$1:$IX$303,Данные!$A13,AD$642)),INDEX(Данные!$I$1:$IX$303,Данные!$A13,AD$642)-Данные!$E13+IF($F$10="Использовать поправку",AL351,0),#N/A)</f>
        <v>#N/A</v>
      </c>
      <c r="AE351" s="64" t="e">
        <f>IF(ISNUMBER(INDEX(Данные!$I$1:$IX$303,Данные!$A13,AE$642)),INDEX(Данные!$I$1:$IX$303,Данные!$A13,AE$642)-Данные!$F13+IF($F$10="Использовать поправку",AM351,0),#N/A)</f>
        <v>#N/A</v>
      </c>
      <c r="AF351" s="62" t="str">
        <f t="shared" si="792"/>
        <v/>
      </c>
      <c r="AG351" s="63" t="e">
        <f>IF(ISNUMBER(INDEX(Данные!$I$1:$IX$303,Данные!$A13,AG$642)),INDEX(Данные!$I$1:$IX$303,Данные!$A13,AG$642)-Данные!$E13+IF($F$11="Использовать поправку",AL351,0),#N/A)</f>
        <v>#N/A</v>
      </c>
      <c r="AH351" s="64" t="e">
        <f>IF(ISNUMBER(INDEX(Данные!$I$1:$IX$303,Данные!$A13,AH$642)),INDEX(Данные!$I$1:$IX$303,Данные!$A13,AH$642)-Данные!$F13+IF($F$11="Использовать поправку",AM351,0),#N/A)</f>
        <v>#N/A</v>
      </c>
      <c r="AI351" s="62" t="str">
        <f t="shared" si="793"/>
        <v/>
      </c>
      <c r="AJ351" s="63" t="e">
        <f>IF(ISNUMBER(INDEX(Данные!$I$1:$IX$303,Данные!$A13,AJ$642)),INDEX(Данные!$I$1:$IX$303,Данные!$A13,AJ$642)-Данные!$E13+IF($F$12="Использовать поправку",AL351,0),#N/A)</f>
        <v>#N/A</v>
      </c>
      <c r="AK351" s="96" t="e">
        <f>IF(ISNUMBER(INDEX(Данные!$I$1:$IX$303,Данные!$A13,AK$642)),INDEX(Данные!$I$1:$IX$303,Данные!$A13,AK$642)-Данные!$F13+IF($F$12="Использовать поправку",AM351,0),#N/A)</f>
        <v>#N/A</v>
      </c>
      <c r="AL351" s="100" t="e">
        <f>INDEX(Данные!$I$1:$IX$303,Данные!$A13,AL$642+4)-INDEX(Данные!$I$1:$IX$303,Данные!$A13,AL$643+4)</f>
        <v>#VALUE!</v>
      </c>
      <c r="AM351" s="101" t="e">
        <f>INDEX(Данные!$I$1:$IX$303,Данные!$A13,AM$642+5)-INDEX(Данные!$I$1:$IX$303,Данные!$A13,AM$643+5)</f>
        <v>#VALUE!</v>
      </c>
      <c r="AO351" s="61">
        <v>5</v>
      </c>
      <c r="AP351" s="62" t="str">
        <f t="shared" si="794"/>
        <v/>
      </c>
      <c r="AQ351" s="63" t="e">
        <f>IF(ISNUMBER(INDEX(Данные!$I$1:$IX$303,Данные!$A13,AQ$642)),INDEX(Данные!$I$1:$IX$303,Данные!$A13,AQ$642)-Данные!$G13-AQ$643+IF($F$3="Использовать поправку",BT351,0),#N/A)</f>
        <v>#N/A</v>
      </c>
      <c r="AR351" s="64" t="e">
        <f>IF(ISNUMBER(INDEX(Данные!$I$1:$IX$303,Данные!$A13,AR$642)),INDEX(Данные!$I$1:$IX$303,Данные!$A13,AR$642)-Данные!$H13-AR$643+IF($F$3="Использовать поправку",BU351,0),#N/A)</f>
        <v>#N/A</v>
      </c>
      <c r="AS351" s="62" t="str">
        <f t="shared" si="795"/>
        <v/>
      </c>
      <c r="AT351" s="63" t="e">
        <f>IF(ISNUMBER(INDEX(Данные!$I$1:$IX$303,Данные!$A13,AT$642)),INDEX(Данные!$I$1:$IX$303,Данные!$A13,AT$642)-Данные!$G13-AT$643+IF($F$4="Использовать поправку",BT351,0),#N/A)</f>
        <v>#N/A</v>
      </c>
      <c r="AU351" s="64" t="e">
        <f>IF(ISNUMBER(INDEX(Данные!$I$1:$IX$303,Данные!$A13,AU$642)),INDEX(Данные!$I$1:$IX$303,Данные!$A13,AU$642)-Данные!$H13-AU$643+IF($F$4="Использовать поправку",BU351,0),#N/A)</f>
        <v>#N/A</v>
      </c>
      <c r="AV351" s="62" t="str">
        <f t="shared" si="796"/>
        <v/>
      </c>
      <c r="AW351" s="63" t="e">
        <f>IF(ISNUMBER(INDEX(Данные!$I$1:$IX$303,Данные!$A13,AW$642)),INDEX(Данные!$I$1:$IX$303,Данные!$A13,AW$642)-Данные!$G13-AW$643+IF($F$5="Использовать поправку",BT351,0),#N/A)</f>
        <v>#N/A</v>
      </c>
      <c r="AX351" s="64" t="e">
        <f>IF(ISNUMBER(INDEX(Данные!$I$1:$IX$303,Данные!$A13,AX$642)),INDEX(Данные!$I$1:$IX$303,Данные!$A13,AX$642)-Данные!$H13-AX$643+IF($F$5="Использовать поправку",BU351,0),#N/A)</f>
        <v>#N/A</v>
      </c>
      <c r="AY351" s="62" t="str">
        <f t="shared" si="797"/>
        <v/>
      </c>
      <c r="AZ351" s="63" t="e">
        <f>IF(ISNUMBER(INDEX(Данные!$I$1:$IX$303,Данные!$A13,AZ$642)),INDEX(Данные!$I$1:$IX$303,Данные!$A13,AZ$642)-Данные!$G13-AZ$643+IF($F$6="Использовать поправку",BT351,0),#N/A)</f>
        <v>#N/A</v>
      </c>
      <c r="BA351" s="64" t="e">
        <f>IF(ISNUMBER(INDEX(Данные!$I$1:$IX$303,Данные!$A13,BA$642)),INDEX(Данные!$I$1:$IX$303,Данные!$A13,BA$642)-Данные!$H13-BA$643+IF($F$6="Использовать поправку",BU351,0),#N/A)</f>
        <v>#N/A</v>
      </c>
      <c r="BB351" s="62" t="str">
        <f t="shared" si="798"/>
        <v/>
      </c>
      <c r="BC351" s="63" t="e">
        <f>IF(ISNUMBER(INDEX(Данные!$I$1:$IX$303,Данные!$A13,BC$642)),INDEX(Данные!$I$1:$IX$303,Данные!$A13,BC$642)-Данные!$G13-BC$643+IF($F$7="Использовать поправку",BT351,0),#N/A)</f>
        <v>#N/A</v>
      </c>
      <c r="BD351" s="64" t="e">
        <f>IF(ISNUMBER(INDEX(Данные!$I$1:$IX$303,Данные!$A13,BD$642)),INDEX(Данные!$I$1:$IX$303,Данные!$A13,BD$642)-Данные!$H13-BD$643+IF($F$7="Использовать поправку",BU351,0),#N/A)</f>
        <v>#N/A</v>
      </c>
      <c r="BE351" s="62" t="str">
        <f t="shared" si="799"/>
        <v/>
      </c>
      <c r="BF351" s="63" t="e">
        <f>IF(ISNUMBER(INDEX(Данные!$I$1:$IX$303,Данные!$A13,BF$642)),INDEX(Данные!$I$1:$IX$303,Данные!$A13,BF$642)-Данные!$G13-BF$643+IF($F$8="Использовать поправку",BT351,0),#N/A)</f>
        <v>#N/A</v>
      </c>
      <c r="BG351" s="64" t="e">
        <f>IF(ISNUMBER(INDEX(Данные!$I$1:$IX$303,Данные!$A13,BG$642)),INDEX(Данные!$I$1:$IX$303,Данные!$A13,BG$642)-Данные!$H13-BG$643+IF($F$8="Использовать поправку",BU351,0),#N/A)</f>
        <v>#N/A</v>
      </c>
      <c r="BH351" s="62" t="str">
        <f t="shared" si="800"/>
        <v/>
      </c>
      <c r="BI351" s="63" t="e">
        <f>IF(ISNUMBER(INDEX(Данные!$I$1:$IX$303,Данные!$A13,BI$642)),INDEX(Данные!$I$1:$IX$303,Данные!$A13,BI$642)-Данные!$G13-BI$643+IF($F$9="Использовать поправку",BT351,0),#N/A)</f>
        <v>#N/A</v>
      </c>
      <c r="BJ351" s="64" t="e">
        <f>IF(ISNUMBER(INDEX(Данные!$I$1:$IX$303,Данные!$A13,BJ$642)),INDEX(Данные!$I$1:$IX$303,Данные!$A13,BJ$642)-Данные!$H13-BJ$643+IF($F$9="Использовать поправку",BU351,0),#N/A)</f>
        <v>#N/A</v>
      </c>
      <c r="BK351" s="62" t="str">
        <f t="shared" si="801"/>
        <v/>
      </c>
      <c r="BL351" s="63" t="e">
        <f>IF(ISNUMBER(INDEX(Данные!$I$1:$IX$303,Данные!$A13,BL$642)),INDEX(Данные!$I$1:$IX$303,Данные!$A13,BL$642)-Данные!$G13-BL$643+IF($F$10="Использовать поправку",BT351,0),#N/A)</f>
        <v>#N/A</v>
      </c>
      <c r="BM351" s="64" t="e">
        <f>IF(ISNUMBER(INDEX(Данные!$I$1:$IX$303,Данные!$A13,BM$642)),INDEX(Данные!$I$1:$IX$303,Данные!$A13,BM$642)-Данные!$H13-BM$643+IF($F$10="Использовать поправку",BU351,0),#N/A)</f>
        <v>#N/A</v>
      </c>
      <c r="BN351" s="62" t="str">
        <f t="shared" si="802"/>
        <v/>
      </c>
      <c r="BO351" s="63" t="e">
        <f>IF(ISNUMBER(INDEX(Данные!$I$1:$IX$303,Данные!$A13,BO$642)),INDEX(Данные!$I$1:$IX$303,Данные!$A13,BO$642)-Данные!$G13-BO$643+IF($F$11="Использовать поправку",BT351,0),#N/A)</f>
        <v>#N/A</v>
      </c>
      <c r="BP351" s="64" t="e">
        <f>IF(ISNUMBER(INDEX(Данные!$I$1:$IX$303,Данные!$A13,BP$642)),INDEX(Данные!$I$1:$IX$303,Данные!$A13,BP$642)-Данные!$H13-BP$643+IF($F$11="Использовать поправку",BU351,0),#N/A)</f>
        <v>#N/A</v>
      </c>
      <c r="BQ351" s="62" t="str">
        <f t="shared" si="803"/>
        <v/>
      </c>
      <c r="BR351" s="63" t="e">
        <f>IF(ISNUMBER(INDEX(Данные!$I$1:$IX$303,Данные!$A13,BR$642)),INDEX(Данные!$I$1:$IX$303,Данные!$A13,BR$642)-Данные!$G13-BR$643+IF($F$12="Использовать поправку",BT351,0),#N/A)</f>
        <v>#N/A</v>
      </c>
      <c r="BS351" s="64" t="e">
        <f>IF(ISNUMBER(INDEX(Данные!$I$1:$IX$303,Данные!$A13,BS$642)),INDEX(Данные!$I$1:$IX$303,Данные!$A13,BS$642)-Данные!$H13-BS$643+IF($F$12="Использовать поправку",BU351,0),#N/A)</f>
        <v>#N/A</v>
      </c>
      <c r="BT351" s="100" t="e">
        <f>INDEX(Данные!$I$1:$IX$303,Данные!$A13,BT$642+8)-INDEX(Данные!$I$1:$IX$303,Данные!$A13,BT$643+8)</f>
        <v>#VALUE!</v>
      </c>
      <c r="BU351" s="101" t="e">
        <f>INDEX(Данные!$I$1:$IX$303,Данные!$A13,BU$642+9)-INDEX(Данные!$I$1:$IX$303,Данные!$A13,BU$643+9)</f>
        <v>#VALUE!</v>
      </c>
    </row>
    <row r="352" spans="7:73" x14ac:dyDescent="0.25">
      <c r="G352" s="61">
        <v>5.5</v>
      </c>
      <c r="H352" s="62" t="str">
        <f t="shared" si="784"/>
        <v/>
      </c>
      <c r="I352" s="63" t="e">
        <f>IF(ISNUMBER(INDEX(Данные!$I$1:$IX$303,Данные!$A14,I$642)),INDEX(Данные!$I$1:$IX$303,Данные!$A14,I$642)-Данные!$E14+IF($F$3="Использовать поправку",AL352,0),#N/A)</f>
        <v>#N/A</v>
      </c>
      <c r="J352" s="64" t="e">
        <f>IF(ISNUMBER(INDEX(Данные!$I$1:$IX$303,Данные!$A14,J$642)),INDEX(Данные!$I$1:$IX$303,Данные!$A14,J$642)-Данные!$F14+IF($F$3="Использовать поправку",AM352,0),#N/A)</f>
        <v>#N/A</v>
      </c>
      <c r="K352" s="62" t="str">
        <f t="shared" si="785"/>
        <v/>
      </c>
      <c r="L352" s="63" t="e">
        <f>IF(ISNUMBER(INDEX(Данные!$I$1:$IX$303,Данные!$A14,L$642)),INDEX(Данные!$I$1:$IX$303,Данные!$A14,L$642)-Данные!$E14+IF($F$4="Использовать поправку",AL352,0),#N/A)</f>
        <v>#N/A</v>
      </c>
      <c r="M352" s="64" t="e">
        <f>IF(ISNUMBER(INDEX(Данные!$I$1:$IX$303,Данные!$A14,M$642)),INDEX(Данные!$I$1:$IX$303,Данные!$A14,M$642)-Данные!$F14+IF($F$4="Использовать поправку",AM352,0),#N/A)</f>
        <v>#N/A</v>
      </c>
      <c r="N352" s="62" t="str">
        <f t="shared" si="786"/>
        <v/>
      </c>
      <c r="O352" s="63" t="e">
        <f>IF(ISNUMBER(INDEX(Данные!$I$1:$IX$303,Данные!$A14,O$642)),INDEX(Данные!$I$1:$IX$303,Данные!$A14,O$642)-Данные!$E14+IF($F$5="Использовать поправку",AL352,0),#N/A)</f>
        <v>#N/A</v>
      </c>
      <c r="P352" s="64" t="e">
        <f>IF(ISNUMBER(INDEX(Данные!$I$1:$IX$303,Данные!$A14,P$642)),INDEX(Данные!$I$1:$IX$303,Данные!$A14,P$642)-Данные!$F14+IF($F$5="Использовать поправку",AM352,0),#N/A)</f>
        <v>#N/A</v>
      </c>
      <c r="Q352" s="62" t="str">
        <f t="shared" si="787"/>
        <v/>
      </c>
      <c r="R352" s="63" t="e">
        <f>IF(ISNUMBER(INDEX(Данные!$I$1:$IX$303,Данные!$A14,R$642)),INDEX(Данные!$I$1:$IX$303,Данные!$A14,R$642)-Данные!$E14+IF($F$6="Использовать поправку",AL352,0),#N/A)</f>
        <v>#N/A</v>
      </c>
      <c r="S352" s="64" t="e">
        <f>IF(ISNUMBER(INDEX(Данные!$I$1:$IX$303,Данные!$A14,S$642)),INDEX(Данные!$I$1:$IX$303,Данные!$A14,S$642)-Данные!$F14+IF($F$6="Использовать поправку",AM352,0),#N/A)</f>
        <v>#N/A</v>
      </c>
      <c r="T352" s="62" t="str">
        <f t="shared" si="788"/>
        <v/>
      </c>
      <c r="U352" s="63" t="e">
        <f>IF(ISNUMBER(INDEX(Данные!$I$1:$IX$303,Данные!$A14,U$642)),INDEX(Данные!$I$1:$IX$303,Данные!$A14,U$642)-Данные!$E14+IF($F$7="Использовать поправку",AL352,0),#N/A)</f>
        <v>#N/A</v>
      </c>
      <c r="V352" s="64" t="e">
        <f>IF(ISNUMBER(INDEX(Данные!$I$1:$IX$303,Данные!$A14,V$642)),INDEX(Данные!$I$1:$IX$303,Данные!$A14,V$642)-Данные!$F14+IF($F$7="Использовать поправку",AM352,0),#N/A)</f>
        <v>#N/A</v>
      </c>
      <c r="W352" s="62" t="str">
        <f t="shared" si="789"/>
        <v/>
      </c>
      <c r="X352" s="63" t="e">
        <f>IF(ISNUMBER(INDEX(Данные!$I$1:$IX$303,Данные!$A14,X$642)),INDEX(Данные!$I$1:$IX$303,Данные!$A14,X$642)-Данные!$E14+IF($F$8="Использовать поправку",AL352,0),#N/A)</f>
        <v>#N/A</v>
      </c>
      <c r="Y352" s="64" t="e">
        <f>IF(ISNUMBER(INDEX(Данные!$I$1:$IX$303,Данные!$A14,Y$642)),INDEX(Данные!$I$1:$IX$303,Данные!$A14,Y$642)-Данные!$F14+IF($F$8="Использовать поправку",AM352,0),#N/A)</f>
        <v>#N/A</v>
      </c>
      <c r="Z352" s="62" t="str">
        <f t="shared" si="790"/>
        <v/>
      </c>
      <c r="AA352" s="63" t="e">
        <f>IF(ISNUMBER(INDEX(Данные!$I$1:$IX$303,Данные!$A14,AA$642)),INDEX(Данные!$I$1:$IX$303,Данные!$A14,AA$642)-Данные!$E14+IF($F$9="Использовать поправку",AL352,0),#N/A)</f>
        <v>#N/A</v>
      </c>
      <c r="AB352" s="64" t="e">
        <f>IF(ISNUMBER(INDEX(Данные!$I$1:$IX$303,Данные!$A14,AB$642)),INDEX(Данные!$I$1:$IX$303,Данные!$A14,AB$642)-Данные!$F14+IF($F$9="Использовать поправку",AM352,0),#N/A)</f>
        <v>#N/A</v>
      </c>
      <c r="AC352" s="62" t="str">
        <f t="shared" si="791"/>
        <v/>
      </c>
      <c r="AD352" s="63" t="e">
        <f>IF(ISNUMBER(INDEX(Данные!$I$1:$IX$303,Данные!$A14,AD$642)),INDEX(Данные!$I$1:$IX$303,Данные!$A14,AD$642)-Данные!$E14+IF($F$10="Использовать поправку",AL352,0),#N/A)</f>
        <v>#N/A</v>
      </c>
      <c r="AE352" s="64" t="e">
        <f>IF(ISNUMBER(INDEX(Данные!$I$1:$IX$303,Данные!$A14,AE$642)),INDEX(Данные!$I$1:$IX$303,Данные!$A14,AE$642)-Данные!$F14+IF($F$10="Использовать поправку",AM352,0),#N/A)</f>
        <v>#N/A</v>
      </c>
      <c r="AF352" s="62" t="str">
        <f t="shared" si="792"/>
        <v/>
      </c>
      <c r="AG352" s="63" t="e">
        <f>IF(ISNUMBER(INDEX(Данные!$I$1:$IX$303,Данные!$A14,AG$642)),INDEX(Данные!$I$1:$IX$303,Данные!$A14,AG$642)-Данные!$E14+IF($F$11="Использовать поправку",AL352,0),#N/A)</f>
        <v>#N/A</v>
      </c>
      <c r="AH352" s="64" t="e">
        <f>IF(ISNUMBER(INDEX(Данные!$I$1:$IX$303,Данные!$A14,AH$642)),INDEX(Данные!$I$1:$IX$303,Данные!$A14,AH$642)-Данные!$F14+IF($F$11="Использовать поправку",AM352,0),#N/A)</f>
        <v>#N/A</v>
      </c>
      <c r="AI352" s="62" t="str">
        <f t="shared" si="793"/>
        <v/>
      </c>
      <c r="AJ352" s="63" t="e">
        <f>IF(ISNUMBER(INDEX(Данные!$I$1:$IX$303,Данные!$A14,AJ$642)),INDEX(Данные!$I$1:$IX$303,Данные!$A14,AJ$642)-Данные!$E14+IF($F$12="Использовать поправку",AL352,0),#N/A)</f>
        <v>#N/A</v>
      </c>
      <c r="AK352" s="96" t="e">
        <f>IF(ISNUMBER(INDEX(Данные!$I$1:$IX$303,Данные!$A14,AK$642)),INDEX(Данные!$I$1:$IX$303,Данные!$A14,AK$642)-Данные!$F14+IF($F$12="Использовать поправку",AM352,0),#N/A)</f>
        <v>#N/A</v>
      </c>
      <c r="AL352" s="100" t="e">
        <f>INDEX(Данные!$I$1:$IX$303,Данные!$A14,AL$642+4)-INDEX(Данные!$I$1:$IX$303,Данные!$A14,AL$643+4)</f>
        <v>#VALUE!</v>
      </c>
      <c r="AM352" s="101" t="e">
        <f>INDEX(Данные!$I$1:$IX$303,Данные!$A14,AM$642+5)-INDEX(Данные!$I$1:$IX$303,Данные!$A14,AM$643+5)</f>
        <v>#VALUE!</v>
      </c>
      <c r="AO352" s="61">
        <v>5.5</v>
      </c>
      <c r="AP352" s="62" t="str">
        <f t="shared" si="794"/>
        <v/>
      </c>
      <c r="AQ352" s="63" t="e">
        <f>IF(ISNUMBER(INDEX(Данные!$I$1:$IX$303,Данные!$A14,AQ$642)),INDEX(Данные!$I$1:$IX$303,Данные!$A14,AQ$642)-Данные!$G14-AQ$643+IF($F$3="Использовать поправку",BT352,0),#N/A)</f>
        <v>#N/A</v>
      </c>
      <c r="AR352" s="64" t="e">
        <f>IF(ISNUMBER(INDEX(Данные!$I$1:$IX$303,Данные!$A14,AR$642)),INDEX(Данные!$I$1:$IX$303,Данные!$A14,AR$642)-Данные!$H14-AR$643+IF($F$3="Использовать поправку",BU352,0),#N/A)</f>
        <v>#N/A</v>
      </c>
      <c r="AS352" s="62" t="str">
        <f t="shared" si="795"/>
        <v/>
      </c>
      <c r="AT352" s="63" t="e">
        <f>IF(ISNUMBER(INDEX(Данные!$I$1:$IX$303,Данные!$A14,AT$642)),INDEX(Данные!$I$1:$IX$303,Данные!$A14,AT$642)-Данные!$G14-AT$643+IF($F$4="Использовать поправку",BT352,0),#N/A)</f>
        <v>#N/A</v>
      </c>
      <c r="AU352" s="64" t="e">
        <f>IF(ISNUMBER(INDEX(Данные!$I$1:$IX$303,Данные!$A14,AU$642)),INDEX(Данные!$I$1:$IX$303,Данные!$A14,AU$642)-Данные!$H14-AU$643+IF($F$4="Использовать поправку",BU352,0),#N/A)</f>
        <v>#N/A</v>
      </c>
      <c r="AV352" s="62" t="str">
        <f t="shared" si="796"/>
        <v/>
      </c>
      <c r="AW352" s="63" t="e">
        <f>IF(ISNUMBER(INDEX(Данные!$I$1:$IX$303,Данные!$A14,AW$642)),INDEX(Данные!$I$1:$IX$303,Данные!$A14,AW$642)-Данные!$G14-AW$643+IF($F$5="Использовать поправку",BT352,0),#N/A)</f>
        <v>#N/A</v>
      </c>
      <c r="AX352" s="64" t="e">
        <f>IF(ISNUMBER(INDEX(Данные!$I$1:$IX$303,Данные!$A14,AX$642)),INDEX(Данные!$I$1:$IX$303,Данные!$A14,AX$642)-Данные!$H14-AX$643+IF($F$5="Использовать поправку",BU352,0),#N/A)</f>
        <v>#N/A</v>
      </c>
      <c r="AY352" s="62" t="str">
        <f t="shared" si="797"/>
        <v/>
      </c>
      <c r="AZ352" s="63" t="e">
        <f>IF(ISNUMBER(INDEX(Данные!$I$1:$IX$303,Данные!$A14,AZ$642)),INDEX(Данные!$I$1:$IX$303,Данные!$A14,AZ$642)-Данные!$G14-AZ$643+IF($F$6="Использовать поправку",BT352,0),#N/A)</f>
        <v>#N/A</v>
      </c>
      <c r="BA352" s="64" t="e">
        <f>IF(ISNUMBER(INDEX(Данные!$I$1:$IX$303,Данные!$A14,BA$642)),INDEX(Данные!$I$1:$IX$303,Данные!$A14,BA$642)-Данные!$H14-BA$643+IF($F$6="Использовать поправку",BU352,0),#N/A)</f>
        <v>#N/A</v>
      </c>
      <c r="BB352" s="62" t="str">
        <f t="shared" si="798"/>
        <v/>
      </c>
      <c r="BC352" s="63" t="e">
        <f>IF(ISNUMBER(INDEX(Данные!$I$1:$IX$303,Данные!$A14,BC$642)),INDEX(Данные!$I$1:$IX$303,Данные!$A14,BC$642)-Данные!$G14-BC$643+IF($F$7="Использовать поправку",BT352,0),#N/A)</f>
        <v>#N/A</v>
      </c>
      <c r="BD352" s="64" t="e">
        <f>IF(ISNUMBER(INDEX(Данные!$I$1:$IX$303,Данные!$A14,BD$642)),INDEX(Данные!$I$1:$IX$303,Данные!$A14,BD$642)-Данные!$H14-BD$643+IF($F$7="Использовать поправку",BU352,0),#N/A)</f>
        <v>#N/A</v>
      </c>
      <c r="BE352" s="62" t="str">
        <f t="shared" si="799"/>
        <v/>
      </c>
      <c r="BF352" s="63" t="e">
        <f>IF(ISNUMBER(INDEX(Данные!$I$1:$IX$303,Данные!$A14,BF$642)),INDEX(Данные!$I$1:$IX$303,Данные!$A14,BF$642)-Данные!$G14-BF$643+IF($F$8="Использовать поправку",BT352,0),#N/A)</f>
        <v>#N/A</v>
      </c>
      <c r="BG352" s="64" t="e">
        <f>IF(ISNUMBER(INDEX(Данные!$I$1:$IX$303,Данные!$A14,BG$642)),INDEX(Данные!$I$1:$IX$303,Данные!$A14,BG$642)-Данные!$H14-BG$643+IF($F$8="Использовать поправку",BU352,0),#N/A)</f>
        <v>#N/A</v>
      </c>
      <c r="BH352" s="62" t="str">
        <f t="shared" si="800"/>
        <v/>
      </c>
      <c r="BI352" s="63" t="e">
        <f>IF(ISNUMBER(INDEX(Данные!$I$1:$IX$303,Данные!$A14,BI$642)),INDEX(Данные!$I$1:$IX$303,Данные!$A14,BI$642)-Данные!$G14-BI$643+IF($F$9="Использовать поправку",BT352,0),#N/A)</f>
        <v>#N/A</v>
      </c>
      <c r="BJ352" s="64" t="e">
        <f>IF(ISNUMBER(INDEX(Данные!$I$1:$IX$303,Данные!$A14,BJ$642)),INDEX(Данные!$I$1:$IX$303,Данные!$A14,BJ$642)-Данные!$H14-BJ$643+IF($F$9="Использовать поправку",BU352,0),#N/A)</f>
        <v>#N/A</v>
      </c>
      <c r="BK352" s="62" t="str">
        <f t="shared" si="801"/>
        <v/>
      </c>
      <c r="BL352" s="63" t="e">
        <f>IF(ISNUMBER(INDEX(Данные!$I$1:$IX$303,Данные!$A14,BL$642)),INDEX(Данные!$I$1:$IX$303,Данные!$A14,BL$642)-Данные!$G14-BL$643+IF($F$10="Использовать поправку",BT352,0),#N/A)</f>
        <v>#N/A</v>
      </c>
      <c r="BM352" s="64" t="e">
        <f>IF(ISNUMBER(INDEX(Данные!$I$1:$IX$303,Данные!$A14,BM$642)),INDEX(Данные!$I$1:$IX$303,Данные!$A14,BM$642)-Данные!$H14-BM$643+IF($F$10="Использовать поправку",BU352,0),#N/A)</f>
        <v>#N/A</v>
      </c>
      <c r="BN352" s="62" t="str">
        <f t="shared" si="802"/>
        <v/>
      </c>
      <c r="BO352" s="63" t="e">
        <f>IF(ISNUMBER(INDEX(Данные!$I$1:$IX$303,Данные!$A14,BO$642)),INDEX(Данные!$I$1:$IX$303,Данные!$A14,BO$642)-Данные!$G14-BO$643+IF($F$11="Использовать поправку",BT352,0),#N/A)</f>
        <v>#N/A</v>
      </c>
      <c r="BP352" s="64" t="e">
        <f>IF(ISNUMBER(INDEX(Данные!$I$1:$IX$303,Данные!$A14,BP$642)),INDEX(Данные!$I$1:$IX$303,Данные!$A14,BP$642)-Данные!$H14-BP$643+IF($F$11="Использовать поправку",BU352,0),#N/A)</f>
        <v>#N/A</v>
      </c>
      <c r="BQ352" s="62" t="str">
        <f t="shared" si="803"/>
        <v/>
      </c>
      <c r="BR352" s="63" t="e">
        <f>IF(ISNUMBER(INDEX(Данные!$I$1:$IX$303,Данные!$A14,BR$642)),INDEX(Данные!$I$1:$IX$303,Данные!$A14,BR$642)-Данные!$G14-BR$643+IF($F$12="Использовать поправку",BT352,0),#N/A)</f>
        <v>#N/A</v>
      </c>
      <c r="BS352" s="64" t="e">
        <f>IF(ISNUMBER(INDEX(Данные!$I$1:$IX$303,Данные!$A14,BS$642)),INDEX(Данные!$I$1:$IX$303,Данные!$A14,BS$642)-Данные!$H14-BS$643+IF($F$12="Использовать поправку",BU352,0),#N/A)</f>
        <v>#N/A</v>
      </c>
      <c r="BT352" s="100" t="e">
        <f>INDEX(Данные!$I$1:$IX$303,Данные!$A14,BT$642+8)-INDEX(Данные!$I$1:$IX$303,Данные!$A14,BT$643+8)</f>
        <v>#VALUE!</v>
      </c>
      <c r="BU352" s="101" t="e">
        <f>INDEX(Данные!$I$1:$IX$303,Данные!$A14,BU$642+9)-INDEX(Данные!$I$1:$IX$303,Данные!$A14,BU$643+9)</f>
        <v>#VALUE!</v>
      </c>
    </row>
    <row r="353" spans="7:73" x14ac:dyDescent="0.25">
      <c r="G353" s="61">
        <v>6</v>
      </c>
      <c r="H353" s="62" t="str">
        <f t="shared" si="784"/>
        <v/>
      </c>
      <c r="I353" s="63" t="e">
        <f>IF(ISNUMBER(INDEX(Данные!$I$1:$IX$303,Данные!$A15,I$642)),INDEX(Данные!$I$1:$IX$303,Данные!$A15,I$642)-Данные!$E15+IF($F$3="Использовать поправку",AL353,0),#N/A)</f>
        <v>#N/A</v>
      </c>
      <c r="J353" s="64" t="e">
        <f>IF(ISNUMBER(INDEX(Данные!$I$1:$IX$303,Данные!$A15,J$642)),INDEX(Данные!$I$1:$IX$303,Данные!$A15,J$642)-Данные!$F15+IF($F$3="Использовать поправку",AM353,0),#N/A)</f>
        <v>#N/A</v>
      </c>
      <c r="K353" s="62" t="str">
        <f t="shared" si="785"/>
        <v/>
      </c>
      <c r="L353" s="63" t="e">
        <f>IF(ISNUMBER(INDEX(Данные!$I$1:$IX$303,Данные!$A15,L$642)),INDEX(Данные!$I$1:$IX$303,Данные!$A15,L$642)-Данные!$E15+IF($F$4="Использовать поправку",AL353,0),#N/A)</f>
        <v>#N/A</v>
      </c>
      <c r="M353" s="64" t="e">
        <f>IF(ISNUMBER(INDEX(Данные!$I$1:$IX$303,Данные!$A15,M$642)),INDEX(Данные!$I$1:$IX$303,Данные!$A15,M$642)-Данные!$F15+IF($F$4="Использовать поправку",AM353,0),#N/A)</f>
        <v>#N/A</v>
      </c>
      <c r="N353" s="62" t="str">
        <f t="shared" si="786"/>
        <v/>
      </c>
      <c r="O353" s="63" t="e">
        <f>IF(ISNUMBER(INDEX(Данные!$I$1:$IX$303,Данные!$A15,O$642)),INDEX(Данные!$I$1:$IX$303,Данные!$A15,O$642)-Данные!$E15+IF($F$5="Использовать поправку",AL353,0),#N/A)</f>
        <v>#N/A</v>
      </c>
      <c r="P353" s="64" t="e">
        <f>IF(ISNUMBER(INDEX(Данные!$I$1:$IX$303,Данные!$A15,P$642)),INDEX(Данные!$I$1:$IX$303,Данные!$A15,P$642)-Данные!$F15+IF($F$5="Использовать поправку",AM353,0),#N/A)</f>
        <v>#N/A</v>
      </c>
      <c r="Q353" s="62" t="str">
        <f t="shared" si="787"/>
        <v/>
      </c>
      <c r="R353" s="63" t="e">
        <f>IF(ISNUMBER(INDEX(Данные!$I$1:$IX$303,Данные!$A15,R$642)),INDEX(Данные!$I$1:$IX$303,Данные!$A15,R$642)-Данные!$E15+IF($F$6="Использовать поправку",AL353,0),#N/A)</f>
        <v>#N/A</v>
      </c>
      <c r="S353" s="64" t="e">
        <f>IF(ISNUMBER(INDEX(Данные!$I$1:$IX$303,Данные!$A15,S$642)),INDEX(Данные!$I$1:$IX$303,Данные!$A15,S$642)-Данные!$F15+IF($F$6="Использовать поправку",AM353,0),#N/A)</f>
        <v>#N/A</v>
      </c>
      <c r="T353" s="62" t="str">
        <f t="shared" si="788"/>
        <v/>
      </c>
      <c r="U353" s="63" t="e">
        <f>IF(ISNUMBER(INDEX(Данные!$I$1:$IX$303,Данные!$A15,U$642)),INDEX(Данные!$I$1:$IX$303,Данные!$A15,U$642)-Данные!$E15+IF($F$7="Использовать поправку",AL353,0),#N/A)</f>
        <v>#N/A</v>
      </c>
      <c r="V353" s="64" t="e">
        <f>IF(ISNUMBER(INDEX(Данные!$I$1:$IX$303,Данные!$A15,V$642)),INDEX(Данные!$I$1:$IX$303,Данные!$A15,V$642)-Данные!$F15+IF($F$7="Использовать поправку",AM353,0),#N/A)</f>
        <v>#N/A</v>
      </c>
      <c r="W353" s="62" t="str">
        <f t="shared" si="789"/>
        <v/>
      </c>
      <c r="X353" s="63" t="e">
        <f>IF(ISNUMBER(INDEX(Данные!$I$1:$IX$303,Данные!$A15,X$642)),INDEX(Данные!$I$1:$IX$303,Данные!$A15,X$642)-Данные!$E15+IF($F$8="Использовать поправку",AL353,0),#N/A)</f>
        <v>#N/A</v>
      </c>
      <c r="Y353" s="64" t="e">
        <f>IF(ISNUMBER(INDEX(Данные!$I$1:$IX$303,Данные!$A15,Y$642)),INDEX(Данные!$I$1:$IX$303,Данные!$A15,Y$642)-Данные!$F15+IF($F$8="Использовать поправку",AM353,0),#N/A)</f>
        <v>#N/A</v>
      </c>
      <c r="Z353" s="62" t="str">
        <f t="shared" si="790"/>
        <v/>
      </c>
      <c r="AA353" s="63" t="e">
        <f>IF(ISNUMBER(INDEX(Данные!$I$1:$IX$303,Данные!$A15,AA$642)),INDEX(Данные!$I$1:$IX$303,Данные!$A15,AA$642)-Данные!$E15+IF($F$9="Использовать поправку",AL353,0),#N/A)</f>
        <v>#N/A</v>
      </c>
      <c r="AB353" s="64" t="e">
        <f>IF(ISNUMBER(INDEX(Данные!$I$1:$IX$303,Данные!$A15,AB$642)),INDEX(Данные!$I$1:$IX$303,Данные!$A15,AB$642)-Данные!$F15+IF($F$9="Использовать поправку",AM353,0),#N/A)</f>
        <v>#N/A</v>
      </c>
      <c r="AC353" s="62" t="str">
        <f t="shared" si="791"/>
        <v/>
      </c>
      <c r="AD353" s="63" t="e">
        <f>IF(ISNUMBER(INDEX(Данные!$I$1:$IX$303,Данные!$A15,AD$642)),INDEX(Данные!$I$1:$IX$303,Данные!$A15,AD$642)-Данные!$E15+IF($F$10="Использовать поправку",AL353,0),#N/A)</f>
        <v>#N/A</v>
      </c>
      <c r="AE353" s="64" t="e">
        <f>IF(ISNUMBER(INDEX(Данные!$I$1:$IX$303,Данные!$A15,AE$642)),INDEX(Данные!$I$1:$IX$303,Данные!$A15,AE$642)-Данные!$F15+IF($F$10="Использовать поправку",AM353,0),#N/A)</f>
        <v>#N/A</v>
      </c>
      <c r="AF353" s="62" t="str">
        <f t="shared" si="792"/>
        <v/>
      </c>
      <c r="AG353" s="63" t="e">
        <f>IF(ISNUMBER(INDEX(Данные!$I$1:$IX$303,Данные!$A15,AG$642)),INDEX(Данные!$I$1:$IX$303,Данные!$A15,AG$642)-Данные!$E15+IF($F$11="Использовать поправку",AL353,0),#N/A)</f>
        <v>#N/A</v>
      </c>
      <c r="AH353" s="64" t="e">
        <f>IF(ISNUMBER(INDEX(Данные!$I$1:$IX$303,Данные!$A15,AH$642)),INDEX(Данные!$I$1:$IX$303,Данные!$A15,AH$642)-Данные!$F15+IF($F$11="Использовать поправку",AM353,0),#N/A)</f>
        <v>#N/A</v>
      </c>
      <c r="AI353" s="62" t="str">
        <f t="shared" si="793"/>
        <v/>
      </c>
      <c r="AJ353" s="63" t="e">
        <f>IF(ISNUMBER(INDEX(Данные!$I$1:$IX$303,Данные!$A15,AJ$642)),INDEX(Данные!$I$1:$IX$303,Данные!$A15,AJ$642)-Данные!$E15+IF($F$12="Использовать поправку",AL353,0),#N/A)</f>
        <v>#N/A</v>
      </c>
      <c r="AK353" s="96" t="e">
        <f>IF(ISNUMBER(INDEX(Данные!$I$1:$IX$303,Данные!$A15,AK$642)),INDEX(Данные!$I$1:$IX$303,Данные!$A15,AK$642)-Данные!$F15+IF($F$12="Использовать поправку",AM353,0),#N/A)</f>
        <v>#N/A</v>
      </c>
      <c r="AL353" s="100" t="e">
        <f>INDEX(Данные!$I$1:$IX$303,Данные!$A15,AL$642+4)-INDEX(Данные!$I$1:$IX$303,Данные!$A15,AL$643+4)</f>
        <v>#VALUE!</v>
      </c>
      <c r="AM353" s="101" t="e">
        <f>INDEX(Данные!$I$1:$IX$303,Данные!$A15,AM$642+5)-INDEX(Данные!$I$1:$IX$303,Данные!$A15,AM$643+5)</f>
        <v>#VALUE!</v>
      </c>
      <c r="AO353" s="61">
        <v>6</v>
      </c>
      <c r="AP353" s="62" t="str">
        <f t="shared" si="794"/>
        <v/>
      </c>
      <c r="AQ353" s="63" t="e">
        <f>IF(ISNUMBER(INDEX(Данные!$I$1:$IX$303,Данные!$A15,AQ$642)),INDEX(Данные!$I$1:$IX$303,Данные!$A15,AQ$642)-Данные!$G15-AQ$643+IF($F$3="Использовать поправку",BT353,0),#N/A)</f>
        <v>#N/A</v>
      </c>
      <c r="AR353" s="64" t="e">
        <f>IF(ISNUMBER(INDEX(Данные!$I$1:$IX$303,Данные!$A15,AR$642)),INDEX(Данные!$I$1:$IX$303,Данные!$A15,AR$642)-Данные!$H15-AR$643+IF($F$3="Использовать поправку",BU353,0),#N/A)</f>
        <v>#N/A</v>
      </c>
      <c r="AS353" s="62" t="str">
        <f t="shared" si="795"/>
        <v/>
      </c>
      <c r="AT353" s="63" t="e">
        <f>IF(ISNUMBER(INDEX(Данные!$I$1:$IX$303,Данные!$A15,AT$642)),INDEX(Данные!$I$1:$IX$303,Данные!$A15,AT$642)-Данные!$G15-AT$643+IF($F$4="Использовать поправку",BT353,0),#N/A)</f>
        <v>#N/A</v>
      </c>
      <c r="AU353" s="64" t="e">
        <f>IF(ISNUMBER(INDEX(Данные!$I$1:$IX$303,Данные!$A15,AU$642)),INDEX(Данные!$I$1:$IX$303,Данные!$A15,AU$642)-Данные!$H15-AU$643+IF($F$4="Использовать поправку",BU353,0),#N/A)</f>
        <v>#N/A</v>
      </c>
      <c r="AV353" s="62" t="str">
        <f t="shared" si="796"/>
        <v/>
      </c>
      <c r="AW353" s="63" t="e">
        <f>IF(ISNUMBER(INDEX(Данные!$I$1:$IX$303,Данные!$A15,AW$642)),INDEX(Данные!$I$1:$IX$303,Данные!$A15,AW$642)-Данные!$G15-AW$643+IF($F$5="Использовать поправку",BT353,0),#N/A)</f>
        <v>#N/A</v>
      </c>
      <c r="AX353" s="64" t="e">
        <f>IF(ISNUMBER(INDEX(Данные!$I$1:$IX$303,Данные!$A15,AX$642)),INDEX(Данные!$I$1:$IX$303,Данные!$A15,AX$642)-Данные!$H15-AX$643+IF($F$5="Использовать поправку",BU353,0),#N/A)</f>
        <v>#N/A</v>
      </c>
      <c r="AY353" s="62" t="str">
        <f t="shared" si="797"/>
        <v/>
      </c>
      <c r="AZ353" s="63" t="e">
        <f>IF(ISNUMBER(INDEX(Данные!$I$1:$IX$303,Данные!$A15,AZ$642)),INDEX(Данные!$I$1:$IX$303,Данные!$A15,AZ$642)-Данные!$G15-AZ$643+IF($F$6="Использовать поправку",BT353,0),#N/A)</f>
        <v>#N/A</v>
      </c>
      <c r="BA353" s="64" t="e">
        <f>IF(ISNUMBER(INDEX(Данные!$I$1:$IX$303,Данные!$A15,BA$642)),INDEX(Данные!$I$1:$IX$303,Данные!$A15,BA$642)-Данные!$H15-BA$643+IF($F$6="Использовать поправку",BU353,0),#N/A)</f>
        <v>#N/A</v>
      </c>
      <c r="BB353" s="62" t="str">
        <f t="shared" si="798"/>
        <v/>
      </c>
      <c r="BC353" s="63" t="e">
        <f>IF(ISNUMBER(INDEX(Данные!$I$1:$IX$303,Данные!$A15,BC$642)),INDEX(Данные!$I$1:$IX$303,Данные!$A15,BC$642)-Данные!$G15-BC$643+IF($F$7="Использовать поправку",BT353,0),#N/A)</f>
        <v>#N/A</v>
      </c>
      <c r="BD353" s="64" t="e">
        <f>IF(ISNUMBER(INDEX(Данные!$I$1:$IX$303,Данные!$A15,BD$642)),INDEX(Данные!$I$1:$IX$303,Данные!$A15,BD$642)-Данные!$H15-BD$643+IF($F$7="Использовать поправку",BU353,0),#N/A)</f>
        <v>#N/A</v>
      </c>
      <c r="BE353" s="62" t="str">
        <f t="shared" si="799"/>
        <v/>
      </c>
      <c r="BF353" s="63" t="e">
        <f>IF(ISNUMBER(INDEX(Данные!$I$1:$IX$303,Данные!$A15,BF$642)),INDEX(Данные!$I$1:$IX$303,Данные!$A15,BF$642)-Данные!$G15-BF$643+IF($F$8="Использовать поправку",BT353,0),#N/A)</f>
        <v>#N/A</v>
      </c>
      <c r="BG353" s="64" t="e">
        <f>IF(ISNUMBER(INDEX(Данные!$I$1:$IX$303,Данные!$A15,BG$642)),INDEX(Данные!$I$1:$IX$303,Данные!$A15,BG$642)-Данные!$H15-BG$643+IF($F$8="Использовать поправку",BU353,0),#N/A)</f>
        <v>#N/A</v>
      </c>
      <c r="BH353" s="62" t="str">
        <f t="shared" si="800"/>
        <v/>
      </c>
      <c r="BI353" s="63" t="e">
        <f>IF(ISNUMBER(INDEX(Данные!$I$1:$IX$303,Данные!$A15,BI$642)),INDEX(Данные!$I$1:$IX$303,Данные!$A15,BI$642)-Данные!$G15-BI$643+IF($F$9="Использовать поправку",BT353,0),#N/A)</f>
        <v>#N/A</v>
      </c>
      <c r="BJ353" s="64" t="e">
        <f>IF(ISNUMBER(INDEX(Данные!$I$1:$IX$303,Данные!$A15,BJ$642)),INDEX(Данные!$I$1:$IX$303,Данные!$A15,BJ$642)-Данные!$H15-BJ$643+IF($F$9="Использовать поправку",BU353,0),#N/A)</f>
        <v>#N/A</v>
      </c>
      <c r="BK353" s="62" t="str">
        <f t="shared" si="801"/>
        <v/>
      </c>
      <c r="BL353" s="63" t="e">
        <f>IF(ISNUMBER(INDEX(Данные!$I$1:$IX$303,Данные!$A15,BL$642)),INDEX(Данные!$I$1:$IX$303,Данные!$A15,BL$642)-Данные!$G15-BL$643+IF($F$10="Использовать поправку",BT353,0),#N/A)</f>
        <v>#N/A</v>
      </c>
      <c r="BM353" s="64" t="e">
        <f>IF(ISNUMBER(INDEX(Данные!$I$1:$IX$303,Данные!$A15,BM$642)),INDEX(Данные!$I$1:$IX$303,Данные!$A15,BM$642)-Данные!$H15-BM$643+IF($F$10="Использовать поправку",BU353,0),#N/A)</f>
        <v>#N/A</v>
      </c>
      <c r="BN353" s="62" t="str">
        <f t="shared" si="802"/>
        <v/>
      </c>
      <c r="BO353" s="63" t="e">
        <f>IF(ISNUMBER(INDEX(Данные!$I$1:$IX$303,Данные!$A15,BO$642)),INDEX(Данные!$I$1:$IX$303,Данные!$A15,BO$642)-Данные!$G15-BO$643+IF($F$11="Использовать поправку",BT353,0),#N/A)</f>
        <v>#N/A</v>
      </c>
      <c r="BP353" s="64" t="e">
        <f>IF(ISNUMBER(INDEX(Данные!$I$1:$IX$303,Данные!$A15,BP$642)),INDEX(Данные!$I$1:$IX$303,Данные!$A15,BP$642)-Данные!$H15-BP$643+IF($F$11="Использовать поправку",BU353,0),#N/A)</f>
        <v>#N/A</v>
      </c>
      <c r="BQ353" s="62" t="str">
        <f t="shared" si="803"/>
        <v/>
      </c>
      <c r="BR353" s="63" t="e">
        <f>IF(ISNUMBER(INDEX(Данные!$I$1:$IX$303,Данные!$A15,BR$642)),INDEX(Данные!$I$1:$IX$303,Данные!$A15,BR$642)-Данные!$G15-BR$643+IF($F$12="Использовать поправку",BT353,0),#N/A)</f>
        <v>#N/A</v>
      </c>
      <c r="BS353" s="64" t="e">
        <f>IF(ISNUMBER(INDEX(Данные!$I$1:$IX$303,Данные!$A15,BS$642)),INDEX(Данные!$I$1:$IX$303,Данные!$A15,BS$642)-Данные!$H15-BS$643+IF($F$12="Использовать поправку",BU353,0),#N/A)</f>
        <v>#N/A</v>
      </c>
      <c r="BT353" s="100" t="e">
        <f>INDEX(Данные!$I$1:$IX$303,Данные!$A15,BT$642+8)-INDEX(Данные!$I$1:$IX$303,Данные!$A15,BT$643+8)</f>
        <v>#VALUE!</v>
      </c>
      <c r="BU353" s="101" t="e">
        <f>INDEX(Данные!$I$1:$IX$303,Данные!$A15,BU$642+9)-INDEX(Данные!$I$1:$IX$303,Данные!$A15,BU$643+9)</f>
        <v>#VALUE!</v>
      </c>
    </row>
    <row r="354" spans="7:73" x14ac:dyDescent="0.25">
      <c r="G354" s="61">
        <v>6.5</v>
      </c>
      <c r="H354" s="62" t="str">
        <f t="shared" si="784"/>
        <v/>
      </c>
      <c r="I354" s="63" t="e">
        <f>IF(ISNUMBER(INDEX(Данные!$I$1:$IX$303,Данные!$A16,I$642)),INDEX(Данные!$I$1:$IX$303,Данные!$A16,I$642)-Данные!$E16+IF($F$3="Использовать поправку",AL354,0),#N/A)</f>
        <v>#N/A</v>
      </c>
      <c r="J354" s="64" t="e">
        <f>IF(ISNUMBER(INDEX(Данные!$I$1:$IX$303,Данные!$A16,J$642)),INDEX(Данные!$I$1:$IX$303,Данные!$A16,J$642)-Данные!$F16+IF($F$3="Использовать поправку",AM354,0),#N/A)</f>
        <v>#N/A</v>
      </c>
      <c r="K354" s="62" t="str">
        <f t="shared" si="785"/>
        <v/>
      </c>
      <c r="L354" s="63" t="e">
        <f>IF(ISNUMBER(INDEX(Данные!$I$1:$IX$303,Данные!$A16,L$642)),INDEX(Данные!$I$1:$IX$303,Данные!$A16,L$642)-Данные!$E16+IF($F$4="Использовать поправку",AL354,0),#N/A)</f>
        <v>#N/A</v>
      </c>
      <c r="M354" s="64" t="e">
        <f>IF(ISNUMBER(INDEX(Данные!$I$1:$IX$303,Данные!$A16,M$642)),INDEX(Данные!$I$1:$IX$303,Данные!$A16,M$642)-Данные!$F16+IF($F$4="Использовать поправку",AM354,0),#N/A)</f>
        <v>#N/A</v>
      </c>
      <c r="N354" s="62" t="str">
        <f t="shared" si="786"/>
        <v/>
      </c>
      <c r="O354" s="63" t="e">
        <f>IF(ISNUMBER(INDEX(Данные!$I$1:$IX$303,Данные!$A16,O$642)),INDEX(Данные!$I$1:$IX$303,Данные!$A16,O$642)-Данные!$E16+IF($F$5="Использовать поправку",AL354,0),#N/A)</f>
        <v>#N/A</v>
      </c>
      <c r="P354" s="64" t="e">
        <f>IF(ISNUMBER(INDEX(Данные!$I$1:$IX$303,Данные!$A16,P$642)),INDEX(Данные!$I$1:$IX$303,Данные!$A16,P$642)-Данные!$F16+IF($F$5="Использовать поправку",AM354,0),#N/A)</f>
        <v>#N/A</v>
      </c>
      <c r="Q354" s="62" t="str">
        <f t="shared" si="787"/>
        <v/>
      </c>
      <c r="R354" s="63" t="e">
        <f>IF(ISNUMBER(INDEX(Данные!$I$1:$IX$303,Данные!$A16,R$642)),INDEX(Данные!$I$1:$IX$303,Данные!$A16,R$642)-Данные!$E16+IF($F$6="Использовать поправку",AL354,0),#N/A)</f>
        <v>#N/A</v>
      </c>
      <c r="S354" s="64" t="e">
        <f>IF(ISNUMBER(INDEX(Данные!$I$1:$IX$303,Данные!$A16,S$642)),INDEX(Данные!$I$1:$IX$303,Данные!$A16,S$642)-Данные!$F16+IF($F$6="Использовать поправку",AM354,0),#N/A)</f>
        <v>#N/A</v>
      </c>
      <c r="T354" s="62" t="str">
        <f t="shared" si="788"/>
        <v/>
      </c>
      <c r="U354" s="63" t="e">
        <f>IF(ISNUMBER(INDEX(Данные!$I$1:$IX$303,Данные!$A16,U$642)),INDEX(Данные!$I$1:$IX$303,Данные!$A16,U$642)-Данные!$E16+IF($F$7="Использовать поправку",AL354,0),#N/A)</f>
        <v>#N/A</v>
      </c>
      <c r="V354" s="64" t="e">
        <f>IF(ISNUMBER(INDEX(Данные!$I$1:$IX$303,Данные!$A16,V$642)),INDEX(Данные!$I$1:$IX$303,Данные!$A16,V$642)-Данные!$F16+IF($F$7="Использовать поправку",AM354,0),#N/A)</f>
        <v>#N/A</v>
      </c>
      <c r="W354" s="62" t="str">
        <f t="shared" si="789"/>
        <v/>
      </c>
      <c r="X354" s="63" t="e">
        <f>IF(ISNUMBER(INDEX(Данные!$I$1:$IX$303,Данные!$A16,X$642)),INDEX(Данные!$I$1:$IX$303,Данные!$A16,X$642)-Данные!$E16+IF($F$8="Использовать поправку",AL354,0),#N/A)</f>
        <v>#N/A</v>
      </c>
      <c r="Y354" s="64" t="e">
        <f>IF(ISNUMBER(INDEX(Данные!$I$1:$IX$303,Данные!$A16,Y$642)),INDEX(Данные!$I$1:$IX$303,Данные!$A16,Y$642)-Данные!$F16+IF($F$8="Использовать поправку",AM354,0),#N/A)</f>
        <v>#N/A</v>
      </c>
      <c r="Z354" s="62" t="str">
        <f t="shared" si="790"/>
        <v/>
      </c>
      <c r="AA354" s="63" t="e">
        <f>IF(ISNUMBER(INDEX(Данные!$I$1:$IX$303,Данные!$A16,AA$642)),INDEX(Данные!$I$1:$IX$303,Данные!$A16,AA$642)-Данные!$E16+IF($F$9="Использовать поправку",AL354,0),#N/A)</f>
        <v>#N/A</v>
      </c>
      <c r="AB354" s="64" t="e">
        <f>IF(ISNUMBER(INDEX(Данные!$I$1:$IX$303,Данные!$A16,AB$642)),INDEX(Данные!$I$1:$IX$303,Данные!$A16,AB$642)-Данные!$F16+IF($F$9="Использовать поправку",AM354,0),#N/A)</f>
        <v>#N/A</v>
      </c>
      <c r="AC354" s="62" t="str">
        <f t="shared" si="791"/>
        <v/>
      </c>
      <c r="AD354" s="63" t="e">
        <f>IF(ISNUMBER(INDEX(Данные!$I$1:$IX$303,Данные!$A16,AD$642)),INDEX(Данные!$I$1:$IX$303,Данные!$A16,AD$642)-Данные!$E16+IF($F$10="Использовать поправку",AL354,0),#N/A)</f>
        <v>#N/A</v>
      </c>
      <c r="AE354" s="64" t="e">
        <f>IF(ISNUMBER(INDEX(Данные!$I$1:$IX$303,Данные!$A16,AE$642)),INDEX(Данные!$I$1:$IX$303,Данные!$A16,AE$642)-Данные!$F16+IF($F$10="Использовать поправку",AM354,0),#N/A)</f>
        <v>#N/A</v>
      </c>
      <c r="AF354" s="62" t="str">
        <f t="shared" si="792"/>
        <v/>
      </c>
      <c r="AG354" s="63" t="e">
        <f>IF(ISNUMBER(INDEX(Данные!$I$1:$IX$303,Данные!$A16,AG$642)),INDEX(Данные!$I$1:$IX$303,Данные!$A16,AG$642)-Данные!$E16+IF($F$11="Использовать поправку",AL354,0),#N/A)</f>
        <v>#N/A</v>
      </c>
      <c r="AH354" s="64" t="e">
        <f>IF(ISNUMBER(INDEX(Данные!$I$1:$IX$303,Данные!$A16,AH$642)),INDEX(Данные!$I$1:$IX$303,Данные!$A16,AH$642)-Данные!$F16+IF($F$11="Использовать поправку",AM354,0),#N/A)</f>
        <v>#N/A</v>
      </c>
      <c r="AI354" s="62" t="str">
        <f t="shared" si="793"/>
        <v/>
      </c>
      <c r="AJ354" s="63" t="e">
        <f>IF(ISNUMBER(INDEX(Данные!$I$1:$IX$303,Данные!$A16,AJ$642)),INDEX(Данные!$I$1:$IX$303,Данные!$A16,AJ$642)-Данные!$E16+IF($F$12="Использовать поправку",AL354,0),#N/A)</f>
        <v>#N/A</v>
      </c>
      <c r="AK354" s="96" t="e">
        <f>IF(ISNUMBER(INDEX(Данные!$I$1:$IX$303,Данные!$A16,AK$642)),INDEX(Данные!$I$1:$IX$303,Данные!$A16,AK$642)-Данные!$F16+IF($F$12="Использовать поправку",AM354,0),#N/A)</f>
        <v>#N/A</v>
      </c>
      <c r="AL354" s="100" t="e">
        <f>INDEX(Данные!$I$1:$IX$303,Данные!$A16,AL$642+4)-INDEX(Данные!$I$1:$IX$303,Данные!$A16,AL$643+4)</f>
        <v>#VALUE!</v>
      </c>
      <c r="AM354" s="101" t="e">
        <f>INDEX(Данные!$I$1:$IX$303,Данные!$A16,AM$642+5)-INDEX(Данные!$I$1:$IX$303,Данные!$A16,AM$643+5)</f>
        <v>#VALUE!</v>
      </c>
      <c r="AO354" s="61">
        <v>6.5</v>
      </c>
      <c r="AP354" s="62" t="str">
        <f t="shared" si="794"/>
        <v/>
      </c>
      <c r="AQ354" s="63" t="e">
        <f>IF(ISNUMBER(INDEX(Данные!$I$1:$IX$303,Данные!$A16,AQ$642)),INDEX(Данные!$I$1:$IX$303,Данные!$A16,AQ$642)-Данные!$G16-AQ$643+IF($F$3="Использовать поправку",BT354,0),#N/A)</f>
        <v>#N/A</v>
      </c>
      <c r="AR354" s="64" t="e">
        <f>IF(ISNUMBER(INDEX(Данные!$I$1:$IX$303,Данные!$A16,AR$642)),INDEX(Данные!$I$1:$IX$303,Данные!$A16,AR$642)-Данные!$H16-AR$643+IF($F$3="Использовать поправку",BU354,0),#N/A)</f>
        <v>#N/A</v>
      </c>
      <c r="AS354" s="62" t="str">
        <f t="shared" si="795"/>
        <v/>
      </c>
      <c r="AT354" s="63" t="e">
        <f>IF(ISNUMBER(INDEX(Данные!$I$1:$IX$303,Данные!$A16,AT$642)),INDEX(Данные!$I$1:$IX$303,Данные!$A16,AT$642)-Данные!$G16-AT$643+IF($F$4="Использовать поправку",BT354,0),#N/A)</f>
        <v>#N/A</v>
      </c>
      <c r="AU354" s="64" t="e">
        <f>IF(ISNUMBER(INDEX(Данные!$I$1:$IX$303,Данные!$A16,AU$642)),INDEX(Данные!$I$1:$IX$303,Данные!$A16,AU$642)-Данные!$H16-AU$643+IF($F$4="Использовать поправку",BU354,0),#N/A)</f>
        <v>#N/A</v>
      </c>
      <c r="AV354" s="62" t="str">
        <f t="shared" si="796"/>
        <v/>
      </c>
      <c r="AW354" s="63" t="e">
        <f>IF(ISNUMBER(INDEX(Данные!$I$1:$IX$303,Данные!$A16,AW$642)),INDEX(Данные!$I$1:$IX$303,Данные!$A16,AW$642)-Данные!$G16-AW$643+IF($F$5="Использовать поправку",BT354,0),#N/A)</f>
        <v>#N/A</v>
      </c>
      <c r="AX354" s="64" t="e">
        <f>IF(ISNUMBER(INDEX(Данные!$I$1:$IX$303,Данные!$A16,AX$642)),INDEX(Данные!$I$1:$IX$303,Данные!$A16,AX$642)-Данные!$H16-AX$643+IF($F$5="Использовать поправку",BU354,0),#N/A)</f>
        <v>#N/A</v>
      </c>
      <c r="AY354" s="62" t="str">
        <f t="shared" si="797"/>
        <v/>
      </c>
      <c r="AZ354" s="63" t="e">
        <f>IF(ISNUMBER(INDEX(Данные!$I$1:$IX$303,Данные!$A16,AZ$642)),INDEX(Данные!$I$1:$IX$303,Данные!$A16,AZ$642)-Данные!$G16-AZ$643+IF($F$6="Использовать поправку",BT354,0),#N/A)</f>
        <v>#N/A</v>
      </c>
      <c r="BA354" s="64" t="e">
        <f>IF(ISNUMBER(INDEX(Данные!$I$1:$IX$303,Данные!$A16,BA$642)),INDEX(Данные!$I$1:$IX$303,Данные!$A16,BA$642)-Данные!$H16-BA$643+IF($F$6="Использовать поправку",BU354,0),#N/A)</f>
        <v>#N/A</v>
      </c>
      <c r="BB354" s="62" t="str">
        <f t="shared" si="798"/>
        <v/>
      </c>
      <c r="BC354" s="63" t="e">
        <f>IF(ISNUMBER(INDEX(Данные!$I$1:$IX$303,Данные!$A16,BC$642)),INDEX(Данные!$I$1:$IX$303,Данные!$A16,BC$642)-Данные!$G16-BC$643+IF($F$7="Использовать поправку",BT354,0),#N/A)</f>
        <v>#N/A</v>
      </c>
      <c r="BD354" s="64" t="e">
        <f>IF(ISNUMBER(INDEX(Данные!$I$1:$IX$303,Данные!$A16,BD$642)),INDEX(Данные!$I$1:$IX$303,Данные!$A16,BD$642)-Данные!$H16-BD$643+IF($F$7="Использовать поправку",BU354,0),#N/A)</f>
        <v>#N/A</v>
      </c>
      <c r="BE354" s="62" t="str">
        <f t="shared" si="799"/>
        <v/>
      </c>
      <c r="BF354" s="63" t="e">
        <f>IF(ISNUMBER(INDEX(Данные!$I$1:$IX$303,Данные!$A16,BF$642)),INDEX(Данные!$I$1:$IX$303,Данные!$A16,BF$642)-Данные!$G16-BF$643+IF($F$8="Использовать поправку",BT354,0),#N/A)</f>
        <v>#N/A</v>
      </c>
      <c r="BG354" s="64" t="e">
        <f>IF(ISNUMBER(INDEX(Данные!$I$1:$IX$303,Данные!$A16,BG$642)),INDEX(Данные!$I$1:$IX$303,Данные!$A16,BG$642)-Данные!$H16-BG$643+IF($F$8="Использовать поправку",BU354,0),#N/A)</f>
        <v>#N/A</v>
      </c>
      <c r="BH354" s="62" t="str">
        <f t="shared" si="800"/>
        <v/>
      </c>
      <c r="BI354" s="63" t="e">
        <f>IF(ISNUMBER(INDEX(Данные!$I$1:$IX$303,Данные!$A16,BI$642)),INDEX(Данные!$I$1:$IX$303,Данные!$A16,BI$642)-Данные!$G16-BI$643+IF($F$9="Использовать поправку",BT354,0),#N/A)</f>
        <v>#N/A</v>
      </c>
      <c r="BJ354" s="64" t="e">
        <f>IF(ISNUMBER(INDEX(Данные!$I$1:$IX$303,Данные!$A16,BJ$642)),INDEX(Данные!$I$1:$IX$303,Данные!$A16,BJ$642)-Данные!$H16-BJ$643+IF($F$9="Использовать поправку",BU354,0),#N/A)</f>
        <v>#N/A</v>
      </c>
      <c r="BK354" s="62" t="str">
        <f t="shared" si="801"/>
        <v/>
      </c>
      <c r="BL354" s="63" t="e">
        <f>IF(ISNUMBER(INDEX(Данные!$I$1:$IX$303,Данные!$A16,BL$642)),INDEX(Данные!$I$1:$IX$303,Данные!$A16,BL$642)-Данные!$G16-BL$643+IF($F$10="Использовать поправку",BT354,0),#N/A)</f>
        <v>#N/A</v>
      </c>
      <c r="BM354" s="64" t="e">
        <f>IF(ISNUMBER(INDEX(Данные!$I$1:$IX$303,Данные!$A16,BM$642)),INDEX(Данные!$I$1:$IX$303,Данные!$A16,BM$642)-Данные!$H16-BM$643+IF($F$10="Использовать поправку",BU354,0),#N/A)</f>
        <v>#N/A</v>
      </c>
      <c r="BN354" s="62" t="str">
        <f t="shared" si="802"/>
        <v/>
      </c>
      <c r="BO354" s="63" t="e">
        <f>IF(ISNUMBER(INDEX(Данные!$I$1:$IX$303,Данные!$A16,BO$642)),INDEX(Данные!$I$1:$IX$303,Данные!$A16,BO$642)-Данные!$G16-BO$643+IF($F$11="Использовать поправку",BT354,0),#N/A)</f>
        <v>#N/A</v>
      </c>
      <c r="BP354" s="64" t="e">
        <f>IF(ISNUMBER(INDEX(Данные!$I$1:$IX$303,Данные!$A16,BP$642)),INDEX(Данные!$I$1:$IX$303,Данные!$A16,BP$642)-Данные!$H16-BP$643+IF($F$11="Использовать поправку",BU354,0),#N/A)</f>
        <v>#N/A</v>
      </c>
      <c r="BQ354" s="62" t="str">
        <f t="shared" si="803"/>
        <v/>
      </c>
      <c r="BR354" s="63" t="e">
        <f>IF(ISNUMBER(INDEX(Данные!$I$1:$IX$303,Данные!$A16,BR$642)),INDEX(Данные!$I$1:$IX$303,Данные!$A16,BR$642)-Данные!$G16-BR$643+IF($F$12="Использовать поправку",BT354,0),#N/A)</f>
        <v>#N/A</v>
      </c>
      <c r="BS354" s="64" t="e">
        <f>IF(ISNUMBER(INDEX(Данные!$I$1:$IX$303,Данные!$A16,BS$642)),INDEX(Данные!$I$1:$IX$303,Данные!$A16,BS$642)-Данные!$H16-BS$643+IF($F$12="Использовать поправку",BU354,0),#N/A)</f>
        <v>#N/A</v>
      </c>
      <c r="BT354" s="100" t="e">
        <f>INDEX(Данные!$I$1:$IX$303,Данные!$A16,BT$642+8)-INDEX(Данные!$I$1:$IX$303,Данные!$A16,BT$643+8)</f>
        <v>#VALUE!</v>
      </c>
      <c r="BU354" s="101" t="e">
        <f>INDEX(Данные!$I$1:$IX$303,Данные!$A16,BU$642+9)-INDEX(Данные!$I$1:$IX$303,Данные!$A16,BU$643+9)</f>
        <v>#VALUE!</v>
      </c>
    </row>
    <row r="355" spans="7:73" x14ac:dyDescent="0.25">
      <c r="G355" s="61">
        <v>7</v>
      </c>
      <c r="H355" s="62" t="str">
        <f t="shared" si="784"/>
        <v/>
      </c>
      <c r="I355" s="63" t="e">
        <f>IF(ISNUMBER(INDEX(Данные!$I$1:$IX$303,Данные!$A17,I$642)),INDEX(Данные!$I$1:$IX$303,Данные!$A17,I$642)-Данные!$E17+IF($F$3="Использовать поправку",AL355,0),#N/A)</f>
        <v>#N/A</v>
      </c>
      <c r="J355" s="64" t="e">
        <f>IF(ISNUMBER(INDEX(Данные!$I$1:$IX$303,Данные!$A17,J$642)),INDEX(Данные!$I$1:$IX$303,Данные!$A17,J$642)-Данные!$F17+IF($F$3="Использовать поправку",AM355,0),#N/A)</f>
        <v>#N/A</v>
      </c>
      <c r="K355" s="62" t="str">
        <f t="shared" si="785"/>
        <v/>
      </c>
      <c r="L355" s="63" t="e">
        <f>IF(ISNUMBER(INDEX(Данные!$I$1:$IX$303,Данные!$A17,L$642)),INDEX(Данные!$I$1:$IX$303,Данные!$A17,L$642)-Данные!$E17+IF($F$4="Использовать поправку",AL355,0),#N/A)</f>
        <v>#N/A</v>
      </c>
      <c r="M355" s="64" t="e">
        <f>IF(ISNUMBER(INDEX(Данные!$I$1:$IX$303,Данные!$A17,M$642)),INDEX(Данные!$I$1:$IX$303,Данные!$A17,M$642)-Данные!$F17+IF($F$4="Использовать поправку",AM355,0),#N/A)</f>
        <v>#N/A</v>
      </c>
      <c r="N355" s="62" t="str">
        <f t="shared" si="786"/>
        <v/>
      </c>
      <c r="O355" s="63" t="e">
        <f>IF(ISNUMBER(INDEX(Данные!$I$1:$IX$303,Данные!$A17,O$642)),INDEX(Данные!$I$1:$IX$303,Данные!$A17,O$642)-Данные!$E17+IF($F$5="Использовать поправку",AL355,0),#N/A)</f>
        <v>#N/A</v>
      </c>
      <c r="P355" s="64" t="e">
        <f>IF(ISNUMBER(INDEX(Данные!$I$1:$IX$303,Данные!$A17,P$642)),INDEX(Данные!$I$1:$IX$303,Данные!$A17,P$642)-Данные!$F17+IF($F$5="Использовать поправку",AM355,0),#N/A)</f>
        <v>#N/A</v>
      </c>
      <c r="Q355" s="62" t="str">
        <f t="shared" si="787"/>
        <v/>
      </c>
      <c r="R355" s="63" t="e">
        <f>IF(ISNUMBER(INDEX(Данные!$I$1:$IX$303,Данные!$A17,R$642)),INDEX(Данные!$I$1:$IX$303,Данные!$A17,R$642)-Данные!$E17+IF($F$6="Использовать поправку",AL355,0),#N/A)</f>
        <v>#N/A</v>
      </c>
      <c r="S355" s="64" t="e">
        <f>IF(ISNUMBER(INDEX(Данные!$I$1:$IX$303,Данные!$A17,S$642)),INDEX(Данные!$I$1:$IX$303,Данные!$A17,S$642)-Данные!$F17+IF($F$6="Использовать поправку",AM355,0),#N/A)</f>
        <v>#N/A</v>
      </c>
      <c r="T355" s="62" t="str">
        <f t="shared" si="788"/>
        <v/>
      </c>
      <c r="U355" s="63" t="e">
        <f>IF(ISNUMBER(INDEX(Данные!$I$1:$IX$303,Данные!$A17,U$642)),INDEX(Данные!$I$1:$IX$303,Данные!$A17,U$642)-Данные!$E17+IF($F$7="Использовать поправку",AL355,0),#N/A)</f>
        <v>#N/A</v>
      </c>
      <c r="V355" s="64" t="e">
        <f>IF(ISNUMBER(INDEX(Данные!$I$1:$IX$303,Данные!$A17,V$642)),INDEX(Данные!$I$1:$IX$303,Данные!$A17,V$642)-Данные!$F17+IF($F$7="Использовать поправку",AM355,0),#N/A)</f>
        <v>#N/A</v>
      </c>
      <c r="W355" s="62" t="str">
        <f t="shared" si="789"/>
        <v/>
      </c>
      <c r="X355" s="63" t="e">
        <f>IF(ISNUMBER(INDEX(Данные!$I$1:$IX$303,Данные!$A17,X$642)),INDEX(Данные!$I$1:$IX$303,Данные!$A17,X$642)-Данные!$E17+IF($F$8="Использовать поправку",AL355,0),#N/A)</f>
        <v>#N/A</v>
      </c>
      <c r="Y355" s="64" t="e">
        <f>IF(ISNUMBER(INDEX(Данные!$I$1:$IX$303,Данные!$A17,Y$642)),INDEX(Данные!$I$1:$IX$303,Данные!$A17,Y$642)-Данные!$F17+IF($F$8="Использовать поправку",AM355,0),#N/A)</f>
        <v>#N/A</v>
      </c>
      <c r="Z355" s="62" t="str">
        <f t="shared" si="790"/>
        <v/>
      </c>
      <c r="AA355" s="63" t="e">
        <f>IF(ISNUMBER(INDEX(Данные!$I$1:$IX$303,Данные!$A17,AA$642)),INDEX(Данные!$I$1:$IX$303,Данные!$A17,AA$642)-Данные!$E17+IF($F$9="Использовать поправку",AL355,0),#N/A)</f>
        <v>#N/A</v>
      </c>
      <c r="AB355" s="64" t="e">
        <f>IF(ISNUMBER(INDEX(Данные!$I$1:$IX$303,Данные!$A17,AB$642)),INDEX(Данные!$I$1:$IX$303,Данные!$A17,AB$642)-Данные!$F17+IF($F$9="Использовать поправку",AM355,0),#N/A)</f>
        <v>#N/A</v>
      </c>
      <c r="AC355" s="62" t="str">
        <f t="shared" si="791"/>
        <v/>
      </c>
      <c r="AD355" s="63" t="e">
        <f>IF(ISNUMBER(INDEX(Данные!$I$1:$IX$303,Данные!$A17,AD$642)),INDEX(Данные!$I$1:$IX$303,Данные!$A17,AD$642)-Данные!$E17+IF($F$10="Использовать поправку",AL355,0),#N/A)</f>
        <v>#N/A</v>
      </c>
      <c r="AE355" s="64" t="e">
        <f>IF(ISNUMBER(INDEX(Данные!$I$1:$IX$303,Данные!$A17,AE$642)),INDEX(Данные!$I$1:$IX$303,Данные!$A17,AE$642)-Данные!$F17+IF($F$10="Использовать поправку",AM355,0),#N/A)</f>
        <v>#N/A</v>
      </c>
      <c r="AF355" s="62" t="str">
        <f t="shared" si="792"/>
        <v/>
      </c>
      <c r="AG355" s="63" t="e">
        <f>IF(ISNUMBER(INDEX(Данные!$I$1:$IX$303,Данные!$A17,AG$642)),INDEX(Данные!$I$1:$IX$303,Данные!$A17,AG$642)-Данные!$E17+IF($F$11="Использовать поправку",AL355,0),#N/A)</f>
        <v>#N/A</v>
      </c>
      <c r="AH355" s="64" t="e">
        <f>IF(ISNUMBER(INDEX(Данные!$I$1:$IX$303,Данные!$A17,AH$642)),INDEX(Данные!$I$1:$IX$303,Данные!$A17,AH$642)-Данные!$F17+IF($F$11="Использовать поправку",AM355,0),#N/A)</f>
        <v>#N/A</v>
      </c>
      <c r="AI355" s="62" t="str">
        <f t="shared" si="793"/>
        <v/>
      </c>
      <c r="AJ355" s="63" t="e">
        <f>IF(ISNUMBER(INDEX(Данные!$I$1:$IX$303,Данные!$A17,AJ$642)),INDEX(Данные!$I$1:$IX$303,Данные!$A17,AJ$642)-Данные!$E17+IF($F$12="Использовать поправку",AL355,0),#N/A)</f>
        <v>#N/A</v>
      </c>
      <c r="AK355" s="96" t="e">
        <f>IF(ISNUMBER(INDEX(Данные!$I$1:$IX$303,Данные!$A17,AK$642)),INDEX(Данные!$I$1:$IX$303,Данные!$A17,AK$642)-Данные!$F17+IF($F$12="Использовать поправку",AM355,0),#N/A)</f>
        <v>#N/A</v>
      </c>
      <c r="AL355" s="100" t="e">
        <f>INDEX(Данные!$I$1:$IX$303,Данные!$A17,AL$642+4)-INDEX(Данные!$I$1:$IX$303,Данные!$A17,AL$643+4)</f>
        <v>#VALUE!</v>
      </c>
      <c r="AM355" s="101" t="e">
        <f>INDEX(Данные!$I$1:$IX$303,Данные!$A17,AM$642+5)-INDEX(Данные!$I$1:$IX$303,Данные!$A17,AM$643+5)</f>
        <v>#VALUE!</v>
      </c>
      <c r="AO355" s="61">
        <v>7</v>
      </c>
      <c r="AP355" s="62" t="str">
        <f t="shared" si="794"/>
        <v/>
      </c>
      <c r="AQ355" s="63" t="e">
        <f>IF(ISNUMBER(INDEX(Данные!$I$1:$IX$303,Данные!$A17,AQ$642)),INDEX(Данные!$I$1:$IX$303,Данные!$A17,AQ$642)-Данные!$G17-AQ$643+IF($F$3="Использовать поправку",BT355,0),#N/A)</f>
        <v>#N/A</v>
      </c>
      <c r="AR355" s="64" t="e">
        <f>IF(ISNUMBER(INDEX(Данные!$I$1:$IX$303,Данные!$A17,AR$642)),INDEX(Данные!$I$1:$IX$303,Данные!$A17,AR$642)-Данные!$H17-AR$643+IF($F$3="Использовать поправку",BU355,0),#N/A)</f>
        <v>#N/A</v>
      </c>
      <c r="AS355" s="62" t="str">
        <f t="shared" si="795"/>
        <v/>
      </c>
      <c r="AT355" s="63" t="e">
        <f>IF(ISNUMBER(INDEX(Данные!$I$1:$IX$303,Данные!$A17,AT$642)),INDEX(Данные!$I$1:$IX$303,Данные!$A17,AT$642)-Данные!$G17-AT$643+IF($F$4="Использовать поправку",BT355,0),#N/A)</f>
        <v>#N/A</v>
      </c>
      <c r="AU355" s="64" t="e">
        <f>IF(ISNUMBER(INDEX(Данные!$I$1:$IX$303,Данные!$A17,AU$642)),INDEX(Данные!$I$1:$IX$303,Данные!$A17,AU$642)-Данные!$H17-AU$643+IF($F$4="Использовать поправку",BU355,0),#N/A)</f>
        <v>#N/A</v>
      </c>
      <c r="AV355" s="62" t="str">
        <f t="shared" si="796"/>
        <v/>
      </c>
      <c r="AW355" s="63" t="e">
        <f>IF(ISNUMBER(INDEX(Данные!$I$1:$IX$303,Данные!$A17,AW$642)),INDEX(Данные!$I$1:$IX$303,Данные!$A17,AW$642)-Данные!$G17-AW$643+IF($F$5="Использовать поправку",BT355,0),#N/A)</f>
        <v>#N/A</v>
      </c>
      <c r="AX355" s="64" t="e">
        <f>IF(ISNUMBER(INDEX(Данные!$I$1:$IX$303,Данные!$A17,AX$642)),INDEX(Данные!$I$1:$IX$303,Данные!$A17,AX$642)-Данные!$H17-AX$643+IF($F$5="Использовать поправку",BU355,0),#N/A)</f>
        <v>#N/A</v>
      </c>
      <c r="AY355" s="62" t="str">
        <f t="shared" si="797"/>
        <v/>
      </c>
      <c r="AZ355" s="63" t="e">
        <f>IF(ISNUMBER(INDEX(Данные!$I$1:$IX$303,Данные!$A17,AZ$642)),INDEX(Данные!$I$1:$IX$303,Данные!$A17,AZ$642)-Данные!$G17-AZ$643+IF($F$6="Использовать поправку",BT355,0),#N/A)</f>
        <v>#N/A</v>
      </c>
      <c r="BA355" s="64" t="e">
        <f>IF(ISNUMBER(INDEX(Данные!$I$1:$IX$303,Данные!$A17,BA$642)),INDEX(Данные!$I$1:$IX$303,Данные!$A17,BA$642)-Данные!$H17-BA$643+IF($F$6="Использовать поправку",BU355,0),#N/A)</f>
        <v>#N/A</v>
      </c>
      <c r="BB355" s="62" t="str">
        <f t="shared" si="798"/>
        <v/>
      </c>
      <c r="BC355" s="63" t="e">
        <f>IF(ISNUMBER(INDEX(Данные!$I$1:$IX$303,Данные!$A17,BC$642)),INDEX(Данные!$I$1:$IX$303,Данные!$A17,BC$642)-Данные!$G17-BC$643+IF($F$7="Использовать поправку",BT355,0),#N/A)</f>
        <v>#N/A</v>
      </c>
      <c r="BD355" s="64" t="e">
        <f>IF(ISNUMBER(INDEX(Данные!$I$1:$IX$303,Данные!$A17,BD$642)),INDEX(Данные!$I$1:$IX$303,Данные!$A17,BD$642)-Данные!$H17-BD$643+IF($F$7="Использовать поправку",BU355,0),#N/A)</f>
        <v>#N/A</v>
      </c>
      <c r="BE355" s="62" t="str">
        <f t="shared" si="799"/>
        <v/>
      </c>
      <c r="BF355" s="63" t="e">
        <f>IF(ISNUMBER(INDEX(Данные!$I$1:$IX$303,Данные!$A17,BF$642)),INDEX(Данные!$I$1:$IX$303,Данные!$A17,BF$642)-Данные!$G17-BF$643+IF($F$8="Использовать поправку",BT355,0),#N/A)</f>
        <v>#N/A</v>
      </c>
      <c r="BG355" s="64" t="e">
        <f>IF(ISNUMBER(INDEX(Данные!$I$1:$IX$303,Данные!$A17,BG$642)),INDEX(Данные!$I$1:$IX$303,Данные!$A17,BG$642)-Данные!$H17-BG$643+IF($F$8="Использовать поправку",BU355,0),#N/A)</f>
        <v>#N/A</v>
      </c>
      <c r="BH355" s="62" t="str">
        <f t="shared" si="800"/>
        <v/>
      </c>
      <c r="BI355" s="63" t="e">
        <f>IF(ISNUMBER(INDEX(Данные!$I$1:$IX$303,Данные!$A17,BI$642)),INDEX(Данные!$I$1:$IX$303,Данные!$A17,BI$642)-Данные!$G17-BI$643+IF($F$9="Использовать поправку",BT355,0),#N/A)</f>
        <v>#N/A</v>
      </c>
      <c r="BJ355" s="64" t="e">
        <f>IF(ISNUMBER(INDEX(Данные!$I$1:$IX$303,Данные!$A17,BJ$642)),INDEX(Данные!$I$1:$IX$303,Данные!$A17,BJ$642)-Данные!$H17-BJ$643+IF($F$9="Использовать поправку",BU355,0),#N/A)</f>
        <v>#N/A</v>
      </c>
      <c r="BK355" s="62" t="str">
        <f t="shared" si="801"/>
        <v/>
      </c>
      <c r="BL355" s="63" t="e">
        <f>IF(ISNUMBER(INDEX(Данные!$I$1:$IX$303,Данные!$A17,BL$642)),INDEX(Данные!$I$1:$IX$303,Данные!$A17,BL$642)-Данные!$G17-BL$643+IF($F$10="Использовать поправку",BT355,0),#N/A)</f>
        <v>#N/A</v>
      </c>
      <c r="BM355" s="64" t="e">
        <f>IF(ISNUMBER(INDEX(Данные!$I$1:$IX$303,Данные!$A17,BM$642)),INDEX(Данные!$I$1:$IX$303,Данные!$A17,BM$642)-Данные!$H17-BM$643+IF($F$10="Использовать поправку",BU355,0),#N/A)</f>
        <v>#N/A</v>
      </c>
      <c r="BN355" s="62" t="str">
        <f t="shared" si="802"/>
        <v/>
      </c>
      <c r="BO355" s="63" t="e">
        <f>IF(ISNUMBER(INDEX(Данные!$I$1:$IX$303,Данные!$A17,BO$642)),INDEX(Данные!$I$1:$IX$303,Данные!$A17,BO$642)-Данные!$G17-BO$643+IF($F$11="Использовать поправку",BT355,0),#N/A)</f>
        <v>#N/A</v>
      </c>
      <c r="BP355" s="64" t="e">
        <f>IF(ISNUMBER(INDEX(Данные!$I$1:$IX$303,Данные!$A17,BP$642)),INDEX(Данные!$I$1:$IX$303,Данные!$A17,BP$642)-Данные!$H17-BP$643+IF($F$11="Использовать поправку",BU355,0),#N/A)</f>
        <v>#N/A</v>
      </c>
      <c r="BQ355" s="62" t="str">
        <f t="shared" si="803"/>
        <v/>
      </c>
      <c r="BR355" s="63" t="e">
        <f>IF(ISNUMBER(INDEX(Данные!$I$1:$IX$303,Данные!$A17,BR$642)),INDEX(Данные!$I$1:$IX$303,Данные!$A17,BR$642)-Данные!$G17-BR$643+IF($F$12="Использовать поправку",BT355,0),#N/A)</f>
        <v>#N/A</v>
      </c>
      <c r="BS355" s="64" t="e">
        <f>IF(ISNUMBER(INDEX(Данные!$I$1:$IX$303,Данные!$A17,BS$642)),INDEX(Данные!$I$1:$IX$303,Данные!$A17,BS$642)-Данные!$H17-BS$643+IF($F$12="Использовать поправку",BU355,0),#N/A)</f>
        <v>#N/A</v>
      </c>
      <c r="BT355" s="100" t="e">
        <f>INDEX(Данные!$I$1:$IX$303,Данные!$A17,BT$642+8)-INDEX(Данные!$I$1:$IX$303,Данные!$A17,BT$643+8)</f>
        <v>#VALUE!</v>
      </c>
      <c r="BU355" s="101" t="e">
        <f>INDEX(Данные!$I$1:$IX$303,Данные!$A17,BU$642+9)-INDEX(Данные!$I$1:$IX$303,Данные!$A17,BU$643+9)</f>
        <v>#VALUE!</v>
      </c>
    </row>
    <row r="356" spans="7:73" x14ac:dyDescent="0.25">
      <c r="G356" s="61">
        <v>7.5</v>
      </c>
      <c r="H356" s="62" t="str">
        <f t="shared" si="784"/>
        <v/>
      </c>
      <c r="I356" s="63" t="e">
        <f>IF(ISNUMBER(INDEX(Данные!$I$1:$IX$303,Данные!$A18,I$642)),INDEX(Данные!$I$1:$IX$303,Данные!$A18,I$642)-Данные!$E18+IF($F$3="Использовать поправку",AL356,0),#N/A)</f>
        <v>#N/A</v>
      </c>
      <c r="J356" s="64" t="e">
        <f>IF(ISNUMBER(INDEX(Данные!$I$1:$IX$303,Данные!$A18,J$642)),INDEX(Данные!$I$1:$IX$303,Данные!$A18,J$642)-Данные!$F18+IF($F$3="Использовать поправку",AM356,0),#N/A)</f>
        <v>#N/A</v>
      </c>
      <c r="K356" s="62" t="str">
        <f t="shared" si="785"/>
        <v/>
      </c>
      <c r="L356" s="63" t="e">
        <f>IF(ISNUMBER(INDEX(Данные!$I$1:$IX$303,Данные!$A18,L$642)),INDEX(Данные!$I$1:$IX$303,Данные!$A18,L$642)-Данные!$E18+IF($F$4="Использовать поправку",AL356,0),#N/A)</f>
        <v>#N/A</v>
      </c>
      <c r="M356" s="64" t="e">
        <f>IF(ISNUMBER(INDEX(Данные!$I$1:$IX$303,Данные!$A18,M$642)),INDEX(Данные!$I$1:$IX$303,Данные!$A18,M$642)-Данные!$F18+IF($F$4="Использовать поправку",AM356,0),#N/A)</f>
        <v>#N/A</v>
      </c>
      <c r="N356" s="62" t="str">
        <f t="shared" si="786"/>
        <v/>
      </c>
      <c r="O356" s="63" t="e">
        <f>IF(ISNUMBER(INDEX(Данные!$I$1:$IX$303,Данные!$A18,O$642)),INDEX(Данные!$I$1:$IX$303,Данные!$A18,O$642)-Данные!$E18+IF($F$5="Использовать поправку",AL356,0),#N/A)</f>
        <v>#N/A</v>
      </c>
      <c r="P356" s="64" t="e">
        <f>IF(ISNUMBER(INDEX(Данные!$I$1:$IX$303,Данные!$A18,P$642)),INDEX(Данные!$I$1:$IX$303,Данные!$A18,P$642)-Данные!$F18+IF($F$5="Использовать поправку",AM356,0),#N/A)</f>
        <v>#N/A</v>
      </c>
      <c r="Q356" s="62" t="str">
        <f t="shared" si="787"/>
        <v/>
      </c>
      <c r="R356" s="63" t="e">
        <f>IF(ISNUMBER(INDEX(Данные!$I$1:$IX$303,Данные!$A18,R$642)),INDEX(Данные!$I$1:$IX$303,Данные!$A18,R$642)-Данные!$E18+IF($F$6="Использовать поправку",AL356,0),#N/A)</f>
        <v>#N/A</v>
      </c>
      <c r="S356" s="64" t="e">
        <f>IF(ISNUMBER(INDEX(Данные!$I$1:$IX$303,Данные!$A18,S$642)),INDEX(Данные!$I$1:$IX$303,Данные!$A18,S$642)-Данные!$F18+IF($F$6="Использовать поправку",AM356,0),#N/A)</f>
        <v>#N/A</v>
      </c>
      <c r="T356" s="62" t="str">
        <f t="shared" si="788"/>
        <v/>
      </c>
      <c r="U356" s="63" t="e">
        <f>IF(ISNUMBER(INDEX(Данные!$I$1:$IX$303,Данные!$A18,U$642)),INDEX(Данные!$I$1:$IX$303,Данные!$A18,U$642)-Данные!$E18+IF($F$7="Использовать поправку",AL356,0),#N/A)</f>
        <v>#N/A</v>
      </c>
      <c r="V356" s="64" t="e">
        <f>IF(ISNUMBER(INDEX(Данные!$I$1:$IX$303,Данные!$A18,V$642)),INDEX(Данные!$I$1:$IX$303,Данные!$A18,V$642)-Данные!$F18+IF($F$7="Использовать поправку",AM356,0),#N/A)</f>
        <v>#N/A</v>
      </c>
      <c r="W356" s="62" t="str">
        <f t="shared" si="789"/>
        <v/>
      </c>
      <c r="X356" s="63" t="e">
        <f>IF(ISNUMBER(INDEX(Данные!$I$1:$IX$303,Данные!$A18,X$642)),INDEX(Данные!$I$1:$IX$303,Данные!$A18,X$642)-Данные!$E18+IF($F$8="Использовать поправку",AL356,0),#N/A)</f>
        <v>#N/A</v>
      </c>
      <c r="Y356" s="64" t="e">
        <f>IF(ISNUMBER(INDEX(Данные!$I$1:$IX$303,Данные!$A18,Y$642)),INDEX(Данные!$I$1:$IX$303,Данные!$A18,Y$642)-Данные!$F18+IF($F$8="Использовать поправку",AM356,0),#N/A)</f>
        <v>#N/A</v>
      </c>
      <c r="Z356" s="62" t="str">
        <f t="shared" si="790"/>
        <v/>
      </c>
      <c r="AA356" s="63" t="e">
        <f>IF(ISNUMBER(INDEX(Данные!$I$1:$IX$303,Данные!$A18,AA$642)),INDEX(Данные!$I$1:$IX$303,Данные!$A18,AA$642)-Данные!$E18+IF($F$9="Использовать поправку",AL356,0),#N/A)</f>
        <v>#N/A</v>
      </c>
      <c r="AB356" s="64" t="e">
        <f>IF(ISNUMBER(INDEX(Данные!$I$1:$IX$303,Данные!$A18,AB$642)),INDEX(Данные!$I$1:$IX$303,Данные!$A18,AB$642)-Данные!$F18+IF($F$9="Использовать поправку",AM356,0),#N/A)</f>
        <v>#N/A</v>
      </c>
      <c r="AC356" s="62" t="str">
        <f t="shared" si="791"/>
        <v/>
      </c>
      <c r="AD356" s="63" t="e">
        <f>IF(ISNUMBER(INDEX(Данные!$I$1:$IX$303,Данные!$A18,AD$642)),INDEX(Данные!$I$1:$IX$303,Данные!$A18,AD$642)-Данные!$E18+IF($F$10="Использовать поправку",AL356,0),#N/A)</f>
        <v>#N/A</v>
      </c>
      <c r="AE356" s="64" t="e">
        <f>IF(ISNUMBER(INDEX(Данные!$I$1:$IX$303,Данные!$A18,AE$642)),INDEX(Данные!$I$1:$IX$303,Данные!$A18,AE$642)-Данные!$F18+IF($F$10="Использовать поправку",AM356,0),#N/A)</f>
        <v>#N/A</v>
      </c>
      <c r="AF356" s="62" t="str">
        <f t="shared" si="792"/>
        <v/>
      </c>
      <c r="AG356" s="63" t="e">
        <f>IF(ISNUMBER(INDEX(Данные!$I$1:$IX$303,Данные!$A18,AG$642)),INDEX(Данные!$I$1:$IX$303,Данные!$A18,AG$642)-Данные!$E18+IF($F$11="Использовать поправку",AL356,0),#N/A)</f>
        <v>#N/A</v>
      </c>
      <c r="AH356" s="64" t="e">
        <f>IF(ISNUMBER(INDEX(Данные!$I$1:$IX$303,Данные!$A18,AH$642)),INDEX(Данные!$I$1:$IX$303,Данные!$A18,AH$642)-Данные!$F18+IF($F$11="Использовать поправку",AM356,0),#N/A)</f>
        <v>#N/A</v>
      </c>
      <c r="AI356" s="62" t="str">
        <f t="shared" si="793"/>
        <v/>
      </c>
      <c r="AJ356" s="63" t="e">
        <f>IF(ISNUMBER(INDEX(Данные!$I$1:$IX$303,Данные!$A18,AJ$642)),INDEX(Данные!$I$1:$IX$303,Данные!$A18,AJ$642)-Данные!$E18+IF($F$12="Использовать поправку",AL356,0),#N/A)</f>
        <v>#N/A</v>
      </c>
      <c r="AK356" s="96" t="e">
        <f>IF(ISNUMBER(INDEX(Данные!$I$1:$IX$303,Данные!$A18,AK$642)),INDEX(Данные!$I$1:$IX$303,Данные!$A18,AK$642)-Данные!$F18+IF($F$12="Использовать поправку",AM356,0),#N/A)</f>
        <v>#N/A</v>
      </c>
      <c r="AL356" s="100" t="e">
        <f>INDEX(Данные!$I$1:$IX$303,Данные!$A18,AL$642+4)-INDEX(Данные!$I$1:$IX$303,Данные!$A18,AL$643+4)</f>
        <v>#VALUE!</v>
      </c>
      <c r="AM356" s="101" t="e">
        <f>INDEX(Данные!$I$1:$IX$303,Данные!$A18,AM$642+5)-INDEX(Данные!$I$1:$IX$303,Данные!$A18,AM$643+5)</f>
        <v>#VALUE!</v>
      </c>
      <c r="AO356" s="61">
        <v>7.5</v>
      </c>
      <c r="AP356" s="62" t="str">
        <f t="shared" si="794"/>
        <v/>
      </c>
      <c r="AQ356" s="63" t="e">
        <f>IF(ISNUMBER(INDEX(Данные!$I$1:$IX$303,Данные!$A18,AQ$642)),INDEX(Данные!$I$1:$IX$303,Данные!$A18,AQ$642)-Данные!$G18-AQ$643+IF($F$3="Использовать поправку",BT356,0),#N/A)</f>
        <v>#N/A</v>
      </c>
      <c r="AR356" s="64" t="e">
        <f>IF(ISNUMBER(INDEX(Данные!$I$1:$IX$303,Данные!$A18,AR$642)),INDEX(Данные!$I$1:$IX$303,Данные!$A18,AR$642)-Данные!$H18-AR$643+IF($F$3="Использовать поправку",BU356,0),#N/A)</f>
        <v>#N/A</v>
      </c>
      <c r="AS356" s="62" t="str">
        <f t="shared" si="795"/>
        <v/>
      </c>
      <c r="AT356" s="63" t="e">
        <f>IF(ISNUMBER(INDEX(Данные!$I$1:$IX$303,Данные!$A18,AT$642)),INDEX(Данные!$I$1:$IX$303,Данные!$A18,AT$642)-Данные!$G18-AT$643+IF($F$4="Использовать поправку",BT356,0),#N/A)</f>
        <v>#N/A</v>
      </c>
      <c r="AU356" s="64" t="e">
        <f>IF(ISNUMBER(INDEX(Данные!$I$1:$IX$303,Данные!$A18,AU$642)),INDEX(Данные!$I$1:$IX$303,Данные!$A18,AU$642)-Данные!$H18-AU$643+IF($F$4="Использовать поправку",BU356,0),#N/A)</f>
        <v>#N/A</v>
      </c>
      <c r="AV356" s="62" t="str">
        <f t="shared" si="796"/>
        <v/>
      </c>
      <c r="AW356" s="63" t="e">
        <f>IF(ISNUMBER(INDEX(Данные!$I$1:$IX$303,Данные!$A18,AW$642)),INDEX(Данные!$I$1:$IX$303,Данные!$A18,AW$642)-Данные!$G18-AW$643+IF($F$5="Использовать поправку",BT356,0),#N/A)</f>
        <v>#N/A</v>
      </c>
      <c r="AX356" s="64" t="e">
        <f>IF(ISNUMBER(INDEX(Данные!$I$1:$IX$303,Данные!$A18,AX$642)),INDEX(Данные!$I$1:$IX$303,Данные!$A18,AX$642)-Данные!$H18-AX$643+IF($F$5="Использовать поправку",BU356,0),#N/A)</f>
        <v>#N/A</v>
      </c>
      <c r="AY356" s="62" t="str">
        <f t="shared" si="797"/>
        <v/>
      </c>
      <c r="AZ356" s="63" t="e">
        <f>IF(ISNUMBER(INDEX(Данные!$I$1:$IX$303,Данные!$A18,AZ$642)),INDEX(Данные!$I$1:$IX$303,Данные!$A18,AZ$642)-Данные!$G18-AZ$643+IF($F$6="Использовать поправку",BT356,0),#N/A)</f>
        <v>#N/A</v>
      </c>
      <c r="BA356" s="64" t="e">
        <f>IF(ISNUMBER(INDEX(Данные!$I$1:$IX$303,Данные!$A18,BA$642)),INDEX(Данные!$I$1:$IX$303,Данные!$A18,BA$642)-Данные!$H18-BA$643+IF($F$6="Использовать поправку",BU356,0),#N/A)</f>
        <v>#N/A</v>
      </c>
      <c r="BB356" s="62" t="str">
        <f t="shared" si="798"/>
        <v/>
      </c>
      <c r="BC356" s="63" t="e">
        <f>IF(ISNUMBER(INDEX(Данные!$I$1:$IX$303,Данные!$A18,BC$642)),INDEX(Данные!$I$1:$IX$303,Данные!$A18,BC$642)-Данные!$G18-BC$643+IF($F$7="Использовать поправку",BT356,0),#N/A)</f>
        <v>#N/A</v>
      </c>
      <c r="BD356" s="64" t="e">
        <f>IF(ISNUMBER(INDEX(Данные!$I$1:$IX$303,Данные!$A18,BD$642)),INDEX(Данные!$I$1:$IX$303,Данные!$A18,BD$642)-Данные!$H18-BD$643+IF($F$7="Использовать поправку",BU356,0),#N/A)</f>
        <v>#N/A</v>
      </c>
      <c r="BE356" s="62" t="str">
        <f t="shared" si="799"/>
        <v/>
      </c>
      <c r="BF356" s="63" t="e">
        <f>IF(ISNUMBER(INDEX(Данные!$I$1:$IX$303,Данные!$A18,BF$642)),INDEX(Данные!$I$1:$IX$303,Данные!$A18,BF$642)-Данные!$G18-BF$643+IF($F$8="Использовать поправку",BT356,0),#N/A)</f>
        <v>#N/A</v>
      </c>
      <c r="BG356" s="64" t="e">
        <f>IF(ISNUMBER(INDEX(Данные!$I$1:$IX$303,Данные!$A18,BG$642)),INDEX(Данные!$I$1:$IX$303,Данные!$A18,BG$642)-Данные!$H18-BG$643+IF($F$8="Использовать поправку",BU356,0),#N/A)</f>
        <v>#N/A</v>
      </c>
      <c r="BH356" s="62" t="str">
        <f t="shared" si="800"/>
        <v/>
      </c>
      <c r="BI356" s="63" t="e">
        <f>IF(ISNUMBER(INDEX(Данные!$I$1:$IX$303,Данные!$A18,BI$642)),INDEX(Данные!$I$1:$IX$303,Данные!$A18,BI$642)-Данные!$G18-BI$643+IF($F$9="Использовать поправку",BT356,0),#N/A)</f>
        <v>#N/A</v>
      </c>
      <c r="BJ356" s="64" t="e">
        <f>IF(ISNUMBER(INDEX(Данные!$I$1:$IX$303,Данные!$A18,BJ$642)),INDEX(Данные!$I$1:$IX$303,Данные!$A18,BJ$642)-Данные!$H18-BJ$643+IF($F$9="Использовать поправку",BU356,0),#N/A)</f>
        <v>#N/A</v>
      </c>
      <c r="BK356" s="62" t="str">
        <f t="shared" si="801"/>
        <v/>
      </c>
      <c r="BL356" s="63" t="e">
        <f>IF(ISNUMBER(INDEX(Данные!$I$1:$IX$303,Данные!$A18,BL$642)),INDEX(Данные!$I$1:$IX$303,Данные!$A18,BL$642)-Данные!$G18-BL$643+IF($F$10="Использовать поправку",BT356,0),#N/A)</f>
        <v>#N/A</v>
      </c>
      <c r="BM356" s="64" t="e">
        <f>IF(ISNUMBER(INDEX(Данные!$I$1:$IX$303,Данные!$A18,BM$642)),INDEX(Данные!$I$1:$IX$303,Данные!$A18,BM$642)-Данные!$H18-BM$643+IF($F$10="Использовать поправку",BU356,0),#N/A)</f>
        <v>#N/A</v>
      </c>
      <c r="BN356" s="62" t="str">
        <f t="shared" si="802"/>
        <v/>
      </c>
      <c r="BO356" s="63" t="e">
        <f>IF(ISNUMBER(INDEX(Данные!$I$1:$IX$303,Данные!$A18,BO$642)),INDEX(Данные!$I$1:$IX$303,Данные!$A18,BO$642)-Данные!$G18-BO$643+IF($F$11="Использовать поправку",BT356,0),#N/A)</f>
        <v>#N/A</v>
      </c>
      <c r="BP356" s="64" t="e">
        <f>IF(ISNUMBER(INDEX(Данные!$I$1:$IX$303,Данные!$A18,BP$642)),INDEX(Данные!$I$1:$IX$303,Данные!$A18,BP$642)-Данные!$H18-BP$643+IF($F$11="Использовать поправку",BU356,0),#N/A)</f>
        <v>#N/A</v>
      </c>
      <c r="BQ356" s="62" t="str">
        <f t="shared" si="803"/>
        <v/>
      </c>
      <c r="BR356" s="63" t="e">
        <f>IF(ISNUMBER(INDEX(Данные!$I$1:$IX$303,Данные!$A18,BR$642)),INDEX(Данные!$I$1:$IX$303,Данные!$A18,BR$642)-Данные!$G18-BR$643+IF($F$12="Использовать поправку",BT356,0),#N/A)</f>
        <v>#N/A</v>
      </c>
      <c r="BS356" s="64" t="e">
        <f>IF(ISNUMBER(INDEX(Данные!$I$1:$IX$303,Данные!$A18,BS$642)),INDEX(Данные!$I$1:$IX$303,Данные!$A18,BS$642)-Данные!$H18-BS$643+IF($F$12="Использовать поправку",BU356,0),#N/A)</f>
        <v>#N/A</v>
      </c>
      <c r="BT356" s="100" t="e">
        <f>INDEX(Данные!$I$1:$IX$303,Данные!$A18,BT$642+8)-INDEX(Данные!$I$1:$IX$303,Данные!$A18,BT$643+8)</f>
        <v>#VALUE!</v>
      </c>
      <c r="BU356" s="101" t="e">
        <f>INDEX(Данные!$I$1:$IX$303,Данные!$A18,BU$642+9)-INDEX(Данные!$I$1:$IX$303,Данные!$A18,BU$643+9)</f>
        <v>#VALUE!</v>
      </c>
    </row>
    <row r="357" spans="7:73" x14ac:dyDescent="0.25">
      <c r="G357" s="61">
        <v>8</v>
      </c>
      <c r="H357" s="62" t="str">
        <f t="shared" si="784"/>
        <v/>
      </c>
      <c r="I357" s="63" t="e">
        <f>IF(ISNUMBER(INDEX(Данные!$I$1:$IX$303,Данные!$A19,I$642)),INDEX(Данные!$I$1:$IX$303,Данные!$A19,I$642)-Данные!$E19+IF($F$3="Использовать поправку",AL357,0),#N/A)</f>
        <v>#N/A</v>
      </c>
      <c r="J357" s="64" t="e">
        <f>IF(ISNUMBER(INDEX(Данные!$I$1:$IX$303,Данные!$A19,J$642)),INDEX(Данные!$I$1:$IX$303,Данные!$A19,J$642)-Данные!$F19+IF($F$3="Использовать поправку",AM357,0),#N/A)</f>
        <v>#N/A</v>
      </c>
      <c r="K357" s="62" t="str">
        <f t="shared" si="785"/>
        <v/>
      </c>
      <c r="L357" s="63" t="e">
        <f>IF(ISNUMBER(INDEX(Данные!$I$1:$IX$303,Данные!$A19,L$642)),INDEX(Данные!$I$1:$IX$303,Данные!$A19,L$642)-Данные!$E19+IF($F$4="Использовать поправку",AL357,0),#N/A)</f>
        <v>#N/A</v>
      </c>
      <c r="M357" s="64" t="e">
        <f>IF(ISNUMBER(INDEX(Данные!$I$1:$IX$303,Данные!$A19,M$642)),INDEX(Данные!$I$1:$IX$303,Данные!$A19,M$642)-Данные!$F19+IF($F$4="Использовать поправку",AM357,0),#N/A)</f>
        <v>#N/A</v>
      </c>
      <c r="N357" s="62" t="str">
        <f t="shared" si="786"/>
        <v/>
      </c>
      <c r="O357" s="63" t="e">
        <f>IF(ISNUMBER(INDEX(Данные!$I$1:$IX$303,Данные!$A19,O$642)),INDEX(Данные!$I$1:$IX$303,Данные!$A19,O$642)-Данные!$E19+IF($F$5="Использовать поправку",AL357,0),#N/A)</f>
        <v>#N/A</v>
      </c>
      <c r="P357" s="64" t="e">
        <f>IF(ISNUMBER(INDEX(Данные!$I$1:$IX$303,Данные!$A19,P$642)),INDEX(Данные!$I$1:$IX$303,Данные!$A19,P$642)-Данные!$F19+IF($F$5="Использовать поправку",AM357,0),#N/A)</f>
        <v>#N/A</v>
      </c>
      <c r="Q357" s="62" t="str">
        <f t="shared" si="787"/>
        <v/>
      </c>
      <c r="R357" s="63" t="e">
        <f>IF(ISNUMBER(INDEX(Данные!$I$1:$IX$303,Данные!$A19,R$642)),INDEX(Данные!$I$1:$IX$303,Данные!$A19,R$642)-Данные!$E19+IF($F$6="Использовать поправку",AL357,0),#N/A)</f>
        <v>#N/A</v>
      </c>
      <c r="S357" s="64" t="e">
        <f>IF(ISNUMBER(INDEX(Данные!$I$1:$IX$303,Данные!$A19,S$642)),INDEX(Данные!$I$1:$IX$303,Данные!$A19,S$642)-Данные!$F19+IF($F$6="Использовать поправку",AM357,0),#N/A)</f>
        <v>#N/A</v>
      </c>
      <c r="T357" s="62" t="str">
        <f t="shared" si="788"/>
        <v/>
      </c>
      <c r="U357" s="63" t="e">
        <f>IF(ISNUMBER(INDEX(Данные!$I$1:$IX$303,Данные!$A19,U$642)),INDEX(Данные!$I$1:$IX$303,Данные!$A19,U$642)-Данные!$E19+IF($F$7="Использовать поправку",AL357,0),#N/A)</f>
        <v>#N/A</v>
      </c>
      <c r="V357" s="64" t="e">
        <f>IF(ISNUMBER(INDEX(Данные!$I$1:$IX$303,Данные!$A19,V$642)),INDEX(Данные!$I$1:$IX$303,Данные!$A19,V$642)-Данные!$F19+IF($F$7="Использовать поправку",AM357,0),#N/A)</f>
        <v>#N/A</v>
      </c>
      <c r="W357" s="62" t="str">
        <f t="shared" si="789"/>
        <v/>
      </c>
      <c r="X357" s="63" t="e">
        <f>IF(ISNUMBER(INDEX(Данные!$I$1:$IX$303,Данные!$A19,X$642)),INDEX(Данные!$I$1:$IX$303,Данные!$A19,X$642)-Данные!$E19+IF($F$8="Использовать поправку",AL357,0),#N/A)</f>
        <v>#N/A</v>
      </c>
      <c r="Y357" s="64" t="e">
        <f>IF(ISNUMBER(INDEX(Данные!$I$1:$IX$303,Данные!$A19,Y$642)),INDEX(Данные!$I$1:$IX$303,Данные!$A19,Y$642)-Данные!$F19+IF($F$8="Использовать поправку",AM357,0),#N/A)</f>
        <v>#N/A</v>
      </c>
      <c r="Z357" s="62" t="str">
        <f t="shared" si="790"/>
        <v/>
      </c>
      <c r="AA357" s="63" t="e">
        <f>IF(ISNUMBER(INDEX(Данные!$I$1:$IX$303,Данные!$A19,AA$642)),INDEX(Данные!$I$1:$IX$303,Данные!$A19,AA$642)-Данные!$E19+IF($F$9="Использовать поправку",AL357,0),#N/A)</f>
        <v>#N/A</v>
      </c>
      <c r="AB357" s="64" t="e">
        <f>IF(ISNUMBER(INDEX(Данные!$I$1:$IX$303,Данные!$A19,AB$642)),INDEX(Данные!$I$1:$IX$303,Данные!$A19,AB$642)-Данные!$F19+IF($F$9="Использовать поправку",AM357,0),#N/A)</f>
        <v>#N/A</v>
      </c>
      <c r="AC357" s="62" t="str">
        <f t="shared" si="791"/>
        <v/>
      </c>
      <c r="AD357" s="63" t="e">
        <f>IF(ISNUMBER(INDEX(Данные!$I$1:$IX$303,Данные!$A19,AD$642)),INDEX(Данные!$I$1:$IX$303,Данные!$A19,AD$642)-Данные!$E19+IF($F$10="Использовать поправку",AL357,0),#N/A)</f>
        <v>#N/A</v>
      </c>
      <c r="AE357" s="64" t="e">
        <f>IF(ISNUMBER(INDEX(Данные!$I$1:$IX$303,Данные!$A19,AE$642)),INDEX(Данные!$I$1:$IX$303,Данные!$A19,AE$642)-Данные!$F19+IF($F$10="Использовать поправку",AM357,0),#N/A)</f>
        <v>#N/A</v>
      </c>
      <c r="AF357" s="62" t="str">
        <f t="shared" si="792"/>
        <v/>
      </c>
      <c r="AG357" s="63" t="e">
        <f>IF(ISNUMBER(INDEX(Данные!$I$1:$IX$303,Данные!$A19,AG$642)),INDEX(Данные!$I$1:$IX$303,Данные!$A19,AG$642)-Данные!$E19+IF($F$11="Использовать поправку",AL357,0),#N/A)</f>
        <v>#N/A</v>
      </c>
      <c r="AH357" s="64" t="e">
        <f>IF(ISNUMBER(INDEX(Данные!$I$1:$IX$303,Данные!$A19,AH$642)),INDEX(Данные!$I$1:$IX$303,Данные!$A19,AH$642)-Данные!$F19+IF($F$11="Использовать поправку",AM357,0),#N/A)</f>
        <v>#N/A</v>
      </c>
      <c r="AI357" s="62" t="str">
        <f t="shared" si="793"/>
        <v/>
      </c>
      <c r="AJ357" s="63" t="e">
        <f>IF(ISNUMBER(INDEX(Данные!$I$1:$IX$303,Данные!$A19,AJ$642)),INDEX(Данные!$I$1:$IX$303,Данные!$A19,AJ$642)-Данные!$E19+IF($F$12="Использовать поправку",AL357,0),#N/A)</f>
        <v>#N/A</v>
      </c>
      <c r="AK357" s="96" t="e">
        <f>IF(ISNUMBER(INDEX(Данные!$I$1:$IX$303,Данные!$A19,AK$642)),INDEX(Данные!$I$1:$IX$303,Данные!$A19,AK$642)-Данные!$F19+IF($F$12="Использовать поправку",AM357,0),#N/A)</f>
        <v>#N/A</v>
      </c>
      <c r="AL357" s="100" t="e">
        <f>INDEX(Данные!$I$1:$IX$303,Данные!$A19,AL$642+4)-INDEX(Данные!$I$1:$IX$303,Данные!$A19,AL$643+4)</f>
        <v>#VALUE!</v>
      </c>
      <c r="AM357" s="101" t="e">
        <f>INDEX(Данные!$I$1:$IX$303,Данные!$A19,AM$642+5)-INDEX(Данные!$I$1:$IX$303,Данные!$A19,AM$643+5)</f>
        <v>#VALUE!</v>
      </c>
      <c r="AO357" s="61">
        <v>8</v>
      </c>
      <c r="AP357" s="62" t="str">
        <f t="shared" si="794"/>
        <v/>
      </c>
      <c r="AQ357" s="63" t="e">
        <f>IF(ISNUMBER(INDEX(Данные!$I$1:$IX$303,Данные!$A19,AQ$642)),INDEX(Данные!$I$1:$IX$303,Данные!$A19,AQ$642)-Данные!$G19-AQ$643+IF($F$3="Использовать поправку",BT357,0),#N/A)</f>
        <v>#N/A</v>
      </c>
      <c r="AR357" s="64" t="e">
        <f>IF(ISNUMBER(INDEX(Данные!$I$1:$IX$303,Данные!$A19,AR$642)),INDEX(Данные!$I$1:$IX$303,Данные!$A19,AR$642)-Данные!$H19-AR$643+IF($F$3="Использовать поправку",BU357,0),#N/A)</f>
        <v>#N/A</v>
      </c>
      <c r="AS357" s="62" t="str">
        <f t="shared" si="795"/>
        <v/>
      </c>
      <c r="AT357" s="63" t="e">
        <f>IF(ISNUMBER(INDEX(Данные!$I$1:$IX$303,Данные!$A19,AT$642)),INDEX(Данные!$I$1:$IX$303,Данные!$A19,AT$642)-Данные!$G19-AT$643+IF($F$4="Использовать поправку",BT357,0),#N/A)</f>
        <v>#N/A</v>
      </c>
      <c r="AU357" s="64" t="e">
        <f>IF(ISNUMBER(INDEX(Данные!$I$1:$IX$303,Данные!$A19,AU$642)),INDEX(Данные!$I$1:$IX$303,Данные!$A19,AU$642)-Данные!$H19-AU$643+IF($F$4="Использовать поправку",BU357,0),#N/A)</f>
        <v>#N/A</v>
      </c>
      <c r="AV357" s="62" t="str">
        <f t="shared" si="796"/>
        <v/>
      </c>
      <c r="AW357" s="63" t="e">
        <f>IF(ISNUMBER(INDEX(Данные!$I$1:$IX$303,Данные!$A19,AW$642)),INDEX(Данные!$I$1:$IX$303,Данные!$A19,AW$642)-Данные!$G19-AW$643+IF($F$5="Использовать поправку",BT357,0),#N/A)</f>
        <v>#N/A</v>
      </c>
      <c r="AX357" s="64" t="e">
        <f>IF(ISNUMBER(INDEX(Данные!$I$1:$IX$303,Данные!$A19,AX$642)),INDEX(Данные!$I$1:$IX$303,Данные!$A19,AX$642)-Данные!$H19-AX$643+IF($F$5="Использовать поправку",BU357,0),#N/A)</f>
        <v>#N/A</v>
      </c>
      <c r="AY357" s="62" t="str">
        <f t="shared" si="797"/>
        <v/>
      </c>
      <c r="AZ357" s="63" t="e">
        <f>IF(ISNUMBER(INDEX(Данные!$I$1:$IX$303,Данные!$A19,AZ$642)),INDEX(Данные!$I$1:$IX$303,Данные!$A19,AZ$642)-Данные!$G19-AZ$643+IF($F$6="Использовать поправку",BT357,0),#N/A)</f>
        <v>#N/A</v>
      </c>
      <c r="BA357" s="64" t="e">
        <f>IF(ISNUMBER(INDEX(Данные!$I$1:$IX$303,Данные!$A19,BA$642)),INDEX(Данные!$I$1:$IX$303,Данные!$A19,BA$642)-Данные!$H19-BA$643+IF($F$6="Использовать поправку",BU357,0),#N/A)</f>
        <v>#N/A</v>
      </c>
      <c r="BB357" s="62" t="str">
        <f t="shared" si="798"/>
        <v/>
      </c>
      <c r="BC357" s="63" t="e">
        <f>IF(ISNUMBER(INDEX(Данные!$I$1:$IX$303,Данные!$A19,BC$642)),INDEX(Данные!$I$1:$IX$303,Данные!$A19,BC$642)-Данные!$G19-BC$643+IF($F$7="Использовать поправку",BT357,0),#N/A)</f>
        <v>#N/A</v>
      </c>
      <c r="BD357" s="64" t="e">
        <f>IF(ISNUMBER(INDEX(Данные!$I$1:$IX$303,Данные!$A19,BD$642)),INDEX(Данные!$I$1:$IX$303,Данные!$A19,BD$642)-Данные!$H19-BD$643+IF($F$7="Использовать поправку",BU357,0),#N/A)</f>
        <v>#N/A</v>
      </c>
      <c r="BE357" s="62" t="str">
        <f t="shared" si="799"/>
        <v/>
      </c>
      <c r="BF357" s="63" t="e">
        <f>IF(ISNUMBER(INDEX(Данные!$I$1:$IX$303,Данные!$A19,BF$642)),INDEX(Данные!$I$1:$IX$303,Данные!$A19,BF$642)-Данные!$G19-BF$643+IF($F$8="Использовать поправку",BT357,0),#N/A)</f>
        <v>#N/A</v>
      </c>
      <c r="BG357" s="64" t="e">
        <f>IF(ISNUMBER(INDEX(Данные!$I$1:$IX$303,Данные!$A19,BG$642)),INDEX(Данные!$I$1:$IX$303,Данные!$A19,BG$642)-Данные!$H19-BG$643+IF($F$8="Использовать поправку",BU357,0),#N/A)</f>
        <v>#N/A</v>
      </c>
      <c r="BH357" s="62" t="str">
        <f t="shared" si="800"/>
        <v/>
      </c>
      <c r="BI357" s="63" t="e">
        <f>IF(ISNUMBER(INDEX(Данные!$I$1:$IX$303,Данные!$A19,BI$642)),INDEX(Данные!$I$1:$IX$303,Данные!$A19,BI$642)-Данные!$G19-BI$643+IF($F$9="Использовать поправку",BT357,0),#N/A)</f>
        <v>#N/A</v>
      </c>
      <c r="BJ357" s="64" t="e">
        <f>IF(ISNUMBER(INDEX(Данные!$I$1:$IX$303,Данные!$A19,BJ$642)),INDEX(Данные!$I$1:$IX$303,Данные!$A19,BJ$642)-Данные!$H19-BJ$643+IF($F$9="Использовать поправку",BU357,0),#N/A)</f>
        <v>#N/A</v>
      </c>
      <c r="BK357" s="62" t="str">
        <f t="shared" si="801"/>
        <v/>
      </c>
      <c r="BL357" s="63" t="e">
        <f>IF(ISNUMBER(INDEX(Данные!$I$1:$IX$303,Данные!$A19,BL$642)),INDEX(Данные!$I$1:$IX$303,Данные!$A19,BL$642)-Данные!$G19-BL$643+IF($F$10="Использовать поправку",BT357,0),#N/A)</f>
        <v>#N/A</v>
      </c>
      <c r="BM357" s="64" t="e">
        <f>IF(ISNUMBER(INDEX(Данные!$I$1:$IX$303,Данные!$A19,BM$642)),INDEX(Данные!$I$1:$IX$303,Данные!$A19,BM$642)-Данные!$H19-BM$643+IF($F$10="Использовать поправку",BU357,0),#N/A)</f>
        <v>#N/A</v>
      </c>
      <c r="BN357" s="62" t="str">
        <f t="shared" si="802"/>
        <v/>
      </c>
      <c r="BO357" s="63" t="e">
        <f>IF(ISNUMBER(INDEX(Данные!$I$1:$IX$303,Данные!$A19,BO$642)),INDEX(Данные!$I$1:$IX$303,Данные!$A19,BO$642)-Данные!$G19-BO$643+IF($F$11="Использовать поправку",BT357,0),#N/A)</f>
        <v>#N/A</v>
      </c>
      <c r="BP357" s="64" t="e">
        <f>IF(ISNUMBER(INDEX(Данные!$I$1:$IX$303,Данные!$A19,BP$642)),INDEX(Данные!$I$1:$IX$303,Данные!$A19,BP$642)-Данные!$H19-BP$643+IF($F$11="Использовать поправку",BU357,0),#N/A)</f>
        <v>#N/A</v>
      </c>
      <c r="BQ357" s="62" t="str">
        <f t="shared" si="803"/>
        <v/>
      </c>
      <c r="BR357" s="63" t="e">
        <f>IF(ISNUMBER(INDEX(Данные!$I$1:$IX$303,Данные!$A19,BR$642)),INDEX(Данные!$I$1:$IX$303,Данные!$A19,BR$642)-Данные!$G19-BR$643+IF($F$12="Использовать поправку",BT357,0),#N/A)</f>
        <v>#N/A</v>
      </c>
      <c r="BS357" s="64" t="e">
        <f>IF(ISNUMBER(INDEX(Данные!$I$1:$IX$303,Данные!$A19,BS$642)),INDEX(Данные!$I$1:$IX$303,Данные!$A19,BS$642)-Данные!$H19-BS$643+IF($F$12="Использовать поправку",BU357,0),#N/A)</f>
        <v>#N/A</v>
      </c>
      <c r="BT357" s="100" t="e">
        <f>INDEX(Данные!$I$1:$IX$303,Данные!$A19,BT$642+8)-INDEX(Данные!$I$1:$IX$303,Данные!$A19,BT$643+8)</f>
        <v>#VALUE!</v>
      </c>
      <c r="BU357" s="101" t="e">
        <f>INDEX(Данные!$I$1:$IX$303,Данные!$A19,BU$642+9)-INDEX(Данные!$I$1:$IX$303,Данные!$A19,BU$643+9)</f>
        <v>#VALUE!</v>
      </c>
    </row>
    <row r="358" spans="7:73" x14ac:dyDescent="0.25">
      <c r="G358" s="61">
        <v>8.5</v>
      </c>
      <c r="H358" s="62" t="str">
        <f t="shared" si="784"/>
        <v/>
      </c>
      <c r="I358" s="63" t="e">
        <f>IF(ISNUMBER(INDEX(Данные!$I$1:$IX$303,Данные!$A20,I$642)),INDEX(Данные!$I$1:$IX$303,Данные!$A20,I$642)-Данные!$E20+IF($F$3="Использовать поправку",AL358,0),#N/A)</f>
        <v>#N/A</v>
      </c>
      <c r="J358" s="64" t="e">
        <f>IF(ISNUMBER(INDEX(Данные!$I$1:$IX$303,Данные!$A20,J$642)),INDEX(Данные!$I$1:$IX$303,Данные!$A20,J$642)-Данные!$F20+IF($F$3="Использовать поправку",AM358,0),#N/A)</f>
        <v>#N/A</v>
      </c>
      <c r="K358" s="62" t="str">
        <f t="shared" si="785"/>
        <v/>
      </c>
      <c r="L358" s="63" t="e">
        <f>IF(ISNUMBER(INDEX(Данные!$I$1:$IX$303,Данные!$A20,L$642)),INDEX(Данные!$I$1:$IX$303,Данные!$A20,L$642)-Данные!$E20+IF($F$4="Использовать поправку",AL358,0),#N/A)</f>
        <v>#N/A</v>
      </c>
      <c r="M358" s="64" t="e">
        <f>IF(ISNUMBER(INDEX(Данные!$I$1:$IX$303,Данные!$A20,M$642)),INDEX(Данные!$I$1:$IX$303,Данные!$A20,M$642)-Данные!$F20+IF($F$4="Использовать поправку",AM358,0),#N/A)</f>
        <v>#N/A</v>
      </c>
      <c r="N358" s="62" t="str">
        <f t="shared" si="786"/>
        <v/>
      </c>
      <c r="O358" s="63" t="e">
        <f>IF(ISNUMBER(INDEX(Данные!$I$1:$IX$303,Данные!$A20,O$642)),INDEX(Данные!$I$1:$IX$303,Данные!$A20,O$642)-Данные!$E20+IF($F$5="Использовать поправку",AL358,0),#N/A)</f>
        <v>#N/A</v>
      </c>
      <c r="P358" s="64" t="e">
        <f>IF(ISNUMBER(INDEX(Данные!$I$1:$IX$303,Данные!$A20,P$642)),INDEX(Данные!$I$1:$IX$303,Данные!$A20,P$642)-Данные!$F20+IF($F$5="Использовать поправку",AM358,0),#N/A)</f>
        <v>#N/A</v>
      </c>
      <c r="Q358" s="62" t="str">
        <f t="shared" si="787"/>
        <v/>
      </c>
      <c r="R358" s="63" t="e">
        <f>IF(ISNUMBER(INDEX(Данные!$I$1:$IX$303,Данные!$A20,R$642)),INDEX(Данные!$I$1:$IX$303,Данные!$A20,R$642)-Данные!$E20+IF($F$6="Использовать поправку",AL358,0),#N/A)</f>
        <v>#N/A</v>
      </c>
      <c r="S358" s="64" t="e">
        <f>IF(ISNUMBER(INDEX(Данные!$I$1:$IX$303,Данные!$A20,S$642)),INDEX(Данные!$I$1:$IX$303,Данные!$A20,S$642)-Данные!$F20+IF($F$6="Использовать поправку",AM358,0),#N/A)</f>
        <v>#N/A</v>
      </c>
      <c r="T358" s="62" t="str">
        <f t="shared" si="788"/>
        <v/>
      </c>
      <c r="U358" s="63" t="e">
        <f>IF(ISNUMBER(INDEX(Данные!$I$1:$IX$303,Данные!$A20,U$642)),INDEX(Данные!$I$1:$IX$303,Данные!$A20,U$642)-Данные!$E20+IF($F$7="Использовать поправку",AL358,0),#N/A)</f>
        <v>#N/A</v>
      </c>
      <c r="V358" s="64" t="e">
        <f>IF(ISNUMBER(INDEX(Данные!$I$1:$IX$303,Данные!$A20,V$642)),INDEX(Данные!$I$1:$IX$303,Данные!$A20,V$642)-Данные!$F20+IF($F$7="Использовать поправку",AM358,0),#N/A)</f>
        <v>#N/A</v>
      </c>
      <c r="W358" s="62" t="str">
        <f t="shared" si="789"/>
        <v/>
      </c>
      <c r="X358" s="63" t="e">
        <f>IF(ISNUMBER(INDEX(Данные!$I$1:$IX$303,Данные!$A20,X$642)),INDEX(Данные!$I$1:$IX$303,Данные!$A20,X$642)-Данные!$E20+IF($F$8="Использовать поправку",AL358,0),#N/A)</f>
        <v>#N/A</v>
      </c>
      <c r="Y358" s="64" t="e">
        <f>IF(ISNUMBER(INDEX(Данные!$I$1:$IX$303,Данные!$A20,Y$642)),INDEX(Данные!$I$1:$IX$303,Данные!$A20,Y$642)-Данные!$F20+IF($F$8="Использовать поправку",AM358,0),#N/A)</f>
        <v>#N/A</v>
      </c>
      <c r="Z358" s="62" t="str">
        <f t="shared" si="790"/>
        <v/>
      </c>
      <c r="AA358" s="63" t="e">
        <f>IF(ISNUMBER(INDEX(Данные!$I$1:$IX$303,Данные!$A20,AA$642)),INDEX(Данные!$I$1:$IX$303,Данные!$A20,AA$642)-Данные!$E20+IF($F$9="Использовать поправку",AL358,0),#N/A)</f>
        <v>#N/A</v>
      </c>
      <c r="AB358" s="64" t="e">
        <f>IF(ISNUMBER(INDEX(Данные!$I$1:$IX$303,Данные!$A20,AB$642)),INDEX(Данные!$I$1:$IX$303,Данные!$A20,AB$642)-Данные!$F20+IF($F$9="Использовать поправку",AM358,0),#N/A)</f>
        <v>#N/A</v>
      </c>
      <c r="AC358" s="62" t="str">
        <f t="shared" si="791"/>
        <v/>
      </c>
      <c r="AD358" s="63" t="e">
        <f>IF(ISNUMBER(INDEX(Данные!$I$1:$IX$303,Данные!$A20,AD$642)),INDEX(Данные!$I$1:$IX$303,Данные!$A20,AD$642)-Данные!$E20+IF($F$10="Использовать поправку",AL358,0),#N/A)</f>
        <v>#N/A</v>
      </c>
      <c r="AE358" s="64" t="e">
        <f>IF(ISNUMBER(INDEX(Данные!$I$1:$IX$303,Данные!$A20,AE$642)),INDEX(Данные!$I$1:$IX$303,Данные!$A20,AE$642)-Данные!$F20+IF($F$10="Использовать поправку",AM358,0),#N/A)</f>
        <v>#N/A</v>
      </c>
      <c r="AF358" s="62" t="str">
        <f t="shared" si="792"/>
        <v/>
      </c>
      <c r="AG358" s="63" t="e">
        <f>IF(ISNUMBER(INDEX(Данные!$I$1:$IX$303,Данные!$A20,AG$642)),INDEX(Данные!$I$1:$IX$303,Данные!$A20,AG$642)-Данные!$E20+IF($F$11="Использовать поправку",AL358,0),#N/A)</f>
        <v>#N/A</v>
      </c>
      <c r="AH358" s="64" t="e">
        <f>IF(ISNUMBER(INDEX(Данные!$I$1:$IX$303,Данные!$A20,AH$642)),INDEX(Данные!$I$1:$IX$303,Данные!$A20,AH$642)-Данные!$F20+IF($F$11="Использовать поправку",AM358,0),#N/A)</f>
        <v>#N/A</v>
      </c>
      <c r="AI358" s="62" t="str">
        <f t="shared" si="793"/>
        <v/>
      </c>
      <c r="AJ358" s="63" t="e">
        <f>IF(ISNUMBER(INDEX(Данные!$I$1:$IX$303,Данные!$A20,AJ$642)),INDEX(Данные!$I$1:$IX$303,Данные!$A20,AJ$642)-Данные!$E20+IF($F$12="Использовать поправку",AL358,0),#N/A)</f>
        <v>#N/A</v>
      </c>
      <c r="AK358" s="96" t="e">
        <f>IF(ISNUMBER(INDEX(Данные!$I$1:$IX$303,Данные!$A20,AK$642)),INDEX(Данные!$I$1:$IX$303,Данные!$A20,AK$642)-Данные!$F20+IF($F$12="Использовать поправку",AM358,0),#N/A)</f>
        <v>#N/A</v>
      </c>
      <c r="AL358" s="100" t="e">
        <f>INDEX(Данные!$I$1:$IX$303,Данные!$A20,AL$642+4)-INDEX(Данные!$I$1:$IX$303,Данные!$A20,AL$643+4)</f>
        <v>#VALUE!</v>
      </c>
      <c r="AM358" s="101" t="e">
        <f>INDEX(Данные!$I$1:$IX$303,Данные!$A20,AM$642+5)-INDEX(Данные!$I$1:$IX$303,Данные!$A20,AM$643+5)</f>
        <v>#VALUE!</v>
      </c>
      <c r="AO358" s="61">
        <v>8.5</v>
      </c>
      <c r="AP358" s="62" t="str">
        <f t="shared" si="794"/>
        <v/>
      </c>
      <c r="AQ358" s="63" t="e">
        <f>IF(ISNUMBER(INDEX(Данные!$I$1:$IX$303,Данные!$A20,AQ$642)),INDEX(Данные!$I$1:$IX$303,Данные!$A20,AQ$642)-Данные!$G20-AQ$643+IF($F$3="Использовать поправку",BT358,0),#N/A)</f>
        <v>#N/A</v>
      </c>
      <c r="AR358" s="64" t="e">
        <f>IF(ISNUMBER(INDEX(Данные!$I$1:$IX$303,Данные!$A20,AR$642)),INDEX(Данные!$I$1:$IX$303,Данные!$A20,AR$642)-Данные!$H20-AR$643+IF($F$3="Использовать поправку",BU358,0),#N/A)</f>
        <v>#N/A</v>
      </c>
      <c r="AS358" s="62" t="str">
        <f t="shared" si="795"/>
        <v/>
      </c>
      <c r="AT358" s="63" t="e">
        <f>IF(ISNUMBER(INDEX(Данные!$I$1:$IX$303,Данные!$A20,AT$642)),INDEX(Данные!$I$1:$IX$303,Данные!$A20,AT$642)-Данные!$G20-AT$643+IF($F$4="Использовать поправку",BT358,0),#N/A)</f>
        <v>#N/A</v>
      </c>
      <c r="AU358" s="64" t="e">
        <f>IF(ISNUMBER(INDEX(Данные!$I$1:$IX$303,Данные!$A20,AU$642)),INDEX(Данные!$I$1:$IX$303,Данные!$A20,AU$642)-Данные!$H20-AU$643+IF($F$4="Использовать поправку",BU358,0),#N/A)</f>
        <v>#N/A</v>
      </c>
      <c r="AV358" s="62" t="str">
        <f t="shared" si="796"/>
        <v/>
      </c>
      <c r="AW358" s="63" t="e">
        <f>IF(ISNUMBER(INDEX(Данные!$I$1:$IX$303,Данные!$A20,AW$642)),INDEX(Данные!$I$1:$IX$303,Данные!$A20,AW$642)-Данные!$G20-AW$643+IF($F$5="Использовать поправку",BT358,0),#N/A)</f>
        <v>#N/A</v>
      </c>
      <c r="AX358" s="64" t="e">
        <f>IF(ISNUMBER(INDEX(Данные!$I$1:$IX$303,Данные!$A20,AX$642)),INDEX(Данные!$I$1:$IX$303,Данные!$A20,AX$642)-Данные!$H20-AX$643+IF($F$5="Использовать поправку",BU358,0),#N/A)</f>
        <v>#N/A</v>
      </c>
      <c r="AY358" s="62" t="str">
        <f t="shared" si="797"/>
        <v/>
      </c>
      <c r="AZ358" s="63" t="e">
        <f>IF(ISNUMBER(INDEX(Данные!$I$1:$IX$303,Данные!$A20,AZ$642)),INDEX(Данные!$I$1:$IX$303,Данные!$A20,AZ$642)-Данные!$G20-AZ$643+IF($F$6="Использовать поправку",BT358,0),#N/A)</f>
        <v>#N/A</v>
      </c>
      <c r="BA358" s="64" t="e">
        <f>IF(ISNUMBER(INDEX(Данные!$I$1:$IX$303,Данные!$A20,BA$642)),INDEX(Данные!$I$1:$IX$303,Данные!$A20,BA$642)-Данные!$H20-BA$643+IF($F$6="Использовать поправку",BU358,0),#N/A)</f>
        <v>#N/A</v>
      </c>
      <c r="BB358" s="62" t="str">
        <f t="shared" si="798"/>
        <v/>
      </c>
      <c r="BC358" s="63" t="e">
        <f>IF(ISNUMBER(INDEX(Данные!$I$1:$IX$303,Данные!$A20,BC$642)),INDEX(Данные!$I$1:$IX$303,Данные!$A20,BC$642)-Данные!$G20-BC$643+IF($F$7="Использовать поправку",BT358,0),#N/A)</f>
        <v>#N/A</v>
      </c>
      <c r="BD358" s="64" t="e">
        <f>IF(ISNUMBER(INDEX(Данные!$I$1:$IX$303,Данные!$A20,BD$642)),INDEX(Данные!$I$1:$IX$303,Данные!$A20,BD$642)-Данные!$H20-BD$643+IF($F$7="Использовать поправку",BU358,0),#N/A)</f>
        <v>#N/A</v>
      </c>
      <c r="BE358" s="62" t="str">
        <f t="shared" si="799"/>
        <v/>
      </c>
      <c r="BF358" s="63" t="e">
        <f>IF(ISNUMBER(INDEX(Данные!$I$1:$IX$303,Данные!$A20,BF$642)),INDEX(Данные!$I$1:$IX$303,Данные!$A20,BF$642)-Данные!$G20-BF$643+IF($F$8="Использовать поправку",BT358,0),#N/A)</f>
        <v>#N/A</v>
      </c>
      <c r="BG358" s="64" t="e">
        <f>IF(ISNUMBER(INDEX(Данные!$I$1:$IX$303,Данные!$A20,BG$642)),INDEX(Данные!$I$1:$IX$303,Данные!$A20,BG$642)-Данные!$H20-BG$643+IF($F$8="Использовать поправку",BU358,0),#N/A)</f>
        <v>#N/A</v>
      </c>
      <c r="BH358" s="62" t="str">
        <f t="shared" si="800"/>
        <v/>
      </c>
      <c r="BI358" s="63" t="e">
        <f>IF(ISNUMBER(INDEX(Данные!$I$1:$IX$303,Данные!$A20,BI$642)),INDEX(Данные!$I$1:$IX$303,Данные!$A20,BI$642)-Данные!$G20-BI$643+IF($F$9="Использовать поправку",BT358,0),#N/A)</f>
        <v>#N/A</v>
      </c>
      <c r="BJ358" s="64" t="e">
        <f>IF(ISNUMBER(INDEX(Данные!$I$1:$IX$303,Данные!$A20,BJ$642)),INDEX(Данные!$I$1:$IX$303,Данные!$A20,BJ$642)-Данные!$H20-BJ$643+IF($F$9="Использовать поправку",BU358,0),#N/A)</f>
        <v>#N/A</v>
      </c>
      <c r="BK358" s="62" t="str">
        <f t="shared" si="801"/>
        <v/>
      </c>
      <c r="BL358" s="63" t="e">
        <f>IF(ISNUMBER(INDEX(Данные!$I$1:$IX$303,Данные!$A20,BL$642)),INDEX(Данные!$I$1:$IX$303,Данные!$A20,BL$642)-Данные!$G20-BL$643+IF($F$10="Использовать поправку",BT358,0),#N/A)</f>
        <v>#N/A</v>
      </c>
      <c r="BM358" s="64" t="e">
        <f>IF(ISNUMBER(INDEX(Данные!$I$1:$IX$303,Данные!$A20,BM$642)),INDEX(Данные!$I$1:$IX$303,Данные!$A20,BM$642)-Данные!$H20-BM$643+IF($F$10="Использовать поправку",BU358,0),#N/A)</f>
        <v>#N/A</v>
      </c>
      <c r="BN358" s="62" t="str">
        <f t="shared" si="802"/>
        <v/>
      </c>
      <c r="BO358" s="63" t="e">
        <f>IF(ISNUMBER(INDEX(Данные!$I$1:$IX$303,Данные!$A20,BO$642)),INDEX(Данные!$I$1:$IX$303,Данные!$A20,BO$642)-Данные!$G20-BO$643+IF($F$11="Использовать поправку",BT358,0),#N/A)</f>
        <v>#N/A</v>
      </c>
      <c r="BP358" s="64" t="e">
        <f>IF(ISNUMBER(INDEX(Данные!$I$1:$IX$303,Данные!$A20,BP$642)),INDEX(Данные!$I$1:$IX$303,Данные!$A20,BP$642)-Данные!$H20-BP$643+IF($F$11="Использовать поправку",BU358,0),#N/A)</f>
        <v>#N/A</v>
      </c>
      <c r="BQ358" s="62" t="str">
        <f t="shared" si="803"/>
        <v/>
      </c>
      <c r="BR358" s="63" t="e">
        <f>IF(ISNUMBER(INDEX(Данные!$I$1:$IX$303,Данные!$A20,BR$642)),INDEX(Данные!$I$1:$IX$303,Данные!$A20,BR$642)-Данные!$G20-BR$643+IF($F$12="Использовать поправку",BT358,0),#N/A)</f>
        <v>#N/A</v>
      </c>
      <c r="BS358" s="64" t="e">
        <f>IF(ISNUMBER(INDEX(Данные!$I$1:$IX$303,Данные!$A20,BS$642)),INDEX(Данные!$I$1:$IX$303,Данные!$A20,BS$642)-Данные!$H20-BS$643+IF($F$12="Использовать поправку",BU358,0),#N/A)</f>
        <v>#N/A</v>
      </c>
      <c r="BT358" s="100" t="e">
        <f>INDEX(Данные!$I$1:$IX$303,Данные!$A20,BT$642+8)-INDEX(Данные!$I$1:$IX$303,Данные!$A20,BT$643+8)</f>
        <v>#VALUE!</v>
      </c>
      <c r="BU358" s="101" t="e">
        <f>INDEX(Данные!$I$1:$IX$303,Данные!$A20,BU$642+9)-INDEX(Данные!$I$1:$IX$303,Данные!$A20,BU$643+9)</f>
        <v>#VALUE!</v>
      </c>
    </row>
    <row r="359" spans="7:73" x14ac:dyDescent="0.25">
      <c r="G359" s="61">
        <v>9</v>
      </c>
      <c r="H359" s="62" t="str">
        <f t="shared" si="784"/>
        <v/>
      </c>
      <c r="I359" s="63" t="e">
        <f>IF(ISNUMBER(INDEX(Данные!$I$1:$IX$303,Данные!$A21,I$642)),INDEX(Данные!$I$1:$IX$303,Данные!$A21,I$642)-Данные!$E21+IF($F$3="Использовать поправку",AL359,0),#N/A)</f>
        <v>#N/A</v>
      </c>
      <c r="J359" s="64" t="e">
        <f>IF(ISNUMBER(INDEX(Данные!$I$1:$IX$303,Данные!$A21,J$642)),INDEX(Данные!$I$1:$IX$303,Данные!$A21,J$642)-Данные!$F21+IF($F$3="Использовать поправку",AM359,0),#N/A)</f>
        <v>#N/A</v>
      </c>
      <c r="K359" s="62" t="str">
        <f t="shared" si="785"/>
        <v/>
      </c>
      <c r="L359" s="63" t="e">
        <f>IF(ISNUMBER(INDEX(Данные!$I$1:$IX$303,Данные!$A21,L$642)),INDEX(Данные!$I$1:$IX$303,Данные!$A21,L$642)-Данные!$E21+IF($F$4="Использовать поправку",AL359,0),#N/A)</f>
        <v>#N/A</v>
      </c>
      <c r="M359" s="64" t="e">
        <f>IF(ISNUMBER(INDEX(Данные!$I$1:$IX$303,Данные!$A21,M$642)),INDEX(Данные!$I$1:$IX$303,Данные!$A21,M$642)-Данные!$F21+IF($F$4="Использовать поправку",AM359,0),#N/A)</f>
        <v>#N/A</v>
      </c>
      <c r="N359" s="62" t="str">
        <f t="shared" si="786"/>
        <v/>
      </c>
      <c r="O359" s="63" t="e">
        <f>IF(ISNUMBER(INDEX(Данные!$I$1:$IX$303,Данные!$A21,O$642)),INDEX(Данные!$I$1:$IX$303,Данные!$A21,O$642)-Данные!$E21+IF($F$5="Использовать поправку",AL359,0),#N/A)</f>
        <v>#N/A</v>
      </c>
      <c r="P359" s="64" t="e">
        <f>IF(ISNUMBER(INDEX(Данные!$I$1:$IX$303,Данные!$A21,P$642)),INDEX(Данные!$I$1:$IX$303,Данные!$A21,P$642)-Данные!$F21+IF($F$5="Использовать поправку",AM359,0),#N/A)</f>
        <v>#N/A</v>
      </c>
      <c r="Q359" s="62" t="str">
        <f t="shared" si="787"/>
        <v/>
      </c>
      <c r="R359" s="63" t="e">
        <f>IF(ISNUMBER(INDEX(Данные!$I$1:$IX$303,Данные!$A21,R$642)),INDEX(Данные!$I$1:$IX$303,Данные!$A21,R$642)-Данные!$E21+IF($F$6="Использовать поправку",AL359,0),#N/A)</f>
        <v>#N/A</v>
      </c>
      <c r="S359" s="64" t="e">
        <f>IF(ISNUMBER(INDEX(Данные!$I$1:$IX$303,Данные!$A21,S$642)),INDEX(Данные!$I$1:$IX$303,Данные!$A21,S$642)-Данные!$F21+IF($F$6="Использовать поправку",AM359,0),#N/A)</f>
        <v>#N/A</v>
      </c>
      <c r="T359" s="62" t="str">
        <f t="shared" si="788"/>
        <v/>
      </c>
      <c r="U359" s="63" t="e">
        <f>IF(ISNUMBER(INDEX(Данные!$I$1:$IX$303,Данные!$A21,U$642)),INDEX(Данные!$I$1:$IX$303,Данные!$A21,U$642)-Данные!$E21+IF($F$7="Использовать поправку",AL359,0),#N/A)</f>
        <v>#N/A</v>
      </c>
      <c r="V359" s="64" t="e">
        <f>IF(ISNUMBER(INDEX(Данные!$I$1:$IX$303,Данные!$A21,V$642)),INDEX(Данные!$I$1:$IX$303,Данные!$A21,V$642)-Данные!$F21+IF($F$7="Использовать поправку",AM359,0),#N/A)</f>
        <v>#N/A</v>
      </c>
      <c r="W359" s="62" t="str">
        <f t="shared" si="789"/>
        <v/>
      </c>
      <c r="X359" s="63" t="e">
        <f>IF(ISNUMBER(INDEX(Данные!$I$1:$IX$303,Данные!$A21,X$642)),INDEX(Данные!$I$1:$IX$303,Данные!$A21,X$642)-Данные!$E21+IF($F$8="Использовать поправку",AL359,0),#N/A)</f>
        <v>#N/A</v>
      </c>
      <c r="Y359" s="64" t="e">
        <f>IF(ISNUMBER(INDEX(Данные!$I$1:$IX$303,Данные!$A21,Y$642)),INDEX(Данные!$I$1:$IX$303,Данные!$A21,Y$642)-Данные!$F21+IF($F$8="Использовать поправку",AM359,0),#N/A)</f>
        <v>#N/A</v>
      </c>
      <c r="Z359" s="62" t="str">
        <f t="shared" si="790"/>
        <v/>
      </c>
      <c r="AA359" s="63" t="e">
        <f>IF(ISNUMBER(INDEX(Данные!$I$1:$IX$303,Данные!$A21,AA$642)),INDEX(Данные!$I$1:$IX$303,Данные!$A21,AA$642)-Данные!$E21+IF($F$9="Использовать поправку",AL359,0),#N/A)</f>
        <v>#N/A</v>
      </c>
      <c r="AB359" s="64" t="e">
        <f>IF(ISNUMBER(INDEX(Данные!$I$1:$IX$303,Данные!$A21,AB$642)),INDEX(Данные!$I$1:$IX$303,Данные!$A21,AB$642)-Данные!$F21+IF($F$9="Использовать поправку",AM359,0),#N/A)</f>
        <v>#N/A</v>
      </c>
      <c r="AC359" s="62" t="str">
        <f t="shared" si="791"/>
        <v/>
      </c>
      <c r="AD359" s="63" t="e">
        <f>IF(ISNUMBER(INDEX(Данные!$I$1:$IX$303,Данные!$A21,AD$642)),INDEX(Данные!$I$1:$IX$303,Данные!$A21,AD$642)-Данные!$E21+IF($F$10="Использовать поправку",AL359,0),#N/A)</f>
        <v>#N/A</v>
      </c>
      <c r="AE359" s="64" t="e">
        <f>IF(ISNUMBER(INDEX(Данные!$I$1:$IX$303,Данные!$A21,AE$642)),INDEX(Данные!$I$1:$IX$303,Данные!$A21,AE$642)-Данные!$F21+IF($F$10="Использовать поправку",AM359,0),#N/A)</f>
        <v>#N/A</v>
      </c>
      <c r="AF359" s="62" t="str">
        <f t="shared" si="792"/>
        <v/>
      </c>
      <c r="AG359" s="63" t="e">
        <f>IF(ISNUMBER(INDEX(Данные!$I$1:$IX$303,Данные!$A21,AG$642)),INDEX(Данные!$I$1:$IX$303,Данные!$A21,AG$642)-Данные!$E21+IF($F$11="Использовать поправку",AL359,0),#N/A)</f>
        <v>#N/A</v>
      </c>
      <c r="AH359" s="64" t="e">
        <f>IF(ISNUMBER(INDEX(Данные!$I$1:$IX$303,Данные!$A21,AH$642)),INDEX(Данные!$I$1:$IX$303,Данные!$A21,AH$642)-Данные!$F21+IF($F$11="Использовать поправку",AM359,0),#N/A)</f>
        <v>#N/A</v>
      </c>
      <c r="AI359" s="62" t="str">
        <f t="shared" si="793"/>
        <v/>
      </c>
      <c r="AJ359" s="63" t="e">
        <f>IF(ISNUMBER(INDEX(Данные!$I$1:$IX$303,Данные!$A21,AJ$642)),INDEX(Данные!$I$1:$IX$303,Данные!$A21,AJ$642)-Данные!$E21+IF($F$12="Использовать поправку",AL359,0),#N/A)</f>
        <v>#N/A</v>
      </c>
      <c r="AK359" s="96" t="e">
        <f>IF(ISNUMBER(INDEX(Данные!$I$1:$IX$303,Данные!$A21,AK$642)),INDEX(Данные!$I$1:$IX$303,Данные!$A21,AK$642)-Данные!$F21+IF($F$12="Использовать поправку",AM359,0),#N/A)</f>
        <v>#N/A</v>
      </c>
      <c r="AL359" s="100" t="e">
        <f>INDEX(Данные!$I$1:$IX$303,Данные!$A21,AL$642+4)-INDEX(Данные!$I$1:$IX$303,Данные!$A21,AL$643+4)</f>
        <v>#VALUE!</v>
      </c>
      <c r="AM359" s="101" t="e">
        <f>INDEX(Данные!$I$1:$IX$303,Данные!$A21,AM$642+5)-INDEX(Данные!$I$1:$IX$303,Данные!$A21,AM$643+5)</f>
        <v>#VALUE!</v>
      </c>
      <c r="AO359" s="61">
        <v>9</v>
      </c>
      <c r="AP359" s="62" t="str">
        <f t="shared" si="794"/>
        <v/>
      </c>
      <c r="AQ359" s="63" t="e">
        <f>IF(ISNUMBER(INDEX(Данные!$I$1:$IX$303,Данные!$A21,AQ$642)),INDEX(Данные!$I$1:$IX$303,Данные!$A21,AQ$642)-Данные!$G21-AQ$643+IF($F$3="Использовать поправку",BT359,0),#N/A)</f>
        <v>#N/A</v>
      </c>
      <c r="AR359" s="64" t="e">
        <f>IF(ISNUMBER(INDEX(Данные!$I$1:$IX$303,Данные!$A21,AR$642)),INDEX(Данные!$I$1:$IX$303,Данные!$A21,AR$642)-Данные!$H21-AR$643+IF($F$3="Использовать поправку",BU359,0),#N/A)</f>
        <v>#N/A</v>
      </c>
      <c r="AS359" s="62" t="str">
        <f t="shared" si="795"/>
        <v/>
      </c>
      <c r="AT359" s="63" t="e">
        <f>IF(ISNUMBER(INDEX(Данные!$I$1:$IX$303,Данные!$A21,AT$642)),INDEX(Данные!$I$1:$IX$303,Данные!$A21,AT$642)-Данные!$G21-AT$643+IF($F$4="Использовать поправку",BT359,0),#N/A)</f>
        <v>#N/A</v>
      </c>
      <c r="AU359" s="64" t="e">
        <f>IF(ISNUMBER(INDEX(Данные!$I$1:$IX$303,Данные!$A21,AU$642)),INDEX(Данные!$I$1:$IX$303,Данные!$A21,AU$642)-Данные!$H21-AU$643+IF($F$4="Использовать поправку",BU359,0),#N/A)</f>
        <v>#N/A</v>
      </c>
      <c r="AV359" s="62" t="str">
        <f t="shared" si="796"/>
        <v/>
      </c>
      <c r="AW359" s="63" t="e">
        <f>IF(ISNUMBER(INDEX(Данные!$I$1:$IX$303,Данные!$A21,AW$642)),INDEX(Данные!$I$1:$IX$303,Данные!$A21,AW$642)-Данные!$G21-AW$643+IF($F$5="Использовать поправку",BT359,0),#N/A)</f>
        <v>#N/A</v>
      </c>
      <c r="AX359" s="64" t="e">
        <f>IF(ISNUMBER(INDEX(Данные!$I$1:$IX$303,Данные!$A21,AX$642)),INDEX(Данные!$I$1:$IX$303,Данные!$A21,AX$642)-Данные!$H21-AX$643+IF($F$5="Использовать поправку",BU359,0),#N/A)</f>
        <v>#N/A</v>
      </c>
      <c r="AY359" s="62" t="str">
        <f t="shared" si="797"/>
        <v/>
      </c>
      <c r="AZ359" s="63" t="e">
        <f>IF(ISNUMBER(INDEX(Данные!$I$1:$IX$303,Данные!$A21,AZ$642)),INDEX(Данные!$I$1:$IX$303,Данные!$A21,AZ$642)-Данные!$G21-AZ$643+IF($F$6="Использовать поправку",BT359,0),#N/A)</f>
        <v>#N/A</v>
      </c>
      <c r="BA359" s="64" t="e">
        <f>IF(ISNUMBER(INDEX(Данные!$I$1:$IX$303,Данные!$A21,BA$642)),INDEX(Данные!$I$1:$IX$303,Данные!$A21,BA$642)-Данные!$H21-BA$643+IF($F$6="Использовать поправку",BU359,0),#N/A)</f>
        <v>#N/A</v>
      </c>
      <c r="BB359" s="62" t="str">
        <f t="shared" si="798"/>
        <v/>
      </c>
      <c r="BC359" s="63" t="e">
        <f>IF(ISNUMBER(INDEX(Данные!$I$1:$IX$303,Данные!$A21,BC$642)),INDEX(Данные!$I$1:$IX$303,Данные!$A21,BC$642)-Данные!$G21-BC$643+IF($F$7="Использовать поправку",BT359,0),#N/A)</f>
        <v>#N/A</v>
      </c>
      <c r="BD359" s="64" t="e">
        <f>IF(ISNUMBER(INDEX(Данные!$I$1:$IX$303,Данные!$A21,BD$642)),INDEX(Данные!$I$1:$IX$303,Данные!$A21,BD$642)-Данные!$H21-BD$643+IF($F$7="Использовать поправку",BU359,0),#N/A)</f>
        <v>#N/A</v>
      </c>
      <c r="BE359" s="62" t="str">
        <f t="shared" si="799"/>
        <v/>
      </c>
      <c r="BF359" s="63" t="e">
        <f>IF(ISNUMBER(INDEX(Данные!$I$1:$IX$303,Данные!$A21,BF$642)),INDEX(Данные!$I$1:$IX$303,Данные!$A21,BF$642)-Данные!$G21-BF$643+IF($F$8="Использовать поправку",BT359,0),#N/A)</f>
        <v>#N/A</v>
      </c>
      <c r="BG359" s="64" t="e">
        <f>IF(ISNUMBER(INDEX(Данные!$I$1:$IX$303,Данные!$A21,BG$642)),INDEX(Данные!$I$1:$IX$303,Данные!$A21,BG$642)-Данные!$H21-BG$643+IF($F$8="Использовать поправку",BU359,0),#N/A)</f>
        <v>#N/A</v>
      </c>
      <c r="BH359" s="62" t="str">
        <f t="shared" si="800"/>
        <v/>
      </c>
      <c r="BI359" s="63" t="e">
        <f>IF(ISNUMBER(INDEX(Данные!$I$1:$IX$303,Данные!$A21,BI$642)),INDEX(Данные!$I$1:$IX$303,Данные!$A21,BI$642)-Данные!$G21-BI$643+IF($F$9="Использовать поправку",BT359,0),#N/A)</f>
        <v>#N/A</v>
      </c>
      <c r="BJ359" s="64" t="e">
        <f>IF(ISNUMBER(INDEX(Данные!$I$1:$IX$303,Данные!$A21,BJ$642)),INDEX(Данные!$I$1:$IX$303,Данные!$A21,BJ$642)-Данные!$H21-BJ$643+IF($F$9="Использовать поправку",BU359,0),#N/A)</f>
        <v>#N/A</v>
      </c>
      <c r="BK359" s="62" t="str">
        <f t="shared" si="801"/>
        <v/>
      </c>
      <c r="BL359" s="63" t="e">
        <f>IF(ISNUMBER(INDEX(Данные!$I$1:$IX$303,Данные!$A21,BL$642)),INDEX(Данные!$I$1:$IX$303,Данные!$A21,BL$642)-Данные!$G21-BL$643+IF($F$10="Использовать поправку",BT359,0),#N/A)</f>
        <v>#N/A</v>
      </c>
      <c r="BM359" s="64" t="e">
        <f>IF(ISNUMBER(INDEX(Данные!$I$1:$IX$303,Данные!$A21,BM$642)),INDEX(Данные!$I$1:$IX$303,Данные!$A21,BM$642)-Данные!$H21-BM$643+IF($F$10="Использовать поправку",BU359,0),#N/A)</f>
        <v>#N/A</v>
      </c>
      <c r="BN359" s="62" t="str">
        <f t="shared" si="802"/>
        <v/>
      </c>
      <c r="BO359" s="63" t="e">
        <f>IF(ISNUMBER(INDEX(Данные!$I$1:$IX$303,Данные!$A21,BO$642)),INDEX(Данные!$I$1:$IX$303,Данные!$A21,BO$642)-Данные!$G21-BO$643+IF($F$11="Использовать поправку",BT359,0),#N/A)</f>
        <v>#N/A</v>
      </c>
      <c r="BP359" s="64" t="e">
        <f>IF(ISNUMBER(INDEX(Данные!$I$1:$IX$303,Данные!$A21,BP$642)),INDEX(Данные!$I$1:$IX$303,Данные!$A21,BP$642)-Данные!$H21-BP$643+IF($F$11="Использовать поправку",BU359,0),#N/A)</f>
        <v>#N/A</v>
      </c>
      <c r="BQ359" s="62" t="str">
        <f t="shared" si="803"/>
        <v/>
      </c>
      <c r="BR359" s="63" t="e">
        <f>IF(ISNUMBER(INDEX(Данные!$I$1:$IX$303,Данные!$A21,BR$642)),INDEX(Данные!$I$1:$IX$303,Данные!$A21,BR$642)-Данные!$G21-BR$643+IF($F$12="Использовать поправку",BT359,0),#N/A)</f>
        <v>#N/A</v>
      </c>
      <c r="BS359" s="64" t="e">
        <f>IF(ISNUMBER(INDEX(Данные!$I$1:$IX$303,Данные!$A21,BS$642)),INDEX(Данные!$I$1:$IX$303,Данные!$A21,BS$642)-Данные!$H21-BS$643+IF($F$12="Использовать поправку",BU359,0),#N/A)</f>
        <v>#N/A</v>
      </c>
      <c r="BT359" s="100" t="e">
        <f>INDEX(Данные!$I$1:$IX$303,Данные!$A21,BT$642+8)-INDEX(Данные!$I$1:$IX$303,Данные!$A21,BT$643+8)</f>
        <v>#VALUE!</v>
      </c>
      <c r="BU359" s="101" t="e">
        <f>INDEX(Данные!$I$1:$IX$303,Данные!$A21,BU$642+9)-INDEX(Данные!$I$1:$IX$303,Данные!$A21,BU$643+9)</f>
        <v>#VALUE!</v>
      </c>
    </row>
    <row r="360" spans="7:73" x14ac:dyDescent="0.25">
      <c r="G360" s="61">
        <v>9.5</v>
      </c>
      <c r="H360" s="62" t="str">
        <f t="shared" si="784"/>
        <v/>
      </c>
      <c r="I360" s="63" t="e">
        <f>IF(ISNUMBER(INDEX(Данные!$I$1:$IX$303,Данные!$A22,I$642)),INDEX(Данные!$I$1:$IX$303,Данные!$A22,I$642)-Данные!$E22+IF($F$3="Использовать поправку",AL360,0),#N/A)</f>
        <v>#N/A</v>
      </c>
      <c r="J360" s="64" t="e">
        <f>IF(ISNUMBER(INDEX(Данные!$I$1:$IX$303,Данные!$A22,J$642)),INDEX(Данные!$I$1:$IX$303,Данные!$A22,J$642)-Данные!$F22+IF($F$3="Использовать поправку",AM360,0),#N/A)</f>
        <v>#N/A</v>
      </c>
      <c r="K360" s="62" t="str">
        <f t="shared" si="785"/>
        <v/>
      </c>
      <c r="L360" s="63" t="e">
        <f>IF(ISNUMBER(INDEX(Данные!$I$1:$IX$303,Данные!$A22,L$642)),INDEX(Данные!$I$1:$IX$303,Данные!$A22,L$642)-Данные!$E22+IF($F$4="Использовать поправку",AL360,0),#N/A)</f>
        <v>#N/A</v>
      </c>
      <c r="M360" s="64" t="e">
        <f>IF(ISNUMBER(INDEX(Данные!$I$1:$IX$303,Данные!$A22,M$642)),INDEX(Данные!$I$1:$IX$303,Данные!$A22,M$642)-Данные!$F22+IF($F$4="Использовать поправку",AM360,0),#N/A)</f>
        <v>#N/A</v>
      </c>
      <c r="N360" s="62" t="str">
        <f t="shared" si="786"/>
        <v/>
      </c>
      <c r="O360" s="63" t="e">
        <f>IF(ISNUMBER(INDEX(Данные!$I$1:$IX$303,Данные!$A22,O$642)),INDEX(Данные!$I$1:$IX$303,Данные!$A22,O$642)-Данные!$E22+IF($F$5="Использовать поправку",AL360,0),#N/A)</f>
        <v>#N/A</v>
      </c>
      <c r="P360" s="64" t="e">
        <f>IF(ISNUMBER(INDEX(Данные!$I$1:$IX$303,Данные!$A22,P$642)),INDEX(Данные!$I$1:$IX$303,Данные!$A22,P$642)-Данные!$F22+IF($F$5="Использовать поправку",AM360,0),#N/A)</f>
        <v>#N/A</v>
      </c>
      <c r="Q360" s="62" t="str">
        <f t="shared" si="787"/>
        <v/>
      </c>
      <c r="R360" s="63" t="e">
        <f>IF(ISNUMBER(INDEX(Данные!$I$1:$IX$303,Данные!$A22,R$642)),INDEX(Данные!$I$1:$IX$303,Данные!$A22,R$642)-Данные!$E22+IF($F$6="Использовать поправку",AL360,0),#N/A)</f>
        <v>#N/A</v>
      </c>
      <c r="S360" s="64" t="e">
        <f>IF(ISNUMBER(INDEX(Данные!$I$1:$IX$303,Данные!$A22,S$642)),INDEX(Данные!$I$1:$IX$303,Данные!$A22,S$642)-Данные!$F22+IF($F$6="Использовать поправку",AM360,0),#N/A)</f>
        <v>#N/A</v>
      </c>
      <c r="T360" s="62" t="str">
        <f t="shared" si="788"/>
        <v/>
      </c>
      <c r="U360" s="63" t="e">
        <f>IF(ISNUMBER(INDEX(Данные!$I$1:$IX$303,Данные!$A22,U$642)),INDEX(Данные!$I$1:$IX$303,Данные!$A22,U$642)-Данные!$E22+IF($F$7="Использовать поправку",AL360,0),#N/A)</f>
        <v>#N/A</v>
      </c>
      <c r="V360" s="64" t="e">
        <f>IF(ISNUMBER(INDEX(Данные!$I$1:$IX$303,Данные!$A22,V$642)),INDEX(Данные!$I$1:$IX$303,Данные!$A22,V$642)-Данные!$F22+IF($F$7="Использовать поправку",AM360,0),#N/A)</f>
        <v>#N/A</v>
      </c>
      <c r="W360" s="62" t="str">
        <f t="shared" si="789"/>
        <v/>
      </c>
      <c r="X360" s="63" t="e">
        <f>IF(ISNUMBER(INDEX(Данные!$I$1:$IX$303,Данные!$A22,X$642)),INDEX(Данные!$I$1:$IX$303,Данные!$A22,X$642)-Данные!$E22+IF($F$8="Использовать поправку",AL360,0),#N/A)</f>
        <v>#N/A</v>
      </c>
      <c r="Y360" s="64" t="e">
        <f>IF(ISNUMBER(INDEX(Данные!$I$1:$IX$303,Данные!$A22,Y$642)),INDEX(Данные!$I$1:$IX$303,Данные!$A22,Y$642)-Данные!$F22+IF($F$8="Использовать поправку",AM360,0),#N/A)</f>
        <v>#N/A</v>
      </c>
      <c r="Z360" s="62" t="str">
        <f t="shared" si="790"/>
        <v/>
      </c>
      <c r="AA360" s="63" t="e">
        <f>IF(ISNUMBER(INDEX(Данные!$I$1:$IX$303,Данные!$A22,AA$642)),INDEX(Данные!$I$1:$IX$303,Данные!$A22,AA$642)-Данные!$E22+IF($F$9="Использовать поправку",AL360,0),#N/A)</f>
        <v>#N/A</v>
      </c>
      <c r="AB360" s="64" t="e">
        <f>IF(ISNUMBER(INDEX(Данные!$I$1:$IX$303,Данные!$A22,AB$642)),INDEX(Данные!$I$1:$IX$303,Данные!$A22,AB$642)-Данные!$F22+IF($F$9="Использовать поправку",AM360,0),#N/A)</f>
        <v>#N/A</v>
      </c>
      <c r="AC360" s="62" t="str">
        <f t="shared" si="791"/>
        <v/>
      </c>
      <c r="AD360" s="63" t="e">
        <f>IF(ISNUMBER(INDEX(Данные!$I$1:$IX$303,Данные!$A22,AD$642)),INDEX(Данные!$I$1:$IX$303,Данные!$A22,AD$642)-Данные!$E22+IF($F$10="Использовать поправку",AL360,0),#N/A)</f>
        <v>#N/A</v>
      </c>
      <c r="AE360" s="64" t="e">
        <f>IF(ISNUMBER(INDEX(Данные!$I$1:$IX$303,Данные!$A22,AE$642)),INDEX(Данные!$I$1:$IX$303,Данные!$A22,AE$642)-Данные!$F22+IF($F$10="Использовать поправку",AM360,0),#N/A)</f>
        <v>#N/A</v>
      </c>
      <c r="AF360" s="62" t="str">
        <f t="shared" si="792"/>
        <v/>
      </c>
      <c r="AG360" s="63" t="e">
        <f>IF(ISNUMBER(INDEX(Данные!$I$1:$IX$303,Данные!$A22,AG$642)),INDEX(Данные!$I$1:$IX$303,Данные!$A22,AG$642)-Данные!$E22+IF($F$11="Использовать поправку",AL360,0),#N/A)</f>
        <v>#N/A</v>
      </c>
      <c r="AH360" s="64" t="e">
        <f>IF(ISNUMBER(INDEX(Данные!$I$1:$IX$303,Данные!$A22,AH$642)),INDEX(Данные!$I$1:$IX$303,Данные!$A22,AH$642)-Данные!$F22+IF($F$11="Использовать поправку",AM360,0),#N/A)</f>
        <v>#N/A</v>
      </c>
      <c r="AI360" s="62" t="str">
        <f t="shared" si="793"/>
        <v/>
      </c>
      <c r="AJ360" s="63" t="e">
        <f>IF(ISNUMBER(INDEX(Данные!$I$1:$IX$303,Данные!$A22,AJ$642)),INDEX(Данные!$I$1:$IX$303,Данные!$A22,AJ$642)-Данные!$E22+IF($F$12="Использовать поправку",AL360,0),#N/A)</f>
        <v>#N/A</v>
      </c>
      <c r="AK360" s="96" t="e">
        <f>IF(ISNUMBER(INDEX(Данные!$I$1:$IX$303,Данные!$A22,AK$642)),INDEX(Данные!$I$1:$IX$303,Данные!$A22,AK$642)-Данные!$F22+IF($F$12="Использовать поправку",AM360,0),#N/A)</f>
        <v>#N/A</v>
      </c>
      <c r="AL360" s="100" t="e">
        <f>INDEX(Данные!$I$1:$IX$303,Данные!$A22,AL$642+4)-INDEX(Данные!$I$1:$IX$303,Данные!$A22,AL$643+4)</f>
        <v>#VALUE!</v>
      </c>
      <c r="AM360" s="101" t="e">
        <f>INDEX(Данные!$I$1:$IX$303,Данные!$A22,AM$642+5)-INDEX(Данные!$I$1:$IX$303,Данные!$A22,AM$643+5)</f>
        <v>#VALUE!</v>
      </c>
      <c r="AO360" s="61">
        <v>9.5</v>
      </c>
      <c r="AP360" s="62" t="str">
        <f t="shared" si="794"/>
        <v/>
      </c>
      <c r="AQ360" s="63" t="e">
        <f>IF(ISNUMBER(INDEX(Данные!$I$1:$IX$303,Данные!$A22,AQ$642)),INDEX(Данные!$I$1:$IX$303,Данные!$A22,AQ$642)-Данные!$G22-AQ$643+IF($F$3="Использовать поправку",BT360,0),#N/A)</f>
        <v>#N/A</v>
      </c>
      <c r="AR360" s="64" t="e">
        <f>IF(ISNUMBER(INDEX(Данные!$I$1:$IX$303,Данные!$A22,AR$642)),INDEX(Данные!$I$1:$IX$303,Данные!$A22,AR$642)-Данные!$H22-AR$643+IF($F$3="Использовать поправку",BU360,0),#N/A)</f>
        <v>#N/A</v>
      </c>
      <c r="AS360" s="62" t="str">
        <f t="shared" si="795"/>
        <v/>
      </c>
      <c r="AT360" s="63" t="e">
        <f>IF(ISNUMBER(INDEX(Данные!$I$1:$IX$303,Данные!$A22,AT$642)),INDEX(Данные!$I$1:$IX$303,Данные!$A22,AT$642)-Данные!$G22-AT$643+IF($F$4="Использовать поправку",BT360,0),#N/A)</f>
        <v>#N/A</v>
      </c>
      <c r="AU360" s="64" t="e">
        <f>IF(ISNUMBER(INDEX(Данные!$I$1:$IX$303,Данные!$A22,AU$642)),INDEX(Данные!$I$1:$IX$303,Данные!$A22,AU$642)-Данные!$H22-AU$643+IF($F$4="Использовать поправку",BU360,0),#N/A)</f>
        <v>#N/A</v>
      </c>
      <c r="AV360" s="62" t="str">
        <f t="shared" si="796"/>
        <v/>
      </c>
      <c r="AW360" s="63" t="e">
        <f>IF(ISNUMBER(INDEX(Данные!$I$1:$IX$303,Данные!$A22,AW$642)),INDEX(Данные!$I$1:$IX$303,Данные!$A22,AW$642)-Данные!$G22-AW$643+IF($F$5="Использовать поправку",BT360,0),#N/A)</f>
        <v>#N/A</v>
      </c>
      <c r="AX360" s="64" t="e">
        <f>IF(ISNUMBER(INDEX(Данные!$I$1:$IX$303,Данные!$A22,AX$642)),INDEX(Данные!$I$1:$IX$303,Данные!$A22,AX$642)-Данные!$H22-AX$643+IF($F$5="Использовать поправку",BU360,0),#N/A)</f>
        <v>#N/A</v>
      </c>
      <c r="AY360" s="62" t="str">
        <f t="shared" si="797"/>
        <v/>
      </c>
      <c r="AZ360" s="63" t="e">
        <f>IF(ISNUMBER(INDEX(Данные!$I$1:$IX$303,Данные!$A22,AZ$642)),INDEX(Данные!$I$1:$IX$303,Данные!$A22,AZ$642)-Данные!$G22-AZ$643+IF($F$6="Использовать поправку",BT360,0),#N/A)</f>
        <v>#N/A</v>
      </c>
      <c r="BA360" s="64" t="e">
        <f>IF(ISNUMBER(INDEX(Данные!$I$1:$IX$303,Данные!$A22,BA$642)),INDEX(Данные!$I$1:$IX$303,Данные!$A22,BA$642)-Данные!$H22-BA$643+IF($F$6="Использовать поправку",BU360,0),#N/A)</f>
        <v>#N/A</v>
      </c>
      <c r="BB360" s="62" t="str">
        <f t="shared" si="798"/>
        <v/>
      </c>
      <c r="BC360" s="63" t="e">
        <f>IF(ISNUMBER(INDEX(Данные!$I$1:$IX$303,Данные!$A22,BC$642)),INDEX(Данные!$I$1:$IX$303,Данные!$A22,BC$642)-Данные!$G22-BC$643+IF($F$7="Использовать поправку",BT360,0),#N/A)</f>
        <v>#N/A</v>
      </c>
      <c r="BD360" s="64" t="e">
        <f>IF(ISNUMBER(INDEX(Данные!$I$1:$IX$303,Данные!$A22,BD$642)),INDEX(Данные!$I$1:$IX$303,Данные!$A22,BD$642)-Данные!$H22-BD$643+IF($F$7="Использовать поправку",BU360,0),#N/A)</f>
        <v>#N/A</v>
      </c>
      <c r="BE360" s="62" t="str">
        <f t="shared" si="799"/>
        <v/>
      </c>
      <c r="BF360" s="63" t="e">
        <f>IF(ISNUMBER(INDEX(Данные!$I$1:$IX$303,Данные!$A22,BF$642)),INDEX(Данные!$I$1:$IX$303,Данные!$A22,BF$642)-Данные!$G22-BF$643+IF($F$8="Использовать поправку",BT360,0),#N/A)</f>
        <v>#N/A</v>
      </c>
      <c r="BG360" s="64" t="e">
        <f>IF(ISNUMBER(INDEX(Данные!$I$1:$IX$303,Данные!$A22,BG$642)),INDEX(Данные!$I$1:$IX$303,Данные!$A22,BG$642)-Данные!$H22-BG$643+IF($F$8="Использовать поправку",BU360,0),#N/A)</f>
        <v>#N/A</v>
      </c>
      <c r="BH360" s="62" t="str">
        <f t="shared" si="800"/>
        <v/>
      </c>
      <c r="BI360" s="63" t="e">
        <f>IF(ISNUMBER(INDEX(Данные!$I$1:$IX$303,Данные!$A22,BI$642)),INDEX(Данные!$I$1:$IX$303,Данные!$A22,BI$642)-Данные!$G22-BI$643+IF($F$9="Использовать поправку",BT360,0),#N/A)</f>
        <v>#N/A</v>
      </c>
      <c r="BJ360" s="64" t="e">
        <f>IF(ISNUMBER(INDEX(Данные!$I$1:$IX$303,Данные!$A22,BJ$642)),INDEX(Данные!$I$1:$IX$303,Данные!$A22,BJ$642)-Данные!$H22-BJ$643+IF($F$9="Использовать поправку",BU360,0),#N/A)</f>
        <v>#N/A</v>
      </c>
      <c r="BK360" s="62" t="str">
        <f t="shared" si="801"/>
        <v/>
      </c>
      <c r="BL360" s="63" t="e">
        <f>IF(ISNUMBER(INDEX(Данные!$I$1:$IX$303,Данные!$A22,BL$642)),INDEX(Данные!$I$1:$IX$303,Данные!$A22,BL$642)-Данные!$G22-BL$643+IF($F$10="Использовать поправку",BT360,0),#N/A)</f>
        <v>#N/A</v>
      </c>
      <c r="BM360" s="64" t="e">
        <f>IF(ISNUMBER(INDEX(Данные!$I$1:$IX$303,Данные!$A22,BM$642)),INDEX(Данные!$I$1:$IX$303,Данные!$A22,BM$642)-Данные!$H22-BM$643+IF($F$10="Использовать поправку",BU360,0),#N/A)</f>
        <v>#N/A</v>
      </c>
      <c r="BN360" s="62" t="str">
        <f t="shared" si="802"/>
        <v/>
      </c>
      <c r="BO360" s="63" t="e">
        <f>IF(ISNUMBER(INDEX(Данные!$I$1:$IX$303,Данные!$A22,BO$642)),INDEX(Данные!$I$1:$IX$303,Данные!$A22,BO$642)-Данные!$G22-BO$643+IF($F$11="Использовать поправку",BT360,0),#N/A)</f>
        <v>#N/A</v>
      </c>
      <c r="BP360" s="64" t="e">
        <f>IF(ISNUMBER(INDEX(Данные!$I$1:$IX$303,Данные!$A22,BP$642)),INDEX(Данные!$I$1:$IX$303,Данные!$A22,BP$642)-Данные!$H22-BP$643+IF($F$11="Использовать поправку",BU360,0),#N/A)</f>
        <v>#N/A</v>
      </c>
      <c r="BQ360" s="62" t="str">
        <f t="shared" si="803"/>
        <v/>
      </c>
      <c r="BR360" s="63" t="e">
        <f>IF(ISNUMBER(INDEX(Данные!$I$1:$IX$303,Данные!$A22,BR$642)),INDEX(Данные!$I$1:$IX$303,Данные!$A22,BR$642)-Данные!$G22-BR$643+IF($F$12="Использовать поправку",BT360,0),#N/A)</f>
        <v>#N/A</v>
      </c>
      <c r="BS360" s="64" t="e">
        <f>IF(ISNUMBER(INDEX(Данные!$I$1:$IX$303,Данные!$A22,BS$642)),INDEX(Данные!$I$1:$IX$303,Данные!$A22,BS$642)-Данные!$H22-BS$643+IF($F$12="Использовать поправку",BU360,0),#N/A)</f>
        <v>#N/A</v>
      </c>
      <c r="BT360" s="100" t="e">
        <f>INDEX(Данные!$I$1:$IX$303,Данные!$A22,BT$642+8)-INDEX(Данные!$I$1:$IX$303,Данные!$A22,BT$643+8)</f>
        <v>#VALUE!</v>
      </c>
      <c r="BU360" s="101" t="e">
        <f>INDEX(Данные!$I$1:$IX$303,Данные!$A22,BU$642+9)-INDEX(Данные!$I$1:$IX$303,Данные!$A22,BU$643+9)</f>
        <v>#VALUE!</v>
      </c>
    </row>
    <row r="361" spans="7:73" x14ac:dyDescent="0.25">
      <c r="G361" s="61">
        <v>10</v>
      </c>
      <c r="H361" s="62" t="str">
        <f t="shared" si="784"/>
        <v/>
      </c>
      <c r="I361" s="63" t="e">
        <f>IF(ISNUMBER(INDEX(Данные!$I$1:$IX$303,Данные!$A23,I$642)),INDEX(Данные!$I$1:$IX$303,Данные!$A23,I$642)-Данные!$E23+IF($F$3="Использовать поправку",AL361,0),#N/A)</f>
        <v>#N/A</v>
      </c>
      <c r="J361" s="64" t="e">
        <f>IF(ISNUMBER(INDEX(Данные!$I$1:$IX$303,Данные!$A23,J$642)),INDEX(Данные!$I$1:$IX$303,Данные!$A23,J$642)-Данные!$F23+IF($F$3="Использовать поправку",AM361,0),#N/A)</f>
        <v>#N/A</v>
      </c>
      <c r="K361" s="62" t="str">
        <f t="shared" si="785"/>
        <v/>
      </c>
      <c r="L361" s="63" t="e">
        <f>IF(ISNUMBER(INDEX(Данные!$I$1:$IX$303,Данные!$A23,L$642)),INDEX(Данные!$I$1:$IX$303,Данные!$A23,L$642)-Данные!$E23+IF($F$4="Использовать поправку",AL361,0),#N/A)</f>
        <v>#N/A</v>
      </c>
      <c r="M361" s="64" t="e">
        <f>IF(ISNUMBER(INDEX(Данные!$I$1:$IX$303,Данные!$A23,M$642)),INDEX(Данные!$I$1:$IX$303,Данные!$A23,M$642)-Данные!$F23+IF($F$4="Использовать поправку",AM361,0),#N/A)</f>
        <v>#N/A</v>
      </c>
      <c r="N361" s="62" t="str">
        <f t="shared" si="786"/>
        <v/>
      </c>
      <c r="O361" s="63" t="e">
        <f>IF(ISNUMBER(INDEX(Данные!$I$1:$IX$303,Данные!$A23,O$642)),INDEX(Данные!$I$1:$IX$303,Данные!$A23,O$642)-Данные!$E23+IF($F$5="Использовать поправку",AL361,0),#N/A)</f>
        <v>#N/A</v>
      </c>
      <c r="P361" s="64" t="e">
        <f>IF(ISNUMBER(INDEX(Данные!$I$1:$IX$303,Данные!$A23,P$642)),INDEX(Данные!$I$1:$IX$303,Данные!$A23,P$642)-Данные!$F23+IF($F$5="Использовать поправку",AM361,0),#N/A)</f>
        <v>#N/A</v>
      </c>
      <c r="Q361" s="62" t="str">
        <f t="shared" si="787"/>
        <v/>
      </c>
      <c r="R361" s="63" t="e">
        <f>IF(ISNUMBER(INDEX(Данные!$I$1:$IX$303,Данные!$A23,R$642)),INDEX(Данные!$I$1:$IX$303,Данные!$A23,R$642)-Данные!$E23+IF($F$6="Использовать поправку",AL361,0),#N/A)</f>
        <v>#N/A</v>
      </c>
      <c r="S361" s="64" t="e">
        <f>IF(ISNUMBER(INDEX(Данные!$I$1:$IX$303,Данные!$A23,S$642)),INDEX(Данные!$I$1:$IX$303,Данные!$A23,S$642)-Данные!$F23+IF($F$6="Использовать поправку",AM361,0),#N/A)</f>
        <v>#N/A</v>
      </c>
      <c r="T361" s="62" t="str">
        <f t="shared" si="788"/>
        <v/>
      </c>
      <c r="U361" s="63" t="e">
        <f>IF(ISNUMBER(INDEX(Данные!$I$1:$IX$303,Данные!$A23,U$642)),INDEX(Данные!$I$1:$IX$303,Данные!$A23,U$642)-Данные!$E23+IF($F$7="Использовать поправку",AL361,0),#N/A)</f>
        <v>#N/A</v>
      </c>
      <c r="V361" s="64" t="e">
        <f>IF(ISNUMBER(INDEX(Данные!$I$1:$IX$303,Данные!$A23,V$642)),INDEX(Данные!$I$1:$IX$303,Данные!$A23,V$642)-Данные!$F23+IF($F$7="Использовать поправку",AM361,0),#N/A)</f>
        <v>#N/A</v>
      </c>
      <c r="W361" s="62" t="str">
        <f t="shared" si="789"/>
        <v/>
      </c>
      <c r="X361" s="63" t="e">
        <f>IF(ISNUMBER(INDEX(Данные!$I$1:$IX$303,Данные!$A23,X$642)),INDEX(Данные!$I$1:$IX$303,Данные!$A23,X$642)-Данные!$E23+IF($F$8="Использовать поправку",AL361,0),#N/A)</f>
        <v>#N/A</v>
      </c>
      <c r="Y361" s="64" t="e">
        <f>IF(ISNUMBER(INDEX(Данные!$I$1:$IX$303,Данные!$A23,Y$642)),INDEX(Данные!$I$1:$IX$303,Данные!$A23,Y$642)-Данные!$F23+IF($F$8="Использовать поправку",AM361,0),#N/A)</f>
        <v>#N/A</v>
      </c>
      <c r="Z361" s="62" t="str">
        <f t="shared" si="790"/>
        <v/>
      </c>
      <c r="AA361" s="63" t="e">
        <f>IF(ISNUMBER(INDEX(Данные!$I$1:$IX$303,Данные!$A23,AA$642)),INDEX(Данные!$I$1:$IX$303,Данные!$A23,AA$642)-Данные!$E23+IF($F$9="Использовать поправку",AL361,0),#N/A)</f>
        <v>#N/A</v>
      </c>
      <c r="AB361" s="64" t="e">
        <f>IF(ISNUMBER(INDEX(Данные!$I$1:$IX$303,Данные!$A23,AB$642)),INDEX(Данные!$I$1:$IX$303,Данные!$A23,AB$642)-Данные!$F23+IF($F$9="Использовать поправку",AM361,0),#N/A)</f>
        <v>#N/A</v>
      </c>
      <c r="AC361" s="62" t="str">
        <f t="shared" si="791"/>
        <v/>
      </c>
      <c r="AD361" s="63" t="e">
        <f>IF(ISNUMBER(INDEX(Данные!$I$1:$IX$303,Данные!$A23,AD$642)),INDEX(Данные!$I$1:$IX$303,Данные!$A23,AD$642)-Данные!$E23+IF($F$10="Использовать поправку",AL361,0),#N/A)</f>
        <v>#N/A</v>
      </c>
      <c r="AE361" s="64" t="e">
        <f>IF(ISNUMBER(INDEX(Данные!$I$1:$IX$303,Данные!$A23,AE$642)),INDEX(Данные!$I$1:$IX$303,Данные!$A23,AE$642)-Данные!$F23+IF($F$10="Использовать поправку",AM361,0),#N/A)</f>
        <v>#N/A</v>
      </c>
      <c r="AF361" s="62" t="str">
        <f t="shared" si="792"/>
        <v/>
      </c>
      <c r="AG361" s="63" t="e">
        <f>IF(ISNUMBER(INDEX(Данные!$I$1:$IX$303,Данные!$A23,AG$642)),INDEX(Данные!$I$1:$IX$303,Данные!$A23,AG$642)-Данные!$E23+IF($F$11="Использовать поправку",AL361,0),#N/A)</f>
        <v>#N/A</v>
      </c>
      <c r="AH361" s="64" t="e">
        <f>IF(ISNUMBER(INDEX(Данные!$I$1:$IX$303,Данные!$A23,AH$642)),INDEX(Данные!$I$1:$IX$303,Данные!$A23,AH$642)-Данные!$F23+IF($F$11="Использовать поправку",AM361,0),#N/A)</f>
        <v>#N/A</v>
      </c>
      <c r="AI361" s="62" t="str">
        <f t="shared" si="793"/>
        <v/>
      </c>
      <c r="AJ361" s="63" t="e">
        <f>IF(ISNUMBER(INDEX(Данные!$I$1:$IX$303,Данные!$A23,AJ$642)),INDEX(Данные!$I$1:$IX$303,Данные!$A23,AJ$642)-Данные!$E23+IF($F$12="Использовать поправку",AL361,0),#N/A)</f>
        <v>#N/A</v>
      </c>
      <c r="AK361" s="96" t="e">
        <f>IF(ISNUMBER(INDEX(Данные!$I$1:$IX$303,Данные!$A23,AK$642)),INDEX(Данные!$I$1:$IX$303,Данные!$A23,AK$642)-Данные!$F23+IF($F$12="Использовать поправку",AM361,0),#N/A)</f>
        <v>#N/A</v>
      </c>
      <c r="AL361" s="100" t="e">
        <f>INDEX(Данные!$I$1:$IX$303,Данные!$A23,AL$642+4)-INDEX(Данные!$I$1:$IX$303,Данные!$A23,AL$643+4)</f>
        <v>#VALUE!</v>
      </c>
      <c r="AM361" s="101" t="e">
        <f>INDEX(Данные!$I$1:$IX$303,Данные!$A23,AM$642+5)-INDEX(Данные!$I$1:$IX$303,Данные!$A23,AM$643+5)</f>
        <v>#VALUE!</v>
      </c>
      <c r="AO361" s="61">
        <v>10</v>
      </c>
      <c r="AP361" s="62" t="str">
        <f t="shared" si="794"/>
        <v/>
      </c>
      <c r="AQ361" s="63" t="e">
        <f>IF(ISNUMBER(INDEX(Данные!$I$1:$IX$303,Данные!$A23,AQ$642)),INDEX(Данные!$I$1:$IX$303,Данные!$A23,AQ$642)-Данные!$G23-AQ$643+IF($F$3="Использовать поправку",BT361,0),#N/A)</f>
        <v>#N/A</v>
      </c>
      <c r="AR361" s="64" t="e">
        <f>IF(ISNUMBER(INDEX(Данные!$I$1:$IX$303,Данные!$A23,AR$642)),INDEX(Данные!$I$1:$IX$303,Данные!$A23,AR$642)-Данные!$H23-AR$643+IF($F$3="Использовать поправку",BU361,0),#N/A)</f>
        <v>#N/A</v>
      </c>
      <c r="AS361" s="62" t="str">
        <f t="shared" si="795"/>
        <v/>
      </c>
      <c r="AT361" s="63" t="e">
        <f>IF(ISNUMBER(INDEX(Данные!$I$1:$IX$303,Данные!$A23,AT$642)),INDEX(Данные!$I$1:$IX$303,Данные!$A23,AT$642)-Данные!$G23-AT$643+IF($F$4="Использовать поправку",BT361,0),#N/A)</f>
        <v>#N/A</v>
      </c>
      <c r="AU361" s="64" t="e">
        <f>IF(ISNUMBER(INDEX(Данные!$I$1:$IX$303,Данные!$A23,AU$642)),INDEX(Данные!$I$1:$IX$303,Данные!$A23,AU$642)-Данные!$H23-AU$643+IF($F$4="Использовать поправку",BU361,0),#N/A)</f>
        <v>#N/A</v>
      </c>
      <c r="AV361" s="62" t="str">
        <f t="shared" si="796"/>
        <v/>
      </c>
      <c r="AW361" s="63" t="e">
        <f>IF(ISNUMBER(INDEX(Данные!$I$1:$IX$303,Данные!$A23,AW$642)),INDEX(Данные!$I$1:$IX$303,Данные!$A23,AW$642)-Данные!$G23-AW$643+IF($F$5="Использовать поправку",BT361,0),#N/A)</f>
        <v>#N/A</v>
      </c>
      <c r="AX361" s="64" t="e">
        <f>IF(ISNUMBER(INDEX(Данные!$I$1:$IX$303,Данные!$A23,AX$642)),INDEX(Данные!$I$1:$IX$303,Данные!$A23,AX$642)-Данные!$H23-AX$643+IF($F$5="Использовать поправку",BU361,0),#N/A)</f>
        <v>#N/A</v>
      </c>
      <c r="AY361" s="62" t="str">
        <f t="shared" si="797"/>
        <v/>
      </c>
      <c r="AZ361" s="63" t="e">
        <f>IF(ISNUMBER(INDEX(Данные!$I$1:$IX$303,Данные!$A23,AZ$642)),INDEX(Данные!$I$1:$IX$303,Данные!$A23,AZ$642)-Данные!$G23-AZ$643+IF($F$6="Использовать поправку",BT361,0),#N/A)</f>
        <v>#N/A</v>
      </c>
      <c r="BA361" s="64" t="e">
        <f>IF(ISNUMBER(INDEX(Данные!$I$1:$IX$303,Данные!$A23,BA$642)),INDEX(Данные!$I$1:$IX$303,Данные!$A23,BA$642)-Данные!$H23-BA$643+IF($F$6="Использовать поправку",BU361,0),#N/A)</f>
        <v>#N/A</v>
      </c>
      <c r="BB361" s="62" t="str">
        <f t="shared" si="798"/>
        <v/>
      </c>
      <c r="BC361" s="63" t="e">
        <f>IF(ISNUMBER(INDEX(Данные!$I$1:$IX$303,Данные!$A23,BC$642)),INDEX(Данные!$I$1:$IX$303,Данные!$A23,BC$642)-Данные!$G23-BC$643+IF($F$7="Использовать поправку",BT361,0),#N/A)</f>
        <v>#N/A</v>
      </c>
      <c r="BD361" s="64" t="e">
        <f>IF(ISNUMBER(INDEX(Данные!$I$1:$IX$303,Данные!$A23,BD$642)),INDEX(Данные!$I$1:$IX$303,Данные!$A23,BD$642)-Данные!$H23-BD$643+IF($F$7="Использовать поправку",BU361,0),#N/A)</f>
        <v>#N/A</v>
      </c>
      <c r="BE361" s="62" t="str">
        <f t="shared" si="799"/>
        <v/>
      </c>
      <c r="BF361" s="63" t="e">
        <f>IF(ISNUMBER(INDEX(Данные!$I$1:$IX$303,Данные!$A23,BF$642)),INDEX(Данные!$I$1:$IX$303,Данные!$A23,BF$642)-Данные!$G23-BF$643+IF($F$8="Использовать поправку",BT361,0),#N/A)</f>
        <v>#N/A</v>
      </c>
      <c r="BG361" s="64" t="e">
        <f>IF(ISNUMBER(INDEX(Данные!$I$1:$IX$303,Данные!$A23,BG$642)),INDEX(Данные!$I$1:$IX$303,Данные!$A23,BG$642)-Данные!$H23-BG$643+IF($F$8="Использовать поправку",BU361,0),#N/A)</f>
        <v>#N/A</v>
      </c>
      <c r="BH361" s="62" t="str">
        <f t="shared" si="800"/>
        <v/>
      </c>
      <c r="BI361" s="63" t="e">
        <f>IF(ISNUMBER(INDEX(Данные!$I$1:$IX$303,Данные!$A23,BI$642)),INDEX(Данные!$I$1:$IX$303,Данные!$A23,BI$642)-Данные!$G23-BI$643+IF($F$9="Использовать поправку",BT361,0),#N/A)</f>
        <v>#N/A</v>
      </c>
      <c r="BJ361" s="64" t="e">
        <f>IF(ISNUMBER(INDEX(Данные!$I$1:$IX$303,Данные!$A23,BJ$642)),INDEX(Данные!$I$1:$IX$303,Данные!$A23,BJ$642)-Данные!$H23-BJ$643+IF($F$9="Использовать поправку",BU361,0),#N/A)</f>
        <v>#N/A</v>
      </c>
      <c r="BK361" s="62" t="str">
        <f t="shared" si="801"/>
        <v/>
      </c>
      <c r="BL361" s="63" t="e">
        <f>IF(ISNUMBER(INDEX(Данные!$I$1:$IX$303,Данные!$A23,BL$642)),INDEX(Данные!$I$1:$IX$303,Данные!$A23,BL$642)-Данные!$G23-BL$643+IF($F$10="Использовать поправку",BT361,0),#N/A)</f>
        <v>#N/A</v>
      </c>
      <c r="BM361" s="64" t="e">
        <f>IF(ISNUMBER(INDEX(Данные!$I$1:$IX$303,Данные!$A23,BM$642)),INDEX(Данные!$I$1:$IX$303,Данные!$A23,BM$642)-Данные!$H23-BM$643+IF($F$10="Использовать поправку",BU361,0),#N/A)</f>
        <v>#N/A</v>
      </c>
      <c r="BN361" s="62" t="str">
        <f t="shared" si="802"/>
        <v/>
      </c>
      <c r="BO361" s="63" t="e">
        <f>IF(ISNUMBER(INDEX(Данные!$I$1:$IX$303,Данные!$A23,BO$642)),INDEX(Данные!$I$1:$IX$303,Данные!$A23,BO$642)-Данные!$G23-BO$643+IF($F$11="Использовать поправку",BT361,0),#N/A)</f>
        <v>#N/A</v>
      </c>
      <c r="BP361" s="64" t="e">
        <f>IF(ISNUMBER(INDEX(Данные!$I$1:$IX$303,Данные!$A23,BP$642)),INDEX(Данные!$I$1:$IX$303,Данные!$A23,BP$642)-Данные!$H23-BP$643+IF($F$11="Использовать поправку",BU361,0),#N/A)</f>
        <v>#N/A</v>
      </c>
      <c r="BQ361" s="62" t="str">
        <f t="shared" si="803"/>
        <v/>
      </c>
      <c r="BR361" s="63" t="e">
        <f>IF(ISNUMBER(INDEX(Данные!$I$1:$IX$303,Данные!$A23,BR$642)),INDEX(Данные!$I$1:$IX$303,Данные!$A23,BR$642)-Данные!$G23-BR$643+IF($F$12="Использовать поправку",BT361,0),#N/A)</f>
        <v>#N/A</v>
      </c>
      <c r="BS361" s="64" t="e">
        <f>IF(ISNUMBER(INDEX(Данные!$I$1:$IX$303,Данные!$A23,BS$642)),INDEX(Данные!$I$1:$IX$303,Данные!$A23,BS$642)-Данные!$H23-BS$643+IF($F$12="Использовать поправку",BU361,0),#N/A)</f>
        <v>#N/A</v>
      </c>
      <c r="BT361" s="100" t="e">
        <f>INDEX(Данные!$I$1:$IX$303,Данные!$A23,BT$642+8)-INDEX(Данные!$I$1:$IX$303,Данные!$A23,BT$643+8)</f>
        <v>#VALUE!</v>
      </c>
      <c r="BU361" s="101" t="e">
        <f>INDEX(Данные!$I$1:$IX$303,Данные!$A23,BU$642+9)-INDEX(Данные!$I$1:$IX$303,Данные!$A23,BU$643+9)</f>
        <v>#VALUE!</v>
      </c>
    </row>
    <row r="362" spans="7:73" x14ac:dyDescent="0.25">
      <c r="G362" s="61">
        <v>10.5</v>
      </c>
      <c r="H362" s="62" t="str">
        <f t="shared" si="784"/>
        <v/>
      </c>
      <c r="I362" s="63" t="e">
        <f>IF(ISNUMBER(INDEX(Данные!$I$1:$IX$303,Данные!$A24,I$642)),INDEX(Данные!$I$1:$IX$303,Данные!$A24,I$642)-Данные!$E24+IF($F$3="Использовать поправку",AL362,0),#N/A)</f>
        <v>#N/A</v>
      </c>
      <c r="J362" s="64" t="e">
        <f>IF(ISNUMBER(INDEX(Данные!$I$1:$IX$303,Данные!$A24,J$642)),INDEX(Данные!$I$1:$IX$303,Данные!$A24,J$642)-Данные!$F24+IF($F$3="Использовать поправку",AM362,0),#N/A)</f>
        <v>#N/A</v>
      </c>
      <c r="K362" s="62" t="str">
        <f t="shared" si="785"/>
        <v/>
      </c>
      <c r="L362" s="63" t="e">
        <f>IF(ISNUMBER(INDEX(Данные!$I$1:$IX$303,Данные!$A24,L$642)),INDEX(Данные!$I$1:$IX$303,Данные!$A24,L$642)-Данные!$E24+IF($F$4="Использовать поправку",AL362,0),#N/A)</f>
        <v>#N/A</v>
      </c>
      <c r="M362" s="64" t="e">
        <f>IF(ISNUMBER(INDEX(Данные!$I$1:$IX$303,Данные!$A24,M$642)),INDEX(Данные!$I$1:$IX$303,Данные!$A24,M$642)-Данные!$F24+IF($F$4="Использовать поправку",AM362,0),#N/A)</f>
        <v>#N/A</v>
      </c>
      <c r="N362" s="62" t="str">
        <f t="shared" si="786"/>
        <v/>
      </c>
      <c r="O362" s="63" t="e">
        <f>IF(ISNUMBER(INDEX(Данные!$I$1:$IX$303,Данные!$A24,O$642)),INDEX(Данные!$I$1:$IX$303,Данные!$A24,O$642)-Данные!$E24+IF($F$5="Использовать поправку",AL362,0),#N/A)</f>
        <v>#N/A</v>
      </c>
      <c r="P362" s="64" t="e">
        <f>IF(ISNUMBER(INDEX(Данные!$I$1:$IX$303,Данные!$A24,P$642)),INDEX(Данные!$I$1:$IX$303,Данные!$A24,P$642)-Данные!$F24+IF($F$5="Использовать поправку",AM362,0),#N/A)</f>
        <v>#N/A</v>
      </c>
      <c r="Q362" s="62" t="str">
        <f t="shared" si="787"/>
        <v/>
      </c>
      <c r="R362" s="63" t="e">
        <f>IF(ISNUMBER(INDEX(Данные!$I$1:$IX$303,Данные!$A24,R$642)),INDEX(Данные!$I$1:$IX$303,Данные!$A24,R$642)-Данные!$E24+IF($F$6="Использовать поправку",AL362,0),#N/A)</f>
        <v>#N/A</v>
      </c>
      <c r="S362" s="64" t="e">
        <f>IF(ISNUMBER(INDEX(Данные!$I$1:$IX$303,Данные!$A24,S$642)),INDEX(Данные!$I$1:$IX$303,Данные!$A24,S$642)-Данные!$F24+IF($F$6="Использовать поправку",AM362,0),#N/A)</f>
        <v>#N/A</v>
      </c>
      <c r="T362" s="62" t="str">
        <f t="shared" si="788"/>
        <v/>
      </c>
      <c r="U362" s="63" t="e">
        <f>IF(ISNUMBER(INDEX(Данные!$I$1:$IX$303,Данные!$A24,U$642)),INDEX(Данные!$I$1:$IX$303,Данные!$A24,U$642)-Данные!$E24+IF($F$7="Использовать поправку",AL362,0),#N/A)</f>
        <v>#N/A</v>
      </c>
      <c r="V362" s="64" t="e">
        <f>IF(ISNUMBER(INDEX(Данные!$I$1:$IX$303,Данные!$A24,V$642)),INDEX(Данные!$I$1:$IX$303,Данные!$A24,V$642)-Данные!$F24+IF($F$7="Использовать поправку",AM362,0),#N/A)</f>
        <v>#N/A</v>
      </c>
      <c r="W362" s="62" t="str">
        <f t="shared" si="789"/>
        <v/>
      </c>
      <c r="X362" s="63" t="e">
        <f>IF(ISNUMBER(INDEX(Данные!$I$1:$IX$303,Данные!$A24,X$642)),INDEX(Данные!$I$1:$IX$303,Данные!$A24,X$642)-Данные!$E24+IF($F$8="Использовать поправку",AL362,0),#N/A)</f>
        <v>#N/A</v>
      </c>
      <c r="Y362" s="64" t="e">
        <f>IF(ISNUMBER(INDEX(Данные!$I$1:$IX$303,Данные!$A24,Y$642)),INDEX(Данные!$I$1:$IX$303,Данные!$A24,Y$642)-Данные!$F24+IF($F$8="Использовать поправку",AM362,0),#N/A)</f>
        <v>#N/A</v>
      </c>
      <c r="Z362" s="62" t="str">
        <f t="shared" si="790"/>
        <v/>
      </c>
      <c r="AA362" s="63" t="e">
        <f>IF(ISNUMBER(INDEX(Данные!$I$1:$IX$303,Данные!$A24,AA$642)),INDEX(Данные!$I$1:$IX$303,Данные!$A24,AA$642)-Данные!$E24+IF($F$9="Использовать поправку",AL362,0),#N/A)</f>
        <v>#N/A</v>
      </c>
      <c r="AB362" s="64" t="e">
        <f>IF(ISNUMBER(INDEX(Данные!$I$1:$IX$303,Данные!$A24,AB$642)),INDEX(Данные!$I$1:$IX$303,Данные!$A24,AB$642)-Данные!$F24+IF($F$9="Использовать поправку",AM362,0),#N/A)</f>
        <v>#N/A</v>
      </c>
      <c r="AC362" s="62" t="str">
        <f t="shared" si="791"/>
        <v/>
      </c>
      <c r="AD362" s="63" t="e">
        <f>IF(ISNUMBER(INDEX(Данные!$I$1:$IX$303,Данные!$A24,AD$642)),INDEX(Данные!$I$1:$IX$303,Данные!$A24,AD$642)-Данные!$E24+IF($F$10="Использовать поправку",AL362,0),#N/A)</f>
        <v>#N/A</v>
      </c>
      <c r="AE362" s="64" t="e">
        <f>IF(ISNUMBER(INDEX(Данные!$I$1:$IX$303,Данные!$A24,AE$642)),INDEX(Данные!$I$1:$IX$303,Данные!$A24,AE$642)-Данные!$F24+IF($F$10="Использовать поправку",AM362,0),#N/A)</f>
        <v>#N/A</v>
      </c>
      <c r="AF362" s="62" t="str">
        <f t="shared" si="792"/>
        <v/>
      </c>
      <c r="AG362" s="63" t="e">
        <f>IF(ISNUMBER(INDEX(Данные!$I$1:$IX$303,Данные!$A24,AG$642)),INDEX(Данные!$I$1:$IX$303,Данные!$A24,AG$642)-Данные!$E24+IF($F$11="Использовать поправку",AL362,0),#N/A)</f>
        <v>#N/A</v>
      </c>
      <c r="AH362" s="64" t="e">
        <f>IF(ISNUMBER(INDEX(Данные!$I$1:$IX$303,Данные!$A24,AH$642)),INDEX(Данные!$I$1:$IX$303,Данные!$A24,AH$642)-Данные!$F24+IF($F$11="Использовать поправку",AM362,0),#N/A)</f>
        <v>#N/A</v>
      </c>
      <c r="AI362" s="62" t="str">
        <f t="shared" si="793"/>
        <v/>
      </c>
      <c r="AJ362" s="63" t="e">
        <f>IF(ISNUMBER(INDEX(Данные!$I$1:$IX$303,Данные!$A24,AJ$642)),INDEX(Данные!$I$1:$IX$303,Данные!$A24,AJ$642)-Данные!$E24+IF($F$12="Использовать поправку",AL362,0),#N/A)</f>
        <v>#N/A</v>
      </c>
      <c r="AK362" s="96" t="e">
        <f>IF(ISNUMBER(INDEX(Данные!$I$1:$IX$303,Данные!$A24,AK$642)),INDEX(Данные!$I$1:$IX$303,Данные!$A24,AK$642)-Данные!$F24+IF($F$12="Использовать поправку",AM362,0),#N/A)</f>
        <v>#N/A</v>
      </c>
      <c r="AL362" s="100" t="e">
        <f>INDEX(Данные!$I$1:$IX$303,Данные!$A24,AL$642+4)-INDEX(Данные!$I$1:$IX$303,Данные!$A24,AL$643+4)</f>
        <v>#VALUE!</v>
      </c>
      <c r="AM362" s="101" t="e">
        <f>INDEX(Данные!$I$1:$IX$303,Данные!$A24,AM$642+5)-INDEX(Данные!$I$1:$IX$303,Данные!$A24,AM$643+5)</f>
        <v>#VALUE!</v>
      </c>
      <c r="AO362" s="61">
        <v>10.5</v>
      </c>
      <c r="AP362" s="62" t="str">
        <f t="shared" si="794"/>
        <v/>
      </c>
      <c r="AQ362" s="63" t="e">
        <f>IF(ISNUMBER(INDEX(Данные!$I$1:$IX$303,Данные!$A24,AQ$642)),INDEX(Данные!$I$1:$IX$303,Данные!$A24,AQ$642)-Данные!$G24-AQ$643+IF($F$3="Использовать поправку",BT362,0),#N/A)</f>
        <v>#N/A</v>
      </c>
      <c r="AR362" s="64" t="e">
        <f>IF(ISNUMBER(INDEX(Данные!$I$1:$IX$303,Данные!$A24,AR$642)),INDEX(Данные!$I$1:$IX$303,Данные!$A24,AR$642)-Данные!$H24-AR$643+IF($F$3="Использовать поправку",BU362,0),#N/A)</f>
        <v>#N/A</v>
      </c>
      <c r="AS362" s="62" t="str">
        <f t="shared" si="795"/>
        <v/>
      </c>
      <c r="AT362" s="63" t="e">
        <f>IF(ISNUMBER(INDEX(Данные!$I$1:$IX$303,Данные!$A24,AT$642)),INDEX(Данные!$I$1:$IX$303,Данные!$A24,AT$642)-Данные!$G24-AT$643+IF($F$4="Использовать поправку",BT362,0),#N/A)</f>
        <v>#N/A</v>
      </c>
      <c r="AU362" s="64" t="e">
        <f>IF(ISNUMBER(INDEX(Данные!$I$1:$IX$303,Данные!$A24,AU$642)),INDEX(Данные!$I$1:$IX$303,Данные!$A24,AU$642)-Данные!$H24-AU$643+IF($F$4="Использовать поправку",BU362,0),#N/A)</f>
        <v>#N/A</v>
      </c>
      <c r="AV362" s="62" t="str">
        <f t="shared" si="796"/>
        <v/>
      </c>
      <c r="AW362" s="63" t="e">
        <f>IF(ISNUMBER(INDEX(Данные!$I$1:$IX$303,Данные!$A24,AW$642)),INDEX(Данные!$I$1:$IX$303,Данные!$A24,AW$642)-Данные!$G24-AW$643+IF($F$5="Использовать поправку",BT362,0),#N/A)</f>
        <v>#N/A</v>
      </c>
      <c r="AX362" s="64" t="e">
        <f>IF(ISNUMBER(INDEX(Данные!$I$1:$IX$303,Данные!$A24,AX$642)),INDEX(Данные!$I$1:$IX$303,Данные!$A24,AX$642)-Данные!$H24-AX$643+IF($F$5="Использовать поправку",BU362,0),#N/A)</f>
        <v>#N/A</v>
      </c>
      <c r="AY362" s="62" t="str">
        <f t="shared" si="797"/>
        <v/>
      </c>
      <c r="AZ362" s="63" t="e">
        <f>IF(ISNUMBER(INDEX(Данные!$I$1:$IX$303,Данные!$A24,AZ$642)),INDEX(Данные!$I$1:$IX$303,Данные!$A24,AZ$642)-Данные!$G24-AZ$643+IF($F$6="Использовать поправку",BT362,0),#N/A)</f>
        <v>#N/A</v>
      </c>
      <c r="BA362" s="64" t="e">
        <f>IF(ISNUMBER(INDEX(Данные!$I$1:$IX$303,Данные!$A24,BA$642)),INDEX(Данные!$I$1:$IX$303,Данные!$A24,BA$642)-Данные!$H24-BA$643+IF($F$6="Использовать поправку",BU362,0),#N/A)</f>
        <v>#N/A</v>
      </c>
      <c r="BB362" s="62" t="str">
        <f t="shared" si="798"/>
        <v/>
      </c>
      <c r="BC362" s="63" t="e">
        <f>IF(ISNUMBER(INDEX(Данные!$I$1:$IX$303,Данные!$A24,BC$642)),INDEX(Данные!$I$1:$IX$303,Данные!$A24,BC$642)-Данные!$G24-BC$643+IF($F$7="Использовать поправку",BT362,0),#N/A)</f>
        <v>#N/A</v>
      </c>
      <c r="BD362" s="64" t="e">
        <f>IF(ISNUMBER(INDEX(Данные!$I$1:$IX$303,Данные!$A24,BD$642)),INDEX(Данные!$I$1:$IX$303,Данные!$A24,BD$642)-Данные!$H24-BD$643+IF($F$7="Использовать поправку",BU362,0),#N/A)</f>
        <v>#N/A</v>
      </c>
      <c r="BE362" s="62" t="str">
        <f t="shared" si="799"/>
        <v/>
      </c>
      <c r="BF362" s="63" t="e">
        <f>IF(ISNUMBER(INDEX(Данные!$I$1:$IX$303,Данные!$A24,BF$642)),INDEX(Данные!$I$1:$IX$303,Данные!$A24,BF$642)-Данные!$G24-BF$643+IF($F$8="Использовать поправку",BT362,0),#N/A)</f>
        <v>#N/A</v>
      </c>
      <c r="BG362" s="64" t="e">
        <f>IF(ISNUMBER(INDEX(Данные!$I$1:$IX$303,Данные!$A24,BG$642)),INDEX(Данные!$I$1:$IX$303,Данные!$A24,BG$642)-Данные!$H24-BG$643+IF($F$8="Использовать поправку",BU362,0),#N/A)</f>
        <v>#N/A</v>
      </c>
      <c r="BH362" s="62" t="str">
        <f t="shared" si="800"/>
        <v/>
      </c>
      <c r="BI362" s="63" t="e">
        <f>IF(ISNUMBER(INDEX(Данные!$I$1:$IX$303,Данные!$A24,BI$642)),INDEX(Данные!$I$1:$IX$303,Данные!$A24,BI$642)-Данные!$G24-BI$643+IF($F$9="Использовать поправку",BT362,0),#N/A)</f>
        <v>#N/A</v>
      </c>
      <c r="BJ362" s="64" t="e">
        <f>IF(ISNUMBER(INDEX(Данные!$I$1:$IX$303,Данные!$A24,BJ$642)),INDEX(Данные!$I$1:$IX$303,Данные!$A24,BJ$642)-Данные!$H24-BJ$643+IF($F$9="Использовать поправку",BU362,0),#N/A)</f>
        <v>#N/A</v>
      </c>
      <c r="BK362" s="62" t="str">
        <f t="shared" si="801"/>
        <v/>
      </c>
      <c r="BL362" s="63" t="e">
        <f>IF(ISNUMBER(INDEX(Данные!$I$1:$IX$303,Данные!$A24,BL$642)),INDEX(Данные!$I$1:$IX$303,Данные!$A24,BL$642)-Данные!$G24-BL$643+IF($F$10="Использовать поправку",BT362,0),#N/A)</f>
        <v>#N/A</v>
      </c>
      <c r="BM362" s="64" t="e">
        <f>IF(ISNUMBER(INDEX(Данные!$I$1:$IX$303,Данные!$A24,BM$642)),INDEX(Данные!$I$1:$IX$303,Данные!$A24,BM$642)-Данные!$H24-BM$643+IF($F$10="Использовать поправку",BU362,0),#N/A)</f>
        <v>#N/A</v>
      </c>
      <c r="BN362" s="62" t="str">
        <f t="shared" si="802"/>
        <v/>
      </c>
      <c r="BO362" s="63" t="e">
        <f>IF(ISNUMBER(INDEX(Данные!$I$1:$IX$303,Данные!$A24,BO$642)),INDEX(Данные!$I$1:$IX$303,Данные!$A24,BO$642)-Данные!$G24-BO$643+IF($F$11="Использовать поправку",BT362,0),#N/A)</f>
        <v>#N/A</v>
      </c>
      <c r="BP362" s="64" t="e">
        <f>IF(ISNUMBER(INDEX(Данные!$I$1:$IX$303,Данные!$A24,BP$642)),INDEX(Данные!$I$1:$IX$303,Данные!$A24,BP$642)-Данные!$H24-BP$643+IF($F$11="Использовать поправку",BU362,0),#N/A)</f>
        <v>#N/A</v>
      </c>
      <c r="BQ362" s="62" t="str">
        <f t="shared" si="803"/>
        <v/>
      </c>
      <c r="BR362" s="63" t="e">
        <f>IF(ISNUMBER(INDEX(Данные!$I$1:$IX$303,Данные!$A24,BR$642)),INDEX(Данные!$I$1:$IX$303,Данные!$A24,BR$642)-Данные!$G24-BR$643+IF($F$12="Использовать поправку",BT362,0),#N/A)</f>
        <v>#N/A</v>
      </c>
      <c r="BS362" s="64" t="e">
        <f>IF(ISNUMBER(INDEX(Данные!$I$1:$IX$303,Данные!$A24,BS$642)),INDEX(Данные!$I$1:$IX$303,Данные!$A24,BS$642)-Данные!$H24-BS$643+IF($F$12="Использовать поправку",BU362,0),#N/A)</f>
        <v>#N/A</v>
      </c>
      <c r="BT362" s="100" t="e">
        <f>INDEX(Данные!$I$1:$IX$303,Данные!$A24,BT$642+8)-INDEX(Данные!$I$1:$IX$303,Данные!$A24,BT$643+8)</f>
        <v>#VALUE!</v>
      </c>
      <c r="BU362" s="101" t="e">
        <f>INDEX(Данные!$I$1:$IX$303,Данные!$A24,BU$642+9)-INDEX(Данные!$I$1:$IX$303,Данные!$A24,BU$643+9)</f>
        <v>#VALUE!</v>
      </c>
    </row>
    <row r="363" spans="7:73" x14ac:dyDescent="0.25">
      <c r="G363" s="61">
        <v>11</v>
      </c>
      <c r="H363" s="62" t="str">
        <f t="shared" si="784"/>
        <v/>
      </c>
      <c r="I363" s="63" t="e">
        <f>IF(ISNUMBER(INDEX(Данные!$I$1:$IX$303,Данные!$A25,I$642)),INDEX(Данные!$I$1:$IX$303,Данные!$A25,I$642)-Данные!$E25+IF($F$3="Использовать поправку",AL363,0),#N/A)</f>
        <v>#N/A</v>
      </c>
      <c r="J363" s="64" t="e">
        <f>IF(ISNUMBER(INDEX(Данные!$I$1:$IX$303,Данные!$A25,J$642)),INDEX(Данные!$I$1:$IX$303,Данные!$A25,J$642)-Данные!$F25+IF($F$3="Использовать поправку",AM363,0),#N/A)</f>
        <v>#N/A</v>
      </c>
      <c r="K363" s="62" t="str">
        <f t="shared" si="785"/>
        <v/>
      </c>
      <c r="L363" s="63" t="e">
        <f>IF(ISNUMBER(INDEX(Данные!$I$1:$IX$303,Данные!$A25,L$642)),INDEX(Данные!$I$1:$IX$303,Данные!$A25,L$642)-Данные!$E25+IF($F$4="Использовать поправку",AL363,0),#N/A)</f>
        <v>#N/A</v>
      </c>
      <c r="M363" s="64" t="e">
        <f>IF(ISNUMBER(INDEX(Данные!$I$1:$IX$303,Данные!$A25,M$642)),INDEX(Данные!$I$1:$IX$303,Данные!$A25,M$642)-Данные!$F25+IF($F$4="Использовать поправку",AM363,0),#N/A)</f>
        <v>#N/A</v>
      </c>
      <c r="N363" s="62" t="str">
        <f t="shared" si="786"/>
        <v/>
      </c>
      <c r="O363" s="63" t="e">
        <f>IF(ISNUMBER(INDEX(Данные!$I$1:$IX$303,Данные!$A25,O$642)),INDEX(Данные!$I$1:$IX$303,Данные!$A25,O$642)-Данные!$E25+IF($F$5="Использовать поправку",AL363,0),#N/A)</f>
        <v>#N/A</v>
      </c>
      <c r="P363" s="64" t="e">
        <f>IF(ISNUMBER(INDEX(Данные!$I$1:$IX$303,Данные!$A25,P$642)),INDEX(Данные!$I$1:$IX$303,Данные!$A25,P$642)-Данные!$F25+IF($F$5="Использовать поправку",AM363,0),#N/A)</f>
        <v>#N/A</v>
      </c>
      <c r="Q363" s="62" t="str">
        <f t="shared" si="787"/>
        <v/>
      </c>
      <c r="R363" s="63" t="e">
        <f>IF(ISNUMBER(INDEX(Данные!$I$1:$IX$303,Данные!$A25,R$642)),INDEX(Данные!$I$1:$IX$303,Данные!$A25,R$642)-Данные!$E25+IF($F$6="Использовать поправку",AL363,0),#N/A)</f>
        <v>#N/A</v>
      </c>
      <c r="S363" s="64" t="e">
        <f>IF(ISNUMBER(INDEX(Данные!$I$1:$IX$303,Данные!$A25,S$642)),INDEX(Данные!$I$1:$IX$303,Данные!$A25,S$642)-Данные!$F25+IF($F$6="Использовать поправку",AM363,0),#N/A)</f>
        <v>#N/A</v>
      </c>
      <c r="T363" s="62" t="str">
        <f t="shared" si="788"/>
        <v/>
      </c>
      <c r="U363" s="63" t="e">
        <f>IF(ISNUMBER(INDEX(Данные!$I$1:$IX$303,Данные!$A25,U$642)),INDEX(Данные!$I$1:$IX$303,Данные!$A25,U$642)-Данные!$E25+IF($F$7="Использовать поправку",AL363,0),#N/A)</f>
        <v>#N/A</v>
      </c>
      <c r="V363" s="64" t="e">
        <f>IF(ISNUMBER(INDEX(Данные!$I$1:$IX$303,Данные!$A25,V$642)),INDEX(Данные!$I$1:$IX$303,Данные!$A25,V$642)-Данные!$F25+IF($F$7="Использовать поправку",AM363,0),#N/A)</f>
        <v>#N/A</v>
      </c>
      <c r="W363" s="62" t="str">
        <f t="shared" si="789"/>
        <v/>
      </c>
      <c r="X363" s="63" t="e">
        <f>IF(ISNUMBER(INDEX(Данные!$I$1:$IX$303,Данные!$A25,X$642)),INDEX(Данные!$I$1:$IX$303,Данные!$A25,X$642)-Данные!$E25+IF($F$8="Использовать поправку",AL363,0),#N/A)</f>
        <v>#N/A</v>
      </c>
      <c r="Y363" s="64" t="e">
        <f>IF(ISNUMBER(INDEX(Данные!$I$1:$IX$303,Данные!$A25,Y$642)),INDEX(Данные!$I$1:$IX$303,Данные!$A25,Y$642)-Данные!$F25+IF($F$8="Использовать поправку",AM363,0),#N/A)</f>
        <v>#N/A</v>
      </c>
      <c r="Z363" s="62" t="str">
        <f t="shared" si="790"/>
        <v/>
      </c>
      <c r="AA363" s="63" t="e">
        <f>IF(ISNUMBER(INDEX(Данные!$I$1:$IX$303,Данные!$A25,AA$642)),INDEX(Данные!$I$1:$IX$303,Данные!$A25,AA$642)-Данные!$E25+IF($F$9="Использовать поправку",AL363,0),#N/A)</f>
        <v>#N/A</v>
      </c>
      <c r="AB363" s="64" t="e">
        <f>IF(ISNUMBER(INDEX(Данные!$I$1:$IX$303,Данные!$A25,AB$642)),INDEX(Данные!$I$1:$IX$303,Данные!$A25,AB$642)-Данные!$F25+IF($F$9="Использовать поправку",AM363,0),#N/A)</f>
        <v>#N/A</v>
      </c>
      <c r="AC363" s="62" t="str">
        <f t="shared" si="791"/>
        <v/>
      </c>
      <c r="AD363" s="63" t="e">
        <f>IF(ISNUMBER(INDEX(Данные!$I$1:$IX$303,Данные!$A25,AD$642)),INDEX(Данные!$I$1:$IX$303,Данные!$A25,AD$642)-Данные!$E25+IF($F$10="Использовать поправку",AL363,0),#N/A)</f>
        <v>#N/A</v>
      </c>
      <c r="AE363" s="64" t="e">
        <f>IF(ISNUMBER(INDEX(Данные!$I$1:$IX$303,Данные!$A25,AE$642)),INDEX(Данные!$I$1:$IX$303,Данные!$A25,AE$642)-Данные!$F25+IF($F$10="Использовать поправку",AM363,0),#N/A)</f>
        <v>#N/A</v>
      </c>
      <c r="AF363" s="62" t="str">
        <f t="shared" si="792"/>
        <v/>
      </c>
      <c r="AG363" s="63" t="e">
        <f>IF(ISNUMBER(INDEX(Данные!$I$1:$IX$303,Данные!$A25,AG$642)),INDEX(Данные!$I$1:$IX$303,Данные!$A25,AG$642)-Данные!$E25+IF($F$11="Использовать поправку",AL363,0),#N/A)</f>
        <v>#N/A</v>
      </c>
      <c r="AH363" s="64" t="e">
        <f>IF(ISNUMBER(INDEX(Данные!$I$1:$IX$303,Данные!$A25,AH$642)),INDEX(Данные!$I$1:$IX$303,Данные!$A25,AH$642)-Данные!$F25+IF($F$11="Использовать поправку",AM363,0),#N/A)</f>
        <v>#N/A</v>
      </c>
      <c r="AI363" s="62" t="str">
        <f t="shared" si="793"/>
        <v/>
      </c>
      <c r="AJ363" s="63" t="e">
        <f>IF(ISNUMBER(INDEX(Данные!$I$1:$IX$303,Данные!$A25,AJ$642)),INDEX(Данные!$I$1:$IX$303,Данные!$A25,AJ$642)-Данные!$E25+IF($F$12="Использовать поправку",AL363,0),#N/A)</f>
        <v>#N/A</v>
      </c>
      <c r="AK363" s="96" t="e">
        <f>IF(ISNUMBER(INDEX(Данные!$I$1:$IX$303,Данные!$A25,AK$642)),INDEX(Данные!$I$1:$IX$303,Данные!$A25,AK$642)-Данные!$F25+IF($F$12="Использовать поправку",AM363,0),#N/A)</f>
        <v>#N/A</v>
      </c>
      <c r="AL363" s="100" t="e">
        <f>INDEX(Данные!$I$1:$IX$303,Данные!$A25,AL$642+4)-INDEX(Данные!$I$1:$IX$303,Данные!$A25,AL$643+4)</f>
        <v>#VALUE!</v>
      </c>
      <c r="AM363" s="101" t="e">
        <f>INDEX(Данные!$I$1:$IX$303,Данные!$A25,AM$642+5)-INDEX(Данные!$I$1:$IX$303,Данные!$A25,AM$643+5)</f>
        <v>#VALUE!</v>
      </c>
      <c r="AO363" s="61">
        <v>11</v>
      </c>
      <c r="AP363" s="62" t="str">
        <f t="shared" si="794"/>
        <v/>
      </c>
      <c r="AQ363" s="63" t="e">
        <f>IF(ISNUMBER(INDEX(Данные!$I$1:$IX$303,Данные!$A25,AQ$642)),INDEX(Данные!$I$1:$IX$303,Данные!$A25,AQ$642)-Данные!$G25-AQ$643+IF($F$3="Использовать поправку",BT363,0),#N/A)</f>
        <v>#N/A</v>
      </c>
      <c r="AR363" s="64" t="e">
        <f>IF(ISNUMBER(INDEX(Данные!$I$1:$IX$303,Данные!$A25,AR$642)),INDEX(Данные!$I$1:$IX$303,Данные!$A25,AR$642)-Данные!$H25-AR$643+IF($F$3="Использовать поправку",BU363,0),#N/A)</f>
        <v>#N/A</v>
      </c>
      <c r="AS363" s="62" t="str">
        <f t="shared" si="795"/>
        <v/>
      </c>
      <c r="AT363" s="63" t="e">
        <f>IF(ISNUMBER(INDEX(Данные!$I$1:$IX$303,Данные!$A25,AT$642)),INDEX(Данные!$I$1:$IX$303,Данные!$A25,AT$642)-Данные!$G25-AT$643+IF($F$4="Использовать поправку",BT363,0),#N/A)</f>
        <v>#N/A</v>
      </c>
      <c r="AU363" s="64" t="e">
        <f>IF(ISNUMBER(INDEX(Данные!$I$1:$IX$303,Данные!$A25,AU$642)),INDEX(Данные!$I$1:$IX$303,Данные!$A25,AU$642)-Данные!$H25-AU$643+IF($F$4="Использовать поправку",BU363,0),#N/A)</f>
        <v>#N/A</v>
      </c>
      <c r="AV363" s="62" t="str">
        <f t="shared" si="796"/>
        <v/>
      </c>
      <c r="AW363" s="63" t="e">
        <f>IF(ISNUMBER(INDEX(Данные!$I$1:$IX$303,Данные!$A25,AW$642)),INDEX(Данные!$I$1:$IX$303,Данные!$A25,AW$642)-Данные!$G25-AW$643+IF($F$5="Использовать поправку",BT363,0),#N/A)</f>
        <v>#N/A</v>
      </c>
      <c r="AX363" s="64" t="e">
        <f>IF(ISNUMBER(INDEX(Данные!$I$1:$IX$303,Данные!$A25,AX$642)),INDEX(Данные!$I$1:$IX$303,Данные!$A25,AX$642)-Данные!$H25-AX$643+IF($F$5="Использовать поправку",BU363,0),#N/A)</f>
        <v>#N/A</v>
      </c>
      <c r="AY363" s="62" t="str">
        <f t="shared" si="797"/>
        <v/>
      </c>
      <c r="AZ363" s="63" t="e">
        <f>IF(ISNUMBER(INDEX(Данные!$I$1:$IX$303,Данные!$A25,AZ$642)),INDEX(Данные!$I$1:$IX$303,Данные!$A25,AZ$642)-Данные!$G25-AZ$643+IF($F$6="Использовать поправку",BT363,0),#N/A)</f>
        <v>#N/A</v>
      </c>
      <c r="BA363" s="64" t="e">
        <f>IF(ISNUMBER(INDEX(Данные!$I$1:$IX$303,Данные!$A25,BA$642)),INDEX(Данные!$I$1:$IX$303,Данные!$A25,BA$642)-Данные!$H25-BA$643+IF($F$6="Использовать поправку",BU363,0),#N/A)</f>
        <v>#N/A</v>
      </c>
      <c r="BB363" s="62" t="str">
        <f t="shared" si="798"/>
        <v/>
      </c>
      <c r="BC363" s="63" t="e">
        <f>IF(ISNUMBER(INDEX(Данные!$I$1:$IX$303,Данные!$A25,BC$642)),INDEX(Данные!$I$1:$IX$303,Данные!$A25,BC$642)-Данные!$G25-BC$643+IF($F$7="Использовать поправку",BT363,0),#N/A)</f>
        <v>#N/A</v>
      </c>
      <c r="BD363" s="64" t="e">
        <f>IF(ISNUMBER(INDEX(Данные!$I$1:$IX$303,Данные!$A25,BD$642)),INDEX(Данные!$I$1:$IX$303,Данные!$A25,BD$642)-Данные!$H25-BD$643+IF($F$7="Использовать поправку",BU363,0),#N/A)</f>
        <v>#N/A</v>
      </c>
      <c r="BE363" s="62" t="str">
        <f t="shared" si="799"/>
        <v/>
      </c>
      <c r="BF363" s="63" t="e">
        <f>IF(ISNUMBER(INDEX(Данные!$I$1:$IX$303,Данные!$A25,BF$642)),INDEX(Данные!$I$1:$IX$303,Данные!$A25,BF$642)-Данные!$G25-BF$643+IF($F$8="Использовать поправку",BT363,0),#N/A)</f>
        <v>#N/A</v>
      </c>
      <c r="BG363" s="64" t="e">
        <f>IF(ISNUMBER(INDEX(Данные!$I$1:$IX$303,Данные!$A25,BG$642)),INDEX(Данные!$I$1:$IX$303,Данные!$A25,BG$642)-Данные!$H25-BG$643+IF($F$8="Использовать поправку",BU363,0),#N/A)</f>
        <v>#N/A</v>
      </c>
      <c r="BH363" s="62" t="str">
        <f t="shared" si="800"/>
        <v/>
      </c>
      <c r="BI363" s="63" t="e">
        <f>IF(ISNUMBER(INDEX(Данные!$I$1:$IX$303,Данные!$A25,BI$642)),INDEX(Данные!$I$1:$IX$303,Данные!$A25,BI$642)-Данные!$G25-BI$643+IF($F$9="Использовать поправку",BT363,0),#N/A)</f>
        <v>#N/A</v>
      </c>
      <c r="BJ363" s="64" t="e">
        <f>IF(ISNUMBER(INDEX(Данные!$I$1:$IX$303,Данные!$A25,BJ$642)),INDEX(Данные!$I$1:$IX$303,Данные!$A25,BJ$642)-Данные!$H25-BJ$643+IF($F$9="Использовать поправку",BU363,0),#N/A)</f>
        <v>#N/A</v>
      </c>
      <c r="BK363" s="62" t="str">
        <f t="shared" si="801"/>
        <v/>
      </c>
      <c r="BL363" s="63" t="e">
        <f>IF(ISNUMBER(INDEX(Данные!$I$1:$IX$303,Данные!$A25,BL$642)),INDEX(Данные!$I$1:$IX$303,Данные!$A25,BL$642)-Данные!$G25-BL$643+IF($F$10="Использовать поправку",BT363,0),#N/A)</f>
        <v>#N/A</v>
      </c>
      <c r="BM363" s="64" t="e">
        <f>IF(ISNUMBER(INDEX(Данные!$I$1:$IX$303,Данные!$A25,BM$642)),INDEX(Данные!$I$1:$IX$303,Данные!$A25,BM$642)-Данные!$H25-BM$643+IF($F$10="Использовать поправку",BU363,0),#N/A)</f>
        <v>#N/A</v>
      </c>
      <c r="BN363" s="62" t="str">
        <f t="shared" si="802"/>
        <v/>
      </c>
      <c r="BO363" s="63" t="e">
        <f>IF(ISNUMBER(INDEX(Данные!$I$1:$IX$303,Данные!$A25,BO$642)),INDEX(Данные!$I$1:$IX$303,Данные!$A25,BO$642)-Данные!$G25-BO$643+IF($F$11="Использовать поправку",BT363,0),#N/A)</f>
        <v>#N/A</v>
      </c>
      <c r="BP363" s="64" t="e">
        <f>IF(ISNUMBER(INDEX(Данные!$I$1:$IX$303,Данные!$A25,BP$642)),INDEX(Данные!$I$1:$IX$303,Данные!$A25,BP$642)-Данные!$H25-BP$643+IF($F$11="Использовать поправку",BU363,0),#N/A)</f>
        <v>#N/A</v>
      </c>
      <c r="BQ363" s="62" t="str">
        <f t="shared" si="803"/>
        <v/>
      </c>
      <c r="BR363" s="63" t="e">
        <f>IF(ISNUMBER(INDEX(Данные!$I$1:$IX$303,Данные!$A25,BR$642)),INDEX(Данные!$I$1:$IX$303,Данные!$A25,BR$642)-Данные!$G25-BR$643+IF($F$12="Использовать поправку",BT363,0),#N/A)</f>
        <v>#N/A</v>
      </c>
      <c r="BS363" s="64" t="e">
        <f>IF(ISNUMBER(INDEX(Данные!$I$1:$IX$303,Данные!$A25,BS$642)),INDEX(Данные!$I$1:$IX$303,Данные!$A25,BS$642)-Данные!$H25-BS$643+IF($F$12="Использовать поправку",BU363,0),#N/A)</f>
        <v>#N/A</v>
      </c>
      <c r="BT363" s="100" t="e">
        <f>INDEX(Данные!$I$1:$IX$303,Данные!$A25,BT$642+8)-INDEX(Данные!$I$1:$IX$303,Данные!$A25,BT$643+8)</f>
        <v>#VALUE!</v>
      </c>
      <c r="BU363" s="101" t="e">
        <f>INDEX(Данные!$I$1:$IX$303,Данные!$A25,BU$642+9)-INDEX(Данные!$I$1:$IX$303,Данные!$A25,BU$643+9)</f>
        <v>#VALUE!</v>
      </c>
    </row>
    <row r="364" spans="7:73" x14ac:dyDescent="0.25">
      <c r="G364" s="61">
        <v>11.5</v>
      </c>
      <c r="H364" s="62" t="str">
        <f t="shared" si="784"/>
        <v/>
      </c>
      <c r="I364" s="63" t="e">
        <f>IF(ISNUMBER(INDEX(Данные!$I$1:$IX$303,Данные!$A26,I$642)),INDEX(Данные!$I$1:$IX$303,Данные!$A26,I$642)-Данные!$E26+IF($F$3="Использовать поправку",AL364,0),#N/A)</f>
        <v>#N/A</v>
      </c>
      <c r="J364" s="64" t="e">
        <f>IF(ISNUMBER(INDEX(Данные!$I$1:$IX$303,Данные!$A26,J$642)),INDEX(Данные!$I$1:$IX$303,Данные!$A26,J$642)-Данные!$F26+IF($F$3="Использовать поправку",AM364,0),#N/A)</f>
        <v>#N/A</v>
      </c>
      <c r="K364" s="62" t="str">
        <f t="shared" si="785"/>
        <v/>
      </c>
      <c r="L364" s="63" t="e">
        <f>IF(ISNUMBER(INDEX(Данные!$I$1:$IX$303,Данные!$A26,L$642)),INDEX(Данные!$I$1:$IX$303,Данные!$A26,L$642)-Данные!$E26+IF($F$4="Использовать поправку",AL364,0),#N/A)</f>
        <v>#N/A</v>
      </c>
      <c r="M364" s="64" t="e">
        <f>IF(ISNUMBER(INDEX(Данные!$I$1:$IX$303,Данные!$A26,M$642)),INDEX(Данные!$I$1:$IX$303,Данные!$A26,M$642)-Данные!$F26+IF($F$4="Использовать поправку",AM364,0),#N/A)</f>
        <v>#N/A</v>
      </c>
      <c r="N364" s="62" t="str">
        <f t="shared" si="786"/>
        <v/>
      </c>
      <c r="O364" s="63" t="e">
        <f>IF(ISNUMBER(INDEX(Данные!$I$1:$IX$303,Данные!$A26,O$642)),INDEX(Данные!$I$1:$IX$303,Данные!$A26,O$642)-Данные!$E26+IF($F$5="Использовать поправку",AL364,0),#N/A)</f>
        <v>#N/A</v>
      </c>
      <c r="P364" s="64" t="e">
        <f>IF(ISNUMBER(INDEX(Данные!$I$1:$IX$303,Данные!$A26,P$642)),INDEX(Данные!$I$1:$IX$303,Данные!$A26,P$642)-Данные!$F26+IF($F$5="Использовать поправку",AM364,0),#N/A)</f>
        <v>#N/A</v>
      </c>
      <c r="Q364" s="62" t="str">
        <f t="shared" si="787"/>
        <v/>
      </c>
      <c r="R364" s="63" t="e">
        <f>IF(ISNUMBER(INDEX(Данные!$I$1:$IX$303,Данные!$A26,R$642)),INDEX(Данные!$I$1:$IX$303,Данные!$A26,R$642)-Данные!$E26+IF($F$6="Использовать поправку",AL364,0),#N/A)</f>
        <v>#N/A</v>
      </c>
      <c r="S364" s="64" t="e">
        <f>IF(ISNUMBER(INDEX(Данные!$I$1:$IX$303,Данные!$A26,S$642)),INDEX(Данные!$I$1:$IX$303,Данные!$A26,S$642)-Данные!$F26+IF($F$6="Использовать поправку",AM364,0),#N/A)</f>
        <v>#N/A</v>
      </c>
      <c r="T364" s="62" t="str">
        <f t="shared" si="788"/>
        <v/>
      </c>
      <c r="U364" s="63" t="e">
        <f>IF(ISNUMBER(INDEX(Данные!$I$1:$IX$303,Данные!$A26,U$642)),INDEX(Данные!$I$1:$IX$303,Данные!$A26,U$642)-Данные!$E26+IF($F$7="Использовать поправку",AL364,0),#N/A)</f>
        <v>#N/A</v>
      </c>
      <c r="V364" s="64" t="e">
        <f>IF(ISNUMBER(INDEX(Данные!$I$1:$IX$303,Данные!$A26,V$642)),INDEX(Данные!$I$1:$IX$303,Данные!$A26,V$642)-Данные!$F26+IF($F$7="Использовать поправку",AM364,0),#N/A)</f>
        <v>#N/A</v>
      </c>
      <c r="W364" s="62" t="str">
        <f t="shared" si="789"/>
        <v/>
      </c>
      <c r="X364" s="63" t="e">
        <f>IF(ISNUMBER(INDEX(Данные!$I$1:$IX$303,Данные!$A26,X$642)),INDEX(Данные!$I$1:$IX$303,Данные!$A26,X$642)-Данные!$E26+IF($F$8="Использовать поправку",AL364,0),#N/A)</f>
        <v>#N/A</v>
      </c>
      <c r="Y364" s="64" t="e">
        <f>IF(ISNUMBER(INDEX(Данные!$I$1:$IX$303,Данные!$A26,Y$642)),INDEX(Данные!$I$1:$IX$303,Данные!$A26,Y$642)-Данные!$F26+IF($F$8="Использовать поправку",AM364,0),#N/A)</f>
        <v>#N/A</v>
      </c>
      <c r="Z364" s="62" t="str">
        <f t="shared" si="790"/>
        <v/>
      </c>
      <c r="AA364" s="63" t="e">
        <f>IF(ISNUMBER(INDEX(Данные!$I$1:$IX$303,Данные!$A26,AA$642)),INDEX(Данные!$I$1:$IX$303,Данные!$A26,AA$642)-Данные!$E26+IF($F$9="Использовать поправку",AL364,0),#N/A)</f>
        <v>#N/A</v>
      </c>
      <c r="AB364" s="64" t="e">
        <f>IF(ISNUMBER(INDEX(Данные!$I$1:$IX$303,Данные!$A26,AB$642)),INDEX(Данные!$I$1:$IX$303,Данные!$A26,AB$642)-Данные!$F26+IF($F$9="Использовать поправку",AM364,0),#N/A)</f>
        <v>#N/A</v>
      </c>
      <c r="AC364" s="62" t="str">
        <f t="shared" si="791"/>
        <v/>
      </c>
      <c r="AD364" s="63" t="e">
        <f>IF(ISNUMBER(INDEX(Данные!$I$1:$IX$303,Данные!$A26,AD$642)),INDEX(Данные!$I$1:$IX$303,Данные!$A26,AD$642)-Данные!$E26+IF($F$10="Использовать поправку",AL364,0),#N/A)</f>
        <v>#N/A</v>
      </c>
      <c r="AE364" s="64" t="e">
        <f>IF(ISNUMBER(INDEX(Данные!$I$1:$IX$303,Данные!$A26,AE$642)),INDEX(Данные!$I$1:$IX$303,Данные!$A26,AE$642)-Данные!$F26+IF($F$10="Использовать поправку",AM364,0),#N/A)</f>
        <v>#N/A</v>
      </c>
      <c r="AF364" s="62" t="str">
        <f t="shared" si="792"/>
        <v/>
      </c>
      <c r="AG364" s="63" t="e">
        <f>IF(ISNUMBER(INDEX(Данные!$I$1:$IX$303,Данные!$A26,AG$642)),INDEX(Данные!$I$1:$IX$303,Данные!$A26,AG$642)-Данные!$E26+IF($F$11="Использовать поправку",AL364,0),#N/A)</f>
        <v>#N/A</v>
      </c>
      <c r="AH364" s="64" t="e">
        <f>IF(ISNUMBER(INDEX(Данные!$I$1:$IX$303,Данные!$A26,AH$642)),INDEX(Данные!$I$1:$IX$303,Данные!$A26,AH$642)-Данные!$F26+IF($F$11="Использовать поправку",AM364,0),#N/A)</f>
        <v>#N/A</v>
      </c>
      <c r="AI364" s="62" t="str">
        <f t="shared" si="793"/>
        <v/>
      </c>
      <c r="AJ364" s="63" t="e">
        <f>IF(ISNUMBER(INDEX(Данные!$I$1:$IX$303,Данные!$A26,AJ$642)),INDEX(Данные!$I$1:$IX$303,Данные!$A26,AJ$642)-Данные!$E26+IF($F$12="Использовать поправку",AL364,0),#N/A)</f>
        <v>#N/A</v>
      </c>
      <c r="AK364" s="96" t="e">
        <f>IF(ISNUMBER(INDEX(Данные!$I$1:$IX$303,Данные!$A26,AK$642)),INDEX(Данные!$I$1:$IX$303,Данные!$A26,AK$642)-Данные!$F26+IF($F$12="Использовать поправку",AM364,0),#N/A)</f>
        <v>#N/A</v>
      </c>
      <c r="AL364" s="100" t="e">
        <f>INDEX(Данные!$I$1:$IX$303,Данные!$A26,AL$642+4)-INDEX(Данные!$I$1:$IX$303,Данные!$A26,AL$643+4)</f>
        <v>#VALUE!</v>
      </c>
      <c r="AM364" s="101" t="e">
        <f>INDEX(Данные!$I$1:$IX$303,Данные!$A26,AM$642+5)-INDEX(Данные!$I$1:$IX$303,Данные!$A26,AM$643+5)</f>
        <v>#VALUE!</v>
      </c>
      <c r="AO364" s="61">
        <v>11.5</v>
      </c>
      <c r="AP364" s="62" t="str">
        <f t="shared" si="794"/>
        <v/>
      </c>
      <c r="AQ364" s="63" t="e">
        <f>IF(ISNUMBER(INDEX(Данные!$I$1:$IX$303,Данные!$A26,AQ$642)),INDEX(Данные!$I$1:$IX$303,Данные!$A26,AQ$642)-Данные!$G26-AQ$643+IF($F$3="Использовать поправку",BT364,0),#N/A)</f>
        <v>#N/A</v>
      </c>
      <c r="AR364" s="64" t="e">
        <f>IF(ISNUMBER(INDEX(Данные!$I$1:$IX$303,Данные!$A26,AR$642)),INDEX(Данные!$I$1:$IX$303,Данные!$A26,AR$642)-Данные!$H26-AR$643+IF($F$3="Использовать поправку",BU364,0),#N/A)</f>
        <v>#N/A</v>
      </c>
      <c r="AS364" s="62" t="str">
        <f t="shared" si="795"/>
        <v/>
      </c>
      <c r="AT364" s="63" t="e">
        <f>IF(ISNUMBER(INDEX(Данные!$I$1:$IX$303,Данные!$A26,AT$642)),INDEX(Данные!$I$1:$IX$303,Данные!$A26,AT$642)-Данные!$G26-AT$643+IF($F$4="Использовать поправку",BT364,0),#N/A)</f>
        <v>#N/A</v>
      </c>
      <c r="AU364" s="64" t="e">
        <f>IF(ISNUMBER(INDEX(Данные!$I$1:$IX$303,Данные!$A26,AU$642)),INDEX(Данные!$I$1:$IX$303,Данные!$A26,AU$642)-Данные!$H26-AU$643+IF($F$4="Использовать поправку",BU364,0),#N/A)</f>
        <v>#N/A</v>
      </c>
      <c r="AV364" s="62" t="str">
        <f t="shared" si="796"/>
        <v/>
      </c>
      <c r="AW364" s="63" t="e">
        <f>IF(ISNUMBER(INDEX(Данные!$I$1:$IX$303,Данные!$A26,AW$642)),INDEX(Данные!$I$1:$IX$303,Данные!$A26,AW$642)-Данные!$G26-AW$643+IF($F$5="Использовать поправку",BT364,0),#N/A)</f>
        <v>#N/A</v>
      </c>
      <c r="AX364" s="64" t="e">
        <f>IF(ISNUMBER(INDEX(Данные!$I$1:$IX$303,Данные!$A26,AX$642)),INDEX(Данные!$I$1:$IX$303,Данные!$A26,AX$642)-Данные!$H26-AX$643+IF($F$5="Использовать поправку",BU364,0),#N/A)</f>
        <v>#N/A</v>
      </c>
      <c r="AY364" s="62" t="str">
        <f t="shared" si="797"/>
        <v/>
      </c>
      <c r="AZ364" s="63" t="e">
        <f>IF(ISNUMBER(INDEX(Данные!$I$1:$IX$303,Данные!$A26,AZ$642)),INDEX(Данные!$I$1:$IX$303,Данные!$A26,AZ$642)-Данные!$G26-AZ$643+IF($F$6="Использовать поправку",BT364,0),#N/A)</f>
        <v>#N/A</v>
      </c>
      <c r="BA364" s="64" t="e">
        <f>IF(ISNUMBER(INDEX(Данные!$I$1:$IX$303,Данные!$A26,BA$642)),INDEX(Данные!$I$1:$IX$303,Данные!$A26,BA$642)-Данные!$H26-BA$643+IF($F$6="Использовать поправку",BU364,0),#N/A)</f>
        <v>#N/A</v>
      </c>
      <c r="BB364" s="62" t="str">
        <f t="shared" si="798"/>
        <v/>
      </c>
      <c r="BC364" s="63" t="e">
        <f>IF(ISNUMBER(INDEX(Данные!$I$1:$IX$303,Данные!$A26,BC$642)),INDEX(Данные!$I$1:$IX$303,Данные!$A26,BC$642)-Данные!$G26-BC$643+IF($F$7="Использовать поправку",BT364,0),#N/A)</f>
        <v>#N/A</v>
      </c>
      <c r="BD364" s="64" t="e">
        <f>IF(ISNUMBER(INDEX(Данные!$I$1:$IX$303,Данные!$A26,BD$642)),INDEX(Данные!$I$1:$IX$303,Данные!$A26,BD$642)-Данные!$H26-BD$643+IF($F$7="Использовать поправку",BU364,0),#N/A)</f>
        <v>#N/A</v>
      </c>
      <c r="BE364" s="62" t="str">
        <f t="shared" si="799"/>
        <v/>
      </c>
      <c r="BF364" s="63" t="e">
        <f>IF(ISNUMBER(INDEX(Данные!$I$1:$IX$303,Данные!$A26,BF$642)),INDEX(Данные!$I$1:$IX$303,Данные!$A26,BF$642)-Данные!$G26-BF$643+IF($F$8="Использовать поправку",BT364,0),#N/A)</f>
        <v>#N/A</v>
      </c>
      <c r="BG364" s="64" t="e">
        <f>IF(ISNUMBER(INDEX(Данные!$I$1:$IX$303,Данные!$A26,BG$642)),INDEX(Данные!$I$1:$IX$303,Данные!$A26,BG$642)-Данные!$H26-BG$643+IF($F$8="Использовать поправку",BU364,0),#N/A)</f>
        <v>#N/A</v>
      </c>
      <c r="BH364" s="62" t="str">
        <f t="shared" si="800"/>
        <v/>
      </c>
      <c r="BI364" s="63" t="e">
        <f>IF(ISNUMBER(INDEX(Данные!$I$1:$IX$303,Данные!$A26,BI$642)),INDEX(Данные!$I$1:$IX$303,Данные!$A26,BI$642)-Данные!$G26-BI$643+IF($F$9="Использовать поправку",BT364,0),#N/A)</f>
        <v>#N/A</v>
      </c>
      <c r="BJ364" s="64" t="e">
        <f>IF(ISNUMBER(INDEX(Данные!$I$1:$IX$303,Данные!$A26,BJ$642)),INDEX(Данные!$I$1:$IX$303,Данные!$A26,BJ$642)-Данные!$H26-BJ$643+IF($F$9="Использовать поправку",BU364,0),#N/A)</f>
        <v>#N/A</v>
      </c>
      <c r="BK364" s="62" t="str">
        <f t="shared" si="801"/>
        <v/>
      </c>
      <c r="BL364" s="63" t="e">
        <f>IF(ISNUMBER(INDEX(Данные!$I$1:$IX$303,Данные!$A26,BL$642)),INDEX(Данные!$I$1:$IX$303,Данные!$A26,BL$642)-Данные!$G26-BL$643+IF($F$10="Использовать поправку",BT364,0),#N/A)</f>
        <v>#N/A</v>
      </c>
      <c r="BM364" s="64" t="e">
        <f>IF(ISNUMBER(INDEX(Данные!$I$1:$IX$303,Данные!$A26,BM$642)),INDEX(Данные!$I$1:$IX$303,Данные!$A26,BM$642)-Данные!$H26-BM$643+IF($F$10="Использовать поправку",BU364,0),#N/A)</f>
        <v>#N/A</v>
      </c>
      <c r="BN364" s="62" t="str">
        <f t="shared" si="802"/>
        <v/>
      </c>
      <c r="BO364" s="63" t="e">
        <f>IF(ISNUMBER(INDEX(Данные!$I$1:$IX$303,Данные!$A26,BO$642)),INDEX(Данные!$I$1:$IX$303,Данные!$A26,BO$642)-Данные!$G26-BO$643+IF($F$11="Использовать поправку",BT364,0),#N/A)</f>
        <v>#N/A</v>
      </c>
      <c r="BP364" s="64" t="e">
        <f>IF(ISNUMBER(INDEX(Данные!$I$1:$IX$303,Данные!$A26,BP$642)),INDEX(Данные!$I$1:$IX$303,Данные!$A26,BP$642)-Данные!$H26-BP$643+IF($F$11="Использовать поправку",BU364,0),#N/A)</f>
        <v>#N/A</v>
      </c>
      <c r="BQ364" s="62" t="str">
        <f t="shared" si="803"/>
        <v/>
      </c>
      <c r="BR364" s="63" t="e">
        <f>IF(ISNUMBER(INDEX(Данные!$I$1:$IX$303,Данные!$A26,BR$642)),INDEX(Данные!$I$1:$IX$303,Данные!$A26,BR$642)-Данные!$G26-BR$643+IF($F$12="Использовать поправку",BT364,0),#N/A)</f>
        <v>#N/A</v>
      </c>
      <c r="BS364" s="64" t="e">
        <f>IF(ISNUMBER(INDEX(Данные!$I$1:$IX$303,Данные!$A26,BS$642)),INDEX(Данные!$I$1:$IX$303,Данные!$A26,BS$642)-Данные!$H26-BS$643+IF($F$12="Использовать поправку",BU364,0),#N/A)</f>
        <v>#N/A</v>
      </c>
      <c r="BT364" s="100" t="e">
        <f>INDEX(Данные!$I$1:$IX$303,Данные!$A26,BT$642+8)-INDEX(Данные!$I$1:$IX$303,Данные!$A26,BT$643+8)</f>
        <v>#VALUE!</v>
      </c>
      <c r="BU364" s="101" t="e">
        <f>INDEX(Данные!$I$1:$IX$303,Данные!$A26,BU$642+9)-INDEX(Данные!$I$1:$IX$303,Данные!$A26,BU$643+9)</f>
        <v>#VALUE!</v>
      </c>
    </row>
    <row r="365" spans="7:73" x14ac:dyDescent="0.25">
      <c r="G365" s="61">
        <v>12</v>
      </c>
      <c r="H365" s="62" t="str">
        <f t="shared" si="784"/>
        <v/>
      </c>
      <c r="I365" s="63" t="e">
        <f>IF(ISNUMBER(INDEX(Данные!$I$1:$IX$303,Данные!$A27,I$642)),INDEX(Данные!$I$1:$IX$303,Данные!$A27,I$642)-Данные!$E27+IF($F$3="Использовать поправку",AL365,0),#N/A)</f>
        <v>#N/A</v>
      </c>
      <c r="J365" s="64" t="e">
        <f>IF(ISNUMBER(INDEX(Данные!$I$1:$IX$303,Данные!$A27,J$642)),INDEX(Данные!$I$1:$IX$303,Данные!$A27,J$642)-Данные!$F27+IF($F$3="Использовать поправку",AM365,0),#N/A)</f>
        <v>#N/A</v>
      </c>
      <c r="K365" s="62" t="str">
        <f t="shared" si="785"/>
        <v/>
      </c>
      <c r="L365" s="63" t="e">
        <f>IF(ISNUMBER(INDEX(Данные!$I$1:$IX$303,Данные!$A27,L$642)),INDEX(Данные!$I$1:$IX$303,Данные!$A27,L$642)-Данные!$E27+IF($F$4="Использовать поправку",AL365,0),#N/A)</f>
        <v>#N/A</v>
      </c>
      <c r="M365" s="64" t="e">
        <f>IF(ISNUMBER(INDEX(Данные!$I$1:$IX$303,Данные!$A27,M$642)),INDEX(Данные!$I$1:$IX$303,Данные!$A27,M$642)-Данные!$F27+IF($F$4="Использовать поправку",AM365,0),#N/A)</f>
        <v>#N/A</v>
      </c>
      <c r="N365" s="62" t="str">
        <f t="shared" si="786"/>
        <v/>
      </c>
      <c r="O365" s="63" t="e">
        <f>IF(ISNUMBER(INDEX(Данные!$I$1:$IX$303,Данные!$A27,O$642)),INDEX(Данные!$I$1:$IX$303,Данные!$A27,O$642)-Данные!$E27+IF($F$5="Использовать поправку",AL365,0),#N/A)</f>
        <v>#N/A</v>
      </c>
      <c r="P365" s="64" t="e">
        <f>IF(ISNUMBER(INDEX(Данные!$I$1:$IX$303,Данные!$A27,P$642)),INDEX(Данные!$I$1:$IX$303,Данные!$A27,P$642)-Данные!$F27+IF($F$5="Использовать поправку",AM365,0),#N/A)</f>
        <v>#N/A</v>
      </c>
      <c r="Q365" s="62" t="str">
        <f t="shared" si="787"/>
        <v/>
      </c>
      <c r="R365" s="63" t="e">
        <f>IF(ISNUMBER(INDEX(Данные!$I$1:$IX$303,Данные!$A27,R$642)),INDEX(Данные!$I$1:$IX$303,Данные!$A27,R$642)-Данные!$E27+IF($F$6="Использовать поправку",AL365,0),#N/A)</f>
        <v>#N/A</v>
      </c>
      <c r="S365" s="64" t="e">
        <f>IF(ISNUMBER(INDEX(Данные!$I$1:$IX$303,Данные!$A27,S$642)),INDEX(Данные!$I$1:$IX$303,Данные!$A27,S$642)-Данные!$F27+IF($F$6="Использовать поправку",AM365,0),#N/A)</f>
        <v>#N/A</v>
      </c>
      <c r="T365" s="62" t="str">
        <f t="shared" si="788"/>
        <v/>
      </c>
      <c r="U365" s="63" t="e">
        <f>IF(ISNUMBER(INDEX(Данные!$I$1:$IX$303,Данные!$A27,U$642)),INDEX(Данные!$I$1:$IX$303,Данные!$A27,U$642)-Данные!$E27+IF($F$7="Использовать поправку",AL365,0),#N/A)</f>
        <v>#N/A</v>
      </c>
      <c r="V365" s="64" t="e">
        <f>IF(ISNUMBER(INDEX(Данные!$I$1:$IX$303,Данные!$A27,V$642)),INDEX(Данные!$I$1:$IX$303,Данные!$A27,V$642)-Данные!$F27+IF($F$7="Использовать поправку",AM365,0),#N/A)</f>
        <v>#N/A</v>
      </c>
      <c r="W365" s="62" t="str">
        <f t="shared" si="789"/>
        <v/>
      </c>
      <c r="X365" s="63" t="e">
        <f>IF(ISNUMBER(INDEX(Данные!$I$1:$IX$303,Данные!$A27,X$642)),INDEX(Данные!$I$1:$IX$303,Данные!$A27,X$642)-Данные!$E27+IF($F$8="Использовать поправку",AL365,0),#N/A)</f>
        <v>#N/A</v>
      </c>
      <c r="Y365" s="64" t="e">
        <f>IF(ISNUMBER(INDEX(Данные!$I$1:$IX$303,Данные!$A27,Y$642)),INDEX(Данные!$I$1:$IX$303,Данные!$A27,Y$642)-Данные!$F27+IF($F$8="Использовать поправку",AM365,0),#N/A)</f>
        <v>#N/A</v>
      </c>
      <c r="Z365" s="62" t="str">
        <f t="shared" si="790"/>
        <v/>
      </c>
      <c r="AA365" s="63" t="e">
        <f>IF(ISNUMBER(INDEX(Данные!$I$1:$IX$303,Данные!$A27,AA$642)),INDEX(Данные!$I$1:$IX$303,Данные!$A27,AA$642)-Данные!$E27+IF($F$9="Использовать поправку",AL365,0),#N/A)</f>
        <v>#N/A</v>
      </c>
      <c r="AB365" s="64" t="e">
        <f>IF(ISNUMBER(INDEX(Данные!$I$1:$IX$303,Данные!$A27,AB$642)),INDEX(Данные!$I$1:$IX$303,Данные!$A27,AB$642)-Данные!$F27+IF($F$9="Использовать поправку",AM365,0),#N/A)</f>
        <v>#N/A</v>
      </c>
      <c r="AC365" s="62" t="str">
        <f t="shared" si="791"/>
        <v/>
      </c>
      <c r="AD365" s="63" t="e">
        <f>IF(ISNUMBER(INDEX(Данные!$I$1:$IX$303,Данные!$A27,AD$642)),INDEX(Данные!$I$1:$IX$303,Данные!$A27,AD$642)-Данные!$E27+IF($F$10="Использовать поправку",AL365,0),#N/A)</f>
        <v>#N/A</v>
      </c>
      <c r="AE365" s="64" t="e">
        <f>IF(ISNUMBER(INDEX(Данные!$I$1:$IX$303,Данные!$A27,AE$642)),INDEX(Данные!$I$1:$IX$303,Данные!$A27,AE$642)-Данные!$F27+IF($F$10="Использовать поправку",AM365,0),#N/A)</f>
        <v>#N/A</v>
      </c>
      <c r="AF365" s="62" t="str">
        <f t="shared" si="792"/>
        <v/>
      </c>
      <c r="AG365" s="63" t="e">
        <f>IF(ISNUMBER(INDEX(Данные!$I$1:$IX$303,Данные!$A27,AG$642)),INDEX(Данные!$I$1:$IX$303,Данные!$A27,AG$642)-Данные!$E27+IF($F$11="Использовать поправку",AL365,0),#N/A)</f>
        <v>#N/A</v>
      </c>
      <c r="AH365" s="64" t="e">
        <f>IF(ISNUMBER(INDEX(Данные!$I$1:$IX$303,Данные!$A27,AH$642)),INDEX(Данные!$I$1:$IX$303,Данные!$A27,AH$642)-Данные!$F27+IF($F$11="Использовать поправку",AM365,0),#N/A)</f>
        <v>#N/A</v>
      </c>
      <c r="AI365" s="62" t="str">
        <f t="shared" si="793"/>
        <v/>
      </c>
      <c r="AJ365" s="63" t="e">
        <f>IF(ISNUMBER(INDEX(Данные!$I$1:$IX$303,Данные!$A27,AJ$642)),INDEX(Данные!$I$1:$IX$303,Данные!$A27,AJ$642)-Данные!$E27+IF($F$12="Использовать поправку",AL365,0),#N/A)</f>
        <v>#N/A</v>
      </c>
      <c r="AK365" s="96" t="e">
        <f>IF(ISNUMBER(INDEX(Данные!$I$1:$IX$303,Данные!$A27,AK$642)),INDEX(Данные!$I$1:$IX$303,Данные!$A27,AK$642)-Данные!$F27+IF($F$12="Использовать поправку",AM365,0),#N/A)</f>
        <v>#N/A</v>
      </c>
      <c r="AL365" s="100" t="e">
        <f>INDEX(Данные!$I$1:$IX$303,Данные!$A27,AL$642+4)-INDEX(Данные!$I$1:$IX$303,Данные!$A27,AL$643+4)</f>
        <v>#VALUE!</v>
      </c>
      <c r="AM365" s="101" t="e">
        <f>INDEX(Данные!$I$1:$IX$303,Данные!$A27,AM$642+5)-INDEX(Данные!$I$1:$IX$303,Данные!$A27,AM$643+5)</f>
        <v>#VALUE!</v>
      </c>
      <c r="AO365" s="61">
        <v>12</v>
      </c>
      <c r="AP365" s="62" t="str">
        <f t="shared" si="794"/>
        <v/>
      </c>
      <c r="AQ365" s="63" t="e">
        <f>IF(ISNUMBER(INDEX(Данные!$I$1:$IX$303,Данные!$A27,AQ$642)),INDEX(Данные!$I$1:$IX$303,Данные!$A27,AQ$642)-Данные!$G27-AQ$643+IF($F$3="Использовать поправку",BT365,0),#N/A)</f>
        <v>#N/A</v>
      </c>
      <c r="AR365" s="64" t="e">
        <f>IF(ISNUMBER(INDEX(Данные!$I$1:$IX$303,Данные!$A27,AR$642)),INDEX(Данные!$I$1:$IX$303,Данные!$A27,AR$642)-Данные!$H27-AR$643+IF($F$3="Использовать поправку",BU365,0),#N/A)</f>
        <v>#N/A</v>
      </c>
      <c r="AS365" s="62" t="str">
        <f t="shared" si="795"/>
        <v/>
      </c>
      <c r="AT365" s="63" t="e">
        <f>IF(ISNUMBER(INDEX(Данные!$I$1:$IX$303,Данные!$A27,AT$642)),INDEX(Данные!$I$1:$IX$303,Данные!$A27,AT$642)-Данные!$G27-AT$643+IF($F$4="Использовать поправку",BT365,0),#N/A)</f>
        <v>#N/A</v>
      </c>
      <c r="AU365" s="64" t="e">
        <f>IF(ISNUMBER(INDEX(Данные!$I$1:$IX$303,Данные!$A27,AU$642)),INDEX(Данные!$I$1:$IX$303,Данные!$A27,AU$642)-Данные!$H27-AU$643+IF($F$4="Использовать поправку",BU365,0),#N/A)</f>
        <v>#N/A</v>
      </c>
      <c r="AV365" s="62" t="str">
        <f t="shared" si="796"/>
        <v/>
      </c>
      <c r="AW365" s="63" t="e">
        <f>IF(ISNUMBER(INDEX(Данные!$I$1:$IX$303,Данные!$A27,AW$642)),INDEX(Данные!$I$1:$IX$303,Данные!$A27,AW$642)-Данные!$G27-AW$643+IF($F$5="Использовать поправку",BT365,0),#N/A)</f>
        <v>#N/A</v>
      </c>
      <c r="AX365" s="64" t="e">
        <f>IF(ISNUMBER(INDEX(Данные!$I$1:$IX$303,Данные!$A27,AX$642)),INDEX(Данные!$I$1:$IX$303,Данные!$A27,AX$642)-Данные!$H27-AX$643+IF($F$5="Использовать поправку",BU365,0),#N/A)</f>
        <v>#N/A</v>
      </c>
      <c r="AY365" s="62" t="str">
        <f t="shared" si="797"/>
        <v/>
      </c>
      <c r="AZ365" s="63" t="e">
        <f>IF(ISNUMBER(INDEX(Данные!$I$1:$IX$303,Данные!$A27,AZ$642)),INDEX(Данные!$I$1:$IX$303,Данные!$A27,AZ$642)-Данные!$G27-AZ$643+IF($F$6="Использовать поправку",BT365,0),#N/A)</f>
        <v>#N/A</v>
      </c>
      <c r="BA365" s="64" t="e">
        <f>IF(ISNUMBER(INDEX(Данные!$I$1:$IX$303,Данные!$A27,BA$642)),INDEX(Данные!$I$1:$IX$303,Данные!$A27,BA$642)-Данные!$H27-BA$643+IF($F$6="Использовать поправку",BU365,0),#N/A)</f>
        <v>#N/A</v>
      </c>
      <c r="BB365" s="62" t="str">
        <f t="shared" si="798"/>
        <v/>
      </c>
      <c r="BC365" s="63" t="e">
        <f>IF(ISNUMBER(INDEX(Данные!$I$1:$IX$303,Данные!$A27,BC$642)),INDEX(Данные!$I$1:$IX$303,Данные!$A27,BC$642)-Данные!$G27-BC$643+IF($F$7="Использовать поправку",BT365,0),#N/A)</f>
        <v>#N/A</v>
      </c>
      <c r="BD365" s="64" t="e">
        <f>IF(ISNUMBER(INDEX(Данные!$I$1:$IX$303,Данные!$A27,BD$642)),INDEX(Данные!$I$1:$IX$303,Данные!$A27,BD$642)-Данные!$H27-BD$643+IF($F$7="Использовать поправку",BU365,0),#N/A)</f>
        <v>#N/A</v>
      </c>
      <c r="BE365" s="62" t="str">
        <f t="shared" si="799"/>
        <v/>
      </c>
      <c r="BF365" s="63" t="e">
        <f>IF(ISNUMBER(INDEX(Данные!$I$1:$IX$303,Данные!$A27,BF$642)),INDEX(Данные!$I$1:$IX$303,Данные!$A27,BF$642)-Данные!$G27-BF$643+IF($F$8="Использовать поправку",BT365,0),#N/A)</f>
        <v>#N/A</v>
      </c>
      <c r="BG365" s="64" t="e">
        <f>IF(ISNUMBER(INDEX(Данные!$I$1:$IX$303,Данные!$A27,BG$642)),INDEX(Данные!$I$1:$IX$303,Данные!$A27,BG$642)-Данные!$H27-BG$643+IF($F$8="Использовать поправку",BU365,0),#N/A)</f>
        <v>#N/A</v>
      </c>
      <c r="BH365" s="62" t="str">
        <f t="shared" si="800"/>
        <v/>
      </c>
      <c r="BI365" s="63" t="e">
        <f>IF(ISNUMBER(INDEX(Данные!$I$1:$IX$303,Данные!$A27,BI$642)),INDEX(Данные!$I$1:$IX$303,Данные!$A27,BI$642)-Данные!$G27-BI$643+IF($F$9="Использовать поправку",BT365,0),#N/A)</f>
        <v>#N/A</v>
      </c>
      <c r="BJ365" s="64" t="e">
        <f>IF(ISNUMBER(INDEX(Данные!$I$1:$IX$303,Данные!$A27,BJ$642)),INDEX(Данные!$I$1:$IX$303,Данные!$A27,BJ$642)-Данные!$H27-BJ$643+IF($F$9="Использовать поправку",BU365,0),#N/A)</f>
        <v>#N/A</v>
      </c>
      <c r="BK365" s="62" t="str">
        <f t="shared" si="801"/>
        <v/>
      </c>
      <c r="BL365" s="63" t="e">
        <f>IF(ISNUMBER(INDEX(Данные!$I$1:$IX$303,Данные!$A27,BL$642)),INDEX(Данные!$I$1:$IX$303,Данные!$A27,BL$642)-Данные!$G27-BL$643+IF($F$10="Использовать поправку",BT365,0),#N/A)</f>
        <v>#N/A</v>
      </c>
      <c r="BM365" s="64" t="e">
        <f>IF(ISNUMBER(INDEX(Данные!$I$1:$IX$303,Данные!$A27,BM$642)),INDEX(Данные!$I$1:$IX$303,Данные!$A27,BM$642)-Данные!$H27-BM$643+IF($F$10="Использовать поправку",BU365,0),#N/A)</f>
        <v>#N/A</v>
      </c>
      <c r="BN365" s="62" t="str">
        <f t="shared" si="802"/>
        <v/>
      </c>
      <c r="BO365" s="63" t="e">
        <f>IF(ISNUMBER(INDEX(Данные!$I$1:$IX$303,Данные!$A27,BO$642)),INDEX(Данные!$I$1:$IX$303,Данные!$A27,BO$642)-Данные!$G27-BO$643+IF($F$11="Использовать поправку",BT365,0),#N/A)</f>
        <v>#N/A</v>
      </c>
      <c r="BP365" s="64" t="e">
        <f>IF(ISNUMBER(INDEX(Данные!$I$1:$IX$303,Данные!$A27,BP$642)),INDEX(Данные!$I$1:$IX$303,Данные!$A27,BP$642)-Данные!$H27-BP$643+IF($F$11="Использовать поправку",BU365,0),#N/A)</f>
        <v>#N/A</v>
      </c>
      <c r="BQ365" s="62" t="str">
        <f t="shared" si="803"/>
        <v/>
      </c>
      <c r="BR365" s="63" t="e">
        <f>IF(ISNUMBER(INDEX(Данные!$I$1:$IX$303,Данные!$A27,BR$642)),INDEX(Данные!$I$1:$IX$303,Данные!$A27,BR$642)-Данные!$G27-BR$643+IF($F$12="Использовать поправку",BT365,0),#N/A)</f>
        <v>#N/A</v>
      </c>
      <c r="BS365" s="64" t="e">
        <f>IF(ISNUMBER(INDEX(Данные!$I$1:$IX$303,Данные!$A27,BS$642)),INDEX(Данные!$I$1:$IX$303,Данные!$A27,BS$642)-Данные!$H27-BS$643+IF($F$12="Использовать поправку",BU365,0),#N/A)</f>
        <v>#N/A</v>
      </c>
      <c r="BT365" s="100" t="e">
        <f>INDEX(Данные!$I$1:$IX$303,Данные!$A27,BT$642+8)-INDEX(Данные!$I$1:$IX$303,Данные!$A27,BT$643+8)</f>
        <v>#VALUE!</v>
      </c>
      <c r="BU365" s="101" t="e">
        <f>INDEX(Данные!$I$1:$IX$303,Данные!$A27,BU$642+9)-INDEX(Данные!$I$1:$IX$303,Данные!$A27,BU$643+9)</f>
        <v>#VALUE!</v>
      </c>
    </row>
    <row r="366" spans="7:73" x14ac:dyDescent="0.25">
      <c r="G366" s="61">
        <v>12.5</v>
      </c>
      <c r="H366" s="62" t="str">
        <f t="shared" si="784"/>
        <v/>
      </c>
      <c r="I366" s="63" t="e">
        <f>IF(ISNUMBER(INDEX(Данные!$I$1:$IX$303,Данные!$A28,I$642)),INDEX(Данные!$I$1:$IX$303,Данные!$A28,I$642)-Данные!$E28+IF($F$3="Использовать поправку",AL366,0),#N/A)</f>
        <v>#N/A</v>
      </c>
      <c r="J366" s="64" t="e">
        <f>IF(ISNUMBER(INDEX(Данные!$I$1:$IX$303,Данные!$A28,J$642)),INDEX(Данные!$I$1:$IX$303,Данные!$A28,J$642)-Данные!$F28+IF($F$3="Использовать поправку",AM366,0),#N/A)</f>
        <v>#N/A</v>
      </c>
      <c r="K366" s="62" t="str">
        <f t="shared" si="785"/>
        <v/>
      </c>
      <c r="L366" s="63" t="e">
        <f>IF(ISNUMBER(INDEX(Данные!$I$1:$IX$303,Данные!$A28,L$642)),INDEX(Данные!$I$1:$IX$303,Данные!$A28,L$642)-Данные!$E28+IF($F$4="Использовать поправку",AL366,0),#N/A)</f>
        <v>#N/A</v>
      </c>
      <c r="M366" s="64" t="e">
        <f>IF(ISNUMBER(INDEX(Данные!$I$1:$IX$303,Данные!$A28,M$642)),INDEX(Данные!$I$1:$IX$303,Данные!$A28,M$642)-Данные!$F28+IF($F$4="Использовать поправку",AM366,0),#N/A)</f>
        <v>#N/A</v>
      </c>
      <c r="N366" s="62" t="str">
        <f t="shared" si="786"/>
        <v/>
      </c>
      <c r="O366" s="63" t="e">
        <f>IF(ISNUMBER(INDEX(Данные!$I$1:$IX$303,Данные!$A28,O$642)),INDEX(Данные!$I$1:$IX$303,Данные!$A28,O$642)-Данные!$E28+IF($F$5="Использовать поправку",AL366,0),#N/A)</f>
        <v>#N/A</v>
      </c>
      <c r="P366" s="64" t="e">
        <f>IF(ISNUMBER(INDEX(Данные!$I$1:$IX$303,Данные!$A28,P$642)),INDEX(Данные!$I$1:$IX$303,Данные!$A28,P$642)-Данные!$F28+IF($F$5="Использовать поправку",AM366,0),#N/A)</f>
        <v>#N/A</v>
      </c>
      <c r="Q366" s="62" t="str">
        <f t="shared" si="787"/>
        <v/>
      </c>
      <c r="R366" s="63" t="e">
        <f>IF(ISNUMBER(INDEX(Данные!$I$1:$IX$303,Данные!$A28,R$642)),INDEX(Данные!$I$1:$IX$303,Данные!$A28,R$642)-Данные!$E28+IF($F$6="Использовать поправку",AL366,0),#N/A)</f>
        <v>#N/A</v>
      </c>
      <c r="S366" s="64" t="e">
        <f>IF(ISNUMBER(INDEX(Данные!$I$1:$IX$303,Данные!$A28,S$642)),INDEX(Данные!$I$1:$IX$303,Данные!$A28,S$642)-Данные!$F28+IF($F$6="Использовать поправку",AM366,0),#N/A)</f>
        <v>#N/A</v>
      </c>
      <c r="T366" s="62" t="str">
        <f t="shared" si="788"/>
        <v/>
      </c>
      <c r="U366" s="63" t="e">
        <f>IF(ISNUMBER(INDEX(Данные!$I$1:$IX$303,Данные!$A28,U$642)),INDEX(Данные!$I$1:$IX$303,Данные!$A28,U$642)-Данные!$E28+IF($F$7="Использовать поправку",AL366,0),#N/A)</f>
        <v>#N/A</v>
      </c>
      <c r="V366" s="64" t="e">
        <f>IF(ISNUMBER(INDEX(Данные!$I$1:$IX$303,Данные!$A28,V$642)),INDEX(Данные!$I$1:$IX$303,Данные!$A28,V$642)-Данные!$F28+IF($F$7="Использовать поправку",AM366,0),#N/A)</f>
        <v>#N/A</v>
      </c>
      <c r="W366" s="62" t="str">
        <f t="shared" si="789"/>
        <v/>
      </c>
      <c r="X366" s="63" t="e">
        <f>IF(ISNUMBER(INDEX(Данные!$I$1:$IX$303,Данные!$A28,X$642)),INDEX(Данные!$I$1:$IX$303,Данные!$A28,X$642)-Данные!$E28+IF($F$8="Использовать поправку",AL366,0),#N/A)</f>
        <v>#N/A</v>
      </c>
      <c r="Y366" s="64" t="e">
        <f>IF(ISNUMBER(INDEX(Данные!$I$1:$IX$303,Данные!$A28,Y$642)),INDEX(Данные!$I$1:$IX$303,Данные!$A28,Y$642)-Данные!$F28+IF($F$8="Использовать поправку",AM366,0),#N/A)</f>
        <v>#N/A</v>
      </c>
      <c r="Z366" s="62" t="str">
        <f t="shared" si="790"/>
        <v/>
      </c>
      <c r="AA366" s="63" t="e">
        <f>IF(ISNUMBER(INDEX(Данные!$I$1:$IX$303,Данные!$A28,AA$642)),INDEX(Данные!$I$1:$IX$303,Данные!$A28,AA$642)-Данные!$E28+IF($F$9="Использовать поправку",AL366,0),#N/A)</f>
        <v>#N/A</v>
      </c>
      <c r="AB366" s="64" t="e">
        <f>IF(ISNUMBER(INDEX(Данные!$I$1:$IX$303,Данные!$A28,AB$642)),INDEX(Данные!$I$1:$IX$303,Данные!$A28,AB$642)-Данные!$F28+IF($F$9="Использовать поправку",AM366,0),#N/A)</f>
        <v>#N/A</v>
      </c>
      <c r="AC366" s="62" t="str">
        <f t="shared" si="791"/>
        <v/>
      </c>
      <c r="AD366" s="63" t="e">
        <f>IF(ISNUMBER(INDEX(Данные!$I$1:$IX$303,Данные!$A28,AD$642)),INDEX(Данные!$I$1:$IX$303,Данные!$A28,AD$642)-Данные!$E28+IF($F$10="Использовать поправку",AL366,0),#N/A)</f>
        <v>#N/A</v>
      </c>
      <c r="AE366" s="64" t="e">
        <f>IF(ISNUMBER(INDEX(Данные!$I$1:$IX$303,Данные!$A28,AE$642)),INDEX(Данные!$I$1:$IX$303,Данные!$A28,AE$642)-Данные!$F28+IF($F$10="Использовать поправку",AM366,0),#N/A)</f>
        <v>#N/A</v>
      </c>
      <c r="AF366" s="62" t="str">
        <f t="shared" si="792"/>
        <v/>
      </c>
      <c r="AG366" s="63" t="e">
        <f>IF(ISNUMBER(INDEX(Данные!$I$1:$IX$303,Данные!$A28,AG$642)),INDEX(Данные!$I$1:$IX$303,Данные!$A28,AG$642)-Данные!$E28+IF($F$11="Использовать поправку",AL366,0),#N/A)</f>
        <v>#N/A</v>
      </c>
      <c r="AH366" s="64" t="e">
        <f>IF(ISNUMBER(INDEX(Данные!$I$1:$IX$303,Данные!$A28,AH$642)),INDEX(Данные!$I$1:$IX$303,Данные!$A28,AH$642)-Данные!$F28+IF($F$11="Использовать поправку",AM366,0),#N/A)</f>
        <v>#N/A</v>
      </c>
      <c r="AI366" s="62" t="str">
        <f t="shared" si="793"/>
        <v/>
      </c>
      <c r="AJ366" s="63" t="e">
        <f>IF(ISNUMBER(INDEX(Данные!$I$1:$IX$303,Данные!$A28,AJ$642)),INDEX(Данные!$I$1:$IX$303,Данные!$A28,AJ$642)-Данные!$E28+IF($F$12="Использовать поправку",AL366,0),#N/A)</f>
        <v>#N/A</v>
      </c>
      <c r="AK366" s="96" t="e">
        <f>IF(ISNUMBER(INDEX(Данные!$I$1:$IX$303,Данные!$A28,AK$642)),INDEX(Данные!$I$1:$IX$303,Данные!$A28,AK$642)-Данные!$F28+IF($F$12="Использовать поправку",AM366,0),#N/A)</f>
        <v>#N/A</v>
      </c>
      <c r="AL366" s="100" t="e">
        <f>INDEX(Данные!$I$1:$IX$303,Данные!$A28,AL$642+4)-INDEX(Данные!$I$1:$IX$303,Данные!$A28,AL$643+4)</f>
        <v>#VALUE!</v>
      </c>
      <c r="AM366" s="101" t="e">
        <f>INDEX(Данные!$I$1:$IX$303,Данные!$A28,AM$642+5)-INDEX(Данные!$I$1:$IX$303,Данные!$A28,AM$643+5)</f>
        <v>#VALUE!</v>
      </c>
      <c r="AO366" s="61">
        <v>12.5</v>
      </c>
      <c r="AP366" s="62" t="str">
        <f t="shared" si="794"/>
        <v/>
      </c>
      <c r="AQ366" s="63" t="e">
        <f>IF(ISNUMBER(INDEX(Данные!$I$1:$IX$303,Данные!$A28,AQ$642)),INDEX(Данные!$I$1:$IX$303,Данные!$A28,AQ$642)-Данные!$G28-AQ$643+IF($F$3="Использовать поправку",BT366,0),#N/A)</f>
        <v>#N/A</v>
      </c>
      <c r="AR366" s="64" t="e">
        <f>IF(ISNUMBER(INDEX(Данные!$I$1:$IX$303,Данные!$A28,AR$642)),INDEX(Данные!$I$1:$IX$303,Данные!$A28,AR$642)-Данные!$H28-AR$643+IF($F$3="Использовать поправку",BU366,0),#N/A)</f>
        <v>#N/A</v>
      </c>
      <c r="AS366" s="62" t="str">
        <f t="shared" si="795"/>
        <v/>
      </c>
      <c r="AT366" s="63" t="e">
        <f>IF(ISNUMBER(INDEX(Данные!$I$1:$IX$303,Данные!$A28,AT$642)),INDEX(Данные!$I$1:$IX$303,Данные!$A28,AT$642)-Данные!$G28-AT$643+IF($F$4="Использовать поправку",BT366,0),#N/A)</f>
        <v>#N/A</v>
      </c>
      <c r="AU366" s="64" t="e">
        <f>IF(ISNUMBER(INDEX(Данные!$I$1:$IX$303,Данные!$A28,AU$642)),INDEX(Данные!$I$1:$IX$303,Данные!$A28,AU$642)-Данные!$H28-AU$643+IF($F$4="Использовать поправку",BU366,0),#N/A)</f>
        <v>#N/A</v>
      </c>
      <c r="AV366" s="62" t="str">
        <f t="shared" si="796"/>
        <v/>
      </c>
      <c r="AW366" s="63" t="e">
        <f>IF(ISNUMBER(INDEX(Данные!$I$1:$IX$303,Данные!$A28,AW$642)),INDEX(Данные!$I$1:$IX$303,Данные!$A28,AW$642)-Данные!$G28-AW$643+IF($F$5="Использовать поправку",BT366,0),#N/A)</f>
        <v>#N/A</v>
      </c>
      <c r="AX366" s="64" t="e">
        <f>IF(ISNUMBER(INDEX(Данные!$I$1:$IX$303,Данные!$A28,AX$642)),INDEX(Данные!$I$1:$IX$303,Данные!$A28,AX$642)-Данные!$H28-AX$643+IF($F$5="Использовать поправку",BU366,0),#N/A)</f>
        <v>#N/A</v>
      </c>
      <c r="AY366" s="62" t="str">
        <f t="shared" si="797"/>
        <v/>
      </c>
      <c r="AZ366" s="63" t="e">
        <f>IF(ISNUMBER(INDEX(Данные!$I$1:$IX$303,Данные!$A28,AZ$642)),INDEX(Данные!$I$1:$IX$303,Данные!$A28,AZ$642)-Данные!$G28-AZ$643+IF($F$6="Использовать поправку",BT366,0),#N/A)</f>
        <v>#N/A</v>
      </c>
      <c r="BA366" s="64" t="e">
        <f>IF(ISNUMBER(INDEX(Данные!$I$1:$IX$303,Данные!$A28,BA$642)),INDEX(Данные!$I$1:$IX$303,Данные!$A28,BA$642)-Данные!$H28-BA$643+IF($F$6="Использовать поправку",BU366,0),#N/A)</f>
        <v>#N/A</v>
      </c>
      <c r="BB366" s="62" t="str">
        <f t="shared" si="798"/>
        <v/>
      </c>
      <c r="BC366" s="63" t="e">
        <f>IF(ISNUMBER(INDEX(Данные!$I$1:$IX$303,Данные!$A28,BC$642)),INDEX(Данные!$I$1:$IX$303,Данные!$A28,BC$642)-Данные!$G28-BC$643+IF($F$7="Использовать поправку",BT366,0),#N/A)</f>
        <v>#N/A</v>
      </c>
      <c r="BD366" s="64" t="e">
        <f>IF(ISNUMBER(INDEX(Данные!$I$1:$IX$303,Данные!$A28,BD$642)),INDEX(Данные!$I$1:$IX$303,Данные!$A28,BD$642)-Данные!$H28-BD$643+IF($F$7="Использовать поправку",BU366,0),#N/A)</f>
        <v>#N/A</v>
      </c>
      <c r="BE366" s="62" t="str">
        <f t="shared" si="799"/>
        <v/>
      </c>
      <c r="BF366" s="63" t="e">
        <f>IF(ISNUMBER(INDEX(Данные!$I$1:$IX$303,Данные!$A28,BF$642)),INDEX(Данные!$I$1:$IX$303,Данные!$A28,BF$642)-Данные!$G28-BF$643+IF($F$8="Использовать поправку",BT366,0),#N/A)</f>
        <v>#N/A</v>
      </c>
      <c r="BG366" s="64" t="e">
        <f>IF(ISNUMBER(INDEX(Данные!$I$1:$IX$303,Данные!$A28,BG$642)),INDEX(Данные!$I$1:$IX$303,Данные!$A28,BG$642)-Данные!$H28-BG$643+IF($F$8="Использовать поправку",BU366,0),#N/A)</f>
        <v>#N/A</v>
      </c>
      <c r="BH366" s="62" t="str">
        <f t="shared" si="800"/>
        <v/>
      </c>
      <c r="BI366" s="63" t="e">
        <f>IF(ISNUMBER(INDEX(Данные!$I$1:$IX$303,Данные!$A28,BI$642)),INDEX(Данные!$I$1:$IX$303,Данные!$A28,BI$642)-Данные!$G28-BI$643+IF($F$9="Использовать поправку",BT366,0),#N/A)</f>
        <v>#N/A</v>
      </c>
      <c r="BJ366" s="64" t="e">
        <f>IF(ISNUMBER(INDEX(Данные!$I$1:$IX$303,Данные!$A28,BJ$642)),INDEX(Данные!$I$1:$IX$303,Данные!$A28,BJ$642)-Данные!$H28-BJ$643+IF($F$9="Использовать поправку",BU366,0),#N/A)</f>
        <v>#N/A</v>
      </c>
      <c r="BK366" s="62" t="str">
        <f t="shared" si="801"/>
        <v/>
      </c>
      <c r="BL366" s="63" t="e">
        <f>IF(ISNUMBER(INDEX(Данные!$I$1:$IX$303,Данные!$A28,BL$642)),INDEX(Данные!$I$1:$IX$303,Данные!$A28,BL$642)-Данные!$G28-BL$643+IF($F$10="Использовать поправку",BT366,0),#N/A)</f>
        <v>#N/A</v>
      </c>
      <c r="BM366" s="64" t="e">
        <f>IF(ISNUMBER(INDEX(Данные!$I$1:$IX$303,Данные!$A28,BM$642)),INDEX(Данные!$I$1:$IX$303,Данные!$A28,BM$642)-Данные!$H28-BM$643+IF($F$10="Использовать поправку",BU366,0),#N/A)</f>
        <v>#N/A</v>
      </c>
      <c r="BN366" s="62" t="str">
        <f t="shared" si="802"/>
        <v/>
      </c>
      <c r="BO366" s="63" t="e">
        <f>IF(ISNUMBER(INDEX(Данные!$I$1:$IX$303,Данные!$A28,BO$642)),INDEX(Данные!$I$1:$IX$303,Данные!$A28,BO$642)-Данные!$G28-BO$643+IF($F$11="Использовать поправку",BT366,0),#N/A)</f>
        <v>#N/A</v>
      </c>
      <c r="BP366" s="64" t="e">
        <f>IF(ISNUMBER(INDEX(Данные!$I$1:$IX$303,Данные!$A28,BP$642)),INDEX(Данные!$I$1:$IX$303,Данные!$A28,BP$642)-Данные!$H28-BP$643+IF($F$11="Использовать поправку",BU366,0),#N/A)</f>
        <v>#N/A</v>
      </c>
      <c r="BQ366" s="62" t="str">
        <f t="shared" si="803"/>
        <v/>
      </c>
      <c r="BR366" s="63" t="e">
        <f>IF(ISNUMBER(INDEX(Данные!$I$1:$IX$303,Данные!$A28,BR$642)),INDEX(Данные!$I$1:$IX$303,Данные!$A28,BR$642)-Данные!$G28-BR$643+IF($F$12="Использовать поправку",BT366,0),#N/A)</f>
        <v>#N/A</v>
      </c>
      <c r="BS366" s="64" t="e">
        <f>IF(ISNUMBER(INDEX(Данные!$I$1:$IX$303,Данные!$A28,BS$642)),INDEX(Данные!$I$1:$IX$303,Данные!$A28,BS$642)-Данные!$H28-BS$643+IF($F$12="Использовать поправку",BU366,0),#N/A)</f>
        <v>#N/A</v>
      </c>
      <c r="BT366" s="100" t="e">
        <f>INDEX(Данные!$I$1:$IX$303,Данные!$A28,BT$642+8)-INDEX(Данные!$I$1:$IX$303,Данные!$A28,BT$643+8)</f>
        <v>#VALUE!</v>
      </c>
      <c r="BU366" s="101" t="e">
        <f>INDEX(Данные!$I$1:$IX$303,Данные!$A28,BU$642+9)-INDEX(Данные!$I$1:$IX$303,Данные!$A28,BU$643+9)</f>
        <v>#VALUE!</v>
      </c>
    </row>
    <row r="367" spans="7:73" x14ac:dyDescent="0.25">
      <c r="G367" s="61">
        <v>13</v>
      </c>
      <c r="H367" s="62" t="str">
        <f t="shared" si="784"/>
        <v/>
      </c>
      <c r="I367" s="63" t="e">
        <f>IF(ISNUMBER(INDEX(Данные!$I$1:$IX$303,Данные!$A29,I$642)),INDEX(Данные!$I$1:$IX$303,Данные!$A29,I$642)-Данные!$E29+IF($F$3="Использовать поправку",AL367,0),#N/A)</f>
        <v>#N/A</v>
      </c>
      <c r="J367" s="64" t="e">
        <f>IF(ISNUMBER(INDEX(Данные!$I$1:$IX$303,Данные!$A29,J$642)),INDEX(Данные!$I$1:$IX$303,Данные!$A29,J$642)-Данные!$F29+IF($F$3="Использовать поправку",AM367,0),#N/A)</f>
        <v>#N/A</v>
      </c>
      <c r="K367" s="62" t="str">
        <f t="shared" si="785"/>
        <v/>
      </c>
      <c r="L367" s="63" t="e">
        <f>IF(ISNUMBER(INDEX(Данные!$I$1:$IX$303,Данные!$A29,L$642)),INDEX(Данные!$I$1:$IX$303,Данные!$A29,L$642)-Данные!$E29+IF($F$4="Использовать поправку",AL367,0),#N/A)</f>
        <v>#N/A</v>
      </c>
      <c r="M367" s="64" t="e">
        <f>IF(ISNUMBER(INDEX(Данные!$I$1:$IX$303,Данные!$A29,M$642)),INDEX(Данные!$I$1:$IX$303,Данные!$A29,M$642)-Данные!$F29+IF($F$4="Использовать поправку",AM367,0),#N/A)</f>
        <v>#N/A</v>
      </c>
      <c r="N367" s="62" t="str">
        <f t="shared" si="786"/>
        <v/>
      </c>
      <c r="O367" s="63" t="e">
        <f>IF(ISNUMBER(INDEX(Данные!$I$1:$IX$303,Данные!$A29,O$642)),INDEX(Данные!$I$1:$IX$303,Данные!$A29,O$642)-Данные!$E29+IF($F$5="Использовать поправку",AL367,0),#N/A)</f>
        <v>#N/A</v>
      </c>
      <c r="P367" s="64" t="e">
        <f>IF(ISNUMBER(INDEX(Данные!$I$1:$IX$303,Данные!$A29,P$642)),INDEX(Данные!$I$1:$IX$303,Данные!$A29,P$642)-Данные!$F29+IF($F$5="Использовать поправку",AM367,0),#N/A)</f>
        <v>#N/A</v>
      </c>
      <c r="Q367" s="62" t="str">
        <f t="shared" si="787"/>
        <v/>
      </c>
      <c r="R367" s="63" t="e">
        <f>IF(ISNUMBER(INDEX(Данные!$I$1:$IX$303,Данные!$A29,R$642)),INDEX(Данные!$I$1:$IX$303,Данные!$A29,R$642)-Данные!$E29+IF($F$6="Использовать поправку",AL367,0),#N/A)</f>
        <v>#N/A</v>
      </c>
      <c r="S367" s="64" t="e">
        <f>IF(ISNUMBER(INDEX(Данные!$I$1:$IX$303,Данные!$A29,S$642)),INDEX(Данные!$I$1:$IX$303,Данные!$A29,S$642)-Данные!$F29+IF($F$6="Использовать поправку",AM367,0),#N/A)</f>
        <v>#N/A</v>
      </c>
      <c r="T367" s="62" t="str">
        <f t="shared" si="788"/>
        <v/>
      </c>
      <c r="U367" s="63" t="e">
        <f>IF(ISNUMBER(INDEX(Данные!$I$1:$IX$303,Данные!$A29,U$642)),INDEX(Данные!$I$1:$IX$303,Данные!$A29,U$642)-Данные!$E29+IF($F$7="Использовать поправку",AL367,0),#N/A)</f>
        <v>#N/A</v>
      </c>
      <c r="V367" s="64" t="e">
        <f>IF(ISNUMBER(INDEX(Данные!$I$1:$IX$303,Данные!$A29,V$642)),INDEX(Данные!$I$1:$IX$303,Данные!$A29,V$642)-Данные!$F29+IF($F$7="Использовать поправку",AM367,0),#N/A)</f>
        <v>#N/A</v>
      </c>
      <c r="W367" s="62" t="str">
        <f t="shared" si="789"/>
        <v/>
      </c>
      <c r="X367" s="63" t="e">
        <f>IF(ISNUMBER(INDEX(Данные!$I$1:$IX$303,Данные!$A29,X$642)),INDEX(Данные!$I$1:$IX$303,Данные!$A29,X$642)-Данные!$E29+IF($F$8="Использовать поправку",AL367,0),#N/A)</f>
        <v>#N/A</v>
      </c>
      <c r="Y367" s="64" t="e">
        <f>IF(ISNUMBER(INDEX(Данные!$I$1:$IX$303,Данные!$A29,Y$642)),INDEX(Данные!$I$1:$IX$303,Данные!$A29,Y$642)-Данные!$F29+IF($F$8="Использовать поправку",AM367,0),#N/A)</f>
        <v>#N/A</v>
      </c>
      <c r="Z367" s="62" t="str">
        <f t="shared" si="790"/>
        <v/>
      </c>
      <c r="AA367" s="63" t="e">
        <f>IF(ISNUMBER(INDEX(Данные!$I$1:$IX$303,Данные!$A29,AA$642)),INDEX(Данные!$I$1:$IX$303,Данные!$A29,AA$642)-Данные!$E29+IF($F$9="Использовать поправку",AL367,0),#N/A)</f>
        <v>#N/A</v>
      </c>
      <c r="AB367" s="64" t="e">
        <f>IF(ISNUMBER(INDEX(Данные!$I$1:$IX$303,Данные!$A29,AB$642)),INDEX(Данные!$I$1:$IX$303,Данные!$A29,AB$642)-Данные!$F29+IF($F$9="Использовать поправку",AM367,0),#N/A)</f>
        <v>#N/A</v>
      </c>
      <c r="AC367" s="62" t="str">
        <f t="shared" si="791"/>
        <v/>
      </c>
      <c r="AD367" s="63" t="e">
        <f>IF(ISNUMBER(INDEX(Данные!$I$1:$IX$303,Данные!$A29,AD$642)),INDEX(Данные!$I$1:$IX$303,Данные!$A29,AD$642)-Данные!$E29+IF($F$10="Использовать поправку",AL367,0),#N/A)</f>
        <v>#N/A</v>
      </c>
      <c r="AE367" s="64" t="e">
        <f>IF(ISNUMBER(INDEX(Данные!$I$1:$IX$303,Данные!$A29,AE$642)),INDEX(Данные!$I$1:$IX$303,Данные!$A29,AE$642)-Данные!$F29+IF($F$10="Использовать поправку",AM367,0),#N/A)</f>
        <v>#N/A</v>
      </c>
      <c r="AF367" s="62" t="str">
        <f t="shared" si="792"/>
        <v/>
      </c>
      <c r="AG367" s="63" t="e">
        <f>IF(ISNUMBER(INDEX(Данные!$I$1:$IX$303,Данные!$A29,AG$642)),INDEX(Данные!$I$1:$IX$303,Данные!$A29,AG$642)-Данные!$E29+IF($F$11="Использовать поправку",AL367,0),#N/A)</f>
        <v>#N/A</v>
      </c>
      <c r="AH367" s="64" t="e">
        <f>IF(ISNUMBER(INDEX(Данные!$I$1:$IX$303,Данные!$A29,AH$642)),INDEX(Данные!$I$1:$IX$303,Данные!$A29,AH$642)-Данные!$F29+IF($F$11="Использовать поправку",AM367,0),#N/A)</f>
        <v>#N/A</v>
      </c>
      <c r="AI367" s="62" t="str">
        <f t="shared" si="793"/>
        <v/>
      </c>
      <c r="AJ367" s="63" t="e">
        <f>IF(ISNUMBER(INDEX(Данные!$I$1:$IX$303,Данные!$A29,AJ$642)),INDEX(Данные!$I$1:$IX$303,Данные!$A29,AJ$642)-Данные!$E29+IF($F$12="Использовать поправку",AL367,0),#N/A)</f>
        <v>#N/A</v>
      </c>
      <c r="AK367" s="96" t="e">
        <f>IF(ISNUMBER(INDEX(Данные!$I$1:$IX$303,Данные!$A29,AK$642)),INDEX(Данные!$I$1:$IX$303,Данные!$A29,AK$642)-Данные!$F29+IF($F$12="Использовать поправку",AM367,0),#N/A)</f>
        <v>#N/A</v>
      </c>
      <c r="AL367" s="100" t="e">
        <f>INDEX(Данные!$I$1:$IX$303,Данные!$A29,AL$642+4)-INDEX(Данные!$I$1:$IX$303,Данные!$A29,AL$643+4)</f>
        <v>#VALUE!</v>
      </c>
      <c r="AM367" s="101" t="e">
        <f>INDEX(Данные!$I$1:$IX$303,Данные!$A29,AM$642+5)-INDEX(Данные!$I$1:$IX$303,Данные!$A29,AM$643+5)</f>
        <v>#VALUE!</v>
      </c>
      <c r="AO367" s="61">
        <v>13</v>
      </c>
      <c r="AP367" s="62" t="str">
        <f t="shared" si="794"/>
        <v/>
      </c>
      <c r="AQ367" s="63" t="e">
        <f>IF(ISNUMBER(INDEX(Данные!$I$1:$IX$303,Данные!$A29,AQ$642)),INDEX(Данные!$I$1:$IX$303,Данные!$A29,AQ$642)-Данные!$G29-AQ$643+IF($F$3="Использовать поправку",BT367,0),#N/A)</f>
        <v>#N/A</v>
      </c>
      <c r="AR367" s="64" t="e">
        <f>IF(ISNUMBER(INDEX(Данные!$I$1:$IX$303,Данные!$A29,AR$642)),INDEX(Данные!$I$1:$IX$303,Данные!$A29,AR$642)-Данные!$H29-AR$643+IF($F$3="Использовать поправку",BU367,0),#N/A)</f>
        <v>#N/A</v>
      </c>
      <c r="AS367" s="62" t="str">
        <f t="shared" si="795"/>
        <v/>
      </c>
      <c r="AT367" s="63" t="e">
        <f>IF(ISNUMBER(INDEX(Данные!$I$1:$IX$303,Данные!$A29,AT$642)),INDEX(Данные!$I$1:$IX$303,Данные!$A29,AT$642)-Данные!$G29-AT$643+IF($F$4="Использовать поправку",BT367,0),#N/A)</f>
        <v>#N/A</v>
      </c>
      <c r="AU367" s="64" t="e">
        <f>IF(ISNUMBER(INDEX(Данные!$I$1:$IX$303,Данные!$A29,AU$642)),INDEX(Данные!$I$1:$IX$303,Данные!$A29,AU$642)-Данные!$H29-AU$643+IF($F$4="Использовать поправку",BU367,0),#N/A)</f>
        <v>#N/A</v>
      </c>
      <c r="AV367" s="62" t="str">
        <f t="shared" si="796"/>
        <v/>
      </c>
      <c r="AW367" s="63" t="e">
        <f>IF(ISNUMBER(INDEX(Данные!$I$1:$IX$303,Данные!$A29,AW$642)),INDEX(Данные!$I$1:$IX$303,Данные!$A29,AW$642)-Данные!$G29-AW$643+IF($F$5="Использовать поправку",BT367,0),#N/A)</f>
        <v>#N/A</v>
      </c>
      <c r="AX367" s="64" t="e">
        <f>IF(ISNUMBER(INDEX(Данные!$I$1:$IX$303,Данные!$A29,AX$642)),INDEX(Данные!$I$1:$IX$303,Данные!$A29,AX$642)-Данные!$H29-AX$643+IF($F$5="Использовать поправку",BU367,0),#N/A)</f>
        <v>#N/A</v>
      </c>
      <c r="AY367" s="62" t="str">
        <f t="shared" si="797"/>
        <v/>
      </c>
      <c r="AZ367" s="63" t="e">
        <f>IF(ISNUMBER(INDEX(Данные!$I$1:$IX$303,Данные!$A29,AZ$642)),INDEX(Данные!$I$1:$IX$303,Данные!$A29,AZ$642)-Данные!$G29-AZ$643+IF($F$6="Использовать поправку",BT367,0),#N/A)</f>
        <v>#N/A</v>
      </c>
      <c r="BA367" s="64" t="e">
        <f>IF(ISNUMBER(INDEX(Данные!$I$1:$IX$303,Данные!$A29,BA$642)),INDEX(Данные!$I$1:$IX$303,Данные!$A29,BA$642)-Данные!$H29-BA$643+IF($F$6="Использовать поправку",BU367,0),#N/A)</f>
        <v>#N/A</v>
      </c>
      <c r="BB367" s="62" t="str">
        <f t="shared" si="798"/>
        <v/>
      </c>
      <c r="BC367" s="63" t="e">
        <f>IF(ISNUMBER(INDEX(Данные!$I$1:$IX$303,Данные!$A29,BC$642)),INDEX(Данные!$I$1:$IX$303,Данные!$A29,BC$642)-Данные!$G29-BC$643+IF($F$7="Использовать поправку",BT367,0),#N/A)</f>
        <v>#N/A</v>
      </c>
      <c r="BD367" s="64" t="e">
        <f>IF(ISNUMBER(INDEX(Данные!$I$1:$IX$303,Данные!$A29,BD$642)),INDEX(Данные!$I$1:$IX$303,Данные!$A29,BD$642)-Данные!$H29-BD$643+IF($F$7="Использовать поправку",BU367,0),#N/A)</f>
        <v>#N/A</v>
      </c>
      <c r="BE367" s="62" t="str">
        <f t="shared" si="799"/>
        <v/>
      </c>
      <c r="BF367" s="63" t="e">
        <f>IF(ISNUMBER(INDEX(Данные!$I$1:$IX$303,Данные!$A29,BF$642)),INDEX(Данные!$I$1:$IX$303,Данные!$A29,BF$642)-Данные!$G29-BF$643+IF($F$8="Использовать поправку",BT367,0),#N/A)</f>
        <v>#N/A</v>
      </c>
      <c r="BG367" s="64" t="e">
        <f>IF(ISNUMBER(INDEX(Данные!$I$1:$IX$303,Данные!$A29,BG$642)),INDEX(Данные!$I$1:$IX$303,Данные!$A29,BG$642)-Данные!$H29-BG$643+IF($F$8="Использовать поправку",BU367,0),#N/A)</f>
        <v>#N/A</v>
      </c>
      <c r="BH367" s="62" t="str">
        <f t="shared" si="800"/>
        <v/>
      </c>
      <c r="BI367" s="63" t="e">
        <f>IF(ISNUMBER(INDEX(Данные!$I$1:$IX$303,Данные!$A29,BI$642)),INDEX(Данные!$I$1:$IX$303,Данные!$A29,BI$642)-Данные!$G29-BI$643+IF($F$9="Использовать поправку",BT367,0),#N/A)</f>
        <v>#N/A</v>
      </c>
      <c r="BJ367" s="64" t="e">
        <f>IF(ISNUMBER(INDEX(Данные!$I$1:$IX$303,Данные!$A29,BJ$642)),INDEX(Данные!$I$1:$IX$303,Данные!$A29,BJ$642)-Данные!$H29-BJ$643+IF($F$9="Использовать поправку",BU367,0),#N/A)</f>
        <v>#N/A</v>
      </c>
      <c r="BK367" s="62" t="str">
        <f t="shared" si="801"/>
        <v/>
      </c>
      <c r="BL367" s="63" t="e">
        <f>IF(ISNUMBER(INDEX(Данные!$I$1:$IX$303,Данные!$A29,BL$642)),INDEX(Данные!$I$1:$IX$303,Данные!$A29,BL$642)-Данные!$G29-BL$643+IF($F$10="Использовать поправку",BT367,0),#N/A)</f>
        <v>#N/A</v>
      </c>
      <c r="BM367" s="64" t="e">
        <f>IF(ISNUMBER(INDEX(Данные!$I$1:$IX$303,Данные!$A29,BM$642)),INDEX(Данные!$I$1:$IX$303,Данные!$A29,BM$642)-Данные!$H29-BM$643+IF($F$10="Использовать поправку",BU367,0),#N/A)</f>
        <v>#N/A</v>
      </c>
      <c r="BN367" s="62" t="str">
        <f t="shared" si="802"/>
        <v/>
      </c>
      <c r="BO367" s="63" t="e">
        <f>IF(ISNUMBER(INDEX(Данные!$I$1:$IX$303,Данные!$A29,BO$642)),INDEX(Данные!$I$1:$IX$303,Данные!$A29,BO$642)-Данные!$G29-BO$643+IF($F$11="Использовать поправку",BT367,0),#N/A)</f>
        <v>#N/A</v>
      </c>
      <c r="BP367" s="64" t="e">
        <f>IF(ISNUMBER(INDEX(Данные!$I$1:$IX$303,Данные!$A29,BP$642)),INDEX(Данные!$I$1:$IX$303,Данные!$A29,BP$642)-Данные!$H29-BP$643+IF($F$11="Использовать поправку",BU367,0),#N/A)</f>
        <v>#N/A</v>
      </c>
      <c r="BQ367" s="62" t="str">
        <f t="shared" si="803"/>
        <v/>
      </c>
      <c r="BR367" s="63" t="e">
        <f>IF(ISNUMBER(INDEX(Данные!$I$1:$IX$303,Данные!$A29,BR$642)),INDEX(Данные!$I$1:$IX$303,Данные!$A29,BR$642)-Данные!$G29-BR$643+IF($F$12="Использовать поправку",BT367,0),#N/A)</f>
        <v>#N/A</v>
      </c>
      <c r="BS367" s="64" t="e">
        <f>IF(ISNUMBER(INDEX(Данные!$I$1:$IX$303,Данные!$A29,BS$642)),INDEX(Данные!$I$1:$IX$303,Данные!$A29,BS$642)-Данные!$H29-BS$643+IF($F$12="Использовать поправку",BU367,0),#N/A)</f>
        <v>#N/A</v>
      </c>
      <c r="BT367" s="100" t="e">
        <f>INDEX(Данные!$I$1:$IX$303,Данные!$A29,BT$642+8)-INDEX(Данные!$I$1:$IX$303,Данные!$A29,BT$643+8)</f>
        <v>#VALUE!</v>
      </c>
      <c r="BU367" s="101" t="e">
        <f>INDEX(Данные!$I$1:$IX$303,Данные!$A29,BU$642+9)-INDEX(Данные!$I$1:$IX$303,Данные!$A29,BU$643+9)</f>
        <v>#VALUE!</v>
      </c>
    </row>
    <row r="368" spans="7:73" x14ac:dyDescent="0.25">
      <c r="G368" s="61">
        <v>13.5</v>
      </c>
      <c r="H368" s="62" t="str">
        <f t="shared" si="784"/>
        <v/>
      </c>
      <c r="I368" s="63" t="e">
        <f>IF(ISNUMBER(INDEX(Данные!$I$1:$IX$303,Данные!$A30,I$642)),INDEX(Данные!$I$1:$IX$303,Данные!$A30,I$642)-Данные!$E30+IF($F$3="Использовать поправку",AL368,0),#N/A)</f>
        <v>#N/A</v>
      </c>
      <c r="J368" s="64" t="e">
        <f>IF(ISNUMBER(INDEX(Данные!$I$1:$IX$303,Данные!$A30,J$642)),INDEX(Данные!$I$1:$IX$303,Данные!$A30,J$642)-Данные!$F30+IF($F$3="Использовать поправку",AM368,0),#N/A)</f>
        <v>#N/A</v>
      </c>
      <c r="K368" s="62" t="str">
        <f t="shared" si="785"/>
        <v/>
      </c>
      <c r="L368" s="63" t="e">
        <f>IF(ISNUMBER(INDEX(Данные!$I$1:$IX$303,Данные!$A30,L$642)),INDEX(Данные!$I$1:$IX$303,Данные!$A30,L$642)-Данные!$E30+IF($F$4="Использовать поправку",AL368,0),#N/A)</f>
        <v>#N/A</v>
      </c>
      <c r="M368" s="64" t="e">
        <f>IF(ISNUMBER(INDEX(Данные!$I$1:$IX$303,Данные!$A30,M$642)),INDEX(Данные!$I$1:$IX$303,Данные!$A30,M$642)-Данные!$F30+IF($F$4="Использовать поправку",AM368,0),#N/A)</f>
        <v>#N/A</v>
      </c>
      <c r="N368" s="62" t="str">
        <f t="shared" si="786"/>
        <v/>
      </c>
      <c r="O368" s="63" t="e">
        <f>IF(ISNUMBER(INDEX(Данные!$I$1:$IX$303,Данные!$A30,O$642)),INDEX(Данные!$I$1:$IX$303,Данные!$A30,O$642)-Данные!$E30+IF($F$5="Использовать поправку",AL368,0),#N/A)</f>
        <v>#N/A</v>
      </c>
      <c r="P368" s="64" t="e">
        <f>IF(ISNUMBER(INDEX(Данные!$I$1:$IX$303,Данные!$A30,P$642)),INDEX(Данные!$I$1:$IX$303,Данные!$A30,P$642)-Данные!$F30+IF($F$5="Использовать поправку",AM368,0),#N/A)</f>
        <v>#N/A</v>
      </c>
      <c r="Q368" s="62" t="str">
        <f t="shared" si="787"/>
        <v/>
      </c>
      <c r="R368" s="63" t="e">
        <f>IF(ISNUMBER(INDEX(Данные!$I$1:$IX$303,Данные!$A30,R$642)),INDEX(Данные!$I$1:$IX$303,Данные!$A30,R$642)-Данные!$E30+IF($F$6="Использовать поправку",AL368,0),#N/A)</f>
        <v>#N/A</v>
      </c>
      <c r="S368" s="64" t="e">
        <f>IF(ISNUMBER(INDEX(Данные!$I$1:$IX$303,Данные!$A30,S$642)),INDEX(Данные!$I$1:$IX$303,Данные!$A30,S$642)-Данные!$F30+IF($F$6="Использовать поправку",AM368,0),#N/A)</f>
        <v>#N/A</v>
      </c>
      <c r="T368" s="62" t="str">
        <f t="shared" si="788"/>
        <v/>
      </c>
      <c r="U368" s="63" t="e">
        <f>IF(ISNUMBER(INDEX(Данные!$I$1:$IX$303,Данные!$A30,U$642)),INDEX(Данные!$I$1:$IX$303,Данные!$A30,U$642)-Данные!$E30+IF($F$7="Использовать поправку",AL368,0),#N/A)</f>
        <v>#N/A</v>
      </c>
      <c r="V368" s="64" t="e">
        <f>IF(ISNUMBER(INDEX(Данные!$I$1:$IX$303,Данные!$A30,V$642)),INDEX(Данные!$I$1:$IX$303,Данные!$A30,V$642)-Данные!$F30+IF($F$7="Использовать поправку",AM368,0),#N/A)</f>
        <v>#N/A</v>
      </c>
      <c r="W368" s="62" t="str">
        <f t="shared" si="789"/>
        <v/>
      </c>
      <c r="X368" s="63" t="e">
        <f>IF(ISNUMBER(INDEX(Данные!$I$1:$IX$303,Данные!$A30,X$642)),INDEX(Данные!$I$1:$IX$303,Данные!$A30,X$642)-Данные!$E30+IF($F$8="Использовать поправку",AL368,0),#N/A)</f>
        <v>#N/A</v>
      </c>
      <c r="Y368" s="64" t="e">
        <f>IF(ISNUMBER(INDEX(Данные!$I$1:$IX$303,Данные!$A30,Y$642)),INDEX(Данные!$I$1:$IX$303,Данные!$A30,Y$642)-Данные!$F30+IF($F$8="Использовать поправку",AM368,0),#N/A)</f>
        <v>#N/A</v>
      </c>
      <c r="Z368" s="62" t="str">
        <f t="shared" si="790"/>
        <v/>
      </c>
      <c r="AA368" s="63" t="e">
        <f>IF(ISNUMBER(INDEX(Данные!$I$1:$IX$303,Данные!$A30,AA$642)),INDEX(Данные!$I$1:$IX$303,Данные!$A30,AA$642)-Данные!$E30+IF($F$9="Использовать поправку",AL368,0),#N/A)</f>
        <v>#N/A</v>
      </c>
      <c r="AB368" s="64" t="e">
        <f>IF(ISNUMBER(INDEX(Данные!$I$1:$IX$303,Данные!$A30,AB$642)),INDEX(Данные!$I$1:$IX$303,Данные!$A30,AB$642)-Данные!$F30+IF($F$9="Использовать поправку",AM368,0),#N/A)</f>
        <v>#N/A</v>
      </c>
      <c r="AC368" s="62" t="str">
        <f t="shared" si="791"/>
        <v/>
      </c>
      <c r="AD368" s="63" t="e">
        <f>IF(ISNUMBER(INDEX(Данные!$I$1:$IX$303,Данные!$A30,AD$642)),INDEX(Данные!$I$1:$IX$303,Данные!$A30,AD$642)-Данные!$E30+IF($F$10="Использовать поправку",AL368,0),#N/A)</f>
        <v>#N/A</v>
      </c>
      <c r="AE368" s="64" t="e">
        <f>IF(ISNUMBER(INDEX(Данные!$I$1:$IX$303,Данные!$A30,AE$642)),INDEX(Данные!$I$1:$IX$303,Данные!$A30,AE$642)-Данные!$F30+IF($F$10="Использовать поправку",AM368,0),#N/A)</f>
        <v>#N/A</v>
      </c>
      <c r="AF368" s="62" t="str">
        <f t="shared" si="792"/>
        <v/>
      </c>
      <c r="AG368" s="63" t="e">
        <f>IF(ISNUMBER(INDEX(Данные!$I$1:$IX$303,Данные!$A30,AG$642)),INDEX(Данные!$I$1:$IX$303,Данные!$A30,AG$642)-Данные!$E30+IF($F$11="Использовать поправку",AL368,0),#N/A)</f>
        <v>#N/A</v>
      </c>
      <c r="AH368" s="64" t="e">
        <f>IF(ISNUMBER(INDEX(Данные!$I$1:$IX$303,Данные!$A30,AH$642)),INDEX(Данные!$I$1:$IX$303,Данные!$A30,AH$642)-Данные!$F30+IF($F$11="Использовать поправку",AM368,0),#N/A)</f>
        <v>#N/A</v>
      </c>
      <c r="AI368" s="62" t="str">
        <f t="shared" si="793"/>
        <v/>
      </c>
      <c r="AJ368" s="63" t="e">
        <f>IF(ISNUMBER(INDEX(Данные!$I$1:$IX$303,Данные!$A30,AJ$642)),INDEX(Данные!$I$1:$IX$303,Данные!$A30,AJ$642)-Данные!$E30+IF($F$12="Использовать поправку",AL368,0),#N/A)</f>
        <v>#N/A</v>
      </c>
      <c r="AK368" s="96" t="e">
        <f>IF(ISNUMBER(INDEX(Данные!$I$1:$IX$303,Данные!$A30,AK$642)),INDEX(Данные!$I$1:$IX$303,Данные!$A30,AK$642)-Данные!$F30+IF($F$12="Использовать поправку",AM368,0),#N/A)</f>
        <v>#N/A</v>
      </c>
      <c r="AL368" s="100" t="e">
        <f>INDEX(Данные!$I$1:$IX$303,Данные!$A30,AL$642+4)-INDEX(Данные!$I$1:$IX$303,Данные!$A30,AL$643+4)</f>
        <v>#VALUE!</v>
      </c>
      <c r="AM368" s="101" t="e">
        <f>INDEX(Данные!$I$1:$IX$303,Данные!$A30,AM$642+5)-INDEX(Данные!$I$1:$IX$303,Данные!$A30,AM$643+5)</f>
        <v>#VALUE!</v>
      </c>
      <c r="AO368" s="61">
        <v>13.5</v>
      </c>
      <c r="AP368" s="62" t="str">
        <f t="shared" si="794"/>
        <v/>
      </c>
      <c r="AQ368" s="63" t="e">
        <f>IF(ISNUMBER(INDEX(Данные!$I$1:$IX$303,Данные!$A30,AQ$642)),INDEX(Данные!$I$1:$IX$303,Данные!$A30,AQ$642)-Данные!$G30-AQ$643+IF($F$3="Использовать поправку",BT368,0),#N/A)</f>
        <v>#N/A</v>
      </c>
      <c r="AR368" s="64" t="e">
        <f>IF(ISNUMBER(INDEX(Данные!$I$1:$IX$303,Данные!$A30,AR$642)),INDEX(Данные!$I$1:$IX$303,Данные!$A30,AR$642)-Данные!$H30-AR$643+IF($F$3="Использовать поправку",BU368,0),#N/A)</f>
        <v>#N/A</v>
      </c>
      <c r="AS368" s="62" t="str">
        <f t="shared" si="795"/>
        <v/>
      </c>
      <c r="AT368" s="63" t="e">
        <f>IF(ISNUMBER(INDEX(Данные!$I$1:$IX$303,Данные!$A30,AT$642)),INDEX(Данные!$I$1:$IX$303,Данные!$A30,AT$642)-Данные!$G30-AT$643+IF($F$4="Использовать поправку",BT368,0),#N/A)</f>
        <v>#N/A</v>
      </c>
      <c r="AU368" s="64" t="e">
        <f>IF(ISNUMBER(INDEX(Данные!$I$1:$IX$303,Данные!$A30,AU$642)),INDEX(Данные!$I$1:$IX$303,Данные!$A30,AU$642)-Данные!$H30-AU$643+IF($F$4="Использовать поправку",BU368,0),#N/A)</f>
        <v>#N/A</v>
      </c>
      <c r="AV368" s="62" t="str">
        <f t="shared" si="796"/>
        <v/>
      </c>
      <c r="AW368" s="63" t="e">
        <f>IF(ISNUMBER(INDEX(Данные!$I$1:$IX$303,Данные!$A30,AW$642)),INDEX(Данные!$I$1:$IX$303,Данные!$A30,AW$642)-Данные!$G30-AW$643+IF($F$5="Использовать поправку",BT368,0),#N/A)</f>
        <v>#N/A</v>
      </c>
      <c r="AX368" s="64" t="e">
        <f>IF(ISNUMBER(INDEX(Данные!$I$1:$IX$303,Данные!$A30,AX$642)),INDEX(Данные!$I$1:$IX$303,Данные!$A30,AX$642)-Данные!$H30-AX$643+IF($F$5="Использовать поправку",BU368,0),#N/A)</f>
        <v>#N/A</v>
      </c>
      <c r="AY368" s="62" t="str">
        <f t="shared" si="797"/>
        <v/>
      </c>
      <c r="AZ368" s="63" t="e">
        <f>IF(ISNUMBER(INDEX(Данные!$I$1:$IX$303,Данные!$A30,AZ$642)),INDEX(Данные!$I$1:$IX$303,Данные!$A30,AZ$642)-Данные!$G30-AZ$643+IF($F$6="Использовать поправку",BT368,0),#N/A)</f>
        <v>#N/A</v>
      </c>
      <c r="BA368" s="64" t="e">
        <f>IF(ISNUMBER(INDEX(Данные!$I$1:$IX$303,Данные!$A30,BA$642)),INDEX(Данные!$I$1:$IX$303,Данные!$A30,BA$642)-Данные!$H30-BA$643+IF($F$6="Использовать поправку",BU368,0),#N/A)</f>
        <v>#N/A</v>
      </c>
      <c r="BB368" s="62" t="str">
        <f t="shared" si="798"/>
        <v/>
      </c>
      <c r="BC368" s="63" t="e">
        <f>IF(ISNUMBER(INDEX(Данные!$I$1:$IX$303,Данные!$A30,BC$642)),INDEX(Данные!$I$1:$IX$303,Данные!$A30,BC$642)-Данные!$G30-BC$643+IF($F$7="Использовать поправку",BT368,0),#N/A)</f>
        <v>#N/A</v>
      </c>
      <c r="BD368" s="64" t="e">
        <f>IF(ISNUMBER(INDEX(Данные!$I$1:$IX$303,Данные!$A30,BD$642)),INDEX(Данные!$I$1:$IX$303,Данные!$A30,BD$642)-Данные!$H30-BD$643+IF($F$7="Использовать поправку",BU368,0),#N/A)</f>
        <v>#N/A</v>
      </c>
      <c r="BE368" s="62" t="str">
        <f t="shared" si="799"/>
        <v/>
      </c>
      <c r="BF368" s="63" t="e">
        <f>IF(ISNUMBER(INDEX(Данные!$I$1:$IX$303,Данные!$A30,BF$642)),INDEX(Данные!$I$1:$IX$303,Данные!$A30,BF$642)-Данные!$G30-BF$643+IF($F$8="Использовать поправку",BT368,0),#N/A)</f>
        <v>#N/A</v>
      </c>
      <c r="BG368" s="64" t="e">
        <f>IF(ISNUMBER(INDEX(Данные!$I$1:$IX$303,Данные!$A30,BG$642)),INDEX(Данные!$I$1:$IX$303,Данные!$A30,BG$642)-Данные!$H30-BG$643+IF($F$8="Использовать поправку",BU368,0),#N/A)</f>
        <v>#N/A</v>
      </c>
      <c r="BH368" s="62" t="str">
        <f t="shared" si="800"/>
        <v/>
      </c>
      <c r="BI368" s="63" t="e">
        <f>IF(ISNUMBER(INDEX(Данные!$I$1:$IX$303,Данные!$A30,BI$642)),INDEX(Данные!$I$1:$IX$303,Данные!$A30,BI$642)-Данные!$G30-BI$643+IF($F$9="Использовать поправку",BT368,0),#N/A)</f>
        <v>#N/A</v>
      </c>
      <c r="BJ368" s="64" t="e">
        <f>IF(ISNUMBER(INDEX(Данные!$I$1:$IX$303,Данные!$A30,BJ$642)),INDEX(Данные!$I$1:$IX$303,Данные!$A30,BJ$642)-Данные!$H30-BJ$643+IF($F$9="Использовать поправку",BU368,0),#N/A)</f>
        <v>#N/A</v>
      </c>
      <c r="BK368" s="62" t="str">
        <f t="shared" si="801"/>
        <v/>
      </c>
      <c r="BL368" s="63" t="e">
        <f>IF(ISNUMBER(INDEX(Данные!$I$1:$IX$303,Данные!$A30,BL$642)),INDEX(Данные!$I$1:$IX$303,Данные!$A30,BL$642)-Данные!$G30-BL$643+IF($F$10="Использовать поправку",BT368,0),#N/A)</f>
        <v>#N/A</v>
      </c>
      <c r="BM368" s="64" t="e">
        <f>IF(ISNUMBER(INDEX(Данные!$I$1:$IX$303,Данные!$A30,BM$642)),INDEX(Данные!$I$1:$IX$303,Данные!$A30,BM$642)-Данные!$H30-BM$643+IF($F$10="Использовать поправку",BU368,0),#N/A)</f>
        <v>#N/A</v>
      </c>
      <c r="BN368" s="62" t="str">
        <f t="shared" si="802"/>
        <v/>
      </c>
      <c r="BO368" s="63" t="e">
        <f>IF(ISNUMBER(INDEX(Данные!$I$1:$IX$303,Данные!$A30,BO$642)),INDEX(Данные!$I$1:$IX$303,Данные!$A30,BO$642)-Данные!$G30-BO$643+IF($F$11="Использовать поправку",BT368,0),#N/A)</f>
        <v>#N/A</v>
      </c>
      <c r="BP368" s="64" t="e">
        <f>IF(ISNUMBER(INDEX(Данные!$I$1:$IX$303,Данные!$A30,BP$642)),INDEX(Данные!$I$1:$IX$303,Данные!$A30,BP$642)-Данные!$H30-BP$643+IF($F$11="Использовать поправку",BU368,0),#N/A)</f>
        <v>#N/A</v>
      </c>
      <c r="BQ368" s="62" t="str">
        <f t="shared" si="803"/>
        <v/>
      </c>
      <c r="BR368" s="63" t="e">
        <f>IF(ISNUMBER(INDEX(Данные!$I$1:$IX$303,Данные!$A30,BR$642)),INDEX(Данные!$I$1:$IX$303,Данные!$A30,BR$642)-Данные!$G30-BR$643+IF($F$12="Использовать поправку",BT368,0),#N/A)</f>
        <v>#N/A</v>
      </c>
      <c r="BS368" s="64" t="e">
        <f>IF(ISNUMBER(INDEX(Данные!$I$1:$IX$303,Данные!$A30,BS$642)),INDEX(Данные!$I$1:$IX$303,Данные!$A30,BS$642)-Данные!$H30-BS$643+IF($F$12="Использовать поправку",BU368,0),#N/A)</f>
        <v>#N/A</v>
      </c>
      <c r="BT368" s="100" t="e">
        <f>INDEX(Данные!$I$1:$IX$303,Данные!$A30,BT$642+8)-INDEX(Данные!$I$1:$IX$303,Данные!$A30,BT$643+8)</f>
        <v>#VALUE!</v>
      </c>
      <c r="BU368" s="101" t="e">
        <f>INDEX(Данные!$I$1:$IX$303,Данные!$A30,BU$642+9)-INDEX(Данные!$I$1:$IX$303,Данные!$A30,BU$643+9)</f>
        <v>#VALUE!</v>
      </c>
    </row>
    <row r="369" spans="7:73" x14ac:dyDescent="0.25">
      <c r="G369" s="61">
        <v>14</v>
      </c>
      <c r="H369" s="62" t="str">
        <f t="shared" si="784"/>
        <v/>
      </c>
      <c r="I369" s="63" t="e">
        <f>IF(ISNUMBER(INDEX(Данные!$I$1:$IX$303,Данные!$A31,I$642)),INDEX(Данные!$I$1:$IX$303,Данные!$A31,I$642)-Данные!$E31+IF($F$3="Использовать поправку",AL369,0),#N/A)</f>
        <v>#N/A</v>
      </c>
      <c r="J369" s="64" t="e">
        <f>IF(ISNUMBER(INDEX(Данные!$I$1:$IX$303,Данные!$A31,J$642)),INDEX(Данные!$I$1:$IX$303,Данные!$A31,J$642)-Данные!$F31+IF($F$3="Использовать поправку",AM369,0),#N/A)</f>
        <v>#N/A</v>
      </c>
      <c r="K369" s="62" t="str">
        <f t="shared" si="785"/>
        <v/>
      </c>
      <c r="L369" s="63" t="e">
        <f>IF(ISNUMBER(INDEX(Данные!$I$1:$IX$303,Данные!$A31,L$642)),INDEX(Данные!$I$1:$IX$303,Данные!$A31,L$642)-Данные!$E31+IF($F$4="Использовать поправку",AL369,0),#N/A)</f>
        <v>#N/A</v>
      </c>
      <c r="M369" s="64" t="e">
        <f>IF(ISNUMBER(INDEX(Данные!$I$1:$IX$303,Данные!$A31,M$642)),INDEX(Данные!$I$1:$IX$303,Данные!$A31,M$642)-Данные!$F31+IF($F$4="Использовать поправку",AM369,0),#N/A)</f>
        <v>#N/A</v>
      </c>
      <c r="N369" s="62" t="str">
        <f t="shared" si="786"/>
        <v/>
      </c>
      <c r="O369" s="63" t="e">
        <f>IF(ISNUMBER(INDEX(Данные!$I$1:$IX$303,Данные!$A31,O$642)),INDEX(Данные!$I$1:$IX$303,Данные!$A31,O$642)-Данные!$E31+IF($F$5="Использовать поправку",AL369,0),#N/A)</f>
        <v>#N/A</v>
      </c>
      <c r="P369" s="64" t="e">
        <f>IF(ISNUMBER(INDEX(Данные!$I$1:$IX$303,Данные!$A31,P$642)),INDEX(Данные!$I$1:$IX$303,Данные!$A31,P$642)-Данные!$F31+IF($F$5="Использовать поправку",AM369,0),#N/A)</f>
        <v>#N/A</v>
      </c>
      <c r="Q369" s="62" t="str">
        <f t="shared" si="787"/>
        <v/>
      </c>
      <c r="R369" s="63" t="e">
        <f>IF(ISNUMBER(INDEX(Данные!$I$1:$IX$303,Данные!$A31,R$642)),INDEX(Данные!$I$1:$IX$303,Данные!$A31,R$642)-Данные!$E31+IF($F$6="Использовать поправку",AL369,0),#N/A)</f>
        <v>#N/A</v>
      </c>
      <c r="S369" s="64" t="e">
        <f>IF(ISNUMBER(INDEX(Данные!$I$1:$IX$303,Данные!$A31,S$642)),INDEX(Данные!$I$1:$IX$303,Данные!$A31,S$642)-Данные!$F31+IF($F$6="Использовать поправку",AM369,0),#N/A)</f>
        <v>#N/A</v>
      </c>
      <c r="T369" s="62" t="str">
        <f t="shared" si="788"/>
        <v/>
      </c>
      <c r="U369" s="63" t="e">
        <f>IF(ISNUMBER(INDEX(Данные!$I$1:$IX$303,Данные!$A31,U$642)),INDEX(Данные!$I$1:$IX$303,Данные!$A31,U$642)-Данные!$E31+IF($F$7="Использовать поправку",AL369,0),#N/A)</f>
        <v>#N/A</v>
      </c>
      <c r="V369" s="64" t="e">
        <f>IF(ISNUMBER(INDEX(Данные!$I$1:$IX$303,Данные!$A31,V$642)),INDEX(Данные!$I$1:$IX$303,Данные!$A31,V$642)-Данные!$F31+IF($F$7="Использовать поправку",AM369,0),#N/A)</f>
        <v>#N/A</v>
      </c>
      <c r="W369" s="62" t="str">
        <f t="shared" si="789"/>
        <v/>
      </c>
      <c r="X369" s="63" t="e">
        <f>IF(ISNUMBER(INDEX(Данные!$I$1:$IX$303,Данные!$A31,X$642)),INDEX(Данные!$I$1:$IX$303,Данные!$A31,X$642)-Данные!$E31+IF($F$8="Использовать поправку",AL369,0),#N/A)</f>
        <v>#N/A</v>
      </c>
      <c r="Y369" s="64" t="e">
        <f>IF(ISNUMBER(INDEX(Данные!$I$1:$IX$303,Данные!$A31,Y$642)),INDEX(Данные!$I$1:$IX$303,Данные!$A31,Y$642)-Данные!$F31+IF($F$8="Использовать поправку",AM369,0),#N/A)</f>
        <v>#N/A</v>
      </c>
      <c r="Z369" s="62" t="str">
        <f t="shared" si="790"/>
        <v/>
      </c>
      <c r="AA369" s="63" t="e">
        <f>IF(ISNUMBER(INDEX(Данные!$I$1:$IX$303,Данные!$A31,AA$642)),INDEX(Данные!$I$1:$IX$303,Данные!$A31,AA$642)-Данные!$E31+IF($F$9="Использовать поправку",AL369,0),#N/A)</f>
        <v>#N/A</v>
      </c>
      <c r="AB369" s="64" t="e">
        <f>IF(ISNUMBER(INDEX(Данные!$I$1:$IX$303,Данные!$A31,AB$642)),INDEX(Данные!$I$1:$IX$303,Данные!$A31,AB$642)-Данные!$F31+IF($F$9="Использовать поправку",AM369,0),#N/A)</f>
        <v>#N/A</v>
      </c>
      <c r="AC369" s="62" t="str">
        <f t="shared" si="791"/>
        <v/>
      </c>
      <c r="AD369" s="63" t="e">
        <f>IF(ISNUMBER(INDEX(Данные!$I$1:$IX$303,Данные!$A31,AD$642)),INDEX(Данные!$I$1:$IX$303,Данные!$A31,AD$642)-Данные!$E31+IF($F$10="Использовать поправку",AL369,0),#N/A)</f>
        <v>#N/A</v>
      </c>
      <c r="AE369" s="64" t="e">
        <f>IF(ISNUMBER(INDEX(Данные!$I$1:$IX$303,Данные!$A31,AE$642)),INDEX(Данные!$I$1:$IX$303,Данные!$A31,AE$642)-Данные!$F31+IF($F$10="Использовать поправку",AM369,0),#N/A)</f>
        <v>#N/A</v>
      </c>
      <c r="AF369" s="62" t="str">
        <f t="shared" si="792"/>
        <v/>
      </c>
      <c r="AG369" s="63" t="e">
        <f>IF(ISNUMBER(INDEX(Данные!$I$1:$IX$303,Данные!$A31,AG$642)),INDEX(Данные!$I$1:$IX$303,Данные!$A31,AG$642)-Данные!$E31+IF($F$11="Использовать поправку",AL369,0),#N/A)</f>
        <v>#N/A</v>
      </c>
      <c r="AH369" s="64" t="e">
        <f>IF(ISNUMBER(INDEX(Данные!$I$1:$IX$303,Данные!$A31,AH$642)),INDEX(Данные!$I$1:$IX$303,Данные!$A31,AH$642)-Данные!$F31+IF($F$11="Использовать поправку",AM369,0),#N/A)</f>
        <v>#N/A</v>
      </c>
      <c r="AI369" s="62" t="str">
        <f t="shared" si="793"/>
        <v/>
      </c>
      <c r="AJ369" s="63" t="e">
        <f>IF(ISNUMBER(INDEX(Данные!$I$1:$IX$303,Данные!$A31,AJ$642)),INDEX(Данные!$I$1:$IX$303,Данные!$A31,AJ$642)-Данные!$E31+IF($F$12="Использовать поправку",AL369,0),#N/A)</f>
        <v>#N/A</v>
      </c>
      <c r="AK369" s="96" t="e">
        <f>IF(ISNUMBER(INDEX(Данные!$I$1:$IX$303,Данные!$A31,AK$642)),INDEX(Данные!$I$1:$IX$303,Данные!$A31,AK$642)-Данные!$F31+IF($F$12="Использовать поправку",AM369,0),#N/A)</f>
        <v>#N/A</v>
      </c>
      <c r="AL369" s="100" t="e">
        <f>INDEX(Данные!$I$1:$IX$303,Данные!$A31,AL$642+4)-INDEX(Данные!$I$1:$IX$303,Данные!$A31,AL$643+4)</f>
        <v>#VALUE!</v>
      </c>
      <c r="AM369" s="101" t="e">
        <f>INDEX(Данные!$I$1:$IX$303,Данные!$A31,AM$642+5)-INDEX(Данные!$I$1:$IX$303,Данные!$A31,AM$643+5)</f>
        <v>#VALUE!</v>
      </c>
      <c r="AO369" s="61">
        <v>14</v>
      </c>
      <c r="AP369" s="62" t="str">
        <f t="shared" si="794"/>
        <v/>
      </c>
      <c r="AQ369" s="63" t="e">
        <f>IF(ISNUMBER(INDEX(Данные!$I$1:$IX$303,Данные!$A31,AQ$642)),INDEX(Данные!$I$1:$IX$303,Данные!$A31,AQ$642)-Данные!$G31-AQ$643+IF($F$3="Использовать поправку",BT369,0),#N/A)</f>
        <v>#N/A</v>
      </c>
      <c r="AR369" s="64" t="e">
        <f>IF(ISNUMBER(INDEX(Данные!$I$1:$IX$303,Данные!$A31,AR$642)),INDEX(Данные!$I$1:$IX$303,Данные!$A31,AR$642)-Данные!$H31-AR$643+IF($F$3="Использовать поправку",BU369,0),#N/A)</f>
        <v>#N/A</v>
      </c>
      <c r="AS369" s="62" t="str">
        <f t="shared" si="795"/>
        <v/>
      </c>
      <c r="AT369" s="63" t="e">
        <f>IF(ISNUMBER(INDEX(Данные!$I$1:$IX$303,Данные!$A31,AT$642)),INDEX(Данные!$I$1:$IX$303,Данные!$A31,AT$642)-Данные!$G31-AT$643+IF($F$4="Использовать поправку",BT369,0),#N/A)</f>
        <v>#N/A</v>
      </c>
      <c r="AU369" s="64" t="e">
        <f>IF(ISNUMBER(INDEX(Данные!$I$1:$IX$303,Данные!$A31,AU$642)),INDEX(Данные!$I$1:$IX$303,Данные!$A31,AU$642)-Данные!$H31-AU$643+IF($F$4="Использовать поправку",BU369,0),#N/A)</f>
        <v>#N/A</v>
      </c>
      <c r="AV369" s="62" t="str">
        <f t="shared" si="796"/>
        <v/>
      </c>
      <c r="AW369" s="63" t="e">
        <f>IF(ISNUMBER(INDEX(Данные!$I$1:$IX$303,Данные!$A31,AW$642)),INDEX(Данные!$I$1:$IX$303,Данные!$A31,AW$642)-Данные!$G31-AW$643+IF($F$5="Использовать поправку",BT369,0),#N/A)</f>
        <v>#N/A</v>
      </c>
      <c r="AX369" s="64" t="e">
        <f>IF(ISNUMBER(INDEX(Данные!$I$1:$IX$303,Данные!$A31,AX$642)),INDEX(Данные!$I$1:$IX$303,Данные!$A31,AX$642)-Данные!$H31-AX$643+IF($F$5="Использовать поправку",BU369,0),#N/A)</f>
        <v>#N/A</v>
      </c>
      <c r="AY369" s="62" t="str">
        <f t="shared" si="797"/>
        <v/>
      </c>
      <c r="AZ369" s="63" t="e">
        <f>IF(ISNUMBER(INDEX(Данные!$I$1:$IX$303,Данные!$A31,AZ$642)),INDEX(Данные!$I$1:$IX$303,Данные!$A31,AZ$642)-Данные!$G31-AZ$643+IF($F$6="Использовать поправку",BT369,0),#N/A)</f>
        <v>#N/A</v>
      </c>
      <c r="BA369" s="64" t="e">
        <f>IF(ISNUMBER(INDEX(Данные!$I$1:$IX$303,Данные!$A31,BA$642)),INDEX(Данные!$I$1:$IX$303,Данные!$A31,BA$642)-Данные!$H31-BA$643+IF($F$6="Использовать поправку",BU369,0),#N/A)</f>
        <v>#N/A</v>
      </c>
      <c r="BB369" s="62" t="str">
        <f t="shared" si="798"/>
        <v/>
      </c>
      <c r="BC369" s="63" t="e">
        <f>IF(ISNUMBER(INDEX(Данные!$I$1:$IX$303,Данные!$A31,BC$642)),INDEX(Данные!$I$1:$IX$303,Данные!$A31,BC$642)-Данные!$G31-BC$643+IF($F$7="Использовать поправку",BT369,0),#N/A)</f>
        <v>#N/A</v>
      </c>
      <c r="BD369" s="64" t="e">
        <f>IF(ISNUMBER(INDEX(Данные!$I$1:$IX$303,Данные!$A31,BD$642)),INDEX(Данные!$I$1:$IX$303,Данные!$A31,BD$642)-Данные!$H31-BD$643+IF($F$7="Использовать поправку",BU369,0),#N/A)</f>
        <v>#N/A</v>
      </c>
      <c r="BE369" s="62" t="str">
        <f t="shared" si="799"/>
        <v/>
      </c>
      <c r="BF369" s="63" t="e">
        <f>IF(ISNUMBER(INDEX(Данные!$I$1:$IX$303,Данные!$A31,BF$642)),INDEX(Данные!$I$1:$IX$303,Данные!$A31,BF$642)-Данные!$G31-BF$643+IF($F$8="Использовать поправку",BT369,0),#N/A)</f>
        <v>#N/A</v>
      </c>
      <c r="BG369" s="64" t="e">
        <f>IF(ISNUMBER(INDEX(Данные!$I$1:$IX$303,Данные!$A31,BG$642)),INDEX(Данные!$I$1:$IX$303,Данные!$A31,BG$642)-Данные!$H31-BG$643+IF($F$8="Использовать поправку",BU369,0),#N/A)</f>
        <v>#N/A</v>
      </c>
      <c r="BH369" s="62" t="str">
        <f t="shared" si="800"/>
        <v/>
      </c>
      <c r="BI369" s="63" t="e">
        <f>IF(ISNUMBER(INDEX(Данные!$I$1:$IX$303,Данные!$A31,BI$642)),INDEX(Данные!$I$1:$IX$303,Данные!$A31,BI$642)-Данные!$G31-BI$643+IF($F$9="Использовать поправку",BT369,0),#N/A)</f>
        <v>#N/A</v>
      </c>
      <c r="BJ369" s="64" t="e">
        <f>IF(ISNUMBER(INDEX(Данные!$I$1:$IX$303,Данные!$A31,BJ$642)),INDEX(Данные!$I$1:$IX$303,Данные!$A31,BJ$642)-Данные!$H31-BJ$643+IF($F$9="Использовать поправку",BU369,0),#N/A)</f>
        <v>#N/A</v>
      </c>
      <c r="BK369" s="62" t="str">
        <f t="shared" si="801"/>
        <v/>
      </c>
      <c r="BL369" s="63" t="e">
        <f>IF(ISNUMBER(INDEX(Данные!$I$1:$IX$303,Данные!$A31,BL$642)),INDEX(Данные!$I$1:$IX$303,Данные!$A31,BL$642)-Данные!$G31-BL$643+IF($F$10="Использовать поправку",BT369,0),#N/A)</f>
        <v>#N/A</v>
      </c>
      <c r="BM369" s="64" t="e">
        <f>IF(ISNUMBER(INDEX(Данные!$I$1:$IX$303,Данные!$A31,BM$642)),INDEX(Данные!$I$1:$IX$303,Данные!$A31,BM$642)-Данные!$H31-BM$643+IF($F$10="Использовать поправку",BU369,0),#N/A)</f>
        <v>#N/A</v>
      </c>
      <c r="BN369" s="62" t="str">
        <f t="shared" si="802"/>
        <v/>
      </c>
      <c r="BO369" s="63" t="e">
        <f>IF(ISNUMBER(INDEX(Данные!$I$1:$IX$303,Данные!$A31,BO$642)),INDEX(Данные!$I$1:$IX$303,Данные!$A31,BO$642)-Данные!$G31-BO$643+IF($F$11="Использовать поправку",BT369,0),#N/A)</f>
        <v>#N/A</v>
      </c>
      <c r="BP369" s="64" t="e">
        <f>IF(ISNUMBER(INDEX(Данные!$I$1:$IX$303,Данные!$A31,BP$642)),INDEX(Данные!$I$1:$IX$303,Данные!$A31,BP$642)-Данные!$H31-BP$643+IF($F$11="Использовать поправку",BU369,0),#N/A)</f>
        <v>#N/A</v>
      </c>
      <c r="BQ369" s="62" t="str">
        <f t="shared" si="803"/>
        <v/>
      </c>
      <c r="BR369" s="63" t="e">
        <f>IF(ISNUMBER(INDEX(Данные!$I$1:$IX$303,Данные!$A31,BR$642)),INDEX(Данные!$I$1:$IX$303,Данные!$A31,BR$642)-Данные!$G31-BR$643+IF($F$12="Использовать поправку",BT369,0),#N/A)</f>
        <v>#N/A</v>
      </c>
      <c r="BS369" s="64" t="e">
        <f>IF(ISNUMBER(INDEX(Данные!$I$1:$IX$303,Данные!$A31,BS$642)),INDEX(Данные!$I$1:$IX$303,Данные!$A31,BS$642)-Данные!$H31-BS$643+IF($F$12="Использовать поправку",BU369,0),#N/A)</f>
        <v>#N/A</v>
      </c>
      <c r="BT369" s="100" t="e">
        <f>INDEX(Данные!$I$1:$IX$303,Данные!$A31,BT$642+8)-INDEX(Данные!$I$1:$IX$303,Данные!$A31,BT$643+8)</f>
        <v>#VALUE!</v>
      </c>
      <c r="BU369" s="101" t="e">
        <f>INDEX(Данные!$I$1:$IX$303,Данные!$A31,BU$642+9)-INDEX(Данные!$I$1:$IX$303,Данные!$A31,BU$643+9)</f>
        <v>#VALUE!</v>
      </c>
    </row>
    <row r="370" spans="7:73" x14ac:dyDescent="0.25">
      <c r="G370" s="61">
        <v>14.5</v>
      </c>
      <c r="H370" s="62" t="str">
        <f t="shared" si="784"/>
        <v/>
      </c>
      <c r="I370" s="63" t="e">
        <f>IF(ISNUMBER(INDEX(Данные!$I$1:$IX$303,Данные!$A32,I$642)),INDEX(Данные!$I$1:$IX$303,Данные!$A32,I$642)-Данные!$E32+IF($F$3="Использовать поправку",AL370,0),#N/A)</f>
        <v>#N/A</v>
      </c>
      <c r="J370" s="64" t="e">
        <f>IF(ISNUMBER(INDEX(Данные!$I$1:$IX$303,Данные!$A32,J$642)),INDEX(Данные!$I$1:$IX$303,Данные!$A32,J$642)-Данные!$F32+IF($F$3="Использовать поправку",AM370,0),#N/A)</f>
        <v>#N/A</v>
      </c>
      <c r="K370" s="62" t="str">
        <f t="shared" si="785"/>
        <v/>
      </c>
      <c r="L370" s="63" t="e">
        <f>IF(ISNUMBER(INDEX(Данные!$I$1:$IX$303,Данные!$A32,L$642)),INDEX(Данные!$I$1:$IX$303,Данные!$A32,L$642)-Данные!$E32+IF($F$4="Использовать поправку",AL370,0),#N/A)</f>
        <v>#N/A</v>
      </c>
      <c r="M370" s="64" t="e">
        <f>IF(ISNUMBER(INDEX(Данные!$I$1:$IX$303,Данные!$A32,M$642)),INDEX(Данные!$I$1:$IX$303,Данные!$A32,M$642)-Данные!$F32+IF($F$4="Использовать поправку",AM370,0),#N/A)</f>
        <v>#N/A</v>
      </c>
      <c r="N370" s="62" t="str">
        <f t="shared" si="786"/>
        <v/>
      </c>
      <c r="O370" s="63" t="e">
        <f>IF(ISNUMBER(INDEX(Данные!$I$1:$IX$303,Данные!$A32,O$642)),INDEX(Данные!$I$1:$IX$303,Данные!$A32,O$642)-Данные!$E32+IF($F$5="Использовать поправку",AL370,0),#N/A)</f>
        <v>#N/A</v>
      </c>
      <c r="P370" s="64" t="e">
        <f>IF(ISNUMBER(INDEX(Данные!$I$1:$IX$303,Данные!$A32,P$642)),INDEX(Данные!$I$1:$IX$303,Данные!$A32,P$642)-Данные!$F32+IF($F$5="Использовать поправку",AM370,0),#N/A)</f>
        <v>#N/A</v>
      </c>
      <c r="Q370" s="62" t="str">
        <f t="shared" si="787"/>
        <v/>
      </c>
      <c r="R370" s="63" t="e">
        <f>IF(ISNUMBER(INDEX(Данные!$I$1:$IX$303,Данные!$A32,R$642)),INDEX(Данные!$I$1:$IX$303,Данные!$A32,R$642)-Данные!$E32+IF($F$6="Использовать поправку",AL370,0),#N/A)</f>
        <v>#N/A</v>
      </c>
      <c r="S370" s="64" t="e">
        <f>IF(ISNUMBER(INDEX(Данные!$I$1:$IX$303,Данные!$A32,S$642)),INDEX(Данные!$I$1:$IX$303,Данные!$A32,S$642)-Данные!$F32+IF($F$6="Использовать поправку",AM370,0),#N/A)</f>
        <v>#N/A</v>
      </c>
      <c r="T370" s="62" t="str">
        <f t="shared" si="788"/>
        <v/>
      </c>
      <c r="U370" s="63" t="e">
        <f>IF(ISNUMBER(INDEX(Данные!$I$1:$IX$303,Данные!$A32,U$642)),INDEX(Данные!$I$1:$IX$303,Данные!$A32,U$642)-Данные!$E32+IF($F$7="Использовать поправку",AL370,0),#N/A)</f>
        <v>#N/A</v>
      </c>
      <c r="V370" s="64" t="e">
        <f>IF(ISNUMBER(INDEX(Данные!$I$1:$IX$303,Данные!$A32,V$642)),INDEX(Данные!$I$1:$IX$303,Данные!$A32,V$642)-Данные!$F32+IF($F$7="Использовать поправку",AM370,0),#N/A)</f>
        <v>#N/A</v>
      </c>
      <c r="W370" s="62" t="str">
        <f t="shared" si="789"/>
        <v/>
      </c>
      <c r="X370" s="63" t="e">
        <f>IF(ISNUMBER(INDEX(Данные!$I$1:$IX$303,Данные!$A32,X$642)),INDEX(Данные!$I$1:$IX$303,Данные!$A32,X$642)-Данные!$E32+IF($F$8="Использовать поправку",AL370,0),#N/A)</f>
        <v>#N/A</v>
      </c>
      <c r="Y370" s="64" t="e">
        <f>IF(ISNUMBER(INDEX(Данные!$I$1:$IX$303,Данные!$A32,Y$642)),INDEX(Данные!$I$1:$IX$303,Данные!$A32,Y$642)-Данные!$F32+IF($F$8="Использовать поправку",AM370,0),#N/A)</f>
        <v>#N/A</v>
      </c>
      <c r="Z370" s="62" t="str">
        <f t="shared" si="790"/>
        <v/>
      </c>
      <c r="AA370" s="63" t="e">
        <f>IF(ISNUMBER(INDEX(Данные!$I$1:$IX$303,Данные!$A32,AA$642)),INDEX(Данные!$I$1:$IX$303,Данные!$A32,AA$642)-Данные!$E32+IF($F$9="Использовать поправку",AL370,0),#N/A)</f>
        <v>#N/A</v>
      </c>
      <c r="AB370" s="64" t="e">
        <f>IF(ISNUMBER(INDEX(Данные!$I$1:$IX$303,Данные!$A32,AB$642)),INDEX(Данные!$I$1:$IX$303,Данные!$A32,AB$642)-Данные!$F32+IF($F$9="Использовать поправку",AM370,0),#N/A)</f>
        <v>#N/A</v>
      </c>
      <c r="AC370" s="62" t="str">
        <f t="shared" si="791"/>
        <v/>
      </c>
      <c r="AD370" s="63" t="e">
        <f>IF(ISNUMBER(INDEX(Данные!$I$1:$IX$303,Данные!$A32,AD$642)),INDEX(Данные!$I$1:$IX$303,Данные!$A32,AD$642)-Данные!$E32+IF($F$10="Использовать поправку",AL370,0),#N/A)</f>
        <v>#N/A</v>
      </c>
      <c r="AE370" s="64" t="e">
        <f>IF(ISNUMBER(INDEX(Данные!$I$1:$IX$303,Данные!$A32,AE$642)),INDEX(Данные!$I$1:$IX$303,Данные!$A32,AE$642)-Данные!$F32+IF($F$10="Использовать поправку",AM370,0),#N/A)</f>
        <v>#N/A</v>
      </c>
      <c r="AF370" s="62" t="str">
        <f t="shared" si="792"/>
        <v/>
      </c>
      <c r="AG370" s="63" t="e">
        <f>IF(ISNUMBER(INDEX(Данные!$I$1:$IX$303,Данные!$A32,AG$642)),INDEX(Данные!$I$1:$IX$303,Данные!$A32,AG$642)-Данные!$E32+IF($F$11="Использовать поправку",AL370,0),#N/A)</f>
        <v>#N/A</v>
      </c>
      <c r="AH370" s="64" t="e">
        <f>IF(ISNUMBER(INDEX(Данные!$I$1:$IX$303,Данные!$A32,AH$642)),INDEX(Данные!$I$1:$IX$303,Данные!$A32,AH$642)-Данные!$F32+IF($F$11="Использовать поправку",AM370,0),#N/A)</f>
        <v>#N/A</v>
      </c>
      <c r="AI370" s="62" t="str">
        <f t="shared" si="793"/>
        <v/>
      </c>
      <c r="AJ370" s="63" t="e">
        <f>IF(ISNUMBER(INDEX(Данные!$I$1:$IX$303,Данные!$A32,AJ$642)),INDEX(Данные!$I$1:$IX$303,Данные!$A32,AJ$642)-Данные!$E32+IF($F$12="Использовать поправку",AL370,0),#N/A)</f>
        <v>#N/A</v>
      </c>
      <c r="AK370" s="96" t="e">
        <f>IF(ISNUMBER(INDEX(Данные!$I$1:$IX$303,Данные!$A32,AK$642)),INDEX(Данные!$I$1:$IX$303,Данные!$A32,AK$642)-Данные!$F32+IF($F$12="Использовать поправку",AM370,0),#N/A)</f>
        <v>#N/A</v>
      </c>
      <c r="AL370" s="100" t="e">
        <f>INDEX(Данные!$I$1:$IX$303,Данные!$A32,AL$642+4)-INDEX(Данные!$I$1:$IX$303,Данные!$A32,AL$643+4)</f>
        <v>#VALUE!</v>
      </c>
      <c r="AM370" s="101" t="e">
        <f>INDEX(Данные!$I$1:$IX$303,Данные!$A32,AM$642+5)-INDEX(Данные!$I$1:$IX$303,Данные!$A32,AM$643+5)</f>
        <v>#VALUE!</v>
      </c>
      <c r="AO370" s="61">
        <v>14.5</v>
      </c>
      <c r="AP370" s="62" t="str">
        <f t="shared" si="794"/>
        <v/>
      </c>
      <c r="AQ370" s="63" t="e">
        <f>IF(ISNUMBER(INDEX(Данные!$I$1:$IX$303,Данные!$A32,AQ$642)),INDEX(Данные!$I$1:$IX$303,Данные!$A32,AQ$642)-Данные!$G32-AQ$643+IF($F$3="Использовать поправку",BT370,0),#N/A)</f>
        <v>#N/A</v>
      </c>
      <c r="AR370" s="64" t="e">
        <f>IF(ISNUMBER(INDEX(Данные!$I$1:$IX$303,Данные!$A32,AR$642)),INDEX(Данные!$I$1:$IX$303,Данные!$A32,AR$642)-Данные!$H32-AR$643+IF($F$3="Использовать поправку",BU370,0),#N/A)</f>
        <v>#N/A</v>
      </c>
      <c r="AS370" s="62" t="str">
        <f t="shared" si="795"/>
        <v/>
      </c>
      <c r="AT370" s="63" t="e">
        <f>IF(ISNUMBER(INDEX(Данные!$I$1:$IX$303,Данные!$A32,AT$642)),INDEX(Данные!$I$1:$IX$303,Данные!$A32,AT$642)-Данные!$G32-AT$643+IF($F$4="Использовать поправку",BT370,0),#N/A)</f>
        <v>#N/A</v>
      </c>
      <c r="AU370" s="64" t="e">
        <f>IF(ISNUMBER(INDEX(Данные!$I$1:$IX$303,Данные!$A32,AU$642)),INDEX(Данные!$I$1:$IX$303,Данные!$A32,AU$642)-Данные!$H32-AU$643+IF($F$4="Использовать поправку",BU370,0),#N/A)</f>
        <v>#N/A</v>
      </c>
      <c r="AV370" s="62" t="str">
        <f t="shared" si="796"/>
        <v/>
      </c>
      <c r="AW370" s="63" t="e">
        <f>IF(ISNUMBER(INDEX(Данные!$I$1:$IX$303,Данные!$A32,AW$642)),INDEX(Данные!$I$1:$IX$303,Данные!$A32,AW$642)-Данные!$G32-AW$643+IF($F$5="Использовать поправку",BT370,0),#N/A)</f>
        <v>#N/A</v>
      </c>
      <c r="AX370" s="64" t="e">
        <f>IF(ISNUMBER(INDEX(Данные!$I$1:$IX$303,Данные!$A32,AX$642)),INDEX(Данные!$I$1:$IX$303,Данные!$A32,AX$642)-Данные!$H32-AX$643+IF($F$5="Использовать поправку",BU370,0),#N/A)</f>
        <v>#N/A</v>
      </c>
      <c r="AY370" s="62" t="str">
        <f t="shared" si="797"/>
        <v/>
      </c>
      <c r="AZ370" s="63" t="e">
        <f>IF(ISNUMBER(INDEX(Данные!$I$1:$IX$303,Данные!$A32,AZ$642)),INDEX(Данные!$I$1:$IX$303,Данные!$A32,AZ$642)-Данные!$G32-AZ$643+IF($F$6="Использовать поправку",BT370,0),#N/A)</f>
        <v>#N/A</v>
      </c>
      <c r="BA370" s="64" t="e">
        <f>IF(ISNUMBER(INDEX(Данные!$I$1:$IX$303,Данные!$A32,BA$642)),INDEX(Данные!$I$1:$IX$303,Данные!$A32,BA$642)-Данные!$H32-BA$643+IF($F$6="Использовать поправку",BU370,0),#N/A)</f>
        <v>#N/A</v>
      </c>
      <c r="BB370" s="62" t="str">
        <f t="shared" si="798"/>
        <v/>
      </c>
      <c r="BC370" s="63" t="e">
        <f>IF(ISNUMBER(INDEX(Данные!$I$1:$IX$303,Данные!$A32,BC$642)),INDEX(Данные!$I$1:$IX$303,Данные!$A32,BC$642)-Данные!$G32-BC$643+IF($F$7="Использовать поправку",BT370,0),#N/A)</f>
        <v>#N/A</v>
      </c>
      <c r="BD370" s="64" t="e">
        <f>IF(ISNUMBER(INDEX(Данные!$I$1:$IX$303,Данные!$A32,BD$642)),INDEX(Данные!$I$1:$IX$303,Данные!$A32,BD$642)-Данные!$H32-BD$643+IF($F$7="Использовать поправку",BU370,0),#N/A)</f>
        <v>#N/A</v>
      </c>
      <c r="BE370" s="62" t="str">
        <f t="shared" si="799"/>
        <v/>
      </c>
      <c r="BF370" s="63" t="e">
        <f>IF(ISNUMBER(INDEX(Данные!$I$1:$IX$303,Данные!$A32,BF$642)),INDEX(Данные!$I$1:$IX$303,Данные!$A32,BF$642)-Данные!$G32-BF$643+IF($F$8="Использовать поправку",BT370,0),#N/A)</f>
        <v>#N/A</v>
      </c>
      <c r="BG370" s="64" t="e">
        <f>IF(ISNUMBER(INDEX(Данные!$I$1:$IX$303,Данные!$A32,BG$642)),INDEX(Данные!$I$1:$IX$303,Данные!$A32,BG$642)-Данные!$H32-BG$643+IF($F$8="Использовать поправку",BU370,0),#N/A)</f>
        <v>#N/A</v>
      </c>
      <c r="BH370" s="62" t="str">
        <f t="shared" si="800"/>
        <v/>
      </c>
      <c r="BI370" s="63" t="e">
        <f>IF(ISNUMBER(INDEX(Данные!$I$1:$IX$303,Данные!$A32,BI$642)),INDEX(Данные!$I$1:$IX$303,Данные!$A32,BI$642)-Данные!$G32-BI$643+IF($F$9="Использовать поправку",BT370,0),#N/A)</f>
        <v>#N/A</v>
      </c>
      <c r="BJ370" s="64" t="e">
        <f>IF(ISNUMBER(INDEX(Данные!$I$1:$IX$303,Данные!$A32,BJ$642)),INDEX(Данные!$I$1:$IX$303,Данные!$A32,BJ$642)-Данные!$H32-BJ$643+IF($F$9="Использовать поправку",BU370,0),#N/A)</f>
        <v>#N/A</v>
      </c>
      <c r="BK370" s="62" t="str">
        <f t="shared" si="801"/>
        <v/>
      </c>
      <c r="BL370" s="63" t="e">
        <f>IF(ISNUMBER(INDEX(Данные!$I$1:$IX$303,Данные!$A32,BL$642)),INDEX(Данные!$I$1:$IX$303,Данные!$A32,BL$642)-Данные!$G32-BL$643+IF($F$10="Использовать поправку",BT370,0),#N/A)</f>
        <v>#N/A</v>
      </c>
      <c r="BM370" s="64" t="e">
        <f>IF(ISNUMBER(INDEX(Данные!$I$1:$IX$303,Данные!$A32,BM$642)),INDEX(Данные!$I$1:$IX$303,Данные!$A32,BM$642)-Данные!$H32-BM$643+IF($F$10="Использовать поправку",BU370,0),#N/A)</f>
        <v>#N/A</v>
      </c>
      <c r="BN370" s="62" t="str">
        <f t="shared" si="802"/>
        <v/>
      </c>
      <c r="BO370" s="63" t="e">
        <f>IF(ISNUMBER(INDEX(Данные!$I$1:$IX$303,Данные!$A32,BO$642)),INDEX(Данные!$I$1:$IX$303,Данные!$A32,BO$642)-Данные!$G32-BO$643+IF($F$11="Использовать поправку",BT370,0),#N/A)</f>
        <v>#N/A</v>
      </c>
      <c r="BP370" s="64" t="e">
        <f>IF(ISNUMBER(INDEX(Данные!$I$1:$IX$303,Данные!$A32,BP$642)),INDEX(Данные!$I$1:$IX$303,Данные!$A32,BP$642)-Данные!$H32-BP$643+IF($F$11="Использовать поправку",BU370,0),#N/A)</f>
        <v>#N/A</v>
      </c>
      <c r="BQ370" s="62" t="str">
        <f t="shared" si="803"/>
        <v/>
      </c>
      <c r="BR370" s="63" t="e">
        <f>IF(ISNUMBER(INDEX(Данные!$I$1:$IX$303,Данные!$A32,BR$642)),INDEX(Данные!$I$1:$IX$303,Данные!$A32,BR$642)-Данные!$G32-BR$643+IF($F$12="Использовать поправку",BT370,0),#N/A)</f>
        <v>#N/A</v>
      </c>
      <c r="BS370" s="64" t="e">
        <f>IF(ISNUMBER(INDEX(Данные!$I$1:$IX$303,Данные!$A32,BS$642)),INDEX(Данные!$I$1:$IX$303,Данные!$A32,BS$642)-Данные!$H32-BS$643+IF($F$12="Использовать поправку",BU370,0),#N/A)</f>
        <v>#N/A</v>
      </c>
      <c r="BT370" s="100" t="e">
        <f>INDEX(Данные!$I$1:$IX$303,Данные!$A32,BT$642+8)-INDEX(Данные!$I$1:$IX$303,Данные!$A32,BT$643+8)</f>
        <v>#VALUE!</v>
      </c>
      <c r="BU370" s="101" t="e">
        <f>INDEX(Данные!$I$1:$IX$303,Данные!$A32,BU$642+9)-INDEX(Данные!$I$1:$IX$303,Данные!$A32,BU$643+9)</f>
        <v>#VALUE!</v>
      </c>
    </row>
    <row r="371" spans="7:73" x14ac:dyDescent="0.25">
      <c r="G371" s="61">
        <v>15</v>
      </c>
      <c r="H371" s="62" t="str">
        <f t="shared" si="784"/>
        <v/>
      </c>
      <c r="I371" s="63" t="e">
        <f>IF(ISNUMBER(INDEX(Данные!$I$1:$IX$303,Данные!$A33,I$642)),INDEX(Данные!$I$1:$IX$303,Данные!$A33,I$642)-Данные!$E33+IF($F$3="Использовать поправку",AL371,0),#N/A)</f>
        <v>#N/A</v>
      </c>
      <c r="J371" s="64" t="e">
        <f>IF(ISNUMBER(INDEX(Данные!$I$1:$IX$303,Данные!$A33,J$642)),INDEX(Данные!$I$1:$IX$303,Данные!$A33,J$642)-Данные!$F33+IF($F$3="Использовать поправку",AM371,0),#N/A)</f>
        <v>#N/A</v>
      </c>
      <c r="K371" s="62" t="str">
        <f t="shared" si="785"/>
        <v/>
      </c>
      <c r="L371" s="63" t="e">
        <f>IF(ISNUMBER(INDEX(Данные!$I$1:$IX$303,Данные!$A33,L$642)),INDEX(Данные!$I$1:$IX$303,Данные!$A33,L$642)-Данные!$E33+IF($F$4="Использовать поправку",AL371,0),#N/A)</f>
        <v>#N/A</v>
      </c>
      <c r="M371" s="64" t="e">
        <f>IF(ISNUMBER(INDEX(Данные!$I$1:$IX$303,Данные!$A33,M$642)),INDEX(Данные!$I$1:$IX$303,Данные!$A33,M$642)-Данные!$F33+IF($F$4="Использовать поправку",AM371,0),#N/A)</f>
        <v>#N/A</v>
      </c>
      <c r="N371" s="62" t="str">
        <f t="shared" si="786"/>
        <v/>
      </c>
      <c r="O371" s="63" t="e">
        <f>IF(ISNUMBER(INDEX(Данные!$I$1:$IX$303,Данные!$A33,O$642)),INDEX(Данные!$I$1:$IX$303,Данные!$A33,O$642)-Данные!$E33+IF($F$5="Использовать поправку",AL371,0),#N/A)</f>
        <v>#N/A</v>
      </c>
      <c r="P371" s="64" t="e">
        <f>IF(ISNUMBER(INDEX(Данные!$I$1:$IX$303,Данные!$A33,P$642)),INDEX(Данные!$I$1:$IX$303,Данные!$A33,P$642)-Данные!$F33+IF($F$5="Использовать поправку",AM371,0),#N/A)</f>
        <v>#N/A</v>
      </c>
      <c r="Q371" s="62" t="str">
        <f t="shared" si="787"/>
        <v/>
      </c>
      <c r="R371" s="63" t="e">
        <f>IF(ISNUMBER(INDEX(Данные!$I$1:$IX$303,Данные!$A33,R$642)),INDEX(Данные!$I$1:$IX$303,Данные!$A33,R$642)-Данные!$E33+IF($F$6="Использовать поправку",AL371,0),#N/A)</f>
        <v>#N/A</v>
      </c>
      <c r="S371" s="64" t="e">
        <f>IF(ISNUMBER(INDEX(Данные!$I$1:$IX$303,Данные!$A33,S$642)),INDEX(Данные!$I$1:$IX$303,Данные!$A33,S$642)-Данные!$F33+IF($F$6="Использовать поправку",AM371,0),#N/A)</f>
        <v>#N/A</v>
      </c>
      <c r="T371" s="62" t="str">
        <f t="shared" si="788"/>
        <v/>
      </c>
      <c r="U371" s="63" t="e">
        <f>IF(ISNUMBER(INDEX(Данные!$I$1:$IX$303,Данные!$A33,U$642)),INDEX(Данные!$I$1:$IX$303,Данные!$A33,U$642)-Данные!$E33+IF($F$7="Использовать поправку",AL371,0),#N/A)</f>
        <v>#N/A</v>
      </c>
      <c r="V371" s="64" t="e">
        <f>IF(ISNUMBER(INDEX(Данные!$I$1:$IX$303,Данные!$A33,V$642)),INDEX(Данные!$I$1:$IX$303,Данные!$A33,V$642)-Данные!$F33+IF($F$7="Использовать поправку",AM371,0),#N/A)</f>
        <v>#N/A</v>
      </c>
      <c r="W371" s="62" t="str">
        <f t="shared" si="789"/>
        <v/>
      </c>
      <c r="X371" s="63" t="e">
        <f>IF(ISNUMBER(INDEX(Данные!$I$1:$IX$303,Данные!$A33,X$642)),INDEX(Данные!$I$1:$IX$303,Данные!$A33,X$642)-Данные!$E33+IF($F$8="Использовать поправку",AL371,0),#N/A)</f>
        <v>#N/A</v>
      </c>
      <c r="Y371" s="64" t="e">
        <f>IF(ISNUMBER(INDEX(Данные!$I$1:$IX$303,Данные!$A33,Y$642)),INDEX(Данные!$I$1:$IX$303,Данные!$A33,Y$642)-Данные!$F33+IF($F$8="Использовать поправку",AM371,0),#N/A)</f>
        <v>#N/A</v>
      </c>
      <c r="Z371" s="62" t="str">
        <f t="shared" si="790"/>
        <v/>
      </c>
      <c r="AA371" s="63" t="e">
        <f>IF(ISNUMBER(INDEX(Данные!$I$1:$IX$303,Данные!$A33,AA$642)),INDEX(Данные!$I$1:$IX$303,Данные!$A33,AA$642)-Данные!$E33+IF($F$9="Использовать поправку",AL371,0),#N/A)</f>
        <v>#N/A</v>
      </c>
      <c r="AB371" s="64" t="e">
        <f>IF(ISNUMBER(INDEX(Данные!$I$1:$IX$303,Данные!$A33,AB$642)),INDEX(Данные!$I$1:$IX$303,Данные!$A33,AB$642)-Данные!$F33+IF($F$9="Использовать поправку",AM371,0),#N/A)</f>
        <v>#N/A</v>
      </c>
      <c r="AC371" s="62" t="str">
        <f t="shared" si="791"/>
        <v/>
      </c>
      <c r="AD371" s="63" t="e">
        <f>IF(ISNUMBER(INDEX(Данные!$I$1:$IX$303,Данные!$A33,AD$642)),INDEX(Данные!$I$1:$IX$303,Данные!$A33,AD$642)-Данные!$E33+IF($F$10="Использовать поправку",AL371,0),#N/A)</f>
        <v>#N/A</v>
      </c>
      <c r="AE371" s="64" t="e">
        <f>IF(ISNUMBER(INDEX(Данные!$I$1:$IX$303,Данные!$A33,AE$642)),INDEX(Данные!$I$1:$IX$303,Данные!$A33,AE$642)-Данные!$F33+IF($F$10="Использовать поправку",AM371,0),#N/A)</f>
        <v>#N/A</v>
      </c>
      <c r="AF371" s="62" t="str">
        <f t="shared" si="792"/>
        <v/>
      </c>
      <c r="AG371" s="63" t="e">
        <f>IF(ISNUMBER(INDEX(Данные!$I$1:$IX$303,Данные!$A33,AG$642)),INDEX(Данные!$I$1:$IX$303,Данные!$A33,AG$642)-Данные!$E33+IF($F$11="Использовать поправку",AL371,0),#N/A)</f>
        <v>#N/A</v>
      </c>
      <c r="AH371" s="64" t="e">
        <f>IF(ISNUMBER(INDEX(Данные!$I$1:$IX$303,Данные!$A33,AH$642)),INDEX(Данные!$I$1:$IX$303,Данные!$A33,AH$642)-Данные!$F33+IF($F$11="Использовать поправку",AM371,0),#N/A)</f>
        <v>#N/A</v>
      </c>
      <c r="AI371" s="62" t="str">
        <f t="shared" si="793"/>
        <v/>
      </c>
      <c r="AJ371" s="63" t="e">
        <f>IF(ISNUMBER(INDEX(Данные!$I$1:$IX$303,Данные!$A33,AJ$642)),INDEX(Данные!$I$1:$IX$303,Данные!$A33,AJ$642)-Данные!$E33+IF($F$12="Использовать поправку",AL371,0),#N/A)</f>
        <v>#N/A</v>
      </c>
      <c r="AK371" s="96" t="e">
        <f>IF(ISNUMBER(INDEX(Данные!$I$1:$IX$303,Данные!$A33,AK$642)),INDEX(Данные!$I$1:$IX$303,Данные!$A33,AK$642)-Данные!$F33+IF($F$12="Использовать поправку",AM371,0),#N/A)</f>
        <v>#N/A</v>
      </c>
      <c r="AL371" s="100" t="e">
        <f>INDEX(Данные!$I$1:$IX$303,Данные!$A33,AL$642+4)-INDEX(Данные!$I$1:$IX$303,Данные!$A33,AL$643+4)</f>
        <v>#VALUE!</v>
      </c>
      <c r="AM371" s="101" t="e">
        <f>INDEX(Данные!$I$1:$IX$303,Данные!$A33,AM$642+5)-INDEX(Данные!$I$1:$IX$303,Данные!$A33,AM$643+5)</f>
        <v>#VALUE!</v>
      </c>
      <c r="AO371" s="61">
        <v>15</v>
      </c>
      <c r="AP371" s="62" t="str">
        <f t="shared" si="794"/>
        <v/>
      </c>
      <c r="AQ371" s="63" t="e">
        <f>IF(ISNUMBER(INDEX(Данные!$I$1:$IX$303,Данные!$A33,AQ$642)),INDEX(Данные!$I$1:$IX$303,Данные!$A33,AQ$642)-Данные!$G33-AQ$643+IF($F$3="Использовать поправку",BT371,0),#N/A)</f>
        <v>#N/A</v>
      </c>
      <c r="AR371" s="64" t="e">
        <f>IF(ISNUMBER(INDEX(Данные!$I$1:$IX$303,Данные!$A33,AR$642)),INDEX(Данные!$I$1:$IX$303,Данные!$A33,AR$642)-Данные!$H33-AR$643+IF($F$3="Использовать поправку",BU371,0),#N/A)</f>
        <v>#N/A</v>
      </c>
      <c r="AS371" s="62" t="str">
        <f t="shared" si="795"/>
        <v/>
      </c>
      <c r="AT371" s="63" t="e">
        <f>IF(ISNUMBER(INDEX(Данные!$I$1:$IX$303,Данные!$A33,AT$642)),INDEX(Данные!$I$1:$IX$303,Данные!$A33,AT$642)-Данные!$G33-AT$643+IF($F$4="Использовать поправку",BT371,0),#N/A)</f>
        <v>#N/A</v>
      </c>
      <c r="AU371" s="64" t="e">
        <f>IF(ISNUMBER(INDEX(Данные!$I$1:$IX$303,Данные!$A33,AU$642)),INDEX(Данные!$I$1:$IX$303,Данные!$A33,AU$642)-Данные!$H33-AU$643+IF($F$4="Использовать поправку",BU371,0),#N/A)</f>
        <v>#N/A</v>
      </c>
      <c r="AV371" s="62" t="str">
        <f t="shared" si="796"/>
        <v/>
      </c>
      <c r="AW371" s="63" t="e">
        <f>IF(ISNUMBER(INDEX(Данные!$I$1:$IX$303,Данные!$A33,AW$642)),INDEX(Данные!$I$1:$IX$303,Данные!$A33,AW$642)-Данные!$G33-AW$643+IF($F$5="Использовать поправку",BT371,0),#N/A)</f>
        <v>#N/A</v>
      </c>
      <c r="AX371" s="64" t="e">
        <f>IF(ISNUMBER(INDEX(Данные!$I$1:$IX$303,Данные!$A33,AX$642)),INDEX(Данные!$I$1:$IX$303,Данные!$A33,AX$642)-Данные!$H33-AX$643+IF($F$5="Использовать поправку",BU371,0),#N/A)</f>
        <v>#N/A</v>
      </c>
      <c r="AY371" s="62" t="str">
        <f t="shared" si="797"/>
        <v/>
      </c>
      <c r="AZ371" s="63" t="e">
        <f>IF(ISNUMBER(INDEX(Данные!$I$1:$IX$303,Данные!$A33,AZ$642)),INDEX(Данные!$I$1:$IX$303,Данные!$A33,AZ$642)-Данные!$G33-AZ$643+IF($F$6="Использовать поправку",BT371,0),#N/A)</f>
        <v>#N/A</v>
      </c>
      <c r="BA371" s="64" t="e">
        <f>IF(ISNUMBER(INDEX(Данные!$I$1:$IX$303,Данные!$A33,BA$642)),INDEX(Данные!$I$1:$IX$303,Данные!$A33,BA$642)-Данные!$H33-BA$643+IF($F$6="Использовать поправку",BU371,0),#N/A)</f>
        <v>#N/A</v>
      </c>
      <c r="BB371" s="62" t="str">
        <f t="shared" si="798"/>
        <v/>
      </c>
      <c r="BC371" s="63" t="e">
        <f>IF(ISNUMBER(INDEX(Данные!$I$1:$IX$303,Данные!$A33,BC$642)),INDEX(Данные!$I$1:$IX$303,Данные!$A33,BC$642)-Данные!$G33-BC$643+IF($F$7="Использовать поправку",BT371,0),#N/A)</f>
        <v>#N/A</v>
      </c>
      <c r="BD371" s="64" t="e">
        <f>IF(ISNUMBER(INDEX(Данные!$I$1:$IX$303,Данные!$A33,BD$642)),INDEX(Данные!$I$1:$IX$303,Данные!$A33,BD$642)-Данные!$H33-BD$643+IF($F$7="Использовать поправку",BU371,0),#N/A)</f>
        <v>#N/A</v>
      </c>
      <c r="BE371" s="62" t="str">
        <f t="shared" si="799"/>
        <v/>
      </c>
      <c r="BF371" s="63" t="e">
        <f>IF(ISNUMBER(INDEX(Данные!$I$1:$IX$303,Данные!$A33,BF$642)),INDEX(Данные!$I$1:$IX$303,Данные!$A33,BF$642)-Данные!$G33-BF$643+IF($F$8="Использовать поправку",BT371,0),#N/A)</f>
        <v>#N/A</v>
      </c>
      <c r="BG371" s="64" t="e">
        <f>IF(ISNUMBER(INDEX(Данные!$I$1:$IX$303,Данные!$A33,BG$642)),INDEX(Данные!$I$1:$IX$303,Данные!$A33,BG$642)-Данные!$H33-BG$643+IF($F$8="Использовать поправку",BU371,0),#N/A)</f>
        <v>#N/A</v>
      </c>
      <c r="BH371" s="62" t="str">
        <f t="shared" si="800"/>
        <v/>
      </c>
      <c r="BI371" s="63" t="e">
        <f>IF(ISNUMBER(INDEX(Данные!$I$1:$IX$303,Данные!$A33,BI$642)),INDEX(Данные!$I$1:$IX$303,Данные!$A33,BI$642)-Данные!$G33-BI$643+IF($F$9="Использовать поправку",BT371,0),#N/A)</f>
        <v>#N/A</v>
      </c>
      <c r="BJ371" s="64" t="e">
        <f>IF(ISNUMBER(INDEX(Данные!$I$1:$IX$303,Данные!$A33,BJ$642)),INDEX(Данные!$I$1:$IX$303,Данные!$A33,BJ$642)-Данные!$H33-BJ$643+IF($F$9="Использовать поправку",BU371,0),#N/A)</f>
        <v>#N/A</v>
      </c>
      <c r="BK371" s="62" t="str">
        <f t="shared" si="801"/>
        <v/>
      </c>
      <c r="BL371" s="63" t="e">
        <f>IF(ISNUMBER(INDEX(Данные!$I$1:$IX$303,Данные!$A33,BL$642)),INDEX(Данные!$I$1:$IX$303,Данные!$A33,BL$642)-Данные!$G33-BL$643+IF($F$10="Использовать поправку",BT371,0),#N/A)</f>
        <v>#N/A</v>
      </c>
      <c r="BM371" s="64" t="e">
        <f>IF(ISNUMBER(INDEX(Данные!$I$1:$IX$303,Данные!$A33,BM$642)),INDEX(Данные!$I$1:$IX$303,Данные!$A33,BM$642)-Данные!$H33-BM$643+IF($F$10="Использовать поправку",BU371,0),#N/A)</f>
        <v>#N/A</v>
      </c>
      <c r="BN371" s="62" t="str">
        <f t="shared" si="802"/>
        <v/>
      </c>
      <c r="BO371" s="63" t="e">
        <f>IF(ISNUMBER(INDEX(Данные!$I$1:$IX$303,Данные!$A33,BO$642)),INDEX(Данные!$I$1:$IX$303,Данные!$A33,BO$642)-Данные!$G33-BO$643+IF($F$11="Использовать поправку",BT371,0),#N/A)</f>
        <v>#N/A</v>
      </c>
      <c r="BP371" s="64" t="e">
        <f>IF(ISNUMBER(INDEX(Данные!$I$1:$IX$303,Данные!$A33,BP$642)),INDEX(Данные!$I$1:$IX$303,Данные!$A33,BP$642)-Данные!$H33-BP$643+IF($F$11="Использовать поправку",BU371,0),#N/A)</f>
        <v>#N/A</v>
      </c>
      <c r="BQ371" s="62" t="str">
        <f t="shared" si="803"/>
        <v/>
      </c>
      <c r="BR371" s="63" t="e">
        <f>IF(ISNUMBER(INDEX(Данные!$I$1:$IX$303,Данные!$A33,BR$642)),INDEX(Данные!$I$1:$IX$303,Данные!$A33,BR$642)-Данные!$G33-BR$643+IF($F$12="Использовать поправку",BT371,0),#N/A)</f>
        <v>#N/A</v>
      </c>
      <c r="BS371" s="64" t="e">
        <f>IF(ISNUMBER(INDEX(Данные!$I$1:$IX$303,Данные!$A33,BS$642)),INDEX(Данные!$I$1:$IX$303,Данные!$A33,BS$642)-Данные!$H33-BS$643+IF($F$12="Использовать поправку",BU371,0),#N/A)</f>
        <v>#N/A</v>
      </c>
      <c r="BT371" s="100" t="e">
        <f>INDEX(Данные!$I$1:$IX$303,Данные!$A33,BT$642+8)-INDEX(Данные!$I$1:$IX$303,Данные!$A33,BT$643+8)</f>
        <v>#VALUE!</v>
      </c>
      <c r="BU371" s="101" t="e">
        <f>INDEX(Данные!$I$1:$IX$303,Данные!$A33,BU$642+9)-INDEX(Данные!$I$1:$IX$303,Данные!$A33,BU$643+9)</f>
        <v>#VALUE!</v>
      </c>
    </row>
    <row r="372" spans="7:73" x14ac:dyDescent="0.25">
      <c r="G372" s="61">
        <v>15.5</v>
      </c>
      <c r="H372" s="62" t="str">
        <f t="shared" si="784"/>
        <v/>
      </c>
      <c r="I372" s="63" t="e">
        <f>IF(ISNUMBER(INDEX(Данные!$I$1:$IX$303,Данные!$A34,I$642)),INDEX(Данные!$I$1:$IX$303,Данные!$A34,I$642)-Данные!$E34+IF($F$3="Использовать поправку",AL372,0),#N/A)</f>
        <v>#N/A</v>
      </c>
      <c r="J372" s="64" t="e">
        <f>IF(ISNUMBER(INDEX(Данные!$I$1:$IX$303,Данные!$A34,J$642)),INDEX(Данные!$I$1:$IX$303,Данные!$A34,J$642)-Данные!$F34+IF($F$3="Использовать поправку",AM372,0),#N/A)</f>
        <v>#N/A</v>
      </c>
      <c r="K372" s="62" t="str">
        <f t="shared" si="785"/>
        <v/>
      </c>
      <c r="L372" s="63" t="e">
        <f>IF(ISNUMBER(INDEX(Данные!$I$1:$IX$303,Данные!$A34,L$642)),INDEX(Данные!$I$1:$IX$303,Данные!$A34,L$642)-Данные!$E34+IF($F$4="Использовать поправку",AL372,0),#N/A)</f>
        <v>#N/A</v>
      </c>
      <c r="M372" s="64" t="e">
        <f>IF(ISNUMBER(INDEX(Данные!$I$1:$IX$303,Данные!$A34,M$642)),INDEX(Данные!$I$1:$IX$303,Данные!$A34,M$642)-Данные!$F34+IF($F$4="Использовать поправку",AM372,0),#N/A)</f>
        <v>#N/A</v>
      </c>
      <c r="N372" s="62" t="str">
        <f t="shared" si="786"/>
        <v/>
      </c>
      <c r="O372" s="63" t="e">
        <f>IF(ISNUMBER(INDEX(Данные!$I$1:$IX$303,Данные!$A34,O$642)),INDEX(Данные!$I$1:$IX$303,Данные!$A34,O$642)-Данные!$E34+IF($F$5="Использовать поправку",AL372,0),#N/A)</f>
        <v>#N/A</v>
      </c>
      <c r="P372" s="64" t="e">
        <f>IF(ISNUMBER(INDEX(Данные!$I$1:$IX$303,Данные!$A34,P$642)),INDEX(Данные!$I$1:$IX$303,Данные!$A34,P$642)-Данные!$F34+IF($F$5="Использовать поправку",AM372,0),#N/A)</f>
        <v>#N/A</v>
      </c>
      <c r="Q372" s="62" t="str">
        <f t="shared" si="787"/>
        <v/>
      </c>
      <c r="R372" s="63" t="e">
        <f>IF(ISNUMBER(INDEX(Данные!$I$1:$IX$303,Данные!$A34,R$642)),INDEX(Данные!$I$1:$IX$303,Данные!$A34,R$642)-Данные!$E34+IF($F$6="Использовать поправку",AL372,0),#N/A)</f>
        <v>#N/A</v>
      </c>
      <c r="S372" s="64" t="e">
        <f>IF(ISNUMBER(INDEX(Данные!$I$1:$IX$303,Данные!$A34,S$642)),INDEX(Данные!$I$1:$IX$303,Данные!$A34,S$642)-Данные!$F34+IF($F$6="Использовать поправку",AM372,0),#N/A)</f>
        <v>#N/A</v>
      </c>
      <c r="T372" s="62" t="str">
        <f t="shared" si="788"/>
        <v/>
      </c>
      <c r="U372" s="63" t="e">
        <f>IF(ISNUMBER(INDEX(Данные!$I$1:$IX$303,Данные!$A34,U$642)),INDEX(Данные!$I$1:$IX$303,Данные!$A34,U$642)-Данные!$E34+IF($F$7="Использовать поправку",AL372,0),#N/A)</f>
        <v>#N/A</v>
      </c>
      <c r="V372" s="64" t="e">
        <f>IF(ISNUMBER(INDEX(Данные!$I$1:$IX$303,Данные!$A34,V$642)),INDEX(Данные!$I$1:$IX$303,Данные!$A34,V$642)-Данные!$F34+IF($F$7="Использовать поправку",AM372,0),#N/A)</f>
        <v>#N/A</v>
      </c>
      <c r="W372" s="62" t="str">
        <f t="shared" si="789"/>
        <v/>
      </c>
      <c r="X372" s="63" t="e">
        <f>IF(ISNUMBER(INDEX(Данные!$I$1:$IX$303,Данные!$A34,X$642)),INDEX(Данные!$I$1:$IX$303,Данные!$A34,X$642)-Данные!$E34+IF($F$8="Использовать поправку",AL372,0),#N/A)</f>
        <v>#N/A</v>
      </c>
      <c r="Y372" s="64" t="e">
        <f>IF(ISNUMBER(INDEX(Данные!$I$1:$IX$303,Данные!$A34,Y$642)),INDEX(Данные!$I$1:$IX$303,Данные!$A34,Y$642)-Данные!$F34+IF($F$8="Использовать поправку",AM372,0),#N/A)</f>
        <v>#N/A</v>
      </c>
      <c r="Z372" s="62" t="str">
        <f t="shared" si="790"/>
        <v/>
      </c>
      <c r="AA372" s="63" t="e">
        <f>IF(ISNUMBER(INDEX(Данные!$I$1:$IX$303,Данные!$A34,AA$642)),INDEX(Данные!$I$1:$IX$303,Данные!$A34,AA$642)-Данные!$E34+IF($F$9="Использовать поправку",AL372,0),#N/A)</f>
        <v>#N/A</v>
      </c>
      <c r="AB372" s="64" t="e">
        <f>IF(ISNUMBER(INDEX(Данные!$I$1:$IX$303,Данные!$A34,AB$642)),INDEX(Данные!$I$1:$IX$303,Данные!$A34,AB$642)-Данные!$F34+IF($F$9="Использовать поправку",AM372,0),#N/A)</f>
        <v>#N/A</v>
      </c>
      <c r="AC372" s="62" t="str">
        <f t="shared" si="791"/>
        <v/>
      </c>
      <c r="AD372" s="63" t="e">
        <f>IF(ISNUMBER(INDEX(Данные!$I$1:$IX$303,Данные!$A34,AD$642)),INDEX(Данные!$I$1:$IX$303,Данные!$A34,AD$642)-Данные!$E34+IF($F$10="Использовать поправку",AL372,0),#N/A)</f>
        <v>#N/A</v>
      </c>
      <c r="AE372" s="64" t="e">
        <f>IF(ISNUMBER(INDEX(Данные!$I$1:$IX$303,Данные!$A34,AE$642)),INDEX(Данные!$I$1:$IX$303,Данные!$A34,AE$642)-Данные!$F34+IF($F$10="Использовать поправку",AM372,0),#N/A)</f>
        <v>#N/A</v>
      </c>
      <c r="AF372" s="62" t="str">
        <f t="shared" si="792"/>
        <v/>
      </c>
      <c r="AG372" s="63" t="e">
        <f>IF(ISNUMBER(INDEX(Данные!$I$1:$IX$303,Данные!$A34,AG$642)),INDEX(Данные!$I$1:$IX$303,Данные!$A34,AG$642)-Данные!$E34+IF($F$11="Использовать поправку",AL372,0),#N/A)</f>
        <v>#N/A</v>
      </c>
      <c r="AH372" s="64" t="e">
        <f>IF(ISNUMBER(INDEX(Данные!$I$1:$IX$303,Данные!$A34,AH$642)),INDEX(Данные!$I$1:$IX$303,Данные!$A34,AH$642)-Данные!$F34+IF($F$11="Использовать поправку",AM372,0),#N/A)</f>
        <v>#N/A</v>
      </c>
      <c r="AI372" s="62" t="str">
        <f t="shared" si="793"/>
        <v/>
      </c>
      <c r="AJ372" s="63" t="e">
        <f>IF(ISNUMBER(INDEX(Данные!$I$1:$IX$303,Данные!$A34,AJ$642)),INDEX(Данные!$I$1:$IX$303,Данные!$A34,AJ$642)-Данные!$E34+IF($F$12="Использовать поправку",AL372,0),#N/A)</f>
        <v>#N/A</v>
      </c>
      <c r="AK372" s="96" t="e">
        <f>IF(ISNUMBER(INDEX(Данные!$I$1:$IX$303,Данные!$A34,AK$642)),INDEX(Данные!$I$1:$IX$303,Данные!$A34,AK$642)-Данные!$F34+IF($F$12="Использовать поправку",AM372,0),#N/A)</f>
        <v>#N/A</v>
      </c>
      <c r="AL372" s="100" t="e">
        <f>INDEX(Данные!$I$1:$IX$303,Данные!$A34,AL$642+4)-INDEX(Данные!$I$1:$IX$303,Данные!$A34,AL$643+4)</f>
        <v>#VALUE!</v>
      </c>
      <c r="AM372" s="101" t="e">
        <f>INDEX(Данные!$I$1:$IX$303,Данные!$A34,AM$642+5)-INDEX(Данные!$I$1:$IX$303,Данные!$A34,AM$643+5)</f>
        <v>#VALUE!</v>
      </c>
      <c r="AO372" s="61">
        <v>15.5</v>
      </c>
      <c r="AP372" s="62" t="str">
        <f t="shared" si="794"/>
        <v/>
      </c>
      <c r="AQ372" s="63" t="e">
        <f>IF(ISNUMBER(INDEX(Данные!$I$1:$IX$303,Данные!$A34,AQ$642)),INDEX(Данные!$I$1:$IX$303,Данные!$A34,AQ$642)-Данные!$G34-AQ$643+IF($F$3="Использовать поправку",BT372,0),#N/A)</f>
        <v>#N/A</v>
      </c>
      <c r="AR372" s="64" t="e">
        <f>IF(ISNUMBER(INDEX(Данные!$I$1:$IX$303,Данные!$A34,AR$642)),INDEX(Данные!$I$1:$IX$303,Данные!$A34,AR$642)-Данные!$H34-AR$643+IF($F$3="Использовать поправку",BU372,0),#N/A)</f>
        <v>#N/A</v>
      </c>
      <c r="AS372" s="62" t="str">
        <f t="shared" si="795"/>
        <v/>
      </c>
      <c r="AT372" s="63" t="e">
        <f>IF(ISNUMBER(INDEX(Данные!$I$1:$IX$303,Данные!$A34,AT$642)),INDEX(Данные!$I$1:$IX$303,Данные!$A34,AT$642)-Данные!$G34-AT$643+IF($F$4="Использовать поправку",BT372,0),#N/A)</f>
        <v>#N/A</v>
      </c>
      <c r="AU372" s="64" t="e">
        <f>IF(ISNUMBER(INDEX(Данные!$I$1:$IX$303,Данные!$A34,AU$642)),INDEX(Данные!$I$1:$IX$303,Данные!$A34,AU$642)-Данные!$H34-AU$643+IF($F$4="Использовать поправку",BU372,0),#N/A)</f>
        <v>#N/A</v>
      </c>
      <c r="AV372" s="62" t="str">
        <f t="shared" si="796"/>
        <v/>
      </c>
      <c r="AW372" s="63" t="e">
        <f>IF(ISNUMBER(INDEX(Данные!$I$1:$IX$303,Данные!$A34,AW$642)),INDEX(Данные!$I$1:$IX$303,Данные!$A34,AW$642)-Данные!$G34-AW$643+IF($F$5="Использовать поправку",BT372,0),#N/A)</f>
        <v>#N/A</v>
      </c>
      <c r="AX372" s="64" t="e">
        <f>IF(ISNUMBER(INDEX(Данные!$I$1:$IX$303,Данные!$A34,AX$642)),INDEX(Данные!$I$1:$IX$303,Данные!$A34,AX$642)-Данные!$H34-AX$643+IF($F$5="Использовать поправку",BU372,0),#N/A)</f>
        <v>#N/A</v>
      </c>
      <c r="AY372" s="62" t="str">
        <f t="shared" si="797"/>
        <v/>
      </c>
      <c r="AZ372" s="63" t="e">
        <f>IF(ISNUMBER(INDEX(Данные!$I$1:$IX$303,Данные!$A34,AZ$642)),INDEX(Данные!$I$1:$IX$303,Данные!$A34,AZ$642)-Данные!$G34-AZ$643+IF($F$6="Использовать поправку",BT372,0),#N/A)</f>
        <v>#N/A</v>
      </c>
      <c r="BA372" s="64" t="e">
        <f>IF(ISNUMBER(INDEX(Данные!$I$1:$IX$303,Данные!$A34,BA$642)),INDEX(Данные!$I$1:$IX$303,Данные!$A34,BA$642)-Данные!$H34-BA$643+IF($F$6="Использовать поправку",BU372,0),#N/A)</f>
        <v>#N/A</v>
      </c>
      <c r="BB372" s="62" t="str">
        <f t="shared" si="798"/>
        <v/>
      </c>
      <c r="BC372" s="63" t="e">
        <f>IF(ISNUMBER(INDEX(Данные!$I$1:$IX$303,Данные!$A34,BC$642)),INDEX(Данные!$I$1:$IX$303,Данные!$A34,BC$642)-Данные!$G34-BC$643+IF($F$7="Использовать поправку",BT372,0),#N/A)</f>
        <v>#N/A</v>
      </c>
      <c r="BD372" s="64" t="e">
        <f>IF(ISNUMBER(INDEX(Данные!$I$1:$IX$303,Данные!$A34,BD$642)),INDEX(Данные!$I$1:$IX$303,Данные!$A34,BD$642)-Данные!$H34-BD$643+IF($F$7="Использовать поправку",BU372,0),#N/A)</f>
        <v>#N/A</v>
      </c>
      <c r="BE372" s="62" t="str">
        <f t="shared" si="799"/>
        <v/>
      </c>
      <c r="BF372" s="63" t="e">
        <f>IF(ISNUMBER(INDEX(Данные!$I$1:$IX$303,Данные!$A34,BF$642)),INDEX(Данные!$I$1:$IX$303,Данные!$A34,BF$642)-Данные!$G34-BF$643+IF($F$8="Использовать поправку",BT372,0),#N/A)</f>
        <v>#N/A</v>
      </c>
      <c r="BG372" s="64" t="e">
        <f>IF(ISNUMBER(INDEX(Данные!$I$1:$IX$303,Данные!$A34,BG$642)),INDEX(Данные!$I$1:$IX$303,Данные!$A34,BG$642)-Данные!$H34-BG$643+IF($F$8="Использовать поправку",BU372,0),#N/A)</f>
        <v>#N/A</v>
      </c>
      <c r="BH372" s="62" t="str">
        <f t="shared" si="800"/>
        <v/>
      </c>
      <c r="BI372" s="63" t="e">
        <f>IF(ISNUMBER(INDEX(Данные!$I$1:$IX$303,Данные!$A34,BI$642)),INDEX(Данные!$I$1:$IX$303,Данные!$A34,BI$642)-Данные!$G34-BI$643+IF($F$9="Использовать поправку",BT372,0),#N/A)</f>
        <v>#N/A</v>
      </c>
      <c r="BJ372" s="64" t="e">
        <f>IF(ISNUMBER(INDEX(Данные!$I$1:$IX$303,Данные!$A34,BJ$642)),INDEX(Данные!$I$1:$IX$303,Данные!$A34,BJ$642)-Данные!$H34-BJ$643+IF($F$9="Использовать поправку",BU372,0),#N/A)</f>
        <v>#N/A</v>
      </c>
      <c r="BK372" s="62" t="str">
        <f t="shared" si="801"/>
        <v/>
      </c>
      <c r="BL372" s="63" t="e">
        <f>IF(ISNUMBER(INDEX(Данные!$I$1:$IX$303,Данные!$A34,BL$642)),INDEX(Данные!$I$1:$IX$303,Данные!$A34,BL$642)-Данные!$G34-BL$643+IF($F$10="Использовать поправку",BT372,0),#N/A)</f>
        <v>#N/A</v>
      </c>
      <c r="BM372" s="64" t="e">
        <f>IF(ISNUMBER(INDEX(Данные!$I$1:$IX$303,Данные!$A34,BM$642)),INDEX(Данные!$I$1:$IX$303,Данные!$A34,BM$642)-Данные!$H34-BM$643+IF($F$10="Использовать поправку",BU372,0),#N/A)</f>
        <v>#N/A</v>
      </c>
      <c r="BN372" s="62" t="str">
        <f t="shared" si="802"/>
        <v/>
      </c>
      <c r="BO372" s="63" t="e">
        <f>IF(ISNUMBER(INDEX(Данные!$I$1:$IX$303,Данные!$A34,BO$642)),INDEX(Данные!$I$1:$IX$303,Данные!$A34,BO$642)-Данные!$G34-BO$643+IF($F$11="Использовать поправку",BT372,0),#N/A)</f>
        <v>#N/A</v>
      </c>
      <c r="BP372" s="64" t="e">
        <f>IF(ISNUMBER(INDEX(Данные!$I$1:$IX$303,Данные!$A34,BP$642)),INDEX(Данные!$I$1:$IX$303,Данные!$A34,BP$642)-Данные!$H34-BP$643+IF($F$11="Использовать поправку",BU372,0),#N/A)</f>
        <v>#N/A</v>
      </c>
      <c r="BQ372" s="62" t="str">
        <f t="shared" si="803"/>
        <v/>
      </c>
      <c r="BR372" s="63" t="e">
        <f>IF(ISNUMBER(INDEX(Данные!$I$1:$IX$303,Данные!$A34,BR$642)),INDEX(Данные!$I$1:$IX$303,Данные!$A34,BR$642)-Данные!$G34-BR$643+IF($F$12="Использовать поправку",BT372,0),#N/A)</f>
        <v>#N/A</v>
      </c>
      <c r="BS372" s="64" t="e">
        <f>IF(ISNUMBER(INDEX(Данные!$I$1:$IX$303,Данные!$A34,BS$642)),INDEX(Данные!$I$1:$IX$303,Данные!$A34,BS$642)-Данные!$H34-BS$643+IF($F$12="Использовать поправку",BU372,0),#N/A)</f>
        <v>#N/A</v>
      </c>
      <c r="BT372" s="100" t="e">
        <f>INDEX(Данные!$I$1:$IX$303,Данные!$A34,BT$642+8)-INDEX(Данные!$I$1:$IX$303,Данные!$A34,BT$643+8)</f>
        <v>#VALUE!</v>
      </c>
      <c r="BU372" s="101" t="e">
        <f>INDEX(Данные!$I$1:$IX$303,Данные!$A34,BU$642+9)-INDEX(Данные!$I$1:$IX$303,Данные!$A34,BU$643+9)</f>
        <v>#VALUE!</v>
      </c>
    </row>
    <row r="373" spans="7:73" x14ac:dyDescent="0.25">
      <c r="G373" s="61">
        <v>16</v>
      </c>
      <c r="H373" s="62" t="str">
        <f t="shared" si="784"/>
        <v/>
      </c>
      <c r="I373" s="63" t="e">
        <f>IF(ISNUMBER(INDEX(Данные!$I$1:$IX$303,Данные!$A35,I$642)),INDEX(Данные!$I$1:$IX$303,Данные!$A35,I$642)-Данные!$E35+IF($F$3="Использовать поправку",AL373,0),#N/A)</f>
        <v>#N/A</v>
      </c>
      <c r="J373" s="64" t="e">
        <f>IF(ISNUMBER(INDEX(Данные!$I$1:$IX$303,Данные!$A35,J$642)),INDEX(Данные!$I$1:$IX$303,Данные!$A35,J$642)-Данные!$F35+IF($F$3="Использовать поправку",AM373,0),#N/A)</f>
        <v>#N/A</v>
      </c>
      <c r="K373" s="62" t="str">
        <f t="shared" si="785"/>
        <v/>
      </c>
      <c r="L373" s="63" t="e">
        <f>IF(ISNUMBER(INDEX(Данные!$I$1:$IX$303,Данные!$A35,L$642)),INDEX(Данные!$I$1:$IX$303,Данные!$A35,L$642)-Данные!$E35+IF($F$4="Использовать поправку",AL373,0),#N/A)</f>
        <v>#N/A</v>
      </c>
      <c r="M373" s="64" t="e">
        <f>IF(ISNUMBER(INDEX(Данные!$I$1:$IX$303,Данные!$A35,M$642)),INDEX(Данные!$I$1:$IX$303,Данные!$A35,M$642)-Данные!$F35+IF($F$4="Использовать поправку",AM373,0),#N/A)</f>
        <v>#N/A</v>
      </c>
      <c r="N373" s="62" t="str">
        <f t="shared" si="786"/>
        <v/>
      </c>
      <c r="O373" s="63" t="e">
        <f>IF(ISNUMBER(INDEX(Данные!$I$1:$IX$303,Данные!$A35,O$642)),INDEX(Данные!$I$1:$IX$303,Данные!$A35,O$642)-Данные!$E35+IF($F$5="Использовать поправку",AL373,0),#N/A)</f>
        <v>#N/A</v>
      </c>
      <c r="P373" s="64" t="e">
        <f>IF(ISNUMBER(INDEX(Данные!$I$1:$IX$303,Данные!$A35,P$642)),INDEX(Данные!$I$1:$IX$303,Данные!$A35,P$642)-Данные!$F35+IF($F$5="Использовать поправку",AM373,0),#N/A)</f>
        <v>#N/A</v>
      </c>
      <c r="Q373" s="62" t="str">
        <f t="shared" si="787"/>
        <v/>
      </c>
      <c r="R373" s="63" t="e">
        <f>IF(ISNUMBER(INDEX(Данные!$I$1:$IX$303,Данные!$A35,R$642)),INDEX(Данные!$I$1:$IX$303,Данные!$A35,R$642)-Данные!$E35+IF($F$6="Использовать поправку",AL373,0),#N/A)</f>
        <v>#N/A</v>
      </c>
      <c r="S373" s="64" t="e">
        <f>IF(ISNUMBER(INDEX(Данные!$I$1:$IX$303,Данные!$A35,S$642)),INDEX(Данные!$I$1:$IX$303,Данные!$A35,S$642)-Данные!$F35+IF($F$6="Использовать поправку",AM373,0),#N/A)</f>
        <v>#N/A</v>
      </c>
      <c r="T373" s="62" t="str">
        <f t="shared" si="788"/>
        <v/>
      </c>
      <c r="U373" s="63" t="e">
        <f>IF(ISNUMBER(INDEX(Данные!$I$1:$IX$303,Данные!$A35,U$642)),INDEX(Данные!$I$1:$IX$303,Данные!$A35,U$642)-Данные!$E35+IF($F$7="Использовать поправку",AL373,0),#N/A)</f>
        <v>#N/A</v>
      </c>
      <c r="V373" s="64" t="e">
        <f>IF(ISNUMBER(INDEX(Данные!$I$1:$IX$303,Данные!$A35,V$642)),INDEX(Данные!$I$1:$IX$303,Данные!$A35,V$642)-Данные!$F35+IF($F$7="Использовать поправку",AM373,0),#N/A)</f>
        <v>#N/A</v>
      </c>
      <c r="W373" s="62" t="str">
        <f t="shared" si="789"/>
        <v/>
      </c>
      <c r="X373" s="63" t="e">
        <f>IF(ISNUMBER(INDEX(Данные!$I$1:$IX$303,Данные!$A35,X$642)),INDEX(Данные!$I$1:$IX$303,Данные!$A35,X$642)-Данные!$E35+IF($F$8="Использовать поправку",AL373,0),#N/A)</f>
        <v>#N/A</v>
      </c>
      <c r="Y373" s="64" t="e">
        <f>IF(ISNUMBER(INDEX(Данные!$I$1:$IX$303,Данные!$A35,Y$642)),INDEX(Данные!$I$1:$IX$303,Данные!$A35,Y$642)-Данные!$F35+IF($F$8="Использовать поправку",AM373,0),#N/A)</f>
        <v>#N/A</v>
      </c>
      <c r="Z373" s="62" t="str">
        <f t="shared" si="790"/>
        <v/>
      </c>
      <c r="AA373" s="63" t="e">
        <f>IF(ISNUMBER(INDEX(Данные!$I$1:$IX$303,Данные!$A35,AA$642)),INDEX(Данные!$I$1:$IX$303,Данные!$A35,AA$642)-Данные!$E35+IF($F$9="Использовать поправку",AL373,0),#N/A)</f>
        <v>#N/A</v>
      </c>
      <c r="AB373" s="64" t="e">
        <f>IF(ISNUMBER(INDEX(Данные!$I$1:$IX$303,Данные!$A35,AB$642)),INDEX(Данные!$I$1:$IX$303,Данные!$A35,AB$642)-Данные!$F35+IF($F$9="Использовать поправку",AM373,0),#N/A)</f>
        <v>#N/A</v>
      </c>
      <c r="AC373" s="62" t="str">
        <f t="shared" si="791"/>
        <v/>
      </c>
      <c r="AD373" s="63" t="e">
        <f>IF(ISNUMBER(INDEX(Данные!$I$1:$IX$303,Данные!$A35,AD$642)),INDEX(Данные!$I$1:$IX$303,Данные!$A35,AD$642)-Данные!$E35+IF($F$10="Использовать поправку",AL373,0),#N/A)</f>
        <v>#N/A</v>
      </c>
      <c r="AE373" s="64" t="e">
        <f>IF(ISNUMBER(INDEX(Данные!$I$1:$IX$303,Данные!$A35,AE$642)),INDEX(Данные!$I$1:$IX$303,Данные!$A35,AE$642)-Данные!$F35+IF($F$10="Использовать поправку",AM373,0),#N/A)</f>
        <v>#N/A</v>
      </c>
      <c r="AF373" s="62" t="str">
        <f t="shared" si="792"/>
        <v/>
      </c>
      <c r="AG373" s="63" t="e">
        <f>IF(ISNUMBER(INDEX(Данные!$I$1:$IX$303,Данные!$A35,AG$642)),INDEX(Данные!$I$1:$IX$303,Данные!$A35,AG$642)-Данные!$E35+IF($F$11="Использовать поправку",AL373,0),#N/A)</f>
        <v>#N/A</v>
      </c>
      <c r="AH373" s="64" t="e">
        <f>IF(ISNUMBER(INDEX(Данные!$I$1:$IX$303,Данные!$A35,AH$642)),INDEX(Данные!$I$1:$IX$303,Данные!$A35,AH$642)-Данные!$F35+IF($F$11="Использовать поправку",AM373,0),#N/A)</f>
        <v>#N/A</v>
      </c>
      <c r="AI373" s="62" t="str">
        <f t="shared" si="793"/>
        <v/>
      </c>
      <c r="AJ373" s="63" t="e">
        <f>IF(ISNUMBER(INDEX(Данные!$I$1:$IX$303,Данные!$A35,AJ$642)),INDEX(Данные!$I$1:$IX$303,Данные!$A35,AJ$642)-Данные!$E35+IF($F$12="Использовать поправку",AL373,0),#N/A)</f>
        <v>#N/A</v>
      </c>
      <c r="AK373" s="96" t="e">
        <f>IF(ISNUMBER(INDEX(Данные!$I$1:$IX$303,Данные!$A35,AK$642)),INDEX(Данные!$I$1:$IX$303,Данные!$A35,AK$642)-Данные!$F35+IF($F$12="Использовать поправку",AM373,0),#N/A)</f>
        <v>#N/A</v>
      </c>
      <c r="AL373" s="100" t="e">
        <f>INDEX(Данные!$I$1:$IX$303,Данные!$A35,AL$642+4)-INDEX(Данные!$I$1:$IX$303,Данные!$A35,AL$643+4)</f>
        <v>#VALUE!</v>
      </c>
      <c r="AM373" s="101" t="e">
        <f>INDEX(Данные!$I$1:$IX$303,Данные!$A35,AM$642+5)-INDEX(Данные!$I$1:$IX$303,Данные!$A35,AM$643+5)</f>
        <v>#VALUE!</v>
      </c>
      <c r="AO373" s="61">
        <v>16</v>
      </c>
      <c r="AP373" s="62" t="str">
        <f t="shared" si="794"/>
        <v/>
      </c>
      <c r="AQ373" s="63" t="e">
        <f>IF(ISNUMBER(INDEX(Данные!$I$1:$IX$303,Данные!$A35,AQ$642)),INDEX(Данные!$I$1:$IX$303,Данные!$A35,AQ$642)-Данные!$G35-AQ$643+IF($F$3="Использовать поправку",BT373,0),#N/A)</f>
        <v>#N/A</v>
      </c>
      <c r="AR373" s="64" t="e">
        <f>IF(ISNUMBER(INDEX(Данные!$I$1:$IX$303,Данные!$A35,AR$642)),INDEX(Данные!$I$1:$IX$303,Данные!$A35,AR$642)-Данные!$H35-AR$643+IF($F$3="Использовать поправку",BU373,0),#N/A)</f>
        <v>#N/A</v>
      </c>
      <c r="AS373" s="62" t="str">
        <f t="shared" si="795"/>
        <v/>
      </c>
      <c r="AT373" s="63" t="e">
        <f>IF(ISNUMBER(INDEX(Данные!$I$1:$IX$303,Данные!$A35,AT$642)),INDEX(Данные!$I$1:$IX$303,Данные!$A35,AT$642)-Данные!$G35-AT$643+IF($F$4="Использовать поправку",BT373,0),#N/A)</f>
        <v>#N/A</v>
      </c>
      <c r="AU373" s="64" t="e">
        <f>IF(ISNUMBER(INDEX(Данные!$I$1:$IX$303,Данные!$A35,AU$642)),INDEX(Данные!$I$1:$IX$303,Данные!$A35,AU$642)-Данные!$H35-AU$643+IF($F$4="Использовать поправку",BU373,0),#N/A)</f>
        <v>#N/A</v>
      </c>
      <c r="AV373" s="62" t="str">
        <f t="shared" si="796"/>
        <v/>
      </c>
      <c r="AW373" s="63" t="e">
        <f>IF(ISNUMBER(INDEX(Данные!$I$1:$IX$303,Данные!$A35,AW$642)),INDEX(Данные!$I$1:$IX$303,Данные!$A35,AW$642)-Данные!$G35-AW$643+IF($F$5="Использовать поправку",BT373,0),#N/A)</f>
        <v>#N/A</v>
      </c>
      <c r="AX373" s="64" t="e">
        <f>IF(ISNUMBER(INDEX(Данные!$I$1:$IX$303,Данные!$A35,AX$642)),INDEX(Данные!$I$1:$IX$303,Данные!$A35,AX$642)-Данные!$H35-AX$643+IF($F$5="Использовать поправку",BU373,0),#N/A)</f>
        <v>#N/A</v>
      </c>
      <c r="AY373" s="62" t="str">
        <f t="shared" si="797"/>
        <v/>
      </c>
      <c r="AZ373" s="63" t="e">
        <f>IF(ISNUMBER(INDEX(Данные!$I$1:$IX$303,Данные!$A35,AZ$642)),INDEX(Данные!$I$1:$IX$303,Данные!$A35,AZ$642)-Данные!$G35-AZ$643+IF($F$6="Использовать поправку",BT373,0),#N/A)</f>
        <v>#N/A</v>
      </c>
      <c r="BA373" s="64" t="e">
        <f>IF(ISNUMBER(INDEX(Данные!$I$1:$IX$303,Данные!$A35,BA$642)),INDEX(Данные!$I$1:$IX$303,Данные!$A35,BA$642)-Данные!$H35-BA$643+IF($F$6="Использовать поправку",BU373,0),#N/A)</f>
        <v>#N/A</v>
      </c>
      <c r="BB373" s="62" t="str">
        <f t="shared" si="798"/>
        <v/>
      </c>
      <c r="BC373" s="63" t="e">
        <f>IF(ISNUMBER(INDEX(Данные!$I$1:$IX$303,Данные!$A35,BC$642)),INDEX(Данные!$I$1:$IX$303,Данные!$A35,BC$642)-Данные!$G35-BC$643+IF($F$7="Использовать поправку",BT373,0),#N/A)</f>
        <v>#N/A</v>
      </c>
      <c r="BD373" s="64" t="e">
        <f>IF(ISNUMBER(INDEX(Данные!$I$1:$IX$303,Данные!$A35,BD$642)),INDEX(Данные!$I$1:$IX$303,Данные!$A35,BD$642)-Данные!$H35-BD$643+IF($F$7="Использовать поправку",BU373,0),#N/A)</f>
        <v>#N/A</v>
      </c>
      <c r="BE373" s="62" t="str">
        <f t="shared" si="799"/>
        <v/>
      </c>
      <c r="BF373" s="63" t="e">
        <f>IF(ISNUMBER(INDEX(Данные!$I$1:$IX$303,Данные!$A35,BF$642)),INDEX(Данные!$I$1:$IX$303,Данные!$A35,BF$642)-Данные!$G35-BF$643+IF($F$8="Использовать поправку",BT373,0),#N/A)</f>
        <v>#N/A</v>
      </c>
      <c r="BG373" s="64" t="e">
        <f>IF(ISNUMBER(INDEX(Данные!$I$1:$IX$303,Данные!$A35,BG$642)),INDEX(Данные!$I$1:$IX$303,Данные!$A35,BG$642)-Данные!$H35-BG$643+IF($F$8="Использовать поправку",BU373,0),#N/A)</f>
        <v>#N/A</v>
      </c>
      <c r="BH373" s="62" t="str">
        <f t="shared" si="800"/>
        <v/>
      </c>
      <c r="BI373" s="63" t="e">
        <f>IF(ISNUMBER(INDEX(Данные!$I$1:$IX$303,Данные!$A35,BI$642)),INDEX(Данные!$I$1:$IX$303,Данные!$A35,BI$642)-Данные!$G35-BI$643+IF($F$9="Использовать поправку",BT373,0),#N/A)</f>
        <v>#N/A</v>
      </c>
      <c r="BJ373" s="64" t="e">
        <f>IF(ISNUMBER(INDEX(Данные!$I$1:$IX$303,Данные!$A35,BJ$642)),INDEX(Данные!$I$1:$IX$303,Данные!$A35,BJ$642)-Данные!$H35-BJ$643+IF($F$9="Использовать поправку",BU373,0),#N/A)</f>
        <v>#N/A</v>
      </c>
      <c r="BK373" s="62" t="str">
        <f t="shared" si="801"/>
        <v/>
      </c>
      <c r="BL373" s="63" t="e">
        <f>IF(ISNUMBER(INDEX(Данные!$I$1:$IX$303,Данные!$A35,BL$642)),INDEX(Данные!$I$1:$IX$303,Данные!$A35,BL$642)-Данные!$G35-BL$643+IF($F$10="Использовать поправку",BT373,0),#N/A)</f>
        <v>#N/A</v>
      </c>
      <c r="BM373" s="64" t="e">
        <f>IF(ISNUMBER(INDEX(Данные!$I$1:$IX$303,Данные!$A35,BM$642)),INDEX(Данные!$I$1:$IX$303,Данные!$A35,BM$642)-Данные!$H35-BM$643+IF($F$10="Использовать поправку",BU373,0),#N/A)</f>
        <v>#N/A</v>
      </c>
      <c r="BN373" s="62" t="str">
        <f t="shared" si="802"/>
        <v/>
      </c>
      <c r="BO373" s="63" t="e">
        <f>IF(ISNUMBER(INDEX(Данные!$I$1:$IX$303,Данные!$A35,BO$642)),INDEX(Данные!$I$1:$IX$303,Данные!$A35,BO$642)-Данные!$G35-BO$643+IF($F$11="Использовать поправку",BT373,0),#N/A)</f>
        <v>#N/A</v>
      </c>
      <c r="BP373" s="64" t="e">
        <f>IF(ISNUMBER(INDEX(Данные!$I$1:$IX$303,Данные!$A35,BP$642)),INDEX(Данные!$I$1:$IX$303,Данные!$A35,BP$642)-Данные!$H35-BP$643+IF($F$11="Использовать поправку",BU373,0),#N/A)</f>
        <v>#N/A</v>
      </c>
      <c r="BQ373" s="62" t="str">
        <f t="shared" si="803"/>
        <v/>
      </c>
      <c r="BR373" s="63" t="e">
        <f>IF(ISNUMBER(INDEX(Данные!$I$1:$IX$303,Данные!$A35,BR$642)),INDEX(Данные!$I$1:$IX$303,Данные!$A35,BR$642)-Данные!$G35-BR$643+IF($F$12="Использовать поправку",BT373,0),#N/A)</f>
        <v>#N/A</v>
      </c>
      <c r="BS373" s="64" t="e">
        <f>IF(ISNUMBER(INDEX(Данные!$I$1:$IX$303,Данные!$A35,BS$642)),INDEX(Данные!$I$1:$IX$303,Данные!$A35,BS$642)-Данные!$H35-BS$643+IF($F$12="Использовать поправку",BU373,0),#N/A)</f>
        <v>#N/A</v>
      </c>
      <c r="BT373" s="100" t="e">
        <f>INDEX(Данные!$I$1:$IX$303,Данные!$A35,BT$642+8)-INDEX(Данные!$I$1:$IX$303,Данные!$A35,BT$643+8)</f>
        <v>#VALUE!</v>
      </c>
      <c r="BU373" s="101" t="e">
        <f>INDEX(Данные!$I$1:$IX$303,Данные!$A35,BU$642+9)-INDEX(Данные!$I$1:$IX$303,Данные!$A35,BU$643+9)</f>
        <v>#VALUE!</v>
      </c>
    </row>
    <row r="374" spans="7:73" x14ac:dyDescent="0.25">
      <c r="G374" s="61">
        <v>16.5</v>
      </c>
      <c r="H374" s="62" t="str">
        <f t="shared" si="784"/>
        <v/>
      </c>
      <c r="I374" s="63" t="e">
        <f>IF(ISNUMBER(INDEX(Данные!$I$1:$IX$303,Данные!$A36,I$642)),INDEX(Данные!$I$1:$IX$303,Данные!$A36,I$642)-Данные!$E36+IF($F$3="Использовать поправку",AL374,0),#N/A)</f>
        <v>#N/A</v>
      </c>
      <c r="J374" s="64" t="e">
        <f>IF(ISNUMBER(INDEX(Данные!$I$1:$IX$303,Данные!$A36,J$642)),INDEX(Данные!$I$1:$IX$303,Данные!$A36,J$642)-Данные!$F36+IF($F$3="Использовать поправку",AM374,0),#N/A)</f>
        <v>#N/A</v>
      </c>
      <c r="K374" s="62" t="str">
        <f t="shared" si="785"/>
        <v/>
      </c>
      <c r="L374" s="63" t="e">
        <f>IF(ISNUMBER(INDEX(Данные!$I$1:$IX$303,Данные!$A36,L$642)),INDEX(Данные!$I$1:$IX$303,Данные!$A36,L$642)-Данные!$E36+IF($F$4="Использовать поправку",AL374,0),#N/A)</f>
        <v>#N/A</v>
      </c>
      <c r="M374" s="64" t="e">
        <f>IF(ISNUMBER(INDEX(Данные!$I$1:$IX$303,Данные!$A36,M$642)),INDEX(Данные!$I$1:$IX$303,Данные!$A36,M$642)-Данные!$F36+IF($F$4="Использовать поправку",AM374,0),#N/A)</f>
        <v>#N/A</v>
      </c>
      <c r="N374" s="62" t="str">
        <f t="shared" si="786"/>
        <v/>
      </c>
      <c r="O374" s="63" t="e">
        <f>IF(ISNUMBER(INDEX(Данные!$I$1:$IX$303,Данные!$A36,O$642)),INDEX(Данные!$I$1:$IX$303,Данные!$A36,O$642)-Данные!$E36+IF($F$5="Использовать поправку",AL374,0),#N/A)</f>
        <v>#N/A</v>
      </c>
      <c r="P374" s="64" t="e">
        <f>IF(ISNUMBER(INDEX(Данные!$I$1:$IX$303,Данные!$A36,P$642)),INDEX(Данные!$I$1:$IX$303,Данные!$A36,P$642)-Данные!$F36+IF($F$5="Использовать поправку",AM374,0),#N/A)</f>
        <v>#N/A</v>
      </c>
      <c r="Q374" s="62" t="str">
        <f t="shared" si="787"/>
        <v/>
      </c>
      <c r="R374" s="63" t="e">
        <f>IF(ISNUMBER(INDEX(Данные!$I$1:$IX$303,Данные!$A36,R$642)),INDEX(Данные!$I$1:$IX$303,Данные!$A36,R$642)-Данные!$E36+IF($F$6="Использовать поправку",AL374,0),#N/A)</f>
        <v>#N/A</v>
      </c>
      <c r="S374" s="64" t="e">
        <f>IF(ISNUMBER(INDEX(Данные!$I$1:$IX$303,Данные!$A36,S$642)),INDEX(Данные!$I$1:$IX$303,Данные!$A36,S$642)-Данные!$F36+IF($F$6="Использовать поправку",AM374,0),#N/A)</f>
        <v>#N/A</v>
      </c>
      <c r="T374" s="62" t="str">
        <f t="shared" si="788"/>
        <v/>
      </c>
      <c r="U374" s="63" t="e">
        <f>IF(ISNUMBER(INDEX(Данные!$I$1:$IX$303,Данные!$A36,U$642)),INDEX(Данные!$I$1:$IX$303,Данные!$A36,U$642)-Данные!$E36+IF($F$7="Использовать поправку",AL374,0),#N/A)</f>
        <v>#N/A</v>
      </c>
      <c r="V374" s="64" t="e">
        <f>IF(ISNUMBER(INDEX(Данные!$I$1:$IX$303,Данные!$A36,V$642)),INDEX(Данные!$I$1:$IX$303,Данные!$A36,V$642)-Данные!$F36+IF($F$7="Использовать поправку",AM374,0),#N/A)</f>
        <v>#N/A</v>
      </c>
      <c r="W374" s="62" t="str">
        <f t="shared" si="789"/>
        <v/>
      </c>
      <c r="X374" s="63" t="e">
        <f>IF(ISNUMBER(INDEX(Данные!$I$1:$IX$303,Данные!$A36,X$642)),INDEX(Данные!$I$1:$IX$303,Данные!$A36,X$642)-Данные!$E36+IF($F$8="Использовать поправку",AL374,0),#N/A)</f>
        <v>#N/A</v>
      </c>
      <c r="Y374" s="64" t="e">
        <f>IF(ISNUMBER(INDEX(Данные!$I$1:$IX$303,Данные!$A36,Y$642)),INDEX(Данные!$I$1:$IX$303,Данные!$A36,Y$642)-Данные!$F36+IF($F$8="Использовать поправку",AM374,0),#N/A)</f>
        <v>#N/A</v>
      </c>
      <c r="Z374" s="62" t="str">
        <f t="shared" si="790"/>
        <v/>
      </c>
      <c r="AA374" s="63" t="e">
        <f>IF(ISNUMBER(INDEX(Данные!$I$1:$IX$303,Данные!$A36,AA$642)),INDEX(Данные!$I$1:$IX$303,Данные!$A36,AA$642)-Данные!$E36+IF($F$9="Использовать поправку",AL374,0),#N/A)</f>
        <v>#N/A</v>
      </c>
      <c r="AB374" s="64" t="e">
        <f>IF(ISNUMBER(INDEX(Данные!$I$1:$IX$303,Данные!$A36,AB$642)),INDEX(Данные!$I$1:$IX$303,Данные!$A36,AB$642)-Данные!$F36+IF($F$9="Использовать поправку",AM374,0),#N/A)</f>
        <v>#N/A</v>
      </c>
      <c r="AC374" s="62" t="str">
        <f t="shared" si="791"/>
        <v/>
      </c>
      <c r="AD374" s="63" t="e">
        <f>IF(ISNUMBER(INDEX(Данные!$I$1:$IX$303,Данные!$A36,AD$642)),INDEX(Данные!$I$1:$IX$303,Данные!$A36,AD$642)-Данные!$E36+IF($F$10="Использовать поправку",AL374,0),#N/A)</f>
        <v>#N/A</v>
      </c>
      <c r="AE374" s="64" t="e">
        <f>IF(ISNUMBER(INDEX(Данные!$I$1:$IX$303,Данные!$A36,AE$642)),INDEX(Данные!$I$1:$IX$303,Данные!$A36,AE$642)-Данные!$F36+IF($F$10="Использовать поправку",AM374,0),#N/A)</f>
        <v>#N/A</v>
      </c>
      <c r="AF374" s="62" t="str">
        <f t="shared" si="792"/>
        <v/>
      </c>
      <c r="AG374" s="63" t="e">
        <f>IF(ISNUMBER(INDEX(Данные!$I$1:$IX$303,Данные!$A36,AG$642)),INDEX(Данные!$I$1:$IX$303,Данные!$A36,AG$642)-Данные!$E36+IF($F$11="Использовать поправку",AL374,0),#N/A)</f>
        <v>#N/A</v>
      </c>
      <c r="AH374" s="64" t="e">
        <f>IF(ISNUMBER(INDEX(Данные!$I$1:$IX$303,Данные!$A36,AH$642)),INDEX(Данные!$I$1:$IX$303,Данные!$A36,AH$642)-Данные!$F36+IF($F$11="Использовать поправку",AM374,0),#N/A)</f>
        <v>#N/A</v>
      </c>
      <c r="AI374" s="62" t="str">
        <f t="shared" si="793"/>
        <v/>
      </c>
      <c r="AJ374" s="63" t="e">
        <f>IF(ISNUMBER(INDEX(Данные!$I$1:$IX$303,Данные!$A36,AJ$642)),INDEX(Данные!$I$1:$IX$303,Данные!$A36,AJ$642)-Данные!$E36+IF($F$12="Использовать поправку",AL374,0),#N/A)</f>
        <v>#N/A</v>
      </c>
      <c r="AK374" s="96" t="e">
        <f>IF(ISNUMBER(INDEX(Данные!$I$1:$IX$303,Данные!$A36,AK$642)),INDEX(Данные!$I$1:$IX$303,Данные!$A36,AK$642)-Данные!$F36+IF($F$12="Использовать поправку",AM374,0),#N/A)</f>
        <v>#N/A</v>
      </c>
      <c r="AL374" s="100" t="e">
        <f>INDEX(Данные!$I$1:$IX$303,Данные!$A36,AL$642+4)-INDEX(Данные!$I$1:$IX$303,Данные!$A36,AL$643+4)</f>
        <v>#VALUE!</v>
      </c>
      <c r="AM374" s="101" t="e">
        <f>INDEX(Данные!$I$1:$IX$303,Данные!$A36,AM$642+5)-INDEX(Данные!$I$1:$IX$303,Данные!$A36,AM$643+5)</f>
        <v>#VALUE!</v>
      </c>
      <c r="AO374" s="61">
        <v>16.5</v>
      </c>
      <c r="AP374" s="62" t="str">
        <f t="shared" si="794"/>
        <v/>
      </c>
      <c r="AQ374" s="63" t="e">
        <f>IF(ISNUMBER(INDEX(Данные!$I$1:$IX$303,Данные!$A36,AQ$642)),INDEX(Данные!$I$1:$IX$303,Данные!$A36,AQ$642)-Данные!$G36-AQ$643+IF($F$3="Использовать поправку",BT374,0),#N/A)</f>
        <v>#N/A</v>
      </c>
      <c r="AR374" s="64" t="e">
        <f>IF(ISNUMBER(INDEX(Данные!$I$1:$IX$303,Данные!$A36,AR$642)),INDEX(Данные!$I$1:$IX$303,Данные!$A36,AR$642)-Данные!$H36-AR$643+IF($F$3="Использовать поправку",BU374,0),#N/A)</f>
        <v>#N/A</v>
      </c>
      <c r="AS374" s="62" t="str">
        <f t="shared" si="795"/>
        <v/>
      </c>
      <c r="AT374" s="63" t="e">
        <f>IF(ISNUMBER(INDEX(Данные!$I$1:$IX$303,Данные!$A36,AT$642)),INDEX(Данные!$I$1:$IX$303,Данные!$A36,AT$642)-Данные!$G36-AT$643+IF($F$4="Использовать поправку",BT374,0),#N/A)</f>
        <v>#N/A</v>
      </c>
      <c r="AU374" s="64" t="e">
        <f>IF(ISNUMBER(INDEX(Данные!$I$1:$IX$303,Данные!$A36,AU$642)),INDEX(Данные!$I$1:$IX$303,Данные!$A36,AU$642)-Данные!$H36-AU$643+IF($F$4="Использовать поправку",BU374,0),#N/A)</f>
        <v>#N/A</v>
      </c>
      <c r="AV374" s="62" t="str">
        <f t="shared" si="796"/>
        <v/>
      </c>
      <c r="AW374" s="63" t="e">
        <f>IF(ISNUMBER(INDEX(Данные!$I$1:$IX$303,Данные!$A36,AW$642)),INDEX(Данные!$I$1:$IX$303,Данные!$A36,AW$642)-Данные!$G36-AW$643+IF($F$5="Использовать поправку",BT374,0),#N/A)</f>
        <v>#N/A</v>
      </c>
      <c r="AX374" s="64" t="e">
        <f>IF(ISNUMBER(INDEX(Данные!$I$1:$IX$303,Данные!$A36,AX$642)),INDEX(Данные!$I$1:$IX$303,Данные!$A36,AX$642)-Данные!$H36-AX$643+IF($F$5="Использовать поправку",BU374,0),#N/A)</f>
        <v>#N/A</v>
      </c>
      <c r="AY374" s="62" t="str">
        <f t="shared" si="797"/>
        <v/>
      </c>
      <c r="AZ374" s="63" t="e">
        <f>IF(ISNUMBER(INDEX(Данные!$I$1:$IX$303,Данные!$A36,AZ$642)),INDEX(Данные!$I$1:$IX$303,Данные!$A36,AZ$642)-Данные!$G36-AZ$643+IF($F$6="Использовать поправку",BT374,0),#N/A)</f>
        <v>#N/A</v>
      </c>
      <c r="BA374" s="64" t="e">
        <f>IF(ISNUMBER(INDEX(Данные!$I$1:$IX$303,Данные!$A36,BA$642)),INDEX(Данные!$I$1:$IX$303,Данные!$A36,BA$642)-Данные!$H36-BA$643+IF($F$6="Использовать поправку",BU374,0),#N/A)</f>
        <v>#N/A</v>
      </c>
      <c r="BB374" s="62" t="str">
        <f t="shared" si="798"/>
        <v/>
      </c>
      <c r="BC374" s="63" t="e">
        <f>IF(ISNUMBER(INDEX(Данные!$I$1:$IX$303,Данные!$A36,BC$642)),INDEX(Данные!$I$1:$IX$303,Данные!$A36,BC$642)-Данные!$G36-BC$643+IF($F$7="Использовать поправку",BT374,0),#N/A)</f>
        <v>#N/A</v>
      </c>
      <c r="BD374" s="64" t="e">
        <f>IF(ISNUMBER(INDEX(Данные!$I$1:$IX$303,Данные!$A36,BD$642)),INDEX(Данные!$I$1:$IX$303,Данные!$A36,BD$642)-Данные!$H36-BD$643+IF($F$7="Использовать поправку",BU374,0),#N/A)</f>
        <v>#N/A</v>
      </c>
      <c r="BE374" s="62" t="str">
        <f t="shared" si="799"/>
        <v/>
      </c>
      <c r="BF374" s="63" t="e">
        <f>IF(ISNUMBER(INDEX(Данные!$I$1:$IX$303,Данные!$A36,BF$642)),INDEX(Данные!$I$1:$IX$303,Данные!$A36,BF$642)-Данные!$G36-BF$643+IF($F$8="Использовать поправку",BT374,0),#N/A)</f>
        <v>#N/A</v>
      </c>
      <c r="BG374" s="64" t="e">
        <f>IF(ISNUMBER(INDEX(Данные!$I$1:$IX$303,Данные!$A36,BG$642)),INDEX(Данные!$I$1:$IX$303,Данные!$A36,BG$642)-Данные!$H36-BG$643+IF($F$8="Использовать поправку",BU374,0),#N/A)</f>
        <v>#N/A</v>
      </c>
      <c r="BH374" s="62" t="str">
        <f t="shared" si="800"/>
        <v/>
      </c>
      <c r="BI374" s="63" t="e">
        <f>IF(ISNUMBER(INDEX(Данные!$I$1:$IX$303,Данные!$A36,BI$642)),INDEX(Данные!$I$1:$IX$303,Данные!$A36,BI$642)-Данные!$G36-BI$643+IF($F$9="Использовать поправку",BT374,0),#N/A)</f>
        <v>#N/A</v>
      </c>
      <c r="BJ374" s="64" t="e">
        <f>IF(ISNUMBER(INDEX(Данные!$I$1:$IX$303,Данные!$A36,BJ$642)),INDEX(Данные!$I$1:$IX$303,Данные!$A36,BJ$642)-Данные!$H36-BJ$643+IF($F$9="Использовать поправку",BU374,0),#N/A)</f>
        <v>#N/A</v>
      </c>
      <c r="BK374" s="62" t="str">
        <f t="shared" si="801"/>
        <v/>
      </c>
      <c r="BL374" s="63" t="e">
        <f>IF(ISNUMBER(INDEX(Данные!$I$1:$IX$303,Данные!$A36,BL$642)),INDEX(Данные!$I$1:$IX$303,Данные!$A36,BL$642)-Данные!$G36-BL$643+IF($F$10="Использовать поправку",BT374,0),#N/A)</f>
        <v>#N/A</v>
      </c>
      <c r="BM374" s="64" t="e">
        <f>IF(ISNUMBER(INDEX(Данные!$I$1:$IX$303,Данные!$A36,BM$642)),INDEX(Данные!$I$1:$IX$303,Данные!$A36,BM$642)-Данные!$H36-BM$643+IF($F$10="Использовать поправку",BU374,0),#N/A)</f>
        <v>#N/A</v>
      </c>
      <c r="BN374" s="62" t="str">
        <f t="shared" si="802"/>
        <v/>
      </c>
      <c r="BO374" s="63" t="e">
        <f>IF(ISNUMBER(INDEX(Данные!$I$1:$IX$303,Данные!$A36,BO$642)),INDEX(Данные!$I$1:$IX$303,Данные!$A36,BO$642)-Данные!$G36-BO$643+IF($F$11="Использовать поправку",BT374,0),#N/A)</f>
        <v>#N/A</v>
      </c>
      <c r="BP374" s="64" t="e">
        <f>IF(ISNUMBER(INDEX(Данные!$I$1:$IX$303,Данные!$A36,BP$642)),INDEX(Данные!$I$1:$IX$303,Данные!$A36,BP$642)-Данные!$H36-BP$643+IF($F$11="Использовать поправку",BU374,0),#N/A)</f>
        <v>#N/A</v>
      </c>
      <c r="BQ374" s="62" t="str">
        <f t="shared" si="803"/>
        <v/>
      </c>
      <c r="BR374" s="63" t="e">
        <f>IF(ISNUMBER(INDEX(Данные!$I$1:$IX$303,Данные!$A36,BR$642)),INDEX(Данные!$I$1:$IX$303,Данные!$A36,BR$642)-Данные!$G36-BR$643+IF($F$12="Использовать поправку",BT374,0),#N/A)</f>
        <v>#N/A</v>
      </c>
      <c r="BS374" s="64" t="e">
        <f>IF(ISNUMBER(INDEX(Данные!$I$1:$IX$303,Данные!$A36,BS$642)),INDEX(Данные!$I$1:$IX$303,Данные!$A36,BS$642)-Данные!$H36-BS$643+IF($F$12="Использовать поправку",BU374,0),#N/A)</f>
        <v>#N/A</v>
      </c>
      <c r="BT374" s="100" t="e">
        <f>INDEX(Данные!$I$1:$IX$303,Данные!$A36,BT$642+8)-INDEX(Данные!$I$1:$IX$303,Данные!$A36,BT$643+8)</f>
        <v>#VALUE!</v>
      </c>
      <c r="BU374" s="101" t="e">
        <f>INDEX(Данные!$I$1:$IX$303,Данные!$A36,BU$642+9)-INDEX(Данные!$I$1:$IX$303,Данные!$A36,BU$643+9)</f>
        <v>#VALUE!</v>
      </c>
    </row>
    <row r="375" spans="7:73" x14ac:dyDescent="0.25">
      <c r="G375" s="61">
        <v>17</v>
      </c>
      <c r="H375" s="62" t="str">
        <f t="shared" si="784"/>
        <v/>
      </c>
      <c r="I375" s="63" t="e">
        <f>IF(ISNUMBER(INDEX(Данные!$I$1:$IX$303,Данные!$A37,I$642)),INDEX(Данные!$I$1:$IX$303,Данные!$A37,I$642)-Данные!$E37+IF($F$3="Использовать поправку",AL375,0),#N/A)</f>
        <v>#N/A</v>
      </c>
      <c r="J375" s="64" t="e">
        <f>IF(ISNUMBER(INDEX(Данные!$I$1:$IX$303,Данные!$A37,J$642)),INDEX(Данные!$I$1:$IX$303,Данные!$A37,J$642)-Данные!$F37+IF($F$3="Использовать поправку",AM375,0),#N/A)</f>
        <v>#N/A</v>
      </c>
      <c r="K375" s="62" t="str">
        <f t="shared" si="785"/>
        <v/>
      </c>
      <c r="L375" s="63" t="e">
        <f>IF(ISNUMBER(INDEX(Данные!$I$1:$IX$303,Данные!$A37,L$642)),INDEX(Данные!$I$1:$IX$303,Данные!$A37,L$642)-Данные!$E37+IF($F$4="Использовать поправку",AL375,0),#N/A)</f>
        <v>#N/A</v>
      </c>
      <c r="M375" s="64" t="e">
        <f>IF(ISNUMBER(INDEX(Данные!$I$1:$IX$303,Данные!$A37,M$642)),INDEX(Данные!$I$1:$IX$303,Данные!$A37,M$642)-Данные!$F37+IF($F$4="Использовать поправку",AM375,0),#N/A)</f>
        <v>#N/A</v>
      </c>
      <c r="N375" s="62" t="str">
        <f t="shared" si="786"/>
        <v/>
      </c>
      <c r="O375" s="63" t="e">
        <f>IF(ISNUMBER(INDEX(Данные!$I$1:$IX$303,Данные!$A37,O$642)),INDEX(Данные!$I$1:$IX$303,Данные!$A37,O$642)-Данные!$E37+IF($F$5="Использовать поправку",AL375,0),#N/A)</f>
        <v>#N/A</v>
      </c>
      <c r="P375" s="64" t="e">
        <f>IF(ISNUMBER(INDEX(Данные!$I$1:$IX$303,Данные!$A37,P$642)),INDEX(Данные!$I$1:$IX$303,Данные!$A37,P$642)-Данные!$F37+IF($F$5="Использовать поправку",AM375,0),#N/A)</f>
        <v>#N/A</v>
      </c>
      <c r="Q375" s="62" t="str">
        <f t="shared" si="787"/>
        <v/>
      </c>
      <c r="R375" s="63" t="e">
        <f>IF(ISNUMBER(INDEX(Данные!$I$1:$IX$303,Данные!$A37,R$642)),INDEX(Данные!$I$1:$IX$303,Данные!$A37,R$642)-Данные!$E37+IF($F$6="Использовать поправку",AL375,0),#N/A)</f>
        <v>#N/A</v>
      </c>
      <c r="S375" s="64" t="e">
        <f>IF(ISNUMBER(INDEX(Данные!$I$1:$IX$303,Данные!$A37,S$642)),INDEX(Данные!$I$1:$IX$303,Данные!$A37,S$642)-Данные!$F37+IF($F$6="Использовать поправку",AM375,0),#N/A)</f>
        <v>#N/A</v>
      </c>
      <c r="T375" s="62" t="str">
        <f t="shared" si="788"/>
        <v/>
      </c>
      <c r="U375" s="63" t="e">
        <f>IF(ISNUMBER(INDEX(Данные!$I$1:$IX$303,Данные!$A37,U$642)),INDEX(Данные!$I$1:$IX$303,Данные!$A37,U$642)-Данные!$E37+IF($F$7="Использовать поправку",AL375,0),#N/A)</f>
        <v>#N/A</v>
      </c>
      <c r="V375" s="64" t="e">
        <f>IF(ISNUMBER(INDEX(Данные!$I$1:$IX$303,Данные!$A37,V$642)),INDEX(Данные!$I$1:$IX$303,Данные!$A37,V$642)-Данные!$F37+IF($F$7="Использовать поправку",AM375,0),#N/A)</f>
        <v>#N/A</v>
      </c>
      <c r="W375" s="62" t="str">
        <f t="shared" si="789"/>
        <v/>
      </c>
      <c r="X375" s="63" t="e">
        <f>IF(ISNUMBER(INDEX(Данные!$I$1:$IX$303,Данные!$A37,X$642)),INDEX(Данные!$I$1:$IX$303,Данные!$A37,X$642)-Данные!$E37+IF($F$8="Использовать поправку",AL375,0),#N/A)</f>
        <v>#N/A</v>
      </c>
      <c r="Y375" s="64" t="e">
        <f>IF(ISNUMBER(INDEX(Данные!$I$1:$IX$303,Данные!$A37,Y$642)),INDEX(Данные!$I$1:$IX$303,Данные!$A37,Y$642)-Данные!$F37+IF($F$8="Использовать поправку",AM375,0),#N/A)</f>
        <v>#N/A</v>
      </c>
      <c r="Z375" s="62" t="str">
        <f t="shared" si="790"/>
        <v/>
      </c>
      <c r="AA375" s="63" t="e">
        <f>IF(ISNUMBER(INDEX(Данные!$I$1:$IX$303,Данные!$A37,AA$642)),INDEX(Данные!$I$1:$IX$303,Данные!$A37,AA$642)-Данные!$E37+IF($F$9="Использовать поправку",AL375,0),#N/A)</f>
        <v>#N/A</v>
      </c>
      <c r="AB375" s="64" t="e">
        <f>IF(ISNUMBER(INDEX(Данные!$I$1:$IX$303,Данные!$A37,AB$642)),INDEX(Данные!$I$1:$IX$303,Данные!$A37,AB$642)-Данные!$F37+IF($F$9="Использовать поправку",AM375,0),#N/A)</f>
        <v>#N/A</v>
      </c>
      <c r="AC375" s="62" t="str">
        <f t="shared" si="791"/>
        <v/>
      </c>
      <c r="AD375" s="63" t="e">
        <f>IF(ISNUMBER(INDEX(Данные!$I$1:$IX$303,Данные!$A37,AD$642)),INDEX(Данные!$I$1:$IX$303,Данные!$A37,AD$642)-Данные!$E37+IF($F$10="Использовать поправку",AL375,0),#N/A)</f>
        <v>#N/A</v>
      </c>
      <c r="AE375" s="64" t="e">
        <f>IF(ISNUMBER(INDEX(Данные!$I$1:$IX$303,Данные!$A37,AE$642)),INDEX(Данные!$I$1:$IX$303,Данные!$A37,AE$642)-Данные!$F37+IF($F$10="Использовать поправку",AM375,0),#N/A)</f>
        <v>#N/A</v>
      </c>
      <c r="AF375" s="62" t="str">
        <f t="shared" si="792"/>
        <v/>
      </c>
      <c r="AG375" s="63" t="e">
        <f>IF(ISNUMBER(INDEX(Данные!$I$1:$IX$303,Данные!$A37,AG$642)),INDEX(Данные!$I$1:$IX$303,Данные!$A37,AG$642)-Данные!$E37+IF($F$11="Использовать поправку",AL375,0),#N/A)</f>
        <v>#N/A</v>
      </c>
      <c r="AH375" s="64" t="e">
        <f>IF(ISNUMBER(INDEX(Данные!$I$1:$IX$303,Данные!$A37,AH$642)),INDEX(Данные!$I$1:$IX$303,Данные!$A37,AH$642)-Данные!$F37+IF($F$11="Использовать поправку",AM375,0),#N/A)</f>
        <v>#N/A</v>
      </c>
      <c r="AI375" s="62" t="str">
        <f t="shared" si="793"/>
        <v/>
      </c>
      <c r="AJ375" s="63" t="e">
        <f>IF(ISNUMBER(INDEX(Данные!$I$1:$IX$303,Данные!$A37,AJ$642)),INDEX(Данные!$I$1:$IX$303,Данные!$A37,AJ$642)-Данные!$E37+IF($F$12="Использовать поправку",AL375,0),#N/A)</f>
        <v>#N/A</v>
      </c>
      <c r="AK375" s="96" t="e">
        <f>IF(ISNUMBER(INDEX(Данные!$I$1:$IX$303,Данные!$A37,AK$642)),INDEX(Данные!$I$1:$IX$303,Данные!$A37,AK$642)-Данные!$F37+IF($F$12="Использовать поправку",AM375,0),#N/A)</f>
        <v>#N/A</v>
      </c>
      <c r="AL375" s="100" t="e">
        <f>INDEX(Данные!$I$1:$IX$303,Данные!$A37,AL$642+4)-INDEX(Данные!$I$1:$IX$303,Данные!$A37,AL$643+4)</f>
        <v>#VALUE!</v>
      </c>
      <c r="AM375" s="101" t="e">
        <f>INDEX(Данные!$I$1:$IX$303,Данные!$A37,AM$642+5)-INDEX(Данные!$I$1:$IX$303,Данные!$A37,AM$643+5)</f>
        <v>#VALUE!</v>
      </c>
      <c r="AO375" s="61">
        <v>17</v>
      </c>
      <c r="AP375" s="62" t="str">
        <f t="shared" si="794"/>
        <v/>
      </c>
      <c r="AQ375" s="63" t="e">
        <f>IF(ISNUMBER(INDEX(Данные!$I$1:$IX$303,Данные!$A37,AQ$642)),INDEX(Данные!$I$1:$IX$303,Данные!$A37,AQ$642)-Данные!$G37-AQ$643+IF($F$3="Использовать поправку",BT375,0),#N/A)</f>
        <v>#N/A</v>
      </c>
      <c r="AR375" s="64" t="e">
        <f>IF(ISNUMBER(INDEX(Данные!$I$1:$IX$303,Данные!$A37,AR$642)),INDEX(Данные!$I$1:$IX$303,Данные!$A37,AR$642)-Данные!$H37-AR$643+IF($F$3="Использовать поправку",BU375,0),#N/A)</f>
        <v>#N/A</v>
      </c>
      <c r="AS375" s="62" t="str">
        <f t="shared" si="795"/>
        <v/>
      </c>
      <c r="AT375" s="63" t="e">
        <f>IF(ISNUMBER(INDEX(Данные!$I$1:$IX$303,Данные!$A37,AT$642)),INDEX(Данные!$I$1:$IX$303,Данные!$A37,AT$642)-Данные!$G37-AT$643+IF($F$4="Использовать поправку",BT375,0),#N/A)</f>
        <v>#N/A</v>
      </c>
      <c r="AU375" s="64" t="e">
        <f>IF(ISNUMBER(INDEX(Данные!$I$1:$IX$303,Данные!$A37,AU$642)),INDEX(Данные!$I$1:$IX$303,Данные!$A37,AU$642)-Данные!$H37-AU$643+IF($F$4="Использовать поправку",BU375,0),#N/A)</f>
        <v>#N/A</v>
      </c>
      <c r="AV375" s="62" t="str">
        <f t="shared" si="796"/>
        <v/>
      </c>
      <c r="AW375" s="63" t="e">
        <f>IF(ISNUMBER(INDEX(Данные!$I$1:$IX$303,Данные!$A37,AW$642)),INDEX(Данные!$I$1:$IX$303,Данные!$A37,AW$642)-Данные!$G37-AW$643+IF($F$5="Использовать поправку",BT375,0),#N/A)</f>
        <v>#N/A</v>
      </c>
      <c r="AX375" s="64" t="e">
        <f>IF(ISNUMBER(INDEX(Данные!$I$1:$IX$303,Данные!$A37,AX$642)),INDEX(Данные!$I$1:$IX$303,Данные!$A37,AX$642)-Данные!$H37-AX$643+IF($F$5="Использовать поправку",BU375,0),#N/A)</f>
        <v>#N/A</v>
      </c>
      <c r="AY375" s="62" t="str">
        <f t="shared" si="797"/>
        <v/>
      </c>
      <c r="AZ375" s="63" t="e">
        <f>IF(ISNUMBER(INDEX(Данные!$I$1:$IX$303,Данные!$A37,AZ$642)),INDEX(Данные!$I$1:$IX$303,Данные!$A37,AZ$642)-Данные!$G37-AZ$643+IF($F$6="Использовать поправку",BT375,0),#N/A)</f>
        <v>#N/A</v>
      </c>
      <c r="BA375" s="64" t="e">
        <f>IF(ISNUMBER(INDEX(Данные!$I$1:$IX$303,Данные!$A37,BA$642)),INDEX(Данные!$I$1:$IX$303,Данные!$A37,BA$642)-Данные!$H37-BA$643+IF($F$6="Использовать поправку",BU375,0),#N/A)</f>
        <v>#N/A</v>
      </c>
      <c r="BB375" s="62" t="str">
        <f t="shared" si="798"/>
        <v/>
      </c>
      <c r="BC375" s="63" t="e">
        <f>IF(ISNUMBER(INDEX(Данные!$I$1:$IX$303,Данные!$A37,BC$642)),INDEX(Данные!$I$1:$IX$303,Данные!$A37,BC$642)-Данные!$G37-BC$643+IF($F$7="Использовать поправку",BT375,0),#N/A)</f>
        <v>#N/A</v>
      </c>
      <c r="BD375" s="64" t="e">
        <f>IF(ISNUMBER(INDEX(Данные!$I$1:$IX$303,Данные!$A37,BD$642)),INDEX(Данные!$I$1:$IX$303,Данные!$A37,BD$642)-Данные!$H37-BD$643+IF($F$7="Использовать поправку",BU375,0),#N/A)</f>
        <v>#N/A</v>
      </c>
      <c r="BE375" s="62" t="str">
        <f t="shared" si="799"/>
        <v/>
      </c>
      <c r="BF375" s="63" t="e">
        <f>IF(ISNUMBER(INDEX(Данные!$I$1:$IX$303,Данные!$A37,BF$642)),INDEX(Данные!$I$1:$IX$303,Данные!$A37,BF$642)-Данные!$G37-BF$643+IF($F$8="Использовать поправку",BT375,0),#N/A)</f>
        <v>#N/A</v>
      </c>
      <c r="BG375" s="64" t="e">
        <f>IF(ISNUMBER(INDEX(Данные!$I$1:$IX$303,Данные!$A37,BG$642)),INDEX(Данные!$I$1:$IX$303,Данные!$A37,BG$642)-Данные!$H37-BG$643+IF($F$8="Использовать поправку",BU375,0),#N/A)</f>
        <v>#N/A</v>
      </c>
      <c r="BH375" s="62" t="str">
        <f t="shared" si="800"/>
        <v/>
      </c>
      <c r="BI375" s="63" t="e">
        <f>IF(ISNUMBER(INDEX(Данные!$I$1:$IX$303,Данные!$A37,BI$642)),INDEX(Данные!$I$1:$IX$303,Данные!$A37,BI$642)-Данные!$G37-BI$643+IF($F$9="Использовать поправку",BT375,0),#N/A)</f>
        <v>#N/A</v>
      </c>
      <c r="BJ375" s="64" t="e">
        <f>IF(ISNUMBER(INDEX(Данные!$I$1:$IX$303,Данные!$A37,BJ$642)),INDEX(Данные!$I$1:$IX$303,Данные!$A37,BJ$642)-Данные!$H37-BJ$643+IF($F$9="Использовать поправку",BU375,0),#N/A)</f>
        <v>#N/A</v>
      </c>
      <c r="BK375" s="62" t="str">
        <f t="shared" si="801"/>
        <v/>
      </c>
      <c r="BL375" s="63" t="e">
        <f>IF(ISNUMBER(INDEX(Данные!$I$1:$IX$303,Данные!$A37,BL$642)),INDEX(Данные!$I$1:$IX$303,Данные!$A37,BL$642)-Данные!$G37-BL$643+IF($F$10="Использовать поправку",BT375,0),#N/A)</f>
        <v>#N/A</v>
      </c>
      <c r="BM375" s="64" t="e">
        <f>IF(ISNUMBER(INDEX(Данные!$I$1:$IX$303,Данные!$A37,BM$642)),INDEX(Данные!$I$1:$IX$303,Данные!$A37,BM$642)-Данные!$H37-BM$643+IF($F$10="Использовать поправку",BU375,0),#N/A)</f>
        <v>#N/A</v>
      </c>
      <c r="BN375" s="62" t="str">
        <f t="shared" si="802"/>
        <v/>
      </c>
      <c r="BO375" s="63" t="e">
        <f>IF(ISNUMBER(INDEX(Данные!$I$1:$IX$303,Данные!$A37,BO$642)),INDEX(Данные!$I$1:$IX$303,Данные!$A37,BO$642)-Данные!$G37-BO$643+IF($F$11="Использовать поправку",BT375,0),#N/A)</f>
        <v>#N/A</v>
      </c>
      <c r="BP375" s="64" t="e">
        <f>IF(ISNUMBER(INDEX(Данные!$I$1:$IX$303,Данные!$A37,BP$642)),INDEX(Данные!$I$1:$IX$303,Данные!$A37,BP$642)-Данные!$H37-BP$643+IF($F$11="Использовать поправку",BU375,0),#N/A)</f>
        <v>#N/A</v>
      </c>
      <c r="BQ375" s="62" t="str">
        <f t="shared" si="803"/>
        <v/>
      </c>
      <c r="BR375" s="63" t="e">
        <f>IF(ISNUMBER(INDEX(Данные!$I$1:$IX$303,Данные!$A37,BR$642)),INDEX(Данные!$I$1:$IX$303,Данные!$A37,BR$642)-Данные!$G37-BR$643+IF($F$12="Использовать поправку",BT375,0),#N/A)</f>
        <v>#N/A</v>
      </c>
      <c r="BS375" s="64" t="e">
        <f>IF(ISNUMBER(INDEX(Данные!$I$1:$IX$303,Данные!$A37,BS$642)),INDEX(Данные!$I$1:$IX$303,Данные!$A37,BS$642)-Данные!$H37-BS$643+IF($F$12="Использовать поправку",BU375,0),#N/A)</f>
        <v>#N/A</v>
      </c>
      <c r="BT375" s="100" t="e">
        <f>INDEX(Данные!$I$1:$IX$303,Данные!$A37,BT$642+8)-INDEX(Данные!$I$1:$IX$303,Данные!$A37,BT$643+8)</f>
        <v>#VALUE!</v>
      </c>
      <c r="BU375" s="101" t="e">
        <f>INDEX(Данные!$I$1:$IX$303,Данные!$A37,BU$642+9)-INDEX(Данные!$I$1:$IX$303,Данные!$A37,BU$643+9)</f>
        <v>#VALUE!</v>
      </c>
    </row>
    <row r="376" spans="7:73" x14ac:dyDescent="0.25">
      <c r="G376" s="61">
        <v>17.5</v>
      </c>
      <c r="H376" s="62" t="str">
        <f t="shared" si="784"/>
        <v/>
      </c>
      <c r="I376" s="63" t="e">
        <f>IF(ISNUMBER(INDEX(Данные!$I$1:$IX$303,Данные!$A38,I$642)),INDEX(Данные!$I$1:$IX$303,Данные!$A38,I$642)-Данные!$E38+IF($F$3="Использовать поправку",AL376,0),#N/A)</f>
        <v>#N/A</v>
      </c>
      <c r="J376" s="64" t="e">
        <f>IF(ISNUMBER(INDEX(Данные!$I$1:$IX$303,Данные!$A38,J$642)),INDEX(Данные!$I$1:$IX$303,Данные!$A38,J$642)-Данные!$F38+IF($F$3="Использовать поправку",AM376,0),#N/A)</f>
        <v>#N/A</v>
      </c>
      <c r="K376" s="62" t="str">
        <f t="shared" si="785"/>
        <v/>
      </c>
      <c r="L376" s="63" t="e">
        <f>IF(ISNUMBER(INDEX(Данные!$I$1:$IX$303,Данные!$A38,L$642)),INDEX(Данные!$I$1:$IX$303,Данные!$A38,L$642)-Данные!$E38+IF($F$4="Использовать поправку",AL376,0),#N/A)</f>
        <v>#N/A</v>
      </c>
      <c r="M376" s="64" t="e">
        <f>IF(ISNUMBER(INDEX(Данные!$I$1:$IX$303,Данные!$A38,M$642)),INDEX(Данные!$I$1:$IX$303,Данные!$A38,M$642)-Данные!$F38+IF($F$4="Использовать поправку",AM376,0),#N/A)</f>
        <v>#N/A</v>
      </c>
      <c r="N376" s="62" t="str">
        <f t="shared" si="786"/>
        <v/>
      </c>
      <c r="O376" s="63" t="e">
        <f>IF(ISNUMBER(INDEX(Данные!$I$1:$IX$303,Данные!$A38,O$642)),INDEX(Данные!$I$1:$IX$303,Данные!$A38,O$642)-Данные!$E38+IF($F$5="Использовать поправку",AL376,0),#N/A)</f>
        <v>#N/A</v>
      </c>
      <c r="P376" s="64" t="e">
        <f>IF(ISNUMBER(INDEX(Данные!$I$1:$IX$303,Данные!$A38,P$642)),INDEX(Данные!$I$1:$IX$303,Данные!$A38,P$642)-Данные!$F38+IF($F$5="Использовать поправку",AM376,0),#N/A)</f>
        <v>#N/A</v>
      </c>
      <c r="Q376" s="62" t="str">
        <f t="shared" si="787"/>
        <v/>
      </c>
      <c r="R376" s="63" t="e">
        <f>IF(ISNUMBER(INDEX(Данные!$I$1:$IX$303,Данные!$A38,R$642)),INDEX(Данные!$I$1:$IX$303,Данные!$A38,R$642)-Данные!$E38+IF($F$6="Использовать поправку",AL376,0),#N/A)</f>
        <v>#N/A</v>
      </c>
      <c r="S376" s="64" t="e">
        <f>IF(ISNUMBER(INDEX(Данные!$I$1:$IX$303,Данные!$A38,S$642)),INDEX(Данные!$I$1:$IX$303,Данные!$A38,S$642)-Данные!$F38+IF($F$6="Использовать поправку",AM376,0),#N/A)</f>
        <v>#N/A</v>
      </c>
      <c r="T376" s="62" t="str">
        <f t="shared" si="788"/>
        <v/>
      </c>
      <c r="U376" s="63" t="e">
        <f>IF(ISNUMBER(INDEX(Данные!$I$1:$IX$303,Данные!$A38,U$642)),INDEX(Данные!$I$1:$IX$303,Данные!$A38,U$642)-Данные!$E38+IF($F$7="Использовать поправку",AL376,0),#N/A)</f>
        <v>#N/A</v>
      </c>
      <c r="V376" s="64" t="e">
        <f>IF(ISNUMBER(INDEX(Данные!$I$1:$IX$303,Данные!$A38,V$642)),INDEX(Данные!$I$1:$IX$303,Данные!$A38,V$642)-Данные!$F38+IF($F$7="Использовать поправку",AM376,0),#N/A)</f>
        <v>#N/A</v>
      </c>
      <c r="W376" s="62" t="str">
        <f t="shared" si="789"/>
        <v/>
      </c>
      <c r="X376" s="63" t="e">
        <f>IF(ISNUMBER(INDEX(Данные!$I$1:$IX$303,Данные!$A38,X$642)),INDEX(Данные!$I$1:$IX$303,Данные!$A38,X$642)-Данные!$E38+IF($F$8="Использовать поправку",AL376,0),#N/A)</f>
        <v>#N/A</v>
      </c>
      <c r="Y376" s="64" t="e">
        <f>IF(ISNUMBER(INDEX(Данные!$I$1:$IX$303,Данные!$A38,Y$642)),INDEX(Данные!$I$1:$IX$303,Данные!$A38,Y$642)-Данные!$F38+IF($F$8="Использовать поправку",AM376,0),#N/A)</f>
        <v>#N/A</v>
      </c>
      <c r="Z376" s="62" t="str">
        <f t="shared" si="790"/>
        <v/>
      </c>
      <c r="AA376" s="63" t="e">
        <f>IF(ISNUMBER(INDEX(Данные!$I$1:$IX$303,Данные!$A38,AA$642)),INDEX(Данные!$I$1:$IX$303,Данные!$A38,AA$642)-Данные!$E38+IF($F$9="Использовать поправку",AL376,0),#N/A)</f>
        <v>#N/A</v>
      </c>
      <c r="AB376" s="64" t="e">
        <f>IF(ISNUMBER(INDEX(Данные!$I$1:$IX$303,Данные!$A38,AB$642)),INDEX(Данные!$I$1:$IX$303,Данные!$A38,AB$642)-Данные!$F38+IF($F$9="Использовать поправку",AM376,0),#N/A)</f>
        <v>#N/A</v>
      </c>
      <c r="AC376" s="62" t="str">
        <f t="shared" si="791"/>
        <v/>
      </c>
      <c r="AD376" s="63" t="e">
        <f>IF(ISNUMBER(INDEX(Данные!$I$1:$IX$303,Данные!$A38,AD$642)),INDEX(Данные!$I$1:$IX$303,Данные!$A38,AD$642)-Данные!$E38+IF($F$10="Использовать поправку",AL376,0),#N/A)</f>
        <v>#N/A</v>
      </c>
      <c r="AE376" s="64" t="e">
        <f>IF(ISNUMBER(INDEX(Данные!$I$1:$IX$303,Данные!$A38,AE$642)),INDEX(Данные!$I$1:$IX$303,Данные!$A38,AE$642)-Данные!$F38+IF($F$10="Использовать поправку",AM376,0),#N/A)</f>
        <v>#N/A</v>
      </c>
      <c r="AF376" s="62" t="str">
        <f t="shared" si="792"/>
        <v/>
      </c>
      <c r="AG376" s="63" t="e">
        <f>IF(ISNUMBER(INDEX(Данные!$I$1:$IX$303,Данные!$A38,AG$642)),INDEX(Данные!$I$1:$IX$303,Данные!$A38,AG$642)-Данные!$E38+IF($F$11="Использовать поправку",AL376,0),#N/A)</f>
        <v>#N/A</v>
      </c>
      <c r="AH376" s="64" t="e">
        <f>IF(ISNUMBER(INDEX(Данные!$I$1:$IX$303,Данные!$A38,AH$642)),INDEX(Данные!$I$1:$IX$303,Данные!$A38,AH$642)-Данные!$F38+IF($F$11="Использовать поправку",AM376,0),#N/A)</f>
        <v>#N/A</v>
      </c>
      <c r="AI376" s="62" t="str">
        <f t="shared" si="793"/>
        <v/>
      </c>
      <c r="AJ376" s="63" t="e">
        <f>IF(ISNUMBER(INDEX(Данные!$I$1:$IX$303,Данные!$A38,AJ$642)),INDEX(Данные!$I$1:$IX$303,Данные!$A38,AJ$642)-Данные!$E38+IF($F$12="Использовать поправку",AL376,0),#N/A)</f>
        <v>#N/A</v>
      </c>
      <c r="AK376" s="96" t="e">
        <f>IF(ISNUMBER(INDEX(Данные!$I$1:$IX$303,Данные!$A38,AK$642)),INDEX(Данные!$I$1:$IX$303,Данные!$A38,AK$642)-Данные!$F38+IF($F$12="Использовать поправку",AM376,0),#N/A)</f>
        <v>#N/A</v>
      </c>
      <c r="AL376" s="100" t="e">
        <f>INDEX(Данные!$I$1:$IX$303,Данные!$A38,AL$642+4)-INDEX(Данные!$I$1:$IX$303,Данные!$A38,AL$643+4)</f>
        <v>#VALUE!</v>
      </c>
      <c r="AM376" s="101" t="e">
        <f>INDEX(Данные!$I$1:$IX$303,Данные!$A38,AM$642+5)-INDEX(Данные!$I$1:$IX$303,Данные!$A38,AM$643+5)</f>
        <v>#VALUE!</v>
      </c>
      <c r="AO376" s="61">
        <v>17.5</v>
      </c>
      <c r="AP376" s="62" t="str">
        <f t="shared" si="794"/>
        <v/>
      </c>
      <c r="AQ376" s="63" t="e">
        <f>IF(ISNUMBER(INDEX(Данные!$I$1:$IX$303,Данные!$A38,AQ$642)),INDEX(Данные!$I$1:$IX$303,Данные!$A38,AQ$642)-Данные!$G38-AQ$643+IF($F$3="Использовать поправку",BT376,0),#N/A)</f>
        <v>#N/A</v>
      </c>
      <c r="AR376" s="64" t="e">
        <f>IF(ISNUMBER(INDEX(Данные!$I$1:$IX$303,Данные!$A38,AR$642)),INDEX(Данные!$I$1:$IX$303,Данные!$A38,AR$642)-Данные!$H38-AR$643+IF($F$3="Использовать поправку",BU376,0),#N/A)</f>
        <v>#N/A</v>
      </c>
      <c r="AS376" s="62" t="str">
        <f t="shared" si="795"/>
        <v/>
      </c>
      <c r="AT376" s="63" t="e">
        <f>IF(ISNUMBER(INDEX(Данные!$I$1:$IX$303,Данные!$A38,AT$642)),INDEX(Данные!$I$1:$IX$303,Данные!$A38,AT$642)-Данные!$G38-AT$643+IF($F$4="Использовать поправку",BT376,0),#N/A)</f>
        <v>#N/A</v>
      </c>
      <c r="AU376" s="64" t="e">
        <f>IF(ISNUMBER(INDEX(Данные!$I$1:$IX$303,Данные!$A38,AU$642)),INDEX(Данные!$I$1:$IX$303,Данные!$A38,AU$642)-Данные!$H38-AU$643+IF($F$4="Использовать поправку",BU376,0),#N/A)</f>
        <v>#N/A</v>
      </c>
      <c r="AV376" s="62" t="str">
        <f t="shared" si="796"/>
        <v/>
      </c>
      <c r="AW376" s="63" t="e">
        <f>IF(ISNUMBER(INDEX(Данные!$I$1:$IX$303,Данные!$A38,AW$642)),INDEX(Данные!$I$1:$IX$303,Данные!$A38,AW$642)-Данные!$G38-AW$643+IF($F$5="Использовать поправку",BT376,0),#N/A)</f>
        <v>#N/A</v>
      </c>
      <c r="AX376" s="64" t="e">
        <f>IF(ISNUMBER(INDEX(Данные!$I$1:$IX$303,Данные!$A38,AX$642)),INDEX(Данные!$I$1:$IX$303,Данные!$A38,AX$642)-Данные!$H38-AX$643+IF($F$5="Использовать поправку",BU376,0),#N/A)</f>
        <v>#N/A</v>
      </c>
      <c r="AY376" s="62" t="str">
        <f t="shared" si="797"/>
        <v/>
      </c>
      <c r="AZ376" s="63" t="e">
        <f>IF(ISNUMBER(INDEX(Данные!$I$1:$IX$303,Данные!$A38,AZ$642)),INDEX(Данные!$I$1:$IX$303,Данные!$A38,AZ$642)-Данные!$G38-AZ$643+IF($F$6="Использовать поправку",BT376,0),#N/A)</f>
        <v>#N/A</v>
      </c>
      <c r="BA376" s="64" t="e">
        <f>IF(ISNUMBER(INDEX(Данные!$I$1:$IX$303,Данные!$A38,BA$642)),INDEX(Данные!$I$1:$IX$303,Данные!$A38,BA$642)-Данные!$H38-BA$643+IF($F$6="Использовать поправку",BU376,0),#N/A)</f>
        <v>#N/A</v>
      </c>
      <c r="BB376" s="62" t="str">
        <f t="shared" si="798"/>
        <v/>
      </c>
      <c r="BC376" s="63" t="e">
        <f>IF(ISNUMBER(INDEX(Данные!$I$1:$IX$303,Данные!$A38,BC$642)),INDEX(Данные!$I$1:$IX$303,Данные!$A38,BC$642)-Данные!$G38-BC$643+IF($F$7="Использовать поправку",BT376,0),#N/A)</f>
        <v>#N/A</v>
      </c>
      <c r="BD376" s="64" t="e">
        <f>IF(ISNUMBER(INDEX(Данные!$I$1:$IX$303,Данные!$A38,BD$642)),INDEX(Данные!$I$1:$IX$303,Данные!$A38,BD$642)-Данные!$H38-BD$643+IF($F$7="Использовать поправку",BU376,0),#N/A)</f>
        <v>#N/A</v>
      </c>
      <c r="BE376" s="62" t="str">
        <f t="shared" si="799"/>
        <v/>
      </c>
      <c r="BF376" s="63" t="e">
        <f>IF(ISNUMBER(INDEX(Данные!$I$1:$IX$303,Данные!$A38,BF$642)),INDEX(Данные!$I$1:$IX$303,Данные!$A38,BF$642)-Данные!$G38-BF$643+IF($F$8="Использовать поправку",BT376,0),#N/A)</f>
        <v>#N/A</v>
      </c>
      <c r="BG376" s="64" t="e">
        <f>IF(ISNUMBER(INDEX(Данные!$I$1:$IX$303,Данные!$A38,BG$642)),INDEX(Данные!$I$1:$IX$303,Данные!$A38,BG$642)-Данные!$H38-BG$643+IF($F$8="Использовать поправку",BU376,0),#N/A)</f>
        <v>#N/A</v>
      </c>
      <c r="BH376" s="62" t="str">
        <f t="shared" si="800"/>
        <v/>
      </c>
      <c r="BI376" s="63" t="e">
        <f>IF(ISNUMBER(INDEX(Данные!$I$1:$IX$303,Данные!$A38,BI$642)),INDEX(Данные!$I$1:$IX$303,Данные!$A38,BI$642)-Данные!$G38-BI$643+IF($F$9="Использовать поправку",BT376,0),#N/A)</f>
        <v>#N/A</v>
      </c>
      <c r="BJ376" s="64" t="e">
        <f>IF(ISNUMBER(INDEX(Данные!$I$1:$IX$303,Данные!$A38,BJ$642)),INDEX(Данные!$I$1:$IX$303,Данные!$A38,BJ$642)-Данные!$H38-BJ$643+IF($F$9="Использовать поправку",BU376,0),#N/A)</f>
        <v>#N/A</v>
      </c>
      <c r="BK376" s="62" t="str">
        <f t="shared" si="801"/>
        <v/>
      </c>
      <c r="BL376" s="63" t="e">
        <f>IF(ISNUMBER(INDEX(Данные!$I$1:$IX$303,Данные!$A38,BL$642)),INDEX(Данные!$I$1:$IX$303,Данные!$A38,BL$642)-Данные!$G38-BL$643+IF($F$10="Использовать поправку",BT376,0),#N/A)</f>
        <v>#N/A</v>
      </c>
      <c r="BM376" s="64" t="e">
        <f>IF(ISNUMBER(INDEX(Данные!$I$1:$IX$303,Данные!$A38,BM$642)),INDEX(Данные!$I$1:$IX$303,Данные!$A38,BM$642)-Данные!$H38-BM$643+IF($F$10="Использовать поправку",BU376,0),#N/A)</f>
        <v>#N/A</v>
      </c>
      <c r="BN376" s="62" t="str">
        <f t="shared" si="802"/>
        <v/>
      </c>
      <c r="BO376" s="63" t="e">
        <f>IF(ISNUMBER(INDEX(Данные!$I$1:$IX$303,Данные!$A38,BO$642)),INDEX(Данные!$I$1:$IX$303,Данные!$A38,BO$642)-Данные!$G38-BO$643+IF($F$11="Использовать поправку",BT376,0),#N/A)</f>
        <v>#N/A</v>
      </c>
      <c r="BP376" s="64" t="e">
        <f>IF(ISNUMBER(INDEX(Данные!$I$1:$IX$303,Данные!$A38,BP$642)),INDEX(Данные!$I$1:$IX$303,Данные!$A38,BP$642)-Данные!$H38-BP$643+IF($F$11="Использовать поправку",BU376,0),#N/A)</f>
        <v>#N/A</v>
      </c>
      <c r="BQ376" s="62" t="str">
        <f t="shared" si="803"/>
        <v/>
      </c>
      <c r="BR376" s="63" t="e">
        <f>IF(ISNUMBER(INDEX(Данные!$I$1:$IX$303,Данные!$A38,BR$642)),INDEX(Данные!$I$1:$IX$303,Данные!$A38,BR$642)-Данные!$G38-BR$643+IF($F$12="Использовать поправку",BT376,0),#N/A)</f>
        <v>#N/A</v>
      </c>
      <c r="BS376" s="64" t="e">
        <f>IF(ISNUMBER(INDEX(Данные!$I$1:$IX$303,Данные!$A38,BS$642)),INDEX(Данные!$I$1:$IX$303,Данные!$A38,BS$642)-Данные!$H38-BS$643+IF($F$12="Использовать поправку",BU376,0),#N/A)</f>
        <v>#N/A</v>
      </c>
      <c r="BT376" s="100" t="e">
        <f>INDEX(Данные!$I$1:$IX$303,Данные!$A38,BT$642+8)-INDEX(Данные!$I$1:$IX$303,Данные!$A38,BT$643+8)</f>
        <v>#VALUE!</v>
      </c>
      <c r="BU376" s="101" t="e">
        <f>INDEX(Данные!$I$1:$IX$303,Данные!$A38,BU$642+9)-INDEX(Данные!$I$1:$IX$303,Данные!$A38,BU$643+9)</f>
        <v>#VALUE!</v>
      </c>
    </row>
    <row r="377" spans="7:73" x14ac:dyDescent="0.25">
      <c r="G377" s="61">
        <v>18</v>
      </c>
      <c r="H377" s="62" t="str">
        <f t="shared" si="784"/>
        <v/>
      </c>
      <c r="I377" s="63" t="e">
        <f>IF(ISNUMBER(INDEX(Данные!$I$1:$IX$303,Данные!$A39,I$642)),INDEX(Данные!$I$1:$IX$303,Данные!$A39,I$642)-Данные!$E39+IF($F$3="Использовать поправку",AL377,0),#N/A)</f>
        <v>#N/A</v>
      </c>
      <c r="J377" s="64" t="e">
        <f>IF(ISNUMBER(INDEX(Данные!$I$1:$IX$303,Данные!$A39,J$642)),INDEX(Данные!$I$1:$IX$303,Данные!$A39,J$642)-Данные!$F39+IF($F$3="Использовать поправку",AM377,0),#N/A)</f>
        <v>#N/A</v>
      </c>
      <c r="K377" s="62" t="str">
        <f t="shared" si="785"/>
        <v/>
      </c>
      <c r="L377" s="63" t="e">
        <f>IF(ISNUMBER(INDEX(Данные!$I$1:$IX$303,Данные!$A39,L$642)),INDEX(Данные!$I$1:$IX$303,Данные!$A39,L$642)-Данные!$E39+IF($F$4="Использовать поправку",AL377,0),#N/A)</f>
        <v>#N/A</v>
      </c>
      <c r="M377" s="64" t="e">
        <f>IF(ISNUMBER(INDEX(Данные!$I$1:$IX$303,Данные!$A39,M$642)),INDEX(Данные!$I$1:$IX$303,Данные!$A39,M$642)-Данные!$F39+IF($F$4="Использовать поправку",AM377,0),#N/A)</f>
        <v>#N/A</v>
      </c>
      <c r="N377" s="62" t="str">
        <f t="shared" si="786"/>
        <v/>
      </c>
      <c r="O377" s="63" t="e">
        <f>IF(ISNUMBER(INDEX(Данные!$I$1:$IX$303,Данные!$A39,O$642)),INDEX(Данные!$I$1:$IX$303,Данные!$A39,O$642)-Данные!$E39+IF($F$5="Использовать поправку",AL377,0),#N/A)</f>
        <v>#N/A</v>
      </c>
      <c r="P377" s="64" t="e">
        <f>IF(ISNUMBER(INDEX(Данные!$I$1:$IX$303,Данные!$A39,P$642)),INDEX(Данные!$I$1:$IX$303,Данные!$A39,P$642)-Данные!$F39+IF($F$5="Использовать поправку",AM377,0),#N/A)</f>
        <v>#N/A</v>
      </c>
      <c r="Q377" s="62" t="str">
        <f t="shared" si="787"/>
        <v/>
      </c>
      <c r="R377" s="63" t="e">
        <f>IF(ISNUMBER(INDEX(Данные!$I$1:$IX$303,Данные!$A39,R$642)),INDEX(Данные!$I$1:$IX$303,Данные!$A39,R$642)-Данные!$E39+IF($F$6="Использовать поправку",AL377,0),#N/A)</f>
        <v>#N/A</v>
      </c>
      <c r="S377" s="64" t="e">
        <f>IF(ISNUMBER(INDEX(Данные!$I$1:$IX$303,Данные!$A39,S$642)),INDEX(Данные!$I$1:$IX$303,Данные!$A39,S$642)-Данные!$F39+IF($F$6="Использовать поправку",AM377,0),#N/A)</f>
        <v>#N/A</v>
      </c>
      <c r="T377" s="62" t="str">
        <f t="shared" si="788"/>
        <v/>
      </c>
      <c r="U377" s="63" t="e">
        <f>IF(ISNUMBER(INDEX(Данные!$I$1:$IX$303,Данные!$A39,U$642)),INDEX(Данные!$I$1:$IX$303,Данные!$A39,U$642)-Данные!$E39+IF($F$7="Использовать поправку",AL377,0),#N/A)</f>
        <v>#N/A</v>
      </c>
      <c r="V377" s="64" t="e">
        <f>IF(ISNUMBER(INDEX(Данные!$I$1:$IX$303,Данные!$A39,V$642)),INDEX(Данные!$I$1:$IX$303,Данные!$A39,V$642)-Данные!$F39+IF($F$7="Использовать поправку",AM377,0),#N/A)</f>
        <v>#N/A</v>
      </c>
      <c r="W377" s="62" t="str">
        <f t="shared" si="789"/>
        <v/>
      </c>
      <c r="X377" s="63" t="e">
        <f>IF(ISNUMBER(INDEX(Данные!$I$1:$IX$303,Данные!$A39,X$642)),INDEX(Данные!$I$1:$IX$303,Данные!$A39,X$642)-Данные!$E39+IF($F$8="Использовать поправку",AL377,0),#N/A)</f>
        <v>#N/A</v>
      </c>
      <c r="Y377" s="64" t="e">
        <f>IF(ISNUMBER(INDEX(Данные!$I$1:$IX$303,Данные!$A39,Y$642)),INDEX(Данные!$I$1:$IX$303,Данные!$A39,Y$642)-Данные!$F39+IF($F$8="Использовать поправку",AM377,0),#N/A)</f>
        <v>#N/A</v>
      </c>
      <c r="Z377" s="62" t="str">
        <f t="shared" si="790"/>
        <v/>
      </c>
      <c r="AA377" s="63" t="e">
        <f>IF(ISNUMBER(INDEX(Данные!$I$1:$IX$303,Данные!$A39,AA$642)),INDEX(Данные!$I$1:$IX$303,Данные!$A39,AA$642)-Данные!$E39+IF($F$9="Использовать поправку",AL377,0),#N/A)</f>
        <v>#N/A</v>
      </c>
      <c r="AB377" s="64" t="e">
        <f>IF(ISNUMBER(INDEX(Данные!$I$1:$IX$303,Данные!$A39,AB$642)),INDEX(Данные!$I$1:$IX$303,Данные!$A39,AB$642)-Данные!$F39+IF($F$9="Использовать поправку",AM377,0),#N/A)</f>
        <v>#N/A</v>
      </c>
      <c r="AC377" s="62" t="str">
        <f t="shared" si="791"/>
        <v/>
      </c>
      <c r="AD377" s="63" t="e">
        <f>IF(ISNUMBER(INDEX(Данные!$I$1:$IX$303,Данные!$A39,AD$642)),INDEX(Данные!$I$1:$IX$303,Данные!$A39,AD$642)-Данные!$E39+IF($F$10="Использовать поправку",AL377,0),#N/A)</f>
        <v>#N/A</v>
      </c>
      <c r="AE377" s="64" t="e">
        <f>IF(ISNUMBER(INDEX(Данные!$I$1:$IX$303,Данные!$A39,AE$642)),INDEX(Данные!$I$1:$IX$303,Данные!$A39,AE$642)-Данные!$F39+IF($F$10="Использовать поправку",AM377,0),#N/A)</f>
        <v>#N/A</v>
      </c>
      <c r="AF377" s="62" t="str">
        <f t="shared" si="792"/>
        <v/>
      </c>
      <c r="AG377" s="63" t="e">
        <f>IF(ISNUMBER(INDEX(Данные!$I$1:$IX$303,Данные!$A39,AG$642)),INDEX(Данные!$I$1:$IX$303,Данные!$A39,AG$642)-Данные!$E39+IF($F$11="Использовать поправку",AL377,0),#N/A)</f>
        <v>#N/A</v>
      </c>
      <c r="AH377" s="64" t="e">
        <f>IF(ISNUMBER(INDEX(Данные!$I$1:$IX$303,Данные!$A39,AH$642)),INDEX(Данные!$I$1:$IX$303,Данные!$A39,AH$642)-Данные!$F39+IF($F$11="Использовать поправку",AM377,0),#N/A)</f>
        <v>#N/A</v>
      </c>
      <c r="AI377" s="62" t="str">
        <f t="shared" si="793"/>
        <v/>
      </c>
      <c r="AJ377" s="63" t="e">
        <f>IF(ISNUMBER(INDEX(Данные!$I$1:$IX$303,Данные!$A39,AJ$642)),INDEX(Данные!$I$1:$IX$303,Данные!$A39,AJ$642)-Данные!$E39+IF($F$12="Использовать поправку",AL377,0),#N/A)</f>
        <v>#N/A</v>
      </c>
      <c r="AK377" s="96" t="e">
        <f>IF(ISNUMBER(INDEX(Данные!$I$1:$IX$303,Данные!$A39,AK$642)),INDEX(Данные!$I$1:$IX$303,Данные!$A39,AK$642)-Данные!$F39+IF($F$12="Использовать поправку",AM377,0),#N/A)</f>
        <v>#N/A</v>
      </c>
      <c r="AL377" s="100" t="e">
        <f>INDEX(Данные!$I$1:$IX$303,Данные!$A39,AL$642+4)-INDEX(Данные!$I$1:$IX$303,Данные!$A39,AL$643+4)</f>
        <v>#VALUE!</v>
      </c>
      <c r="AM377" s="101" t="e">
        <f>INDEX(Данные!$I$1:$IX$303,Данные!$A39,AM$642+5)-INDEX(Данные!$I$1:$IX$303,Данные!$A39,AM$643+5)</f>
        <v>#VALUE!</v>
      </c>
      <c r="AO377" s="61">
        <v>18</v>
      </c>
      <c r="AP377" s="62" t="str">
        <f t="shared" si="794"/>
        <v/>
      </c>
      <c r="AQ377" s="63" t="e">
        <f>IF(ISNUMBER(INDEX(Данные!$I$1:$IX$303,Данные!$A39,AQ$642)),INDEX(Данные!$I$1:$IX$303,Данные!$A39,AQ$642)-Данные!$G39-AQ$643+IF($F$3="Использовать поправку",BT377,0),#N/A)</f>
        <v>#N/A</v>
      </c>
      <c r="AR377" s="64" t="e">
        <f>IF(ISNUMBER(INDEX(Данные!$I$1:$IX$303,Данные!$A39,AR$642)),INDEX(Данные!$I$1:$IX$303,Данные!$A39,AR$642)-Данные!$H39-AR$643+IF($F$3="Использовать поправку",BU377,0),#N/A)</f>
        <v>#N/A</v>
      </c>
      <c r="AS377" s="62" t="str">
        <f t="shared" si="795"/>
        <v/>
      </c>
      <c r="AT377" s="63" t="e">
        <f>IF(ISNUMBER(INDEX(Данные!$I$1:$IX$303,Данные!$A39,AT$642)),INDEX(Данные!$I$1:$IX$303,Данные!$A39,AT$642)-Данные!$G39-AT$643+IF($F$4="Использовать поправку",BT377,0),#N/A)</f>
        <v>#N/A</v>
      </c>
      <c r="AU377" s="64" t="e">
        <f>IF(ISNUMBER(INDEX(Данные!$I$1:$IX$303,Данные!$A39,AU$642)),INDEX(Данные!$I$1:$IX$303,Данные!$A39,AU$642)-Данные!$H39-AU$643+IF($F$4="Использовать поправку",BU377,0),#N/A)</f>
        <v>#N/A</v>
      </c>
      <c r="AV377" s="62" t="str">
        <f t="shared" si="796"/>
        <v/>
      </c>
      <c r="AW377" s="63" t="e">
        <f>IF(ISNUMBER(INDEX(Данные!$I$1:$IX$303,Данные!$A39,AW$642)),INDEX(Данные!$I$1:$IX$303,Данные!$A39,AW$642)-Данные!$G39-AW$643+IF($F$5="Использовать поправку",BT377,0),#N/A)</f>
        <v>#N/A</v>
      </c>
      <c r="AX377" s="64" t="e">
        <f>IF(ISNUMBER(INDEX(Данные!$I$1:$IX$303,Данные!$A39,AX$642)),INDEX(Данные!$I$1:$IX$303,Данные!$A39,AX$642)-Данные!$H39-AX$643+IF($F$5="Использовать поправку",BU377,0),#N/A)</f>
        <v>#N/A</v>
      </c>
      <c r="AY377" s="62" t="str">
        <f t="shared" si="797"/>
        <v/>
      </c>
      <c r="AZ377" s="63" t="e">
        <f>IF(ISNUMBER(INDEX(Данные!$I$1:$IX$303,Данные!$A39,AZ$642)),INDEX(Данные!$I$1:$IX$303,Данные!$A39,AZ$642)-Данные!$G39-AZ$643+IF($F$6="Использовать поправку",BT377,0),#N/A)</f>
        <v>#N/A</v>
      </c>
      <c r="BA377" s="64" t="e">
        <f>IF(ISNUMBER(INDEX(Данные!$I$1:$IX$303,Данные!$A39,BA$642)),INDEX(Данные!$I$1:$IX$303,Данные!$A39,BA$642)-Данные!$H39-BA$643+IF($F$6="Использовать поправку",BU377,0),#N/A)</f>
        <v>#N/A</v>
      </c>
      <c r="BB377" s="62" t="str">
        <f t="shared" si="798"/>
        <v/>
      </c>
      <c r="BC377" s="63" t="e">
        <f>IF(ISNUMBER(INDEX(Данные!$I$1:$IX$303,Данные!$A39,BC$642)),INDEX(Данные!$I$1:$IX$303,Данные!$A39,BC$642)-Данные!$G39-BC$643+IF($F$7="Использовать поправку",BT377,0),#N/A)</f>
        <v>#N/A</v>
      </c>
      <c r="BD377" s="64" t="e">
        <f>IF(ISNUMBER(INDEX(Данные!$I$1:$IX$303,Данные!$A39,BD$642)),INDEX(Данные!$I$1:$IX$303,Данные!$A39,BD$642)-Данные!$H39-BD$643+IF($F$7="Использовать поправку",BU377,0),#N/A)</f>
        <v>#N/A</v>
      </c>
      <c r="BE377" s="62" t="str">
        <f t="shared" si="799"/>
        <v/>
      </c>
      <c r="BF377" s="63" t="e">
        <f>IF(ISNUMBER(INDEX(Данные!$I$1:$IX$303,Данные!$A39,BF$642)),INDEX(Данные!$I$1:$IX$303,Данные!$A39,BF$642)-Данные!$G39-BF$643+IF($F$8="Использовать поправку",BT377,0),#N/A)</f>
        <v>#N/A</v>
      </c>
      <c r="BG377" s="64" t="e">
        <f>IF(ISNUMBER(INDEX(Данные!$I$1:$IX$303,Данные!$A39,BG$642)),INDEX(Данные!$I$1:$IX$303,Данные!$A39,BG$642)-Данные!$H39-BG$643+IF($F$8="Использовать поправку",BU377,0),#N/A)</f>
        <v>#N/A</v>
      </c>
      <c r="BH377" s="62" t="str">
        <f t="shared" si="800"/>
        <v/>
      </c>
      <c r="BI377" s="63" t="e">
        <f>IF(ISNUMBER(INDEX(Данные!$I$1:$IX$303,Данные!$A39,BI$642)),INDEX(Данные!$I$1:$IX$303,Данные!$A39,BI$642)-Данные!$G39-BI$643+IF($F$9="Использовать поправку",BT377,0),#N/A)</f>
        <v>#N/A</v>
      </c>
      <c r="BJ377" s="64" t="e">
        <f>IF(ISNUMBER(INDEX(Данные!$I$1:$IX$303,Данные!$A39,BJ$642)),INDEX(Данные!$I$1:$IX$303,Данные!$A39,BJ$642)-Данные!$H39-BJ$643+IF($F$9="Использовать поправку",BU377,0),#N/A)</f>
        <v>#N/A</v>
      </c>
      <c r="BK377" s="62" t="str">
        <f t="shared" si="801"/>
        <v/>
      </c>
      <c r="BL377" s="63" t="e">
        <f>IF(ISNUMBER(INDEX(Данные!$I$1:$IX$303,Данные!$A39,BL$642)),INDEX(Данные!$I$1:$IX$303,Данные!$A39,BL$642)-Данные!$G39-BL$643+IF($F$10="Использовать поправку",BT377,0),#N/A)</f>
        <v>#N/A</v>
      </c>
      <c r="BM377" s="64" t="e">
        <f>IF(ISNUMBER(INDEX(Данные!$I$1:$IX$303,Данные!$A39,BM$642)),INDEX(Данные!$I$1:$IX$303,Данные!$A39,BM$642)-Данные!$H39-BM$643+IF($F$10="Использовать поправку",BU377,0),#N/A)</f>
        <v>#N/A</v>
      </c>
      <c r="BN377" s="62" t="str">
        <f t="shared" si="802"/>
        <v/>
      </c>
      <c r="BO377" s="63" t="e">
        <f>IF(ISNUMBER(INDEX(Данные!$I$1:$IX$303,Данные!$A39,BO$642)),INDEX(Данные!$I$1:$IX$303,Данные!$A39,BO$642)-Данные!$G39-BO$643+IF($F$11="Использовать поправку",BT377,0),#N/A)</f>
        <v>#N/A</v>
      </c>
      <c r="BP377" s="64" t="e">
        <f>IF(ISNUMBER(INDEX(Данные!$I$1:$IX$303,Данные!$A39,BP$642)),INDEX(Данные!$I$1:$IX$303,Данные!$A39,BP$642)-Данные!$H39-BP$643+IF($F$11="Использовать поправку",BU377,0),#N/A)</f>
        <v>#N/A</v>
      </c>
      <c r="BQ377" s="62" t="str">
        <f t="shared" si="803"/>
        <v/>
      </c>
      <c r="BR377" s="63" t="e">
        <f>IF(ISNUMBER(INDEX(Данные!$I$1:$IX$303,Данные!$A39,BR$642)),INDEX(Данные!$I$1:$IX$303,Данные!$A39,BR$642)-Данные!$G39-BR$643+IF($F$12="Использовать поправку",BT377,0),#N/A)</f>
        <v>#N/A</v>
      </c>
      <c r="BS377" s="64" t="e">
        <f>IF(ISNUMBER(INDEX(Данные!$I$1:$IX$303,Данные!$A39,BS$642)),INDEX(Данные!$I$1:$IX$303,Данные!$A39,BS$642)-Данные!$H39-BS$643+IF($F$12="Использовать поправку",BU377,0),#N/A)</f>
        <v>#N/A</v>
      </c>
      <c r="BT377" s="100" t="e">
        <f>INDEX(Данные!$I$1:$IX$303,Данные!$A39,BT$642+8)-INDEX(Данные!$I$1:$IX$303,Данные!$A39,BT$643+8)</f>
        <v>#VALUE!</v>
      </c>
      <c r="BU377" s="101" t="e">
        <f>INDEX(Данные!$I$1:$IX$303,Данные!$A39,BU$642+9)-INDEX(Данные!$I$1:$IX$303,Данные!$A39,BU$643+9)</f>
        <v>#VALUE!</v>
      </c>
    </row>
    <row r="378" spans="7:73" x14ac:dyDescent="0.25">
      <c r="G378" s="61">
        <v>18.5</v>
      </c>
      <c r="H378" s="62" t="str">
        <f t="shared" si="784"/>
        <v/>
      </c>
      <c r="I378" s="63" t="e">
        <f>IF(ISNUMBER(INDEX(Данные!$I$1:$IX$303,Данные!$A40,I$642)),INDEX(Данные!$I$1:$IX$303,Данные!$A40,I$642)-Данные!$E40+IF($F$3="Использовать поправку",AL378,0),#N/A)</f>
        <v>#N/A</v>
      </c>
      <c r="J378" s="64" t="e">
        <f>IF(ISNUMBER(INDEX(Данные!$I$1:$IX$303,Данные!$A40,J$642)),INDEX(Данные!$I$1:$IX$303,Данные!$A40,J$642)-Данные!$F40+IF($F$3="Использовать поправку",AM378,0),#N/A)</f>
        <v>#N/A</v>
      </c>
      <c r="K378" s="62" t="str">
        <f t="shared" si="785"/>
        <v/>
      </c>
      <c r="L378" s="63" t="e">
        <f>IF(ISNUMBER(INDEX(Данные!$I$1:$IX$303,Данные!$A40,L$642)),INDEX(Данные!$I$1:$IX$303,Данные!$A40,L$642)-Данные!$E40+IF($F$4="Использовать поправку",AL378,0),#N/A)</f>
        <v>#N/A</v>
      </c>
      <c r="M378" s="64" t="e">
        <f>IF(ISNUMBER(INDEX(Данные!$I$1:$IX$303,Данные!$A40,M$642)),INDEX(Данные!$I$1:$IX$303,Данные!$A40,M$642)-Данные!$F40+IF($F$4="Использовать поправку",AM378,0),#N/A)</f>
        <v>#N/A</v>
      </c>
      <c r="N378" s="62" t="str">
        <f t="shared" si="786"/>
        <v/>
      </c>
      <c r="O378" s="63" t="e">
        <f>IF(ISNUMBER(INDEX(Данные!$I$1:$IX$303,Данные!$A40,O$642)),INDEX(Данные!$I$1:$IX$303,Данные!$A40,O$642)-Данные!$E40+IF($F$5="Использовать поправку",AL378,0),#N/A)</f>
        <v>#N/A</v>
      </c>
      <c r="P378" s="64" t="e">
        <f>IF(ISNUMBER(INDEX(Данные!$I$1:$IX$303,Данные!$A40,P$642)),INDEX(Данные!$I$1:$IX$303,Данные!$A40,P$642)-Данные!$F40+IF($F$5="Использовать поправку",AM378,0),#N/A)</f>
        <v>#N/A</v>
      </c>
      <c r="Q378" s="62" t="str">
        <f t="shared" si="787"/>
        <v/>
      </c>
      <c r="R378" s="63" t="e">
        <f>IF(ISNUMBER(INDEX(Данные!$I$1:$IX$303,Данные!$A40,R$642)),INDEX(Данные!$I$1:$IX$303,Данные!$A40,R$642)-Данные!$E40+IF($F$6="Использовать поправку",AL378,0),#N/A)</f>
        <v>#N/A</v>
      </c>
      <c r="S378" s="64" t="e">
        <f>IF(ISNUMBER(INDEX(Данные!$I$1:$IX$303,Данные!$A40,S$642)),INDEX(Данные!$I$1:$IX$303,Данные!$A40,S$642)-Данные!$F40+IF($F$6="Использовать поправку",AM378,0),#N/A)</f>
        <v>#N/A</v>
      </c>
      <c r="T378" s="62" t="str">
        <f t="shared" si="788"/>
        <v/>
      </c>
      <c r="U378" s="63" t="e">
        <f>IF(ISNUMBER(INDEX(Данные!$I$1:$IX$303,Данные!$A40,U$642)),INDEX(Данные!$I$1:$IX$303,Данные!$A40,U$642)-Данные!$E40+IF($F$7="Использовать поправку",AL378,0),#N/A)</f>
        <v>#N/A</v>
      </c>
      <c r="V378" s="64" t="e">
        <f>IF(ISNUMBER(INDEX(Данные!$I$1:$IX$303,Данные!$A40,V$642)),INDEX(Данные!$I$1:$IX$303,Данные!$A40,V$642)-Данные!$F40+IF($F$7="Использовать поправку",AM378,0),#N/A)</f>
        <v>#N/A</v>
      </c>
      <c r="W378" s="62" t="str">
        <f t="shared" si="789"/>
        <v/>
      </c>
      <c r="X378" s="63" t="e">
        <f>IF(ISNUMBER(INDEX(Данные!$I$1:$IX$303,Данные!$A40,X$642)),INDEX(Данные!$I$1:$IX$303,Данные!$A40,X$642)-Данные!$E40+IF($F$8="Использовать поправку",AL378,0),#N/A)</f>
        <v>#N/A</v>
      </c>
      <c r="Y378" s="64" t="e">
        <f>IF(ISNUMBER(INDEX(Данные!$I$1:$IX$303,Данные!$A40,Y$642)),INDEX(Данные!$I$1:$IX$303,Данные!$A40,Y$642)-Данные!$F40+IF($F$8="Использовать поправку",AM378,0),#N/A)</f>
        <v>#N/A</v>
      </c>
      <c r="Z378" s="62" t="str">
        <f t="shared" si="790"/>
        <v/>
      </c>
      <c r="AA378" s="63" t="e">
        <f>IF(ISNUMBER(INDEX(Данные!$I$1:$IX$303,Данные!$A40,AA$642)),INDEX(Данные!$I$1:$IX$303,Данные!$A40,AA$642)-Данные!$E40+IF($F$9="Использовать поправку",AL378,0),#N/A)</f>
        <v>#N/A</v>
      </c>
      <c r="AB378" s="64" t="e">
        <f>IF(ISNUMBER(INDEX(Данные!$I$1:$IX$303,Данные!$A40,AB$642)),INDEX(Данные!$I$1:$IX$303,Данные!$A40,AB$642)-Данные!$F40+IF($F$9="Использовать поправку",AM378,0),#N/A)</f>
        <v>#N/A</v>
      </c>
      <c r="AC378" s="62" t="str">
        <f t="shared" si="791"/>
        <v/>
      </c>
      <c r="AD378" s="63" t="e">
        <f>IF(ISNUMBER(INDEX(Данные!$I$1:$IX$303,Данные!$A40,AD$642)),INDEX(Данные!$I$1:$IX$303,Данные!$A40,AD$642)-Данные!$E40+IF($F$10="Использовать поправку",AL378,0),#N/A)</f>
        <v>#N/A</v>
      </c>
      <c r="AE378" s="64" t="e">
        <f>IF(ISNUMBER(INDEX(Данные!$I$1:$IX$303,Данные!$A40,AE$642)),INDEX(Данные!$I$1:$IX$303,Данные!$A40,AE$642)-Данные!$F40+IF($F$10="Использовать поправку",AM378,0),#N/A)</f>
        <v>#N/A</v>
      </c>
      <c r="AF378" s="62" t="str">
        <f t="shared" si="792"/>
        <v/>
      </c>
      <c r="AG378" s="63" t="e">
        <f>IF(ISNUMBER(INDEX(Данные!$I$1:$IX$303,Данные!$A40,AG$642)),INDEX(Данные!$I$1:$IX$303,Данные!$A40,AG$642)-Данные!$E40+IF($F$11="Использовать поправку",AL378,0),#N/A)</f>
        <v>#N/A</v>
      </c>
      <c r="AH378" s="64" t="e">
        <f>IF(ISNUMBER(INDEX(Данные!$I$1:$IX$303,Данные!$A40,AH$642)),INDEX(Данные!$I$1:$IX$303,Данные!$A40,AH$642)-Данные!$F40+IF($F$11="Использовать поправку",AM378,0),#N/A)</f>
        <v>#N/A</v>
      </c>
      <c r="AI378" s="62" t="str">
        <f t="shared" si="793"/>
        <v/>
      </c>
      <c r="AJ378" s="63" t="e">
        <f>IF(ISNUMBER(INDEX(Данные!$I$1:$IX$303,Данные!$A40,AJ$642)),INDEX(Данные!$I$1:$IX$303,Данные!$A40,AJ$642)-Данные!$E40+IF($F$12="Использовать поправку",AL378,0),#N/A)</f>
        <v>#N/A</v>
      </c>
      <c r="AK378" s="96" t="e">
        <f>IF(ISNUMBER(INDEX(Данные!$I$1:$IX$303,Данные!$A40,AK$642)),INDEX(Данные!$I$1:$IX$303,Данные!$A40,AK$642)-Данные!$F40+IF($F$12="Использовать поправку",AM378,0),#N/A)</f>
        <v>#N/A</v>
      </c>
      <c r="AL378" s="100" t="e">
        <f>INDEX(Данные!$I$1:$IX$303,Данные!$A40,AL$642+4)-INDEX(Данные!$I$1:$IX$303,Данные!$A40,AL$643+4)</f>
        <v>#VALUE!</v>
      </c>
      <c r="AM378" s="101" t="e">
        <f>INDEX(Данные!$I$1:$IX$303,Данные!$A40,AM$642+5)-INDEX(Данные!$I$1:$IX$303,Данные!$A40,AM$643+5)</f>
        <v>#VALUE!</v>
      </c>
      <c r="AO378" s="61">
        <v>18.5</v>
      </c>
      <c r="AP378" s="62" t="str">
        <f t="shared" si="794"/>
        <v/>
      </c>
      <c r="AQ378" s="63" t="e">
        <f>IF(ISNUMBER(INDEX(Данные!$I$1:$IX$303,Данные!$A40,AQ$642)),INDEX(Данные!$I$1:$IX$303,Данные!$A40,AQ$642)-Данные!$G40-AQ$643+IF($F$3="Использовать поправку",BT378,0),#N/A)</f>
        <v>#N/A</v>
      </c>
      <c r="AR378" s="64" t="e">
        <f>IF(ISNUMBER(INDEX(Данные!$I$1:$IX$303,Данные!$A40,AR$642)),INDEX(Данные!$I$1:$IX$303,Данные!$A40,AR$642)-Данные!$H40-AR$643+IF($F$3="Использовать поправку",BU378,0),#N/A)</f>
        <v>#N/A</v>
      </c>
      <c r="AS378" s="62" t="str">
        <f t="shared" si="795"/>
        <v/>
      </c>
      <c r="AT378" s="63" t="e">
        <f>IF(ISNUMBER(INDEX(Данные!$I$1:$IX$303,Данные!$A40,AT$642)),INDEX(Данные!$I$1:$IX$303,Данные!$A40,AT$642)-Данные!$G40-AT$643+IF($F$4="Использовать поправку",BT378,0),#N/A)</f>
        <v>#N/A</v>
      </c>
      <c r="AU378" s="64" t="e">
        <f>IF(ISNUMBER(INDEX(Данные!$I$1:$IX$303,Данные!$A40,AU$642)),INDEX(Данные!$I$1:$IX$303,Данные!$A40,AU$642)-Данные!$H40-AU$643+IF($F$4="Использовать поправку",BU378,0),#N/A)</f>
        <v>#N/A</v>
      </c>
      <c r="AV378" s="62" t="str">
        <f t="shared" si="796"/>
        <v/>
      </c>
      <c r="AW378" s="63" t="e">
        <f>IF(ISNUMBER(INDEX(Данные!$I$1:$IX$303,Данные!$A40,AW$642)),INDEX(Данные!$I$1:$IX$303,Данные!$A40,AW$642)-Данные!$G40-AW$643+IF($F$5="Использовать поправку",BT378,0),#N/A)</f>
        <v>#N/A</v>
      </c>
      <c r="AX378" s="64" t="e">
        <f>IF(ISNUMBER(INDEX(Данные!$I$1:$IX$303,Данные!$A40,AX$642)),INDEX(Данные!$I$1:$IX$303,Данные!$A40,AX$642)-Данные!$H40-AX$643+IF($F$5="Использовать поправку",BU378,0),#N/A)</f>
        <v>#N/A</v>
      </c>
      <c r="AY378" s="62" t="str">
        <f t="shared" si="797"/>
        <v/>
      </c>
      <c r="AZ378" s="63" t="e">
        <f>IF(ISNUMBER(INDEX(Данные!$I$1:$IX$303,Данные!$A40,AZ$642)),INDEX(Данные!$I$1:$IX$303,Данные!$A40,AZ$642)-Данные!$G40-AZ$643+IF($F$6="Использовать поправку",BT378,0),#N/A)</f>
        <v>#N/A</v>
      </c>
      <c r="BA378" s="64" t="e">
        <f>IF(ISNUMBER(INDEX(Данные!$I$1:$IX$303,Данные!$A40,BA$642)),INDEX(Данные!$I$1:$IX$303,Данные!$A40,BA$642)-Данные!$H40-BA$643+IF($F$6="Использовать поправку",BU378,0),#N/A)</f>
        <v>#N/A</v>
      </c>
      <c r="BB378" s="62" t="str">
        <f t="shared" si="798"/>
        <v/>
      </c>
      <c r="BC378" s="63" t="e">
        <f>IF(ISNUMBER(INDEX(Данные!$I$1:$IX$303,Данные!$A40,BC$642)),INDEX(Данные!$I$1:$IX$303,Данные!$A40,BC$642)-Данные!$G40-BC$643+IF($F$7="Использовать поправку",BT378,0),#N/A)</f>
        <v>#N/A</v>
      </c>
      <c r="BD378" s="64" t="e">
        <f>IF(ISNUMBER(INDEX(Данные!$I$1:$IX$303,Данные!$A40,BD$642)),INDEX(Данные!$I$1:$IX$303,Данные!$A40,BD$642)-Данные!$H40-BD$643+IF($F$7="Использовать поправку",BU378,0),#N/A)</f>
        <v>#N/A</v>
      </c>
      <c r="BE378" s="62" t="str">
        <f t="shared" si="799"/>
        <v/>
      </c>
      <c r="BF378" s="63" t="e">
        <f>IF(ISNUMBER(INDEX(Данные!$I$1:$IX$303,Данные!$A40,BF$642)),INDEX(Данные!$I$1:$IX$303,Данные!$A40,BF$642)-Данные!$G40-BF$643+IF($F$8="Использовать поправку",BT378,0),#N/A)</f>
        <v>#N/A</v>
      </c>
      <c r="BG378" s="64" t="e">
        <f>IF(ISNUMBER(INDEX(Данные!$I$1:$IX$303,Данные!$A40,BG$642)),INDEX(Данные!$I$1:$IX$303,Данные!$A40,BG$642)-Данные!$H40-BG$643+IF($F$8="Использовать поправку",BU378,0),#N/A)</f>
        <v>#N/A</v>
      </c>
      <c r="BH378" s="62" t="str">
        <f t="shared" si="800"/>
        <v/>
      </c>
      <c r="BI378" s="63" t="e">
        <f>IF(ISNUMBER(INDEX(Данные!$I$1:$IX$303,Данные!$A40,BI$642)),INDEX(Данные!$I$1:$IX$303,Данные!$A40,BI$642)-Данные!$G40-BI$643+IF($F$9="Использовать поправку",BT378,0),#N/A)</f>
        <v>#N/A</v>
      </c>
      <c r="BJ378" s="64" t="e">
        <f>IF(ISNUMBER(INDEX(Данные!$I$1:$IX$303,Данные!$A40,BJ$642)),INDEX(Данные!$I$1:$IX$303,Данные!$A40,BJ$642)-Данные!$H40-BJ$643+IF($F$9="Использовать поправку",BU378,0),#N/A)</f>
        <v>#N/A</v>
      </c>
      <c r="BK378" s="62" t="str">
        <f t="shared" si="801"/>
        <v/>
      </c>
      <c r="BL378" s="63" t="e">
        <f>IF(ISNUMBER(INDEX(Данные!$I$1:$IX$303,Данные!$A40,BL$642)),INDEX(Данные!$I$1:$IX$303,Данные!$A40,BL$642)-Данные!$G40-BL$643+IF($F$10="Использовать поправку",BT378,0),#N/A)</f>
        <v>#N/A</v>
      </c>
      <c r="BM378" s="64" t="e">
        <f>IF(ISNUMBER(INDEX(Данные!$I$1:$IX$303,Данные!$A40,BM$642)),INDEX(Данные!$I$1:$IX$303,Данные!$A40,BM$642)-Данные!$H40-BM$643+IF($F$10="Использовать поправку",BU378,0),#N/A)</f>
        <v>#N/A</v>
      </c>
      <c r="BN378" s="62" t="str">
        <f t="shared" si="802"/>
        <v/>
      </c>
      <c r="BO378" s="63" t="e">
        <f>IF(ISNUMBER(INDEX(Данные!$I$1:$IX$303,Данные!$A40,BO$642)),INDEX(Данные!$I$1:$IX$303,Данные!$A40,BO$642)-Данные!$G40-BO$643+IF($F$11="Использовать поправку",BT378,0),#N/A)</f>
        <v>#N/A</v>
      </c>
      <c r="BP378" s="64" t="e">
        <f>IF(ISNUMBER(INDEX(Данные!$I$1:$IX$303,Данные!$A40,BP$642)),INDEX(Данные!$I$1:$IX$303,Данные!$A40,BP$642)-Данные!$H40-BP$643+IF($F$11="Использовать поправку",BU378,0),#N/A)</f>
        <v>#N/A</v>
      </c>
      <c r="BQ378" s="62" t="str">
        <f t="shared" si="803"/>
        <v/>
      </c>
      <c r="BR378" s="63" t="e">
        <f>IF(ISNUMBER(INDEX(Данные!$I$1:$IX$303,Данные!$A40,BR$642)),INDEX(Данные!$I$1:$IX$303,Данные!$A40,BR$642)-Данные!$G40-BR$643+IF($F$12="Использовать поправку",BT378,0),#N/A)</f>
        <v>#N/A</v>
      </c>
      <c r="BS378" s="64" t="e">
        <f>IF(ISNUMBER(INDEX(Данные!$I$1:$IX$303,Данные!$A40,BS$642)),INDEX(Данные!$I$1:$IX$303,Данные!$A40,BS$642)-Данные!$H40-BS$643+IF($F$12="Использовать поправку",BU378,0),#N/A)</f>
        <v>#N/A</v>
      </c>
      <c r="BT378" s="100" t="e">
        <f>INDEX(Данные!$I$1:$IX$303,Данные!$A40,BT$642+8)-INDEX(Данные!$I$1:$IX$303,Данные!$A40,BT$643+8)</f>
        <v>#VALUE!</v>
      </c>
      <c r="BU378" s="101" t="e">
        <f>INDEX(Данные!$I$1:$IX$303,Данные!$A40,BU$642+9)-INDEX(Данные!$I$1:$IX$303,Данные!$A40,BU$643+9)</f>
        <v>#VALUE!</v>
      </c>
    </row>
    <row r="379" spans="7:73" x14ac:dyDescent="0.25">
      <c r="G379" s="61">
        <v>19</v>
      </c>
      <c r="H379" s="62" t="str">
        <f t="shared" si="784"/>
        <v/>
      </c>
      <c r="I379" s="63" t="e">
        <f>IF(ISNUMBER(INDEX(Данные!$I$1:$IX$303,Данные!$A41,I$642)),INDEX(Данные!$I$1:$IX$303,Данные!$A41,I$642)-Данные!$E41+IF($F$3="Использовать поправку",AL379,0),#N/A)</f>
        <v>#N/A</v>
      </c>
      <c r="J379" s="64" t="e">
        <f>IF(ISNUMBER(INDEX(Данные!$I$1:$IX$303,Данные!$A41,J$642)),INDEX(Данные!$I$1:$IX$303,Данные!$A41,J$642)-Данные!$F41+IF($F$3="Использовать поправку",AM379,0),#N/A)</f>
        <v>#N/A</v>
      </c>
      <c r="K379" s="62" t="str">
        <f t="shared" si="785"/>
        <v/>
      </c>
      <c r="L379" s="63" t="e">
        <f>IF(ISNUMBER(INDEX(Данные!$I$1:$IX$303,Данные!$A41,L$642)),INDEX(Данные!$I$1:$IX$303,Данные!$A41,L$642)-Данные!$E41+IF($F$4="Использовать поправку",AL379,0),#N/A)</f>
        <v>#N/A</v>
      </c>
      <c r="M379" s="64" t="e">
        <f>IF(ISNUMBER(INDEX(Данные!$I$1:$IX$303,Данные!$A41,M$642)),INDEX(Данные!$I$1:$IX$303,Данные!$A41,M$642)-Данные!$F41+IF($F$4="Использовать поправку",AM379,0),#N/A)</f>
        <v>#N/A</v>
      </c>
      <c r="N379" s="62" t="str">
        <f t="shared" si="786"/>
        <v/>
      </c>
      <c r="O379" s="63" t="e">
        <f>IF(ISNUMBER(INDEX(Данные!$I$1:$IX$303,Данные!$A41,O$642)),INDEX(Данные!$I$1:$IX$303,Данные!$A41,O$642)-Данные!$E41+IF($F$5="Использовать поправку",AL379,0),#N/A)</f>
        <v>#N/A</v>
      </c>
      <c r="P379" s="64" t="e">
        <f>IF(ISNUMBER(INDEX(Данные!$I$1:$IX$303,Данные!$A41,P$642)),INDEX(Данные!$I$1:$IX$303,Данные!$A41,P$642)-Данные!$F41+IF($F$5="Использовать поправку",AM379,0),#N/A)</f>
        <v>#N/A</v>
      </c>
      <c r="Q379" s="62" t="str">
        <f t="shared" si="787"/>
        <v/>
      </c>
      <c r="R379" s="63" t="e">
        <f>IF(ISNUMBER(INDEX(Данные!$I$1:$IX$303,Данные!$A41,R$642)),INDEX(Данные!$I$1:$IX$303,Данные!$A41,R$642)-Данные!$E41+IF($F$6="Использовать поправку",AL379,0),#N/A)</f>
        <v>#N/A</v>
      </c>
      <c r="S379" s="64" t="e">
        <f>IF(ISNUMBER(INDEX(Данные!$I$1:$IX$303,Данные!$A41,S$642)),INDEX(Данные!$I$1:$IX$303,Данные!$A41,S$642)-Данные!$F41+IF($F$6="Использовать поправку",AM379,0),#N/A)</f>
        <v>#N/A</v>
      </c>
      <c r="T379" s="62" t="str">
        <f t="shared" si="788"/>
        <v/>
      </c>
      <c r="U379" s="63" t="e">
        <f>IF(ISNUMBER(INDEX(Данные!$I$1:$IX$303,Данные!$A41,U$642)),INDEX(Данные!$I$1:$IX$303,Данные!$A41,U$642)-Данные!$E41+IF($F$7="Использовать поправку",AL379,0),#N/A)</f>
        <v>#N/A</v>
      </c>
      <c r="V379" s="64" t="e">
        <f>IF(ISNUMBER(INDEX(Данные!$I$1:$IX$303,Данные!$A41,V$642)),INDEX(Данные!$I$1:$IX$303,Данные!$A41,V$642)-Данные!$F41+IF($F$7="Использовать поправку",AM379,0),#N/A)</f>
        <v>#N/A</v>
      </c>
      <c r="W379" s="62" t="str">
        <f t="shared" si="789"/>
        <v/>
      </c>
      <c r="X379" s="63" t="e">
        <f>IF(ISNUMBER(INDEX(Данные!$I$1:$IX$303,Данные!$A41,X$642)),INDEX(Данные!$I$1:$IX$303,Данные!$A41,X$642)-Данные!$E41+IF($F$8="Использовать поправку",AL379,0),#N/A)</f>
        <v>#N/A</v>
      </c>
      <c r="Y379" s="64" t="e">
        <f>IF(ISNUMBER(INDEX(Данные!$I$1:$IX$303,Данные!$A41,Y$642)),INDEX(Данные!$I$1:$IX$303,Данные!$A41,Y$642)-Данные!$F41+IF($F$8="Использовать поправку",AM379,0),#N/A)</f>
        <v>#N/A</v>
      </c>
      <c r="Z379" s="62" t="str">
        <f t="shared" si="790"/>
        <v/>
      </c>
      <c r="AA379" s="63" t="e">
        <f>IF(ISNUMBER(INDEX(Данные!$I$1:$IX$303,Данные!$A41,AA$642)),INDEX(Данные!$I$1:$IX$303,Данные!$A41,AA$642)-Данные!$E41+IF($F$9="Использовать поправку",AL379,0),#N/A)</f>
        <v>#N/A</v>
      </c>
      <c r="AB379" s="64" t="e">
        <f>IF(ISNUMBER(INDEX(Данные!$I$1:$IX$303,Данные!$A41,AB$642)),INDEX(Данные!$I$1:$IX$303,Данные!$A41,AB$642)-Данные!$F41+IF($F$9="Использовать поправку",AM379,0),#N/A)</f>
        <v>#N/A</v>
      </c>
      <c r="AC379" s="62" t="str">
        <f t="shared" si="791"/>
        <v/>
      </c>
      <c r="AD379" s="63" t="e">
        <f>IF(ISNUMBER(INDEX(Данные!$I$1:$IX$303,Данные!$A41,AD$642)),INDEX(Данные!$I$1:$IX$303,Данные!$A41,AD$642)-Данные!$E41+IF($F$10="Использовать поправку",AL379,0),#N/A)</f>
        <v>#N/A</v>
      </c>
      <c r="AE379" s="64" t="e">
        <f>IF(ISNUMBER(INDEX(Данные!$I$1:$IX$303,Данные!$A41,AE$642)),INDEX(Данные!$I$1:$IX$303,Данные!$A41,AE$642)-Данные!$F41+IF($F$10="Использовать поправку",AM379,0),#N/A)</f>
        <v>#N/A</v>
      </c>
      <c r="AF379" s="62" t="str">
        <f t="shared" si="792"/>
        <v/>
      </c>
      <c r="AG379" s="63" t="e">
        <f>IF(ISNUMBER(INDEX(Данные!$I$1:$IX$303,Данные!$A41,AG$642)),INDEX(Данные!$I$1:$IX$303,Данные!$A41,AG$642)-Данные!$E41+IF($F$11="Использовать поправку",AL379,0),#N/A)</f>
        <v>#N/A</v>
      </c>
      <c r="AH379" s="64" t="e">
        <f>IF(ISNUMBER(INDEX(Данные!$I$1:$IX$303,Данные!$A41,AH$642)),INDEX(Данные!$I$1:$IX$303,Данные!$A41,AH$642)-Данные!$F41+IF($F$11="Использовать поправку",AM379,0),#N/A)</f>
        <v>#N/A</v>
      </c>
      <c r="AI379" s="62" t="str">
        <f t="shared" si="793"/>
        <v/>
      </c>
      <c r="AJ379" s="63" t="e">
        <f>IF(ISNUMBER(INDEX(Данные!$I$1:$IX$303,Данные!$A41,AJ$642)),INDEX(Данные!$I$1:$IX$303,Данные!$A41,AJ$642)-Данные!$E41+IF($F$12="Использовать поправку",AL379,0),#N/A)</f>
        <v>#N/A</v>
      </c>
      <c r="AK379" s="96" t="e">
        <f>IF(ISNUMBER(INDEX(Данные!$I$1:$IX$303,Данные!$A41,AK$642)),INDEX(Данные!$I$1:$IX$303,Данные!$A41,AK$642)-Данные!$F41+IF($F$12="Использовать поправку",AM379,0),#N/A)</f>
        <v>#N/A</v>
      </c>
      <c r="AL379" s="100" t="e">
        <f>INDEX(Данные!$I$1:$IX$303,Данные!$A41,AL$642+4)-INDEX(Данные!$I$1:$IX$303,Данные!$A41,AL$643+4)</f>
        <v>#VALUE!</v>
      </c>
      <c r="AM379" s="101" t="e">
        <f>INDEX(Данные!$I$1:$IX$303,Данные!$A41,AM$642+5)-INDEX(Данные!$I$1:$IX$303,Данные!$A41,AM$643+5)</f>
        <v>#VALUE!</v>
      </c>
      <c r="AO379" s="61">
        <v>19</v>
      </c>
      <c r="AP379" s="62" t="str">
        <f t="shared" si="794"/>
        <v/>
      </c>
      <c r="AQ379" s="63" t="e">
        <f>IF(ISNUMBER(INDEX(Данные!$I$1:$IX$303,Данные!$A41,AQ$642)),INDEX(Данные!$I$1:$IX$303,Данные!$A41,AQ$642)-Данные!$G41-AQ$643+IF($F$3="Использовать поправку",BT379,0),#N/A)</f>
        <v>#N/A</v>
      </c>
      <c r="AR379" s="64" t="e">
        <f>IF(ISNUMBER(INDEX(Данные!$I$1:$IX$303,Данные!$A41,AR$642)),INDEX(Данные!$I$1:$IX$303,Данные!$A41,AR$642)-Данные!$H41-AR$643+IF($F$3="Использовать поправку",BU379,0),#N/A)</f>
        <v>#N/A</v>
      </c>
      <c r="AS379" s="62" t="str">
        <f t="shared" si="795"/>
        <v/>
      </c>
      <c r="AT379" s="63" t="e">
        <f>IF(ISNUMBER(INDEX(Данные!$I$1:$IX$303,Данные!$A41,AT$642)),INDEX(Данные!$I$1:$IX$303,Данные!$A41,AT$642)-Данные!$G41-AT$643+IF($F$4="Использовать поправку",BT379,0),#N/A)</f>
        <v>#N/A</v>
      </c>
      <c r="AU379" s="64" t="e">
        <f>IF(ISNUMBER(INDEX(Данные!$I$1:$IX$303,Данные!$A41,AU$642)),INDEX(Данные!$I$1:$IX$303,Данные!$A41,AU$642)-Данные!$H41-AU$643+IF($F$4="Использовать поправку",BU379,0),#N/A)</f>
        <v>#N/A</v>
      </c>
      <c r="AV379" s="62" t="str">
        <f t="shared" si="796"/>
        <v/>
      </c>
      <c r="AW379" s="63" t="e">
        <f>IF(ISNUMBER(INDEX(Данные!$I$1:$IX$303,Данные!$A41,AW$642)),INDEX(Данные!$I$1:$IX$303,Данные!$A41,AW$642)-Данные!$G41-AW$643+IF($F$5="Использовать поправку",BT379,0),#N/A)</f>
        <v>#N/A</v>
      </c>
      <c r="AX379" s="64" t="e">
        <f>IF(ISNUMBER(INDEX(Данные!$I$1:$IX$303,Данные!$A41,AX$642)),INDEX(Данные!$I$1:$IX$303,Данные!$A41,AX$642)-Данные!$H41-AX$643+IF($F$5="Использовать поправку",BU379,0),#N/A)</f>
        <v>#N/A</v>
      </c>
      <c r="AY379" s="62" t="str">
        <f t="shared" si="797"/>
        <v/>
      </c>
      <c r="AZ379" s="63" t="e">
        <f>IF(ISNUMBER(INDEX(Данные!$I$1:$IX$303,Данные!$A41,AZ$642)),INDEX(Данные!$I$1:$IX$303,Данные!$A41,AZ$642)-Данные!$G41-AZ$643+IF($F$6="Использовать поправку",BT379,0),#N/A)</f>
        <v>#N/A</v>
      </c>
      <c r="BA379" s="64" t="e">
        <f>IF(ISNUMBER(INDEX(Данные!$I$1:$IX$303,Данные!$A41,BA$642)),INDEX(Данные!$I$1:$IX$303,Данные!$A41,BA$642)-Данные!$H41-BA$643+IF($F$6="Использовать поправку",BU379,0),#N/A)</f>
        <v>#N/A</v>
      </c>
      <c r="BB379" s="62" t="str">
        <f t="shared" si="798"/>
        <v/>
      </c>
      <c r="BC379" s="63" t="e">
        <f>IF(ISNUMBER(INDEX(Данные!$I$1:$IX$303,Данные!$A41,BC$642)),INDEX(Данные!$I$1:$IX$303,Данные!$A41,BC$642)-Данные!$G41-BC$643+IF($F$7="Использовать поправку",BT379,0),#N/A)</f>
        <v>#N/A</v>
      </c>
      <c r="BD379" s="64" t="e">
        <f>IF(ISNUMBER(INDEX(Данные!$I$1:$IX$303,Данные!$A41,BD$642)),INDEX(Данные!$I$1:$IX$303,Данные!$A41,BD$642)-Данные!$H41-BD$643+IF($F$7="Использовать поправку",BU379,0),#N/A)</f>
        <v>#N/A</v>
      </c>
      <c r="BE379" s="62" t="str">
        <f t="shared" si="799"/>
        <v/>
      </c>
      <c r="BF379" s="63" t="e">
        <f>IF(ISNUMBER(INDEX(Данные!$I$1:$IX$303,Данные!$A41,BF$642)),INDEX(Данные!$I$1:$IX$303,Данные!$A41,BF$642)-Данные!$G41-BF$643+IF($F$8="Использовать поправку",BT379,0),#N/A)</f>
        <v>#N/A</v>
      </c>
      <c r="BG379" s="64" t="e">
        <f>IF(ISNUMBER(INDEX(Данные!$I$1:$IX$303,Данные!$A41,BG$642)),INDEX(Данные!$I$1:$IX$303,Данные!$A41,BG$642)-Данные!$H41-BG$643+IF($F$8="Использовать поправку",BU379,0),#N/A)</f>
        <v>#N/A</v>
      </c>
      <c r="BH379" s="62" t="str">
        <f t="shared" si="800"/>
        <v/>
      </c>
      <c r="BI379" s="63" t="e">
        <f>IF(ISNUMBER(INDEX(Данные!$I$1:$IX$303,Данные!$A41,BI$642)),INDEX(Данные!$I$1:$IX$303,Данные!$A41,BI$642)-Данные!$G41-BI$643+IF($F$9="Использовать поправку",BT379,0),#N/A)</f>
        <v>#N/A</v>
      </c>
      <c r="BJ379" s="64" t="e">
        <f>IF(ISNUMBER(INDEX(Данные!$I$1:$IX$303,Данные!$A41,BJ$642)),INDEX(Данные!$I$1:$IX$303,Данные!$A41,BJ$642)-Данные!$H41-BJ$643+IF($F$9="Использовать поправку",BU379,0),#N/A)</f>
        <v>#N/A</v>
      </c>
      <c r="BK379" s="62" t="str">
        <f t="shared" si="801"/>
        <v/>
      </c>
      <c r="BL379" s="63" t="e">
        <f>IF(ISNUMBER(INDEX(Данные!$I$1:$IX$303,Данные!$A41,BL$642)),INDEX(Данные!$I$1:$IX$303,Данные!$A41,BL$642)-Данные!$G41-BL$643+IF($F$10="Использовать поправку",BT379,0),#N/A)</f>
        <v>#N/A</v>
      </c>
      <c r="BM379" s="64" t="e">
        <f>IF(ISNUMBER(INDEX(Данные!$I$1:$IX$303,Данные!$A41,BM$642)),INDEX(Данные!$I$1:$IX$303,Данные!$A41,BM$642)-Данные!$H41-BM$643+IF($F$10="Использовать поправку",BU379,0),#N/A)</f>
        <v>#N/A</v>
      </c>
      <c r="BN379" s="62" t="str">
        <f t="shared" si="802"/>
        <v/>
      </c>
      <c r="BO379" s="63" t="e">
        <f>IF(ISNUMBER(INDEX(Данные!$I$1:$IX$303,Данные!$A41,BO$642)),INDEX(Данные!$I$1:$IX$303,Данные!$A41,BO$642)-Данные!$G41-BO$643+IF($F$11="Использовать поправку",BT379,0),#N/A)</f>
        <v>#N/A</v>
      </c>
      <c r="BP379" s="64" t="e">
        <f>IF(ISNUMBER(INDEX(Данные!$I$1:$IX$303,Данные!$A41,BP$642)),INDEX(Данные!$I$1:$IX$303,Данные!$A41,BP$642)-Данные!$H41-BP$643+IF($F$11="Использовать поправку",BU379,0),#N/A)</f>
        <v>#N/A</v>
      </c>
      <c r="BQ379" s="62" t="str">
        <f t="shared" si="803"/>
        <v/>
      </c>
      <c r="BR379" s="63" t="e">
        <f>IF(ISNUMBER(INDEX(Данные!$I$1:$IX$303,Данные!$A41,BR$642)),INDEX(Данные!$I$1:$IX$303,Данные!$A41,BR$642)-Данные!$G41-BR$643+IF($F$12="Использовать поправку",BT379,0),#N/A)</f>
        <v>#N/A</v>
      </c>
      <c r="BS379" s="64" t="e">
        <f>IF(ISNUMBER(INDEX(Данные!$I$1:$IX$303,Данные!$A41,BS$642)),INDEX(Данные!$I$1:$IX$303,Данные!$A41,BS$642)-Данные!$H41-BS$643+IF($F$12="Использовать поправку",BU379,0),#N/A)</f>
        <v>#N/A</v>
      </c>
      <c r="BT379" s="100" t="e">
        <f>INDEX(Данные!$I$1:$IX$303,Данные!$A41,BT$642+8)-INDEX(Данные!$I$1:$IX$303,Данные!$A41,BT$643+8)</f>
        <v>#VALUE!</v>
      </c>
      <c r="BU379" s="101" t="e">
        <f>INDEX(Данные!$I$1:$IX$303,Данные!$A41,BU$642+9)-INDEX(Данные!$I$1:$IX$303,Данные!$A41,BU$643+9)</f>
        <v>#VALUE!</v>
      </c>
    </row>
    <row r="380" spans="7:73" x14ac:dyDescent="0.25">
      <c r="G380" s="61">
        <v>19.5</v>
      </c>
      <c r="H380" s="62" t="str">
        <f t="shared" si="784"/>
        <v/>
      </c>
      <c r="I380" s="63" t="e">
        <f>IF(ISNUMBER(INDEX(Данные!$I$1:$IX$303,Данные!$A42,I$642)),INDEX(Данные!$I$1:$IX$303,Данные!$A42,I$642)-Данные!$E42+IF($F$3="Использовать поправку",AL380,0),#N/A)</f>
        <v>#N/A</v>
      </c>
      <c r="J380" s="64" t="e">
        <f>IF(ISNUMBER(INDEX(Данные!$I$1:$IX$303,Данные!$A42,J$642)),INDEX(Данные!$I$1:$IX$303,Данные!$A42,J$642)-Данные!$F42+IF($F$3="Использовать поправку",AM380,0),#N/A)</f>
        <v>#N/A</v>
      </c>
      <c r="K380" s="62" t="str">
        <f t="shared" si="785"/>
        <v/>
      </c>
      <c r="L380" s="63" t="e">
        <f>IF(ISNUMBER(INDEX(Данные!$I$1:$IX$303,Данные!$A42,L$642)),INDEX(Данные!$I$1:$IX$303,Данные!$A42,L$642)-Данные!$E42+IF($F$4="Использовать поправку",AL380,0),#N/A)</f>
        <v>#N/A</v>
      </c>
      <c r="M380" s="64" t="e">
        <f>IF(ISNUMBER(INDEX(Данные!$I$1:$IX$303,Данные!$A42,M$642)),INDEX(Данные!$I$1:$IX$303,Данные!$A42,M$642)-Данные!$F42+IF($F$4="Использовать поправку",AM380,0),#N/A)</f>
        <v>#N/A</v>
      </c>
      <c r="N380" s="62" t="str">
        <f t="shared" si="786"/>
        <v/>
      </c>
      <c r="O380" s="63" t="e">
        <f>IF(ISNUMBER(INDEX(Данные!$I$1:$IX$303,Данные!$A42,O$642)),INDEX(Данные!$I$1:$IX$303,Данные!$A42,O$642)-Данные!$E42+IF($F$5="Использовать поправку",AL380,0),#N/A)</f>
        <v>#N/A</v>
      </c>
      <c r="P380" s="64" t="e">
        <f>IF(ISNUMBER(INDEX(Данные!$I$1:$IX$303,Данные!$A42,P$642)),INDEX(Данные!$I$1:$IX$303,Данные!$A42,P$642)-Данные!$F42+IF($F$5="Использовать поправку",AM380,0),#N/A)</f>
        <v>#N/A</v>
      </c>
      <c r="Q380" s="62" t="str">
        <f t="shared" si="787"/>
        <v/>
      </c>
      <c r="R380" s="63" t="e">
        <f>IF(ISNUMBER(INDEX(Данные!$I$1:$IX$303,Данные!$A42,R$642)),INDEX(Данные!$I$1:$IX$303,Данные!$A42,R$642)-Данные!$E42+IF($F$6="Использовать поправку",AL380,0),#N/A)</f>
        <v>#N/A</v>
      </c>
      <c r="S380" s="64" t="e">
        <f>IF(ISNUMBER(INDEX(Данные!$I$1:$IX$303,Данные!$A42,S$642)),INDEX(Данные!$I$1:$IX$303,Данные!$A42,S$642)-Данные!$F42+IF($F$6="Использовать поправку",AM380,0),#N/A)</f>
        <v>#N/A</v>
      </c>
      <c r="T380" s="62" t="str">
        <f t="shared" si="788"/>
        <v/>
      </c>
      <c r="U380" s="63" t="e">
        <f>IF(ISNUMBER(INDEX(Данные!$I$1:$IX$303,Данные!$A42,U$642)),INDEX(Данные!$I$1:$IX$303,Данные!$A42,U$642)-Данные!$E42+IF($F$7="Использовать поправку",AL380,0),#N/A)</f>
        <v>#N/A</v>
      </c>
      <c r="V380" s="64" t="e">
        <f>IF(ISNUMBER(INDEX(Данные!$I$1:$IX$303,Данные!$A42,V$642)),INDEX(Данные!$I$1:$IX$303,Данные!$A42,V$642)-Данные!$F42+IF($F$7="Использовать поправку",AM380,0),#N/A)</f>
        <v>#N/A</v>
      </c>
      <c r="W380" s="62" t="str">
        <f t="shared" si="789"/>
        <v/>
      </c>
      <c r="X380" s="63" t="e">
        <f>IF(ISNUMBER(INDEX(Данные!$I$1:$IX$303,Данные!$A42,X$642)),INDEX(Данные!$I$1:$IX$303,Данные!$A42,X$642)-Данные!$E42+IF($F$8="Использовать поправку",AL380,0),#N/A)</f>
        <v>#N/A</v>
      </c>
      <c r="Y380" s="64" t="e">
        <f>IF(ISNUMBER(INDEX(Данные!$I$1:$IX$303,Данные!$A42,Y$642)),INDEX(Данные!$I$1:$IX$303,Данные!$A42,Y$642)-Данные!$F42+IF($F$8="Использовать поправку",AM380,0),#N/A)</f>
        <v>#N/A</v>
      </c>
      <c r="Z380" s="62" t="str">
        <f t="shared" si="790"/>
        <v/>
      </c>
      <c r="AA380" s="63" t="e">
        <f>IF(ISNUMBER(INDEX(Данные!$I$1:$IX$303,Данные!$A42,AA$642)),INDEX(Данные!$I$1:$IX$303,Данные!$A42,AA$642)-Данные!$E42+IF($F$9="Использовать поправку",AL380,0),#N/A)</f>
        <v>#N/A</v>
      </c>
      <c r="AB380" s="64" t="e">
        <f>IF(ISNUMBER(INDEX(Данные!$I$1:$IX$303,Данные!$A42,AB$642)),INDEX(Данные!$I$1:$IX$303,Данные!$A42,AB$642)-Данные!$F42+IF($F$9="Использовать поправку",AM380,0),#N/A)</f>
        <v>#N/A</v>
      </c>
      <c r="AC380" s="62" t="str">
        <f t="shared" si="791"/>
        <v/>
      </c>
      <c r="AD380" s="63" t="e">
        <f>IF(ISNUMBER(INDEX(Данные!$I$1:$IX$303,Данные!$A42,AD$642)),INDEX(Данные!$I$1:$IX$303,Данные!$A42,AD$642)-Данные!$E42+IF($F$10="Использовать поправку",AL380,0),#N/A)</f>
        <v>#N/A</v>
      </c>
      <c r="AE380" s="64" t="e">
        <f>IF(ISNUMBER(INDEX(Данные!$I$1:$IX$303,Данные!$A42,AE$642)),INDEX(Данные!$I$1:$IX$303,Данные!$A42,AE$642)-Данные!$F42+IF($F$10="Использовать поправку",AM380,0),#N/A)</f>
        <v>#N/A</v>
      </c>
      <c r="AF380" s="62" t="str">
        <f t="shared" si="792"/>
        <v/>
      </c>
      <c r="AG380" s="63" t="e">
        <f>IF(ISNUMBER(INDEX(Данные!$I$1:$IX$303,Данные!$A42,AG$642)),INDEX(Данные!$I$1:$IX$303,Данные!$A42,AG$642)-Данные!$E42+IF($F$11="Использовать поправку",AL380,0),#N/A)</f>
        <v>#N/A</v>
      </c>
      <c r="AH380" s="64" t="e">
        <f>IF(ISNUMBER(INDEX(Данные!$I$1:$IX$303,Данные!$A42,AH$642)),INDEX(Данные!$I$1:$IX$303,Данные!$A42,AH$642)-Данные!$F42+IF($F$11="Использовать поправку",AM380,0),#N/A)</f>
        <v>#N/A</v>
      </c>
      <c r="AI380" s="62" t="str">
        <f t="shared" si="793"/>
        <v/>
      </c>
      <c r="AJ380" s="63" t="e">
        <f>IF(ISNUMBER(INDEX(Данные!$I$1:$IX$303,Данные!$A42,AJ$642)),INDEX(Данные!$I$1:$IX$303,Данные!$A42,AJ$642)-Данные!$E42+IF($F$12="Использовать поправку",AL380,0),#N/A)</f>
        <v>#N/A</v>
      </c>
      <c r="AK380" s="96" t="e">
        <f>IF(ISNUMBER(INDEX(Данные!$I$1:$IX$303,Данные!$A42,AK$642)),INDEX(Данные!$I$1:$IX$303,Данные!$A42,AK$642)-Данные!$F42+IF($F$12="Использовать поправку",AM380,0),#N/A)</f>
        <v>#N/A</v>
      </c>
      <c r="AL380" s="100" t="e">
        <f>INDEX(Данные!$I$1:$IX$303,Данные!$A42,AL$642+4)-INDEX(Данные!$I$1:$IX$303,Данные!$A42,AL$643+4)</f>
        <v>#VALUE!</v>
      </c>
      <c r="AM380" s="101" t="e">
        <f>INDEX(Данные!$I$1:$IX$303,Данные!$A42,AM$642+5)-INDEX(Данные!$I$1:$IX$303,Данные!$A42,AM$643+5)</f>
        <v>#VALUE!</v>
      </c>
      <c r="AO380" s="61">
        <v>19.5</v>
      </c>
      <c r="AP380" s="62" t="str">
        <f t="shared" si="794"/>
        <v/>
      </c>
      <c r="AQ380" s="63" t="e">
        <f>IF(ISNUMBER(INDEX(Данные!$I$1:$IX$303,Данные!$A42,AQ$642)),INDEX(Данные!$I$1:$IX$303,Данные!$A42,AQ$642)-Данные!$G42-AQ$643+IF($F$3="Использовать поправку",BT380,0),#N/A)</f>
        <v>#N/A</v>
      </c>
      <c r="AR380" s="64" t="e">
        <f>IF(ISNUMBER(INDEX(Данные!$I$1:$IX$303,Данные!$A42,AR$642)),INDEX(Данные!$I$1:$IX$303,Данные!$A42,AR$642)-Данные!$H42-AR$643+IF($F$3="Использовать поправку",BU380,0),#N/A)</f>
        <v>#N/A</v>
      </c>
      <c r="AS380" s="62" t="str">
        <f t="shared" si="795"/>
        <v/>
      </c>
      <c r="AT380" s="63" t="e">
        <f>IF(ISNUMBER(INDEX(Данные!$I$1:$IX$303,Данные!$A42,AT$642)),INDEX(Данные!$I$1:$IX$303,Данные!$A42,AT$642)-Данные!$G42-AT$643+IF($F$4="Использовать поправку",BT380,0),#N/A)</f>
        <v>#N/A</v>
      </c>
      <c r="AU380" s="64" t="e">
        <f>IF(ISNUMBER(INDEX(Данные!$I$1:$IX$303,Данные!$A42,AU$642)),INDEX(Данные!$I$1:$IX$303,Данные!$A42,AU$642)-Данные!$H42-AU$643+IF($F$4="Использовать поправку",BU380,0),#N/A)</f>
        <v>#N/A</v>
      </c>
      <c r="AV380" s="62" t="str">
        <f t="shared" si="796"/>
        <v/>
      </c>
      <c r="AW380" s="63" t="e">
        <f>IF(ISNUMBER(INDEX(Данные!$I$1:$IX$303,Данные!$A42,AW$642)),INDEX(Данные!$I$1:$IX$303,Данные!$A42,AW$642)-Данные!$G42-AW$643+IF($F$5="Использовать поправку",BT380,0),#N/A)</f>
        <v>#N/A</v>
      </c>
      <c r="AX380" s="64" t="e">
        <f>IF(ISNUMBER(INDEX(Данные!$I$1:$IX$303,Данные!$A42,AX$642)),INDEX(Данные!$I$1:$IX$303,Данные!$A42,AX$642)-Данные!$H42-AX$643+IF($F$5="Использовать поправку",BU380,0),#N/A)</f>
        <v>#N/A</v>
      </c>
      <c r="AY380" s="62" t="str">
        <f t="shared" si="797"/>
        <v/>
      </c>
      <c r="AZ380" s="63" t="e">
        <f>IF(ISNUMBER(INDEX(Данные!$I$1:$IX$303,Данные!$A42,AZ$642)),INDEX(Данные!$I$1:$IX$303,Данные!$A42,AZ$642)-Данные!$G42-AZ$643+IF($F$6="Использовать поправку",BT380,0),#N/A)</f>
        <v>#N/A</v>
      </c>
      <c r="BA380" s="64" t="e">
        <f>IF(ISNUMBER(INDEX(Данные!$I$1:$IX$303,Данные!$A42,BA$642)),INDEX(Данные!$I$1:$IX$303,Данные!$A42,BA$642)-Данные!$H42-BA$643+IF($F$6="Использовать поправку",BU380,0),#N/A)</f>
        <v>#N/A</v>
      </c>
      <c r="BB380" s="62" t="str">
        <f t="shared" si="798"/>
        <v/>
      </c>
      <c r="BC380" s="63" t="e">
        <f>IF(ISNUMBER(INDEX(Данные!$I$1:$IX$303,Данные!$A42,BC$642)),INDEX(Данные!$I$1:$IX$303,Данные!$A42,BC$642)-Данные!$G42-BC$643+IF($F$7="Использовать поправку",BT380,0),#N/A)</f>
        <v>#N/A</v>
      </c>
      <c r="BD380" s="64" t="e">
        <f>IF(ISNUMBER(INDEX(Данные!$I$1:$IX$303,Данные!$A42,BD$642)),INDEX(Данные!$I$1:$IX$303,Данные!$A42,BD$642)-Данные!$H42-BD$643+IF($F$7="Использовать поправку",BU380,0),#N/A)</f>
        <v>#N/A</v>
      </c>
      <c r="BE380" s="62" t="str">
        <f t="shared" si="799"/>
        <v/>
      </c>
      <c r="BF380" s="63" t="e">
        <f>IF(ISNUMBER(INDEX(Данные!$I$1:$IX$303,Данные!$A42,BF$642)),INDEX(Данные!$I$1:$IX$303,Данные!$A42,BF$642)-Данные!$G42-BF$643+IF($F$8="Использовать поправку",BT380,0),#N/A)</f>
        <v>#N/A</v>
      </c>
      <c r="BG380" s="64" t="e">
        <f>IF(ISNUMBER(INDEX(Данные!$I$1:$IX$303,Данные!$A42,BG$642)),INDEX(Данные!$I$1:$IX$303,Данные!$A42,BG$642)-Данные!$H42-BG$643+IF($F$8="Использовать поправку",BU380,0),#N/A)</f>
        <v>#N/A</v>
      </c>
      <c r="BH380" s="62" t="str">
        <f t="shared" si="800"/>
        <v/>
      </c>
      <c r="BI380" s="63" t="e">
        <f>IF(ISNUMBER(INDEX(Данные!$I$1:$IX$303,Данные!$A42,BI$642)),INDEX(Данные!$I$1:$IX$303,Данные!$A42,BI$642)-Данные!$G42-BI$643+IF($F$9="Использовать поправку",BT380,0),#N/A)</f>
        <v>#N/A</v>
      </c>
      <c r="BJ380" s="64" t="e">
        <f>IF(ISNUMBER(INDEX(Данные!$I$1:$IX$303,Данные!$A42,BJ$642)),INDEX(Данные!$I$1:$IX$303,Данные!$A42,BJ$642)-Данные!$H42-BJ$643+IF($F$9="Использовать поправку",BU380,0),#N/A)</f>
        <v>#N/A</v>
      </c>
      <c r="BK380" s="62" t="str">
        <f t="shared" si="801"/>
        <v/>
      </c>
      <c r="BL380" s="63" t="e">
        <f>IF(ISNUMBER(INDEX(Данные!$I$1:$IX$303,Данные!$A42,BL$642)),INDEX(Данные!$I$1:$IX$303,Данные!$A42,BL$642)-Данные!$G42-BL$643+IF($F$10="Использовать поправку",BT380,0),#N/A)</f>
        <v>#N/A</v>
      </c>
      <c r="BM380" s="64" t="e">
        <f>IF(ISNUMBER(INDEX(Данные!$I$1:$IX$303,Данные!$A42,BM$642)),INDEX(Данные!$I$1:$IX$303,Данные!$A42,BM$642)-Данные!$H42-BM$643+IF($F$10="Использовать поправку",BU380,0),#N/A)</f>
        <v>#N/A</v>
      </c>
      <c r="BN380" s="62" t="str">
        <f t="shared" si="802"/>
        <v/>
      </c>
      <c r="BO380" s="63" t="e">
        <f>IF(ISNUMBER(INDEX(Данные!$I$1:$IX$303,Данные!$A42,BO$642)),INDEX(Данные!$I$1:$IX$303,Данные!$A42,BO$642)-Данные!$G42-BO$643+IF($F$11="Использовать поправку",BT380,0),#N/A)</f>
        <v>#N/A</v>
      </c>
      <c r="BP380" s="64" t="e">
        <f>IF(ISNUMBER(INDEX(Данные!$I$1:$IX$303,Данные!$A42,BP$642)),INDEX(Данные!$I$1:$IX$303,Данные!$A42,BP$642)-Данные!$H42-BP$643+IF($F$11="Использовать поправку",BU380,0),#N/A)</f>
        <v>#N/A</v>
      </c>
      <c r="BQ380" s="62" t="str">
        <f t="shared" si="803"/>
        <v/>
      </c>
      <c r="BR380" s="63" t="e">
        <f>IF(ISNUMBER(INDEX(Данные!$I$1:$IX$303,Данные!$A42,BR$642)),INDEX(Данные!$I$1:$IX$303,Данные!$A42,BR$642)-Данные!$G42-BR$643+IF($F$12="Использовать поправку",BT380,0),#N/A)</f>
        <v>#N/A</v>
      </c>
      <c r="BS380" s="64" t="e">
        <f>IF(ISNUMBER(INDEX(Данные!$I$1:$IX$303,Данные!$A42,BS$642)),INDEX(Данные!$I$1:$IX$303,Данные!$A42,BS$642)-Данные!$H42-BS$643+IF($F$12="Использовать поправку",BU380,0),#N/A)</f>
        <v>#N/A</v>
      </c>
      <c r="BT380" s="100" t="e">
        <f>INDEX(Данные!$I$1:$IX$303,Данные!$A42,BT$642+8)-INDEX(Данные!$I$1:$IX$303,Данные!$A42,BT$643+8)</f>
        <v>#VALUE!</v>
      </c>
      <c r="BU380" s="101" t="e">
        <f>INDEX(Данные!$I$1:$IX$303,Данные!$A42,BU$642+9)-INDEX(Данные!$I$1:$IX$303,Данные!$A42,BU$643+9)</f>
        <v>#VALUE!</v>
      </c>
    </row>
    <row r="381" spans="7:73" x14ac:dyDescent="0.25">
      <c r="G381" s="61">
        <v>20</v>
      </c>
      <c r="H381" s="62" t="str">
        <f t="shared" si="784"/>
        <v/>
      </c>
      <c r="I381" s="63" t="e">
        <f>IF(ISNUMBER(INDEX(Данные!$I$1:$IX$303,Данные!$A43,I$642)),INDEX(Данные!$I$1:$IX$303,Данные!$A43,I$642)-Данные!$E43+IF($F$3="Использовать поправку",AL381,0),#N/A)</f>
        <v>#N/A</v>
      </c>
      <c r="J381" s="64" t="e">
        <f>IF(ISNUMBER(INDEX(Данные!$I$1:$IX$303,Данные!$A43,J$642)),INDEX(Данные!$I$1:$IX$303,Данные!$A43,J$642)-Данные!$F43+IF($F$3="Использовать поправку",AM381,0),#N/A)</f>
        <v>#N/A</v>
      </c>
      <c r="K381" s="62" t="str">
        <f t="shared" si="785"/>
        <v/>
      </c>
      <c r="L381" s="63" t="e">
        <f>IF(ISNUMBER(INDEX(Данные!$I$1:$IX$303,Данные!$A43,L$642)),INDEX(Данные!$I$1:$IX$303,Данные!$A43,L$642)-Данные!$E43+IF($F$4="Использовать поправку",AL381,0),#N/A)</f>
        <v>#N/A</v>
      </c>
      <c r="M381" s="64" t="e">
        <f>IF(ISNUMBER(INDEX(Данные!$I$1:$IX$303,Данные!$A43,M$642)),INDEX(Данные!$I$1:$IX$303,Данные!$A43,M$642)-Данные!$F43+IF($F$4="Использовать поправку",AM381,0),#N/A)</f>
        <v>#N/A</v>
      </c>
      <c r="N381" s="62" t="str">
        <f t="shared" si="786"/>
        <v/>
      </c>
      <c r="O381" s="63" t="e">
        <f>IF(ISNUMBER(INDEX(Данные!$I$1:$IX$303,Данные!$A43,O$642)),INDEX(Данные!$I$1:$IX$303,Данные!$A43,O$642)-Данные!$E43+IF($F$5="Использовать поправку",AL381,0),#N/A)</f>
        <v>#N/A</v>
      </c>
      <c r="P381" s="64" t="e">
        <f>IF(ISNUMBER(INDEX(Данные!$I$1:$IX$303,Данные!$A43,P$642)),INDEX(Данные!$I$1:$IX$303,Данные!$A43,P$642)-Данные!$F43+IF($F$5="Использовать поправку",AM381,0),#N/A)</f>
        <v>#N/A</v>
      </c>
      <c r="Q381" s="62" t="str">
        <f t="shared" si="787"/>
        <v/>
      </c>
      <c r="R381" s="63" t="e">
        <f>IF(ISNUMBER(INDEX(Данные!$I$1:$IX$303,Данные!$A43,R$642)),INDEX(Данные!$I$1:$IX$303,Данные!$A43,R$642)-Данные!$E43+IF($F$6="Использовать поправку",AL381,0),#N/A)</f>
        <v>#N/A</v>
      </c>
      <c r="S381" s="64" t="e">
        <f>IF(ISNUMBER(INDEX(Данные!$I$1:$IX$303,Данные!$A43,S$642)),INDEX(Данные!$I$1:$IX$303,Данные!$A43,S$642)-Данные!$F43+IF($F$6="Использовать поправку",AM381,0),#N/A)</f>
        <v>#N/A</v>
      </c>
      <c r="T381" s="62" t="str">
        <f t="shared" si="788"/>
        <v/>
      </c>
      <c r="U381" s="63" t="e">
        <f>IF(ISNUMBER(INDEX(Данные!$I$1:$IX$303,Данные!$A43,U$642)),INDEX(Данные!$I$1:$IX$303,Данные!$A43,U$642)-Данные!$E43+IF($F$7="Использовать поправку",AL381,0),#N/A)</f>
        <v>#N/A</v>
      </c>
      <c r="V381" s="64" t="e">
        <f>IF(ISNUMBER(INDEX(Данные!$I$1:$IX$303,Данные!$A43,V$642)),INDEX(Данные!$I$1:$IX$303,Данные!$A43,V$642)-Данные!$F43+IF($F$7="Использовать поправку",AM381,0),#N/A)</f>
        <v>#N/A</v>
      </c>
      <c r="W381" s="62" t="str">
        <f t="shared" si="789"/>
        <v/>
      </c>
      <c r="X381" s="63" t="e">
        <f>IF(ISNUMBER(INDEX(Данные!$I$1:$IX$303,Данные!$A43,X$642)),INDEX(Данные!$I$1:$IX$303,Данные!$A43,X$642)-Данные!$E43+IF($F$8="Использовать поправку",AL381,0),#N/A)</f>
        <v>#N/A</v>
      </c>
      <c r="Y381" s="64" t="e">
        <f>IF(ISNUMBER(INDEX(Данные!$I$1:$IX$303,Данные!$A43,Y$642)),INDEX(Данные!$I$1:$IX$303,Данные!$A43,Y$642)-Данные!$F43+IF($F$8="Использовать поправку",AM381,0),#N/A)</f>
        <v>#N/A</v>
      </c>
      <c r="Z381" s="62" t="str">
        <f t="shared" si="790"/>
        <v/>
      </c>
      <c r="AA381" s="63" t="e">
        <f>IF(ISNUMBER(INDEX(Данные!$I$1:$IX$303,Данные!$A43,AA$642)),INDEX(Данные!$I$1:$IX$303,Данные!$A43,AA$642)-Данные!$E43+IF($F$9="Использовать поправку",AL381,0),#N/A)</f>
        <v>#N/A</v>
      </c>
      <c r="AB381" s="64" t="e">
        <f>IF(ISNUMBER(INDEX(Данные!$I$1:$IX$303,Данные!$A43,AB$642)),INDEX(Данные!$I$1:$IX$303,Данные!$A43,AB$642)-Данные!$F43+IF($F$9="Использовать поправку",AM381,0),#N/A)</f>
        <v>#N/A</v>
      </c>
      <c r="AC381" s="62" t="str">
        <f t="shared" si="791"/>
        <v/>
      </c>
      <c r="AD381" s="63" t="e">
        <f>IF(ISNUMBER(INDEX(Данные!$I$1:$IX$303,Данные!$A43,AD$642)),INDEX(Данные!$I$1:$IX$303,Данные!$A43,AD$642)-Данные!$E43+IF($F$10="Использовать поправку",AL381,0),#N/A)</f>
        <v>#N/A</v>
      </c>
      <c r="AE381" s="64" t="e">
        <f>IF(ISNUMBER(INDEX(Данные!$I$1:$IX$303,Данные!$A43,AE$642)),INDEX(Данные!$I$1:$IX$303,Данные!$A43,AE$642)-Данные!$F43+IF($F$10="Использовать поправку",AM381,0),#N/A)</f>
        <v>#N/A</v>
      </c>
      <c r="AF381" s="62" t="str">
        <f t="shared" si="792"/>
        <v/>
      </c>
      <c r="AG381" s="63" t="e">
        <f>IF(ISNUMBER(INDEX(Данные!$I$1:$IX$303,Данные!$A43,AG$642)),INDEX(Данные!$I$1:$IX$303,Данные!$A43,AG$642)-Данные!$E43+IF($F$11="Использовать поправку",AL381,0),#N/A)</f>
        <v>#N/A</v>
      </c>
      <c r="AH381" s="64" t="e">
        <f>IF(ISNUMBER(INDEX(Данные!$I$1:$IX$303,Данные!$A43,AH$642)),INDEX(Данные!$I$1:$IX$303,Данные!$A43,AH$642)-Данные!$F43+IF($F$11="Использовать поправку",AM381,0),#N/A)</f>
        <v>#N/A</v>
      </c>
      <c r="AI381" s="62" t="str">
        <f t="shared" si="793"/>
        <v/>
      </c>
      <c r="AJ381" s="63" t="e">
        <f>IF(ISNUMBER(INDEX(Данные!$I$1:$IX$303,Данные!$A43,AJ$642)),INDEX(Данные!$I$1:$IX$303,Данные!$A43,AJ$642)-Данные!$E43+IF($F$12="Использовать поправку",AL381,0),#N/A)</f>
        <v>#N/A</v>
      </c>
      <c r="AK381" s="96" t="e">
        <f>IF(ISNUMBER(INDEX(Данные!$I$1:$IX$303,Данные!$A43,AK$642)),INDEX(Данные!$I$1:$IX$303,Данные!$A43,AK$642)-Данные!$F43+IF($F$12="Использовать поправку",AM381,0),#N/A)</f>
        <v>#N/A</v>
      </c>
      <c r="AL381" s="100" t="e">
        <f>INDEX(Данные!$I$1:$IX$303,Данные!$A43,AL$642+4)-INDEX(Данные!$I$1:$IX$303,Данные!$A43,AL$643+4)</f>
        <v>#VALUE!</v>
      </c>
      <c r="AM381" s="101" t="e">
        <f>INDEX(Данные!$I$1:$IX$303,Данные!$A43,AM$642+5)-INDEX(Данные!$I$1:$IX$303,Данные!$A43,AM$643+5)</f>
        <v>#VALUE!</v>
      </c>
      <c r="AO381" s="61">
        <v>20</v>
      </c>
      <c r="AP381" s="62" t="str">
        <f t="shared" si="794"/>
        <v/>
      </c>
      <c r="AQ381" s="63" t="e">
        <f>IF(ISNUMBER(INDEX(Данные!$I$1:$IX$303,Данные!$A43,AQ$642)),INDEX(Данные!$I$1:$IX$303,Данные!$A43,AQ$642)-Данные!$G43-AQ$643+IF($F$3="Использовать поправку",BT381,0),#N/A)</f>
        <v>#N/A</v>
      </c>
      <c r="AR381" s="64" t="e">
        <f>IF(ISNUMBER(INDEX(Данные!$I$1:$IX$303,Данные!$A43,AR$642)),INDEX(Данные!$I$1:$IX$303,Данные!$A43,AR$642)-Данные!$H43-AR$643+IF($F$3="Использовать поправку",BU381,0),#N/A)</f>
        <v>#N/A</v>
      </c>
      <c r="AS381" s="62" t="str">
        <f t="shared" si="795"/>
        <v/>
      </c>
      <c r="AT381" s="63" t="e">
        <f>IF(ISNUMBER(INDEX(Данные!$I$1:$IX$303,Данные!$A43,AT$642)),INDEX(Данные!$I$1:$IX$303,Данные!$A43,AT$642)-Данные!$G43-AT$643+IF($F$4="Использовать поправку",BT381,0),#N/A)</f>
        <v>#N/A</v>
      </c>
      <c r="AU381" s="64" t="e">
        <f>IF(ISNUMBER(INDEX(Данные!$I$1:$IX$303,Данные!$A43,AU$642)),INDEX(Данные!$I$1:$IX$303,Данные!$A43,AU$642)-Данные!$H43-AU$643+IF($F$4="Использовать поправку",BU381,0),#N/A)</f>
        <v>#N/A</v>
      </c>
      <c r="AV381" s="62" t="str">
        <f t="shared" si="796"/>
        <v/>
      </c>
      <c r="AW381" s="63" t="e">
        <f>IF(ISNUMBER(INDEX(Данные!$I$1:$IX$303,Данные!$A43,AW$642)),INDEX(Данные!$I$1:$IX$303,Данные!$A43,AW$642)-Данные!$G43-AW$643+IF($F$5="Использовать поправку",BT381,0),#N/A)</f>
        <v>#N/A</v>
      </c>
      <c r="AX381" s="64" t="e">
        <f>IF(ISNUMBER(INDEX(Данные!$I$1:$IX$303,Данные!$A43,AX$642)),INDEX(Данные!$I$1:$IX$303,Данные!$A43,AX$642)-Данные!$H43-AX$643+IF($F$5="Использовать поправку",BU381,0),#N/A)</f>
        <v>#N/A</v>
      </c>
      <c r="AY381" s="62" t="str">
        <f t="shared" si="797"/>
        <v/>
      </c>
      <c r="AZ381" s="63" t="e">
        <f>IF(ISNUMBER(INDEX(Данные!$I$1:$IX$303,Данные!$A43,AZ$642)),INDEX(Данные!$I$1:$IX$303,Данные!$A43,AZ$642)-Данные!$G43-AZ$643+IF($F$6="Использовать поправку",BT381,0),#N/A)</f>
        <v>#N/A</v>
      </c>
      <c r="BA381" s="64" t="e">
        <f>IF(ISNUMBER(INDEX(Данные!$I$1:$IX$303,Данные!$A43,BA$642)),INDEX(Данные!$I$1:$IX$303,Данные!$A43,BA$642)-Данные!$H43-BA$643+IF($F$6="Использовать поправку",BU381,0),#N/A)</f>
        <v>#N/A</v>
      </c>
      <c r="BB381" s="62" t="str">
        <f t="shared" si="798"/>
        <v/>
      </c>
      <c r="BC381" s="63" t="e">
        <f>IF(ISNUMBER(INDEX(Данные!$I$1:$IX$303,Данные!$A43,BC$642)),INDEX(Данные!$I$1:$IX$303,Данные!$A43,BC$642)-Данные!$G43-BC$643+IF($F$7="Использовать поправку",BT381,0),#N/A)</f>
        <v>#N/A</v>
      </c>
      <c r="BD381" s="64" t="e">
        <f>IF(ISNUMBER(INDEX(Данные!$I$1:$IX$303,Данные!$A43,BD$642)),INDEX(Данные!$I$1:$IX$303,Данные!$A43,BD$642)-Данные!$H43-BD$643+IF($F$7="Использовать поправку",BU381,0),#N/A)</f>
        <v>#N/A</v>
      </c>
      <c r="BE381" s="62" t="str">
        <f t="shared" si="799"/>
        <v/>
      </c>
      <c r="BF381" s="63" t="e">
        <f>IF(ISNUMBER(INDEX(Данные!$I$1:$IX$303,Данные!$A43,BF$642)),INDEX(Данные!$I$1:$IX$303,Данные!$A43,BF$642)-Данные!$G43-BF$643+IF($F$8="Использовать поправку",BT381,0),#N/A)</f>
        <v>#N/A</v>
      </c>
      <c r="BG381" s="64" t="e">
        <f>IF(ISNUMBER(INDEX(Данные!$I$1:$IX$303,Данные!$A43,BG$642)),INDEX(Данные!$I$1:$IX$303,Данные!$A43,BG$642)-Данные!$H43-BG$643+IF($F$8="Использовать поправку",BU381,0),#N/A)</f>
        <v>#N/A</v>
      </c>
      <c r="BH381" s="62" t="str">
        <f t="shared" si="800"/>
        <v/>
      </c>
      <c r="BI381" s="63" t="e">
        <f>IF(ISNUMBER(INDEX(Данные!$I$1:$IX$303,Данные!$A43,BI$642)),INDEX(Данные!$I$1:$IX$303,Данные!$A43,BI$642)-Данные!$G43-BI$643+IF($F$9="Использовать поправку",BT381,0),#N/A)</f>
        <v>#N/A</v>
      </c>
      <c r="BJ381" s="64" t="e">
        <f>IF(ISNUMBER(INDEX(Данные!$I$1:$IX$303,Данные!$A43,BJ$642)),INDEX(Данные!$I$1:$IX$303,Данные!$A43,BJ$642)-Данные!$H43-BJ$643+IF($F$9="Использовать поправку",BU381,0),#N/A)</f>
        <v>#N/A</v>
      </c>
      <c r="BK381" s="62" t="str">
        <f t="shared" si="801"/>
        <v/>
      </c>
      <c r="BL381" s="63" t="e">
        <f>IF(ISNUMBER(INDEX(Данные!$I$1:$IX$303,Данные!$A43,BL$642)),INDEX(Данные!$I$1:$IX$303,Данные!$A43,BL$642)-Данные!$G43-BL$643+IF($F$10="Использовать поправку",BT381,0),#N/A)</f>
        <v>#N/A</v>
      </c>
      <c r="BM381" s="64" t="e">
        <f>IF(ISNUMBER(INDEX(Данные!$I$1:$IX$303,Данные!$A43,BM$642)),INDEX(Данные!$I$1:$IX$303,Данные!$A43,BM$642)-Данные!$H43-BM$643+IF($F$10="Использовать поправку",BU381,0),#N/A)</f>
        <v>#N/A</v>
      </c>
      <c r="BN381" s="62" t="str">
        <f t="shared" si="802"/>
        <v/>
      </c>
      <c r="BO381" s="63" t="e">
        <f>IF(ISNUMBER(INDEX(Данные!$I$1:$IX$303,Данные!$A43,BO$642)),INDEX(Данные!$I$1:$IX$303,Данные!$A43,BO$642)-Данные!$G43-BO$643+IF($F$11="Использовать поправку",BT381,0),#N/A)</f>
        <v>#N/A</v>
      </c>
      <c r="BP381" s="64" t="e">
        <f>IF(ISNUMBER(INDEX(Данные!$I$1:$IX$303,Данные!$A43,BP$642)),INDEX(Данные!$I$1:$IX$303,Данные!$A43,BP$642)-Данные!$H43-BP$643+IF($F$11="Использовать поправку",BU381,0),#N/A)</f>
        <v>#N/A</v>
      </c>
      <c r="BQ381" s="62" t="str">
        <f t="shared" si="803"/>
        <v/>
      </c>
      <c r="BR381" s="63" t="e">
        <f>IF(ISNUMBER(INDEX(Данные!$I$1:$IX$303,Данные!$A43,BR$642)),INDEX(Данные!$I$1:$IX$303,Данные!$A43,BR$642)-Данные!$G43-BR$643+IF($F$12="Использовать поправку",BT381,0),#N/A)</f>
        <v>#N/A</v>
      </c>
      <c r="BS381" s="64" t="e">
        <f>IF(ISNUMBER(INDEX(Данные!$I$1:$IX$303,Данные!$A43,BS$642)),INDEX(Данные!$I$1:$IX$303,Данные!$A43,BS$642)-Данные!$H43-BS$643+IF($F$12="Использовать поправку",BU381,0),#N/A)</f>
        <v>#N/A</v>
      </c>
      <c r="BT381" s="100" t="e">
        <f>INDEX(Данные!$I$1:$IX$303,Данные!$A43,BT$642+8)-INDEX(Данные!$I$1:$IX$303,Данные!$A43,BT$643+8)</f>
        <v>#VALUE!</v>
      </c>
      <c r="BU381" s="101" t="e">
        <f>INDEX(Данные!$I$1:$IX$303,Данные!$A43,BU$642+9)-INDEX(Данные!$I$1:$IX$303,Данные!$A43,BU$643+9)</f>
        <v>#VALUE!</v>
      </c>
    </row>
    <row r="382" spans="7:73" x14ac:dyDescent="0.25">
      <c r="G382" s="61">
        <v>20.5</v>
      </c>
      <c r="H382" s="62" t="str">
        <f t="shared" si="784"/>
        <v/>
      </c>
      <c r="I382" s="63" t="e">
        <f>IF(ISNUMBER(INDEX(Данные!$I$1:$IX$303,Данные!$A44,I$642)),INDEX(Данные!$I$1:$IX$303,Данные!$A44,I$642)-Данные!$E44+IF($F$3="Использовать поправку",AL382,0),#N/A)</f>
        <v>#N/A</v>
      </c>
      <c r="J382" s="64" t="e">
        <f>IF(ISNUMBER(INDEX(Данные!$I$1:$IX$303,Данные!$A44,J$642)),INDEX(Данные!$I$1:$IX$303,Данные!$A44,J$642)-Данные!$F44+IF($F$3="Использовать поправку",AM382,0),#N/A)</f>
        <v>#N/A</v>
      </c>
      <c r="K382" s="62" t="str">
        <f t="shared" si="785"/>
        <v/>
      </c>
      <c r="L382" s="63" t="e">
        <f>IF(ISNUMBER(INDEX(Данные!$I$1:$IX$303,Данные!$A44,L$642)),INDEX(Данные!$I$1:$IX$303,Данные!$A44,L$642)-Данные!$E44+IF($F$4="Использовать поправку",AL382,0),#N/A)</f>
        <v>#N/A</v>
      </c>
      <c r="M382" s="64" t="e">
        <f>IF(ISNUMBER(INDEX(Данные!$I$1:$IX$303,Данные!$A44,M$642)),INDEX(Данные!$I$1:$IX$303,Данные!$A44,M$642)-Данные!$F44+IF($F$4="Использовать поправку",AM382,0),#N/A)</f>
        <v>#N/A</v>
      </c>
      <c r="N382" s="62" t="str">
        <f t="shared" si="786"/>
        <v/>
      </c>
      <c r="O382" s="63" t="e">
        <f>IF(ISNUMBER(INDEX(Данные!$I$1:$IX$303,Данные!$A44,O$642)),INDEX(Данные!$I$1:$IX$303,Данные!$A44,O$642)-Данные!$E44+IF($F$5="Использовать поправку",AL382,0),#N/A)</f>
        <v>#N/A</v>
      </c>
      <c r="P382" s="64" t="e">
        <f>IF(ISNUMBER(INDEX(Данные!$I$1:$IX$303,Данные!$A44,P$642)),INDEX(Данные!$I$1:$IX$303,Данные!$A44,P$642)-Данные!$F44+IF($F$5="Использовать поправку",AM382,0),#N/A)</f>
        <v>#N/A</v>
      </c>
      <c r="Q382" s="62" t="str">
        <f t="shared" si="787"/>
        <v/>
      </c>
      <c r="R382" s="63" t="e">
        <f>IF(ISNUMBER(INDEX(Данные!$I$1:$IX$303,Данные!$A44,R$642)),INDEX(Данные!$I$1:$IX$303,Данные!$A44,R$642)-Данные!$E44+IF($F$6="Использовать поправку",AL382,0),#N/A)</f>
        <v>#N/A</v>
      </c>
      <c r="S382" s="64" t="e">
        <f>IF(ISNUMBER(INDEX(Данные!$I$1:$IX$303,Данные!$A44,S$642)),INDEX(Данные!$I$1:$IX$303,Данные!$A44,S$642)-Данные!$F44+IF($F$6="Использовать поправку",AM382,0),#N/A)</f>
        <v>#N/A</v>
      </c>
      <c r="T382" s="62" t="str">
        <f t="shared" si="788"/>
        <v/>
      </c>
      <c r="U382" s="63" t="e">
        <f>IF(ISNUMBER(INDEX(Данные!$I$1:$IX$303,Данные!$A44,U$642)),INDEX(Данные!$I$1:$IX$303,Данные!$A44,U$642)-Данные!$E44+IF($F$7="Использовать поправку",AL382,0),#N/A)</f>
        <v>#N/A</v>
      </c>
      <c r="V382" s="64" t="e">
        <f>IF(ISNUMBER(INDEX(Данные!$I$1:$IX$303,Данные!$A44,V$642)),INDEX(Данные!$I$1:$IX$303,Данные!$A44,V$642)-Данные!$F44+IF($F$7="Использовать поправку",AM382,0),#N/A)</f>
        <v>#N/A</v>
      </c>
      <c r="W382" s="62" t="str">
        <f t="shared" si="789"/>
        <v/>
      </c>
      <c r="X382" s="63" t="e">
        <f>IF(ISNUMBER(INDEX(Данные!$I$1:$IX$303,Данные!$A44,X$642)),INDEX(Данные!$I$1:$IX$303,Данные!$A44,X$642)-Данные!$E44+IF($F$8="Использовать поправку",AL382,0),#N/A)</f>
        <v>#N/A</v>
      </c>
      <c r="Y382" s="64" t="e">
        <f>IF(ISNUMBER(INDEX(Данные!$I$1:$IX$303,Данные!$A44,Y$642)),INDEX(Данные!$I$1:$IX$303,Данные!$A44,Y$642)-Данные!$F44+IF($F$8="Использовать поправку",AM382,0),#N/A)</f>
        <v>#N/A</v>
      </c>
      <c r="Z382" s="62" t="str">
        <f t="shared" si="790"/>
        <v/>
      </c>
      <c r="AA382" s="63" t="e">
        <f>IF(ISNUMBER(INDEX(Данные!$I$1:$IX$303,Данные!$A44,AA$642)),INDEX(Данные!$I$1:$IX$303,Данные!$A44,AA$642)-Данные!$E44+IF($F$9="Использовать поправку",AL382,0),#N/A)</f>
        <v>#N/A</v>
      </c>
      <c r="AB382" s="64" t="e">
        <f>IF(ISNUMBER(INDEX(Данные!$I$1:$IX$303,Данные!$A44,AB$642)),INDEX(Данные!$I$1:$IX$303,Данные!$A44,AB$642)-Данные!$F44+IF($F$9="Использовать поправку",AM382,0),#N/A)</f>
        <v>#N/A</v>
      </c>
      <c r="AC382" s="62" t="str">
        <f t="shared" si="791"/>
        <v/>
      </c>
      <c r="AD382" s="63" t="e">
        <f>IF(ISNUMBER(INDEX(Данные!$I$1:$IX$303,Данные!$A44,AD$642)),INDEX(Данные!$I$1:$IX$303,Данные!$A44,AD$642)-Данные!$E44+IF($F$10="Использовать поправку",AL382,0),#N/A)</f>
        <v>#N/A</v>
      </c>
      <c r="AE382" s="64" t="e">
        <f>IF(ISNUMBER(INDEX(Данные!$I$1:$IX$303,Данные!$A44,AE$642)),INDEX(Данные!$I$1:$IX$303,Данные!$A44,AE$642)-Данные!$F44+IF($F$10="Использовать поправку",AM382,0),#N/A)</f>
        <v>#N/A</v>
      </c>
      <c r="AF382" s="62" t="str">
        <f t="shared" si="792"/>
        <v/>
      </c>
      <c r="AG382" s="63" t="e">
        <f>IF(ISNUMBER(INDEX(Данные!$I$1:$IX$303,Данные!$A44,AG$642)),INDEX(Данные!$I$1:$IX$303,Данные!$A44,AG$642)-Данные!$E44+IF($F$11="Использовать поправку",AL382,0),#N/A)</f>
        <v>#N/A</v>
      </c>
      <c r="AH382" s="64" t="e">
        <f>IF(ISNUMBER(INDEX(Данные!$I$1:$IX$303,Данные!$A44,AH$642)),INDEX(Данные!$I$1:$IX$303,Данные!$A44,AH$642)-Данные!$F44+IF($F$11="Использовать поправку",AM382,0),#N/A)</f>
        <v>#N/A</v>
      </c>
      <c r="AI382" s="62" t="str">
        <f t="shared" si="793"/>
        <v/>
      </c>
      <c r="AJ382" s="63" t="e">
        <f>IF(ISNUMBER(INDEX(Данные!$I$1:$IX$303,Данные!$A44,AJ$642)),INDEX(Данные!$I$1:$IX$303,Данные!$A44,AJ$642)-Данные!$E44+IF($F$12="Использовать поправку",AL382,0),#N/A)</f>
        <v>#N/A</v>
      </c>
      <c r="AK382" s="96" t="e">
        <f>IF(ISNUMBER(INDEX(Данные!$I$1:$IX$303,Данные!$A44,AK$642)),INDEX(Данные!$I$1:$IX$303,Данные!$A44,AK$642)-Данные!$F44+IF($F$12="Использовать поправку",AM382,0),#N/A)</f>
        <v>#N/A</v>
      </c>
      <c r="AL382" s="100" t="e">
        <f>INDEX(Данные!$I$1:$IX$303,Данные!$A44,AL$642+4)-INDEX(Данные!$I$1:$IX$303,Данные!$A44,AL$643+4)</f>
        <v>#VALUE!</v>
      </c>
      <c r="AM382" s="101" t="e">
        <f>INDEX(Данные!$I$1:$IX$303,Данные!$A44,AM$642+5)-INDEX(Данные!$I$1:$IX$303,Данные!$A44,AM$643+5)</f>
        <v>#VALUE!</v>
      </c>
      <c r="AO382" s="61">
        <v>20.5</v>
      </c>
      <c r="AP382" s="62" t="str">
        <f t="shared" si="794"/>
        <v/>
      </c>
      <c r="AQ382" s="63" t="e">
        <f>IF(ISNUMBER(INDEX(Данные!$I$1:$IX$303,Данные!$A44,AQ$642)),INDEX(Данные!$I$1:$IX$303,Данные!$A44,AQ$642)-Данные!$G44-AQ$643+IF($F$3="Использовать поправку",BT382,0),#N/A)</f>
        <v>#N/A</v>
      </c>
      <c r="AR382" s="64" t="e">
        <f>IF(ISNUMBER(INDEX(Данные!$I$1:$IX$303,Данные!$A44,AR$642)),INDEX(Данные!$I$1:$IX$303,Данные!$A44,AR$642)-Данные!$H44-AR$643+IF($F$3="Использовать поправку",BU382,0),#N/A)</f>
        <v>#N/A</v>
      </c>
      <c r="AS382" s="62" t="str">
        <f t="shared" si="795"/>
        <v/>
      </c>
      <c r="AT382" s="63" t="e">
        <f>IF(ISNUMBER(INDEX(Данные!$I$1:$IX$303,Данные!$A44,AT$642)),INDEX(Данные!$I$1:$IX$303,Данные!$A44,AT$642)-Данные!$G44-AT$643+IF($F$4="Использовать поправку",BT382,0),#N/A)</f>
        <v>#N/A</v>
      </c>
      <c r="AU382" s="64" t="e">
        <f>IF(ISNUMBER(INDEX(Данные!$I$1:$IX$303,Данные!$A44,AU$642)),INDEX(Данные!$I$1:$IX$303,Данные!$A44,AU$642)-Данные!$H44-AU$643+IF($F$4="Использовать поправку",BU382,0),#N/A)</f>
        <v>#N/A</v>
      </c>
      <c r="AV382" s="62" t="str">
        <f t="shared" si="796"/>
        <v/>
      </c>
      <c r="AW382" s="63" t="e">
        <f>IF(ISNUMBER(INDEX(Данные!$I$1:$IX$303,Данные!$A44,AW$642)),INDEX(Данные!$I$1:$IX$303,Данные!$A44,AW$642)-Данные!$G44-AW$643+IF($F$5="Использовать поправку",BT382,0),#N/A)</f>
        <v>#N/A</v>
      </c>
      <c r="AX382" s="64" t="e">
        <f>IF(ISNUMBER(INDEX(Данные!$I$1:$IX$303,Данные!$A44,AX$642)),INDEX(Данные!$I$1:$IX$303,Данные!$A44,AX$642)-Данные!$H44-AX$643+IF($F$5="Использовать поправку",BU382,0),#N/A)</f>
        <v>#N/A</v>
      </c>
      <c r="AY382" s="62" t="str">
        <f t="shared" si="797"/>
        <v/>
      </c>
      <c r="AZ382" s="63" t="e">
        <f>IF(ISNUMBER(INDEX(Данные!$I$1:$IX$303,Данные!$A44,AZ$642)),INDEX(Данные!$I$1:$IX$303,Данные!$A44,AZ$642)-Данные!$G44-AZ$643+IF($F$6="Использовать поправку",BT382,0),#N/A)</f>
        <v>#N/A</v>
      </c>
      <c r="BA382" s="64" t="e">
        <f>IF(ISNUMBER(INDEX(Данные!$I$1:$IX$303,Данные!$A44,BA$642)),INDEX(Данные!$I$1:$IX$303,Данные!$A44,BA$642)-Данные!$H44-BA$643+IF($F$6="Использовать поправку",BU382,0),#N/A)</f>
        <v>#N/A</v>
      </c>
      <c r="BB382" s="62" t="str">
        <f t="shared" si="798"/>
        <v/>
      </c>
      <c r="BC382" s="63" t="e">
        <f>IF(ISNUMBER(INDEX(Данные!$I$1:$IX$303,Данные!$A44,BC$642)),INDEX(Данные!$I$1:$IX$303,Данные!$A44,BC$642)-Данные!$G44-BC$643+IF($F$7="Использовать поправку",BT382,0),#N/A)</f>
        <v>#N/A</v>
      </c>
      <c r="BD382" s="64" t="e">
        <f>IF(ISNUMBER(INDEX(Данные!$I$1:$IX$303,Данные!$A44,BD$642)),INDEX(Данные!$I$1:$IX$303,Данные!$A44,BD$642)-Данные!$H44-BD$643+IF($F$7="Использовать поправку",BU382,0),#N/A)</f>
        <v>#N/A</v>
      </c>
      <c r="BE382" s="62" t="str">
        <f t="shared" si="799"/>
        <v/>
      </c>
      <c r="BF382" s="63" t="e">
        <f>IF(ISNUMBER(INDEX(Данные!$I$1:$IX$303,Данные!$A44,BF$642)),INDEX(Данные!$I$1:$IX$303,Данные!$A44,BF$642)-Данные!$G44-BF$643+IF($F$8="Использовать поправку",BT382,0),#N/A)</f>
        <v>#N/A</v>
      </c>
      <c r="BG382" s="64" t="e">
        <f>IF(ISNUMBER(INDEX(Данные!$I$1:$IX$303,Данные!$A44,BG$642)),INDEX(Данные!$I$1:$IX$303,Данные!$A44,BG$642)-Данные!$H44-BG$643+IF($F$8="Использовать поправку",BU382,0),#N/A)</f>
        <v>#N/A</v>
      </c>
      <c r="BH382" s="62" t="str">
        <f t="shared" si="800"/>
        <v/>
      </c>
      <c r="BI382" s="63" t="e">
        <f>IF(ISNUMBER(INDEX(Данные!$I$1:$IX$303,Данные!$A44,BI$642)),INDEX(Данные!$I$1:$IX$303,Данные!$A44,BI$642)-Данные!$G44-BI$643+IF($F$9="Использовать поправку",BT382,0),#N/A)</f>
        <v>#N/A</v>
      </c>
      <c r="BJ382" s="64" t="e">
        <f>IF(ISNUMBER(INDEX(Данные!$I$1:$IX$303,Данные!$A44,BJ$642)),INDEX(Данные!$I$1:$IX$303,Данные!$A44,BJ$642)-Данные!$H44-BJ$643+IF($F$9="Использовать поправку",BU382,0),#N/A)</f>
        <v>#N/A</v>
      </c>
      <c r="BK382" s="62" t="str">
        <f t="shared" si="801"/>
        <v/>
      </c>
      <c r="BL382" s="63" t="e">
        <f>IF(ISNUMBER(INDEX(Данные!$I$1:$IX$303,Данные!$A44,BL$642)),INDEX(Данные!$I$1:$IX$303,Данные!$A44,BL$642)-Данные!$G44-BL$643+IF($F$10="Использовать поправку",BT382,0),#N/A)</f>
        <v>#N/A</v>
      </c>
      <c r="BM382" s="64" t="e">
        <f>IF(ISNUMBER(INDEX(Данные!$I$1:$IX$303,Данные!$A44,BM$642)),INDEX(Данные!$I$1:$IX$303,Данные!$A44,BM$642)-Данные!$H44-BM$643+IF($F$10="Использовать поправку",BU382,0),#N/A)</f>
        <v>#N/A</v>
      </c>
      <c r="BN382" s="62" t="str">
        <f t="shared" si="802"/>
        <v/>
      </c>
      <c r="BO382" s="63" t="e">
        <f>IF(ISNUMBER(INDEX(Данные!$I$1:$IX$303,Данные!$A44,BO$642)),INDEX(Данные!$I$1:$IX$303,Данные!$A44,BO$642)-Данные!$G44-BO$643+IF($F$11="Использовать поправку",BT382,0),#N/A)</f>
        <v>#N/A</v>
      </c>
      <c r="BP382" s="64" t="e">
        <f>IF(ISNUMBER(INDEX(Данные!$I$1:$IX$303,Данные!$A44,BP$642)),INDEX(Данные!$I$1:$IX$303,Данные!$A44,BP$642)-Данные!$H44-BP$643+IF($F$11="Использовать поправку",BU382,0),#N/A)</f>
        <v>#N/A</v>
      </c>
      <c r="BQ382" s="62" t="str">
        <f t="shared" si="803"/>
        <v/>
      </c>
      <c r="BR382" s="63" t="e">
        <f>IF(ISNUMBER(INDEX(Данные!$I$1:$IX$303,Данные!$A44,BR$642)),INDEX(Данные!$I$1:$IX$303,Данные!$A44,BR$642)-Данные!$G44-BR$643+IF($F$12="Использовать поправку",BT382,0),#N/A)</f>
        <v>#N/A</v>
      </c>
      <c r="BS382" s="64" t="e">
        <f>IF(ISNUMBER(INDEX(Данные!$I$1:$IX$303,Данные!$A44,BS$642)),INDEX(Данные!$I$1:$IX$303,Данные!$A44,BS$642)-Данные!$H44-BS$643+IF($F$12="Использовать поправку",BU382,0),#N/A)</f>
        <v>#N/A</v>
      </c>
      <c r="BT382" s="100" t="e">
        <f>INDEX(Данные!$I$1:$IX$303,Данные!$A44,BT$642+8)-INDEX(Данные!$I$1:$IX$303,Данные!$A44,BT$643+8)</f>
        <v>#VALUE!</v>
      </c>
      <c r="BU382" s="101" t="e">
        <f>INDEX(Данные!$I$1:$IX$303,Данные!$A44,BU$642+9)-INDEX(Данные!$I$1:$IX$303,Данные!$A44,BU$643+9)</f>
        <v>#VALUE!</v>
      </c>
    </row>
    <row r="383" spans="7:73" x14ac:dyDescent="0.25">
      <c r="G383" s="61">
        <v>21</v>
      </c>
      <c r="H383" s="62" t="str">
        <f t="shared" si="784"/>
        <v/>
      </c>
      <c r="I383" s="63" t="e">
        <f>IF(ISNUMBER(INDEX(Данные!$I$1:$IX$303,Данные!$A45,I$642)),INDEX(Данные!$I$1:$IX$303,Данные!$A45,I$642)-Данные!$E45+IF($F$3="Использовать поправку",AL383,0),#N/A)</f>
        <v>#N/A</v>
      </c>
      <c r="J383" s="64" t="e">
        <f>IF(ISNUMBER(INDEX(Данные!$I$1:$IX$303,Данные!$A45,J$642)),INDEX(Данные!$I$1:$IX$303,Данные!$A45,J$642)-Данные!$F45+IF($F$3="Использовать поправку",AM383,0),#N/A)</f>
        <v>#N/A</v>
      </c>
      <c r="K383" s="62" t="str">
        <f t="shared" si="785"/>
        <v/>
      </c>
      <c r="L383" s="63" t="e">
        <f>IF(ISNUMBER(INDEX(Данные!$I$1:$IX$303,Данные!$A45,L$642)),INDEX(Данные!$I$1:$IX$303,Данные!$A45,L$642)-Данные!$E45+IF($F$4="Использовать поправку",AL383,0),#N/A)</f>
        <v>#N/A</v>
      </c>
      <c r="M383" s="64" t="e">
        <f>IF(ISNUMBER(INDEX(Данные!$I$1:$IX$303,Данные!$A45,M$642)),INDEX(Данные!$I$1:$IX$303,Данные!$A45,M$642)-Данные!$F45+IF($F$4="Использовать поправку",AM383,0),#N/A)</f>
        <v>#N/A</v>
      </c>
      <c r="N383" s="62" t="str">
        <f t="shared" si="786"/>
        <v/>
      </c>
      <c r="O383" s="63" t="e">
        <f>IF(ISNUMBER(INDEX(Данные!$I$1:$IX$303,Данные!$A45,O$642)),INDEX(Данные!$I$1:$IX$303,Данные!$A45,O$642)-Данные!$E45+IF($F$5="Использовать поправку",AL383,0),#N/A)</f>
        <v>#N/A</v>
      </c>
      <c r="P383" s="64" t="e">
        <f>IF(ISNUMBER(INDEX(Данные!$I$1:$IX$303,Данные!$A45,P$642)),INDEX(Данные!$I$1:$IX$303,Данные!$A45,P$642)-Данные!$F45+IF($F$5="Использовать поправку",AM383,0),#N/A)</f>
        <v>#N/A</v>
      </c>
      <c r="Q383" s="62" t="str">
        <f t="shared" si="787"/>
        <v/>
      </c>
      <c r="R383" s="63" t="e">
        <f>IF(ISNUMBER(INDEX(Данные!$I$1:$IX$303,Данные!$A45,R$642)),INDEX(Данные!$I$1:$IX$303,Данные!$A45,R$642)-Данные!$E45+IF($F$6="Использовать поправку",AL383,0),#N/A)</f>
        <v>#N/A</v>
      </c>
      <c r="S383" s="64" t="e">
        <f>IF(ISNUMBER(INDEX(Данные!$I$1:$IX$303,Данные!$A45,S$642)),INDEX(Данные!$I$1:$IX$303,Данные!$A45,S$642)-Данные!$F45+IF($F$6="Использовать поправку",AM383,0),#N/A)</f>
        <v>#N/A</v>
      </c>
      <c r="T383" s="62" t="str">
        <f t="shared" si="788"/>
        <v/>
      </c>
      <c r="U383" s="63" t="e">
        <f>IF(ISNUMBER(INDEX(Данные!$I$1:$IX$303,Данные!$A45,U$642)),INDEX(Данные!$I$1:$IX$303,Данные!$A45,U$642)-Данные!$E45+IF($F$7="Использовать поправку",AL383,0),#N/A)</f>
        <v>#N/A</v>
      </c>
      <c r="V383" s="64" t="e">
        <f>IF(ISNUMBER(INDEX(Данные!$I$1:$IX$303,Данные!$A45,V$642)),INDEX(Данные!$I$1:$IX$303,Данные!$A45,V$642)-Данные!$F45+IF($F$7="Использовать поправку",AM383,0),#N/A)</f>
        <v>#N/A</v>
      </c>
      <c r="W383" s="62" t="str">
        <f t="shared" si="789"/>
        <v/>
      </c>
      <c r="X383" s="63" t="e">
        <f>IF(ISNUMBER(INDEX(Данные!$I$1:$IX$303,Данные!$A45,X$642)),INDEX(Данные!$I$1:$IX$303,Данные!$A45,X$642)-Данные!$E45+IF($F$8="Использовать поправку",AL383,0),#N/A)</f>
        <v>#N/A</v>
      </c>
      <c r="Y383" s="64" t="e">
        <f>IF(ISNUMBER(INDEX(Данные!$I$1:$IX$303,Данные!$A45,Y$642)),INDEX(Данные!$I$1:$IX$303,Данные!$A45,Y$642)-Данные!$F45+IF($F$8="Использовать поправку",AM383,0),#N/A)</f>
        <v>#N/A</v>
      </c>
      <c r="Z383" s="62" t="str">
        <f t="shared" si="790"/>
        <v/>
      </c>
      <c r="AA383" s="63" t="e">
        <f>IF(ISNUMBER(INDEX(Данные!$I$1:$IX$303,Данные!$A45,AA$642)),INDEX(Данные!$I$1:$IX$303,Данные!$A45,AA$642)-Данные!$E45+IF($F$9="Использовать поправку",AL383,0),#N/A)</f>
        <v>#N/A</v>
      </c>
      <c r="AB383" s="64" t="e">
        <f>IF(ISNUMBER(INDEX(Данные!$I$1:$IX$303,Данные!$A45,AB$642)),INDEX(Данные!$I$1:$IX$303,Данные!$A45,AB$642)-Данные!$F45+IF($F$9="Использовать поправку",AM383,0),#N/A)</f>
        <v>#N/A</v>
      </c>
      <c r="AC383" s="62" t="str">
        <f t="shared" si="791"/>
        <v/>
      </c>
      <c r="AD383" s="63" t="e">
        <f>IF(ISNUMBER(INDEX(Данные!$I$1:$IX$303,Данные!$A45,AD$642)),INDEX(Данные!$I$1:$IX$303,Данные!$A45,AD$642)-Данные!$E45+IF($F$10="Использовать поправку",AL383,0),#N/A)</f>
        <v>#N/A</v>
      </c>
      <c r="AE383" s="64" t="e">
        <f>IF(ISNUMBER(INDEX(Данные!$I$1:$IX$303,Данные!$A45,AE$642)),INDEX(Данные!$I$1:$IX$303,Данные!$A45,AE$642)-Данные!$F45+IF($F$10="Использовать поправку",AM383,0),#N/A)</f>
        <v>#N/A</v>
      </c>
      <c r="AF383" s="62" t="str">
        <f t="shared" si="792"/>
        <v/>
      </c>
      <c r="AG383" s="63" t="e">
        <f>IF(ISNUMBER(INDEX(Данные!$I$1:$IX$303,Данные!$A45,AG$642)),INDEX(Данные!$I$1:$IX$303,Данные!$A45,AG$642)-Данные!$E45+IF($F$11="Использовать поправку",AL383,0),#N/A)</f>
        <v>#N/A</v>
      </c>
      <c r="AH383" s="64" t="e">
        <f>IF(ISNUMBER(INDEX(Данные!$I$1:$IX$303,Данные!$A45,AH$642)),INDEX(Данные!$I$1:$IX$303,Данные!$A45,AH$642)-Данные!$F45+IF($F$11="Использовать поправку",AM383,0),#N/A)</f>
        <v>#N/A</v>
      </c>
      <c r="AI383" s="62" t="str">
        <f t="shared" si="793"/>
        <v/>
      </c>
      <c r="AJ383" s="63" t="e">
        <f>IF(ISNUMBER(INDEX(Данные!$I$1:$IX$303,Данные!$A45,AJ$642)),INDEX(Данные!$I$1:$IX$303,Данные!$A45,AJ$642)-Данные!$E45+IF($F$12="Использовать поправку",AL383,0),#N/A)</f>
        <v>#N/A</v>
      </c>
      <c r="AK383" s="96" t="e">
        <f>IF(ISNUMBER(INDEX(Данные!$I$1:$IX$303,Данные!$A45,AK$642)),INDEX(Данные!$I$1:$IX$303,Данные!$A45,AK$642)-Данные!$F45+IF($F$12="Использовать поправку",AM383,0),#N/A)</f>
        <v>#N/A</v>
      </c>
      <c r="AL383" s="100" t="e">
        <f>INDEX(Данные!$I$1:$IX$303,Данные!$A45,AL$642+4)-INDEX(Данные!$I$1:$IX$303,Данные!$A45,AL$643+4)</f>
        <v>#VALUE!</v>
      </c>
      <c r="AM383" s="101" t="e">
        <f>INDEX(Данные!$I$1:$IX$303,Данные!$A45,AM$642+5)-INDEX(Данные!$I$1:$IX$303,Данные!$A45,AM$643+5)</f>
        <v>#VALUE!</v>
      </c>
      <c r="AO383" s="61">
        <v>21</v>
      </c>
      <c r="AP383" s="62" t="str">
        <f t="shared" si="794"/>
        <v/>
      </c>
      <c r="AQ383" s="63" t="e">
        <f>IF(ISNUMBER(INDEX(Данные!$I$1:$IX$303,Данные!$A45,AQ$642)),INDEX(Данные!$I$1:$IX$303,Данные!$A45,AQ$642)-Данные!$G45-AQ$643+IF($F$3="Использовать поправку",BT383,0),#N/A)</f>
        <v>#N/A</v>
      </c>
      <c r="AR383" s="64" t="e">
        <f>IF(ISNUMBER(INDEX(Данные!$I$1:$IX$303,Данные!$A45,AR$642)),INDEX(Данные!$I$1:$IX$303,Данные!$A45,AR$642)-Данные!$H45-AR$643+IF($F$3="Использовать поправку",BU383,0),#N/A)</f>
        <v>#N/A</v>
      </c>
      <c r="AS383" s="62" t="str">
        <f t="shared" si="795"/>
        <v/>
      </c>
      <c r="AT383" s="63" t="e">
        <f>IF(ISNUMBER(INDEX(Данные!$I$1:$IX$303,Данные!$A45,AT$642)),INDEX(Данные!$I$1:$IX$303,Данные!$A45,AT$642)-Данные!$G45-AT$643+IF($F$4="Использовать поправку",BT383,0),#N/A)</f>
        <v>#N/A</v>
      </c>
      <c r="AU383" s="64" t="e">
        <f>IF(ISNUMBER(INDEX(Данные!$I$1:$IX$303,Данные!$A45,AU$642)),INDEX(Данные!$I$1:$IX$303,Данные!$A45,AU$642)-Данные!$H45-AU$643+IF($F$4="Использовать поправку",BU383,0),#N/A)</f>
        <v>#N/A</v>
      </c>
      <c r="AV383" s="62" t="str">
        <f t="shared" si="796"/>
        <v/>
      </c>
      <c r="AW383" s="63" t="e">
        <f>IF(ISNUMBER(INDEX(Данные!$I$1:$IX$303,Данные!$A45,AW$642)),INDEX(Данные!$I$1:$IX$303,Данные!$A45,AW$642)-Данные!$G45-AW$643+IF($F$5="Использовать поправку",BT383,0),#N/A)</f>
        <v>#N/A</v>
      </c>
      <c r="AX383" s="64" t="e">
        <f>IF(ISNUMBER(INDEX(Данные!$I$1:$IX$303,Данные!$A45,AX$642)),INDEX(Данные!$I$1:$IX$303,Данные!$A45,AX$642)-Данные!$H45-AX$643+IF($F$5="Использовать поправку",BU383,0),#N/A)</f>
        <v>#N/A</v>
      </c>
      <c r="AY383" s="62" t="str">
        <f t="shared" si="797"/>
        <v/>
      </c>
      <c r="AZ383" s="63" t="e">
        <f>IF(ISNUMBER(INDEX(Данные!$I$1:$IX$303,Данные!$A45,AZ$642)),INDEX(Данные!$I$1:$IX$303,Данные!$A45,AZ$642)-Данные!$G45-AZ$643+IF($F$6="Использовать поправку",BT383,0),#N/A)</f>
        <v>#N/A</v>
      </c>
      <c r="BA383" s="64" t="e">
        <f>IF(ISNUMBER(INDEX(Данные!$I$1:$IX$303,Данные!$A45,BA$642)),INDEX(Данные!$I$1:$IX$303,Данные!$A45,BA$642)-Данные!$H45-BA$643+IF($F$6="Использовать поправку",BU383,0),#N/A)</f>
        <v>#N/A</v>
      </c>
      <c r="BB383" s="62" t="str">
        <f t="shared" si="798"/>
        <v/>
      </c>
      <c r="BC383" s="63" t="e">
        <f>IF(ISNUMBER(INDEX(Данные!$I$1:$IX$303,Данные!$A45,BC$642)),INDEX(Данные!$I$1:$IX$303,Данные!$A45,BC$642)-Данные!$G45-BC$643+IF($F$7="Использовать поправку",BT383,0),#N/A)</f>
        <v>#N/A</v>
      </c>
      <c r="BD383" s="64" t="e">
        <f>IF(ISNUMBER(INDEX(Данные!$I$1:$IX$303,Данные!$A45,BD$642)),INDEX(Данные!$I$1:$IX$303,Данные!$A45,BD$642)-Данные!$H45-BD$643+IF($F$7="Использовать поправку",BU383,0),#N/A)</f>
        <v>#N/A</v>
      </c>
      <c r="BE383" s="62" t="str">
        <f t="shared" si="799"/>
        <v/>
      </c>
      <c r="BF383" s="63" t="e">
        <f>IF(ISNUMBER(INDEX(Данные!$I$1:$IX$303,Данные!$A45,BF$642)),INDEX(Данные!$I$1:$IX$303,Данные!$A45,BF$642)-Данные!$G45-BF$643+IF($F$8="Использовать поправку",BT383,0),#N/A)</f>
        <v>#N/A</v>
      </c>
      <c r="BG383" s="64" t="e">
        <f>IF(ISNUMBER(INDEX(Данные!$I$1:$IX$303,Данные!$A45,BG$642)),INDEX(Данные!$I$1:$IX$303,Данные!$A45,BG$642)-Данные!$H45-BG$643+IF($F$8="Использовать поправку",BU383,0),#N/A)</f>
        <v>#N/A</v>
      </c>
      <c r="BH383" s="62" t="str">
        <f t="shared" si="800"/>
        <v/>
      </c>
      <c r="BI383" s="63" t="e">
        <f>IF(ISNUMBER(INDEX(Данные!$I$1:$IX$303,Данные!$A45,BI$642)),INDEX(Данные!$I$1:$IX$303,Данные!$A45,BI$642)-Данные!$G45-BI$643+IF($F$9="Использовать поправку",BT383,0),#N/A)</f>
        <v>#N/A</v>
      </c>
      <c r="BJ383" s="64" t="e">
        <f>IF(ISNUMBER(INDEX(Данные!$I$1:$IX$303,Данные!$A45,BJ$642)),INDEX(Данные!$I$1:$IX$303,Данные!$A45,BJ$642)-Данные!$H45-BJ$643+IF($F$9="Использовать поправку",BU383,0),#N/A)</f>
        <v>#N/A</v>
      </c>
      <c r="BK383" s="62" t="str">
        <f t="shared" si="801"/>
        <v/>
      </c>
      <c r="BL383" s="63" t="e">
        <f>IF(ISNUMBER(INDEX(Данные!$I$1:$IX$303,Данные!$A45,BL$642)),INDEX(Данные!$I$1:$IX$303,Данные!$A45,BL$642)-Данные!$G45-BL$643+IF($F$10="Использовать поправку",BT383,0),#N/A)</f>
        <v>#N/A</v>
      </c>
      <c r="BM383" s="64" t="e">
        <f>IF(ISNUMBER(INDEX(Данные!$I$1:$IX$303,Данные!$A45,BM$642)),INDEX(Данные!$I$1:$IX$303,Данные!$A45,BM$642)-Данные!$H45-BM$643+IF($F$10="Использовать поправку",BU383,0),#N/A)</f>
        <v>#N/A</v>
      </c>
      <c r="BN383" s="62" t="str">
        <f t="shared" si="802"/>
        <v/>
      </c>
      <c r="BO383" s="63" t="e">
        <f>IF(ISNUMBER(INDEX(Данные!$I$1:$IX$303,Данные!$A45,BO$642)),INDEX(Данные!$I$1:$IX$303,Данные!$A45,BO$642)-Данные!$G45-BO$643+IF($F$11="Использовать поправку",BT383,0),#N/A)</f>
        <v>#N/A</v>
      </c>
      <c r="BP383" s="64" t="e">
        <f>IF(ISNUMBER(INDEX(Данные!$I$1:$IX$303,Данные!$A45,BP$642)),INDEX(Данные!$I$1:$IX$303,Данные!$A45,BP$642)-Данные!$H45-BP$643+IF($F$11="Использовать поправку",BU383,0),#N/A)</f>
        <v>#N/A</v>
      </c>
      <c r="BQ383" s="62" t="str">
        <f t="shared" si="803"/>
        <v/>
      </c>
      <c r="BR383" s="63" t="e">
        <f>IF(ISNUMBER(INDEX(Данные!$I$1:$IX$303,Данные!$A45,BR$642)),INDEX(Данные!$I$1:$IX$303,Данные!$A45,BR$642)-Данные!$G45-BR$643+IF($F$12="Использовать поправку",BT383,0),#N/A)</f>
        <v>#N/A</v>
      </c>
      <c r="BS383" s="64" t="e">
        <f>IF(ISNUMBER(INDEX(Данные!$I$1:$IX$303,Данные!$A45,BS$642)),INDEX(Данные!$I$1:$IX$303,Данные!$A45,BS$642)-Данные!$H45-BS$643+IF($F$12="Использовать поправку",BU383,0),#N/A)</f>
        <v>#N/A</v>
      </c>
      <c r="BT383" s="100" t="e">
        <f>INDEX(Данные!$I$1:$IX$303,Данные!$A45,BT$642+8)-INDEX(Данные!$I$1:$IX$303,Данные!$A45,BT$643+8)</f>
        <v>#VALUE!</v>
      </c>
      <c r="BU383" s="101" t="e">
        <f>INDEX(Данные!$I$1:$IX$303,Данные!$A45,BU$642+9)-INDEX(Данные!$I$1:$IX$303,Данные!$A45,BU$643+9)</f>
        <v>#VALUE!</v>
      </c>
    </row>
    <row r="384" spans="7:73" x14ac:dyDescent="0.25">
      <c r="G384" s="61">
        <v>21.5</v>
      </c>
      <c r="H384" s="62" t="str">
        <f t="shared" si="784"/>
        <v/>
      </c>
      <c r="I384" s="63" t="e">
        <f>IF(ISNUMBER(INDEX(Данные!$I$1:$IX$303,Данные!$A46,I$642)),INDEX(Данные!$I$1:$IX$303,Данные!$A46,I$642)-Данные!$E46+IF($F$3="Использовать поправку",AL384,0),#N/A)</f>
        <v>#N/A</v>
      </c>
      <c r="J384" s="64" t="e">
        <f>IF(ISNUMBER(INDEX(Данные!$I$1:$IX$303,Данные!$A46,J$642)),INDEX(Данные!$I$1:$IX$303,Данные!$A46,J$642)-Данные!$F46+IF($F$3="Использовать поправку",AM384,0),#N/A)</f>
        <v>#N/A</v>
      </c>
      <c r="K384" s="62" t="str">
        <f t="shared" si="785"/>
        <v/>
      </c>
      <c r="L384" s="63" t="e">
        <f>IF(ISNUMBER(INDEX(Данные!$I$1:$IX$303,Данные!$A46,L$642)),INDEX(Данные!$I$1:$IX$303,Данные!$A46,L$642)-Данные!$E46+IF($F$4="Использовать поправку",AL384,0),#N/A)</f>
        <v>#N/A</v>
      </c>
      <c r="M384" s="64" t="e">
        <f>IF(ISNUMBER(INDEX(Данные!$I$1:$IX$303,Данные!$A46,M$642)),INDEX(Данные!$I$1:$IX$303,Данные!$A46,M$642)-Данные!$F46+IF($F$4="Использовать поправку",AM384,0),#N/A)</f>
        <v>#N/A</v>
      </c>
      <c r="N384" s="62" t="str">
        <f t="shared" si="786"/>
        <v/>
      </c>
      <c r="O384" s="63" t="e">
        <f>IF(ISNUMBER(INDEX(Данные!$I$1:$IX$303,Данные!$A46,O$642)),INDEX(Данные!$I$1:$IX$303,Данные!$A46,O$642)-Данные!$E46+IF($F$5="Использовать поправку",AL384,0),#N/A)</f>
        <v>#N/A</v>
      </c>
      <c r="P384" s="64" t="e">
        <f>IF(ISNUMBER(INDEX(Данные!$I$1:$IX$303,Данные!$A46,P$642)),INDEX(Данные!$I$1:$IX$303,Данные!$A46,P$642)-Данные!$F46+IF($F$5="Использовать поправку",AM384,0),#N/A)</f>
        <v>#N/A</v>
      </c>
      <c r="Q384" s="62" t="str">
        <f t="shared" si="787"/>
        <v/>
      </c>
      <c r="R384" s="63" t="e">
        <f>IF(ISNUMBER(INDEX(Данные!$I$1:$IX$303,Данные!$A46,R$642)),INDEX(Данные!$I$1:$IX$303,Данные!$A46,R$642)-Данные!$E46+IF($F$6="Использовать поправку",AL384,0),#N/A)</f>
        <v>#N/A</v>
      </c>
      <c r="S384" s="64" t="e">
        <f>IF(ISNUMBER(INDEX(Данные!$I$1:$IX$303,Данные!$A46,S$642)),INDEX(Данные!$I$1:$IX$303,Данные!$A46,S$642)-Данные!$F46+IF($F$6="Использовать поправку",AM384,0),#N/A)</f>
        <v>#N/A</v>
      </c>
      <c r="T384" s="62" t="str">
        <f t="shared" si="788"/>
        <v/>
      </c>
      <c r="U384" s="63" t="e">
        <f>IF(ISNUMBER(INDEX(Данные!$I$1:$IX$303,Данные!$A46,U$642)),INDEX(Данные!$I$1:$IX$303,Данные!$A46,U$642)-Данные!$E46+IF($F$7="Использовать поправку",AL384,0),#N/A)</f>
        <v>#N/A</v>
      </c>
      <c r="V384" s="64" t="e">
        <f>IF(ISNUMBER(INDEX(Данные!$I$1:$IX$303,Данные!$A46,V$642)),INDEX(Данные!$I$1:$IX$303,Данные!$A46,V$642)-Данные!$F46+IF($F$7="Использовать поправку",AM384,0),#N/A)</f>
        <v>#N/A</v>
      </c>
      <c r="W384" s="62" t="str">
        <f t="shared" si="789"/>
        <v/>
      </c>
      <c r="X384" s="63" t="e">
        <f>IF(ISNUMBER(INDEX(Данные!$I$1:$IX$303,Данные!$A46,X$642)),INDEX(Данные!$I$1:$IX$303,Данные!$A46,X$642)-Данные!$E46+IF($F$8="Использовать поправку",AL384,0),#N/A)</f>
        <v>#N/A</v>
      </c>
      <c r="Y384" s="64" t="e">
        <f>IF(ISNUMBER(INDEX(Данные!$I$1:$IX$303,Данные!$A46,Y$642)),INDEX(Данные!$I$1:$IX$303,Данные!$A46,Y$642)-Данные!$F46+IF($F$8="Использовать поправку",AM384,0),#N/A)</f>
        <v>#N/A</v>
      </c>
      <c r="Z384" s="62" t="str">
        <f t="shared" si="790"/>
        <v/>
      </c>
      <c r="AA384" s="63" t="e">
        <f>IF(ISNUMBER(INDEX(Данные!$I$1:$IX$303,Данные!$A46,AA$642)),INDEX(Данные!$I$1:$IX$303,Данные!$A46,AA$642)-Данные!$E46+IF($F$9="Использовать поправку",AL384,0),#N/A)</f>
        <v>#N/A</v>
      </c>
      <c r="AB384" s="64" t="e">
        <f>IF(ISNUMBER(INDEX(Данные!$I$1:$IX$303,Данные!$A46,AB$642)),INDEX(Данные!$I$1:$IX$303,Данные!$A46,AB$642)-Данные!$F46+IF($F$9="Использовать поправку",AM384,0),#N/A)</f>
        <v>#N/A</v>
      </c>
      <c r="AC384" s="62" t="str">
        <f t="shared" si="791"/>
        <v/>
      </c>
      <c r="AD384" s="63" t="e">
        <f>IF(ISNUMBER(INDEX(Данные!$I$1:$IX$303,Данные!$A46,AD$642)),INDEX(Данные!$I$1:$IX$303,Данные!$A46,AD$642)-Данные!$E46+IF($F$10="Использовать поправку",AL384,0),#N/A)</f>
        <v>#N/A</v>
      </c>
      <c r="AE384" s="64" t="e">
        <f>IF(ISNUMBER(INDEX(Данные!$I$1:$IX$303,Данные!$A46,AE$642)),INDEX(Данные!$I$1:$IX$303,Данные!$A46,AE$642)-Данные!$F46+IF($F$10="Использовать поправку",AM384,0),#N/A)</f>
        <v>#N/A</v>
      </c>
      <c r="AF384" s="62" t="str">
        <f t="shared" si="792"/>
        <v/>
      </c>
      <c r="AG384" s="63" t="e">
        <f>IF(ISNUMBER(INDEX(Данные!$I$1:$IX$303,Данные!$A46,AG$642)),INDEX(Данные!$I$1:$IX$303,Данные!$A46,AG$642)-Данные!$E46+IF($F$11="Использовать поправку",AL384,0),#N/A)</f>
        <v>#N/A</v>
      </c>
      <c r="AH384" s="64" t="e">
        <f>IF(ISNUMBER(INDEX(Данные!$I$1:$IX$303,Данные!$A46,AH$642)),INDEX(Данные!$I$1:$IX$303,Данные!$A46,AH$642)-Данные!$F46+IF($F$11="Использовать поправку",AM384,0),#N/A)</f>
        <v>#N/A</v>
      </c>
      <c r="AI384" s="62" t="str">
        <f t="shared" si="793"/>
        <v/>
      </c>
      <c r="AJ384" s="63" t="e">
        <f>IF(ISNUMBER(INDEX(Данные!$I$1:$IX$303,Данные!$A46,AJ$642)),INDEX(Данные!$I$1:$IX$303,Данные!$A46,AJ$642)-Данные!$E46+IF($F$12="Использовать поправку",AL384,0),#N/A)</f>
        <v>#N/A</v>
      </c>
      <c r="AK384" s="96" t="e">
        <f>IF(ISNUMBER(INDEX(Данные!$I$1:$IX$303,Данные!$A46,AK$642)),INDEX(Данные!$I$1:$IX$303,Данные!$A46,AK$642)-Данные!$F46+IF($F$12="Использовать поправку",AM384,0),#N/A)</f>
        <v>#N/A</v>
      </c>
      <c r="AL384" s="100" t="e">
        <f>INDEX(Данные!$I$1:$IX$303,Данные!$A46,AL$642+4)-INDEX(Данные!$I$1:$IX$303,Данные!$A46,AL$643+4)</f>
        <v>#VALUE!</v>
      </c>
      <c r="AM384" s="101" t="e">
        <f>INDEX(Данные!$I$1:$IX$303,Данные!$A46,AM$642+5)-INDEX(Данные!$I$1:$IX$303,Данные!$A46,AM$643+5)</f>
        <v>#VALUE!</v>
      </c>
      <c r="AO384" s="61">
        <v>21.5</v>
      </c>
      <c r="AP384" s="62" t="str">
        <f t="shared" si="794"/>
        <v/>
      </c>
      <c r="AQ384" s="63" t="e">
        <f>IF(ISNUMBER(INDEX(Данные!$I$1:$IX$303,Данные!$A46,AQ$642)),INDEX(Данные!$I$1:$IX$303,Данные!$A46,AQ$642)-Данные!$G46-AQ$643+IF($F$3="Использовать поправку",BT384,0),#N/A)</f>
        <v>#N/A</v>
      </c>
      <c r="AR384" s="64" t="e">
        <f>IF(ISNUMBER(INDEX(Данные!$I$1:$IX$303,Данные!$A46,AR$642)),INDEX(Данные!$I$1:$IX$303,Данные!$A46,AR$642)-Данные!$H46-AR$643+IF($F$3="Использовать поправку",BU384,0),#N/A)</f>
        <v>#N/A</v>
      </c>
      <c r="AS384" s="62" t="str">
        <f t="shared" si="795"/>
        <v/>
      </c>
      <c r="AT384" s="63" t="e">
        <f>IF(ISNUMBER(INDEX(Данные!$I$1:$IX$303,Данные!$A46,AT$642)),INDEX(Данные!$I$1:$IX$303,Данные!$A46,AT$642)-Данные!$G46-AT$643+IF($F$4="Использовать поправку",BT384,0),#N/A)</f>
        <v>#N/A</v>
      </c>
      <c r="AU384" s="64" t="e">
        <f>IF(ISNUMBER(INDEX(Данные!$I$1:$IX$303,Данные!$A46,AU$642)),INDEX(Данные!$I$1:$IX$303,Данные!$A46,AU$642)-Данные!$H46-AU$643+IF($F$4="Использовать поправку",BU384,0),#N/A)</f>
        <v>#N/A</v>
      </c>
      <c r="AV384" s="62" t="str">
        <f t="shared" si="796"/>
        <v/>
      </c>
      <c r="AW384" s="63" t="e">
        <f>IF(ISNUMBER(INDEX(Данные!$I$1:$IX$303,Данные!$A46,AW$642)),INDEX(Данные!$I$1:$IX$303,Данные!$A46,AW$642)-Данные!$G46-AW$643+IF($F$5="Использовать поправку",BT384,0),#N/A)</f>
        <v>#N/A</v>
      </c>
      <c r="AX384" s="64" t="e">
        <f>IF(ISNUMBER(INDEX(Данные!$I$1:$IX$303,Данные!$A46,AX$642)),INDEX(Данные!$I$1:$IX$303,Данные!$A46,AX$642)-Данные!$H46-AX$643+IF($F$5="Использовать поправку",BU384,0),#N/A)</f>
        <v>#N/A</v>
      </c>
      <c r="AY384" s="62" t="str">
        <f t="shared" si="797"/>
        <v/>
      </c>
      <c r="AZ384" s="63" t="e">
        <f>IF(ISNUMBER(INDEX(Данные!$I$1:$IX$303,Данные!$A46,AZ$642)),INDEX(Данные!$I$1:$IX$303,Данные!$A46,AZ$642)-Данные!$G46-AZ$643+IF($F$6="Использовать поправку",BT384,0),#N/A)</f>
        <v>#N/A</v>
      </c>
      <c r="BA384" s="64" t="e">
        <f>IF(ISNUMBER(INDEX(Данные!$I$1:$IX$303,Данные!$A46,BA$642)),INDEX(Данные!$I$1:$IX$303,Данные!$A46,BA$642)-Данные!$H46-BA$643+IF($F$6="Использовать поправку",BU384,0),#N/A)</f>
        <v>#N/A</v>
      </c>
      <c r="BB384" s="62" t="str">
        <f t="shared" si="798"/>
        <v/>
      </c>
      <c r="BC384" s="63" t="e">
        <f>IF(ISNUMBER(INDEX(Данные!$I$1:$IX$303,Данные!$A46,BC$642)),INDEX(Данные!$I$1:$IX$303,Данные!$A46,BC$642)-Данные!$G46-BC$643+IF($F$7="Использовать поправку",BT384,0),#N/A)</f>
        <v>#N/A</v>
      </c>
      <c r="BD384" s="64" t="e">
        <f>IF(ISNUMBER(INDEX(Данные!$I$1:$IX$303,Данные!$A46,BD$642)),INDEX(Данные!$I$1:$IX$303,Данные!$A46,BD$642)-Данные!$H46-BD$643+IF($F$7="Использовать поправку",BU384,0),#N/A)</f>
        <v>#N/A</v>
      </c>
      <c r="BE384" s="62" t="str">
        <f t="shared" si="799"/>
        <v/>
      </c>
      <c r="BF384" s="63" t="e">
        <f>IF(ISNUMBER(INDEX(Данные!$I$1:$IX$303,Данные!$A46,BF$642)),INDEX(Данные!$I$1:$IX$303,Данные!$A46,BF$642)-Данные!$G46-BF$643+IF($F$8="Использовать поправку",BT384,0),#N/A)</f>
        <v>#N/A</v>
      </c>
      <c r="BG384" s="64" t="e">
        <f>IF(ISNUMBER(INDEX(Данные!$I$1:$IX$303,Данные!$A46,BG$642)),INDEX(Данные!$I$1:$IX$303,Данные!$A46,BG$642)-Данные!$H46-BG$643+IF($F$8="Использовать поправку",BU384,0),#N/A)</f>
        <v>#N/A</v>
      </c>
      <c r="BH384" s="62" t="str">
        <f t="shared" si="800"/>
        <v/>
      </c>
      <c r="BI384" s="63" t="e">
        <f>IF(ISNUMBER(INDEX(Данные!$I$1:$IX$303,Данные!$A46,BI$642)),INDEX(Данные!$I$1:$IX$303,Данные!$A46,BI$642)-Данные!$G46-BI$643+IF($F$9="Использовать поправку",BT384,0),#N/A)</f>
        <v>#N/A</v>
      </c>
      <c r="BJ384" s="64" t="e">
        <f>IF(ISNUMBER(INDEX(Данные!$I$1:$IX$303,Данные!$A46,BJ$642)),INDEX(Данные!$I$1:$IX$303,Данные!$A46,BJ$642)-Данные!$H46-BJ$643+IF($F$9="Использовать поправку",BU384,0),#N/A)</f>
        <v>#N/A</v>
      </c>
      <c r="BK384" s="62" t="str">
        <f t="shared" si="801"/>
        <v/>
      </c>
      <c r="BL384" s="63" t="e">
        <f>IF(ISNUMBER(INDEX(Данные!$I$1:$IX$303,Данные!$A46,BL$642)),INDEX(Данные!$I$1:$IX$303,Данные!$A46,BL$642)-Данные!$G46-BL$643+IF($F$10="Использовать поправку",BT384,0),#N/A)</f>
        <v>#N/A</v>
      </c>
      <c r="BM384" s="64" t="e">
        <f>IF(ISNUMBER(INDEX(Данные!$I$1:$IX$303,Данные!$A46,BM$642)),INDEX(Данные!$I$1:$IX$303,Данные!$A46,BM$642)-Данные!$H46-BM$643+IF($F$10="Использовать поправку",BU384,0),#N/A)</f>
        <v>#N/A</v>
      </c>
      <c r="BN384" s="62" t="str">
        <f t="shared" si="802"/>
        <v/>
      </c>
      <c r="BO384" s="63" t="e">
        <f>IF(ISNUMBER(INDEX(Данные!$I$1:$IX$303,Данные!$A46,BO$642)),INDEX(Данные!$I$1:$IX$303,Данные!$A46,BO$642)-Данные!$G46-BO$643+IF($F$11="Использовать поправку",BT384,0),#N/A)</f>
        <v>#N/A</v>
      </c>
      <c r="BP384" s="64" t="e">
        <f>IF(ISNUMBER(INDEX(Данные!$I$1:$IX$303,Данные!$A46,BP$642)),INDEX(Данные!$I$1:$IX$303,Данные!$A46,BP$642)-Данные!$H46-BP$643+IF($F$11="Использовать поправку",BU384,0),#N/A)</f>
        <v>#N/A</v>
      </c>
      <c r="BQ384" s="62" t="str">
        <f t="shared" si="803"/>
        <v/>
      </c>
      <c r="BR384" s="63" t="e">
        <f>IF(ISNUMBER(INDEX(Данные!$I$1:$IX$303,Данные!$A46,BR$642)),INDEX(Данные!$I$1:$IX$303,Данные!$A46,BR$642)-Данные!$G46-BR$643+IF($F$12="Использовать поправку",BT384,0),#N/A)</f>
        <v>#N/A</v>
      </c>
      <c r="BS384" s="64" t="e">
        <f>IF(ISNUMBER(INDEX(Данные!$I$1:$IX$303,Данные!$A46,BS$642)),INDEX(Данные!$I$1:$IX$303,Данные!$A46,BS$642)-Данные!$H46-BS$643+IF($F$12="Использовать поправку",BU384,0),#N/A)</f>
        <v>#N/A</v>
      </c>
      <c r="BT384" s="100" t="e">
        <f>INDEX(Данные!$I$1:$IX$303,Данные!$A46,BT$642+8)-INDEX(Данные!$I$1:$IX$303,Данные!$A46,BT$643+8)</f>
        <v>#VALUE!</v>
      </c>
      <c r="BU384" s="101" t="e">
        <f>INDEX(Данные!$I$1:$IX$303,Данные!$A46,BU$642+9)-INDEX(Данные!$I$1:$IX$303,Данные!$A46,BU$643+9)</f>
        <v>#VALUE!</v>
      </c>
    </row>
    <row r="385" spans="7:73" x14ac:dyDescent="0.25">
      <c r="G385" s="61">
        <v>22</v>
      </c>
      <c r="H385" s="62" t="str">
        <f t="shared" si="784"/>
        <v/>
      </c>
      <c r="I385" s="63" t="e">
        <f>IF(ISNUMBER(INDEX(Данные!$I$1:$IX$303,Данные!$A47,I$642)),INDEX(Данные!$I$1:$IX$303,Данные!$A47,I$642)-Данные!$E47+IF($F$3="Использовать поправку",AL385,0),#N/A)</f>
        <v>#N/A</v>
      </c>
      <c r="J385" s="64" t="e">
        <f>IF(ISNUMBER(INDEX(Данные!$I$1:$IX$303,Данные!$A47,J$642)),INDEX(Данные!$I$1:$IX$303,Данные!$A47,J$642)-Данные!$F47+IF($F$3="Использовать поправку",AM385,0),#N/A)</f>
        <v>#N/A</v>
      </c>
      <c r="K385" s="62" t="str">
        <f t="shared" si="785"/>
        <v/>
      </c>
      <c r="L385" s="63" t="e">
        <f>IF(ISNUMBER(INDEX(Данные!$I$1:$IX$303,Данные!$A47,L$642)),INDEX(Данные!$I$1:$IX$303,Данные!$A47,L$642)-Данные!$E47+IF($F$4="Использовать поправку",AL385,0),#N/A)</f>
        <v>#N/A</v>
      </c>
      <c r="M385" s="64" t="e">
        <f>IF(ISNUMBER(INDEX(Данные!$I$1:$IX$303,Данные!$A47,M$642)),INDEX(Данные!$I$1:$IX$303,Данные!$A47,M$642)-Данные!$F47+IF($F$4="Использовать поправку",AM385,0),#N/A)</f>
        <v>#N/A</v>
      </c>
      <c r="N385" s="62" t="str">
        <f t="shared" si="786"/>
        <v/>
      </c>
      <c r="O385" s="63" t="e">
        <f>IF(ISNUMBER(INDEX(Данные!$I$1:$IX$303,Данные!$A47,O$642)),INDEX(Данные!$I$1:$IX$303,Данные!$A47,O$642)-Данные!$E47+IF($F$5="Использовать поправку",AL385,0),#N/A)</f>
        <v>#N/A</v>
      </c>
      <c r="P385" s="64" t="e">
        <f>IF(ISNUMBER(INDEX(Данные!$I$1:$IX$303,Данные!$A47,P$642)),INDEX(Данные!$I$1:$IX$303,Данные!$A47,P$642)-Данные!$F47+IF($F$5="Использовать поправку",AM385,0),#N/A)</f>
        <v>#N/A</v>
      </c>
      <c r="Q385" s="62" t="str">
        <f t="shared" si="787"/>
        <v/>
      </c>
      <c r="R385" s="63" t="e">
        <f>IF(ISNUMBER(INDEX(Данные!$I$1:$IX$303,Данные!$A47,R$642)),INDEX(Данные!$I$1:$IX$303,Данные!$A47,R$642)-Данные!$E47+IF($F$6="Использовать поправку",AL385,0),#N/A)</f>
        <v>#N/A</v>
      </c>
      <c r="S385" s="64" t="e">
        <f>IF(ISNUMBER(INDEX(Данные!$I$1:$IX$303,Данные!$A47,S$642)),INDEX(Данные!$I$1:$IX$303,Данные!$A47,S$642)-Данные!$F47+IF($F$6="Использовать поправку",AM385,0),#N/A)</f>
        <v>#N/A</v>
      </c>
      <c r="T385" s="62" t="str">
        <f t="shared" si="788"/>
        <v/>
      </c>
      <c r="U385" s="63" t="e">
        <f>IF(ISNUMBER(INDEX(Данные!$I$1:$IX$303,Данные!$A47,U$642)),INDEX(Данные!$I$1:$IX$303,Данные!$A47,U$642)-Данные!$E47+IF($F$7="Использовать поправку",AL385,0),#N/A)</f>
        <v>#N/A</v>
      </c>
      <c r="V385" s="64" t="e">
        <f>IF(ISNUMBER(INDEX(Данные!$I$1:$IX$303,Данные!$A47,V$642)),INDEX(Данные!$I$1:$IX$303,Данные!$A47,V$642)-Данные!$F47+IF($F$7="Использовать поправку",AM385,0),#N/A)</f>
        <v>#N/A</v>
      </c>
      <c r="W385" s="62" t="str">
        <f t="shared" si="789"/>
        <v/>
      </c>
      <c r="X385" s="63" t="e">
        <f>IF(ISNUMBER(INDEX(Данные!$I$1:$IX$303,Данные!$A47,X$642)),INDEX(Данные!$I$1:$IX$303,Данные!$A47,X$642)-Данные!$E47+IF($F$8="Использовать поправку",AL385,0),#N/A)</f>
        <v>#N/A</v>
      </c>
      <c r="Y385" s="64" t="e">
        <f>IF(ISNUMBER(INDEX(Данные!$I$1:$IX$303,Данные!$A47,Y$642)),INDEX(Данные!$I$1:$IX$303,Данные!$A47,Y$642)-Данные!$F47+IF($F$8="Использовать поправку",AM385,0),#N/A)</f>
        <v>#N/A</v>
      </c>
      <c r="Z385" s="62" t="str">
        <f t="shared" si="790"/>
        <v/>
      </c>
      <c r="AA385" s="63" t="e">
        <f>IF(ISNUMBER(INDEX(Данные!$I$1:$IX$303,Данные!$A47,AA$642)),INDEX(Данные!$I$1:$IX$303,Данные!$A47,AA$642)-Данные!$E47+IF($F$9="Использовать поправку",AL385,0),#N/A)</f>
        <v>#N/A</v>
      </c>
      <c r="AB385" s="64" t="e">
        <f>IF(ISNUMBER(INDEX(Данные!$I$1:$IX$303,Данные!$A47,AB$642)),INDEX(Данные!$I$1:$IX$303,Данные!$A47,AB$642)-Данные!$F47+IF($F$9="Использовать поправку",AM385,0),#N/A)</f>
        <v>#N/A</v>
      </c>
      <c r="AC385" s="62" t="str">
        <f t="shared" si="791"/>
        <v/>
      </c>
      <c r="AD385" s="63" t="e">
        <f>IF(ISNUMBER(INDEX(Данные!$I$1:$IX$303,Данные!$A47,AD$642)),INDEX(Данные!$I$1:$IX$303,Данные!$A47,AD$642)-Данные!$E47+IF($F$10="Использовать поправку",AL385,0),#N/A)</f>
        <v>#N/A</v>
      </c>
      <c r="AE385" s="64" t="e">
        <f>IF(ISNUMBER(INDEX(Данные!$I$1:$IX$303,Данные!$A47,AE$642)),INDEX(Данные!$I$1:$IX$303,Данные!$A47,AE$642)-Данные!$F47+IF($F$10="Использовать поправку",AM385,0),#N/A)</f>
        <v>#N/A</v>
      </c>
      <c r="AF385" s="62" t="str">
        <f t="shared" si="792"/>
        <v/>
      </c>
      <c r="AG385" s="63" t="e">
        <f>IF(ISNUMBER(INDEX(Данные!$I$1:$IX$303,Данные!$A47,AG$642)),INDEX(Данные!$I$1:$IX$303,Данные!$A47,AG$642)-Данные!$E47+IF($F$11="Использовать поправку",AL385,0),#N/A)</f>
        <v>#N/A</v>
      </c>
      <c r="AH385" s="64" t="e">
        <f>IF(ISNUMBER(INDEX(Данные!$I$1:$IX$303,Данные!$A47,AH$642)),INDEX(Данные!$I$1:$IX$303,Данные!$A47,AH$642)-Данные!$F47+IF($F$11="Использовать поправку",AM385,0),#N/A)</f>
        <v>#N/A</v>
      </c>
      <c r="AI385" s="62" t="str">
        <f t="shared" si="793"/>
        <v/>
      </c>
      <c r="AJ385" s="63" t="e">
        <f>IF(ISNUMBER(INDEX(Данные!$I$1:$IX$303,Данные!$A47,AJ$642)),INDEX(Данные!$I$1:$IX$303,Данные!$A47,AJ$642)-Данные!$E47+IF($F$12="Использовать поправку",AL385,0),#N/A)</f>
        <v>#N/A</v>
      </c>
      <c r="AK385" s="96" t="e">
        <f>IF(ISNUMBER(INDEX(Данные!$I$1:$IX$303,Данные!$A47,AK$642)),INDEX(Данные!$I$1:$IX$303,Данные!$A47,AK$642)-Данные!$F47+IF($F$12="Использовать поправку",AM385,0),#N/A)</f>
        <v>#N/A</v>
      </c>
      <c r="AL385" s="100" t="e">
        <f>INDEX(Данные!$I$1:$IX$303,Данные!$A47,AL$642+4)-INDEX(Данные!$I$1:$IX$303,Данные!$A47,AL$643+4)</f>
        <v>#VALUE!</v>
      </c>
      <c r="AM385" s="101" t="e">
        <f>INDEX(Данные!$I$1:$IX$303,Данные!$A47,AM$642+5)-INDEX(Данные!$I$1:$IX$303,Данные!$A47,AM$643+5)</f>
        <v>#VALUE!</v>
      </c>
      <c r="AO385" s="61">
        <v>22</v>
      </c>
      <c r="AP385" s="62" t="str">
        <f t="shared" si="794"/>
        <v/>
      </c>
      <c r="AQ385" s="63" t="e">
        <f>IF(ISNUMBER(INDEX(Данные!$I$1:$IX$303,Данные!$A47,AQ$642)),INDEX(Данные!$I$1:$IX$303,Данные!$A47,AQ$642)-Данные!$G47-AQ$643+IF($F$3="Использовать поправку",BT385,0),#N/A)</f>
        <v>#N/A</v>
      </c>
      <c r="AR385" s="64" t="e">
        <f>IF(ISNUMBER(INDEX(Данные!$I$1:$IX$303,Данные!$A47,AR$642)),INDEX(Данные!$I$1:$IX$303,Данные!$A47,AR$642)-Данные!$H47-AR$643+IF($F$3="Использовать поправку",BU385,0),#N/A)</f>
        <v>#N/A</v>
      </c>
      <c r="AS385" s="62" t="str">
        <f t="shared" si="795"/>
        <v/>
      </c>
      <c r="AT385" s="63" t="e">
        <f>IF(ISNUMBER(INDEX(Данные!$I$1:$IX$303,Данные!$A47,AT$642)),INDEX(Данные!$I$1:$IX$303,Данные!$A47,AT$642)-Данные!$G47-AT$643+IF($F$4="Использовать поправку",BT385,0),#N/A)</f>
        <v>#N/A</v>
      </c>
      <c r="AU385" s="64" t="e">
        <f>IF(ISNUMBER(INDEX(Данные!$I$1:$IX$303,Данные!$A47,AU$642)),INDEX(Данные!$I$1:$IX$303,Данные!$A47,AU$642)-Данные!$H47-AU$643+IF($F$4="Использовать поправку",BU385,0),#N/A)</f>
        <v>#N/A</v>
      </c>
      <c r="AV385" s="62" t="str">
        <f t="shared" si="796"/>
        <v/>
      </c>
      <c r="AW385" s="63" t="e">
        <f>IF(ISNUMBER(INDEX(Данные!$I$1:$IX$303,Данные!$A47,AW$642)),INDEX(Данные!$I$1:$IX$303,Данные!$A47,AW$642)-Данные!$G47-AW$643+IF($F$5="Использовать поправку",BT385,0),#N/A)</f>
        <v>#N/A</v>
      </c>
      <c r="AX385" s="64" t="e">
        <f>IF(ISNUMBER(INDEX(Данные!$I$1:$IX$303,Данные!$A47,AX$642)),INDEX(Данные!$I$1:$IX$303,Данные!$A47,AX$642)-Данные!$H47-AX$643+IF($F$5="Использовать поправку",BU385,0),#N/A)</f>
        <v>#N/A</v>
      </c>
      <c r="AY385" s="62" t="str">
        <f t="shared" si="797"/>
        <v/>
      </c>
      <c r="AZ385" s="63" t="e">
        <f>IF(ISNUMBER(INDEX(Данные!$I$1:$IX$303,Данные!$A47,AZ$642)),INDEX(Данные!$I$1:$IX$303,Данные!$A47,AZ$642)-Данные!$G47-AZ$643+IF($F$6="Использовать поправку",BT385,0),#N/A)</f>
        <v>#N/A</v>
      </c>
      <c r="BA385" s="64" t="e">
        <f>IF(ISNUMBER(INDEX(Данные!$I$1:$IX$303,Данные!$A47,BA$642)),INDEX(Данные!$I$1:$IX$303,Данные!$A47,BA$642)-Данные!$H47-BA$643+IF($F$6="Использовать поправку",BU385,0),#N/A)</f>
        <v>#N/A</v>
      </c>
      <c r="BB385" s="62" t="str">
        <f t="shared" si="798"/>
        <v/>
      </c>
      <c r="BC385" s="63" t="e">
        <f>IF(ISNUMBER(INDEX(Данные!$I$1:$IX$303,Данные!$A47,BC$642)),INDEX(Данные!$I$1:$IX$303,Данные!$A47,BC$642)-Данные!$G47-BC$643+IF($F$7="Использовать поправку",BT385,0),#N/A)</f>
        <v>#N/A</v>
      </c>
      <c r="BD385" s="64" t="e">
        <f>IF(ISNUMBER(INDEX(Данные!$I$1:$IX$303,Данные!$A47,BD$642)),INDEX(Данные!$I$1:$IX$303,Данные!$A47,BD$642)-Данные!$H47-BD$643+IF($F$7="Использовать поправку",BU385,0),#N/A)</f>
        <v>#N/A</v>
      </c>
      <c r="BE385" s="62" t="str">
        <f t="shared" si="799"/>
        <v/>
      </c>
      <c r="BF385" s="63" t="e">
        <f>IF(ISNUMBER(INDEX(Данные!$I$1:$IX$303,Данные!$A47,BF$642)),INDEX(Данные!$I$1:$IX$303,Данные!$A47,BF$642)-Данные!$G47-BF$643+IF($F$8="Использовать поправку",BT385,0),#N/A)</f>
        <v>#N/A</v>
      </c>
      <c r="BG385" s="64" t="e">
        <f>IF(ISNUMBER(INDEX(Данные!$I$1:$IX$303,Данные!$A47,BG$642)),INDEX(Данные!$I$1:$IX$303,Данные!$A47,BG$642)-Данные!$H47-BG$643+IF($F$8="Использовать поправку",BU385,0),#N/A)</f>
        <v>#N/A</v>
      </c>
      <c r="BH385" s="62" t="str">
        <f t="shared" si="800"/>
        <v/>
      </c>
      <c r="BI385" s="63" t="e">
        <f>IF(ISNUMBER(INDEX(Данные!$I$1:$IX$303,Данные!$A47,BI$642)),INDEX(Данные!$I$1:$IX$303,Данные!$A47,BI$642)-Данные!$G47-BI$643+IF($F$9="Использовать поправку",BT385,0),#N/A)</f>
        <v>#N/A</v>
      </c>
      <c r="BJ385" s="64" t="e">
        <f>IF(ISNUMBER(INDEX(Данные!$I$1:$IX$303,Данные!$A47,BJ$642)),INDEX(Данные!$I$1:$IX$303,Данные!$A47,BJ$642)-Данные!$H47-BJ$643+IF($F$9="Использовать поправку",BU385,0),#N/A)</f>
        <v>#N/A</v>
      </c>
      <c r="BK385" s="62" t="str">
        <f t="shared" si="801"/>
        <v/>
      </c>
      <c r="BL385" s="63" t="e">
        <f>IF(ISNUMBER(INDEX(Данные!$I$1:$IX$303,Данные!$A47,BL$642)),INDEX(Данные!$I$1:$IX$303,Данные!$A47,BL$642)-Данные!$G47-BL$643+IF($F$10="Использовать поправку",BT385,0),#N/A)</f>
        <v>#N/A</v>
      </c>
      <c r="BM385" s="64" t="e">
        <f>IF(ISNUMBER(INDEX(Данные!$I$1:$IX$303,Данные!$A47,BM$642)),INDEX(Данные!$I$1:$IX$303,Данные!$A47,BM$642)-Данные!$H47-BM$643+IF($F$10="Использовать поправку",BU385,0),#N/A)</f>
        <v>#N/A</v>
      </c>
      <c r="BN385" s="62" t="str">
        <f t="shared" si="802"/>
        <v/>
      </c>
      <c r="BO385" s="63" t="e">
        <f>IF(ISNUMBER(INDEX(Данные!$I$1:$IX$303,Данные!$A47,BO$642)),INDEX(Данные!$I$1:$IX$303,Данные!$A47,BO$642)-Данные!$G47-BO$643+IF($F$11="Использовать поправку",BT385,0),#N/A)</f>
        <v>#N/A</v>
      </c>
      <c r="BP385" s="64" t="e">
        <f>IF(ISNUMBER(INDEX(Данные!$I$1:$IX$303,Данные!$A47,BP$642)),INDEX(Данные!$I$1:$IX$303,Данные!$A47,BP$642)-Данные!$H47-BP$643+IF($F$11="Использовать поправку",BU385,0),#N/A)</f>
        <v>#N/A</v>
      </c>
      <c r="BQ385" s="62" t="str">
        <f t="shared" si="803"/>
        <v/>
      </c>
      <c r="BR385" s="63" t="e">
        <f>IF(ISNUMBER(INDEX(Данные!$I$1:$IX$303,Данные!$A47,BR$642)),INDEX(Данные!$I$1:$IX$303,Данные!$A47,BR$642)-Данные!$G47-BR$643+IF($F$12="Использовать поправку",BT385,0),#N/A)</f>
        <v>#N/A</v>
      </c>
      <c r="BS385" s="64" t="e">
        <f>IF(ISNUMBER(INDEX(Данные!$I$1:$IX$303,Данные!$A47,BS$642)),INDEX(Данные!$I$1:$IX$303,Данные!$A47,BS$642)-Данные!$H47-BS$643+IF($F$12="Использовать поправку",BU385,0),#N/A)</f>
        <v>#N/A</v>
      </c>
      <c r="BT385" s="100" t="e">
        <f>INDEX(Данные!$I$1:$IX$303,Данные!$A47,BT$642+8)-INDEX(Данные!$I$1:$IX$303,Данные!$A47,BT$643+8)</f>
        <v>#VALUE!</v>
      </c>
      <c r="BU385" s="101" t="e">
        <f>INDEX(Данные!$I$1:$IX$303,Данные!$A47,BU$642+9)-INDEX(Данные!$I$1:$IX$303,Данные!$A47,BU$643+9)</f>
        <v>#VALUE!</v>
      </c>
    </row>
    <row r="386" spans="7:73" x14ac:dyDescent="0.25">
      <c r="G386" s="61">
        <v>22.5</v>
      </c>
      <c r="H386" s="62" t="str">
        <f t="shared" si="784"/>
        <v/>
      </c>
      <c r="I386" s="63" t="e">
        <f>IF(ISNUMBER(INDEX(Данные!$I$1:$IX$303,Данные!$A48,I$642)),INDEX(Данные!$I$1:$IX$303,Данные!$A48,I$642)-Данные!$E48+IF($F$3="Использовать поправку",AL386,0),#N/A)</f>
        <v>#N/A</v>
      </c>
      <c r="J386" s="64" t="e">
        <f>IF(ISNUMBER(INDEX(Данные!$I$1:$IX$303,Данные!$A48,J$642)),INDEX(Данные!$I$1:$IX$303,Данные!$A48,J$642)-Данные!$F48+IF($F$3="Использовать поправку",AM386,0),#N/A)</f>
        <v>#N/A</v>
      </c>
      <c r="K386" s="62" t="str">
        <f t="shared" si="785"/>
        <v/>
      </c>
      <c r="L386" s="63" t="e">
        <f>IF(ISNUMBER(INDEX(Данные!$I$1:$IX$303,Данные!$A48,L$642)),INDEX(Данные!$I$1:$IX$303,Данные!$A48,L$642)-Данные!$E48+IF($F$4="Использовать поправку",AL386,0),#N/A)</f>
        <v>#N/A</v>
      </c>
      <c r="M386" s="64" t="e">
        <f>IF(ISNUMBER(INDEX(Данные!$I$1:$IX$303,Данные!$A48,M$642)),INDEX(Данные!$I$1:$IX$303,Данные!$A48,M$642)-Данные!$F48+IF($F$4="Использовать поправку",AM386,0),#N/A)</f>
        <v>#N/A</v>
      </c>
      <c r="N386" s="62" t="str">
        <f t="shared" si="786"/>
        <v/>
      </c>
      <c r="O386" s="63" t="e">
        <f>IF(ISNUMBER(INDEX(Данные!$I$1:$IX$303,Данные!$A48,O$642)),INDEX(Данные!$I$1:$IX$303,Данные!$A48,O$642)-Данные!$E48+IF($F$5="Использовать поправку",AL386,0),#N/A)</f>
        <v>#N/A</v>
      </c>
      <c r="P386" s="64" t="e">
        <f>IF(ISNUMBER(INDEX(Данные!$I$1:$IX$303,Данные!$A48,P$642)),INDEX(Данные!$I$1:$IX$303,Данные!$A48,P$642)-Данные!$F48+IF($F$5="Использовать поправку",AM386,0),#N/A)</f>
        <v>#N/A</v>
      </c>
      <c r="Q386" s="62" t="str">
        <f t="shared" si="787"/>
        <v/>
      </c>
      <c r="R386" s="63" t="e">
        <f>IF(ISNUMBER(INDEX(Данные!$I$1:$IX$303,Данные!$A48,R$642)),INDEX(Данные!$I$1:$IX$303,Данные!$A48,R$642)-Данные!$E48+IF($F$6="Использовать поправку",AL386,0),#N/A)</f>
        <v>#N/A</v>
      </c>
      <c r="S386" s="64" t="e">
        <f>IF(ISNUMBER(INDEX(Данные!$I$1:$IX$303,Данные!$A48,S$642)),INDEX(Данные!$I$1:$IX$303,Данные!$A48,S$642)-Данные!$F48+IF($F$6="Использовать поправку",AM386,0),#N/A)</f>
        <v>#N/A</v>
      </c>
      <c r="T386" s="62" t="str">
        <f t="shared" si="788"/>
        <v/>
      </c>
      <c r="U386" s="63" t="e">
        <f>IF(ISNUMBER(INDEX(Данные!$I$1:$IX$303,Данные!$A48,U$642)),INDEX(Данные!$I$1:$IX$303,Данные!$A48,U$642)-Данные!$E48+IF($F$7="Использовать поправку",AL386,0),#N/A)</f>
        <v>#N/A</v>
      </c>
      <c r="V386" s="64" t="e">
        <f>IF(ISNUMBER(INDEX(Данные!$I$1:$IX$303,Данные!$A48,V$642)),INDEX(Данные!$I$1:$IX$303,Данные!$A48,V$642)-Данные!$F48+IF($F$7="Использовать поправку",AM386,0),#N/A)</f>
        <v>#N/A</v>
      </c>
      <c r="W386" s="62" t="str">
        <f t="shared" si="789"/>
        <v/>
      </c>
      <c r="X386" s="63" t="e">
        <f>IF(ISNUMBER(INDEX(Данные!$I$1:$IX$303,Данные!$A48,X$642)),INDEX(Данные!$I$1:$IX$303,Данные!$A48,X$642)-Данные!$E48+IF($F$8="Использовать поправку",AL386,0),#N/A)</f>
        <v>#N/A</v>
      </c>
      <c r="Y386" s="64" t="e">
        <f>IF(ISNUMBER(INDEX(Данные!$I$1:$IX$303,Данные!$A48,Y$642)),INDEX(Данные!$I$1:$IX$303,Данные!$A48,Y$642)-Данные!$F48+IF($F$8="Использовать поправку",AM386,0),#N/A)</f>
        <v>#N/A</v>
      </c>
      <c r="Z386" s="62" t="str">
        <f t="shared" si="790"/>
        <v/>
      </c>
      <c r="AA386" s="63" t="e">
        <f>IF(ISNUMBER(INDEX(Данные!$I$1:$IX$303,Данные!$A48,AA$642)),INDEX(Данные!$I$1:$IX$303,Данные!$A48,AA$642)-Данные!$E48+IF($F$9="Использовать поправку",AL386,0),#N/A)</f>
        <v>#N/A</v>
      </c>
      <c r="AB386" s="64" t="e">
        <f>IF(ISNUMBER(INDEX(Данные!$I$1:$IX$303,Данные!$A48,AB$642)),INDEX(Данные!$I$1:$IX$303,Данные!$A48,AB$642)-Данные!$F48+IF($F$9="Использовать поправку",AM386,0),#N/A)</f>
        <v>#N/A</v>
      </c>
      <c r="AC386" s="62" t="str">
        <f t="shared" si="791"/>
        <v/>
      </c>
      <c r="AD386" s="63" t="e">
        <f>IF(ISNUMBER(INDEX(Данные!$I$1:$IX$303,Данные!$A48,AD$642)),INDEX(Данные!$I$1:$IX$303,Данные!$A48,AD$642)-Данные!$E48+IF($F$10="Использовать поправку",AL386,0),#N/A)</f>
        <v>#N/A</v>
      </c>
      <c r="AE386" s="64" t="e">
        <f>IF(ISNUMBER(INDEX(Данные!$I$1:$IX$303,Данные!$A48,AE$642)),INDEX(Данные!$I$1:$IX$303,Данные!$A48,AE$642)-Данные!$F48+IF($F$10="Использовать поправку",AM386,0),#N/A)</f>
        <v>#N/A</v>
      </c>
      <c r="AF386" s="62" t="str">
        <f t="shared" si="792"/>
        <v/>
      </c>
      <c r="AG386" s="63" t="e">
        <f>IF(ISNUMBER(INDEX(Данные!$I$1:$IX$303,Данные!$A48,AG$642)),INDEX(Данные!$I$1:$IX$303,Данные!$A48,AG$642)-Данные!$E48+IF($F$11="Использовать поправку",AL386,0),#N/A)</f>
        <v>#N/A</v>
      </c>
      <c r="AH386" s="64" t="e">
        <f>IF(ISNUMBER(INDEX(Данные!$I$1:$IX$303,Данные!$A48,AH$642)),INDEX(Данные!$I$1:$IX$303,Данные!$A48,AH$642)-Данные!$F48+IF($F$11="Использовать поправку",AM386,0),#N/A)</f>
        <v>#N/A</v>
      </c>
      <c r="AI386" s="62" t="str">
        <f t="shared" si="793"/>
        <v/>
      </c>
      <c r="AJ386" s="63" t="e">
        <f>IF(ISNUMBER(INDEX(Данные!$I$1:$IX$303,Данные!$A48,AJ$642)),INDEX(Данные!$I$1:$IX$303,Данные!$A48,AJ$642)-Данные!$E48+IF($F$12="Использовать поправку",AL386,0),#N/A)</f>
        <v>#N/A</v>
      </c>
      <c r="AK386" s="96" t="e">
        <f>IF(ISNUMBER(INDEX(Данные!$I$1:$IX$303,Данные!$A48,AK$642)),INDEX(Данные!$I$1:$IX$303,Данные!$A48,AK$642)-Данные!$F48+IF($F$12="Использовать поправку",AM386,0),#N/A)</f>
        <v>#N/A</v>
      </c>
      <c r="AL386" s="100" t="e">
        <f>INDEX(Данные!$I$1:$IX$303,Данные!$A48,AL$642+4)-INDEX(Данные!$I$1:$IX$303,Данные!$A48,AL$643+4)</f>
        <v>#VALUE!</v>
      </c>
      <c r="AM386" s="101" t="e">
        <f>INDEX(Данные!$I$1:$IX$303,Данные!$A48,AM$642+5)-INDEX(Данные!$I$1:$IX$303,Данные!$A48,AM$643+5)</f>
        <v>#VALUE!</v>
      </c>
      <c r="AO386" s="61">
        <v>22.5</v>
      </c>
      <c r="AP386" s="62" t="str">
        <f t="shared" si="794"/>
        <v/>
      </c>
      <c r="AQ386" s="63" t="e">
        <f>IF(ISNUMBER(INDEX(Данные!$I$1:$IX$303,Данные!$A48,AQ$642)),INDEX(Данные!$I$1:$IX$303,Данные!$A48,AQ$642)-Данные!$G48-AQ$643+IF($F$3="Использовать поправку",BT386,0),#N/A)</f>
        <v>#N/A</v>
      </c>
      <c r="AR386" s="64" t="e">
        <f>IF(ISNUMBER(INDEX(Данные!$I$1:$IX$303,Данные!$A48,AR$642)),INDEX(Данные!$I$1:$IX$303,Данные!$A48,AR$642)-Данные!$H48-AR$643+IF($F$3="Использовать поправку",BU386,0),#N/A)</f>
        <v>#N/A</v>
      </c>
      <c r="AS386" s="62" t="str">
        <f t="shared" si="795"/>
        <v/>
      </c>
      <c r="AT386" s="63" t="e">
        <f>IF(ISNUMBER(INDEX(Данные!$I$1:$IX$303,Данные!$A48,AT$642)),INDEX(Данные!$I$1:$IX$303,Данные!$A48,AT$642)-Данные!$G48-AT$643+IF($F$4="Использовать поправку",BT386,0),#N/A)</f>
        <v>#N/A</v>
      </c>
      <c r="AU386" s="64" t="e">
        <f>IF(ISNUMBER(INDEX(Данные!$I$1:$IX$303,Данные!$A48,AU$642)),INDEX(Данные!$I$1:$IX$303,Данные!$A48,AU$642)-Данные!$H48-AU$643+IF($F$4="Использовать поправку",BU386,0),#N/A)</f>
        <v>#N/A</v>
      </c>
      <c r="AV386" s="62" t="str">
        <f t="shared" si="796"/>
        <v/>
      </c>
      <c r="AW386" s="63" t="e">
        <f>IF(ISNUMBER(INDEX(Данные!$I$1:$IX$303,Данные!$A48,AW$642)),INDEX(Данные!$I$1:$IX$303,Данные!$A48,AW$642)-Данные!$G48-AW$643+IF($F$5="Использовать поправку",BT386,0),#N/A)</f>
        <v>#N/A</v>
      </c>
      <c r="AX386" s="64" t="e">
        <f>IF(ISNUMBER(INDEX(Данные!$I$1:$IX$303,Данные!$A48,AX$642)),INDEX(Данные!$I$1:$IX$303,Данные!$A48,AX$642)-Данные!$H48-AX$643+IF($F$5="Использовать поправку",BU386,0),#N/A)</f>
        <v>#N/A</v>
      </c>
      <c r="AY386" s="62" t="str">
        <f t="shared" si="797"/>
        <v/>
      </c>
      <c r="AZ386" s="63" t="e">
        <f>IF(ISNUMBER(INDEX(Данные!$I$1:$IX$303,Данные!$A48,AZ$642)),INDEX(Данные!$I$1:$IX$303,Данные!$A48,AZ$642)-Данные!$G48-AZ$643+IF($F$6="Использовать поправку",BT386,0),#N/A)</f>
        <v>#N/A</v>
      </c>
      <c r="BA386" s="64" t="e">
        <f>IF(ISNUMBER(INDEX(Данные!$I$1:$IX$303,Данные!$A48,BA$642)),INDEX(Данные!$I$1:$IX$303,Данные!$A48,BA$642)-Данные!$H48-BA$643+IF($F$6="Использовать поправку",BU386,0),#N/A)</f>
        <v>#N/A</v>
      </c>
      <c r="BB386" s="62" t="str">
        <f t="shared" si="798"/>
        <v/>
      </c>
      <c r="BC386" s="63" t="e">
        <f>IF(ISNUMBER(INDEX(Данные!$I$1:$IX$303,Данные!$A48,BC$642)),INDEX(Данные!$I$1:$IX$303,Данные!$A48,BC$642)-Данные!$G48-BC$643+IF($F$7="Использовать поправку",BT386,0),#N/A)</f>
        <v>#N/A</v>
      </c>
      <c r="BD386" s="64" t="e">
        <f>IF(ISNUMBER(INDEX(Данные!$I$1:$IX$303,Данные!$A48,BD$642)),INDEX(Данные!$I$1:$IX$303,Данные!$A48,BD$642)-Данные!$H48-BD$643+IF($F$7="Использовать поправку",BU386,0),#N/A)</f>
        <v>#N/A</v>
      </c>
      <c r="BE386" s="62" t="str">
        <f t="shared" si="799"/>
        <v/>
      </c>
      <c r="BF386" s="63" t="e">
        <f>IF(ISNUMBER(INDEX(Данные!$I$1:$IX$303,Данные!$A48,BF$642)),INDEX(Данные!$I$1:$IX$303,Данные!$A48,BF$642)-Данные!$G48-BF$643+IF($F$8="Использовать поправку",BT386,0),#N/A)</f>
        <v>#N/A</v>
      </c>
      <c r="BG386" s="64" t="e">
        <f>IF(ISNUMBER(INDEX(Данные!$I$1:$IX$303,Данные!$A48,BG$642)),INDEX(Данные!$I$1:$IX$303,Данные!$A48,BG$642)-Данные!$H48-BG$643+IF($F$8="Использовать поправку",BU386,0),#N/A)</f>
        <v>#N/A</v>
      </c>
      <c r="BH386" s="62" t="str">
        <f t="shared" si="800"/>
        <v/>
      </c>
      <c r="BI386" s="63" t="e">
        <f>IF(ISNUMBER(INDEX(Данные!$I$1:$IX$303,Данные!$A48,BI$642)),INDEX(Данные!$I$1:$IX$303,Данные!$A48,BI$642)-Данные!$G48-BI$643+IF($F$9="Использовать поправку",BT386,0),#N/A)</f>
        <v>#N/A</v>
      </c>
      <c r="BJ386" s="64" t="e">
        <f>IF(ISNUMBER(INDEX(Данные!$I$1:$IX$303,Данные!$A48,BJ$642)),INDEX(Данные!$I$1:$IX$303,Данные!$A48,BJ$642)-Данные!$H48-BJ$643+IF($F$9="Использовать поправку",BU386,0),#N/A)</f>
        <v>#N/A</v>
      </c>
      <c r="BK386" s="62" t="str">
        <f t="shared" si="801"/>
        <v/>
      </c>
      <c r="BL386" s="63" t="e">
        <f>IF(ISNUMBER(INDEX(Данные!$I$1:$IX$303,Данные!$A48,BL$642)),INDEX(Данные!$I$1:$IX$303,Данные!$A48,BL$642)-Данные!$G48-BL$643+IF($F$10="Использовать поправку",BT386,0),#N/A)</f>
        <v>#N/A</v>
      </c>
      <c r="BM386" s="64" t="e">
        <f>IF(ISNUMBER(INDEX(Данные!$I$1:$IX$303,Данные!$A48,BM$642)),INDEX(Данные!$I$1:$IX$303,Данные!$A48,BM$642)-Данные!$H48-BM$643+IF($F$10="Использовать поправку",BU386,0),#N/A)</f>
        <v>#N/A</v>
      </c>
      <c r="BN386" s="62" t="str">
        <f t="shared" si="802"/>
        <v/>
      </c>
      <c r="BO386" s="63" t="e">
        <f>IF(ISNUMBER(INDEX(Данные!$I$1:$IX$303,Данные!$A48,BO$642)),INDEX(Данные!$I$1:$IX$303,Данные!$A48,BO$642)-Данные!$G48-BO$643+IF($F$11="Использовать поправку",BT386,0),#N/A)</f>
        <v>#N/A</v>
      </c>
      <c r="BP386" s="64" t="e">
        <f>IF(ISNUMBER(INDEX(Данные!$I$1:$IX$303,Данные!$A48,BP$642)),INDEX(Данные!$I$1:$IX$303,Данные!$A48,BP$642)-Данные!$H48-BP$643+IF($F$11="Использовать поправку",BU386,0),#N/A)</f>
        <v>#N/A</v>
      </c>
      <c r="BQ386" s="62" t="str">
        <f t="shared" si="803"/>
        <v/>
      </c>
      <c r="BR386" s="63" t="e">
        <f>IF(ISNUMBER(INDEX(Данные!$I$1:$IX$303,Данные!$A48,BR$642)),INDEX(Данные!$I$1:$IX$303,Данные!$A48,BR$642)-Данные!$G48-BR$643+IF($F$12="Использовать поправку",BT386,0),#N/A)</f>
        <v>#N/A</v>
      </c>
      <c r="BS386" s="64" t="e">
        <f>IF(ISNUMBER(INDEX(Данные!$I$1:$IX$303,Данные!$A48,BS$642)),INDEX(Данные!$I$1:$IX$303,Данные!$A48,BS$642)-Данные!$H48-BS$643+IF($F$12="Использовать поправку",BU386,0),#N/A)</f>
        <v>#N/A</v>
      </c>
      <c r="BT386" s="100" t="e">
        <f>INDEX(Данные!$I$1:$IX$303,Данные!$A48,BT$642+8)-INDEX(Данные!$I$1:$IX$303,Данные!$A48,BT$643+8)</f>
        <v>#VALUE!</v>
      </c>
      <c r="BU386" s="101" t="e">
        <f>INDEX(Данные!$I$1:$IX$303,Данные!$A48,BU$642+9)-INDEX(Данные!$I$1:$IX$303,Данные!$A48,BU$643+9)</f>
        <v>#VALUE!</v>
      </c>
    </row>
    <row r="387" spans="7:73" x14ac:dyDescent="0.25">
      <c r="G387" s="61">
        <v>23</v>
      </c>
      <c r="H387" s="62" t="str">
        <f t="shared" si="784"/>
        <v/>
      </c>
      <c r="I387" s="63" t="e">
        <f>IF(ISNUMBER(INDEX(Данные!$I$1:$IX$303,Данные!$A49,I$642)),INDEX(Данные!$I$1:$IX$303,Данные!$A49,I$642)-Данные!$E49+IF($F$3="Использовать поправку",AL387,0),#N/A)</f>
        <v>#N/A</v>
      </c>
      <c r="J387" s="64" t="e">
        <f>IF(ISNUMBER(INDEX(Данные!$I$1:$IX$303,Данные!$A49,J$642)),INDEX(Данные!$I$1:$IX$303,Данные!$A49,J$642)-Данные!$F49+IF($F$3="Использовать поправку",AM387,0),#N/A)</f>
        <v>#N/A</v>
      </c>
      <c r="K387" s="62" t="str">
        <f t="shared" si="785"/>
        <v/>
      </c>
      <c r="L387" s="63" t="e">
        <f>IF(ISNUMBER(INDEX(Данные!$I$1:$IX$303,Данные!$A49,L$642)),INDEX(Данные!$I$1:$IX$303,Данные!$A49,L$642)-Данные!$E49+IF($F$4="Использовать поправку",AL387,0),#N/A)</f>
        <v>#N/A</v>
      </c>
      <c r="M387" s="64" t="e">
        <f>IF(ISNUMBER(INDEX(Данные!$I$1:$IX$303,Данные!$A49,M$642)),INDEX(Данные!$I$1:$IX$303,Данные!$A49,M$642)-Данные!$F49+IF($F$4="Использовать поправку",AM387,0),#N/A)</f>
        <v>#N/A</v>
      </c>
      <c r="N387" s="62" t="str">
        <f t="shared" si="786"/>
        <v/>
      </c>
      <c r="O387" s="63" t="e">
        <f>IF(ISNUMBER(INDEX(Данные!$I$1:$IX$303,Данные!$A49,O$642)),INDEX(Данные!$I$1:$IX$303,Данные!$A49,O$642)-Данные!$E49+IF($F$5="Использовать поправку",AL387,0),#N/A)</f>
        <v>#N/A</v>
      </c>
      <c r="P387" s="64" t="e">
        <f>IF(ISNUMBER(INDEX(Данные!$I$1:$IX$303,Данные!$A49,P$642)),INDEX(Данные!$I$1:$IX$303,Данные!$A49,P$642)-Данные!$F49+IF($F$5="Использовать поправку",AM387,0),#N/A)</f>
        <v>#N/A</v>
      </c>
      <c r="Q387" s="62" t="str">
        <f t="shared" si="787"/>
        <v/>
      </c>
      <c r="R387" s="63" t="e">
        <f>IF(ISNUMBER(INDEX(Данные!$I$1:$IX$303,Данные!$A49,R$642)),INDEX(Данные!$I$1:$IX$303,Данные!$A49,R$642)-Данные!$E49+IF($F$6="Использовать поправку",AL387,0),#N/A)</f>
        <v>#N/A</v>
      </c>
      <c r="S387" s="64" t="e">
        <f>IF(ISNUMBER(INDEX(Данные!$I$1:$IX$303,Данные!$A49,S$642)),INDEX(Данные!$I$1:$IX$303,Данные!$A49,S$642)-Данные!$F49+IF($F$6="Использовать поправку",AM387,0),#N/A)</f>
        <v>#N/A</v>
      </c>
      <c r="T387" s="62" t="str">
        <f t="shared" si="788"/>
        <v/>
      </c>
      <c r="U387" s="63" t="e">
        <f>IF(ISNUMBER(INDEX(Данные!$I$1:$IX$303,Данные!$A49,U$642)),INDEX(Данные!$I$1:$IX$303,Данные!$A49,U$642)-Данные!$E49+IF($F$7="Использовать поправку",AL387,0),#N/A)</f>
        <v>#N/A</v>
      </c>
      <c r="V387" s="64" t="e">
        <f>IF(ISNUMBER(INDEX(Данные!$I$1:$IX$303,Данные!$A49,V$642)),INDEX(Данные!$I$1:$IX$303,Данные!$A49,V$642)-Данные!$F49+IF($F$7="Использовать поправку",AM387,0),#N/A)</f>
        <v>#N/A</v>
      </c>
      <c r="W387" s="62" t="str">
        <f t="shared" si="789"/>
        <v/>
      </c>
      <c r="X387" s="63" t="e">
        <f>IF(ISNUMBER(INDEX(Данные!$I$1:$IX$303,Данные!$A49,X$642)),INDEX(Данные!$I$1:$IX$303,Данные!$A49,X$642)-Данные!$E49+IF($F$8="Использовать поправку",AL387,0),#N/A)</f>
        <v>#N/A</v>
      </c>
      <c r="Y387" s="64" t="e">
        <f>IF(ISNUMBER(INDEX(Данные!$I$1:$IX$303,Данные!$A49,Y$642)),INDEX(Данные!$I$1:$IX$303,Данные!$A49,Y$642)-Данные!$F49+IF($F$8="Использовать поправку",AM387,0),#N/A)</f>
        <v>#N/A</v>
      </c>
      <c r="Z387" s="62" t="str">
        <f t="shared" si="790"/>
        <v/>
      </c>
      <c r="AA387" s="63" t="e">
        <f>IF(ISNUMBER(INDEX(Данные!$I$1:$IX$303,Данные!$A49,AA$642)),INDEX(Данные!$I$1:$IX$303,Данные!$A49,AA$642)-Данные!$E49+IF($F$9="Использовать поправку",AL387,0),#N/A)</f>
        <v>#N/A</v>
      </c>
      <c r="AB387" s="64" t="e">
        <f>IF(ISNUMBER(INDEX(Данные!$I$1:$IX$303,Данные!$A49,AB$642)),INDEX(Данные!$I$1:$IX$303,Данные!$A49,AB$642)-Данные!$F49+IF($F$9="Использовать поправку",AM387,0),#N/A)</f>
        <v>#N/A</v>
      </c>
      <c r="AC387" s="62" t="str">
        <f t="shared" si="791"/>
        <v/>
      </c>
      <c r="AD387" s="63" t="e">
        <f>IF(ISNUMBER(INDEX(Данные!$I$1:$IX$303,Данные!$A49,AD$642)),INDEX(Данные!$I$1:$IX$303,Данные!$A49,AD$642)-Данные!$E49+IF($F$10="Использовать поправку",AL387,0),#N/A)</f>
        <v>#N/A</v>
      </c>
      <c r="AE387" s="64" t="e">
        <f>IF(ISNUMBER(INDEX(Данные!$I$1:$IX$303,Данные!$A49,AE$642)),INDEX(Данные!$I$1:$IX$303,Данные!$A49,AE$642)-Данные!$F49+IF($F$10="Использовать поправку",AM387,0),#N/A)</f>
        <v>#N/A</v>
      </c>
      <c r="AF387" s="62" t="str">
        <f t="shared" si="792"/>
        <v/>
      </c>
      <c r="AG387" s="63" t="e">
        <f>IF(ISNUMBER(INDEX(Данные!$I$1:$IX$303,Данные!$A49,AG$642)),INDEX(Данные!$I$1:$IX$303,Данные!$A49,AG$642)-Данные!$E49+IF($F$11="Использовать поправку",AL387,0),#N/A)</f>
        <v>#N/A</v>
      </c>
      <c r="AH387" s="64" t="e">
        <f>IF(ISNUMBER(INDEX(Данные!$I$1:$IX$303,Данные!$A49,AH$642)),INDEX(Данные!$I$1:$IX$303,Данные!$A49,AH$642)-Данные!$F49+IF($F$11="Использовать поправку",AM387,0),#N/A)</f>
        <v>#N/A</v>
      </c>
      <c r="AI387" s="62" t="str">
        <f t="shared" si="793"/>
        <v/>
      </c>
      <c r="AJ387" s="63" t="e">
        <f>IF(ISNUMBER(INDEX(Данные!$I$1:$IX$303,Данные!$A49,AJ$642)),INDEX(Данные!$I$1:$IX$303,Данные!$A49,AJ$642)-Данные!$E49+IF($F$12="Использовать поправку",AL387,0),#N/A)</f>
        <v>#N/A</v>
      </c>
      <c r="AK387" s="96" t="e">
        <f>IF(ISNUMBER(INDEX(Данные!$I$1:$IX$303,Данные!$A49,AK$642)),INDEX(Данные!$I$1:$IX$303,Данные!$A49,AK$642)-Данные!$F49+IF($F$12="Использовать поправку",AM387,0),#N/A)</f>
        <v>#N/A</v>
      </c>
      <c r="AL387" s="100" t="e">
        <f>INDEX(Данные!$I$1:$IX$303,Данные!$A49,AL$642+4)-INDEX(Данные!$I$1:$IX$303,Данные!$A49,AL$643+4)</f>
        <v>#VALUE!</v>
      </c>
      <c r="AM387" s="101" t="e">
        <f>INDEX(Данные!$I$1:$IX$303,Данные!$A49,AM$642+5)-INDEX(Данные!$I$1:$IX$303,Данные!$A49,AM$643+5)</f>
        <v>#VALUE!</v>
      </c>
      <c r="AO387" s="61">
        <v>23</v>
      </c>
      <c r="AP387" s="62" t="str">
        <f t="shared" si="794"/>
        <v/>
      </c>
      <c r="AQ387" s="63" t="e">
        <f>IF(ISNUMBER(INDEX(Данные!$I$1:$IX$303,Данные!$A49,AQ$642)),INDEX(Данные!$I$1:$IX$303,Данные!$A49,AQ$642)-Данные!$G49-AQ$643+IF($F$3="Использовать поправку",BT387,0),#N/A)</f>
        <v>#N/A</v>
      </c>
      <c r="AR387" s="64" t="e">
        <f>IF(ISNUMBER(INDEX(Данные!$I$1:$IX$303,Данные!$A49,AR$642)),INDEX(Данные!$I$1:$IX$303,Данные!$A49,AR$642)-Данные!$H49-AR$643+IF($F$3="Использовать поправку",BU387,0),#N/A)</f>
        <v>#N/A</v>
      </c>
      <c r="AS387" s="62" t="str">
        <f t="shared" si="795"/>
        <v/>
      </c>
      <c r="AT387" s="63" t="e">
        <f>IF(ISNUMBER(INDEX(Данные!$I$1:$IX$303,Данные!$A49,AT$642)),INDEX(Данные!$I$1:$IX$303,Данные!$A49,AT$642)-Данные!$G49-AT$643+IF($F$4="Использовать поправку",BT387,0),#N/A)</f>
        <v>#N/A</v>
      </c>
      <c r="AU387" s="64" t="e">
        <f>IF(ISNUMBER(INDEX(Данные!$I$1:$IX$303,Данные!$A49,AU$642)),INDEX(Данные!$I$1:$IX$303,Данные!$A49,AU$642)-Данные!$H49-AU$643+IF($F$4="Использовать поправку",BU387,0),#N/A)</f>
        <v>#N/A</v>
      </c>
      <c r="AV387" s="62" t="str">
        <f t="shared" si="796"/>
        <v/>
      </c>
      <c r="AW387" s="63" t="e">
        <f>IF(ISNUMBER(INDEX(Данные!$I$1:$IX$303,Данные!$A49,AW$642)),INDEX(Данные!$I$1:$IX$303,Данные!$A49,AW$642)-Данные!$G49-AW$643+IF($F$5="Использовать поправку",BT387,0),#N/A)</f>
        <v>#N/A</v>
      </c>
      <c r="AX387" s="64" t="e">
        <f>IF(ISNUMBER(INDEX(Данные!$I$1:$IX$303,Данные!$A49,AX$642)),INDEX(Данные!$I$1:$IX$303,Данные!$A49,AX$642)-Данные!$H49-AX$643+IF($F$5="Использовать поправку",BU387,0),#N/A)</f>
        <v>#N/A</v>
      </c>
      <c r="AY387" s="62" t="str">
        <f t="shared" si="797"/>
        <v/>
      </c>
      <c r="AZ387" s="63" t="e">
        <f>IF(ISNUMBER(INDEX(Данные!$I$1:$IX$303,Данные!$A49,AZ$642)),INDEX(Данные!$I$1:$IX$303,Данные!$A49,AZ$642)-Данные!$G49-AZ$643+IF($F$6="Использовать поправку",BT387,0),#N/A)</f>
        <v>#N/A</v>
      </c>
      <c r="BA387" s="64" t="e">
        <f>IF(ISNUMBER(INDEX(Данные!$I$1:$IX$303,Данные!$A49,BA$642)),INDEX(Данные!$I$1:$IX$303,Данные!$A49,BA$642)-Данные!$H49-BA$643+IF($F$6="Использовать поправку",BU387,0),#N/A)</f>
        <v>#N/A</v>
      </c>
      <c r="BB387" s="62" t="str">
        <f t="shared" si="798"/>
        <v/>
      </c>
      <c r="BC387" s="63" t="e">
        <f>IF(ISNUMBER(INDEX(Данные!$I$1:$IX$303,Данные!$A49,BC$642)),INDEX(Данные!$I$1:$IX$303,Данные!$A49,BC$642)-Данные!$G49-BC$643+IF($F$7="Использовать поправку",BT387,0),#N/A)</f>
        <v>#N/A</v>
      </c>
      <c r="BD387" s="64" t="e">
        <f>IF(ISNUMBER(INDEX(Данные!$I$1:$IX$303,Данные!$A49,BD$642)),INDEX(Данные!$I$1:$IX$303,Данные!$A49,BD$642)-Данные!$H49-BD$643+IF($F$7="Использовать поправку",BU387,0),#N/A)</f>
        <v>#N/A</v>
      </c>
      <c r="BE387" s="62" t="str">
        <f t="shared" si="799"/>
        <v/>
      </c>
      <c r="BF387" s="63" t="e">
        <f>IF(ISNUMBER(INDEX(Данные!$I$1:$IX$303,Данные!$A49,BF$642)),INDEX(Данные!$I$1:$IX$303,Данные!$A49,BF$642)-Данные!$G49-BF$643+IF($F$8="Использовать поправку",BT387,0),#N/A)</f>
        <v>#N/A</v>
      </c>
      <c r="BG387" s="64" t="e">
        <f>IF(ISNUMBER(INDEX(Данные!$I$1:$IX$303,Данные!$A49,BG$642)),INDEX(Данные!$I$1:$IX$303,Данные!$A49,BG$642)-Данные!$H49-BG$643+IF($F$8="Использовать поправку",BU387,0),#N/A)</f>
        <v>#N/A</v>
      </c>
      <c r="BH387" s="62" t="str">
        <f t="shared" si="800"/>
        <v/>
      </c>
      <c r="BI387" s="63" t="e">
        <f>IF(ISNUMBER(INDEX(Данные!$I$1:$IX$303,Данные!$A49,BI$642)),INDEX(Данные!$I$1:$IX$303,Данные!$A49,BI$642)-Данные!$G49-BI$643+IF($F$9="Использовать поправку",BT387,0),#N/A)</f>
        <v>#N/A</v>
      </c>
      <c r="BJ387" s="64" t="e">
        <f>IF(ISNUMBER(INDEX(Данные!$I$1:$IX$303,Данные!$A49,BJ$642)),INDEX(Данные!$I$1:$IX$303,Данные!$A49,BJ$642)-Данные!$H49-BJ$643+IF($F$9="Использовать поправку",BU387,0),#N/A)</f>
        <v>#N/A</v>
      </c>
      <c r="BK387" s="62" t="str">
        <f t="shared" si="801"/>
        <v/>
      </c>
      <c r="BL387" s="63" t="e">
        <f>IF(ISNUMBER(INDEX(Данные!$I$1:$IX$303,Данные!$A49,BL$642)),INDEX(Данные!$I$1:$IX$303,Данные!$A49,BL$642)-Данные!$G49-BL$643+IF($F$10="Использовать поправку",BT387,0),#N/A)</f>
        <v>#N/A</v>
      </c>
      <c r="BM387" s="64" t="e">
        <f>IF(ISNUMBER(INDEX(Данные!$I$1:$IX$303,Данные!$A49,BM$642)),INDEX(Данные!$I$1:$IX$303,Данные!$A49,BM$642)-Данные!$H49-BM$643+IF($F$10="Использовать поправку",BU387,0),#N/A)</f>
        <v>#N/A</v>
      </c>
      <c r="BN387" s="62" t="str">
        <f t="shared" si="802"/>
        <v/>
      </c>
      <c r="BO387" s="63" t="e">
        <f>IF(ISNUMBER(INDEX(Данные!$I$1:$IX$303,Данные!$A49,BO$642)),INDEX(Данные!$I$1:$IX$303,Данные!$A49,BO$642)-Данные!$G49-BO$643+IF($F$11="Использовать поправку",BT387,0),#N/A)</f>
        <v>#N/A</v>
      </c>
      <c r="BP387" s="64" t="e">
        <f>IF(ISNUMBER(INDEX(Данные!$I$1:$IX$303,Данные!$A49,BP$642)),INDEX(Данные!$I$1:$IX$303,Данные!$A49,BP$642)-Данные!$H49-BP$643+IF($F$11="Использовать поправку",BU387,0),#N/A)</f>
        <v>#N/A</v>
      </c>
      <c r="BQ387" s="62" t="str">
        <f t="shared" si="803"/>
        <v/>
      </c>
      <c r="BR387" s="63" t="e">
        <f>IF(ISNUMBER(INDEX(Данные!$I$1:$IX$303,Данные!$A49,BR$642)),INDEX(Данные!$I$1:$IX$303,Данные!$A49,BR$642)-Данные!$G49-BR$643+IF($F$12="Использовать поправку",BT387,0),#N/A)</f>
        <v>#N/A</v>
      </c>
      <c r="BS387" s="64" t="e">
        <f>IF(ISNUMBER(INDEX(Данные!$I$1:$IX$303,Данные!$A49,BS$642)),INDEX(Данные!$I$1:$IX$303,Данные!$A49,BS$642)-Данные!$H49-BS$643+IF($F$12="Использовать поправку",BU387,0),#N/A)</f>
        <v>#N/A</v>
      </c>
      <c r="BT387" s="100" t="e">
        <f>INDEX(Данные!$I$1:$IX$303,Данные!$A49,BT$642+8)-INDEX(Данные!$I$1:$IX$303,Данные!$A49,BT$643+8)</f>
        <v>#VALUE!</v>
      </c>
      <c r="BU387" s="101" t="e">
        <f>INDEX(Данные!$I$1:$IX$303,Данные!$A49,BU$642+9)-INDEX(Данные!$I$1:$IX$303,Данные!$A49,BU$643+9)</f>
        <v>#VALUE!</v>
      </c>
    </row>
    <row r="388" spans="7:73" x14ac:dyDescent="0.25">
      <c r="G388" s="61">
        <v>23.5</v>
      </c>
      <c r="H388" s="62" t="str">
        <f t="shared" si="784"/>
        <v/>
      </c>
      <c r="I388" s="63" t="e">
        <f>IF(ISNUMBER(INDEX(Данные!$I$1:$IX$303,Данные!$A50,I$642)),INDEX(Данные!$I$1:$IX$303,Данные!$A50,I$642)-Данные!$E50+IF($F$3="Использовать поправку",AL388,0),#N/A)</f>
        <v>#N/A</v>
      </c>
      <c r="J388" s="64" t="e">
        <f>IF(ISNUMBER(INDEX(Данные!$I$1:$IX$303,Данные!$A50,J$642)),INDEX(Данные!$I$1:$IX$303,Данные!$A50,J$642)-Данные!$F50+IF($F$3="Использовать поправку",AM388,0),#N/A)</f>
        <v>#N/A</v>
      </c>
      <c r="K388" s="62" t="str">
        <f t="shared" si="785"/>
        <v/>
      </c>
      <c r="L388" s="63" t="e">
        <f>IF(ISNUMBER(INDEX(Данные!$I$1:$IX$303,Данные!$A50,L$642)),INDEX(Данные!$I$1:$IX$303,Данные!$A50,L$642)-Данные!$E50+IF($F$4="Использовать поправку",AL388,0),#N/A)</f>
        <v>#N/A</v>
      </c>
      <c r="M388" s="64" t="e">
        <f>IF(ISNUMBER(INDEX(Данные!$I$1:$IX$303,Данные!$A50,M$642)),INDEX(Данные!$I$1:$IX$303,Данные!$A50,M$642)-Данные!$F50+IF($F$4="Использовать поправку",AM388,0),#N/A)</f>
        <v>#N/A</v>
      </c>
      <c r="N388" s="62" t="str">
        <f t="shared" si="786"/>
        <v/>
      </c>
      <c r="O388" s="63" t="e">
        <f>IF(ISNUMBER(INDEX(Данные!$I$1:$IX$303,Данные!$A50,O$642)),INDEX(Данные!$I$1:$IX$303,Данные!$A50,O$642)-Данные!$E50+IF($F$5="Использовать поправку",AL388,0),#N/A)</f>
        <v>#N/A</v>
      </c>
      <c r="P388" s="64" t="e">
        <f>IF(ISNUMBER(INDEX(Данные!$I$1:$IX$303,Данные!$A50,P$642)),INDEX(Данные!$I$1:$IX$303,Данные!$A50,P$642)-Данные!$F50+IF($F$5="Использовать поправку",AM388,0),#N/A)</f>
        <v>#N/A</v>
      </c>
      <c r="Q388" s="62" t="str">
        <f t="shared" si="787"/>
        <v/>
      </c>
      <c r="R388" s="63" t="e">
        <f>IF(ISNUMBER(INDEX(Данные!$I$1:$IX$303,Данные!$A50,R$642)),INDEX(Данные!$I$1:$IX$303,Данные!$A50,R$642)-Данные!$E50+IF($F$6="Использовать поправку",AL388,0),#N/A)</f>
        <v>#N/A</v>
      </c>
      <c r="S388" s="64" t="e">
        <f>IF(ISNUMBER(INDEX(Данные!$I$1:$IX$303,Данные!$A50,S$642)),INDEX(Данные!$I$1:$IX$303,Данные!$A50,S$642)-Данные!$F50+IF($F$6="Использовать поправку",AM388,0),#N/A)</f>
        <v>#N/A</v>
      </c>
      <c r="T388" s="62" t="str">
        <f t="shared" si="788"/>
        <v/>
      </c>
      <c r="U388" s="63" t="e">
        <f>IF(ISNUMBER(INDEX(Данные!$I$1:$IX$303,Данные!$A50,U$642)),INDEX(Данные!$I$1:$IX$303,Данные!$A50,U$642)-Данные!$E50+IF($F$7="Использовать поправку",AL388,0),#N/A)</f>
        <v>#N/A</v>
      </c>
      <c r="V388" s="64" t="e">
        <f>IF(ISNUMBER(INDEX(Данные!$I$1:$IX$303,Данные!$A50,V$642)),INDEX(Данные!$I$1:$IX$303,Данные!$A50,V$642)-Данные!$F50+IF($F$7="Использовать поправку",AM388,0),#N/A)</f>
        <v>#N/A</v>
      </c>
      <c r="W388" s="62" t="str">
        <f t="shared" si="789"/>
        <v/>
      </c>
      <c r="X388" s="63" t="e">
        <f>IF(ISNUMBER(INDEX(Данные!$I$1:$IX$303,Данные!$A50,X$642)),INDEX(Данные!$I$1:$IX$303,Данные!$A50,X$642)-Данные!$E50+IF($F$8="Использовать поправку",AL388,0),#N/A)</f>
        <v>#N/A</v>
      </c>
      <c r="Y388" s="64" t="e">
        <f>IF(ISNUMBER(INDEX(Данные!$I$1:$IX$303,Данные!$A50,Y$642)),INDEX(Данные!$I$1:$IX$303,Данные!$A50,Y$642)-Данные!$F50+IF($F$8="Использовать поправку",AM388,0),#N/A)</f>
        <v>#N/A</v>
      </c>
      <c r="Z388" s="62" t="str">
        <f t="shared" si="790"/>
        <v/>
      </c>
      <c r="AA388" s="63" t="e">
        <f>IF(ISNUMBER(INDEX(Данные!$I$1:$IX$303,Данные!$A50,AA$642)),INDEX(Данные!$I$1:$IX$303,Данные!$A50,AA$642)-Данные!$E50+IF($F$9="Использовать поправку",AL388,0),#N/A)</f>
        <v>#N/A</v>
      </c>
      <c r="AB388" s="64" t="e">
        <f>IF(ISNUMBER(INDEX(Данные!$I$1:$IX$303,Данные!$A50,AB$642)),INDEX(Данные!$I$1:$IX$303,Данные!$A50,AB$642)-Данные!$F50+IF($F$9="Использовать поправку",AM388,0),#N/A)</f>
        <v>#N/A</v>
      </c>
      <c r="AC388" s="62" t="str">
        <f t="shared" si="791"/>
        <v/>
      </c>
      <c r="AD388" s="63" t="e">
        <f>IF(ISNUMBER(INDEX(Данные!$I$1:$IX$303,Данные!$A50,AD$642)),INDEX(Данные!$I$1:$IX$303,Данные!$A50,AD$642)-Данные!$E50+IF($F$10="Использовать поправку",AL388,0),#N/A)</f>
        <v>#N/A</v>
      </c>
      <c r="AE388" s="64" t="e">
        <f>IF(ISNUMBER(INDEX(Данные!$I$1:$IX$303,Данные!$A50,AE$642)),INDEX(Данные!$I$1:$IX$303,Данные!$A50,AE$642)-Данные!$F50+IF($F$10="Использовать поправку",AM388,0),#N/A)</f>
        <v>#N/A</v>
      </c>
      <c r="AF388" s="62" t="str">
        <f t="shared" si="792"/>
        <v/>
      </c>
      <c r="AG388" s="63" t="e">
        <f>IF(ISNUMBER(INDEX(Данные!$I$1:$IX$303,Данные!$A50,AG$642)),INDEX(Данные!$I$1:$IX$303,Данные!$A50,AG$642)-Данные!$E50+IF($F$11="Использовать поправку",AL388,0),#N/A)</f>
        <v>#N/A</v>
      </c>
      <c r="AH388" s="64" t="e">
        <f>IF(ISNUMBER(INDEX(Данные!$I$1:$IX$303,Данные!$A50,AH$642)),INDEX(Данные!$I$1:$IX$303,Данные!$A50,AH$642)-Данные!$F50+IF($F$11="Использовать поправку",AM388,0),#N/A)</f>
        <v>#N/A</v>
      </c>
      <c r="AI388" s="62" t="str">
        <f t="shared" si="793"/>
        <v/>
      </c>
      <c r="AJ388" s="63" t="e">
        <f>IF(ISNUMBER(INDEX(Данные!$I$1:$IX$303,Данные!$A50,AJ$642)),INDEX(Данные!$I$1:$IX$303,Данные!$A50,AJ$642)-Данные!$E50+IF($F$12="Использовать поправку",AL388,0),#N/A)</f>
        <v>#N/A</v>
      </c>
      <c r="AK388" s="96" t="e">
        <f>IF(ISNUMBER(INDEX(Данные!$I$1:$IX$303,Данные!$A50,AK$642)),INDEX(Данные!$I$1:$IX$303,Данные!$A50,AK$642)-Данные!$F50+IF($F$12="Использовать поправку",AM388,0),#N/A)</f>
        <v>#N/A</v>
      </c>
      <c r="AL388" s="100" t="e">
        <f>INDEX(Данные!$I$1:$IX$303,Данные!$A50,AL$642+4)-INDEX(Данные!$I$1:$IX$303,Данные!$A50,AL$643+4)</f>
        <v>#VALUE!</v>
      </c>
      <c r="AM388" s="101" t="e">
        <f>INDEX(Данные!$I$1:$IX$303,Данные!$A50,AM$642+5)-INDEX(Данные!$I$1:$IX$303,Данные!$A50,AM$643+5)</f>
        <v>#VALUE!</v>
      </c>
      <c r="AO388" s="61">
        <v>23.5</v>
      </c>
      <c r="AP388" s="62" t="str">
        <f t="shared" si="794"/>
        <v/>
      </c>
      <c r="AQ388" s="63" t="e">
        <f>IF(ISNUMBER(INDEX(Данные!$I$1:$IX$303,Данные!$A50,AQ$642)),INDEX(Данные!$I$1:$IX$303,Данные!$A50,AQ$642)-Данные!$G50-AQ$643+IF($F$3="Использовать поправку",BT388,0),#N/A)</f>
        <v>#N/A</v>
      </c>
      <c r="AR388" s="64" t="e">
        <f>IF(ISNUMBER(INDEX(Данные!$I$1:$IX$303,Данные!$A50,AR$642)),INDEX(Данные!$I$1:$IX$303,Данные!$A50,AR$642)-Данные!$H50-AR$643+IF($F$3="Использовать поправку",BU388,0),#N/A)</f>
        <v>#N/A</v>
      </c>
      <c r="AS388" s="62" t="str">
        <f t="shared" si="795"/>
        <v/>
      </c>
      <c r="AT388" s="63" t="e">
        <f>IF(ISNUMBER(INDEX(Данные!$I$1:$IX$303,Данные!$A50,AT$642)),INDEX(Данные!$I$1:$IX$303,Данные!$A50,AT$642)-Данные!$G50-AT$643+IF($F$4="Использовать поправку",BT388,0),#N/A)</f>
        <v>#N/A</v>
      </c>
      <c r="AU388" s="64" t="e">
        <f>IF(ISNUMBER(INDEX(Данные!$I$1:$IX$303,Данные!$A50,AU$642)),INDEX(Данные!$I$1:$IX$303,Данные!$A50,AU$642)-Данные!$H50-AU$643+IF($F$4="Использовать поправку",BU388,0),#N/A)</f>
        <v>#N/A</v>
      </c>
      <c r="AV388" s="62" t="str">
        <f t="shared" si="796"/>
        <v/>
      </c>
      <c r="AW388" s="63" t="e">
        <f>IF(ISNUMBER(INDEX(Данные!$I$1:$IX$303,Данные!$A50,AW$642)),INDEX(Данные!$I$1:$IX$303,Данные!$A50,AW$642)-Данные!$G50-AW$643+IF($F$5="Использовать поправку",BT388,0),#N/A)</f>
        <v>#N/A</v>
      </c>
      <c r="AX388" s="64" t="e">
        <f>IF(ISNUMBER(INDEX(Данные!$I$1:$IX$303,Данные!$A50,AX$642)),INDEX(Данные!$I$1:$IX$303,Данные!$A50,AX$642)-Данные!$H50-AX$643+IF($F$5="Использовать поправку",BU388,0),#N/A)</f>
        <v>#N/A</v>
      </c>
      <c r="AY388" s="62" t="str">
        <f t="shared" si="797"/>
        <v/>
      </c>
      <c r="AZ388" s="63" t="e">
        <f>IF(ISNUMBER(INDEX(Данные!$I$1:$IX$303,Данные!$A50,AZ$642)),INDEX(Данные!$I$1:$IX$303,Данные!$A50,AZ$642)-Данные!$G50-AZ$643+IF($F$6="Использовать поправку",BT388,0),#N/A)</f>
        <v>#N/A</v>
      </c>
      <c r="BA388" s="64" t="e">
        <f>IF(ISNUMBER(INDEX(Данные!$I$1:$IX$303,Данные!$A50,BA$642)),INDEX(Данные!$I$1:$IX$303,Данные!$A50,BA$642)-Данные!$H50-BA$643+IF($F$6="Использовать поправку",BU388,0),#N/A)</f>
        <v>#N/A</v>
      </c>
      <c r="BB388" s="62" t="str">
        <f t="shared" si="798"/>
        <v/>
      </c>
      <c r="BC388" s="63" t="e">
        <f>IF(ISNUMBER(INDEX(Данные!$I$1:$IX$303,Данные!$A50,BC$642)),INDEX(Данные!$I$1:$IX$303,Данные!$A50,BC$642)-Данные!$G50-BC$643+IF($F$7="Использовать поправку",BT388,0),#N/A)</f>
        <v>#N/A</v>
      </c>
      <c r="BD388" s="64" t="e">
        <f>IF(ISNUMBER(INDEX(Данные!$I$1:$IX$303,Данные!$A50,BD$642)),INDEX(Данные!$I$1:$IX$303,Данные!$A50,BD$642)-Данные!$H50-BD$643+IF($F$7="Использовать поправку",BU388,0),#N/A)</f>
        <v>#N/A</v>
      </c>
      <c r="BE388" s="62" t="str">
        <f t="shared" si="799"/>
        <v/>
      </c>
      <c r="BF388" s="63" t="e">
        <f>IF(ISNUMBER(INDEX(Данные!$I$1:$IX$303,Данные!$A50,BF$642)),INDEX(Данные!$I$1:$IX$303,Данные!$A50,BF$642)-Данные!$G50-BF$643+IF($F$8="Использовать поправку",BT388,0),#N/A)</f>
        <v>#N/A</v>
      </c>
      <c r="BG388" s="64" t="e">
        <f>IF(ISNUMBER(INDEX(Данные!$I$1:$IX$303,Данные!$A50,BG$642)),INDEX(Данные!$I$1:$IX$303,Данные!$A50,BG$642)-Данные!$H50-BG$643+IF($F$8="Использовать поправку",BU388,0),#N/A)</f>
        <v>#N/A</v>
      </c>
      <c r="BH388" s="62" t="str">
        <f t="shared" si="800"/>
        <v/>
      </c>
      <c r="BI388" s="63" t="e">
        <f>IF(ISNUMBER(INDEX(Данные!$I$1:$IX$303,Данные!$A50,BI$642)),INDEX(Данные!$I$1:$IX$303,Данные!$A50,BI$642)-Данные!$G50-BI$643+IF($F$9="Использовать поправку",BT388,0),#N/A)</f>
        <v>#N/A</v>
      </c>
      <c r="BJ388" s="64" t="e">
        <f>IF(ISNUMBER(INDEX(Данные!$I$1:$IX$303,Данные!$A50,BJ$642)),INDEX(Данные!$I$1:$IX$303,Данные!$A50,BJ$642)-Данные!$H50-BJ$643+IF($F$9="Использовать поправку",BU388,0),#N/A)</f>
        <v>#N/A</v>
      </c>
      <c r="BK388" s="62" t="str">
        <f t="shared" si="801"/>
        <v/>
      </c>
      <c r="BL388" s="63" t="e">
        <f>IF(ISNUMBER(INDEX(Данные!$I$1:$IX$303,Данные!$A50,BL$642)),INDEX(Данные!$I$1:$IX$303,Данные!$A50,BL$642)-Данные!$G50-BL$643+IF($F$10="Использовать поправку",BT388,0),#N/A)</f>
        <v>#N/A</v>
      </c>
      <c r="BM388" s="64" t="e">
        <f>IF(ISNUMBER(INDEX(Данные!$I$1:$IX$303,Данные!$A50,BM$642)),INDEX(Данные!$I$1:$IX$303,Данные!$A50,BM$642)-Данные!$H50-BM$643+IF($F$10="Использовать поправку",BU388,0),#N/A)</f>
        <v>#N/A</v>
      </c>
      <c r="BN388" s="62" t="str">
        <f t="shared" si="802"/>
        <v/>
      </c>
      <c r="BO388" s="63" t="e">
        <f>IF(ISNUMBER(INDEX(Данные!$I$1:$IX$303,Данные!$A50,BO$642)),INDEX(Данные!$I$1:$IX$303,Данные!$A50,BO$642)-Данные!$G50-BO$643+IF($F$11="Использовать поправку",BT388,0),#N/A)</f>
        <v>#N/A</v>
      </c>
      <c r="BP388" s="64" t="e">
        <f>IF(ISNUMBER(INDEX(Данные!$I$1:$IX$303,Данные!$A50,BP$642)),INDEX(Данные!$I$1:$IX$303,Данные!$A50,BP$642)-Данные!$H50-BP$643+IF($F$11="Использовать поправку",BU388,0),#N/A)</f>
        <v>#N/A</v>
      </c>
      <c r="BQ388" s="62" t="str">
        <f t="shared" si="803"/>
        <v/>
      </c>
      <c r="BR388" s="63" t="e">
        <f>IF(ISNUMBER(INDEX(Данные!$I$1:$IX$303,Данные!$A50,BR$642)),INDEX(Данные!$I$1:$IX$303,Данные!$A50,BR$642)-Данные!$G50-BR$643+IF($F$12="Использовать поправку",BT388,0),#N/A)</f>
        <v>#N/A</v>
      </c>
      <c r="BS388" s="64" t="e">
        <f>IF(ISNUMBER(INDEX(Данные!$I$1:$IX$303,Данные!$A50,BS$642)),INDEX(Данные!$I$1:$IX$303,Данные!$A50,BS$642)-Данные!$H50-BS$643+IF($F$12="Использовать поправку",BU388,0),#N/A)</f>
        <v>#N/A</v>
      </c>
      <c r="BT388" s="100" t="e">
        <f>INDEX(Данные!$I$1:$IX$303,Данные!$A50,BT$642+8)-INDEX(Данные!$I$1:$IX$303,Данные!$A50,BT$643+8)</f>
        <v>#VALUE!</v>
      </c>
      <c r="BU388" s="101" t="e">
        <f>INDEX(Данные!$I$1:$IX$303,Данные!$A50,BU$642+9)-INDEX(Данные!$I$1:$IX$303,Данные!$A50,BU$643+9)</f>
        <v>#VALUE!</v>
      </c>
    </row>
    <row r="389" spans="7:73" x14ac:dyDescent="0.25">
      <c r="G389" s="61">
        <v>24</v>
      </c>
      <c r="H389" s="62" t="str">
        <f t="shared" si="784"/>
        <v/>
      </c>
      <c r="I389" s="63" t="e">
        <f>IF(ISNUMBER(INDEX(Данные!$I$1:$IX$303,Данные!$A51,I$642)),INDEX(Данные!$I$1:$IX$303,Данные!$A51,I$642)-Данные!$E51+IF($F$3="Использовать поправку",AL389,0),#N/A)</f>
        <v>#N/A</v>
      </c>
      <c r="J389" s="64" t="e">
        <f>IF(ISNUMBER(INDEX(Данные!$I$1:$IX$303,Данные!$A51,J$642)),INDEX(Данные!$I$1:$IX$303,Данные!$A51,J$642)-Данные!$F51+IF($F$3="Использовать поправку",AM389,0),#N/A)</f>
        <v>#N/A</v>
      </c>
      <c r="K389" s="62" t="str">
        <f t="shared" si="785"/>
        <v/>
      </c>
      <c r="L389" s="63" t="e">
        <f>IF(ISNUMBER(INDEX(Данные!$I$1:$IX$303,Данные!$A51,L$642)),INDEX(Данные!$I$1:$IX$303,Данные!$A51,L$642)-Данные!$E51+IF($F$4="Использовать поправку",AL389,0),#N/A)</f>
        <v>#N/A</v>
      </c>
      <c r="M389" s="64" t="e">
        <f>IF(ISNUMBER(INDEX(Данные!$I$1:$IX$303,Данные!$A51,M$642)),INDEX(Данные!$I$1:$IX$303,Данные!$A51,M$642)-Данные!$F51+IF($F$4="Использовать поправку",AM389,0),#N/A)</f>
        <v>#N/A</v>
      </c>
      <c r="N389" s="62" t="str">
        <f t="shared" si="786"/>
        <v/>
      </c>
      <c r="O389" s="63" t="e">
        <f>IF(ISNUMBER(INDEX(Данные!$I$1:$IX$303,Данные!$A51,O$642)),INDEX(Данные!$I$1:$IX$303,Данные!$A51,O$642)-Данные!$E51+IF($F$5="Использовать поправку",AL389,0),#N/A)</f>
        <v>#N/A</v>
      </c>
      <c r="P389" s="64" t="e">
        <f>IF(ISNUMBER(INDEX(Данные!$I$1:$IX$303,Данные!$A51,P$642)),INDEX(Данные!$I$1:$IX$303,Данные!$A51,P$642)-Данные!$F51+IF($F$5="Использовать поправку",AM389,0),#N/A)</f>
        <v>#N/A</v>
      </c>
      <c r="Q389" s="62" t="str">
        <f t="shared" si="787"/>
        <v/>
      </c>
      <c r="R389" s="63" t="e">
        <f>IF(ISNUMBER(INDEX(Данные!$I$1:$IX$303,Данные!$A51,R$642)),INDEX(Данные!$I$1:$IX$303,Данные!$A51,R$642)-Данные!$E51+IF($F$6="Использовать поправку",AL389,0),#N/A)</f>
        <v>#N/A</v>
      </c>
      <c r="S389" s="64" t="e">
        <f>IF(ISNUMBER(INDEX(Данные!$I$1:$IX$303,Данные!$A51,S$642)),INDEX(Данные!$I$1:$IX$303,Данные!$A51,S$642)-Данные!$F51+IF($F$6="Использовать поправку",AM389,0),#N/A)</f>
        <v>#N/A</v>
      </c>
      <c r="T389" s="62" t="str">
        <f t="shared" si="788"/>
        <v/>
      </c>
      <c r="U389" s="63" t="e">
        <f>IF(ISNUMBER(INDEX(Данные!$I$1:$IX$303,Данные!$A51,U$642)),INDEX(Данные!$I$1:$IX$303,Данные!$A51,U$642)-Данные!$E51+IF($F$7="Использовать поправку",AL389,0),#N/A)</f>
        <v>#N/A</v>
      </c>
      <c r="V389" s="64" t="e">
        <f>IF(ISNUMBER(INDEX(Данные!$I$1:$IX$303,Данные!$A51,V$642)),INDEX(Данные!$I$1:$IX$303,Данные!$A51,V$642)-Данные!$F51+IF($F$7="Использовать поправку",AM389,0),#N/A)</f>
        <v>#N/A</v>
      </c>
      <c r="W389" s="62" t="str">
        <f t="shared" si="789"/>
        <v/>
      </c>
      <c r="X389" s="63" t="e">
        <f>IF(ISNUMBER(INDEX(Данные!$I$1:$IX$303,Данные!$A51,X$642)),INDEX(Данные!$I$1:$IX$303,Данные!$A51,X$642)-Данные!$E51+IF($F$8="Использовать поправку",AL389,0),#N/A)</f>
        <v>#N/A</v>
      </c>
      <c r="Y389" s="64" t="e">
        <f>IF(ISNUMBER(INDEX(Данные!$I$1:$IX$303,Данные!$A51,Y$642)),INDEX(Данные!$I$1:$IX$303,Данные!$A51,Y$642)-Данные!$F51+IF($F$8="Использовать поправку",AM389,0),#N/A)</f>
        <v>#N/A</v>
      </c>
      <c r="Z389" s="62" t="str">
        <f t="shared" si="790"/>
        <v/>
      </c>
      <c r="AA389" s="63" t="e">
        <f>IF(ISNUMBER(INDEX(Данные!$I$1:$IX$303,Данные!$A51,AA$642)),INDEX(Данные!$I$1:$IX$303,Данные!$A51,AA$642)-Данные!$E51+IF($F$9="Использовать поправку",AL389,0),#N/A)</f>
        <v>#N/A</v>
      </c>
      <c r="AB389" s="64" t="e">
        <f>IF(ISNUMBER(INDEX(Данные!$I$1:$IX$303,Данные!$A51,AB$642)),INDEX(Данные!$I$1:$IX$303,Данные!$A51,AB$642)-Данные!$F51+IF($F$9="Использовать поправку",AM389,0),#N/A)</f>
        <v>#N/A</v>
      </c>
      <c r="AC389" s="62" t="str">
        <f t="shared" si="791"/>
        <v/>
      </c>
      <c r="AD389" s="63" t="e">
        <f>IF(ISNUMBER(INDEX(Данные!$I$1:$IX$303,Данные!$A51,AD$642)),INDEX(Данные!$I$1:$IX$303,Данные!$A51,AD$642)-Данные!$E51+IF($F$10="Использовать поправку",AL389,0),#N/A)</f>
        <v>#N/A</v>
      </c>
      <c r="AE389" s="64" t="e">
        <f>IF(ISNUMBER(INDEX(Данные!$I$1:$IX$303,Данные!$A51,AE$642)),INDEX(Данные!$I$1:$IX$303,Данные!$A51,AE$642)-Данные!$F51+IF($F$10="Использовать поправку",AM389,0),#N/A)</f>
        <v>#N/A</v>
      </c>
      <c r="AF389" s="62" t="str">
        <f t="shared" si="792"/>
        <v/>
      </c>
      <c r="AG389" s="63" t="e">
        <f>IF(ISNUMBER(INDEX(Данные!$I$1:$IX$303,Данные!$A51,AG$642)),INDEX(Данные!$I$1:$IX$303,Данные!$A51,AG$642)-Данные!$E51+IF($F$11="Использовать поправку",AL389,0),#N/A)</f>
        <v>#N/A</v>
      </c>
      <c r="AH389" s="64" t="e">
        <f>IF(ISNUMBER(INDEX(Данные!$I$1:$IX$303,Данные!$A51,AH$642)),INDEX(Данные!$I$1:$IX$303,Данные!$A51,AH$642)-Данные!$F51+IF($F$11="Использовать поправку",AM389,0),#N/A)</f>
        <v>#N/A</v>
      </c>
      <c r="AI389" s="62" t="str">
        <f t="shared" si="793"/>
        <v/>
      </c>
      <c r="AJ389" s="63" t="e">
        <f>IF(ISNUMBER(INDEX(Данные!$I$1:$IX$303,Данные!$A51,AJ$642)),INDEX(Данные!$I$1:$IX$303,Данные!$A51,AJ$642)-Данные!$E51+IF($F$12="Использовать поправку",AL389,0),#N/A)</f>
        <v>#N/A</v>
      </c>
      <c r="AK389" s="96" t="e">
        <f>IF(ISNUMBER(INDEX(Данные!$I$1:$IX$303,Данные!$A51,AK$642)),INDEX(Данные!$I$1:$IX$303,Данные!$A51,AK$642)-Данные!$F51+IF($F$12="Использовать поправку",AM389,0),#N/A)</f>
        <v>#N/A</v>
      </c>
      <c r="AL389" s="100" t="e">
        <f>INDEX(Данные!$I$1:$IX$303,Данные!$A51,AL$642+4)-INDEX(Данные!$I$1:$IX$303,Данные!$A51,AL$643+4)</f>
        <v>#VALUE!</v>
      </c>
      <c r="AM389" s="101" t="e">
        <f>INDEX(Данные!$I$1:$IX$303,Данные!$A51,AM$642+5)-INDEX(Данные!$I$1:$IX$303,Данные!$A51,AM$643+5)</f>
        <v>#VALUE!</v>
      </c>
      <c r="AO389" s="61">
        <v>24</v>
      </c>
      <c r="AP389" s="62" t="str">
        <f t="shared" si="794"/>
        <v/>
      </c>
      <c r="AQ389" s="63" t="e">
        <f>IF(ISNUMBER(INDEX(Данные!$I$1:$IX$303,Данные!$A51,AQ$642)),INDEX(Данные!$I$1:$IX$303,Данные!$A51,AQ$642)-Данные!$G51-AQ$643+IF($F$3="Использовать поправку",BT389,0),#N/A)</f>
        <v>#N/A</v>
      </c>
      <c r="AR389" s="64" t="e">
        <f>IF(ISNUMBER(INDEX(Данные!$I$1:$IX$303,Данные!$A51,AR$642)),INDEX(Данные!$I$1:$IX$303,Данные!$A51,AR$642)-Данные!$H51-AR$643+IF($F$3="Использовать поправку",BU389,0),#N/A)</f>
        <v>#N/A</v>
      </c>
      <c r="AS389" s="62" t="str">
        <f t="shared" si="795"/>
        <v/>
      </c>
      <c r="AT389" s="63" t="e">
        <f>IF(ISNUMBER(INDEX(Данные!$I$1:$IX$303,Данные!$A51,AT$642)),INDEX(Данные!$I$1:$IX$303,Данные!$A51,AT$642)-Данные!$G51-AT$643+IF($F$4="Использовать поправку",BT389,0),#N/A)</f>
        <v>#N/A</v>
      </c>
      <c r="AU389" s="64" t="e">
        <f>IF(ISNUMBER(INDEX(Данные!$I$1:$IX$303,Данные!$A51,AU$642)),INDEX(Данные!$I$1:$IX$303,Данные!$A51,AU$642)-Данные!$H51-AU$643+IF($F$4="Использовать поправку",BU389,0),#N/A)</f>
        <v>#N/A</v>
      </c>
      <c r="AV389" s="62" t="str">
        <f t="shared" si="796"/>
        <v/>
      </c>
      <c r="AW389" s="63" t="e">
        <f>IF(ISNUMBER(INDEX(Данные!$I$1:$IX$303,Данные!$A51,AW$642)),INDEX(Данные!$I$1:$IX$303,Данные!$A51,AW$642)-Данные!$G51-AW$643+IF($F$5="Использовать поправку",BT389,0),#N/A)</f>
        <v>#N/A</v>
      </c>
      <c r="AX389" s="64" t="e">
        <f>IF(ISNUMBER(INDEX(Данные!$I$1:$IX$303,Данные!$A51,AX$642)),INDEX(Данные!$I$1:$IX$303,Данные!$A51,AX$642)-Данные!$H51-AX$643+IF($F$5="Использовать поправку",BU389,0),#N/A)</f>
        <v>#N/A</v>
      </c>
      <c r="AY389" s="62" t="str">
        <f t="shared" si="797"/>
        <v/>
      </c>
      <c r="AZ389" s="63" t="e">
        <f>IF(ISNUMBER(INDEX(Данные!$I$1:$IX$303,Данные!$A51,AZ$642)),INDEX(Данные!$I$1:$IX$303,Данные!$A51,AZ$642)-Данные!$G51-AZ$643+IF($F$6="Использовать поправку",BT389,0),#N/A)</f>
        <v>#N/A</v>
      </c>
      <c r="BA389" s="64" t="e">
        <f>IF(ISNUMBER(INDEX(Данные!$I$1:$IX$303,Данные!$A51,BA$642)),INDEX(Данные!$I$1:$IX$303,Данные!$A51,BA$642)-Данные!$H51-BA$643+IF($F$6="Использовать поправку",BU389,0),#N/A)</f>
        <v>#N/A</v>
      </c>
      <c r="BB389" s="62" t="str">
        <f t="shared" si="798"/>
        <v/>
      </c>
      <c r="BC389" s="63" t="e">
        <f>IF(ISNUMBER(INDEX(Данные!$I$1:$IX$303,Данные!$A51,BC$642)),INDEX(Данные!$I$1:$IX$303,Данные!$A51,BC$642)-Данные!$G51-BC$643+IF($F$7="Использовать поправку",BT389,0),#N/A)</f>
        <v>#N/A</v>
      </c>
      <c r="BD389" s="64" t="e">
        <f>IF(ISNUMBER(INDEX(Данные!$I$1:$IX$303,Данные!$A51,BD$642)),INDEX(Данные!$I$1:$IX$303,Данные!$A51,BD$642)-Данные!$H51-BD$643+IF($F$7="Использовать поправку",BU389,0),#N/A)</f>
        <v>#N/A</v>
      </c>
      <c r="BE389" s="62" t="str">
        <f t="shared" si="799"/>
        <v/>
      </c>
      <c r="BF389" s="63" t="e">
        <f>IF(ISNUMBER(INDEX(Данные!$I$1:$IX$303,Данные!$A51,BF$642)),INDEX(Данные!$I$1:$IX$303,Данные!$A51,BF$642)-Данные!$G51-BF$643+IF($F$8="Использовать поправку",BT389,0),#N/A)</f>
        <v>#N/A</v>
      </c>
      <c r="BG389" s="64" t="e">
        <f>IF(ISNUMBER(INDEX(Данные!$I$1:$IX$303,Данные!$A51,BG$642)),INDEX(Данные!$I$1:$IX$303,Данные!$A51,BG$642)-Данные!$H51-BG$643+IF($F$8="Использовать поправку",BU389,0),#N/A)</f>
        <v>#N/A</v>
      </c>
      <c r="BH389" s="62" t="str">
        <f t="shared" si="800"/>
        <v/>
      </c>
      <c r="BI389" s="63" t="e">
        <f>IF(ISNUMBER(INDEX(Данные!$I$1:$IX$303,Данные!$A51,BI$642)),INDEX(Данные!$I$1:$IX$303,Данные!$A51,BI$642)-Данные!$G51-BI$643+IF($F$9="Использовать поправку",BT389,0),#N/A)</f>
        <v>#N/A</v>
      </c>
      <c r="BJ389" s="64" t="e">
        <f>IF(ISNUMBER(INDEX(Данные!$I$1:$IX$303,Данные!$A51,BJ$642)),INDEX(Данные!$I$1:$IX$303,Данные!$A51,BJ$642)-Данные!$H51-BJ$643+IF($F$9="Использовать поправку",BU389,0),#N/A)</f>
        <v>#N/A</v>
      </c>
      <c r="BK389" s="62" t="str">
        <f t="shared" si="801"/>
        <v/>
      </c>
      <c r="BL389" s="63" t="e">
        <f>IF(ISNUMBER(INDEX(Данные!$I$1:$IX$303,Данные!$A51,BL$642)),INDEX(Данные!$I$1:$IX$303,Данные!$A51,BL$642)-Данные!$G51-BL$643+IF($F$10="Использовать поправку",BT389,0),#N/A)</f>
        <v>#N/A</v>
      </c>
      <c r="BM389" s="64" t="e">
        <f>IF(ISNUMBER(INDEX(Данные!$I$1:$IX$303,Данные!$A51,BM$642)),INDEX(Данные!$I$1:$IX$303,Данные!$A51,BM$642)-Данные!$H51-BM$643+IF($F$10="Использовать поправку",BU389,0),#N/A)</f>
        <v>#N/A</v>
      </c>
      <c r="BN389" s="62" t="str">
        <f t="shared" si="802"/>
        <v/>
      </c>
      <c r="BO389" s="63" t="e">
        <f>IF(ISNUMBER(INDEX(Данные!$I$1:$IX$303,Данные!$A51,BO$642)),INDEX(Данные!$I$1:$IX$303,Данные!$A51,BO$642)-Данные!$G51-BO$643+IF($F$11="Использовать поправку",BT389,0),#N/A)</f>
        <v>#N/A</v>
      </c>
      <c r="BP389" s="64" t="e">
        <f>IF(ISNUMBER(INDEX(Данные!$I$1:$IX$303,Данные!$A51,BP$642)),INDEX(Данные!$I$1:$IX$303,Данные!$A51,BP$642)-Данные!$H51-BP$643+IF($F$11="Использовать поправку",BU389,0),#N/A)</f>
        <v>#N/A</v>
      </c>
      <c r="BQ389" s="62" t="str">
        <f t="shared" si="803"/>
        <v/>
      </c>
      <c r="BR389" s="63" t="e">
        <f>IF(ISNUMBER(INDEX(Данные!$I$1:$IX$303,Данные!$A51,BR$642)),INDEX(Данные!$I$1:$IX$303,Данные!$A51,BR$642)-Данные!$G51-BR$643+IF($F$12="Использовать поправку",BT389,0),#N/A)</f>
        <v>#N/A</v>
      </c>
      <c r="BS389" s="64" t="e">
        <f>IF(ISNUMBER(INDEX(Данные!$I$1:$IX$303,Данные!$A51,BS$642)),INDEX(Данные!$I$1:$IX$303,Данные!$A51,BS$642)-Данные!$H51-BS$643+IF($F$12="Использовать поправку",BU389,0),#N/A)</f>
        <v>#N/A</v>
      </c>
      <c r="BT389" s="100" t="e">
        <f>INDEX(Данные!$I$1:$IX$303,Данные!$A51,BT$642+8)-INDEX(Данные!$I$1:$IX$303,Данные!$A51,BT$643+8)</f>
        <v>#VALUE!</v>
      </c>
      <c r="BU389" s="101" t="e">
        <f>INDEX(Данные!$I$1:$IX$303,Данные!$A51,BU$642+9)-INDEX(Данные!$I$1:$IX$303,Данные!$A51,BU$643+9)</f>
        <v>#VALUE!</v>
      </c>
    </row>
    <row r="390" spans="7:73" x14ac:dyDescent="0.25">
      <c r="G390" s="61">
        <v>24.5</v>
      </c>
      <c r="H390" s="62" t="str">
        <f t="shared" si="784"/>
        <v/>
      </c>
      <c r="I390" s="63" t="e">
        <f>IF(ISNUMBER(INDEX(Данные!$I$1:$IX$303,Данные!$A52,I$642)),INDEX(Данные!$I$1:$IX$303,Данные!$A52,I$642)-Данные!$E52+IF($F$3="Использовать поправку",AL390,0),#N/A)</f>
        <v>#N/A</v>
      </c>
      <c r="J390" s="64" t="e">
        <f>IF(ISNUMBER(INDEX(Данные!$I$1:$IX$303,Данные!$A52,J$642)),INDEX(Данные!$I$1:$IX$303,Данные!$A52,J$642)-Данные!$F52+IF($F$3="Использовать поправку",AM390,0),#N/A)</f>
        <v>#N/A</v>
      </c>
      <c r="K390" s="62" t="str">
        <f t="shared" si="785"/>
        <v/>
      </c>
      <c r="L390" s="63" t="e">
        <f>IF(ISNUMBER(INDEX(Данные!$I$1:$IX$303,Данные!$A52,L$642)),INDEX(Данные!$I$1:$IX$303,Данные!$A52,L$642)-Данные!$E52+IF($F$4="Использовать поправку",AL390,0),#N/A)</f>
        <v>#N/A</v>
      </c>
      <c r="M390" s="64" t="e">
        <f>IF(ISNUMBER(INDEX(Данные!$I$1:$IX$303,Данные!$A52,M$642)),INDEX(Данные!$I$1:$IX$303,Данные!$A52,M$642)-Данные!$F52+IF($F$4="Использовать поправку",AM390,0),#N/A)</f>
        <v>#N/A</v>
      </c>
      <c r="N390" s="62" t="str">
        <f t="shared" si="786"/>
        <v/>
      </c>
      <c r="O390" s="63" t="e">
        <f>IF(ISNUMBER(INDEX(Данные!$I$1:$IX$303,Данные!$A52,O$642)),INDEX(Данные!$I$1:$IX$303,Данные!$A52,O$642)-Данные!$E52+IF($F$5="Использовать поправку",AL390,0),#N/A)</f>
        <v>#N/A</v>
      </c>
      <c r="P390" s="64" t="e">
        <f>IF(ISNUMBER(INDEX(Данные!$I$1:$IX$303,Данные!$A52,P$642)),INDEX(Данные!$I$1:$IX$303,Данные!$A52,P$642)-Данные!$F52+IF($F$5="Использовать поправку",AM390,0),#N/A)</f>
        <v>#N/A</v>
      </c>
      <c r="Q390" s="62" t="str">
        <f t="shared" si="787"/>
        <v/>
      </c>
      <c r="R390" s="63" t="e">
        <f>IF(ISNUMBER(INDEX(Данные!$I$1:$IX$303,Данные!$A52,R$642)),INDEX(Данные!$I$1:$IX$303,Данные!$A52,R$642)-Данные!$E52+IF($F$6="Использовать поправку",AL390,0),#N/A)</f>
        <v>#N/A</v>
      </c>
      <c r="S390" s="64" t="e">
        <f>IF(ISNUMBER(INDEX(Данные!$I$1:$IX$303,Данные!$A52,S$642)),INDEX(Данные!$I$1:$IX$303,Данные!$A52,S$642)-Данные!$F52+IF($F$6="Использовать поправку",AM390,0),#N/A)</f>
        <v>#N/A</v>
      </c>
      <c r="T390" s="62" t="str">
        <f t="shared" si="788"/>
        <v/>
      </c>
      <c r="U390" s="63" t="e">
        <f>IF(ISNUMBER(INDEX(Данные!$I$1:$IX$303,Данные!$A52,U$642)),INDEX(Данные!$I$1:$IX$303,Данные!$A52,U$642)-Данные!$E52+IF($F$7="Использовать поправку",AL390,0),#N/A)</f>
        <v>#N/A</v>
      </c>
      <c r="V390" s="64" t="e">
        <f>IF(ISNUMBER(INDEX(Данные!$I$1:$IX$303,Данные!$A52,V$642)),INDEX(Данные!$I$1:$IX$303,Данные!$A52,V$642)-Данные!$F52+IF($F$7="Использовать поправку",AM390,0),#N/A)</f>
        <v>#N/A</v>
      </c>
      <c r="W390" s="62" t="str">
        <f t="shared" si="789"/>
        <v/>
      </c>
      <c r="X390" s="63" t="e">
        <f>IF(ISNUMBER(INDEX(Данные!$I$1:$IX$303,Данные!$A52,X$642)),INDEX(Данные!$I$1:$IX$303,Данные!$A52,X$642)-Данные!$E52+IF($F$8="Использовать поправку",AL390,0),#N/A)</f>
        <v>#N/A</v>
      </c>
      <c r="Y390" s="64" t="e">
        <f>IF(ISNUMBER(INDEX(Данные!$I$1:$IX$303,Данные!$A52,Y$642)),INDEX(Данные!$I$1:$IX$303,Данные!$A52,Y$642)-Данные!$F52+IF($F$8="Использовать поправку",AM390,0),#N/A)</f>
        <v>#N/A</v>
      </c>
      <c r="Z390" s="62" t="str">
        <f t="shared" si="790"/>
        <v/>
      </c>
      <c r="AA390" s="63" t="e">
        <f>IF(ISNUMBER(INDEX(Данные!$I$1:$IX$303,Данные!$A52,AA$642)),INDEX(Данные!$I$1:$IX$303,Данные!$A52,AA$642)-Данные!$E52+IF($F$9="Использовать поправку",AL390,0),#N/A)</f>
        <v>#N/A</v>
      </c>
      <c r="AB390" s="64" t="e">
        <f>IF(ISNUMBER(INDEX(Данные!$I$1:$IX$303,Данные!$A52,AB$642)),INDEX(Данные!$I$1:$IX$303,Данные!$A52,AB$642)-Данные!$F52+IF($F$9="Использовать поправку",AM390,0),#N/A)</f>
        <v>#N/A</v>
      </c>
      <c r="AC390" s="62" t="str">
        <f t="shared" si="791"/>
        <v/>
      </c>
      <c r="AD390" s="63" t="e">
        <f>IF(ISNUMBER(INDEX(Данные!$I$1:$IX$303,Данные!$A52,AD$642)),INDEX(Данные!$I$1:$IX$303,Данные!$A52,AD$642)-Данные!$E52+IF($F$10="Использовать поправку",AL390,0),#N/A)</f>
        <v>#N/A</v>
      </c>
      <c r="AE390" s="64" t="e">
        <f>IF(ISNUMBER(INDEX(Данные!$I$1:$IX$303,Данные!$A52,AE$642)),INDEX(Данные!$I$1:$IX$303,Данные!$A52,AE$642)-Данные!$F52+IF($F$10="Использовать поправку",AM390,0),#N/A)</f>
        <v>#N/A</v>
      </c>
      <c r="AF390" s="62" t="str">
        <f t="shared" si="792"/>
        <v/>
      </c>
      <c r="AG390" s="63" t="e">
        <f>IF(ISNUMBER(INDEX(Данные!$I$1:$IX$303,Данные!$A52,AG$642)),INDEX(Данные!$I$1:$IX$303,Данные!$A52,AG$642)-Данные!$E52+IF($F$11="Использовать поправку",AL390,0),#N/A)</f>
        <v>#N/A</v>
      </c>
      <c r="AH390" s="64" t="e">
        <f>IF(ISNUMBER(INDEX(Данные!$I$1:$IX$303,Данные!$A52,AH$642)),INDEX(Данные!$I$1:$IX$303,Данные!$A52,AH$642)-Данные!$F52+IF($F$11="Использовать поправку",AM390,0),#N/A)</f>
        <v>#N/A</v>
      </c>
      <c r="AI390" s="62" t="str">
        <f t="shared" si="793"/>
        <v/>
      </c>
      <c r="AJ390" s="63" t="e">
        <f>IF(ISNUMBER(INDEX(Данные!$I$1:$IX$303,Данные!$A52,AJ$642)),INDEX(Данные!$I$1:$IX$303,Данные!$A52,AJ$642)-Данные!$E52+IF($F$12="Использовать поправку",AL390,0),#N/A)</f>
        <v>#N/A</v>
      </c>
      <c r="AK390" s="96" t="e">
        <f>IF(ISNUMBER(INDEX(Данные!$I$1:$IX$303,Данные!$A52,AK$642)),INDEX(Данные!$I$1:$IX$303,Данные!$A52,AK$642)-Данные!$F52+IF($F$12="Использовать поправку",AM390,0),#N/A)</f>
        <v>#N/A</v>
      </c>
      <c r="AL390" s="100" t="e">
        <f>INDEX(Данные!$I$1:$IX$303,Данные!$A52,AL$642+4)-INDEX(Данные!$I$1:$IX$303,Данные!$A52,AL$643+4)</f>
        <v>#VALUE!</v>
      </c>
      <c r="AM390" s="101" t="e">
        <f>INDEX(Данные!$I$1:$IX$303,Данные!$A52,AM$642+5)-INDEX(Данные!$I$1:$IX$303,Данные!$A52,AM$643+5)</f>
        <v>#VALUE!</v>
      </c>
      <c r="AO390" s="61">
        <v>24.5</v>
      </c>
      <c r="AP390" s="62" t="str">
        <f t="shared" si="794"/>
        <v/>
      </c>
      <c r="AQ390" s="63" t="e">
        <f>IF(ISNUMBER(INDEX(Данные!$I$1:$IX$303,Данные!$A52,AQ$642)),INDEX(Данные!$I$1:$IX$303,Данные!$A52,AQ$642)-Данные!$G52-AQ$643+IF($F$3="Использовать поправку",BT390,0),#N/A)</f>
        <v>#N/A</v>
      </c>
      <c r="AR390" s="64" t="e">
        <f>IF(ISNUMBER(INDEX(Данные!$I$1:$IX$303,Данные!$A52,AR$642)),INDEX(Данные!$I$1:$IX$303,Данные!$A52,AR$642)-Данные!$H52-AR$643+IF($F$3="Использовать поправку",BU390,0),#N/A)</f>
        <v>#N/A</v>
      </c>
      <c r="AS390" s="62" t="str">
        <f t="shared" si="795"/>
        <v/>
      </c>
      <c r="AT390" s="63" t="e">
        <f>IF(ISNUMBER(INDEX(Данные!$I$1:$IX$303,Данные!$A52,AT$642)),INDEX(Данные!$I$1:$IX$303,Данные!$A52,AT$642)-Данные!$G52-AT$643+IF($F$4="Использовать поправку",BT390,0),#N/A)</f>
        <v>#N/A</v>
      </c>
      <c r="AU390" s="64" t="e">
        <f>IF(ISNUMBER(INDEX(Данные!$I$1:$IX$303,Данные!$A52,AU$642)),INDEX(Данные!$I$1:$IX$303,Данные!$A52,AU$642)-Данные!$H52-AU$643+IF($F$4="Использовать поправку",BU390,0),#N/A)</f>
        <v>#N/A</v>
      </c>
      <c r="AV390" s="62" t="str">
        <f t="shared" si="796"/>
        <v/>
      </c>
      <c r="AW390" s="63" t="e">
        <f>IF(ISNUMBER(INDEX(Данные!$I$1:$IX$303,Данные!$A52,AW$642)),INDEX(Данные!$I$1:$IX$303,Данные!$A52,AW$642)-Данные!$G52-AW$643+IF($F$5="Использовать поправку",BT390,0),#N/A)</f>
        <v>#N/A</v>
      </c>
      <c r="AX390" s="64" t="e">
        <f>IF(ISNUMBER(INDEX(Данные!$I$1:$IX$303,Данные!$A52,AX$642)),INDEX(Данные!$I$1:$IX$303,Данные!$A52,AX$642)-Данные!$H52-AX$643+IF($F$5="Использовать поправку",BU390,0),#N/A)</f>
        <v>#N/A</v>
      </c>
      <c r="AY390" s="62" t="str">
        <f t="shared" si="797"/>
        <v/>
      </c>
      <c r="AZ390" s="63" t="e">
        <f>IF(ISNUMBER(INDEX(Данные!$I$1:$IX$303,Данные!$A52,AZ$642)),INDEX(Данные!$I$1:$IX$303,Данные!$A52,AZ$642)-Данные!$G52-AZ$643+IF($F$6="Использовать поправку",BT390,0),#N/A)</f>
        <v>#N/A</v>
      </c>
      <c r="BA390" s="64" t="e">
        <f>IF(ISNUMBER(INDEX(Данные!$I$1:$IX$303,Данные!$A52,BA$642)),INDEX(Данные!$I$1:$IX$303,Данные!$A52,BA$642)-Данные!$H52-BA$643+IF($F$6="Использовать поправку",BU390,0),#N/A)</f>
        <v>#N/A</v>
      </c>
      <c r="BB390" s="62" t="str">
        <f t="shared" si="798"/>
        <v/>
      </c>
      <c r="BC390" s="63" t="e">
        <f>IF(ISNUMBER(INDEX(Данные!$I$1:$IX$303,Данные!$A52,BC$642)),INDEX(Данные!$I$1:$IX$303,Данные!$A52,BC$642)-Данные!$G52-BC$643+IF($F$7="Использовать поправку",BT390,0),#N/A)</f>
        <v>#N/A</v>
      </c>
      <c r="BD390" s="64" t="e">
        <f>IF(ISNUMBER(INDEX(Данные!$I$1:$IX$303,Данные!$A52,BD$642)),INDEX(Данные!$I$1:$IX$303,Данные!$A52,BD$642)-Данные!$H52-BD$643+IF($F$7="Использовать поправку",BU390,0),#N/A)</f>
        <v>#N/A</v>
      </c>
      <c r="BE390" s="62" t="str">
        <f t="shared" si="799"/>
        <v/>
      </c>
      <c r="BF390" s="63" t="e">
        <f>IF(ISNUMBER(INDEX(Данные!$I$1:$IX$303,Данные!$A52,BF$642)),INDEX(Данные!$I$1:$IX$303,Данные!$A52,BF$642)-Данные!$G52-BF$643+IF($F$8="Использовать поправку",BT390,0),#N/A)</f>
        <v>#N/A</v>
      </c>
      <c r="BG390" s="64" t="e">
        <f>IF(ISNUMBER(INDEX(Данные!$I$1:$IX$303,Данные!$A52,BG$642)),INDEX(Данные!$I$1:$IX$303,Данные!$A52,BG$642)-Данные!$H52-BG$643+IF($F$8="Использовать поправку",BU390,0),#N/A)</f>
        <v>#N/A</v>
      </c>
      <c r="BH390" s="62" t="str">
        <f t="shared" si="800"/>
        <v/>
      </c>
      <c r="BI390" s="63" t="e">
        <f>IF(ISNUMBER(INDEX(Данные!$I$1:$IX$303,Данные!$A52,BI$642)),INDEX(Данные!$I$1:$IX$303,Данные!$A52,BI$642)-Данные!$G52-BI$643+IF($F$9="Использовать поправку",BT390,0),#N/A)</f>
        <v>#N/A</v>
      </c>
      <c r="BJ390" s="64" t="e">
        <f>IF(ISNUMBER(INDEX(Данные!$I$1:$IX$303,Данные!$A52,BJ$642)),INDEX(Данные!$I$1:$IX$303,Данные!$A52,BJ$642)-Данные!$H52-BJ$643+IF($F$9="Использовать поправку",BU390,0),#N/A)</f>
        <v>#N/A</v>
      </c>
      <c r="BK390" s="62" t="str">
        <f t="shared" si="801"/>
        <v/>
      </c>
      <c r="BL390" s="63" t="e">
        <f>IF(ISNUMBER(INDEX(Данные!$I$1:$IX$303,Данные!$A52,BL$642)),INDEX(Данные!$I$1:$IX$303,Данные!$A52,BL$642)-Данные!$G52-BL$643+IF($F$10="Использовать поправку",BT390,0),#N/A)</f>
        <v>#N/A</v>
      </c>
      <c r="BM390" s="64" t="e">
        <f>IF(ISNUMBER(INDEX(Данные!$I$1:$IX$303,Данные!$A52,BM$642)),INDEX(Данные!$I$1:$IX$303,Данные!$A52,BM$642)-Данные!$H52-BM$643+IF($F$10="Использовать поправку",BU390,0),#N/A)</f>
        <v>#N/A</v>
      </c>
      <c r="BN390" s="62" t="str">
        <f t="shared" si="802"/>
        <v/>
      </c>
      <c r="BO390" s="63" t="e">
        <f>IF(ISNUMBER(INDEX(Данные!$I$1:$IX$303,Данные!$A52,BO$642)),INDEX(Данные!$I$1:$IX$303,Данные!$A52,BO$642)-Данные!$G52-BO$643+IF($F$11="Использовать поправку",BT390,0),#N/A)</f>
        <v>#N/A</v>
      </c>
      <c r="BP390" s="64" t="e">
        <f>IF(ISNUMBER(INDEX(Данные!$I$1:$IX$303,Данные!$A52,BP$642)),INDEX(Данные!$I$1:$IX$303,Данные!$A52,BP$642)-Данные!$H52-BP$643+IF($F$11="Использовать поправку",BU390,0),#N/A)</f>
        <v>#N/A</v>
      </c>
      <c r="BQ390" s="62" t="str">
        <f t="shared" si="803"/>
        <v/>
      </c>
      <c r="BR390" s="63" t="e">
        <f>IF(ISNUMBER(INDEX(Данные!$I$1:$IX$303,Данные!$A52,BR$642)),INDEX(Данные!$I$1:$IX$303,Данные!$A52,BR$642)-Данные!$G52-BR$643+IF($F$12="Использовать поправку",BT390,0),#N/A)</f>
        <v>#N/A</v>
      </c>
      <c r="BS390" s="64" t="e">
        <f>IF(ISNUMBER(INDEX(Данные!$I$1:$IX$303,Данные!$A52,BS$642)),INDEX(Данные!$I$1:$IX$303,Данные!$A52,BS$642)-Данные!$H52-BS$643+IF($F$12="Использовать поправку",BU390,0),#N/A)</f>
        <v>#N/A</v>
      </c>
      <c r="BT390" s="100" t="e">
        <f>INDEX(Данные!$I$1:$IX$303,Данные!$A52,BT$642+8)-INDEX(Данные!$I$1:$IX$303,Данные!$A52,BT$643+8)</f>
        <v>#VALUE!</v>
      </c>
      <c r="BU390" s="101" t="e">
        <f>INDEX(Данные!$I$1:$IX$303,Данные!$A52,BU$642+9)-INDEX(Данные!$I$1:$IX$303,Данные!$A52,BU$643+9)</f>
        <v>#VALUE!</v>
      </c>
    </row>
    <row r="391" spans="7:73" x14ac:dyDescent="0.25">
      <c r="G391" s="61">
        <v>25</v>
      </c>
      <c r="H391" s="62" t="str">
        <f t="shared" si="784"/>
        <v/>
      </c>
      <c r="I391" s="63" t="e">
        <f>IF(ISNUMBER(INDEX(Данные!$I$1:$IX$303,Данные!$A53,I$642)),INDEX(Данные!$I$1:$IX$303,Данные!$A53,I$642)-Данные!$E53+IF($F$3="Использовать поправку",AL391,0),#N/A)</f>
        <v>#N/A</v>
      </c>
      <c r="J391" s="64" t="e">
        <f>IF(ISNUMBER(INDEX(Данные!$I$1:$IX$303,Данные!$A53,J$642)),INDEX(Данные!$I$1:$IX$303,Данные!$A53,J$642)-Данные!$F53+IF($F$3="Использовать поправку",AM391,0),#N/A)</f>
        <v>#N/A</v>
      </c>
      <c r="K391" s="62" t="str">
        <f t="shared" si="785"/>
        <v/>
      </c>
      <c r="L391" s="63" t="e">
        <f>IF(ISNUMBER(INDEX(Данные!$I$1:$IX$303,Данные!$A53,L$642)),INDEX(Данные!$I$1:$IX$303,Данные!$A53,L$642)-Данные!$E53+IF($F$4="Использовать поправку",AL391,0),#N/A)</f>
        <v>#N/A</v>
      </c>
      <c r="M391" s="64" t="e">
        <f>IF(ISNUMBER(INDEX(Данные!$I$1:$IX$303,Данные!$A53,M$642)),INDEX(Данные!$I$1:$IX$303,Данные!$A53,M$642)-Данные!$F53+IF($F$4="Использовать поправку",AM391,0),#N/A)</f>
        <v>#N/A</v>
      </c>
      <c r="N391" s="62" t="str">
        <f t="shared" si="786"/>
        <v/>
      </c>
      <c r="O391" s="63" t="e">
        <f>IF(ISNUMBER(INDEX(Данные!$I$1:$IX$303,Данные!$A53,O$642)),INDEX(Данные!$I$1:$IX$303,Данные!$A53,O$642)-Данные!$E53+IF($F$5="Использовать поправку",AL391,0),#N/A)</f>
        <v>#N/A</v>
      </c>
      <c r="P391" s="64" t="e">
        <f>IF(ISNUMBER(INDEX(Данные!$I$1:$IX$303,Данные!$A53,P$642)),INDEX(Данные!$I$1:$IX$303,Данные!$A53,P$642)-Данные!$F53+IF($F$5="Использовать поправку",AM391,0),#N/A)</f>
        <v>#N/A</v>
      </c>
      <c r="Q391" s="62" t="str">
        <f t="shared" si="787"/>
        <v/>
      </c>
      <c r="R391" s="63" t="e">
        <f>IF(ISNUMBER(INDEX(Данные!$I$1:$IX$303,Данные!$A53,R$642)),INDEX(Данные!$I$1:$IX$303,Данные!$A53,R$642)-Данные!$E53+IF($F$6="Использовать поправку",AL391,0),#N/A)</f>
        <v>#N/A</v>
      </c>
      <c r="S391" s="64" t="e">
        <f>IF(ISNUMBER(INDEX(Данные!$I$1:$IX$303,Данные!$A53,S$642)),INDEX(Данные!$I$1:$IX$303,Данные!$A53,S$642)-Данные!$F53+IF($F$6="Использовать поправку",AM391,0),#N/A)</f>
        <v>#N/A</v>
      </c>
      <c r="T391" s="62" t="str">
        <f t="shared" si="788"/>
        <v/>
      </c>
      <c r="U391" s="63" t="e">
        <f>IF(ISNUMBER(INDEX(Данные!$I$1:$IX$303,Данные!$A53,U$642)),INDEX(Данные!$I$1:$IX$303,Данные!$A53,U$642)-Данные!$E53+IF($F$7="Использовать поправку",AL391,0),#N/A)</f>
        <v>#N/A</v>
      </c>
      <c r="V391" s="64" t="e">
        <f>IF(ISNUMBER(INDEX(Данные!$I$1:$IX$303,Данные!$A53,V$642)),INDEX(Данные!$I$1:$IX$303,Данные!$A53,V$642)-Данные!$F53+IF($F$7="Использовать поправку",AM391,0),#N/A)</f>
        <v>#N/A</v>
      </c>
      <c r="W391" s="62" t="str">
        <f t="shared" si="789"/>
        <v/>
      </c>
      <c r="X391" s="63" t="e">
        <f>IF(ISNUMBER(INDEX(Данные!$I$1:$IX$303,Данные!$A53,X$642)),INDEX(Данные!$I$1:$IX$303,Данные!$A53,X$642)-Данные!$E53+IF($F$8="Использовать поправку",AL391,0),#N/A)</f>
        <v>#N/A</v>
      </c>
      <c r="Y391" s="64" t="e">
        <f>IF(ISNUMBER(INDEX(Данные!$I$1:$IX$303,Данные!$A53,Y$642)),INDEX(Данные!$I$1:$IX$303,Данные!$A53,Y$642)-Данные!$F53+IF($F$8="Использовать поправку",AM391,0),#N/A)</f>
        <v>#N/A</v>
      </c>
      <c r="Z391" s="62" t="str">
        <f t="shared" si="790"/>
        <v/>
      </c>
      <c r="AA391" s="63" t="e">
        <f>IF(ISNUMBER(INDEX(Данные!$I$1:$IX$303,Данные!$A53,AA$642)),INDEX(Данные!$I$1:$IX$303,Данные!$A53,AA$642)-Данные!$E53+IF($F$9="Использовать поправку",AL391,0),#N/A)</f>
        <v>#N/A</v>
      </c>
      <c r="AB391" s="64" t="e">
        <f>IF(ISNUMBER(INDEX(Данные!$I$1:$IX$303,Данные!$A53,AB$642)),INDEX(Данные!$I$1:$IX$303,Данные!$A53,AB$642)-Данные!$F53+IF($F$9="Использовать поправку",AM391,0),#N/A)</f>
        <v>#N/A</v>
      </c>
      <c r="AC391" s="62" t="str">
        <f t="shared" si="791"/>
        <v/>
      </c>
      <c r="AD391" s="63" t="e">
        <f>IF(ISNUMBER(INDEX(Данные!$I$1:$IX$303,Данные!$A53,AD$642)),INDEX(Данные!$I$1:$IX$303,Данные!$A53,AD$642)-Данные!$E53+IF($F$10="Использовать поправку",AL391,0),#N/A)</f>
        <v>#N/A</v>
      </c>
      <c r="AE391" s="64" t="e">
        <f>IF(ISNUMBER(INDEX(Данные!$I$1:$IX$303,Данные!$A53,AE$642)),INDEX(Данные!$I$1:$IX$303,Данные!$A53,AE$642)-Данные!$F53+IF($F$10="Использовать поправку",AM391,0),#N/A)</f>
        <v>#N/A</v>
      </c>
      <c r="AF391" s="62" t="str">
        <f t="shared" si="792"/>
        <v/>
      </c>
      <c r="AG391" s="63" t="e">
        <f>IF(ISNUMBER(INDEX(Данные!$I$1:$IX$303,Данные!$A53,AG$642)),INDEX(Данные!$I$1:$IX$303,Данные!$A53,AG$642)-Данные!$E53+IF($F$11="Использовать поправку",AL391,0),#N/A)</f>
        <v>#N/A</v>
      </c>
      <c r="AH391" s="64" t="e">
        <f>IF(ISNUMBER(INDEX(Данные!$I$1:$IX$303,Данные!$A53,AH$642)),INDEX(Данные!$I$1:$IX$303,Данные!$A53,AH$642)-Данные!$F53+IF($F$11="Использовать поправку",AM391,0),#N/A)</f>
        <v>#N/A</v>
      </c>
      <c r="AI391" s="62" t="str">
        <f t="shared" si="793"/>
        <v/>
      </c>
      <c r="AJ391" s="63" t="e">
        <f>IF(ISNUMBER(INDEX(Данные!$I$1:$IX$303,Данные!$A53,AJ$642)),INDEX(Данные!$I$1:$IX$303,Данные!$A53,AJ$642)-Данные!$E53+IF($F$12="Использовать поправку",AL391,0),#N/A)</f>
        <v>#N/A</v>
      </c>
      <c r="AK391" s="96" t="e">
        <f>IF(ISNUMBER(INDEX(Данные!$I$1:$IX$303,Данные!$A53,AK$642)),INDEX(Данные!$I$1:$IX$303,Данные!$A53,AK$642)-Данные!$F53+IF($F$12="Использовать поправку",AM391,0),#N/A)</f>
        <v>#N/A</v>
      </c>
      <c r="AL391" s="100" t="e">
        <f>INDEX(Данные!$I$1:$IX$303,Данные!$A53,AL$642+4)-INDEX(Данные!$I$1:$IX$303,Данные!$A53,AL$643+4)</f>
        <v>#VALUE!</v>
      </c>
      <c r="AM391" s="101" t="e">
        <f>INDEX(Данные!$I$1:$IX$303,Данные!$A53,AM$642+5)-INDEX(Данные!$I$1:$IX$303,Данные!$A53,AM$643+5)</f>
        <v>#VALUE!</v>
      </c>
      <c r="AO391" s="61">
        <v>25</v>
      </c>
      <c r="AP391" s="62" t="str">
        <f t="shared" si="794"/>
        <v/>
      </c>
      <c r="AQ391" s="63" t="e">
        <f>IF(ISNUMBER(INDEX(Данные!$I$1:$IX$303,Данные!$A53,AQ$642)),INDEX(Данные!$I$1:$IX$303,Данные!$A53,AQ$642)-Данные!$G53-AQ$643+IF($F$3="Использовать поправку",BT391,0),#N/A)</f>
        <v>#N/A</v>
      </c>
      <c r="AR391" s="64" t="e">
        <f>IF(ISNUMBER(INDEX(Данные!$I$1:$IX$303,Данные!$A53,AR$642)),INDEX(Данные!$I$1:$IX$303,Данные!$A53,AR$642)-Данные!$H53-AR$643+IF($F$3="Использовать поправку",BU391,0),#N/A)</f>
        <v>#N/A</v>
      </c>
      <c r="AS391" s="62" t="str">
        <f t="shared" si="795"/>
        <v/>
      </c>
      <c r="AT391" s="63" t="e">
        <f>IF(ISNUMBER(INDEX(Данные!$I$1:$IX$303,Данные!$A53,AT$642)),INDEX(Данные!$I$1:$IX$303,Данные!$A53,AT$642)-Данные!$G53-AT$643+IF($F$4="Использовать поправку",BT391,0),#N/A)</f>
        <v>#N/A</v>
      </c>
      <c r="AU391" s="64" t="e">
        <f>IF(ISNUMBER(INDEX(Данные!$I$1:$IX$303,Данные!$A53,AU$642)),INDEX(Данные!$I$1:$IX$303,Данные!$A53,AU$642)-Данные!$H53-AU$643+IF($F$4="Использовать поправку",BU391,0),#N/A)</f>
        <v>#N/A</v>
      </c>
      <c r="AV391" s="62" t="str">
        <f t="shared" si="796"/>
        <v/>
      </c>
      <c r="AW391" s="63" t="e">
        <f>IF(ISNUMBER(INDEX(Данные!$I$1:$IX$303,Данные!$A53,AW$642)),INDEX(Данные!$I$1:$IX$303,Данные!$A53,AW$642)-Данные!$G53-AW$643+IF($F$5="Использовать поправку",BT391,0),#N/A)</f>
        <v>#N/A</v>
      </c>
      <c r="AX391" s="64" t="e">
        <f>IF(ISNUMBER(INDEX(Данные!$I$1:$IX$303,Данные!$A53,AX$642)),INDEX(Данные!$I$1:$IX$303,Данные!$A53,AX$642)-Данные!$H53-AX$643+IF($F$5="Использовать поправку",BU391,0),#N/A)</f>
        <v>#N/A</v>
      </c>
      <c r="AY391" s="62" t="str">
        <f t="shared" si="797"/>
        <v/>
      </c>
      <c r="AZ391" s="63" t="e">
        <f>IF(ISNUMBER(INDEX(Данные!$I$1:$IX$303,Данные!$A53,AZ$642)),INDEX(Данные!$I$1:$IX$303,Данные!$A53,AZ$642)-Данные!$G53-AZ$643+IF($F$6="Использовать поправку",BT391,0),#N/A)</f>
        <v>#N/A</v>
      </c>
      <c r="BA391" s="64" t="e">
        <f>IF(ISNUMBER(INDEX(Данные!$I$1:$IX$303,Данные!$A53,BA$642)),INDEX(Данные!$I$1:$IX$303,Данные!$A53,BA$642)-Данные!$H53-BA$643+IF($F$6="Использовать поправку",BU391,0),#N/A)</f>
        <v>#N/A</v>
      </c>
      <c r="BB391" s="62" t="str">
        <f t="shared" si="798"/>
        <v/>
      </c>
      <c r="BC391" s="63" t="e">
        <f>IF(ISNUMBER(INDEX(Данные!$I$1:$IX$303,Данные!$A53,BC$642)),INDEX(Данные!$I$1:$IX$303,Данные!$A53,BC$642)-Данные!$G53-BC$643+IF($F$7="Использовать поправку",BT391,0),#N/A)</f>
        <v>#N/A</v>
      </c>
      <c r="BD391" s="64" t="e">
        <f>IF(ISNUMBER(INDEX(Данные!$I$1:$IX$303,Данные!$A53,BD$642)),INDEX(Данные!$I$1:$IX$303,Данные!$A53,BD$642)-Данные!$H53-BD$643+IF($F$7="Использовать поправку",BU391,0),#N/A)</f>
        <v>#N/A</v>
      </c>
      <c r="BE391" s="62" t="str">
        <f t="shared" si="799"/>
        <v/>
      </c>
      <c r="BF391" s="63" t="e">
        <f>IF(ISNUMBER(INDEX(Данные!$I$1:$IX$303,Данные!$A53,BF$642)),INDEX(Данные!$I$1:$IX$303,Данные!$A53,BF$642)-Данные!$G53-BF$643+IF($F$8="Использовать поправку",BT391,0),#N/A)</f>
        <v>#N/A</v>
      </c>
      <c r="BG391" s="64" t="e">
        <f>IF(ISNUMBER(INDEX(Данные!$I$1:$IX$303,Данные!$A53,BG$642)),INDEX(Данные!$I$1:$IX$303,Данные!$A53,BG$642)-Данные!$H53-BG$643+IF($F$8="Использовать поправку",BU391,0),#N/A)</f>
        <v>#N/A</v>
      </c>
      <c r="BH391" s="62" t="str">
        <f t="shared" si="800"/>
        <v/>
      </c>
      <c r="BI391" s="63" t="e">
        <f>IF(ISNUMBER(INDEX(Данные!$I$1:$IX$303,Данные!$A53,BI$642)),INDEX(Данные!$I$1:$IX$303,Данные!$A53,BI$642)-Данные!$G53-BI$643+IF($F$9="Использовать поправку",BT391,0),#N/A)</f>
        <v>#N/A</v>
      </c>
      <c r="BJ391" s="64" t="e">
        <f>IF(ISNUMBER(INDEX(Данные!$I$1:$IX$303,Данные!$A53,BJ$642)),INDEX(Данные!$I$1:$IX$303,Данные!$A53,BJ$642)-Данные!$H53-BJ$643+IF($F$9="Использовать поправку",BU391,0),#N/A)</f>
        <v>#N/A</v>
      </c>
      <c r="BK391" s="62" t="str">
        <f t="shared" si="801"/>
        <v/>
      </c>
      <c r="BL391" s="63" t="e">
        <f>IF(ISNUMBER(INDEX(Данные!$I$1:$IX$303,Данные!$A53,BL$642)),INDEX(Данные!$I$1:$IX$303,Данные!$A53,BL$642)-Данные!$G53-BL$643+IF($F$10="Использовать поправку",BT391,0),#N/A)</f>
        <v>#N/A</v>
      </c>
      <c r="BM391" s="64" t="e">
        <f>IF(ISNUMBER(INDEX(Данные!$I$1:$IX$303,Данные!$A53,BM$642)),INDEX(Данные!$I$1:$IX$303,Данные!$A53,BM$642)-Данные!$H53-BM$643+IF($F$10="Использовать поправку",BU391,0),#N/A)</f>
        <v>#N/A</v>
      </c>
      <c r="BN391" s="62" t="str">
        <f t="shared" si="802"/>
        <v/>
      </c>
      <c r="BO391" s="63" t="e">
        <f>IF(ISNUMBER(INDEX(Данные!$I$1:$IX$303,Данные!$A53,BO$642)),INDEX(Данные!$I$1:$IX$303,Данные!$A53,BO$642)-Данные!$G53-BO$643+IF($F$11="Использовать поправку",BT391,0),#N/A)</f>
        <v>#N/A</v>
      </c>
      <c r="BP391" s="64" t="e">
        <f>IF(ISNUMBER(INDEX(Данные!$I$1:$IX$303,Данные!$A53,BP$642)),INDEX(Данные!$I$1:$IX$303,Данные!$A53,BP$642)-Данные!$H53-BP$643+IF($F$11="Использовать поправку",BU391,0),#N/A)</f>
        <v>#N/A</v>
      </c>
      <c r="BQ391" s="62" t="str">
        <f t="shared" si="803"/>
        <v/>
      </c>
      <c r="BR391" s="63" t="e">
        <f>IF(ISNUMBER(INDEX(Данные!$I$1:$IX$303,Данные!$A53,BR$642)),INDEX(Данные!$I$1:$IX$303,Данные!$A53,BR$642)-Данные!$G53-BR$643+IF($F$12="Использовать поправку",BT391,0),#N/A)</f>
        <v>#N/A</v>
      </c>
      <c r="BS391" s="64" t="e">
        <f>IF(ISNUMBER(INDEX(Данные!$I$1:$IX$303,Данные!$A53,BS$642)),INDEX(Данные!$I$1:$IX$303,Данные!$A53,BS$642)-Данные!$H53-BS$643+IF($F$12="Использовать поправку",BU391,0),#N/A)</f>
        <v>#N/A</v>
      </c>
      <c r="BT391" s="100" t="e">
        <f>INDEX(Данные!$I$1:$IX$303,Данные!$A53,BT$642+8)-INDEX(Данные!$I$1:$IX$303,Данные!$A53,BT$643+8)</f>
        <v>#VALUE!</v>
      </c>
      <c r="BU391" s="101" t="e">
        <f>INDEX(Данные!$I$1:$IX$303,Данные!$A53,BU$642+9)-INDEX(Данные!$I$1:$IX$303,Данные!$A53,BU$643+9)</f>
        <v>#VALUE!</v>
      </c>
    </row>
    <row r="392" spans="7:73" x14ac:dyDescent="0.25">
      <c r="G392" s="61">
        <v>25.5</v>
      </c>
      <c r="H392" s="62" t="str">
        <f t="shared" si="784"/>
        <v/>
      </c>
      <c r="I392" s="63" t="e">
        <f>IF(ISNUMBER(INDEX(Данные!$I$1:$IX$303,Данные!$A54,I$642)),INDEX(Данные!$I$1:$IX$303,Данные!$A54,I$642)-Данные!$E54+IF($F$3="Использовать поправку",AL392,0),#N/A)</f>
        <v>#N/A</v>
      </c>
      <c r="J392" s="64" t="e">
        <f>IF(ISNUMBER(INDEX(Данные!$I$1:$IX$303,Данные!$A54,J$642)),INDEX(Данные!$I$1:$IX$303,Данные!$A54,J$642)-Данные!$F54+IF($F$3="Использовать поправку",AM392,0),#N/A)</f>
        <v>#N/A</v>
      </c>
      <c r="K392" s="62" t="str">
        <f t="shared" si="785"/>
        <v/>
      </c>
      <c r="L392" s="63" t="e">
        <f>IF(ISNUMBER(INDEX(Данные!$I$1:$IX$303,Данные!$A54,L$642)),INDEX(Данные!$I$1:$IX$303,Данные!$A54,L$642)-Данные!$E54+IF($F$4="Использовать поправку",AL392,0),#N/A)</f>
        <v>#N/A</v>
      </c>
      <c r="M392" s="64" t="e">
        <f>IF(ISNUMBER(INDEX(Данные!$I$1:$IX$303,Данные!$A54,M$642)),INDEX(Данные!$I$1:$IX$303,Данные!$A54,M$642)-Данные!$F54+IF($F$4="Использовать поправку",AM392,0),#N/A)</f>
        <v>#N/A</v>
      </c>
      <c r="N392" s="62" t="str">
        <f t="shared" si="786"/>
        <v/>
      </c>
      <c r="O392" s="63" t="e">
        <f>IF(ISNUMBER(INDEX(Данные!$I$1:$IX$303,Данные!$A54,O$642)),INDEX(Данные!$I$1:$IX$303,Данные!$A54,O$642)-Данные!$E54+IF($F$5="Использовать поправку",AL392,0),#N/A)</f>
        <v>#N/A</v>
      </c>
      <c r="P392" s="64" t="e">
        <f>IF(ISNUMBER(INDEX(Данные!$I$1:$IX$303,Данные!$A54,P$642)),INDEX(Данные!$I$1:$IX$303,Данные!$A54,P$642)-Данные!$F54+IF($F$5="Использовать поправку",AM392,0),#N/A)</f>
        <v>#N/A</v>
      </c>
      <c r="Q392" s="62" t="str">
        <f t="shared" si="787"/>
        <v/>
      </c>
      <c r="R392" s="63" t="e">
        <f>IF(ISNUMBER(INDEX(Данные!$I$1:$IX$303,Данные!$A54,R$642)),INDEX(Данные!$I$1:$IX$303,Данные!$A54,R$642)-Данные!$E54+IF($F$6="Использовать поправку",AL392,0),#N/A)</f>
        <v>#N/A</v>
      </c>
      <c r="S392" s="64" t="e">
        <f>IF(ISNUMBER(INDEX(Данные!$I$1:$IX$303,Данные!$A54,S$642)),INDEX(Данные!$I$1:$IX$303,Данные!$A54,S$642)-Данные!$F54+IF($F$6="Использовать поправку",AM392,0),#N/A)</f>
        <v>#N/A</v>
      </c>
      <c r="T392" s="62" t="str">
        <f t="shared" si="788"/>
        <v/>
      </c>
      <c r="U392" s="63" t="e">
        <f>IF(ISNUMBER(INDEX(Данные!$I$1:$IX$303,Данные!$A54,U$642)),INDEX(Данные!$I$1:$IX$303,Данные!$A54,U$642)-Данные!$E54+IF($F$7="Использовать поправку",AL392,0),#N/A)</f>
        <v>#N/A</v>
      </c>
      <c r="V392" s="64" t="e">
        <f>IF(ISNUMBER(INDEX(Данные!$I$1:$IX$303,Данные!$A54,V$642)),INDEX(Данные!$I$1:$IX$303,Данные!$A54,V$642)-Данные!$F54+IF($F$7="Использовать поправку",AM392,0),#N/A)</f>
        <v>#N/A</v>
      </c>
      <c r="W392" s="62" t="str">
        <f t="shared" si="789"/>
        <v/>
      </c>
      <c r="X392" s="63" t="e">
        <f>IF(ISNUMBER(INDEX(Данные!$I$1:$IX$303,Данные!$A54,X$642)),INDEX(Данные!$I$1:$IX$303,Данные!$A54,X$642)-Данные!$E54+IF($F$8="Использовать поправку",AL392,0),#N/A)</f>
        <v>#N/A</v>
      </c>
      <c r="Y392" s="64" t="e">
        <f>IF(ISNUMBER(INDEX(Данные!$I$1:$IX$303,Данные!$A54,Y$642)),INDEX(Данные!$I$1:$IX$303,Данные!$A54,Y$642)-Данные!$F54+IF($F$8="Использовать поправку",AM392,0),#N/A)</f>
        <v>#N/A</v>
      </c>
      <c r="Z392" s="62" t="str">
        <f t="shared" si="790"/>
        <v/>
      </c>
      <c r="AA392" s="63" t="e">
        <f>IF(ISNUMBER(INDEX(Данные!$I$1:$IX$303,Данные!$A54,AA$642)),INDEX(Данные!$I$1:$IX$303,Данные!$A54,AA$642)-Данные!$E54+IF($F$9="Использовать поправку",AL392,0),#N/A)</f>
        <v>#N/A</v>
      </c>
      <c r="AB392" s="64" t="e">
        <f>IF(ISNUMBER(INDEX(Данные!$I$1:$IX$303,Данные!$A54,AB$642)),INDEX(Данные!$I$1:$IX$303,Данные!$A54,AB$642)-Данные!$F54+IF($F$9="Использовать поправку",AM392,0),#N/A)</f>
        <v>#N/A</v>
      </c>
      <c r="AC392" s="62" t="str">
        <f t="shared" si="791"/>
        <v/>
      </c>
      <c r="AD392" s="63" t="e">
        <f>IF(ISNUMBER(INDEX(Данные!$I$1:$IX$303,Данные!$A54,AD$642)),INDEX(Данные!$I$1:$IX$303,Данные!$A54,AD$642)-Данные!$E54+IF($F$10="Использовать поправку",AL392,0),#N/A)</f>
        <v>#N/A</v>
      </c>
      <c r="AE392" s="64" t="e">
        <f>IF(ISNUMBER(INDEX(Данные!$I$1:$IX$303,Данные!$A54,AE$642)),INDEX(Данные!$I$1:$IX$303,Данные!$A54,AE$642)-Данные!$F54+IF($F$10="Использовать поправку",AM392,0),#N/A)</f>
        <v>#N/A</v>
      </c>
      <c r="AF392" s="62" t="str">
        <f t="shared" si="792"/>
        <v/>
      </c>
      <c r="AG392" s="63" t="e">
        <f>IF(ISNUMBER(INDEX(Данные!$I$1:$IX$303,Данные!$A54,AG$642)),INDEX(Данные!$I$1:$IX$303,Данные!$A54,AG$642)-Данные!$E54+IF($F$11="Использовать поправку",AL392,0),#N/A)</f>
        <v>#N/A</v>
      </c>
      <c r="AH392" s="64" t="e">
        <f>IF(ISNUMBER(INDEX(Данные!$I$1:$IX$303,Данные!$A54,AH$642)),INDEX(Данные!$I$1:$IX$303,Данные!$A54,AH$642)-Данные!$F54+IF($F$11="Использовать поправку",AM392,0),#N/A)</f>
        <v>#N/A</v>
      </c>
      <c r="AI392" s="62" t="str">
        <f t="shared" si="793"/>
        <v/>
      </c>
      <c r="AJ392" s="63" t="e">
        <f>IF(ISNUMBER(INDEX(Данные!$I$1:$IX$303,Данные!$A54,AJ$642)),INDEX(Данные!$I$1:$IX$303,Данные!$A54,AJ$642)-Данные!$E54+IF($F$12="Использовать поправку",AL392,0),#N/A)</f>
        <v>#N/A</v>
      </c>
      <c r="AK392" s="96" t="e">
        <f>IF(ISNUMBER(INDEX(Данные!$I$1:$IX$303,Данные!$A54,AK$642)),INDEX(Данные!$I$1:$IX$303,Данные!$A54,AK$642)-Данные!$F54+IF($F$12="Использовать поправку",AM392,0),#N/A)</f>
        <v>#N/A</v>
      </c>
      <c r="AL392" s="100" t="e">
        <f>INDEX(Данные!$I$1:$IX$303,Данные!$A54,AL$642+4)-INDEX(Данные!$I$1:$IX$303,Данные!$A54,AL$643+4)</f>
        <v>#VALUE!</v>
      </c>
      <c r="AM392" s="101" t="e">
        <f>INDEX(Данные!$I$1:$IX$303,Данные!$A54,AM$642+5)-INDEX(Данные!$I$1:$IX$303,Данные!$A54,AM$643+5)</f>
        <v>#VALUE!</v>
      </c>
      <c r="AO392" s="61">
        <v>25.5</v>
      </c>
      <c r="AP392" s="62" t="str">
        <f t="shared" si="794"/>
        <v/>
      </c>
      <c r="AQ392" s="63" t="e">
        <f>IF(ISNUMBER(INDEX(Данные!$I$1:$IX$303,Данные!$A54,AQ$642)),INDEX(Данные!$I$1:$IX$303,Данные!$A54,AQ$642)-Данные!$G54-AQ$643+IF($F$3="Использовать поправку",BT392,0),#N/A)</f>
        <v>#N/A</v>
      </c>
      <c r="AR392" s="64" t="e">
        <f>IF(ISNUMBER(INDEX(Данные!$I$1:$IX$303,Данные!$A54,AR$642)),INDEX(Данные!$I$1:$IX$303,Данные!$A54,AR$642)-Данные!$H54-AR$643+IF($F$3="Использовать поправку",BU392,0),#N/A)</f>
        <v>#N/A</v>
      </c>
      <c r="AS392" s="62" t="str">
        <f t="shared" si="795"/>
        <v/>
      </c>
      <c r="AT392" s="63" t="e">
        <f>IF(ISNUMBER(INDEX(Данные!$I$1:$IX$303,Данные!$A54,AT$642)),INDEX(Данные!$I$1:$IX$303,Данные!$A54,AT$642)-Данные!$G54-AT$643+IF($F$4="Использовать поправку",BT392,0),#N/A)</f>
        <v>#N/A</v>
      </c>
      <c r="AU392" s="64" t="e">
        <f>IF(ISNUMBER(INDEX(Данные!$I$1:$IX$303,Данные!$A54,AU$642)),INDEX(Данные!$I$1:$IX$303,Данные!$A54,AU$642)-Данные!$H54-AU$643+IF($F$4="Использовать поправку",BU392,0),#N/A)</f>
        <v>#N/A</v>
      </c>
      <c r="AV392" s="62" t="str">
        <f t="shared" si="796"/>
        <v/>
      </c>
      <c r="AW392" s="63" t="e">
        <f>IF(ISNUMBER(INDEX(Данные!$I$1:$IX$303,Данные!$A54,AW$642)),INDEX(Данные!$I$1:$IX$303,Данные!$A54,AW$642)-Данные!$G54-AW$643+IF($F$5="Использовать поправку",BT392,0),#N/A)</f>
        <v>#N/A</v>
      </c>
      <c r="AX392" s="64" t="e">
        <f>IF(ISNUMBER(INDEX(Данные!$I$1:$IX$303,Данные!$A54,AX$642)),INDEX(Данные!$I$1:$IX$303,Данные!$A54,AX$642)-Данные!$H54-AX$643+IF($F$5="Использовать поправку",BU392,0),#N/A)</f>
        <v>#N/A</v>
      </c>
      <c r="AY392" s="62" t="str">
        <f t="shared" si="797"/>
        <v/>
      </c>
      <c r="AZ392" s="63" t="e">
        <f>IF(ISNUMBER(INDEX(Данные!$I$1:$IX$303,Данные!$A54,AZ$642)),INDEX(Данные!$I$1:$IX$303,Данные!$A54,AZ$642)-Данные!$G54-AZ$643+IF($F$6="Использовать поправку",BT392,0),#N/A)</f>
        <v>#N/A</v>
      </c>
      <c r="BA392" s="64" t="e">
        <f>IF(ISNUMBER(INDEX(Данные!$I$1:$IX$303,Данные!$A54,BA$642)),INDEX(Данные!$I$1:$IX$303,Данные!$A54,BA$642)-Данные!$H54-BA$643+IF($F$6="Использовать поправку",BU392,0),#N/A)</f>
        <v>#N/A</v>
      </c>
      <c r="BB392" s="62" t="str">
        <f t="shared" si="798"/>
        <v/>
      </c>
      <c r="BC392" s="63" t="e">
        <f>IF(ISNUMBER(INDEX(Данные!$I$1:$IX$303,Данные!$A54,BC$642)),INDEX(Данные!$I$1:$IX$303,Данные!$A54,BC$642)-Данные!$G54-BC$643+IF($F$7="Использовать поправку",BT392,0),#N/A)</f>
        <v>#N/A</v>
      </c>
      <c r="BD392" s="64" t="e">
        <f>IF(ISNUMBER(INDEX(Данные!$I$1:$IX$303,Данные!$A54,BD$642)),INDEX(Данные!$I$1:$IX$303,Данные!$A54,BD$642)-Данные!$H54-BD$643+IF($F$7="Использовать поправку",BU392,0),#N/A)</f>
        <v>#N/A</v>
      </c>
      <c r="BE392" s="62" t="str">
        <f t="shared" si="799"/>
        <v/>
      </c>
      <c r="BF392" s="63" t="e">
        <f>IF(ISNUMBER(INDEX(Данные!$I$1:$IX$303,Данные!$A54,BF$642)),INDEX(Данные!$I$1:$IX$303,Данные!$A54,BF$642)-Данные!$G54-BF$643+IF($F$8="Использовать поправку",BT392,0),#N/A)</f>
        <v>#N/A</v>
      </c>
      <c r="BG392" s="64" t="e">
        <f>IF(ISNUMBER(INDEX(Данные!$I$1:$IX$303,Данные!$A54,BG$642)),INDEX(Данные!$I$1:$IX$303,Данные!$A54,BG$642)-Данные!$H54-BG$643+IF($F$8="Использовать поправку",BU392,0),#N/A)</f>
        <v>#N/A</v>
      </c>
      <c r="BH392" s="62" t="str">
        <f t="shared" si="800"/>
        <v/>
      </c>
      <c r="BI392" s="63" t="e">
        <f>IF(ISNUMBER(INDEX(Данные!$I$1:$IX$303,Данные!$A54,BI$642)),INDEX(Данные!$I$1:$IX$303,Данные!$A54,BI$642)-Данные!$G54-BI$643+IF($F$9="Использовать поправку",BT392,0),#N/A)</f>
        <v>#N/A</v>
      </c>
      <c r="BJ392" s="64" t="e">
        <f>IF(ISNUMBER(INDEX(Данные!$I$1:$IX$303,Данные!$A54,BJ$642)),INDEX(Данные!$I$1:$IX$303,Данные!$A54,BJ$642)-Данные!$H54-BJ$643+IF($F$9="Использовать поправку",BU392,0),#N/A)</f>
        <v>#N/A</v>
      </c>
      <c r="BK392" s="62" t="str">
        <f t="shared" si="801"/>
        <v/>
      </c>
      <c r="BL392" s="63" t="e">
        <f>IF(ISNUMBER(INDEX(Данные!$I$1:$IX$303,Данные!$A54,BL$642)),INDEX(Данные!$I$1:$IX$303,Данные!$A54,BL$642)-Данные!$G54-BL$643+IF($F$10="Использовать поправку",BT392,0),#N/A)</f>
        <v>#N/A</v>
      </c>
      <c r="BM392" s="64" t="e">
        <f>IF(ISNUMBER(INDEX(Данные!$I$1:$IX$303,Данные!$A54,BM$642)),INDEX(Данные!$I$1:$IX$303,Данные!$A54,BM$642)-Данные!$H54-BM$643+IF($F$10="Использовать поправку",BU392,0),#N/A)</f>
        <v>#N/A</v>
      </c>
      <c r="BN392" s="62" t="str">
        <f t="shared" si="802"/>
        <v/>
      </c>
      <c r="BO392" s="63" t="e">
        <f>IF(ISNUMBER(INDEX(Данные!$I$1:$IX$303,Данные!$A54,BO$642)),INDEX(Данные!$I$1:$IX$303,Данные!$A54,BO$642)-Данные!$G54-BO$643+IF($F$11="Использовать поправку",BT392,0),#N/A)</f>
        <v>#N/A</v>
      </c>
      <c r="BP392" s="64" t="e">
        <f>IF(ISNUMBER(INDEX(Данные!$I$1:$IX$303,Данные!$A54,BP$642)),INDEX(Данные!$I$1:$IX$303,Данные!$A54,BP$642)-Данные!$H54-BP$643+IF($F$11="Использовать поправку",BU392,0),#N/A)</f>
        <v>#N/A</v>
      </c>
      <c r="BQ392" s="62" t="str">
        <f t="shared" si="803"/>
        <v/>
      </c>
      <c r="BR392" s="63" t="e">
        <f>IF(ISNUMBER(INDEX(Данные!$I$1:$IX$303,Данные!$A54,BR$642)),INDEX(Данные!$I$1:$IX$303,Данные!$A54,BR$642)-Данные!$G54-BR$643+IF($F$12="Использовать поправку",BT392,0),#N/A)</f>
        <v>#N/A</v>
      </c>
      <c r="BS392" s="64" t="e">
        <f>IF(ISNUMBER(INDEX(Данные!$I$1:$IX$303,Данные!$A54,BS$642)),INDEX(Данные!$I$1:$IX$303,Данные!$A54,BS$642)-Данные!$H54-BS$643+IF($F$12="Использовать поправку",BU392,0),#N/A)</f>
        <v>#N/A</v>
      </c>
      <c r="BT392" s="100" t="e">
        <f>INDEX(Данные!$I$1:$IX$303,Данные!$A54,BT$642+8)-INDEX(Данные!$I$1:$IX$303,Данные!$A54,BT$643+8)</f>
        <v>#VALUE!</v>
      </c>
      <c r="BU392" s="101" t="e">
        <f>INDEX(Данные!$I$1:$IX$303,Данные!$A54,BU$642+9)-INDEX(Данные!$I$1:$IX$303,Данные!$A54,BU$643+9)</f>
        <v>#VALUE!</v>
      </c>
    </row>
    <row r="393" spans="7:73" x14ac:dyDescent="0.25">
      <c r="G393" s="61">
        <v>26</v>
      </c>
      <c r="H393" s="62" t="str">
        <f t="shared" si="784"/>
        <v/>
      </c>
      <c r="I393" s="63" t="e">
        <f>IF(ISNUMBER(INDEX(Данные!$I$1:$IX$303,Данные!$A55,I$642)),INDEX(Данные!$I$1:$IX$303,Данные!$A55,I$642)-Данные!$E55+IF($F$3="Использовать поправку",AL393,0),#N/A)</f>
        <v>#N/A</v>
      </c>
      <c r="J393" s="64" t="e">
        <f>IF(ISNUMBER(INDEX(Данные!$I$1:$IX$303,Данные!$A55,J$642)),INDEX(Данные!$I$1:$IX$303,Данные!$A55,J$642)-Данные!$F55+IF($F$3="Использовать поправку",AM393,0),#N/A)</f>
        <v>#N/A</v>
      </c>
      <c r="K393" s="62" t="str">
        <f t="shared" si="785"/>
        <v/>
      </c>
      <c r="L393" s="63" t="e">
        <f>IF(ISNUMBER(INDEX(Данные!$I$1:$IX$303,Данные!$A55,L$642)),INDEX(Данные!$I$1:$IX$303,Данные!$A55,L$642)-Данные!$E55+IF($F$4="Использовать поправку",AL393,0),#N/A)</f>
        <v>#N/A</v>
      </c>
      <c r="M393" s="64" t="e">
        <f>IF(ISNUMBER(INDEX(Данные!$I$1:$IX$303,Данные!$A55,M$642)),INDEX(Данные!$I$1:$IX$303,Данные!$A55,M$642)-Данные!$F55+IF($F$4="Использовать поправку",AM393,0),#N/A)</f>
        <v>#N/A</v>
      </c>
      <c r="N393" s="62" t="str">
        <f t="shared" si="786"/>
        <v/>
      </c>
      <c r="O393" s="63" t="e">
        <f>IF(ISNUMBER(INDEX(Данные!$I$1:$IX$303,Данные!$A55,O$642)),INDEX(Данные!$I$1:$IX$303,Данные!$A55,O$642)-Данные!$E55+IF($F$5="Использовать поправку",AL393,0),#N/A)</f>
        <v>#N/A</v>
      </c>
      <c r="P393" s="64" t="e">
        <f>IF(ISNUMBER(INDEX(Данные!$I$1:$IX$303,Данные!$A55,P$642)),INDEX(Данные!$I$1:$IX$303,Данные!$A55,P$642)-Данные!$F55+IF($F$5="Использовать поправку",AM393,0),#N/A)</f>
        <v>#N/A</v>
      </c>
      <c r="Q393" s="62" t="str">
        <f t="shared" si="787"/>
        <v/>
      </c>
      <c r="R393" s="63" t="e">
        <f>IF(ISNUMBER(INDEX(Данные!$I$1:$IX$303,Данные!$A55,R$642)),INDEX(Данные!$I$1:$IX$303,Данные!$A55,R$642)-Данные!$E55+IF($F$6="Использовать поправку",AL393,0),#N/A)</f>
        <v>#N/A</v>
      </c>
      <c r="S393" s="64" t="e">
        <f>IF(ISNUMBER(INDEX(Данные!$I$1:$IX$303,Данные!$A55,S$642)),INDEX(Данные!$I$1:$IX$303,Данные!$A55,S$642)-Данные!$F55+IF($F$6="Использовать поправку",AM393,0),#N/A)</f>
        <v>#N/A</v>
      </c>
      <c r="T393" s="62" t="str">
        <f t="shared" si="788"/>
        <v/>
      </c>
      <c r="U393" s="63" t="e">
        <f>IF(ISNUMBER(INDEX(Данные!$I$1:$IX$303,Данные!$A55,U$642)),INDEX(Данные!$I$1:$IX$303,Данные!$A55,U$642)-Данные!$E55+IF($F$7="Использовать поправку",AL393,0),#N/A)</f>
        <v>#N/A</v>
      </c>
      <c r="V393" s="64" t="e">
        <f>IF(ISNUMBER(INDEX(Данные!$I$1:$IX$303,Данные!$A55,V$642)),INDEX(Данные!$I$1:$IX$303,Данные!$A55,V$642)-Данные!$F55+IF($F$7="Использовать поправку",AM393,0),#N/A)</f>
        <v>#N/A</v>
      </c>
      <c r="W393" s="62" t="str">
        <f t="shared" si="789"/>
        <v/>
      </c>
      <c r="X393" s="63" t="e">
        <f>IF(ISNUMBER(INDEX(Данные!$I$1:$IX$303,Данные!$A55,X$642)),INDEX(Данные!$I$1:$IX$303,Данные!$A55,X$642)-Данные!$E55+IF($F$8="Использовать поправку",AL393,0),#N/A)</f>
        <v>#N/A</v>
      </c>
      <c r="Y393" s="64" t="e">
        <f>IF(ISNUMBER(INDEX(Данные!$I$1:$IX$303,Данные!$A55,Y$642)),INDEX(Данные!$I$1:$IX$303,Данные!$A55,Y$642)-Данные!$F55+IF($F$8="Использовать поправку",AM393,0),#N/A)</f>
        <v>#N/A</v>
      </c>
      <c r="Z393" s="62" t="str">
        <f t="shared" si="790"/>
        <v/>
      </c>
      <c r="AA393" s="63" t="e">
        <f>IF(ISNUMBER(INDEX(Данные!$I$1:$IX$303,Данные!$A55,AA$642)),INDEX(Данные!$I$1:$IX$303,Данные!$A55,AA$642)-Данные!$E55+IF($F$9="Использовать поправку",AL393,0),#N/A)</f>
        <v>#N/A</v>
      </c>
      <c r="AB393" s="64" t="e">
        <f>IF(ISNUMBER(INDEX(Данные!$I$1:$IX$303,Данные!$A55,AB$642)),INDEX(Данные!$I$1:$IX$303,Данные!$A55,AB$642)-Данные!$F55+IF($F$9="Использовать поправку",AM393,0),#N/A)</f>
        <v>#N/A</v>
      </c>
      <c r="AC393" s="62" t="str">
        <f t="shared" si="791"/>
        <v/>
      </c>
      <c r="AD393" s="63" t="e">
        <f>IF(ISNUMBER(INDEX(Данные!$I$1:$IX$303,Данные!$A55,AD$642)),INDEX(Данные!$I$1:$IX$303,Данные!$A55,AD$642)-Данные!$E55+IF($F$10="Использовать поправку",AL393,0),#N/A)</f>
        <v>#N/A</v>
      </c>
      <c r="AE393" s="64" t="e">
        <f>IF(ISNUMBER(INDEX(Данные!$I$1:$IX$303,Данные!$A55,AE$642)),INDEX(Данные!$I$1:$IX$303,Данные!$A55,AE$642)-Данные!$F55+IF($F$10="Использовать поправку",AM393,0),#N/A)</f>
        <v>#N/A</v>
      </c>
      <c r="AF393" s="62" t="str">
        <f t="shared" si="792"/>
        <v/>
      </c>
      <c r="AG393" s="63" t="e">
        <f>IF(ISNUMBER(INDEX(Данные!$I$1:$IX$303,Данные!$A55,AG$642)),INDEX(Данные!$I$1:$IX$303,Данные!$A55,AG$642)-Данные!$E55+IF($F$11="Использовать поправку",AL393,0),#N/A)</f>
        <v>#N/A</v>
      </c>
      <c r="AH393" s="64" t="e">
        <f>IF(ISNUMBER(INDEX(Данные!$I$1:$IX$303,Данные!$A55,AH$642)),INDEX(Данные!$I$1:$IX$303,Данные!$A55,AH$642)-Данные!$F55+IF($F$11="Использовать поправку",AM393,0),#N/A)</f>
        <v>#N/A</v>
      </c>
      <c r="AI393" s="62" t="str">
        <f t="shared" si="793"/>
        <v/>
      </c>
      <c r="AJ393" s="63" t="e">
        <f>IF(ISNUMBER(INDEX(Данные!$I$1:$IX$303,Данные!$A55,AJ$642)),INDEX(Данные!$I$1:$IX$303,Данные!$A55,AJ$642)-Данные!$E55+IF($F$12="Использовать поправку",AL393,0),#N/A)</f>
        <v>#N/A</v>
      </c>
      <c r="AK393" s="96" t="e">
        <f>IF(ISNUMBER(INDEX(Данные!$I$1:$IX$303,Данные!$A55,AK$642)),INDEX(Данные!$I$1:$IX$303,Данные!$A55,AK$642)-Данные!$F55+IF($F$12="Использовать поправку",AM393,0),#N/A)</f>
        <v>#N/A</v>
      </c>
      <c r="AL393" s="100" t="e">
        <f>INDEX(Данные!$I$1:$IX$303,Данные!$A55,AL$642+4)-INDEX(Данные!$I$1:$IX$303,Данные!$A55,AL$643+4)</f>
        <v>#VALUE!</v>
      </c>
      <c r="AM393" s="101" t="e">
        <f>INDEX(Данные!$I$1:$IX$303,Данные!$A55,AM$642+5)-INDEX(Данные!$I$1:$IX$303,Данные!$A55,AM$643+5)</f>
        <v>#VALUE!</v>
      </c>
      <c r="AO393" s="61">
        <v>26</v>
      </c>
      <c r="AP393" s="62" t="str">
        <f t="shared" si="794"/>
        <v/>
      </c>
      <c r="AQ393" s="63" t="e">
        <f>IF(ISNUMBER(INDEX(Данные!$I$1:$IX$303,Данные!$A55,AQ$642)),INDEX(Данные!$I$1:$IX$303,Данные!$A55,AQ$642)-Данные!$G55-AQ$643+IF($F$3="Использовать поправку",BT393,0),#N/A)</f>
        <v>#N/A</v>
      </c>
      <c r="AR393" s="64" t="e">
        <f>IF(ISNUMBER(INDEX(Данные!$I$1:$IX$303,Данные!$A55,AR$642)),INDEX(Данные!$I$1:$IX$303,Данные!$A55,AR$642)-Данные!$H55-AR$643+IF($F$3="Использовать поправку",BU393,0),#N/A)</f>
        <v>#N/A</v>
      </c>
      <c r="AS393" s="62" t="str">
        <f t="shared" si="795"/>
        <v/>
      </c>
      <c r="AT393" s="63" t="e">
        <f>IF(ISNUMBER(INDEX(Данные!$I$1:$IX$303,Данные!$A55,AT$642)),INDEX(Данные!$I$1:$IX$303,Данные!$A55,AT$642)-Данные!$G55-AT$643+IF($F$4="Использовать поправку",BT393,0),#N/A)</f>
        <v>#N/A</v>
      </c>
      <c r="AU393" s="64" t="e">
        <f>IF(ISNUMBER(INDEX(Данные!$I$1:$IX$303,Данные!$A55,AU$642)),INDEX(Данные!$I$1:$IX$303,Данные!$A55,AU$642)-Данные!$H55-AU$643+IF($F$4="Использовать поправку",BU393,0),#N/A)</f>
        <v>#N/A</v>
      </c>
      <c r="AV393" s="62" t="str">
        <f t="shared" si="796"/>
        <v/>
      </c>
      <c r="AW393" s="63" t="e">
        <f>IF(ISNUMBER(INDEX(Данные!$I$1:$IX$303,Данные!$A55,AW$642)),INDEX(Данные!$I$1:$IX$303,Данные!$A55,AW$642)-Данные!$G55-AW$643+IF($F$5="Использовать поправку",BT393,0),#N/A)</f>
        <v>#N/A</v>
      </c>
      <c r="AX393" s="64" t="e">
        <f>IF(ISNUMBER(INDEX(Данные!$I$1:$IX$303,Данные!$A55,AX$642)),INDEX(Данные!$I$1:$IX$303,Данные!$A55,AX$642)-Данные!$H55-AX$643+IF($F$5="Использовать поправку",BU393,0),#N/A)</f>
        <v>#N/A</v>
      </c>
      <c r="AY393" s="62" t="str">
        <f t="shared" si="797"/>
        <v/>
      </c>
      <c r="AZ393" s="63" t="e">
        <f>IF(ISNUMBER(INDEX(Данные!$I$1:$IX$303,Данные!$A55,AZ$642)),INDEX(Данные!$I$1:$IX$303,Данные!$A55,AZ$642)-Данные!$G55-AZ$643+IF($F$6="Использовать поправку",BT393,0),#N/A)</f>
        <v>#N/A</v>
      </c>
      <c r="BA393" s="64" t="e">
        <f>IF(ISNUMBER(INDEX(Данные!$I$1:$IX$303,Данные!$A55,BA$642)),INDEX(Данные!$I$1:$IX$303,Данные!$A55,BA$642)-Данные!$H55-BA$643+IF($F$6="Использовать поправку",BU393,0),#N/A)</f>
        <v>#N/A</v>
      </c>
      <c r="BB393" s="62" t="str">
        <f t="shared" si="798"/>
        <v/>
      </c>
      <c r="BC393" s="63" t="e">
        <f>IF(ISNUMBER(INDEX(Данные!$I$1:$IX$303,Данные!$A55,BC$642)),INDEX(Данные!$I$1:$IX$303,Данные!$A55,BC$642)-Данные!$G55-BC$643+IF($F$7="Использовать поправку",BT393,0),#N/A)</f>
        <v>#N/A</v>
      </c>
      <c r="BD393" s="64" t="e">
        <f>IF(ISNUMBER(INDEX(Данные!$I$1:$IX$303,Данные!$A55,BD$642)),INDEX(Данные!$I$1:$IX$303,Данные!$A55,BD$642)-Данные!$H55-BD$643+IF($F$7="Использовать поправку",BU393,0),#N/A)</f>
        <v>#N/A</v>
      </c>
      <c r="BE393" s="62" t="str">
        <f t="shared" si="799"/>
        <v/>
      </c>
      <c r="BF393" s="63" t="e">
        <f>IF(ISNUMBER(INDEX(Данные!$I$1:$IX$303,Данные!$A55,BF$642)),INDEX(Данные!$I$1:$IX$303,Данные!$A55,BF$642)-Данные!$G55-BF$643+IF($F$8="Использовать поправку",BT393,0),#N/A)</f>
        <v>#N/A</v>
      </c>
      <c r="BG393" s="64" t="e">
        <f>IF(ISNUMBER(INDEX(Данные!$I$1:$IX$303,Данные!$A55,BG$642)),INDEX(Данные!$I$1:$IX$303,Данные!$A55,BG$642)-Данные!$H55-BG$643+IF($F$8="Использовать поправку",BU393,0),#N/A)</f>
        <v>#N/A</v>
      </c>
      <c r="BH393" s="62" t="str">
        <f t="shared" si="800"/>
        <v/>
      </c>
      <c r="BI393" s="63" t="e">
        <f>IF(ISNUMBER(INDEX(Данные!$I$1:$IX$303,Данные!$A55,BI$642)),INDEX(Данные!$I$1:$IX$303,Данные!$A55,BI$642)-Данные!$G55-BI$643+IF($F$9="Использовать поправку",BT393,0),#N/A)</f>
        <v>#N/A</v>
      </c>
      <c r="BJ393" s="64" t="e">
        <f>IF(ISNUMBER(INDEX(Данные!$I$1:$IX$303,Данные!$A55,BJ$642)),INDEX(Данные!$I$1:$IX$303,Данные!$A55,BJ$642)-Данные!$H55-BJ$643+IF($F$9="Использовать поправку",BU393,0),#N/A)</f>
        <v>#N/A</v>
      </c>
      <c r="BK393" s="62" t="str">
        <f t="shared" si="801"/>
        <v/>
      </c>
      <c r="BL393" s="63" t="e">
        <f>IF(ISNUMBER(INDEX(Данные!$I$1:$IX$303,Данные!$A55,BL$642)),INDEX(Данные!$I$1:$IX$303,Данные!$A55,BL$642)-Данные!$G55-BL$643+IF($F$10="Использовать поправку",BT393,0),#N/A)</f>
        <v>#N/A</v>
      </c>
      <c r="BM393" s="64" t="e">
        <f>IF(ISNUMBER(INDEX(Данные!$I$1:$IX$303,Данные!$A55,BM$642)),INDEX(Данные!$I$1:$IX$303,Данные!$A55,BM$642)-Данные!$H55-BM$643+IF($F$10="Использовать поправку",BU393,0),#N/A)</f>
        <v>#N/A</v>
      </c>
      <c r="BN393" s="62" t="str">
        <f t="shared" si="802"/>
        <v/>
      </c>
      <c r="BO393" s="63" t="e">
        <f>IF(ISNUMBER(INDEX(Данные!$I$1:$IX$303,Данные!$A55,BO$642)),INDEX(Данные!$I$1:$IX$303,Данные!$A55,BO$642)-Данные!$G55-BO$643+IF($F$11="Использовать поправку",BT393,0),#N/A)</f>
        <v>#N/A</v>
      </c>
      <c r="BP393" s="64" t="e">
        <f>IF(ISNUMBER(INDEX(Данные!$I$1:$IX$303,Данные!$A55,BP$642)),INDEX(Данные!$I$1:$IX$303,Данные!$A55,BP$642)-Данные!$H55-BP$643+IF($F$11="Использовать поправку",BU393,0),#N/A)</f>
        <v>#N/A</v>
      </c>
      <c r="BQ393" s="62" t="str">
        <f t="shared" si="803"/>
        <v/>
      </c>
      <c r="BR393" s="63" t="e">
        <f>IF(ISNUMBER(INDEX(Данные!$I$1:$IX$303,Данные!$A55,BR$642)),INDEX(Данные!$I$1:$IX$303,Данные!$A55,BR$642)-Данные!$G55-BR$643+IF($F$12="Использовать поправку",BT393,0),#N/A)</f>
        <v>#N/A</v>
      </c>
      <c r="BS393" s="64" t="e">
        <f>IF(ISNUMBER(INDEX(Данные!$I$1:$IX$303,Данные!$A55,BS$642)),INDEX(Данные!$I$1:$IX$303,Данные!$A55,BS$642)-Данные!$H55-BS$643+IF($F$12="Использовать поправку",BU393,0),#N/A)</f>
        <v>#N/A</v>
      </c>
      <c r="BT393" s="100" t="e">
        <f>INDEX(Данные!$I$1:$IX$303,Данные!$A55,BT$642+8)-INDEX(Данные!$I$1:$IX$303,Данные!$A55,BT$643+8)</f>
        <v>#VALUE!</v>
      </c>
      <c r="BU393" s="101" t="e">
        <f>INDEX(Данные!$I$1:$IX$303,Данные!$A55,BU$642+9)-INDEX(Данные!$I$1:$IX$303,Данные!$A55,BU$643+9)</f>
        <v>#VALUE!</v>
      </c>
    </row>
    <row r="394" spans="7:73" x14ac:dyDescent="0.25">
      <c r="G394" s="61">
        <v>26.5</v>
      </c>
      <c r="H394" s="62" t="str">
        <f t="shared" si="784"/>
        <v/>
      </c>
      <c r="I394" s="63" t="e">
        <f>IF(ISNUMBER(INDEX(Данные!$I$1:$IX$303,Данные!$A56,I$642)),INDEX(Данные!$I$1:$IX$303,Данные!$A56,I$642)-Данные!$E56+IF($F$3="Использовать поправку",AL394,0),#N/A)</f>
        <v>#N/A</v>
      </c>
      <c r="J394" s="64" t="e">
        <f>IF(ISNUMBER(INDEX(Данные!$I$1:$IX$303,Данные!$A56,J$642)),INDEX(Данные!$I$1:$IX$303,Данные!$A56,J$642)-Данные!$F56+IF($F$3="Использовать поправку",AM394,0),#N/A)</f>
        <v>#N/A</v>
      </c>
      <c r="K394" s="62" t="str">
        <f t="shared" si="785"/>
        <v/>
      </c>
      <c r="L394" s="63" t="e">
        <f>IF(ISNUMBER(INDEX(Данные!$I$1:$IX$303,Данные!$A56,L$642)),INDEX(Данные!$I$1:$IX$303,Данные!$A56,L$642)-Данные!$E56+IF($F$4="Использовать поправку",AL394,0),#N/A)</f>
        <v>#N/A</v>
      </c>
      <c r="M394" s="64" t="e">
        <f>IF(ISNUMBER(INDEX(Данные!$I$1:$IX$303,Данные!$A56,M$642)),INDEX(Данные!$I$1:$IX$303,Данные!$A56,M$642)-Данные!$F56+IF($F$4="Использовать поправку",AM394,0),#N/A)</f>
        <v>#N/A</v>
      </c>
      <c r="N394" s="62" t="str">
        <f t="shared" si="786"/>
        <v/>
      </c>
      <c r="O394" s="63" t="e">
        <f>IF(ISNUMBER(INDEX(Данные!$I$1:$IX$303,Данные!$A56,O$642)),INDEX(Данные!$I$1:$IX$303,Данные!$A56,O$642)-Данные!$E56+IF($F$5="Использовать поправку",AL394,0),#N/A)</f>
        <v>#N/A</v>
      </c>
      <c r="P394" s="64" t="e">
        <f>IF(ISNUMBER(INDEX(Данные!$I$1:$IX$303,Данные!$A56,P$642)),INDEX(Данные!$I$1:$IX$303,Данные!$A56,P$642)-Данные!$F56+IF($F$5="Использовать поправку",AM394,0),#N/A)</f>
        <v>#N/A</v>
      </c>
      <c r="Q394" s="62" t="str">
        <f t="shared" si="787"/>
        <v/>
      </c>
      <c r="R394" s="63" t="e">
        <f>IF(ISNUMBER(INDEX(Данные!$I$1:$IX$303,Данные!$A56,R$642)),INDEX(Данные!$I$1:$IX$303,Данные!$A56,R$642)-Данные!$E56+IF($F$6="Использовать поправку",AL394,0),#N/A)</f>
        <v>#N/A</v>
      </c>
      <c r="S394" s="64" t="e">
        <f>IF(ISNUMBER(INDEX(Данные!$I$1:$IX$303,Данные!$A56,S$642)),INDEX(Данные!$I$1:$IX$303,Данные!$A56,S$642)-Данные!$F56+IF($F$6="Использовать поправку",AM394,0),#N/A)</f>
        <v>#N/A</v>
      </c>
      <c r="T394" s="62" t="str">
        <f t="shared" si="788"/>
        <v/>
      </c>
      <c r="U394" s="63" t="e">
        <f>IF(ISNUMBER(INDEX(Данные!$I$1:$IX$303,Данные!$A56,U$642)),INDEX(Данные!$I$1:$IX$303,Данные!$A56,U$642)-Данные!$E56+IF($F$7="Использовать поправку",AL394,0),#N/A)</f>
        <v>#N/A</v>
      </c>
      <c r="V394" s="64" t="e">
        <f>IF(ISNUMBER(INDEX(Данные!$I$1:$IX$303,Данные!$A56,V$642)),INDEX(Данные!$I$1:$IX$303,Данные!$A56,V$642)-Данные!$F56+IF($F$7="Использовать поправку",AM394,0),#N/A)</f>
        <v>#N/A</v>
      </c>
      <c r="W394" s="62" t="str">
        <f t="shared" si="789"/>
        <v/>
      </c>
      <c r="X394" s="63" t="e">
        <f>IF(ISNUMBER(INDEX(Данные!$I$1:$IX$303,Данные!$A56,X$642)),INDEX(Данные!$I$1:$IX$303,Данные!$A56,X$642)-Данные!$E56+IF($F$8="Использовать поправку",AL394,0),#N/A)</f>
        <v>#N/A</v>
      </c>
      <c r="Y394" s="64" t="e">
        <f>IF(ISNUMBER(INDEX(Данные!$I$1:$IX$303,Данные!$A56,Y$642)),INDEX(Данные!$I$1:$IX$303,Данные!$A56,Y$642)-Данные!$F56+IF($F$8="Использовать поправку",AM394,0),#N/A)</f>
        <v>#N/A</v>
      </c>
      <c r="Z394" s="62" t="str">
        <f t="shared" si="790"/>
        <v/>
      </c>
      <c r="AA394" s="63" t="e">
        <f>IF(ISNUMBER(INDEX(Данные!$I$1:$IX$303,Данные!$A56,AA$642)),INDEX(Данные!$I$1:$IX$303,Данные!$A56,AA$642)-Данные!$E56+IF($F$9="Использовать поправку",AL394,0),#N/A)</f>
        <v>#N/A</v>
      </c>
      <c r="AB394" s="64" t="e">
        <f>IF(ISNUMBER(INDEX(Данные!$I$1:$IX$303,Данные!$A56,AB$642)),INDEX(Данные!$I$1:$IX$303,Данные!$A56,AB$642)-Данные!$F56+IF($F$9="Использовать поправку",AM394,0),#N/A)</f>
        <v>#N/A</v>
      </c>
      <c r="AC394" s="62" t="str">
        <f t="shared" si="791"/>
        <v/>
      </c>
      <c r="AD394" s="63" t="e">
        <f>IF(ISNUMBER(INDEX(Данные!$I$1:$IX$303,Данные!$A56,AD$642)),INDEX(Данные!$I$1:$IX$303,Данные!$A56,AD$642)-Данные!$E56+IF($F$10="Использовать поправку",AL394,0),#N/A)</f>
        <v>#N/A</v>
      </c>
      <c r="AE394" s="64" t="e">
        <f>IF(ISNUMBER(INDEX(Данные!$I$1:$IX$303,Данные!$A56,AE$642)),INDEX(Данные!$I$1:$IX$303,Данные!$A56,AE$642)-Данные!$F56+IF($F$10="Использовать поправку",AM394,0),#N/A)</f>
        <v>#N/A</v>
      </c>
      <c r="AF394" s="62" t="str">
        <f t="shared" si="792"/>
        <v/>
      </c>
      <c r="AG394" s="63" t="e">
        <f>IF(ISNUMBER(INDEX(Данные!$I$1:$IX$303,Данные!$A56,AG$642)),INDEX(Данные!$I$1:$IX$303,Данные!$A56,AG$642)-Данные!$E56+IF($F$11="Использовать поправку",AL394,0),#N/A)</f>
        <v>#N/A</v>
      </c>
      <c r="AH394" s="64" t="e">
        <f>IF(ISNUMBER(INDEX(Данные!$I$1:$IX$303,Данные!$A56,AH$642)),INDEX(Данные!$I$1:$IX$303,Данные!$A56,AH$642)-Данные!$F56+IF($F$11="Использовать поправку",AM394,0),#N/A)</f>
        <v>#N/A</v>
      </c>
      <c r="AI394" s="62" t="str">
        <f t="shared" si="793"/>
        <v/>
      </c>
      <c r="AJ394" s="63" t="e">
        <f>IF(ISNUMBER(INDEX(Данные!$I$1:$IX$303,Данные!$A56,AJ$642)),INDEX(Данные!$I$1:$IX$303,Данные!$A56,AJ$642)-Данные!$E56+IF($F$12="Использовать поправку",AL394,0),#N/A)</f>
        <v>#N/A</v>
      </c>
      <c r="AK394" s="96" t="e">
        <f>IF(ISNUMBER(INDEX(Данные!$I$1:$IX$303,Данные!$A56,AK$642)),INDEX(Данные!$I$1:$IX$303,Данные!$A56,AK$642)-Данные!$F56+IF($F$12="Использовать поправку",AM394,0),#N/A)</f>
        <v>#N/A</v>
      </c>
      <c r="AL394" s="100" t="e">
        <f>INDEX(Данные!$I$1:$IX$303,Данные!$A56,AL$642+4)-INDEX(Данные!$I$1:$IX$303,Данные!$A56,AL$643+4)</f>
        <v>#VALUE!</v>
      </c>
      <c r="AM394" s="101" t="e">
        <f>INDEX(Данные!$I$1:$IX$303,Данные!$A56,AM$642+5)-INDEX(Данные!$I$1:$IX$303,Данные!$A56,AM$643+5)</f>
        <v>#VALUE!</v>
      </c>
      <c r="AO394" s="61">
        <v>26.5</v>
      </c>
      <c r="AP394" s="62" t="str">
        <f t="shared" si="794"/>
        <v/>
      </c>
      <c r="AQ394" s="63" t="e">
        <f>IF(ISNUMBER(INDEX(Данные!$I$1:$IX$303,Данные!$A56,AQ$642)),INDEX(Данные!$I$1:$IX$303,Данные!$A56,AQ$642)-Данные!$G56-AQ$643+IF($F$3="Использовать поправку",BT394,0),#N/A)</f>
        <v>#N/A</v>
      </c>
      <c r="AR394" s="64" t="e">
        <f>IF(ISNUMBER(INDEX(Данные!$I$1:$IX$303,Данные!$A56,AR$642)),INDEX(Данные!$I$1:$IX$303,Данные!$A56,AR$642)-Данные!$H56-AR$643+IF($F$3="Использовать поправку",BU394,0),#N/A)</f>
        <v>#N/A</v>
      </c>
      <c r="AS394" s="62" t="str">
        <f t="shared" si="795"/>
        <v/>
      </c>
      <c r="AT394" s="63" t="e">
        <f>IF(ISNUMBER(INDEX(Данные!$I$1:$IX$303,Данные!$A56,AT$642)),INDEX(Данные!$I$1:$IX$303,Данные!$A56,AT$642)-Данные!$G56-AT$643+IF($F$4="Использовать поправку",BT394,0),#N/A)</f>
        <v>#N/A</v>
      </c>
      <c r="AU394" s="64" t="e">
        <f>IF(ISNUMBER(INDEX(Данные!$I$1:$IX$303,Данные!$A56,AU$642)),INDEX(Данные!$I$1:$IX$303,Данные!$A56,AU$642)-Данные!$H56-AU$643+IF($F$4="Использовать поправку",BU394,0),#N/A)</f>
        <v>#N/A</v>
      </c>
      <c r="AV394" s="62" t="str">
        <f t="shared" si="796"/>
        <v/>
      </c>
      <c r="AW394" s="63" t="e">
        <f>IF(ISNUMBER(INDEX(Данные!$I$1:$IX$303,Данные!$A56,AW$642)),INDEX(Данные!$I$1:$IX$303,Данные!$A56,AW$642)-Данные!$G56-AW$643+IF($F$5="Использовать поправку",BT394,0),#N/A)</f>
        <v>#N/A</v>
      </c>
      <c r="AX394" s="64" t="e">
        <f>IF(ISNUMBER(INDEX(Данные!$I$1:$IX$303,Данные!$A56,AX$642)),INDEX(Данные!$I$1:$IX$303,Данные!$A56,AX$642)-Данные!$H56-AX$643+IF($F$5="Использовать поправку",BU394,0),#N/A)</f>
        <v>#N/A</v>
      </c>
      <c r="AY394" s="62" t="str">
        <f t="shared" si="797"/>
        <v/>
      </c>
      <c r="AZ394" s="63" t="e">
        <f>IF(ISNUMBER(INDEX(Данные!$I$1:$IX$303,Данные!$A56,AZ$642)),INDEX(Данные!$I$1:$IX$303,Данные!$A56,AZ$642)-Данные!$G56-AZ$643+IF($F$6="Использовать поправку",BT394,0),#N/A)</f>
        <v>#N/A</v>
      </c>
      <c r="BA394" s="64" t="e">
        <f>IF(ISNUMBER(INDEX(Данные!$I$1:$IX$303,Данные!$A56,BA$642)),INDEX(Данные!$I$1:$IX$303,Данные!$A56,BA$642)-Данные!$H56-BA$643+IF($F$6="Использовать поправку",BU394,0),#N/A)</f>
        <v>#N/A</v>
      </c>
      <c r="BB394" s="62" t="str">
        <f t="shared" si="798"/>
        <v/>
      </c>
      <c r="BC394" s="63" t="e">
        <f>IF(ISNUMBER(INDEX(Данные!$I$1:$IX$303,Данные!$A56,BC$642)),INDEX(Данные!$I$1:$IX$303,Данные!$A56,BC$642)-Данные!$G56-BC$643+IF($F$7="Использовать поправку",BT394,0),#N/A)</f>
        <v>#N/A</v>
      </c>
      <c r="BD394" s="64" t="e">
        <f>IF(ISNUMBER(INDEX(Данные!$I$1:$IX$303,Данные!$A56,BD$642)),INDEX(Данные!$I$1:$IX$303,Данные!$A56,BD$642)-Данные!$H56-BD$643+IF($F$7="Использовать поправку",BU394,0),#N/A)</f>
        <v>#N/A</v>
      </c>
      <c r="BE394" s="62" t="str">
        <f t="shared" si="799"/>
        <v/>
      </c>
      <c r="BF394" s="63" t="e">
        <f>IF(ISNUMBER(INDEX(Данные!$I$1:$IX$303,Данные!$A56,BF$642)),INDEX(Данные!$I$1:$IX$303,Данные!$A56,BF$642)-Данные!$G56-BF$643+IF($F$8="Использовать поправку",BT394,0),#N/A)</f>
        <v>#N/A</v>
      </c>
      <c r="BG394" s="64" t="e">
        <f>IF(ISNUMBER(INDEX(Данные!$I$1:$IX$303,Данные!$A56,BG$642)),INDEX(Данные!$I$1:$IX$303,Данные!$A56,BG$642)-Данные!$H56-BG$643+IF($F$8="Использовать поправку",BU394,0),#N/A)</f>
        <v>#N/A</v>
      </c>
      <c r="BH394" s="62" t="str">
        <f t="shared" si="800"/>
        <v/>
      </c>
      <c r="BI394" s="63" t="e">
        <f>IF(ISNUMBER(INDEX(Данные!$I$1:$IX$303,Данные!$A56,BI$642)),INDEX(Данные!$I$1:$IX$303,Данные!$A56,BI$642)-Данные!$G56-BI$643+IF($F$9="Использовать поправку",BT394,0),#N/A)</f>
        <v>#N/A</v>
      </c>
      <c r="BJ394" s="64" t="e">
        <f>IF(ISNUMBER(INDEX(Данные!$I$1:$IX$303,Данные!$A56,BJ$642)),INDEX(Данные!$I$1:$IX$303,Данные!$A56,BJ$642)-Данные!$H56-BJ$643+IF($F$9="Использовать поправку",BU394,0),#N/A)</f>
        <v>#N/A</v>
      </c>
      <c r="BK394" s="62" t="str">
        <f t="shared" si="801"/>
        <v/>
      </c>
      <c r="BL394" s="63" t="e">
        <f>IF(ISNUMBER(INDEX(Данные!$I$1:$IX$303,Данные!$A56,BL$642)),INDEX(Данные!$I$1:$IX$303,Данные!$A56,BL$642)-Данные!$G56-BL$643+IF($F$10="Использовать поправку",BT394,0),#N/A)</f>
        <v>#N/A</v>
      </c>
      <c r="BM394" s="64" t="e">
        <f>IF(ISNUMBER(INDEX(Данные!$I$1:$IX$303,Данные!$A56,BM$642)),INDEX(Данные!$I$1:$IX$303,Данные!$A56,BM$642)-Данные!$H56-BM$643+IF($F$10="Использовать поправку",BU394,0),#N/A)</f>
        <v>#N/A</v>
      </c>
      <c r="BN394" s="62" t="str">
        <f t="shared" si="802"/>
        <v/>
      </c>
      <c r="BO394" s="63" t="e">
        <f>IF(ISNUMBER(INDEX(Данные!$I$1:$IX$303,Данные!$A56,BO$642)),INDEX(Данные!$I$1:$IX$303,Данные!$A56,BO$642)-Данные!$G56-BO$643+IF($F$11="Использовать поправку",BT394,0),#N/A)</f>
        <v>#N/A</v>
      </c>
      <c r="BP394" s="64" t="e">
        <f>IF(ISNUMBER(INDEX(Данные!$I$1:$IX$303,Данные!$A56,BP$642)),INDEX(Данные!$I$1:$IX$303,Данные!$A56,BP$642)-Данные!$H56-BP$643+IF($F$11="Использовать поправку",BU394,0),#N/A)</f>
        <v>#N/A</v>
      </c>
      <c r="BQ394" s="62" t="str">
        <f t="shared" si="803"/>
        <v/>
      </c>
      <c r="BR394" s="63" t="e">
        <f>IF(ISNUMBER(INDEX(Данные!$I$1:$IX$303,Данные!$A56,BR$642)),INDEX(Данные!$I$1:$IX$303,Данные!$A56,BR$642)-Данные!$G56-BR$643+IF($F$12="Использовать поправку",BT394,0),#N/A)</f>
        <v>#N/A</v>
      </c>
      <c r="BS394" s="64" t="e">
        <f>IF(ISNUMBER(INDEX(Данные!$I$1:$IX$303,Данные!$A56,BS$642)),INDEX(Данные!$I$1:$IX$303,Данные!$A56,BS$642)-Данные!$H56-BS$643+IF($F$12="Использовать поправку",BU394,0),#N/A)</f>
        <v>#N/A</v>
      </c>
      <c r="BT394" s="100" t="e">
        <f>INDEX(Данные!$I$1:$IX$303,Данные!$A56,BT$642+8)-INDEX(Данные!$I$1:$IX$303,Данные!$A56,BT$643+8)</f>
        <v>#VALUE!</v>
      </c>
      <c r="BU394" s="101" t="e">
        <f>INDEX(Данные!$I$1:$IX$303,Данные!$A56,BU$642+9)-INDEX(Данные!$I$1:$IX$303,Данные!$A56,BU$643+9)</f>
        <v>#VALUE!</v>
      </c>
    </row>
    <row r="395" spans="7:73" x14ac:dyDescent="0.25">
      <c r="G395" s="61">
        <v>27</v>
      </c>
      <c r="H395" s="62" t="str">
        <f t="shared" si="784"/>
        <v/>
      </c>
      <c r="I395" s="63" t="e">
        <f>IF(ISNUMBER(INDEX(Данные!$I$1:$IX$303,Данные!$A57,I$642)),INDEX(Данные!$I$1:$IX$303,Данные!$A57,I$642)-Данные!$E57+IF($F$3="Использовать поправку",AL395,0),#N/A)</f>
        <v>#N/A</v>
      </c>
      <c r="J395" s="64" t="e">
        <f>IF(ISNUMBER(INDEX(Данные!$I$1:$IX$303,Данные!$A57,J$642)),INDEX(Данные!$I$1:$IX$303,Данные!$A57,J$642)-Данные!$F57+IF($F$3="Использовать поправку",AM395,0),#N/A)</f>
        <v>#N/A</v>
      </c>
      <c r="K395" s="62" t="str">
        <f t="shared" si="785"/>
        <v/>
      </c>
      <c r="L395" s="63" t="e">
        <f>IF(ISNUMBER(INDEX(Данные!$I$1:$IX$303,Данные!$A57,L$642)),INDEX(Данные!$I$1:$IX$303,Данные!$A57,L$642)-Данные!$E57+IF($F$4="Использовать поправку",AL395,0),#N/A)</f>
        <v>#N/A</v>
      </c>
      <c r="M395" s="64" t="e">
        <f>IF(ISNUMBER(INDEX(Данные!$I$1:$IX$303,Данные!$A57,M$642)),INDEX(Данные!$I$1:$IX$303,Данные!$A57,M$642)-Данные!$F57+IF($F$4="Использовать поправку",AM395,0),#N/A)</f>
        <v>#N/A</v>
      </c>
      <c r="N395" s="62" t="str">
        <f t="shared" si="786"/>
        <v/>
      </c>
      <c r="O395" s="63" t="e">
        <f>IF(ISNUMBER(INDEX(Данные!$I$1:$IX$303,Данные!$A57,O$642)),INDEX(Данные!$I$1:$IX$303,Данные!$A57,O$642)-Данные!$E57+IF($F$5="Использовать поправку",AL395,0),#N/A)</f>
        <v>#N/A</v>
      </c>
      <c r="P395" s="64" t="e">
        <f>IF(ISNUMBER(INDEX(Данные!$I$1:$IX$303,Данные!$A57,P$642)),INDEX(Данные!$I$1:$IX$303,Данные!$A57,P$642)-Данные!$F57+IF($F$5="Использовать поправку",AM395,0),#N/A)</f>
        <v>#N/A</v>
      </c>
      <c r="Q395" s="62" t="str">
        <f t="shared" si="787"/>
        <v/>
      </c>
      <c r="R395" s="63" t="e">
        <f>IF(ISNUMBER(INDEX(Данные!$I$1:$IX$303,Данные!$A57,R$642)),INDEX(Данные!$I$1:$IX$303,Данные!$A57,R$642)-Данные!$E57+IF($F$6="Использовать поправку",AL395,0),#N/A)</f>
        <v>#N/A</v>
      </c>
      <c r="S395" s="64" t="e">
        <f>IF(ISNUMBER(INDEX(Данные!$I$1:$IX$303,Данные!$A57,S$642)),INDEX(Данные!$I$1:$IX$303,Данные!$A57,S$642)-Данные!$F57+IF($F$6="Использовать поправку",AM395,0),#N/A)</f>
        <v>#N/A</v>
      </c>
      <c r="T395" s="62" t="str">
        <f t="shared" si="788"/>
        <v/>
      </c>
      <c r="U395" s="63" t="e">
        <f>IF(ISNUMBER(INDEX(Данные!$I$1:$IX$303,Данные!$A57,U$642)),INDEX(Данные!$I$1:$IX$303,Данные!$A57,U$642)-Данные!$E57+IF($F$7="Использовать поправку",AL395,0),#N/A)</f>
        <v>#N/A</v>
      </c>
      <c r="V395" s="64" t="e">
        <f>IF(ISNUMBER(INDEX(Данные!$I$1:$IX$303,Данные!$A57,V$642)),INDEX(Данные!$I$1:$IX$303,Данные!$A57,V$642)-Данные!$F57+IF($F$7="Использовать поправку",AM395,0),#N/A)</f>
        <v>#N/A</v>
      </c>
      <c r="W395" s="62" t="str">
        <f t="shared" si="789"/>
        <v/>
      </c>
      <c r="X395" s="63" t="e">
        <f>IF(ISNUMBER(INDEX(Данные!$I$1:$IX$303,Данные!$A57,X$642)),INDEX(Данные!$I$1:$IX$303,Данные!$A57,X$642)-Данные!$E57+IF($F$8="Использовать поправку",AL395,0),#N/A)</f>
        <v>#N/A</v>
      </c>
      <c r="Y395" s="64" t="e">
        <f>IF(ISNUMBER(INDEX(Данные!$I$1:$IX$303,Данные!$A57,Y$642)),INDEX(Данные!$I$1:$IX$303,Данные!$A57,Y$642)-Данные!$F57+IF($F$8="Использовать поправку",AM395,0),#N/A)</f>
        <v>#N/A</v>
      </c>
      <c r="Z395" s="62" t="str">
        <f t="shared" si="790"/>
        <v/>
      </c>
      <c r="AA395" s="63" t="e">
        <f>IF(ISNUMBER(INDEX(Данные!$I$1:$IX$303,Данные!$A57,AA$642)),INDEX(Данные!$I$1:$IX$303,Данные!$A57,AA$642)-Данные!$E57+IF($F$9="Использовать поправку",AL395,0),#N/A)</f>
        <v>#N/A</v>
      </c>
      <c r="AB395" s="64" t="e">
        <f>IF(ISNUMBER(INDEX(Данные!$I$1:$IX$303,Данные!$A57,AB$642)),INDEX(Данные!$I$1:$IX$303,Данные!$A57,AB$642)-Данные!$F57+IF($F$9="Использовать поправку",AM395,0),#N/A)</f>
        <v>#N/A</v>
      </c>
      <c r="AC395" s="62" t="str">
        <f t="shared" si="791"/>
        <v/>
      </c>
      <c r="AD395" s="63" t="e">
        <f>IF(ISNUMBER(INDEX(Данные!$I$1:$IX$303,Данные!$A57,AD$642)),INDEX(Данные!$I$1:$IX$303,Данные!$A57,AD$642)-Данные!$E57+IF($F$10="Использовать поправку",AL395,0),#N/A)</f>
        <v>#N/A</v>
      </c>
      <c r="AE395" s="64" t="e">
        <f>IF(ISNUMBER(INDEX(Данные!$I$1:$IX$303,Данные!$A57,AE$642)),INDEX(Данные!$I$1:$IX$303,Данные!$A57,AE$642)-Данные!$F57+IF($F$10="Использовать поправку",AM395,0),#N/A)</f>
        <v>#N/A</v>
      </c>
      <c r="AF395" s="62" t="str">
        <f t="shared" si="792"/>
        <v/>
      </c>
      <c r="AG395" s="63" t="e">
        <f>IF(ISNUMBER(INDEX(Данные!$I$1:$IX$303,Данные!$A57,AG$642)),INDEX(Данные!$I$1:$IX$303,Данные!$A57,AG$642)-Данные!$E57+IF($F$11="Использовать поправку",AL395,0),#N/A)</f>
        <v>#N/A</v>
      </c>
      <c r="AH395" s="64" t="e">
        <f>IF(ISNUMBER(INDEX(Данные!$I$1:$IX$303,Данные!$A57,AH$642)),INDEX(Данные!$I$1:$IX$303,Данные!$A57,AH$642)-Данные!$F57+IF($F$11="Использовать поправку",AM395,0),#N/A)</f>
        <v>#N/A</v>
      </c>
      <c r="AI395" s="62" t="str">
        <f t="shared" si="793"/>
        <v/>
      </c>
      <c r="AJ395" s="63" t="e">
        <f>IF(ISNUMBER(INDEX(Данные!$I$1:$IX$303,Данные!$A57,AJ$642)),INDEX(Данные!$I$1:$IX$303,Данные!$A57,AJ$642)-Данные!$E57+IF($F$12="Использовать поправку",AL395,0),#N/A)</f>
        <v>#N/A</v>
      </c>
      <c r="AK395" s="96" t="e">
        <f>IF(ISNUMBER(INDEX(Данные!$I$1:$IX$303,Данные!$A57,AK$642)),INDEX(Данные!$I$1:$IX$303,Данные!$A57,AK$642)-Данные!$F57+IF($F$12="Использовать поправку",AM395,0),#N/A)</f>
        <v>#N/A</v>
      </c>
      <c r="AL395" s="100" t="e">
        <f>INDEX(Данные!$I$1:$IX$303,Данные!$A57,AL$642+4)-INDEX(Данные!$I$1:$IX$303,Данные!$A57,AL$643+4)</f>
        <v>#VALUE!</v>
      </c>
      <c r="AM395" s="101" t="e">
        <f>INDEX(Данные!$I$1:$IX$303,Данные!$A57,AM$642+5)-INDEX(Данные!$I$1:$IX$303,Данные!$A57,AM$643+5)</f>
        <v>#VALUE!</v>
      </c>
      <c r="AO395" s="61">
        <v>27</v>
      </c>
      <c r="AP395" s="62" t="str">
        <f t="shared" si="794"/>
        <v/>
      </c>
      <c r="AQ395" s="63" t="e">
        <f>IF(ISNUMBER(INDEX(Данные!$I$1:$IX$303,Данные!$A57,AQ$642)),INDEX(Данные!$I$1:$IX$303,Данные!$A57,AQ$642)-Данные!$G57-AQ$643+IF($F$3="Использовать поправку",BT395,0),#N/A)</f>
        <v>#N/A</v>
      </c>
      <c r="AR395" s="64" t="e">
        <f>IF(ISNUMBER(INDEX(Данные!$I$1:$IX$303,Данные!$A57,AR$642)),INDEX(Данные!$I$1:$IX$303,Данные!$A57,AR$642)-Данные!$H57-AR$643+IF($F$3="Использовать поправку",BU395,0),#N/A)</f>
        <v>#N/A</v>
      </c>
      <c r="AS395" s="62" t="str">
        <f t="shared" si="795"/>
        <v/>
      </c>
      <c r="AT395" s="63" t="e">
        <f>IF(ISNUMBER(INDEX(Данные!$I$1:$IX$303,Данные!$A57,AT$642)),INDEX(Данные!$I$1:$IX$303,Данные!$A57,AT$642)-Данные!$G57-AT$643+IF($F$4="Использовать поправку",BT395,0),#N/A)</f>
        <v>#N/A</v>
      </c>
      <c r="AU395" s="64" t="e">
        <f>IF(ISNUMBER(INDEX(Данные!$I$1:$IX$303,Данные!$A57,AU$642)),INDEX(Данные!$I$1:$IX$303,Данные!$A57,AU$642)-Данные!$H57-AU$643+IF($F$4="Использовать поправку",BU395,0),#N/A)</f>
        <v>#N/A</v>
      </c>
      <c r="AV395" s="62" t="str">
        <f t="shared" si="796"/>
        <v/>
      </c>
      <c r="AW395" s="63" t="e">
        <f>IF(ISNUMBER(INDEX(Данные!$I$1:$IX$303,Данные!$A57,AW$642)),INDEX(Данные!$I$1:$IX$303,Данные!$A57,AW$642)-Данные!$G57-AW$643+IF($F$5="Использовать поправку",BT395,0),#N/A)</f>
        <v>#N/A</v>
      </c>
      <c r="AX395" s="64" t="e">
        <f>IF(ISNUMBER(INDEX(Данные!$I$1:$IX$303,Данные!$A57,AX$642)),INDEX(Данные!$I$1:$IX$303,Данные!$A57,AX$642)-Данные!$H57-AX$643+IF($F$5="Использовать поправку",BU395,0),#N/A)</f>
        <v>#N/A</v>
      </c>
      <c r="AY395" s="62" t="str">
        <f t="shared" si="797"/>
        <v/>
      </c>
      <c r="AZ395" s="63" t="e">
        <f>IF(ISNUMBER(INDEX(Данные!$I$1:$IX$303,Данные!$A57,AZ$642)),INDEX(Данные!$I$1:$IX$303,Данные!$A57,AZ$642)-Данные!$G57-AZ$643+IF($F$6="Использовать поправку",BT395,0),#N/A)</f>
        <v>#N/A</v>
      </c>
      <c r="BA395" s="64" t="e">
        <f>IF(ISNUMBER(INDEX(Данные!$I$1:$IX$303,Данные!$A57,BA$642)),INDEX(Данные!$I$1:$IX$303,Данные!$A57,BA$642)-Данные!$H57-BA$643+IF($F$6="Использовать поправку",BU395,0),#N/A)</f>
        <v>#N/A</v>
      </c>
      <c r="BB395" s="62" t="str">
        <f t="shared" si="798"/>
        <v/>
      </c>
      <c r="BC395" s="63" t="e">
        <f>IF(ISNUMBER(INDEX(Данные!$I$1:$IX$303,Данные!$A57,BC$642)),INDEX(Данные!$I$1:$IX$303,Данные!$A57,BC$642)-Данные!$G57-BC$643+IF($F$7="Использовать поправку",BT395,0),#N/A)</f>
        <v>#N/A</v>
      </c>
      <c r="BD395" s="64" t="e">
        <f>IF(ISNUMBER(INDEX(Данные!$I$1:$IX$303,Данные!$A57,BD$642)),INDEX(Данные!$I$1:$IX$303,Данные!$A57,BD$642)-Данные!$H57-BD$643+IF($F$7="Использовать поправку",BU395,0),#N/A)</f>
        <v>#N/A</v>
      </c>
      <c r="BE395" s="62" t="str">
        <f t="shared" si="799"/>
        <v/>
      </c>
      <c r="BF395" s="63" t="e">
        <f>IF(ISNUMBER(INDEX(Данные!$I$1:$IX$303,Данные!$A57,BF$642)),INDEX(Данные!$I$1:$IX$303,Данные!$A57,BF$642)-Данные!$G57-BF$643+IF($F$8="Использовать поправку",BT395,0),#N/A)</f>
        <v>#N/A</v>
      </c>
      <c r="BG395" s="64" t="e">
        <f>IF(ISNUMBER(INDEX(Данные!$I$1:$IX$303,Данные!$A57,BG$642)),INDEX(Данные!$I$1:$IX$303,Данные!$A57,BG$642)-Данные!$H57-BG$643+IF($F$8="Использовать поправку",BU395,0),#N/A)</f>
        <v>#N/A</v>
      </c>
      <c r="BH395" s="62" t="str">
        <f t="shared" si="800"/>
        <v/>
      </c>
      <c r="BI395" s="63" t="e">
        <f>IF(ISNUMBER(INDEX(Данные!$I$1:$IX$303,Данные!$A57,BI$642)),INDEX(Данные!$I$1:$IX$303,Данные!$A57,BI$642)-Данные!$G57-BI$643+IF($F$9="Использовать поправку",BT395,0),#N/A)</f>
        <v>#N/A</v>
      </c>
      <c r="BJ395" s="64" t="e">
        <f>IF(ISNUMBER(INDEX(Данные!$I$1:$IX$303,Данные!$A57,BJ$642)),INDEX(Данные!$I$1:$IX$303,Данные!$A57,BJ$642)-Данные!$H57-BJ$643+IF($F$9="Использовать поправку",BU395,0),#N/A)</f>
        <v>#N/A</v>
      </c>
      <c r="BK395" s="62" t="str">
        <f t="shared" si="801"/>
        <v/>
      </c>
      <c r="BL395" s="63" t="e">
        <f>IF(ISNUMBER(INDEX(Данные!$I$1:$IX$303,Данные!$A57,BL$642)),INDEX(Данные!$I$1:$IX$303,Данные!$A57,BL$642)-Данные!$G57-BL$643+IF($F$10="Использовать поправку",BT395,0),#N/A)</f>
        <v>#N/A</v>
      </c>
      <c r="BM395" s="64" t="e">
        <f>IF(ISNUMBER(INDEX(Данные!$I$1:$IX$303,Данные!$A57,BM$642)),INDEX(Данные!$I$1:$IX$303,Данные!$A57,BM$642)-Данные!$H57-BM$643+IF($F$10="Использовать поправку",BU395,0),#N/A)</f>
        <v>#N/A</v>
      </c>
      <c r="BN395" s="62" t="str">
        <f t="shared" si="802"/>
        <v/>
      </c>
      <c r="BO395" s="63" t="e">
        <f>IF(ISNUMBER(INDEX(Данные!$I$1:$IX$303,Данные!$A57,BO$642)),INDEX(Данные!$I$1:$IX$303,Данные!$A57,BO$642)-Данные!$G57-BO$643+IF($F$11="Использовать поправку",BT395,0),#N/A)</f>
        <v>#N/A</v>
      </c>
      <c r="BP395" s="64" t="e">
        <f>IF(ISNUMBER(INDEX(Данные!$I$1:$IX$303,Данные!$A57,BP$642)),INDEX(Данные!$I$1:$IX$303,Данные!$A57,BP$642)-Данные!$H57-BP$643+IF($F$11="Использовать поправку",BU395,0),#N/A)</f>
        <v>#N/A</v>
      </c>
      <c r="BQ395" s="62" t="str">
        <f t="shared" si="803"/>
        <v/>
      </c>
      <c r="BR395" s="63" t="e">
        <f>IF(ISNUMBER(INDEX(Данные!$I$1:$IX$303,Данные!$A57,BR$642)),INDEX(Данные!$I$1:$IX$303,Данные!$A57,BR$642)-Данные!$G57-BR$643+IF($F$12="Использовать поправку",BT395,0),#N/A)</f>
        <v>#N/A</v>
      </c>
      <c r="BS395" s="64" t="e">
        <f>IF(ISNUMBER(INDEX(Данные!$I$1:$IX$303,Данные!$A57,BS$642)),INDEX(Данные!$I$1:$IX$303,Данные!$A57,BS$642)-Данные!$H57-BS$643+IF($F$12="Использовать поправку",BU395,0),#N/A)</f>
        <v>#N/A</v>
      </c>
      <c r="BT395" s="100" t="e">
        <f>INDEX(Данные!$I$1:$IX$303,Данные!$A57,BT$642+8)-INDEX(Данные!$I$1:$IX$303,Данные!$A57,BT$643+8)</f>
        <v>#VALUE!</v>
      </c>
      <c r="BU395" s="101" t="e">
        <f>INDEX(Данные!$I$1:$IX$303,Данные!$A57,BU$642+9)-INDEX(Данные!$I$1:$IX$303,Данные!$A57,BU$643+9)</f>
        <v>#VALUE!</v>
      </c>
    </row>
    <row r="396" spans="7:73" x14ac:dyDescent="0.25">
      <c r="G396" s="61">
        <v>27.5</v>
      </c>
      <c r="H396" s="62" t="str">
        <f t="shared" si="784"/>
        <v/>
      </c>
      <c r="I396" s="63" t="e">
        <f>IF(ISNUMBER(INDEX(Данные!$I$1:$IX$303,Данные!$A58,I$642)),INDEX(Данные!$I$1:$IX$303,Данные!$A58,I$642)-Данные!$E58+IF($F$3="Использовать поправку",AL396,0),#N/A)</f>
        <v>#N/A</v>
      </c>
      <c r="J396" s="64" t="e">
        <f>IF(ISNUMBER(INDEX(Данные!$I$1:$IX$303,Данные!$A58,J$642)),INDEX(Данные!$I$1:$IX$303,Данные!$A58,J$642)-Данные!$F58+IF($F$3="Использовать поправку",AM396,0),#N/A)</f>
        <v>#N/A</v>
      </c>
      <c r="K396" s="62" t="str">
        <f t="shared" si="785"/>
        <v/>
      </c>
      <c r="L396" s="63" t="e">
        <f>IF(ISNUMBER(INDEX(Данные!$I$1:$IX$303,Данные!$A58,L$642)),INDEX(Данные!$I$1:$IX$303,Данные!$A58,L$642)-Данные!$E58+IF($F$4="Использовать поправку",AL396,0),#N/A)</f>
        <v>#N/A</v>
      </c>
      <c r="M396" s="64" t="e">
        <f>IF(ISNUMBER(INDEX(Данные!$I$1:$IX$303,Данные!$A58,M$642)),INDEX(Данные!$I$1:$IX$303,Данные!$A58,M$642)-Данные!$F58+IF($F$4="Использовать поправку",AM396,0),#N/A)</f>
        <v>#N/A</v>
      </c>
      <c r="N396" s="62" t="str">
        <f t="shared" si="786"/>
        <v/>
      </c>
      <c r="O396" s="63" t="e">
        <f>IF(ISNUMBER(INDEX(Данные!$I$1:$IX$303,Данные!$A58,O$642)),INDEX(Данные!$I$1:$IX$303,Данные!$A58,O$642)-Данные!$E58+IF($F$5="Использовать поправку",AL396,0),#N/A)</f>
        <v>#N/A</v>
      </c>
      <c r="P396" s="64" t="e">
        <f>IF(ISNUMBER(INDEX(Данные!$I$1:$IX$303,Данные!$A58,P$642)),INDEX(Данные!$I$1:$IX$303,Данные!$A58,P$642)-Данные!$F58+IF($F$5="Использовать поправку",AM396,0),#N/A)</f>
        <v>#N/A</v>
      </c>
      <c r="Q396" s="62" t="str">
        <f t="shared" si="787"/>
        <v/>
      </c>
      <c r="R396" s="63" t="e">
        <f>IF(ISNUMBER(INDEX(Данные!$I$1:$IX$303,Данные!$A58,R$642)),INDEX(Данные!$I$1:$IX$303,Данные!$A58,R$642)-Данные!$E58+IF($F$6="Использовать поправку",AL396,0),#N/A)</f>
        <v>#N/A</v>
      </c>
      <c r="S396" s="64" t="e">
        <f>IF(ISNUMBER(INDEX(Данные!$I$1:$IX$303,Данные!$A58,S$642)),INDEX(Данные!$I$1:$IX$303,Данные!$A58,S$642)-Данные!$F58+IF($F$6="Использовать поправку",AM396,0),#N/A)</f>
        <v>#N/A</v>
      </c>
      <c r="T396" s="62" t="str">
        <f t="shared" si="788"/>
        <v/>
      </c>
      <c r="U396" s="63" t="e">
        <f>IF(ISNUMBER(INDEX(Данные!$I$1:$IX$303,Данные!$A58,U$642)),INDEX(Данные!$I$1:$IX$303,Данные!$A58,U$642)-Данные!$E58+IF($F$7="Использовать поправку",AL396,0),#N/A)</f>
        <v>#N/A</v>
      </c>
      <c r="V396" s="64" t="e">
        <f>IF(ISNUMBER(INDEX(Данные!$I$1:$IX$303,Данные!$A58,V$642)),INDEX(Данные!$I$1:$IX$303,Данные!$A58,V$642)-Данные!$F58+IF($F$7="Использовать поправку",AM396,0),#N/A)</f>
        <v>#N/A</v>
      </c>
      <c r="W396" s="62" t="str">
        <f t="shared" si="789"/>
        <v/>
      </c>
      <c r="X396" s="63" t="e">
        <f>IF(ISNUMBER(INDEX(Данные!$I$1:$IX$303,Данные!$A58,X$642)),INDEX(Данные!$I$1:$IX$303,Данные!$A58,X$642)-Данные!$E58+IF($F$8="Использовать поправку",AL396,0),#N/A)</f>
        <v>#N/A</v>
      </c>
      <c r="Y396" s="64" t="e">
        <f>IF(ISNUMBER(INDEX(Данные!$I$1:$IX$303,Данные!$A58,Y$642)),INDEX(Данные!$I$1:$IX$303,Данные!$A58,Y$642)-Данные!$F58+IF($F$8="Использовать поправку",AM396,0),#N/A)</f>
        <v>#N/A</v>
      </c>
      <c r="Z396" s="62" t="str">
        <f t="shared" si="790"/>
        <v/>
      </c>
      <c r="AA396" s="63" t="e">
        <f>IF(ISNUMBER(INDEX(Данные!$I$1:$IX$303,Данные!$A58,AA$642)),INDEX(Данные!$I$1:$IX$303,Данные!$A58,AA$642)-Данные!$E58+IF($F$9="Использовать поправку",AL396,0),#N/A)</f>
        <v>#N/A</v>
      </c>
      <c r="AB396" s="64" t="e">
        <f>IF(ISNUMBER(INDEX(Данные!$I$1:$IX$303,Данные!$A58,AB$642)),INDEX(Данные!$I$1:$IX$303,Данные!$A58,AB$642)-Данные!$F58+IF($F$9="Использовать поправку",AM396,0),#N/A)</f>
        <v>#N/A</v>
      </c>
      <c r="AC396" s="62" t="str">
        <f t="shared" si="791"/>
        <v/>
      </c>
      <c r="AD396" s="63" t="e">
        <f>IF(ISNUMBER(INDEX(Данные!$I$1:$IX$303,Данные!$A58,AD$642)),INDEX(Данные!$I$1:$IX$303,Данные!$A58,AD$642)-Данные!$E58+IF($F$10="Использовать поправку",AL396,0),#N/A)</f>
        <v>#N/A</v>
      </c>
      <c r="AE396" s="64" t="e">
        <f>IF(ISNUMBER(INDEX(Данные!$I$1:$IX$303,Данные!$A58,AE$642)),INDEX(Данные!$I$1:$IX$303,Данные!$A58,AE$642)-Данные!$F58+IF($F$10="Использовать поправку",AM396,0),#N/A)</f>
        <v>#N/A</v>
      </c>
      <c r="AF396" s="62" t="str">
        <f t="shared" si="792"/>
        <v/>
      </c>
      <c r="AG396" s="63" t="e">
        <f>IF(ISNUMBER(INDEX(Данные!$I$1:$IX$303,Данные!$A58,AG$642)),INDEX(Данные!$I$1:$IX$303,Данные!$A58,AG$642)-Данные!$E58+IF($F$11="Использовать поправку",AL396,0),#N/A)</f>
        <v>#N/A</v>
      </c>
      <c r="AH396" s="64" t="e">
        <f>IF(ISNUMBER(INDEX(Данные!$I$1:$IX$303,Данные!$A58,AH$642)),INDEX(Данные!$I$1:$IX$303,Данные!$A58,AH$642)-Данные!$F58+IF($F$11="Использовать поправку",AM396,0),#N/A)</f>
        <v>#N/A</v>
      </c>
      <c r="AI396" s="62" t="str">
        <f t="shared" si="793"/>
        <v/>
      </c>
      <c r="AJ396" s="63" t="e">
        <f>IF(ISNUMBER(INDEX(Данные!$I$1:$IX$303,Данные!$A58,AJ$642)),INDEX(Данные!$I$1:$IX$303,Данные!$A58,AJ$642)-Данные!$E58+IF($F$12="Использовать поправку",AL396,0),#N/A)</f>
        <v>#N/A</v>
      </c>
      <c r="AK396" s="96" t="e">
        <f>IF(ISNUMBER(INDEX(Данные!$I$1:$IX$303,Данные!$A58,AK$642)),INDEX(Данные!$I$1:$IX$303,Данные!$A58,AK$642)-Данные!$F58+IF($F$12="Использовать поправку",AM396,0),#N/A)</f>
        <v>#N/A</v>
      </c>
      <c r="AL396" s="100" t="e">
        <f>INDEX(Данные!$I$1:$IX$303,Данные!$A58,AL$642+4)-INDEX(Данные!$I$1:$IX$303,Данные!$A58,AL$643+4)</f>
        <v>#VALUE!</v>
      </c>
      <c r="AM396" s="101" t="e">
        <f>INDEX(Данные!$I$1:$IX$303,Данные!$A58,AM$642+5)-INDEX(Данные!$I$1:$IX$303,Данные!$A58,AM$643+5)</f>
        <v>#VALUE!</v>
      </c>
      <c r="AO396" s="61">
        <v>27.5</v>
      </c>
      <c r="AP396" s="62" t="str">
        <f t="shared" si="794"/>
        <v/>
      </c>
      <c r="AQ396" s="63" t="e">
        <f>IF(ISNUMBER(INDEX(Данные!$I$1:$IX$303,Данные!$A58,AQ$642)),INDEX(Данные!$I$1:$IX$303,Данные!$A58,AQ$642)-Данные!$G58-AQ$643+IF($F$3="Использовать поправку",BT396,0),#N/A)</f>
        <v>#N/A</v>
      </c>
      <c r="AR396" s="64" t="e">
        <f>IF(ISNUMBER(INDEX(Данные!$I$1:$IX$303,Данные!$A58,AR$642)),INDEX(Данные!$I$1:$IX$303,Данные!$A58,AR$642)-Данные!$H58-AR$643+IF($F$3="Использовать поправку",BU396,0),#N/A)</f>
        <v>#N/A</v>
      </c>
      <c r="AS396" s="62" t="str">
        <f t="shared" si="795"/>
        <v/>
      </c>
      <c r="AT396" s="63" t="e">
        <f>IF(ISNUMBER(INDEX(Данные!$I$1:$IX$303,Данные!$A58,AT$642)),INDEX(Данные!$I$1:$IX$303,Данные!$A58,AT$642)-Данные!$G58-AT$643+IF($F$4="Использовать поправку",BT396,0),#N/A)</f>
        <v>#N/A</v>
      </c>
      <c r="AU396" s="64" t="e">
        <f>IF(ISNUMBER(INDEX(Данные!$I$1:$IX$303,Данные!$A58,AU$642)),INDEX(Данные!$I$1:$IX$303,Данные!$A58,AU$642)-Данные!$H58-AU$643+IF($F$4="Использовать поправку",BU396,0),#N/A)</f>
        <v>#N/A</v>
      </c>
      <c r="AV396" s="62" t="str">
        <f t="shared" si="796"/>
        <v/>
      </c>
      <c r="AW396" s="63" t="e">
        <f>IF(ISNUMBER(INDEX(Данные!$I$1:$IX$303,Данные!$A58,AW$642)),INDEX(Данные!$I$1:$IX$303,Данные!$A58,AW$642)-Данные!$G58-AW$643+IF($F$5="Использовать поправку",BT396,0),#N/A)</f>
        <v>#N/A</v>
      </c>
      <c r="AX396" s="64" t="e">
        <f>IF(ISNUMBER(INDEX(Данные!$I$1:$IX$303,Данные!$A58,AX$642)),INDEX(Данные!$I$1:$IX$303,Данные!$A58,AX$642)-Данные!$H58-AX$643+IF($F$5="Использовать поправку",BU396,0),#N/A)</f>
        <v>#N/A</v>
      </c>
      <c r="AY396" s="62" t="str">
        <f t="shared" si="797"/>
        <v/>
      </c>
      <c r="AZ396" s="63" t="e">
        <f>IF(ISNUMBER(INDEX(Данные!$I$1:$IX$303,Данные!$A58,AZ$642)),INDEX(Данные!$I$1:$IX$303,Данные!$A58,AZ$642)-Данные!$G58-AZ$643+IF($F$6="Использовать поправку",BT396,0),#N/A)</f>
        <v>#N/A</v>
      </c>
      <c r="BA396" s="64" t="e">
        <f>IF(ISNUMBER(INDEX(Данные!$I$1:$IX$303,Данные!$A58,BA$642)),INDEX(Данные!$I$1:$IX$303,Данные!$A58,BA$642)-Данные!$H58-BA$643+IF($F$6="Использовать поправку",BU396,0),#N/A)</f>
        <v>#N/A</v>
      </c>
      <c r="BB396" s="62" t="str">
        <f t="shared" si="798"/>
        <v/>
      </c>
      <c r="BC396" s="63" t="e">
        <f>IF(ISNUMBER(INDEX(Данные!$I$1:$IX$303,Данные!$A58,BC$642)),INDEX(Данные!$I$1:$IX$303,Данные!$A58,BC$642)-Данные!$G58-BC$643+IF($F$7="Использовать поправку",BT396,0),#N/A)</f>
        <v>#N/A</v>
      </c>
      <c r="BD396" s="64" t="e">
        <f>IF(ISNUMBER(INDEX(Данные!$I$1:$IX$303,Данные!$A58,BD$642)),INDEX(Данные!$I$1:$IX$303,Данные!$A58,BD$642)-Данные!$H58-BD$643+IF($F$7="Использовать поправку",BU396,0),#N/A)</f>
        <v>#N/A</v>
      </c>
      <c r="BE396" s="62" t="str">
        <f t="shared" si="799"/>
        <v/>
      </c>
      <c r="BF396" s="63" t="e">
        <f>IF(ISNUMBER(INDEX(Данные!$I$1:$IX$303,Данные!$A58,BF$642)),INDEX(Данные!$I$1:$IX$303,Данные!$A58,BF$642)-Данные!$G58-BF$643+IF($F$8="Использовать поправку",BT396,0),#N/A)</f>
        <v>#N/A</v>
      </c>
      <c r="BG396" s="64" t="e">
        <f>IF(ISNUMBER(INDEX(Данные!$I$1:$IX$303,Данные!$A58,BG$642)),INDEX(Данные!$I$1:$IX$303,Данные!$A58,BG$642)-Данные!$H58-BG$643+IF($F$8="Использовать поправку",BU396,0),#N/A)</f>
        <v>#N/A</v>
      </c>
      <c r="BH396" s="62" t="str">
        <f t="shared" si="800"/>
        <v/>
      </c>
      <c r="BI396" s="63" t="e">
        <f>IF(ISNUMBER(INDEX(Данные!$I$1:$IX$303,Данные!$A58,BI$642)),INDEX(Данные!$I$1:$IX$303,Данные!$A58,BI$642)-Данные!$G58-BI$643+IF($F$9="Использовать поправку",BT396,0),#N/A)</f>
        <v>#N/A</v>
      </c>
      <c r="BJ396" s="64" t="e">
        <f>IF(ISNUMBER(INDEX(Данные!$I$1:$IX$303,Данные!$A58,BJ$642)),INDEX(Данные!$I$1:$IX$303,Данные!$A58,BJ$642)-Данные!$H58-BJ$643+IF($F$9="Использовать поправку",BU396,0),#N/A)</f>
        <v>#N/A</v>
      </c>
      <c r="BK396" s="62" t="str">
        <f t="shared" si="801"/>
        <v/>
      </c>
      <c r="BL396" s="63" t="e">
        <f>IF(ISNUMBER(INDEX(Данные!$I$1:$IX$303,Данные!$A58,BL$642)),INDEX(Данные!$I$1:$IX$303,Данные!$A58,BL$642)-Данные!$G58-BL$643+IF($F$10="Использовать поправку",BT396,0),#N/A)</f>
        <v>#N/A</v>
      </c>
      <c r="BM396" s="64" t="e">
        <f>IF(ISNUMBER(INDEX(Данные!$I$1:$IX$303,Данные!$A58,BM$642)),INDEX(Данные!$I$1:$IX$303,Данные!$A58,BM$642)-Данные!$H58-BM$643+IF($F$10="Использовать поправку",BU396,0),#N/A)</f>
        <v>#N/A</v>
      </c>
      <c r="BN396" s="62" t="str">
        <f t="shared" si="802"/>
        <v/>
      </c>
      <c r="BO396" s="63" t="e">
        <f>IF(ISNUMBER(INDEX(Данные!$I$1:$IX$303,Данные!$A58,BO$642)),INDEX(Данные!$I$1:$IX$303,Данные!$A58,BO$642)-Данные!$G58-BO$643+IF($F$11="Использовать поправку",BT396,0),#N/A)</f>
        <v>#N/A</v>
      </c>
      <c r="BP396" s="64" t="e">
        <f>IF(ISNUMBER(INDEX(Данные!$I$1:$IX$303,Данные!$A58,BP$642)),INDEX(Данные!$I$1:$IX$303,Данные!$A58,BP$642)-Данные!$H58-BP$643+IF($F$11="Использовать поправку",BU396,0),#N/A)</f>
        <v>#N/A</v>
      </c>
      <c r="BQ396" s="62" t="str">
        <f t="shared" si="803"/>
        <v/>
      </c>
      <c r="BR396" s="63" t="e">
        <f>IF(ISNUMBER(INDEX(Данные!$I$1:$IX$303,Данные!$A58,BR$642)),INDEX(Данные!$I$1:$IX$303,Данные!$A58,BR$642)-Данные!$G58-BR$643+IF($F$12="Использовать поправку",BT396,0),#N/A)</f>
        <v>#N/A</v>
      </c>
      <c r="BS396" s="64" t="e">
        <f>IF(ISNUMBER(INDEX(Данные!$I$1:$IX$303,Данные!$A58,BS$642)),INDEX(Данные!$I$1:$IX$303,Данные!$A58,BS$642)-Данные!$H58-BS$643+IF($F$12="Использовать поправку",BU396,0),#N/A)</f>
        <v>#N/A</v>
      </c>
      <c r="BT396" s="100" t="e">
        <f>INDEX(Данные!$I$1:$IX$303,Данные!$A58,BT$642+8)-INDEX(Данные!$I$1:$IX$303,Данные!$A58,BT$643+8)</f>
        <v>#VALUE!</v>
      </c>
      <c r="BU396" s="101" t="e">
        <f>INDEX(Данные!$I$1:$IX$303,Данные!$A58,BU$642+9)-INDEX(Данные!$I$1:$IX$303,Данные!$A58,BU$643+9)</f>
        <v>#VALUE!</v>
      </c>
    </row>
    <row r="397" spans="7:73" x14ac:dyDescent="0.25">
      <c r="G397" s="61">
        <v>28</v>
      </c>
      <c r="H397" s="62" t="str">
        <f t="shared" si="784"/>
        <v/>
      </c>
      <c r="I397" s="63" t="e">
        <f>IF(ISNUMBER(INDEX(Данные!$I$1:$IX$303,Данные!$A59,I$642)),INDEX(Данные!$I$1:$IX$303,Данные!$A59,I$642)-Данные!$E59+IF($F$3="Использовать поправку",AL397,0),#N/A)</f>
        <v>#N/A</v>
      </c>
      <c r="J397" s="64" t="e">
        <f>IF(ISNUMBER(INDEX(Данные!$I$1:$IX$303,Данные!$A59,J$642)),INDEX(Данные!$I$1:$IX$303,Данные!$A59,J$642)-Данные!$F59+IF($F$3="Использовать поправку",AM397,0),#N/A)</f>
        <v>#N/A</v>
      </c>
      <c r="K397" s="62" t="str">
        <f t="shared" si="785"/>
        <v/>
      </c>
      <c r="L397" s="63" t="e">
        <f>IF(ISNUMBER(INDEX(Данные!$I$1:$IX$303,Данные!$A59,L$642)),INDEX(Данные!$I$1:$IX$303,Данные!$A59,L$642)-Данные!$E59+IF($F$4="Использовать поправку",AL397,0),#N/A)</f>
        <v>#N/A</v>
      </c>
      <c r="M397" s="64" t="e">
        <f>IF(ISNUMBER(INDEX(Данные!$I$1:$IX$303,Данные!$A59,M$642)),INDEX(Данные!$I$1:$IX$303,Данные!$A59,M$642)-Данные!$F59+IF($F$4="Использовать поправку",AM397,0),#N/A)</f>
        <v>#N/A</v>
      </c>
      <c r="N397" s="62" t="str">
        <f t="shared" si="786"/>
        <v/>
      </c>
      <c r="O397" s="63" t="e">
        <f>IF(ISNUMBER(INDEX(Данные!$I$1:$IX$303,Данные!$A59,O$642)),INDEX(Данные!$I$1:$IX$303,Данные!$A59,O$642)-Данные!$E59+IF($F$5="Использовать поправку",AL397,0),#N/A)</f>
        <v>#N/A</v>
      </c>
      <c r="P397" s="64" t="e">
        <f>IF(ISNUMBER(INDEX(Данные!$I$1:$IX$303,Данные!$A59,P$642)),INDEX(Данные!$I$1:$IX$303,Данные!$A59,P$642)-Данные!$F59+IF($F$5="Использовать поправку",AM397,0),#N/A)</f>
        <v>#N/A</v>
      </c>
      <c r="Q397" s="62" t="str">
        <f t="shared" si="787"/>
        <v/>
      </c>
      <c r="R397" s="63" t="e">
        <f>IF(ISNUMBER(INDEX(Данные!$I$1:$IX$303,Данные!$A59,R$642)),INDEX(Данные!$I$1:$IX$303,Данные!$A59,R$642)-Данные!$E59+IF($F$6="Использовать поправку",AL397,0),#N/A)</f>
        <v>#N/A</v>
      </c>
      <c r="S397" s="64" t="e">
        <f>IF(ISNUMBER(INDEX(Данные!$I$1:$IX$303,Данные!$A59,S$642)),INDEX(Данные!$I$1:$IX$303,Данные!$A59,S$642)-Данные!$F59+IF($F$6="Использовать поправку",AM397,0),#N/A)</f>
        <v>#N/A</v>
      </c>
      <c r="T397" s="62" t="str">
        <f t="shared" si="788"/>
        <v/>
      </c>
      <c r="U397" s="63" t="e">
        <f>IF(ISNUMBER(INDEX(Данные!$I$1:$IX$303,Данные!$A59,U$642)),INDEX(Данные!$I$1:$IX$303,Данные!$A59,U$642)-Данные!$E59+IF($F$7="Использовать поправку",AL397,0),#N/A)</f>
        <v>#N/A</v>
      </c>
      <c r="V397" s="64" t="e">
        <f>IF(ISNUMBER(INDEX(Данные!$I$1:$IX$303,Данные!$A59,V$642)),INDEX(Данные!$I$1:$IX$303,Данные!$A59,V$642)-Данные!$F59+IF($F$7="Использовать поправку",AM397,0),#N/A)</f>
        <v>#N/A</v>
      </c>
      <c r="W397" s="62" t="str">
        <f t="shared" si="789"/>
        <v/>
      </c>
      <c r="X397" s="63" t="e">
        <f>IF(ISNUMBER(INDEX(Данные!$I$1:$IX$303,Данные!$A59,X$642)),INDEX(Данные!$I$1:$IX$303,Данные!$A59,X$642)-Данные!$E59+IF($F$8="Использовать поправку",AL397,0),#N/A)</f>
        <v>#N/A</v>
      </c>
      <c r="Y397" s="64" t="e">
        <f>IF(ISNUMBER(INDEX(Данные!$I$1:$IX$303,Данные!$A59,Y$642)),INDEX(Данные!$I$1:$IX$303,Данные!$A59,Y$642)-Данные!$F59+IF($F$8="Использовать поправку",AM397,0),#N/A)</f>
        <v>#N/A</v>
      </c>
      <c r="Z397" s="62" t="str">
        <f t="shared" si="790"/>
        <v/>
      </c>
      <c r="AA397" s="63" t="e">
        <f>IF(ISNUMBER(INDEX(Данные!$I$1:$IX$303,Данные!$A59,AA$642)),INDEX(Данные!$I$1:$IX$303,Данные!$A59,AA$642)-Данные!$E59+IF($F$9="Использовать поправку",AL397,0),#N/A)</f>
        <v>#N/A</v>
      </c>
      <c r="AB397" s="64" t="e">
        <f>IF(ISNUMBER(INDEX(Данные!$I$1:$IX$303,Данные!$A59,AB$642)),INDEX(Данные!$I$1:$IX$303,Данные!$A59,AB$642)-Данные!$F59+IF($F$9="Использовать поправку",AM397,0),#N/A)</f>
        <v>#N/A</v>
      </c>
      <c r="AC397" s="62" t="str">
        <f t="shared" si="791"/>
        <v/>
      </c>
      <c r="AD397" s="63" t="e">
        <f>IF(ISNUMBER(INDEX(Данные!$I$1:$IX$303,Данные!$A59,AD$642)),INDEX(Данные!$I$1:$IX$303,Данные!$A59,AD$642)-Данные!$E59+IF($F$10="Использовать поправку",AL397,0),#N/A)</f>
        <v>#N/A</v>
      </c>
      <c r="AE397" s="64" t="e">
        <f>IF(ISNUMBER(INDEX(Данные!$I$1:$IX$303,Данные!$A59,AE$642)),INDEX(Данные!$I$1:$IX$303,Данные!$A59,AE$642)-Данные!$F59+IF($F$10="Использовать поправку",AM397,0),#N/A)</f>
        <v>#N/A</v>
      </c>
      <c r="AF397" s="62" t="str">
        <f t="shared" si="792"/>
        <v/>
      </c>
      <c r="AG397" s="63" t="e">
        <f>IF(ISNUMBER(INDEX(Данные!$I$1:$IX$303,Данные!$A59,AG$642)),INDEX(Данные!$I$1:$IX$303,Данные!$A59,AG$642)-Данные!$E59+IF($F$11="Использовать поправку",AL397,0),#N/A)</f>
        <v>#N/A</v>
      </c>
      <c r="AH397" s="64" t="e">
        <f>IF(ISNUMBER(INDEX(Данные!$I$1:$IX$303,Данные!$A59,AH$642)),INDEX(Данные!$I$1:$IX$303,Данные!$A59,AH$642)-Данные!$F59+IF($F$11="Использовать поправку",AM397,0),#N/A)</f>
        <v>#N/A</v>
      </c>
      <c r="AI397" s="62" t="str">
        <f t="shared" si="793"/>
        <v/>
      </c>
      <c r="AJ397" s="63" t="e">
        <f>IF(ISNUMBER(INDEX(Данные!$I$1:$IX$303,Данные!$A59,AJ$642)),INDEX(Данные!$I$1:$IX$303,Данные!$A59,AJ$642)-Данные!$E59+IF($F$12="Использовать поправку",AL397,0),#N/A)</f>
        <v>#N/A</v>
      </c>
      <c r="AK397" s="96" t="e">
        <f>IF(ISNUMBER(INDEX(Данные!$I$1:$IX$303,Данные!$A59,AK$642)),INDEX(Данные!$I$1:$IX$303,Данные!$A59,AK$642)-Данные!$F59+IF($F$12="Использовать поправку",AM397,0),#N/A)</f>
        <v>#N/A</v>
      </c>
      <c r="AL397" s="100" t="e">
        <f>INDEX(Данные!$I$1:$IX$303,Данные!$A59,AL$642+4)-INDEX(Данные!$I$1:$IX$303,Данные!$A59,AL$643+4)</f>
        <v>#VALUE!</v>
      </c>
      <c r="AM397" s="101" t="e">
        <f>INDEX(Данные!$I$1:$IX$303,Данные!$A59,AM$642+5)-INDEX(Данные!$I$1:$IX$303,Данные!$A59,AM$643+5)</f>
        <v>#VALUE!</v>
      </c>
      <c r="AO397" s="61">
        <v>28</v>
      </c>
      <c r="AP397" s="62" t="str">
        <f t="shared" si="794"/>
        <v/>
      </c>
      <c r="AQ397" s="63" t="e">
        <f>IF(ISNUMBER(INDEX(Данные!$I$1:$IX$303,Данные!$A59,AQ$642)),INDEX(Данные!$I$1:$IX$303,Данные!$A59,AQ$642)-Данные!$G59-AQ$643+IF($F$3="Использовать поправку",BT397,0),#N/A)</f>
        <v>#N/A</v>
      </c>
      <c r="AR397" s="64" t="e">
        <f>IF(ISNUMBER(INDEX(Данные!$I$1:$IX$303,Данные!$A59,AR$642)),INDEX(Данные!$I$1:$IX$303,Данные!$A59,AR$642)-Данные!$H59-AR$643+IF($F$3="Использовать поправку",BU397,0),#N/A)</f>
        <v>#N/A</v>
      </c>
      <c r="AS397" s="62" t="str">
        <f t="shared" si="795"/>
        <v/>
      </c>
      <c r="AT397" s="63" t="e">
        <f>IF(ISNUMBER(INDEX(Данные!$I$1:$IX$303,Данные!$A59,AT$642)),INDEX(Данные!$I$1:$IX$303,Данные!$A59,AT$642)-Данные!$G59-AT$643+IF($F$4="Использовать поправку",BT397,0),#N/A)</f>
        <v>#N/A</v>
      </c>
      <c r="AU397" s="64" t="e">
        <f>IF(ISNUMBER(INDEX(Данные!$I$1:$IX$303,Данные!$A59,AU$642)),INDEX(Данные!$I$1:$IX$303,Данные!$A59,AU$642)-Данные!$H59-AU$643+IF($F$4="Использовать поправку",BU397,0),#N/A)</f>
        <v>#N/A</v>
      </c>
      <c r="AV397" s="62" t="str">
        <f t="shared" si="796"/>
        <v/>
      </c>
      <c r="AW397" s="63" t="e">
        <f>IF(ISNUMBER(INDEX(Данные!$I$1:$IX$303,Данные!$A59,AW$642)),INDEX(Данные!$I$1:$IX$303,Данные!$A59,AW$642)-Данные!$G59-AW$643+IF($F$5="Использовать поправку",BT397,0),#N/A)</f>
        <v>#N/A</v>
      </c>
      <c r="AX397" s="64" t="e">
        <f>IF(ISNUMBER(INDEX(Данные!$I$1:$IX$303,Данные!$A59,AX$642)),INDEX(Данные!$I$1:$IX$303,Данные!$A59,AX$642)-Данные!$H59-AX$643+IF($F$5="Использовать поправку",BU397,0),#N/A)</f>
        <v>#N/A</v>
      </c>
      <c r="AY397" s="62" t="str">
        <f t="shared" si="797"/>
        <v/>
      </c>
      <c r="AZ397" s="63" t="e">
        <f>IF(ISNUMBER(INDEX(Данные!$I$1:$IX$303,Данные!$A59,AZ$642)),INDEX(Данные!$I$1:$IX$303,Данные!$A59,AZ$642)-Данные!$G59-AZ$643+IF($F$6="Использовать поправку",BT397,0),#N/A)</f>
        <v>#N/A</v>
      </c>
      <c r="BA397" s="64" t="e">
        <f>IF(ISNUMBER(INDEX(Данные!$I$1:$IX$303,Данные!$A59,BA$642)),INDEX(Данные!$I$1:$IX$303,Данные!$A59,BA$642)-Данные!$H59-BA$643+IF($F$6="Использовать поправку",BU397,0),#N/A)</f>
        <v>#N/A</v>
      </c>
      <c r="BB397" s="62" t="str">
        <f t="shared" si="798"/>
        <v/>
      </c>
      <c r="BC397" s="63" t="e">
        <f>IF(ISNUMBER(INDEX(Данные!$I$1:$IX$303,Данные!$A59,BC$642)),INDEX(Данные!$I$1:$IX$303,Данные!$A59,BC$642)-Данные!$G59-BC$643+IF($F$7="Использовать поправку",BT397,0),#N/A)</f>
        <v>#N/A</v>
      </c>
      <c r="BD397" s="64" t="e">
        <f>IF(ISNUMBER(INDEX(Данные!$I$1:$IX$303,Данные!$A59,BD$642)),INDEX(Данные!$I$1:$IX$303,Данные!$A59,BD$642)-Данные!$H59-BD$643+IF($F$7="Использовать поправку",BU397,0),#N/A)</f>
        <v>#N/A</v>
      </c>
      <c r="BE397" s="62" t="str">
        <f t="shared" si="799"/>
        <v/>
      </c>
      <c r="BF397" s="63" t="e">
        <f>IF(ISNUMBER(INDEX(Данные!$I$1:$IX$303,Данные!$A59,BF$642)),INDEX(Данные!$I$1:$IX$303,Данные!$A59,BF$642)-Данные!$G59-BF$643+IF($F$8="Использовать поправку",BT397,0),#N/A)</f>
        <v>#N/A</v>
      </c>
      <c r="BG397" s="64" t="e">
        <f>IF(ISNUMBER(INDEX(Данные!$I$1:$IX$303,Данные!$A59,BG$642)),INDEX(Данные!$I$1:$IX$303,Данные!$A59,BG$642)-Данные!$H59-BG$643+IF($F$8="Использовать поправку",BU397,0),#N/A)</f>
        <v>#N/A</v>
      </c>
      <c r="BH397" s="62" t="str">
        <f t="shared" si="800"/>
        <v/>
      </c>
      <c r="BI397" s="63" t="e">
        <f>IF(ISNUMBER(INDEX(Данные!$I$1:$IX$303,Данные!$A59,BI$642)),INDEX(Данные!$I$1:$IX$303,Данные!$A59,BI$642)-Данные!$G59-BI$643+IF($F$9="Использовать поправку",BT397,0),#N/A)</f>
        <v>#N/A</v>
      </c>
      <c r="BJ397" s="64" t="e">
        <f>IF(ISNUMBER(INDEX(Данные!$I$1:$IX$303,Данные!$A59,BJ$642)),INDEX(Данные!$I$1:$IX$303,Данные!$A59,BJ$642)-Данные!$H59-BJ$643+IF($F$9="Использовать поправку",BU397,0),#N/A)</f>
        <v>#N/A</v>
      </c>
      <c r="BK397" s="62" t="str">
        <f t="shared" si="801"/>
        <v/>
      </c>
      <c r="BL397" s="63" t="e">
        <f>IF(ISNUMBER(INDEX(Данные!$I$1:$IX$303,Данные!$A59,BL$642)),INDEX(Данные!$I$1:$IX$303,Данные!$A59,BL$642)-Данные!$G59-BL$643+IF($F$10="Использовать поправку",BT397,0),#N/A)</f>
        <v>#N/A</v>
      </c>
      <c r="BM397" s="64" t="e">
        <f>IF(ISNUMBER(INDEX(Данные!$I$1:$IX$303,Данные!$A59,BM$642)),INDEX(Данные!$I$1:$IX$303,Данные!$A59,BM$642)-Данные!$H59-BM$643+IF($F$10="Использовать поправку",BU397,0),#N/A)</f>
        <v>#N/A</v>
      </c>
      <c r="BN397" s="62" t="str">
        <f t="shared" si="802"/>
        <v/>
      </c>
      <c r="BO397" s="63" t="e">
        <f>IF(ISNUMBER(INDEX(Данные!$I$1:$IX$303,Данные!$A59,BO$642)),INDEX(Данные!$I$1:$IX$303,Данные!$A59,BO$642)-Данные!$G59-BO$643+IF($F$11="Использовать поправку",BT397,0),#N/A)</f>
        <v>#N/A</v>
      </c>
      <c r="BP397" s="64" t="e">
        <f>IF(ISNUMBER(INDEX(Данные!$I$1:$IX$303,Данные!$A59,BP$642)),INDEX(Данные!$I$1:$IX$303,Данные!$A59,BP$642)-Данные!$H59-BP$643+IF($F$11="Использовать поправку",BU397,0),#N/A)</f>
        <v>#N/A</v>
      </c>
      <c r="BQ397" s="62" t="str">
        <f t="shared" si="803"/>
        <v/>
      </c>
      <c r="BR397" s="63" t="e">
        <f>IF(ISNUMBER(INDEX(Данные!$I$1:$IX$303,Данные!$A59,BR$642)),INDEX(Данные!$I$1:$IX$303,Данные!$A59,BR$642)-Данные!$G59-BR$643+IF($F$12="Использовать поправку",BT397,0),#N/A)</f>
        <v>#N/A</v>
      </c>
      <c r="BS397" s="64" t="e">
        <f>IF(ISNUMBER(INDEX(Данные!$I$1:$IX$303,Данные!$A59,BS$642)),INDEX(Данные!$I$1:$IX$303,Данные!$A59,BS$642)-Данные!$H59-BS$643+IF($F$12="Использовать поправку",BU397,0),#N/A)</f>
        <v>#N/A</v>
      </c>
      <c r="BT397" s="100" t="e">
        <f>INDEX(Данные!$I$1:$IX$303,Данные!$A59,BT$642+8)-INDEX(Данные!$I$1:$IX$303,Данные!$A59,BT$643+8)</f>
        <v>#VALUE!</v>
      </c>
      <c r="BU397" s="101" t="e">
        <f>INDEX(Данные!$I$1:$IX$303,Данные!$A59,BU$642+9)-INDEX(Данные!$I$1:$IX$303,Данные!$A59,BU$643+9)</f>
        <v>#VALUE!</v>
      </c>
    </row>
    <row r="398" spans="7:73" x14ac:dyDescent="0.25">
      <c r="G398" s="61">
        <v>28.5</v>
      </c>
      <c r="H398" s="62" t="str">
        <f t="shared" si="784"/>
        <v/>
      </c>
      <c r="I398" s="63" t="e">
        <f>IF(ISNUMBER(INDEX(Данные!$I$1:$IX$303,Данные!$A60,I$642)),INDEX(Данные!$I$1:$IX$303,Данные!$A60,I$642)-Данные!$E60+IF($F$3="Использовать поправку",AL398,0),#N/A)</f>
        <v>#N/A</v>
      </c>
      <c r="J398" s="64" t="e">
        <f>IF(ISNUMBER(INDEX(Данные!$I$1:$IX$303,Данные!$A60,J$642)),INDEX(Данные!$I$1:$IX$303,Данные!$A60,J$642)-Данные!$F60+IF($F$3="Использовать поправку",AM398,0),#N/A)</f>
        <v>#N/A</v>
      </c>
      <c r="K398" s="62" t="str">
        <f t="shared" si="785"/>
        <v/>
      </c>
      <c r="L398" s="63" t="e">
        <f>IF(ISNUMBER(INDEX(Данные!$I$1:$IX$303,Данные!$A60,L$642)),INDEX(Данные!$I$1:$IX$303,Данные!$A60,L$642)-Данные!$E60+IF($F$4="Использовать поправку",AL398,0),#N/A)</f>
        <v>#N/A</v>
      </c>
      <c r="M398" s="64" t="e">
        <f>IF(ISNUMBER(INDEX(Данные!$I$1:$IX$303,Данные!$A60,M$642)),INDEX(Данные!$I$1:$IX$303,Данные!$A60,M$642)-Данные!$F60+IF($F$4="Использовать поправку",AM398,0),#N/A)</f>
        <v>#N/A</v>
      </c>
      <c r="N398" s="62" t="str">
        <f t="shared" si="786"/>
        <v/>
      </c>
      <c r="O398" s="63" t="e">
        <f>IF(ISNUMBER(INDEX(Данные!$I$1:$IX$303,Данные!$A60,O$642)),INDEX(Данные!$I$1:$IX$303,Данные!$A60,O$642)-Данные!$E60+IF($F$5="Использовать поправку",AL398,0),#N/A)</f>
        <v>#N/A</v>
      </c>
      <c r="P398" s="64" t="e">
        <f>IF(ISNUMBER(INDEX(Данные!$I$1:$IX$303,Данные!$A60,P$642)),INDEX(Данные!$I$1:$IX$303,Данные!$A60,P$642)-Данные!$F60+IF($F$5="Использовать поправку",AM398,0),#N/A)</f>
        <v>#N/A</v>
      </c>
      <c r="Q398" s="62" t="str">
        <f t="shared" si="787"/>
        <v/>
      </c>
      <c r="R398" s="63" t="e">
        <f>IF(ISNUMBER(INDEX(Данные!$I$1:$IX$303,Данные!$A60,R$642)),INDEX(Данные!$I$1:$IX$303,Данные!$A60,R$642)-Данные!$E60+IF($F$6="Использовать поправку",AL398,0),#N/A)</f>
        <v>#N/A</v>
      </c>
      <c r="S398" s="64" t="e">
        <f>IF(ISNUMBER(INDEX(Данные!$I$1:$IX$303,Данные!$A60,S$642)),INDEX(Данные!$I$1:$IX$303,Данные!$A60,S$642)-Данные!$F60+IF($F$6="Использовать поправку",AM398,0),#N/A)</f>
        <v>#N/A</v>
      </c>
      <c r="T398" s="62" t="str">
        <f t="shared" si="788"/>
        <v/>
      </c>
      <c r="U398" s="63" t="e">
        <f>IF(ISNUMBER(INDEX(Данные!$I$1:$IX$303,Данные!$A60,U$642)),INDEX(Данные!$I$1:$IX$303,Данные!$A60,U$642)-Данные!$E60+IF($F$7="Использовать поправку",AL398,0),#N/A)</f>
        <v>#N/A</v>
      </c>
      <c r="V398" s="64" t="e">
        <f>IF(ISNUMBER(INDEX(Данные!$I$1:$IX$303,Данные!$A60,V$642)),INDEX(Данные!$I$1:$IX$303,Данные!$A60,V$642)-Данные!$F60+IF($F$7="Использовать поправку",AM398,0),#N/A)</f>
        <v>#N/A</v>
      </c>
      <c r="W398" s="62" t="str">
        <f t="shared" si="789"/>
        <v/>
      </c>
      <c r="X398" s="63" t="e">
        <f>IF(ISNUMBER(INDEX(Данные!$I$1:$IX$303,Данные!$A60,X$642)),INDEX(Данные!$I$1:$IX$303,Данные!$A60,X$642)-Данные!$E60+IF($F$8="Использовать поправку",AL398,0),#N/A)</f>
        <v>#N/A</v>
      </c>
      <c r="Y398" s="64" t="e">
        <f>IF(ISNUMBER(INDEX(Данные!$I$1:$IX$303,Данные!$A60,Y$642)),INDEX(Данные!$I$1:$IX$303,Данные!$A60,Y$642)-Данные!$F60+IF($F$8="Использовать поправку",AM398,0),#N/A)</f>
        <v>#N/A</v>
      </c>
      <c r="Z398" s="62" t="str">
        <f t="shared" si="790"/>
        <v/>
      </c>
      <c r="AA398" s="63" t="e">
        <f>IF(ISNUMBER(INDEX(Данные!$I$1:$IX$303,Данные!$A60,AA$642)),INDEX(Данные!$I$1:$IX$303,Данные!$A60,AA$642)-Данные!$E60+IF($F$9="Использовать поправку",AL398,0),#N/A)</f>
        <v>#N/A</v>
      </c>
      <c r="AB398" s="64" t="e">
        <f>IF(ISNUMBER(INDEX(Данные!$I$1:$IX$303,Данные!$A60,AB$642)),INDEX(Данные!$I$1:$IX$303,Данные!$A60,AB$642)-Данные!$F60+IF($F$9="Использовать поправку",AM398,0),#N/A)</f>
        <v>#N/A</v>
      </c>
      <c r="AC398" s="62" t="str">
        <f t="shared" si="791"/>
        <v/>
      </c>
      <c r="AD398" s="63" t="e">
        <f>IF(ISNUMBER(INDEX(Данные!$I$1:$IX$303,Данные!$A60,AD$642)),INDEX(Данные!$I$1:$IX$303,Данные!$A60,AD$642)-Данные!$E60+IF($F$10="Использовать поправку",AL398,0),#N/A)</f>
        <v>#N/A</v>
      </c>
      <c r="AE398" s="64" t="e">
        <f>IF(ISNUMBER(INDEX(Данные!$I$1:$IX$303,Данные!$A60,AE$642)),INDEX(Данные!$I$1:$IX$303,Данные!$A60,AE$642)-Данные!$F60+IF($F$10="Использовать поправку",AM398,0),#N/A)</f>
        <v>#N/A</v>
      </c>
      <c r="AF398" s="62" t="str">
        <f t="shared" si="792"/>
        <v/>
      </c>
      <c r="AG398" s="63" t="e">
        <f>IF(ISNUMBER(INDEX(Данные!$I$1:$IX$303,Данные!$A60,AG$642)),INDEX(Данные!$I$1:$IX$303,Данные!$A60,AG$642)-Данные!$E60+IF($F$11="Использовать поправку",AL398,0),#N/A)</f>
        <v>#N/A</v>
      </c>
      <c r="AH398" s="64" t="e">
        <f>IF(ISNUMBER(INDEX(Данные!$I$1:$IX$303,Данные!$A60,AH$642)),INDEX(Данные!$I$1:$IX$303,Данные!$A60,AH$642)-Данные!$F60+IF($F$11="Использовать поправку",AM398,0),#N/A)</f>
        <v>#N/A</v>
      </c>
      <c r="AI398" s="62" t="str">
        <f t="shared" si="793"/>
        <v/>
      </c>
      <c r="AJ398" s="63" t="e">
        <f>IF(ISNUMBER(INDEX(Данные!$I$1:$IX$303,Данные!$A60,AJ$642)),INDEX(Данные!$I$1:$IX$303,Данные!$A60,AJ$642)-Данные!$E60+IF($F$12="Использовать поправку",AL398,0),#N/A)</f>
        <v>#N/A</v>
      </c>
      <c r="AK398" s="96" t="e">
        <f>IF(ISNUMBER(INDEX(Данные!$I$1:$IX$303,Данные!$A60,AK$642)),INDEX(Данные!$I$1:$IX$303,Данные!$A60,AK$642)-Данные!$F60+IF($F$12="Использовать поправку",AM398,0),#N/A)</f>
        <v>#N/A</v>
      </c>
      <c r="AL398" s="100" t="e">
        <f>INDEX(Данные!$I$1:$IX$303,Данные!$A60,AL$642+4)-INDEX(Данные!$I$1:$IX$303,Данные!$A60,AL$643+4)</f>
        <v>#VALUE!</v>
      </c>
      <c r="AM398" s="101" t="e">
        <f>INDEX(Данные!$I$1:$IX$303,Данные!$A60,AM$642+5)-INDEX(Данные!$I$1:$IX$303,Данные!$A60,AM$643+5)</f>
        <v>#VALUE!</v>
      </c>
      <c r="AO398" s="61">
        <v>28.5</v>
      </c>
      <c r="AP398" s="62" t="str">
        <f t="shared" si="794"/>
        <v/>
      </c>
      <c r="AQ398" s="63" t="e">
        <f>IF(ISNUMBER(INDEX(Данные!$I$1:$IX$303,Данные!$A60,AQ$642)),INDEX(Данные!$I$1:$IX$303,Данные!$A60,AQ$642)-Данные!$G60-AQ$643+IF($F$3="Использовать поправку",BT398,0),#N/A)</f>
        <v>#N/A</v>
      </c>
      <c r="AR398" s="64" t="e">
        <f>IF(ISNUMBER(INDEX(Данные!$I$1:$IX$303,Данные!$A60,AR$642)),INDEX(Данные!$I$1:$IX$303,Данные!$A60,AR$642)-Данные!$H60-AR$643+IF($F$3="Использовать поправку",BU398,0),#N/A)</f>
        <v>#N/A</v>
      </c>
      <c r="AS398" s="62" t="str">
        <f t="shared" si="795"/>
        <v/>
      </c>
      <c r="AT398" s="63" t="e">
        <f>IF(ISNUMBER(INDEX(Данные!$I$1:$IX$303,Данные!$A60,AT$642)),INDEX(Данные!$I$1:$IX$303,Данные!$A60,AT$642)-Данные!$G60-AT$643+IF($F$4="Использовать поправку",BT398,0),#N/A)</f>
        <v>#N/A</v>
      </c>
      <c r="AU398" s="64" t="e">
        <f>IF(ISNUMBER(INDEX(Данные!$I$1:$IX$303,Данные!$A60,AU$642)),INDEX(Данные!$I$1:$IX$303,Данные!$A60,AU$642)-Данные!$H60-AU$643+IF($F$4="Использовать поправку",BU398,0),#N/A)</f>
        <v>#N/A</v>
      </c>
      <c r="AV398" s="62" t="str">
        <f t="shared" si="796"/>
        <v/>
      </c>
      <c r="AW398" s="63" t="e">
        <f>IF(ISNUMBER(INDEX(Данные!$I$1:$IX$303,Данные!$A60,AW$642)),INDEX(Данные!$I$1:$IX$303,Данные!$A60,AW$642)-Данные!$G60-AW$643+IF($F$5="Использовать поправку",BT398,0),#N/A)</f>
        <v>#N/A</v>
      </c>
      <c r="AX398" s="64" t="e">
        <f>IF(ISNUMBER(INDEX(Данные!$I$1:$IX$303,Данные!$A60,AX$642)),INDEX(Данные!$I$1:$IX$303,Данные!$A60,AX$642)-Данные!$H60-AX$643+IF($F$5="Использовать поправку",BU398,0),#N/A)</f>
        <v>#N/A</v>
      </c>
      <c r="AY398" s="62" t="str">
        <f t="shared" si="797"/>
        <v/>
      </c>
      <c r="AZ398" s="63" t="e">
        <f>IF(ISNUMBER(INDEX(Данные!$I$1:$IX$303,Данные!$A60,AZ$642)),INDEX(Данные!$I$1:$IX$303,Данные!$A60,AZ$642)-Данные!$G60-AZ$643+IF($F$6="Использовать поправку",BT398,0),#N/A)</f>
        <v>#N/A</v>
      </c>
      <c r="BA398" s="64" t="e">
        <f>IF(ISNUMBER(INDEX(Данные!$I$1:$IX$303,Данные!$A60,BA$642)),INDEX(Данные!$I$1:$IX$303,Данные!$A60,BA$642)-Данные!$H60-BA$643+IF($F$6="Использовать поправку",BU398,0),#N/A)</f>
        <v>#N/A</v>
      </c>
      <c r="BB398" s="62" t="str">
        <f t="shared" si="798"/>
        <v/>
      </c>
      <c r="BC398" s="63" t="e">
        <f>IF(ISNUMBER(INDEX(Данные!$I$1:$IX$303,Данные!$A60,BC$642)),INDEX(Данные!$I$1:$IX$303,Данные!$A60,BC$642)-Данные!$G60-BC$643+IF($F$7="Использовать поправку",BT398,0),#N/A)</f>
        <v>#N/A</v>
      </c>
      <c r="BD398" s="64" t="e">
        <f>IF(ISNUMBER(INDEX(Данные!$I$1:$IX$303,Данные!$A60,BD$642)),INDEX(Данные!$I$1:$IX$303,Данные!$A60,BD$642)-Данные!$H60-BD$643+IF($F$7="Использовать поправку",BU398,0),#N/A)</f>
        <v>#N/A</v>
      </c>
      <c r="BE398" s="62" t="str">
        <f t="shared" si="799"/>
        <v/>
      </c>
      <c r="BF398" s="63" t="e">
        <f>IF(ISNUMBER(INDEX(Данные!$I$1:$IX$303,Данные!$A60,BF$642)),INDEX(Данные!$I$1:$IX$303,Данные!$A60,BF$642)-Данные!$G60-BF$643+IF($F$8="Использовать поправку",BT398,0),#N/A)</f>
        <v>#N/A</v>
      </c>
      <c r="BG398" s="64" t="e">
        <f>IF(ISNUMBER(INDEX(Данные!$I$1:$IX$303,Данные!$A60,BG$642)),INDEX(Данные!$I$1:$IX$303,Данные!$A60,BG$642)-Данные!$H60-BG$643+IF($F$8="Использовать поправку",BU398,0),#N/A)</f>
        <v>#N/A</v>
      </c>
      <c r="BH398" s="62" t="str">
        <f t="shared" si="800"/>
        <v/>
      </c>
      <c r="BI398" s="63" t="e">
        <f>IF(ISNUMBER(INDEX(Данные!$I$1:$IX$303,Данные!$A60,BI$642)),INDEX(Данные!$I$1:$IX$303,Данные!$A60,BI$642)-Данные!$G60-BI$643+IF($F$9="Использовать поправку",BT398,0),#N/A)</f>
        <v>#N/A</v>
      </c>
      <c r="BJ398" s="64" t="e">
        <f>IF(ISNUMBER(INDEX(Данные!$I$1:$IX$303,Данные!$A60,BJ$642)),INDEX(Данные!$I$1:$IX$303,Данные!$A60,BJ$642)-Данные!$H60-BJ$643+IF($F$9="Использовать поправку",BU398,0),#N/A)</f>
        <v>#N/A</v>
      </c>
      <c r="BK398" s="62" t="str">
        <f t="shared" si="801"/>
        <v/>
      </c>
      <c r="BL398" s="63" t="e">
        <f>IF(ISNUMBER(INDEX(Данные!$I$1:$IX$303,Данные!$A60,BL$642)),INDEX(Данные!$I$1:$IX$303,Данные!$A60,BL$642)-Данные!$G60-BL$643+IF($F$10="Использовать поправку",BT398,0),#N/A)</f>
        <v>#N/A</v>
      </c>
      <c r="BM398" s="64" t="e">
        <f>IF(ISNUMBER(INDEX(Данные!$I$1:$IX$303,Данные!$A60,BM$642)),INDEX(Данные!$I$1:$IX$303,Данные!$A60,BM$642)-Данные!$H60-BM$643+IF($F$10="Использовать поправку",BU398,0),#N/A)</f>
        <v>#N/A</v>
      </c>
      <c r="BN398" s="62" t="str">
        <f t="shared" si="802"/>
        <v/>
      </c>
      <c r="BO398" s="63" t="e">
        <f>IF(ISNUMBER(INDEX(Данные!$I$1:$IX$303,Данные!$A60,BO$642)),INDEX(Данные!$I$1:$IX$303,Данные!$A60,BO$642)-Данные!$G60-BO$643+IF($F$11="Использовать поправку",BT398,0),#N/A)</f>
        <v>#N/A</v>
      </c>
      <c r="BP398" s="64" t="e">
        <f>IF(ISNUMBER(INDEX(Данные!$I$1:$IX$303,Данные!$A60,BP$642)),INDEX(Данные!$I$1:$IX$303,Данные!$A60,BP$642)-Данные!$H60-BP$643+IF($F$11="Использовать поправку",BU398,0),#N/A)</f>
        <v>#N/A</v>
      </c>
      <c r="BQ398" s="62" t="str">
        <f t="shared" si="803"/>
        <v/>
      </c>
      <c r="BR398" s="63" t="e">
        <f>IF(ISNUMBER(INDEX(Данные!$I$1:$IX$303,Данные!$A60,BR$642)),INDEX(Данные!$I$1:$IX$303,Данные!$A60,BR$642)-Данные!$G60-BR$643+IF($F$12="Использовать поправку",BT398,0),#N/A)</f>
        <v>#N/A</v>
      </c>
      <c r="BS398" s="64" t="e">
        <f>IF(ISNUMBER(INDEX(Данные!$I$1:$IX$303,Данные!$A60,BS$642)),INDEX(Данные!$I$1:$IX$303,Данные!$A60,BS$642)-Данные!$H60-BS$643+IF($F$12="Использовать поправку",BU398,0),#N/A)</f>
        <v>#N/A</v>
      </c>
      <c r="BT398" s="100" t="e">
        <f>INDEX(Данные!$I$1:$IX$303,Данные!$A60,BT$642+8)-INDEX(Данные!$I$1:$IX$303,Данные!$A60,BT$643+8)</f>
        <v>#VALUE!</v>
      </c>
      <c r="BU398" s="101" t="e">
        <f>INDEX(Данные!$I$1:$IX$303,Данные!$A60,BU$642+9)-INDEX(Данные!$I$1:$IX$303,Данные!$A60,BU$643+9)</f>
        <v>#VALUE!</v>
      </c>
    </row>
    <row r="399" spans="7:73" x14ac:dyDescent="0.25">
      <c r="G399" s="61">
        <v>29</v>
      </c>
      <c r="H399" s="62" t="str">
        <f t="shared" si="784"/>
        <v/>
      </c>
      <c r="I399" s="63" t="e">
        <f>IF(ISNUMBER(INDEX(Данные!$I$1:$IX$303,Данные!$A61,I$642)),INDEX(Данные!$I$1:$IX$303,Данные!$A61,I$642)-Данные!$E61+IF($F$3="Использовать поправку",AL399,0),#N/A)</f>
        <v>#N/A</v>
      </c>
      <c r="J399" s="64" t="e">
        <f>IF(ISNUMBER(INDEX(Данные!$I$1:$IX$303,Данные!$A61,J$642)),INDEX(Данные!$I$1:$IX$303,Данные!$A61,J$642)-Данные!$F61+IF($F$3="Использовать поправку",AM399,0),#N/A)</f>
        <v>#N/A</v>
      </c>
      <c r="K399" s="62" t="str">
        <f t="shared" si="785"/>
        <v/>
      </c>
      <c r="L399" s="63" t="e">
        <f>IF(ISNUMBER(INDEX(Данные!$I$1:$IX$303,Данные!$A61,L$642)),INDEX(Данные!$I$1:$IX$303,Данные!$A61,L$642)-Данные!$E61+IF($F$4="Использовать поправку",AL399,0),#N/A)</f>
        <v>#N/A</v>
      </c>
      <c r="M399" s="64" t="e">
        <f>IF(ISNUMBER(INDEX(Данные!$I$1:$IX$303,Данные!$A61,M$642)),INDEX(Данные!$I$1:$IX$303,Данные!$A61,M$642)-Данные!$F61+IF($F$4="Использовать поправку",AM399,0),#N/A)</f>
        <v>#N/A</v>
      </c>
      <c r="N399" s="62" t="str">
        <f t="shared" si="786"/>
        <v/>
      </c>
      <c r="O399" s="63" t="e">
        <f>IF(ISNUMBER(INDEX(Данные!$I$1:$IX$303,Данные!$A61,O$642)),INDEX(Данные!$I$1:$IX$303,Данные!$A61,O$642)-Данные!$E61+IF($F$5="Использовать поправку",AL399,0),#N/A)</f>
        <v>#N/A</v>
      </c>
      <c r="P399" s="64" t="e">
        <f>IF(ISNUMBER(INDEX(Данные!$I$1:$IX$303,Данные!$A61,P$642)),INDEX(Данные!$I$1:$IX$303,Данные!$A61,P$642)-Данные!$F61+IF($F$5="Использовать поправку",AM399,0),#N/A)</f>
        <v>#N/A</v>
      </c>
      <c r="Q399" s="62" t="str">
        <f t="shared" si="787"/>
        <v/>
      </c>
      <c r="R399" s="63" t="e">
        <f>IF(ISNUMBER(INDEX(Данные!$I$1:$IX$303,Данные!$A61,R$642)),INDEX(Данные!$I$1:$IX$303,Данные!$A61,R$642)-Данные!$E61+IF($F$6="Использовать поправку",AL399,0),#N/A)</f>
        <v>#N/A</v>
      </c>
      <c r="S399" s="64" t="e">
        <f>IF(ISNUMBER(INDEX(Данные!$I$1:$IX$303,Данные!$A61,S$642)),INDEX(Данные!$I$1:$IX$303,Данные!$A61,S$642)-Данные!$F61+IF($F$6="Использовать поправку",AM399,0),#N/A)</f>
        <v>#N/A</v>
      </c>
      <c r="T399" s="62" t="str">
        <f t="shared" si="788"/>
        <v/>
      </c>
      <c r="U399" s="63" t="e">
        <f>IF(ISNUMBER(INDEX(Данные!$I$1:$IX$303,Данные!$A61,U$642)),INDEX(Данные!$I$1:$IX$303,Данные!$A61,U$642)-Данные!$E61+IF($F$7="Использовать поправку",AL399,0),#N/A)</f>
        <v>#N/A</v>
      </c>
      <c r="V399" s="64" t="e">
        <f>IF(ISNUMBER(INDEX(Данные!$I$1:$IX$303,Данные!$A61,V$642)),INDEX(Данные!$I$1:$IX$303,Данные!$A61,V$642)-Данные!$F61+IF($F$7="Использовать поправку",AM399,0),#N/A)</f>
        <v>#N/A</v>
      </c>
      <c r="W399" s="62" t="str">
        <f t="shared" si="789"/>
        <v/>
      </c>
      <c r="X399" s="63" t="e">
        <f>IF(ISNUMBER(INDEX(Данные!$I$1:$IX$303,Данные!$A61,X$642)),INDEX(Данные!$I$1:$IX$303,Данные!$A61,X$642)-Данные!$E61+IF($F$8="Использовать поправку",AL399,0),#N/A)</f>
        <v>#N/A</v>
      </c>
      <c r="Y399" s="64" t="e">
        <f>IF(ISNUMBER(INDEX(Данные!$I$1:$IX$303,Данные!$A61,Y$642)),INDEX(Данные!$I$1:$IX$303,Данные!$A61,Y$642)-Данные!$F61+IF($F$8="Использовать поправку",AM399,0),#N/A)</f>
        <v>#N/A</v>
      </c>
      <c r="Z399" s="62" t="str">
        <f t="shared" si="790"/>
        <v/>
      </c>
      <c r="AA399" s="63" t="e">
        <f>IF(ISNUMBER(INDEX(Данные!$I$1:$IX$303,Данные!$A61,AA$642)),INDEX(Данные!$I$1:$IX$303,Данные!$A61,AA$642)-Данные!$E61+IF($F$9="Использовать поправку",AL399,0),#N/A)</f>
        <v>#N/A</v>
      </c>
      <c r="AB399" s="64" t="e">
        <f>IF(ISNUMBER(INDEX(Данные!$I$1:$IX$303,Данные!$A61,AB$642)),INDEX(Данные!$I$1:$IX$303,Данные!$A61,AB$642)-Данные!$F61+IF($F$9="Использовать поправку",AM399,0),#N/A)</f>
        <v>#N/A</v>
      </c>
      <c r="AC399" s="62" t="str">
        <f t="shared" si="791"/>
        <v/>
      </c>
      <c r="AD399" s="63" t="e">
        <f>IF(ISNUMBER(INDEX(Данные!$I$1:$IX$303,Данные!$A61,AD$642)),INDEX(Данные!$I$1:$IX$303,Данные!$A61,AD$642)-Данные!$E61+IF($F$10="Использовать поправку",AL399,0),#N/A)</f>
        <v>#N/A</v>
      </c>
      <c r="AE399" s="64" t="e">
        <f>IF(ISNUMBER(INDEX(Данные!$I$1:$IX$303,Данные!$A61,AE$642)),INDEX(Данные!$I$1:$IX$303,Данные!$A61,AE$642)-Данные!$F61+IF($F$10="Использовать поправку",AM399,0),#N/A)</f>
        <v>#N/A</v>
      </c>
      <c r="AF399" s="62" t="str">
        <f t="shared" si="792"/>
        <v/>
      </c>
      <c r="AG399" s="63" t="e">
        <f>IF(ISNUMBER(INDEX(Данные!$I$1:$IX$303,Данные!$A61,AG$642)),INDEX(Данные!$I$1:$IX$303,Данные!$A61,AG$642)-Данные!$E61+IF($F$11="Использовать поправку",AL399,0),#N/A)</f>
        <v>#N/A</v>
      </c>
      <c r="AH399" s="64" t="e">
        <f>IF(ISNUMBER(INDEX(Данные!$I$1:$IX$303,Данные!$A61,AH$642)),INDEX(Данные!$I$1:$IX$303,Данные!$A61,AH$642)-Данные!$F61+IF($F$11="Использовать поправку",AM399,0),#N/A)</f>
        <v>#N/A</v>
      </c>
      <c r="AI399" s="62" t="str">
        <f t="shared" si="793"/>
        <v/>
      </c>
      <c r="AJ399" s="63" t="e">
        <f>IF(ISNUMBER(INDEX(Данные!$I$1:$IX$303,Данные!$A61,AJ$642)),INDEX(Данные!$I$1:$IX$303,Данные!$A61,AJ$642)-Данные!$E61+IF($F$12="Использовать поправку",AL399,0),#N/A)</f>
        <v>#N/A</v>
      </c>
      <c r="AK399" s="96" t="e">
        <f>IF(ISNUMBER(INDEX(Данные!$I$1:$IX$303,Данные!$A61,AK$642)),INDEX(Данные!$I$1:$IX$303,Данные!$A61,AK$642)-Данные!$F61+IF($F$12="Использовать поправку",AM399,0),#N/A)</f>
        <v>#N/A</v>
      </c>
      <c r="AL399" s="100" t="e">
        <f>INDEX(Данные!$I$1:$IX$303,Данные!$A61,AL$642+4)-INDEX(Данные!$I$1:$IX$303,Данные!$A61,AL$643+4)</f>
        <v>#VALUE!</v>
      </c>
      <c r="AM399" s="101" t="e">
        <f>INDEX(Данные!$I$1:$IX$303,Данные!$A61,AM$642+5)-INDEX(Данные!$I$1:$IX$303,Данные!$A61,AM$643+5)</f>
        <v>#VALUE!</v>
      </c>
      <c r="AO399" s="61">
        <v>29</v>
      </c>
      <c r="AP399" s="62" t="str">
        <f t="shared" si="794"/>
        <v/>
      </c>
      <c r="AQ399" s="63" t="e">
        <f>IF(ISNUMBER(INDEX(Данные!$I$1:$IX$303,Данные!$A61,AQ$642)),INDEX(Данные!$I$1:$IX$303,Данные!$A61,AQ$642)-Данные!$G61-AQ$643+IF($F$3="Использовать поправку",BT399,0),#N/A)</f>
        <v>#N/A</v>
      </c>
      <c r="AR399" s="64" t="e">
        <f>IF(ISNUMBER(INDEX(Данные!$I$1:$IX$303,Данные!$A61,AR$642)),INDEX(Данные!$I$1:$IX$303,Данные!$A61,AR$642)-Данные!$H61-AR$643+IF($F$3="Использовать поправку",BU399,0),#N/A)</f>
        <v>#N/A</v>
      </c>
      <c r="AS399" s="62" t="str">
        <f t="shared" si="795"/>
        <v/>
      </c>
      <c r="AT399" s="63" t="e">
        <f>IF(ISNUMBER(INDEX(Данные!$I$1:$IX$303,Данные!$A61,AT$642)),INDEX(Данные!$I$1:$IX$303,Данные!$A61,AT$642)-Данные!$G61-AT$643+IF($F$4="Использовать поправку",BT399,0),#N/A)</f>
        <v>#N/A</v>
      </c>
      <c r="AU399" s="64" t="e">
        <f>IF(ISNUMBER(INDEX(Данные!$I$1:$IX$303,Данные!$A61,AU$642)),INDEX(Данные!$I$1:$IX$303,Данные!$A61,AU$642)-Данные!$H61-AU$643+IF($F$4="Использовать поправку",BU399,0),#N/A)</f>
        <v>#N/A</v>
      </c>
      <c r="AV399" s="62" t="str">
        <f t="shared" si="796"/>
        <v/>
      </c>
      <c r="AW399" s="63" t="e">
        <f>IF(ISNUMBER(INDEX(Данные!$I$1:$IX$303,Данные!$A61,AW$642)),INDEX(Данные!$I$1:$IX$303,Данные!$A61,AW$642)-Данные!$G61-AW$643+IF($F$5="Использовать поправку",BT399,0),#N/A)</f>
        <v>#N/A</v>
      </c>
      <c r="AX399" s="64" t="e">
        <f>IF(ISNUMBER(INDEX(Данные!$I$1:$IX$303,Данные!$A61,AX$642)),INDEX(Данные!$I$1:$IX$303,Данные!$A61,AX$642)-Данные!$H61-AX$643+IF($F$5="Использовать поправку",BU399,0),#N/A)</f>
        <v>#N/A</v>
      </c>
      <c r="AY399" s="62" t="str">
        <f t="shared" si="797"/>
        <v/>
      </c>
      <c r="AZ399" s="63" t="e">
        <f>IF(ISNUMBER(INDEX(Данные!$I$1:$IX$303,Данные!$A61,AZ$642)),INDEX(Данные!$I$1:$IX$303,Данные!$A61,AZ$642)-Данные!$G61-AZ$643+IF($F$6="Использовать поправку",BT399,0),#N/A)</f>
        <v>#N/A</v>
      </c>
      <c r="BA399" s="64" t="e">
        <f>IF(ISNUMBER(INDEX(Данные!$I$1:$IX$303,Данные!$A61,BA$642)),INDEX(Данные!$I$1:$IX$303,Данные!$A61,BA$642)-Данные!$H61-BA$643+IF($F$6="Использовать поправку",BU399,0),#N/A)</f>
        <v>#N/A</v>
      </c>
      <c r="BB399" s="62" t="str">
        <f t="shared" si="798"/>
        <v/>
      </c>
      <c r="BC399" s="63" t="e">
        <f>IF(ISNUMBER(INDEX(Данные!$I$1:$IX$303,Данные!$A61,BC$642)),INDEX(Данные!$I$1:$IX$303,Данные!$A61,BC$642)-Данные!$G61-BC$643+IF($F$7="Использовать поправку",BT399,0),#N/A)</f>
        <v>#N/A</v>
      </c>
      <c r="BD399" s="64" t="e">
        <f>IF(ISNUMBER(INDEX(Данные!$I$1:$IX$303,Данные!$A61,BD$642)),INDEX(Данные!$I$1:$IX$303,Данные!$A61,BD$642)-Данные!$H61-BD$643+IF($F$7="Использовать поправку",BU399,0),#N/A)</f>
        <v>#N/A</v>
      </c>
      <c r="BE399" s="62" t="str">
        <f t="shared" si="799"/>
        <v/>
      </c>
      <c r="BF399" s="63" t="e">
        <f>IF(ISNUMBER(INDEX(Данные!$I$1:$IX$303,Данные!$A61,BF$642)),INDEX(Данные!$I$1:$IX$303,Данные!$A61,BF$642)-Данные!$G61-BF$643+IF($F$8="Использовать поправку",BT399,0),#N/A)</f>
        <v>#N/A</v>
      </c>
      <c r="BG399" s="64" t="e">
        <f>IF(ISNUMBER(INDEX(Данные!$I$1:$IX$303,Данные!$A61,BG$642)),INDEX(Данные!$I$1:$IX$303,Данные!$A61,BG$642)-Данные!$H61-BG$643+IF($F$8="Использовать поправку",BU399,0),#N/A)</f>
        <v>#N/A</v>
      </c>
      <c r="BH399" s="62" t="str">
        <f t="shared" si="800"/>
        <v/>
      </c>
      <c r="BI399" s="63" t="e">
        <f>IF(ISNUMBER(INDEX(Данные!$I$1:$IX$303,Данные!$A61,BI$642)),INDEX(Данные!$I$1:$IX$303,Данные!$A61,BI$642)-Данные!$G61-BI$643+IF($F$9="Использовать поправку",BT399,0),#N/A)</f>
        <v>#N/A</v>
      </c>
      <c r="BJ399" s="64" t="e">
        <f>IF(ISNUMBER(INDEX(Данные!$I$1:$IX$303,Данные!$A61,BJ$642)),INDEX(Данные!$I$1:$IX$303,Данные!$A61,BJ$642)-Данные!$H61-BJ$643+IF($F$9="Использовать поправку",BU399,0),#N/A)</f>
        <v>#N/A</v>
      </c>
      <c r="BK399" s="62" t="str">
        <f t="shared" si="801"/>
        <v/>
      </c>
      <c r="BL399" s="63" t="e">
        <f>IF(ISNUMBER(INDEX(Данные!$I$1:$IX$303,Данные!$A61,BL$642)),INDEX(Данные!$I$1:$IX$303,Данные!$A61,BL$642)-Данные!$G61-BL$643+IF($F$10="Использовать поправку",BT399,0),#N/A)</f>
        <v>#N/A</v>
      </c>
      <c r="BM399" s="64" t="e">
        <f>IF(ISNUMBER(INDEX(Данные!$I$1:$IX$303,Данные!$A61,BM$642)),INDEX(Данные!$I$1:$IX$303,Данные!$A61,BM$642)-Данные!$H61-BM$643+IF($F$10="Использовать поправку",BU399,0),#N/A)</f>
        <v>#N/A</v>
      </c>
      <c r="BN399" s="62" t="str">
        <f t="shared" si="802"/>
        <v/>
      </c>
      <c r="BO399" s="63" t="e">
        <f>IF(ISNUMBER(INDEX(Данные!$I$1:$IX$303,Данные!$A61,BO$642)),INDEX(Данные!$I$1:$IX$303,Данные!$A61,BO$642)-Данные!$G61-BO$643+IF($F$11="Использовать поправку",BT399,0),#N/A)</f>
        <v>#N/A</v>
      </c>
      <c r="BP399" s="64" t="e">
        <f>IF(ISNUMBER(INDEX(Данные!$I$1:$IX$303,Данные!$A61,BP$642)),INDEX(Данные!$I$1:$IX$303,Данные!$A61,BP$642)-Данные!$H61-BP$643+IF($F$11="Использовать поправку",BU399,0),#N/A)</f>
        <v>#N/A</v>
      </c>
      <c r="BQ399" s="62" t="str">
        <f t="shared" si="803"/>
        <v/>
      </c>
      <c r="BR399" s="63" t="e">
        <f>IF(ISNUMBER(INDEX(Данные!$I$1:$IX$303,Данные!$A61,BR$642)),INDEX(Данные!$I$1:$IX$303,Данные!$A61,BR$642)-Данные!$G61-BR$643+IF($F$12="Использовать поправку",BT399,0),#N/A)</f>
        <v>#N/A</v>
      </c>
      <c r="BS399" s="64" t="e">
        <f>IF(ISNUMBER(INDEX(Данные!$I$1:$IX$303,Данные!$A61,BS$642)),INDEX(Данные!$I$1:$IX$303,Данные!$A61,BS$642)-Данные!$H61-BS$643+IF($F$12="Использовать поправку",BU399,0),#N/A)</f>
        <v>#N/A</v>
      </c>
      <c r="BT399" s="100" t="e">
        <f>INDEX(Данные!$I$1:$IX$303,Данные!$A61,BT$642+8)-INDEX(Данные!$I$1:$IX$303,Данные!$A61,BT$643+8)</f>
        <v>#VALUE!</v>
      </c>
      <c r="BU399" s="101" t="e">
        <f>INDEX(Данные!$I$1:$IX$303,Данные!$A61,BU$642+9)-INDEX(Данные!$I$1:$IX$303,Данные!$A61,BU$643+9)</f>
        <v>#VALUE!</v>
      </c>
    </row>
    <row r="400" spans="7:73" x14ac:dyDescent="0.25">
      <c r="G400" s="61">
        <v>29.5</v>
      </c>
      <c r="H400" s="62" t="str">
        <f t="shared" si="784"/>
        <v/>
      </c>
      <c r="I400" s="63" t="e">
        <f>IF(ISNUMBER(INDEX(Данные!$I$1:$IX$303,Данные!$A62,I$642)),INDEX(Данные!$I$1:$IX$303,Данные!$A62,I$642)-Данные!$E62+IF($F$3="Использовать поправку",AL400,0),#N/A)</f>
        <v>#N/A</v>
      </c>
      <c r="J400" s="64" t="e">
        <f>IF(ISNUMBER(INDEX(Данные!$I$1:$IX$303,Данные!$A62,J$642)),INDEX(Данные!$I$1:$IX$303,Данные!$A62,J$642)-Данные!$F62+IF($F$3="Использовать поправку",AM400,0),#N/A)</f>
        <v>#N/A</v>
      </c>
      <c r="K400" s="62" t="str">
        <f t="shared" si="785"/>
        <v/>
      </c>
      <c r="L400" s="63" t="e">
        <f>IF(ISNUMBER(INDEX(Данные!$I$1:$IX$303,Данные!$A62,L$642)),INDEX(Данные!$I$1:$IX$303,Данные!$A62,L$642)-Данные!$E62+IF($F$4="Использовать поправку",AL400,0),#N/A)</f>
        <v>#N/A</v>
      </c>
      <c r="M400" s="64" t="e">
        <f>IF(ISNUMBER(INDEX(Данные!$I$1:$IX$303,Данные!$A62,M$642)),INDEX(Данные!$I$1:$IX$303,Данные!$A62,M$642)-Данные!$F62+IF($F$4="Использовать поправку",AM400,0),#N/A)</f>
        <v>#N/A</v>
      </c>
      <c r="N400" s="62" t="str">
        <f t="shared" si="786"/>
        <v/>
      </c>
      <c r="O400" s="63" t="e">
        <f>IF(ISNUMBER(INDEX(Данные!$I$1:$IX$303,Данные!$A62,O$642)),INDEX(Данные!$I$1:$IX$303,Данные!$A62,O$642)-Данные!$E62+IF($F$5="Использовать поправку",AL400,0),#N/A)</f>
        <v>#N/A</v>
      </c>
      <c r="P400" s="64" t="e">
        <f>IF(ISNUMBER(INDEX(Данные!$I$1:$IX$303,Данные!$A62,P$642)),INDEX(Данные!$I$1:$IX$303,Данные!$A62,P$642)-Данные!$F62+IF($F$5="Использовать поправку",AM400,0),#N/A)</f>
        <v>#N/A</v>
      </c>
      <c r="Q400" s="62" t="str">
        <f t="shared" si="787"/>
        <v/>
      </c>
      <c r="R400" s="63" t="e">
        <f>IF(ISNUMBER(INDEX(Данные!$I$1:$IX$303,Данные!$A62,R$642)),INDEX(Данные!$I$1:$IX$303,Данные!$A62,R$642)-Данные!$E62+IF($F$6="Использовать поправку",AL400,0),#N/A)</f>
        <v>#N/A</v>
      </c>
      <c r="S400" s="64" t="e">
        <f>IF(ISNUMBER(INDEX(Данные!$I$1:$IX$303,Данные!$A62,S$642)),INDEX(Данные!$I$1:$IX$303,Данные!$A62,S$642)-Данные!$F62+IF($F$6="Использовать поправку",AM400,0),#N/A)</f>
        <v>#N/A</v>
      </c>
      <c r="T400" s="62" t="str">
        <f t="shared" si="788"/>
        <v/>
      </c>
      <c r="U400" s="63" t="e">
        <f>IF(ISNUMBER(INDEX(Данные!$I$1:$IX$303,Данные!$A62,U$642)),INDEX(Данные!$I$1:$IX$303,Данные!$A62,U$642)-Данные!$E62+IF($F$7="Использовать поправку",AL400,0),#N/A)</f>
        <v>#N/A</v>
      </c>
      <c r="V400" s="64" t="e">
        <f>IF(ISNUMBER(INDEX(Данные!$I$1:$IX$303,Данные!$A62,V$642)),INDEX(Данные!$I$1:$IX$303,Данные!$A62,V$642)-Данные!$F62+IF($F$7="Использовать поправку",AM400,0),#N/A)</f>
        <v>#N/A</v>
      </c>
      <c r="W400" s="62" t="str">
        <f t="shared" si="789"/>
        <v/>
      </c>
      <c r="X400" s="63" t="e">
        <f>IF(ISNUMBER(INDEX(Данные!$I$1:$IX$303,Данные!$A62,X$642)),INDEX(Данные!$I$1:$IX$303,Данные!$A62,X$642)-Данные!$E62+IF($F$8="Использовать поправку",AL400,0),#N/A)</f>
        <v>#N/A</v>
      </c>
      <c r="Y400" s="64" t="e">
        <f>IF(ISNUMBER(INDEX(Данные!$I$1:$IX$303,Данные!$A62,Y$642)),INDEX(Данные!$I$1:$IX$303,Данные!$A62,Y$642)-Данные!$F62+IF($F$8="Использовать поправку",AM400,0),#N/A)</f>
        <v>#N/A</v>
      </c>
      <c r="Z400" s="62" t="str">
        <f t="shared" si="790"/>
        <v/>
      </c>
      <c r="AA400" s="63" t="e">
        <f>IF(ISNUMBER(INDEX(Данные!$I$1:$IX$303,Данные!$A62,AA$642)),INDEX(Данные!$I$1:$IX$303,Данные!$A62,AA$642)-Данные!$E62+IF($F$9="Использовать поправку",AL400,0),#N/A)</f>
        <v>#N/A</v>
      </c>
      <c r="AB400" s="64" t="e">
        <f>IF(ISNUMBER(INDEX(Данные!$I$1:$IX$303,Данные!$A62,AB$642)),INDEX(Данные!$I$1:$IX$303,Данные!$A62,AB$642)-Данные!$F62+IF($F$9="Использовать поправку",AM400,0),#N/A)</f>
        <v>#N/A</v>
      </c>
      <c r="AC400" s="62" t="str">
        <f t="shared" si="791"/>
        <v/>
      </c>
      <c r="AD400" s="63" t="e">
        <f>IF(ISNUMBER(INDEX(Данные!$I$1:$IX$303,Данные!$A62,AD$642)),INDEX(Данные!$I$1:$IX$303,Данные!$A62,AD$642)-Данные!$E62+IF($F$10="Использовать поправку",AL400,0),#N/A)</f>
        <v>#N/A</v>
      </c>
      <c r="AE400" s="64" t="e">
        <f>IF(ISNUMBER(INDEX(Данные!$I$1:$IX$303,Данные!$A62,AE$642)),INDEX(Данные!$I$1:$IX$303,Данные!$A62,AE$642)-Данные!$F62+IF($F$10="Использовать поправку",AM400,0),#N/A)</f>
        <v>#N/A</v>
      </c>
      <c r="AF400" s="62" t="str">
        <f t="shared" si="792"/>
        <v/>
      </c>
      <c r="AG400" s="63" t="e">
        <f>IF(ISNUMBER(INDEX(Данные!$I$1:$IX$303,Данные!$A62,AG$642)),INDEX(Данные!$I$1:$IX$303,Данные!$A62,AG$642)-Данные!$E62+IF($F$11="Использовать поправку",AL400,0),#N/A)</f>
        <v>#N/A</v>
      </c>
      <c r="AH400" s="64" t="e">
        <f>IF(ISNUMBER(INDEX(Данные!$I$1:$IX$303,Данные!$A62,AH$642)),INDEX(Данные!$I$1:$IX$303,Данные!$A62,AH$642)-Данные!$F62+IF($F$11="Использовать поправку",AM400,0),#N/A)</f>
        <v>#N/A</v>
      </c>
      <c r="AI400" s="62" t="str">
        <f t="shared" si="793"/>
        <v/>
      </c>
      <c r="AJ400" s="63" t="e">
        <f>IF(ISNUMBER(INDEX(Данные!$I$1:$IX$303,Данные!$A62,AJ$642)),INDEX(Данные!$I$1:$IX$303,Данные!$A62,AJ$642)-Данные!$E62+IF($F$12="Использовать поправку",AL400,0),#N/A)</f>
        <v>#N/A</v>
      </c>
      <c r="AK400" s="96" t="e">
        <f>IF(ISNUMBER(INDEX(Данные!$I$1:$IX$303,Данные!$A62,AK$642)),INDEX(Данные!$I$1:$IX$303,Данные!$A62,AK$642)-Данные!$F62+IF($F$12="Использовать поправку",AM400,0),#N/A)</f>
        <v>#N/A</v>
      </c>
      <c r="AL400" s="100" t="e">
        <f>INDEX(Данные!$I$1:$IX$303,Данные!$A62,AL$642+4)-INDEX(Данные!$I$1:$IX$303,Данные!$A62,AL$643+4)</f>
        <v>#VALUE!</v>
      </c>
      <c r="AM400" s="101" t="e">
        <f>INDEX(Данные!$I$1:$IX$303,Данные!$A62,AM$642+5)-INDEX(Данные!$I$1:$IX$303,Данные!$A62,AM$643+5)</f>
        <v>#VALUE!</v>
      </c>
      <c r="AO400" s="61">
        <v>29.5</v>
      </c>
      <c r="AP400" s="62" t="str">
        <f t="shared" si="794"/>
        <v/>
      </c>
      <c r="AQ400" s="63" t="e">
        <f>IF(ISNUMBER(INDEX(Данные!$I$1:$IX$303,Данные!$A62,AQ$642)),INDEX(Данные!$I$1:$IX$303,Данные!$A62,AQ$642)-Данные!$G62-AQ$643+IF($F$3="Использовать поправку",BT400,0),#N/A)</f>
        <v>#N/A</v>
      </c>
      <c r="AR400" s="64" t="e">
        <f>IF(ISNUMBER(INDEX(Данные!$I$1:$IX$303,Данные!$A62,AR$642)),INDEX(Данные!$I$1:$IX$303,Данные!$A62,AR$642)-Данные!$H62-AR$643+IF($F$3="Использовать поправку",BU400,0),#N/A)</f>
        <v>#N/A</v>
      </c>
      <c r="AS400" s="62" t="str">
        <f t="shared" si="795"/>
        <v/>
      </c>
      <c r="AT400" s="63" t="e">
        <f>IF(ISNUMBER(INDEX(Данные!$I$1:$IX$303,Данные!$A62,AT$642)),INDEX(Данные!$I$1:$IX$303,Данные!$A62,AT$642)-Данные!$G62-AT$643+IF($F$4="Использовать поправку",BT400,0),#N/A)</f>
        <v>#N/A</v>
      </c>
      <c r="AU400" s="64" t="e">
        <f>IF(ISNUMBER(INDEX(Данные!$I$1:$IX$303,Данные!$A62,AU$642)),INDEX(Данные!$I$1:$IX$303,Данные!$A62,AU$642)-Данные!$H62-AU$643+IF($F$4="Использовать поправку",BU400,0),#N/A)</f>
        <v>#N/A</v>
      </c>
      <c r="AV400" s="62" t="str">
        <f t="shared" si="796"/>
        <v/>
      </c>
      <c r="AW400" s="63" t="e">
        <f>IF(ISNUMBER(INDEX(Данные!$I$1:$IX$303,Данные!$A62,AW$642)),INDEX(Данные!$I$1:$IX$303,Данные!$A62,AW$642)-Данные!$G62-AW$643+IF($F$5="Использовать поправку",BT400,0),#N/A)</f>
        <v>#N/A</v>
      </c>
      <c r="AX400" s="64" t="e">
        <f>IF(ISNUMBER(INDEX(Данные!$I$1:$IX$303,Данные!$A62,AX$642)),INDEX(Данные!$I$1:$IX$303,Данные!$A62,AX$642)-Данные!$H62-AX$643+IF($F$5="Использовать поправку",BU400,0),#N/A)</f>
        <v>#N/A</v>
      </c>
      <c r="AY400" s="62" t="str">
        <f t="shared" si="797"/>
        <v/>
      </c>
      <c r="AZ400" s="63" t="e">
        <f>IF(ISNUMBER(INDEX(Данные!$I$1:$IX$303,Данные!$A62,AZ$642)),INDEX(Данные!$I$1:$IX$303,Данные!$A62,AZ$642)-Данные!$G62-AZ$643+IF($F$6="Использовать поправку",BT400,0),#N/A)</f>
        <v>#N/A</v>
      </c>
      <c r="BA400" s="64" t="e">
        <f>IF(ISNUMBER(INDEX(Данные!$I$1:$IX$303,Данные!$A62,BA$642)),INDEX(Данные!$I$1:$IX$303,Данные!$A62,BA$642)-Данные!$H62-BA$643+IF($F$6="Использовать поправку",BU400,0),#N/A)</f>
        <v>#N/A</v>
      </c>
      <c r="BB400" s="62" t="str">
        <f t="shared" si="798"/>
        <v/>
      </c>
      <c r="BC400" s="63" t="e">
        <f>IF(ISNUMBER(INDEX(Данные!$I$1:$IX$303,Данные!$A62,BC$642)),INDEX(Данные!$I$1:$IX$303,Данные!$A62,BC$642)-Данные!$G62-BC$643+IF($F$7="Использовать поправку",BT400,0),#N/A)</f>
        <v>#N/A</v>
      </c>
      <c r="BD400" s="64" t="e">
        <f>IF(ISNUMBER(INDEX(Данные!$I$1:$IX$303,Данные!$A62,BD$642)),INDEX(Данные!$I$1:$IX$303,Данные!$A62,BD$642)-Данные!$H62-BD$643+IF($F$7="Использовать поправку",BU400,0),#N/A)</f>
        <v>#N/A</v>
      </c>
      <c r="BE400" s="62" t="str">
        <f t="shared" si="799"/>
        <v/>
      </c>
      <c r="BF400" s="63" t="e">
        <f>IF(ISNUMBER(INDEX(Данные!$I$1:$IX$303,Данные!$A62,BF$642)),INDEX(Данные!$I$1:$IX$303,Данные!$A62,BF$642)-Данные!$G62-BF$643+IF($F$8="Использовать поправку",BT400,0),#N/A)</f>
        <v>#N/A</v>
      </c>
      <c r="BG400" s="64" t="e">
        <f>IF(ISNUMBER(INDEX(Данные!$I$1:$IX$303,Данные!$A62,BG$642)),INDEX(Данные!$I$1:$IX$303,Данные!$A62,BG$642)-Данные!$H62-BG$643+IF($F$8="Использовать поправку",BU400,0),#N/A)</f>
        <v>#N/A</v>
      </c>
      <c r="BH400" s="62" t="str">
        <f t="shared" si="800"/>
        <v/>
      </c>
      <c r="BI400" s="63" t="e">
        <f>IF(ISNUMBER(INDEX(Данные!$I$1:$IX$303,Данные!$A62,BI$642)),INDEX(Данные!$I$1:$IX$303,Данные!$A62,BI$642)-Данные!$G62-BI$643+IF($F$9="Использовать поправку",BT400,0),#N/A)</f>
        <v>#N/A</v>
      </c>
      <c r="BJ400" s="64" t="e">
        <f>IF(ISNUMBER(INDEX(Данные!$I$1:$IX$303,Данные!$A62,BJ$642)),INDEX(Данные!$I$1:$IX$303,Данные!$A62,BJ$642)-Данные!$H62-BJ$643+IF($F$9="Использовать поправку",BU400,0),#N/A)</f>
        <v>#N/A</v>
      </c>
      <c r="BK400" s="62" t="str">
        <f t="shared" si="801"/>
        <v/>
      </c>
      <c r="BL400" s="63" t="e">
        <f>IF(ISNUMBER(INDEX(Данные!$I$1:$IX$303,Данные!$A62,BL$642)),INDEX(Данные!$I$1:$IX$303,Данные!$A62,BL$642)-Данные!$G62-BL$643+IF($F$10="Использовать поправку",BT400,0),#N/A)</f>
        <v>#N/A</v>
      </c>
      <c r="BM400" s="64" t="e">
        <f>IF(ISNUMBER(INDEX(Данные!$I$1:$IX$303,Данные!$A62,BM$642)),INDEX(Данные!$I$1:$IX$303,Данные!$A62,BM$642)-Данные!$H62-BM$643+IF($F$10="Использовать поправку",BU400,0),#N/A)</f>
        <v>#N/A</v>
      </c>
      <c r="BN400" s="62" t="str">
        <f t="shared" si="802"/>
        <v/>
      </c>
      <c r="BO400" s="63" t="e">
        <f>IF(ISNUMBER(INDEX(Данные!$I$1:$IX$303,Данные!$A62,BO$642)),INDEX(Данные!$I$1:$IX$303,Данные!$A62,BO$642)-Данные!$G62-BO$643+IF($F$11="Использовать поправку",BT400,0),#N/A)</f>
        <v>#N/A</v>
      </c>
      <c r="BP400" s="64" t="e">
        <f>IF(ISNUMBER(INDEX(Данные!$I$1:$IX$303,Данные!$A62,BP$642)),INDEX(Данные!$I$1:$IX$303,Данные!$A62,BP$642)-Данные!$H62-BP$643+IF($F$11="Использовать поправку",BU400,0),#N/A)</f>
        <v>#N/A</v>
      </c>
      <c r="BQ400" s="62" t="str">
        <f t="shared" si="803"/>
        <v/>
      </c>
      <c r="BR400" s="63" t="e">
        <f>IF(ISNUMBER(INDEX(Данные!$I$1:$IX$303,Данные!$A62,BR$642)),INDEX(Данные!$I$1:$IX$303,Данные!$A62,BR$642)-Данные!$G62-BR$643+IF($F$12="Использовать поправку",BT400,0),#N/A)</f>
        <v>#N/A</v>
      </c>
      <c r="BS400" s="64" t="e">
        <f>IF(ISNUMBER(INDEX(Данные!$I$1:$IX$303,Данные!$A62,BS$642)),INDEX(Данные!$I$1:$IX$303,Данные!$A62,BS$642)-Данные!$H62-BS$643+IF($F$12="Использовать поправку",BU400,0),#N/A)</f>
        <v>#N/A</v>
      </c>
      <c r="BT400" s="100" t="e">
        <f>INDEX(Данные!$I$1:$IX$303,Данные!$A62,BT$642+8)-INDEX(Данные!$I$1:$IX$303,Данные!$A62,BT$643+8)</f>
        <v>#VALUE!</v>
      </c>
      <c r="BU400" s="101" t="e">
        <f>INDEX(Данные!$I$1:$IX$303,Данные!$A62,BU$642+9)-INDEX(Данные!$I$1:$IX$303,Данные!$A62,BU$643+9)</f>
        <v>#VALUE!</v>
      </c>
    </row>
    <row r="401" spans="7:73" x14ac:dyDescent="0.25">
      <c r="G401" s="61">
        <v>30</v>
      </c>
      <c r="H401" s="62" t="str">
        <f t="shared" si="784"/>
        <v/>
      </c>
      <c r="I401" s="63" t="e">
        <f>IF(ISNUMBER(INDEX(Данные!$I$1:$IX$303,Данные!$A63,I$642)),INDEX(Данные!$I$1:$IX$303,Данные!$A63,I$642)-Данные!$E63+IF($F$3="Использовать поправку",AL401,0),#N/A)</f>
        <v>#N/A</v>
      </c>
      <c r="J401" s="64" t="e">
        <f>IF(ISNUMBER(INDEX(Данные!$I$1:$IX$303,Данные!$A63,J$642)),INDEX(Данные!$I$1:$IX$303,Данные!$A63,J$642)-Данные!$F63+IF($F$3="Использовать поправку",AM401,0),#N/A)</f>
        <v>#N/A</v>
      </c>
      <c r="K401" s="62" t="str">
        <f t="shared" si="785"/>
        <v/>
      </c>
      <c r="L401" s="63" t="e">
        <f>IF(ISNUMBER(INDEX(Данные!$I$1:$IX$303,Данные!$A63,L$642)),INDEX(Данные!$I$1:$IX$303,Данные!$A63,L$642)-Данные!$E63+IF($F$4="Использовать поправку",AL401,0),#N/A)</f>
        <v>#N/A</v>
      </c>
      <c r="M401" s="64" t="e">
        <f>IF(ISNUMBER(INDEX(Данные!$I$1:$IX$303,Данные!$A63,M$642)),INDEX(Данные!$I$1:$IX$303,Данные!$A63,M$642)-Данные!$F63+IF($F$4="Использовать поправку",AM401,0),#N/A)</f>
        <v>#N/A</v>
      </c>
      <c r="N401" s="62" t="str">
        <f t="shared" si="786"/>
        <v/>
      </c>
      <c r="O401" s="63" t="e">
        <f>IF(ISNUMBER(INDEX(Данные!$I$1:$IX$303,Данные!$A63,O$642)),INDEX(Данные!$I$1:$IX$303,Данные!$A63,O$642)-Данные!$E63+IF($F$5="Использовать поправку",AL401,0),#N/A)</f>
        <v>#N/A</v>
      </c>
      <c r="P401" s="64" t="e">
        <f>IF(ISNUMBER(INDEX(Данные!$I$1:$IX$303,Данные!$A63,P$642)),INDEX(Данные!$I$1:$IX$303,Данные!$A63,P$642)-Данные!$F63+IF($F$5="Использовать поправку",AM401,0),#N/A)</f>
        <v>#N/A</v>
      </c>
      <c r="Q401" s="62" t="str">
        <f t="shared" si="787"/>
        <v/>
      </c>
      <c r="R401" s="63" t="e">
        <f>IF(ISNUMBER(INDEX(Данные!$I$1:$IX$303,Данные!$A63,R$642)),INDEX(Данные!$I$1:$IX$303,Данные!$A63,R$642)-Данные!$E63+IF($F$6="Использовать поправку",AL401,0),#N/A)</f>
        <v>#N/A</v>
      </c>
      <c r="S401" s="64" t="e">
        <f>IF(ISNUMBER(INDEX(Данные!$I$1:$IX$303,Данные!$A63,S$642)),INDEX(Данные!$I$1:$IX$303,Данные!$A63,S$642)-Данные!$F63+IF($F$6="Использовать поправку",AM401,0),#N/A)</f>
        <v>#N/A</v>
      </c>
      <c r="T401" s="62" t="str">
        <f t="shared" si="788"/>
        <v/>
      </c>
      <c r="U401" s="63" t="e">
        <f>IF(ISNUMBER(INDEX(Данные!$I$1:$IX$303,Данные!$A63,U$642)),INDEX(Данные!$I$1:$IX$303,Данные!$A63,U$642)-Данные!$E63+IF($F$7="Использовать поправку",AL401,0),#N/A)</f>
        <v>#N/A</v>
      </c>
      <c r="V401" s="64" t="e">
        <f>IF(ISNUMBER(INDEX(Данные!$I$1:$IX$303,Данные!$A63,V$642)),INDEX(Данные!$I$1:$IX$303,Данные!$A63,V$642)-Данные!$F63+IF($F$7="Использовать поправку",AM401,0),#N/A)</f>
        <v>#N/A</v>
      </c>
      <c r="W401" s="62" t="str">
        <f t="shared" si="789"/>
        <v/>
      </c>
      <c r="X401" s="63" t="e">
        <f>IF(ISNUMBER(INDEX(Данные!$I$1:$IX$303,Данные!$A63,X$642)),INDEX(Данные!$I$1:$IX$303,Данные!$A63,X$642)-Данные!$E63+IF($F$8="Использовать поправку",AL401,0),#N/A)</f>
        <v>#N/A</v>
      </c>
      <c r="Y401" s="64" t="e">
        <f>IF(ISNUMBER(INDEX(Данные!$I$1:$IX$303,Данные!$A63,Y$642)),INDEX(Данные!$I$1:$IX$303,Данные!$A63,Y$642)-Данные!$F63+IF($F$8="Использовать поправку",AM401,0),#N/A)</f>
        <v>#N/A</v>
      </c>
      <c r="Z401" s="62" t="str">
        <f t="shared" si="790"/>
        <v/>
      </c>
      <c r="AA401" s="63" t="e">
        <f>IF(ISNUMBER(INDEX(Данные!$I$1:$IX$303,Данные!$A63,AA$642)),INDEX(Данные!$I$1:$IX$303,Данные!$A63,AA$642)-Данные!$E63+IF($F$9="Использовать поправку",AL401,0),#N/A)</f>
        <v>#N/A</v>
      </c>
      <c r="AB401" s="64" t="e">
        <f>IF(ISNUMBER(INDEX(Данные!$I$1:$IX$303,Данные!$A63,AB$642)),INDEX(Данные!$I$1:$IX$303,Данные!$A63,AB$642)-Данные!$F63+IF($F$9="Использовать поправку",AM401,0),#N/A)</f>
        <v>#N/A</v>
      </c>
      <c r="AC401" s="62" t="str">
        <f t="shared" si="791"/>
        <v/>
      </c>
      <c r="AD401" s="63" t="e">
        <f>IF(ISNUMBER(INDEX(Данные!$I$1:$IX$303,Данные!$A63,AD$642)),INDEX(Данные!$I$1:$IX$303,Данные!$A63,AD$642)-Данные!$E63+IF($F$10="Использовать поправку",AL401,0),#N/A)</f>
        <v>#N/A</v>
      </c>
      <c r="AE401" s="64" t="e">
        <f>IF(ISNUMBER(INDEX(Данные!$I$1:$IX$303,Данные!$A63,AE$642)),INDEX(Данные!$I$1:$IX$303,Данные!$A63,AE$642)-Данные!$F63+IF($F$10="Использовать поправку",AM401,0),#N/A)</f>
        <v>#N/A</v>
      </c>
      <c r="AF401" s="62" t="str">
        <f t="shared" si="792"/>
        <v/>
      </c>
      <c r="AG401" s="63" t="e">
        <f>IF(ISNUMBER(INDEX(Данные!$I$1:$IX$303,Данные!$A63,AG$642)),INDEX(Данные!$I$1:$IX$303,Данные!$A63,AG$642)-Данные!$E63+IF($F$11="Использовать поправку",AL401,0),#N/A)</f>
        <v>#N/A</v>
      </c>
      <c r="AH401" s="64" t="e">
        <f>IF(ISNUMBER(INDEX(Данные!$I$1:$IX$303,Данные!$A63,AH$642)),INDEX(Данные!$I$1:$IX$303,Данные!$A63,AH$642)-Данные!$F63+IF($F$11="Использовать поправку",AM401,0),#N/A)</f>
        <v>#N/A</v>
      </c>
      <c r="AI401" s="62" t="str">
        <f t="shared" si="793"/>
        <v/>
      </c>
      <c r="AJ401" s="63" t="e">
        <f>IF(ISNUMBER(INDEX(Данные!$I$1:$IX$303,Данные!$A63,AJ$642)),INDEX(Данные!$I$1:$IX$303,Данные!$A63,AJ$642)-Данные!$E63+IF($F$12="Использовать поправку",AL401,0),#N/A)</f>
        <v>#N/A</v>
      </c>
      <c r="AK401" s="96" t="e">
        <f>IF(ISNUMBER(INDEX(Данные!$I$1:$IX$303,Данные!$A63,AK$642)),INDEX(Данные!$I$1:$IX$303,Данные!$A63,AK$642)-Данные!$F63+IF($F$12="Использовать поправку",AM401,0),#N/A)</f>
        <v>#N/A</v>
      </c>
      <c r="AL401" s="100" t="e">
        <f>INDEX(Данные!$I$1:$IX$303,Данные!$A63,AL$642+4)-INDEX(Данные!$I$1:$IX$303,Данные!$A63,AL$643+4)</f>
        <v>#VALUE!</v>
      </c>
      <c r="AM401" s="101" t="e">
        <f>INDEX(Данные!$I$1:$IX$303,Данные!$A63,AM$642+5)-INDEX(Данные!$I$1:$IX$303,Данные!$A63,AM$643+5)</f>
        <v>#VALUE!</v>
      </c>
      <c r="AO401" s="61">
        <v>30</v>
      </c>
      <c r="AP401" s="62" t="str">
        <f t="shared" si="794"/>
        <v/>
      </c>
      <c r="AQ401" s="63" t="e">
        <f>IF(ISNUMBER(INDEX(Данные!$I$1:$IX$303,Данные!$A63,AQ$642)),INDEX(Данные!$I$1:$IX$303,Данные!$A63,AQ$642)-Данные!$G63-AQ$643+IF($F$3="Использовать поправку",BT401,0),#N/A)</f>
        <v>#N/A</v>
      </c>
      <c r="AR401" s="64" t="e">
        <f>IF(ISNUMBER(INDEX(Данные!$I$1:$IX$303,Данные!$A63,AR$642)),INDEX(Данные!$I$1:$IX$303,Данные!$A63,AR$642)-Данные!$H63-AR$643+IF($F$3="Использовать поправку",BU401,0),#N/A)</f>
        <v>#N/A</v>
      </c>
      <c r="AS401" s="62" t="str">
        <f t="shared" si="795"/>
        <v/>
      </c>
      <c r="AT401" s="63" t="e">
        <f>IF(ISNUMBER(INDEX(Данные!$I$1:$IX$303,Данные!$A63,AT$642)),INDEX(Данные!$I$1:$IX$303,Данные!$A63,AT$642)-Данные!$G63-AT$643+IF($F$4="Использовать поправку",BT401,0),#N/A)</f>
        <v>#N/A</v>
      </c>
      <c r="AU401" s="64" t="e">
        <f>IF(ISNUMBER(INDEX(Данные!$I$1:$IX$303,Данные!$A63,AU$642)),INDEX(Данные!$I$1:$IX$303,Данные!$A63,AU$642)-Данные!$H63-AU$643+IF($F$4="Использовать поправку",BU401,0),#N/A)</f>
        <v>#N/A</v>
      </c>
      <c r="AV401" s="62" t="str">
        <f t="shared" si="796"/>
        <v/>
      </c>
      <c r="AW401" s="63" t="e">
        <f>IF(ISNUMBER(INDEX(Данные!$I$1:$IX$303,Данные!$A63,AW$642)),INDEX(Данные!$I$1:$IX$303,Данные!$A63,AW$642)-Данные!$G63-AW$643+IF($F$5="Использовать поправку",BT401,0),#N/A)</f>
        <v>#N/A</v>
      </c>
      <c r="AX401" s="64" t="e">
        <f>IF(ISNUMBER(INDEX(Данные!$I$1:$IX$303,Данные!$A63,AX$642)),INDEX(Данные!$I$1:$IX$303,Данные!$A63,AX$642)-Данные!$H63-AX$643+IF($F$5="Использовать поправку",BU401,0),#N/A)</f>
        <v>#N/A</v>
      </c>
      <c r="AY401" s="62" t="str">
        <f t="shared" si="797"/>
        <v/>
      </c>
      <c r="AZ401" s="63" t="e">
        <f>IF(ISNUMBER(INDEX(Данные!$I$1:$IX$303,Данные!$A63,AZ$642)),INDEX(Данные!$I$1:$IX$303,Данные!$A63,AZ$642)-Данные!$G63-AZ$643+IF($F$6="Использовать поправку",BT401,0),#N/A)</f>
        <v>#N/A</v>
      </c>
      <c r="BA401" s="64" t="e">
        <f>IF(ISNUMBER(INDEX(Данные!$I$1:$IX$303,Данные!$A63,BA$642)),INDEX(Данные!$I$1:$IX$303,Данные!$A63,BA$642)-Данные!$H63-BA$643+IF($F$6="Использовать поправку",BU401,0),#N/A)</f>
        <v>#N/A</v>
      </c>
      <c r="BB401" s="62" t="str">
        <f t="shared" si="798"/>
        <v/>
      </c>
      <c r="BC401" s="63" t="e">
        <f>IF(ISNUMBER(INDEX(Данные!$I$1:$IX$303,Данные!$A63,BC$642)),INDEX(Данные!$I$1:$IX$303,Данные!$A63,BC$642)-Данные!$G63-BC$643+IF($F$7="Использовать поправку",BT401,0),#N/A)</f>
        <v>#N/A</v>
      </c>
      <c r="BD401" s="64" t="e">
        <f>IF(ISNUMBER(INDEX(Данные!$I$1:$IX$303,Данные!$A63,BD$642)),INDEX(Данные!$I$1:$IX$303,Данные!$A63,BD$642)-Данные!$H63-BD$643+IF($F$7="Использовать поправку",BU401,0),#N/A)</f>
        <v>#N/A</v>
      </c>
      <c r="BE401" s="62" t="str">
        <f t="shared" si="799"/>
        <v/>
      </c>
      <c r="BF401" s="63" t="e">
        <f>IF(ISNUMBER(INDEX(Данные!$I$1:$IX$303,Данные!$A63,BF$642)),INDEX(Данные!$I$1:$IX$303,Данные!$A63,BF$642)-Данные!$G63-BF$643+IF($F$8="Использовать поправку",BT401,0),#N/A)</f>
        <v>#N/A</v>
      </c>
      <c r="BG401" s="64" t="e">
        <f>IF(ISNUMBER(INDEX(Данные!$I$1:$IX$303,Данные!$A63,BG$642)),INDEX(Данные!$I$1:$IX$303,Данные!$A63,BG$642)-Данные!$H63-BG$643+IF($F$8="Использовать поправку",BU401,0),#N/A)</f>
        <v>#N/A</v>
      </c>
      <c r="BH401" s="62" t="str">
        <f t="shared" si="800"/>
        <v/>
      </c>
      <c r="BI401" s="63" t="e">
        <f>IF(ISNUMBER(INDEX(Данные!$I$1:$IX$303,Данные!$A63,BI$642)),INDEX(Данные!$I$1:$IX$303,Данные!$A63,BI$642)-Данные!$G63-BI$643+IF($F$9="Использовать поправку",BT401,0),#N/A)</f>
        <v>#N/A</v>
      </c>
      <c r="BJ401" s="64" t="e">
        <f>IF(ISNUMBER(INDEX(Данные!$I$1:$IX$303,Данные!$A63,BJ$642)),INDEX(Данные!$I$1:$IX$303,Данные!$A63,BJ$642)-Данные!$H63-BJ$643+IF($F$9="Использовать поправку",BU401,0),#N/A)</f>
        <v>#N/A</v>
      </c>
      <c r="BK401" s="62" t="str">
        <f t="shared" si="801"/>
        <v/>
      </c>
      <c r="BL401" s="63" t="e">
        <f>IF(ISNUMBER(INDEX(Данные!$I$1:$IX$303,Данные!$A63,BL$642)),INDEX(Данные!$I$1:$IX$303,Данные!$A63,BL$642)-Данные!$G63-BL$643+IF($F$10="Использовать поправку",BT401,0),#N/A)</f>
        <v>#N/A</v>
      </c>
      <c r="BM401" s="64" t="e">
        <f>IF(ISNUMBER(INDEX(Данные!$I$1:$IX$303,Данные!$A63,BM$642)),INDEX(Данные!$I$1:$IX$303,Данные!$A63,BM$642)-Данные!$H63-BM$643+IF($F$10="Использовать поправку",BU401,0),#N/A)</f>
        <v>#N/A</v>
      </c>
      <c r="BN401" s="62" t="str">
        <f t="shared" si="802"/>
        <v/>
      </c>
      <c r="BO401" s="63" t="e">
        <f>IF(ISNUMBER(INDEX(Данные!$I$1:$IX$303,Данные!$A63,BO$642)),INDEX(Данные!$I$1:$IX$303,Данные!$A63,BO$642)-Данные!$G63-BO$643+IF($F$11="Использовать поправку",BT401,0),#N/A)</f>
        <v>#N/A</v>
      </c>
      <c r="BP401" s="64" t="e">
        <f>IF(ISNUMBER(INDEX(Данные!$I$1:$IX$303,Данные!$A63,BP$642)),INDEX(Данные!$I$1:$IX$303,Данные!$A63,BP$642)-Данные!$H63-BP$643+IF($F$11="Использовать поправку",BU401,0),#N/A)</f>
        <v>#N/A</v>
      </c>
      <c r="BQ401" s="62" t="str">
        <f t="shared" si="803"/>
        <v/>
      </c>
      <c r="BR401" s="63" t="e">
        <f>IF(ISNUMBER(INDEX(Данные!$I$1:$IX$303,Данные!$A63,BR$642)),INDEX(Данные!$I$1:$IX$303,Данные!$A63,BR$642)-Данные!$G63-BR$643+IF($F$12="Использовать поправку",BT401,0),#N/A)</f>
        <v>#N/A</v>
      </c>
      <c r="BS401" s="64" t="e">
        <f>IF(ISNUMBER(INDEX(Данные!$I$1:$IX$303,Данные!$A63,BS$642)),INDEX(Данные!$I$1:$IX$303,Данные!$A63,BS$642)-Данные!$H63-BS$643+IF($F$12="Использовать поправку",BU401,0),#N/A)</f>
        <v>#N/A</v>
      </c>
      <c r="BT401" s="100" t="e">
        <f>INDEX(Данные!$I$1:$IX$303,Данные!$A63,BT$642+8)-INDEX(Данные!$I$1:$IX$303,Данные!$A63,BT$643+8)</f>
        <v>#VALUE!</v>
      </c>
      <c r="BU401" s="101" t="e">
        <f>INDEX(Данные!$I$1:$IX$303,Данные!$A63,BU$642+9)-INDEX(Данные!$I$1:$IX$303,Данные!$A63,BU$643+9)</f>
        <v>#VALUE!</v>
      </c>
    </row>
    <row r="402" spans="7:73" x14ac:dyDescent="0.25">
      <c r="G402" s="61">
        <v>30.5</v>
      </c>
      <c r="H402" s="62" t="str">
        <f t="shared" si="784"/>
        <v/>
      </c>
      <c r="I402" s="63" t="e">
        <f>IF(ISNUMBER(INDEX(Данные!$I$1:$IX$303,Данные!$A64,I$642)),INDEX(Данные!$I$1:$IX$303,Данные!$A64,I$642)-Данные!$E64+IF($F$3="Использовать поправку",AL402,0),#N/A)</f>
        <v>#N/A</v>
      </c>
      <c r="J402" s="64" t="e">
        <f>IF(ISNUMBER(INDEX(Данные!$I$1:$IX$303,Данные!$A64,J$642)),INDEX(Данные!$I$1:$IX$303,Данные!$A64,J$642)-Данные!$F64+IF($F$3="Использовать поправку",AM402,0),#N/A)</f>
        <v>#N/A</v>
      </c>
      <c r="K402" s="62" t="str">
        <f t="shared" si="785"/>
        <v/>
      </c>
      <c r="L402" s="63" t="e">
        <f>IF(ISNUMBER(INDEX(Данные!$I$1:$IX$303,Данные!$A64,L$642)),INDEX(Данные!$I$1:$IX$303,Данные!$A64,L$642)-Данные!$E64+IF($F$4="Использовать поправку",AL402,0),#N/A)</f>
        <v>#N/A</v>
      </c>
      <c r="M402" s="64" t="e">
        <f>IF(ISNUMBER(INDEX(Данные!$I$1:$IX$303,Данные!$A64,M$642)),INDEX(Данные!$I$1:$IX$303,Данные!$A64,M$642)-Данные!$F64+IF($F$4="Использовать поправку",AM402,0),#N/A)</f>
        <v>#N/A</v>
      </c>
      <c r="N402" s="62" t="str">
        <f t="shared" si="786"/>
        <v/>
      </c>
      <c r="O402" s="63" t="e">
        <f>IF(ISNUMBER(INDEX(Данные!$I$1:$IX$303,Данные!$A64,O$642)),INDEX(Данные!$I$1:$IX$303,Данные!$A64,O$642)-Данные!$E64+IF($F$5="Использовать поправку",AL402,0),#N/A)</f>
        <v>#N/A</v>
      </c>
      <c r="P402" s="64" t="e">
        <f>IF(ISNUMBER(INDEX(Данные!$I$1:$IX$303,Данные!$A64,P$642)),INDEX(Данные!$I$1:$IX$303,Данные!$A64,P$642)-Данные!$F64+IF($F$5="Использовать поправку",AM402,0),#N/A)</f>
        <v>#N/A</v>
      </c>
      <c r="Q402" s="62" t="str">
        <f t="shared" si="787"/>
        <v/>
      </c>
      <c r="R402" s="63" t="e">
        <f>IF(ISNUMBER(INDEX(Данные!$I$1:$IX$303,Данные!$A64,R$642)),INDEX(Данные!$I$1:$IX$303,Данные!$A64,R$642)-Данные!$E64+IF($F$6="Использовать поправку",AL402,0),#N/A)</f>
        <v>#N/A</v>
      </c>
      <c r="S402" s="64" t="e">
        <f>IF(ISNUMBER(INDEX(Данные!$I$1:$IX$303,Данные!$A64,S$642)),INDEX(Данные!$I$1:$IX$303,Данные!$A64,S$642)-Данные!$F64+IF($F$6="Использовать поправку",AM402,0),#N/A)</f>
        <v>#N/A</v>
      </c>
      <c r="T402" s="62" t="str">
        <f t="shared" si="788"/>
        <v/>
      </c>
      <c r="U402" s="63" t="e">
        <f>IF(ISNUMBER(INDEX(Данные!$I$1:$IX$303,Данные!$A64,U$642)),INDEX(Данные!$I$1:$IX$303,Данные!$A64,U$642)-Данные!$E64+IF($F$7="Использовать поправку",AL402,0),#N/A)</f>
        <v>#N/A</v>
      </c>
      <c r="V402" s="64" t="e">
        <f>IF(ISNUMBER(INDEX(Данные!$I$1:$IX$303,Данные!$A64,V$642)),INDEX(Данные!$I$1:$IX$303,Данные!$A64,V$642)-Данные!$F64+IF($F$7="Использовать поправку",AM402,0),#N/A)</f>
        <v>#N/A</v>
      </c>
      <c r="W402" s="62" t="str">
        <f t="shared" si="789"/>
        <v/>
      </c>
      <c r="X402" s="63" t="e">
        <f>IF(ISNUMBER(INDEX(Данные!$I$1:$IX$303,Данные!$A64,X$642)),INDEX(Данные!$I$1:$IX$303,Данные!$A64,X$642)-Данные!$E64+IF($F$8="Использовать поправку",AL402,0),#N/A)</f>
        <v>#N/A</v>
      </c>
      <c r="Y402" s="64" t="e">
        <f>IF(ISNUMBER(INDEX(Данные!$I$1:$IX$303,Данные!$A64,Y$642)),INDEX(Данные!$I$1:$IX$303,Данные!$A64,Y$642)-Данные!$F64+IF($F$8="Использовать поправку",AM402,0),#N/A)</f>
        <v>#N/A</v>
      </c>
      <c r="Z402" s="62" t="str">
        <f t="shared" si="790"/>
        <v/>
      </c>
      <c r="AA402" s="63" t="e">
        <f>IF(ISNUMBER(INDEX(Данные!$I$1:$IX$303,Данные!$A64,AA$642)),INDEX(Данные!$I$1:$IX$303,Данные!$A64,AA$642)-Данные!$E64+IF($F$9="Использовать поправку",AL402,0),#N/A)</f>
        <v>#N/A</v>
      </c>
      <c r="AB402" s="64" t="e">
        <f>IF(ISNUMBER(INDEX(Данные!$I$1:$IX$303,Данные!$A64,AB$642)),INDEX(Данные!$I$1:$IX$303,Данные!$A64,AB$642)-Данные!$F64+IF($F$9="Использовать поправку",AM402,0),#N/A)</f>
        <v>#N/A</v>
      </c>
      <c r="AC402" s="62" t="str">
        <f t="shared" si="791"/>
        <v/>
      </c>
      <c r="AD402" s="63" t="e">
        <f>IF(ISNUMBER(INDEX(Данные!$I$1:$IX$303,Данные!$A64,AD$642)),INDEX(Данные!$I$1:$IX$303,Данные!$A64,AD$642)-Данные!$E64+IF($F$10="Использовать поправку",AL402,0),#N/A)</f>
        <v>#N/A</v>
      </c>
      <c r="AE402" s="64" t="e">
        <f>IF(ISNUMBER(INDEX(Данные!$I$1:$IX$303,Данные!$A64,AE$642)),INDEX(Данные!$I$1:$IX$303,Данные!$A64,AE$642)-Данные!$F64+IF($F$10="Использовать поправку",AM402,0),#N/A)</f>
        <v>#N/A</v>
      </c>
      <c r="AF402" s="62" t="str">
        <f t="shared" si="792"/>
        <v/>
      </c>
      <c r="AG402" s="63" t="e">
        <f>IF(ISNUMBER(INDEX(Данные!$I$1:$IX$303,Данные!$A64,AG$642)),INDEX(Данные!$I$1:$IX$303,Данные!$A64,AG$642)-Данные!$E64+IF($F$11="Использовать поправку",AL402,0),#N/A)</f>
        <v>#N/A</v>
      </c>
      <c r="AH402" s="64" t="e">
        <f>IF(ISNUMBER(INDEX(Данные!$I$1:$IX$303,Данные!$A64,AH$642)),INDEX(Данные!$I$1:$IX$303,Данные!$A64,AH$642)-Данные!$F64+IF($F$11="Использовать поправку",AM402,0),#N/A)</f>
        <v>#N/A</v>
      </c>
      <c r="AI402" s="62" t="str">
        <f t="shared" si="793"/>
        <v/>
      </c>
      <c r="AJ402" s="63" t="e">
        <f>IF(ISNUMBER(INDEX(Данные!$I$1:$IX$303,Данные!$A64,AJ$642)),INDEX(Данные!$I$1:$IX$303,Данные!$A64,AJ$642)-Данные!$E64+IF($F$12="Использовать поправку",AL402,0),#N/A)</f>
        <v>#N/A</v>
      </c>
      <c r="AK402" s="96" t="e">
        <f>IF(ISNUMBER(INDEX(Данные!$I$1:$IX$303,Данные!$A64,AK$642)),INDEX(Данные!$I$1:$IX$303,Данные!$A64,AK$642)-Данные!$F64+IF($F$12="Использовать поправку",AM402,0),#N/A)</f>
        <v>#N/A</v>
      </c>
      <c r="AL402" s="100" t="e">
        <f>INDEX(Данные!$I$1:$IX$303,Данные!$A64,AL$642+4)-INDEX(Данные!$I$1:$IX$303,Данные!$A64,AL$643+4)</f>
        <v>#VALUE!</v>
      </c>
      <c r="AM402" s="101" t="e">
        <f>INDEX(Данные!$I$1:$IX$303,Данные!$A64,AM$642+5)-INDEX(Данные!$I$1:$IX$303,Данные!$A64,AM$643+5)</f>
        <v>#VALUE!</v>
      </c>
      <c r="AO402" s="61">
        <v>30.5</v>
      </c>
      <c r="AP402" s="62" t="str">
        <f t="shared" si="794"/>
        <v/>
      </c>
      <c r="AQ402" s="63" t="e">
        <f>IF(ISNUMBER(INDEX(Данные!$I$1:$IX$303,Данные!$A64,AQ$642)),INDEX(Данные!$I$1:$IX$303,Данные!$A64,AQ$642)-Данные!$G64-AQ$643+IF($F$3="Использовать поправку",BT402,0),#N/A)</f>
        <v>#N/A</v>
      </c>
      <c r="AR402" s="64" t="e">
        <f>IF(ISNUMBER(INDEX(Данные!$I$1:$IX$303,Данные!$A64,AR$642)),INDEX(Данные!$I$1:$IX$303,Данные!$A64,AR$642)-Данные!$H64-AR$643+IF($F$3="Использовать поправку",BU402,0),#N/A)</f>
        <v>#N/A</v>
      </c>
      <c r="AS402" s="62" t="str">
        <f t="shared" si="795"/>
        <v/>
      </c>
      <c r="AT402" s="63" t="e">
        <f>IF(ISNUMBER(INDEX(Данные!$I$1:$IX$303,Данные!$A64,AT$642)),INDEX(Данные!$I$1:$IX$303,Данные!$A64,AT$642)-Данные!$G64-AT$643+IF($F$4="Использовать поправку",BT402,0),#N/A)</f>
        <v>#N/A</v>
      </c>
      <c r="AU402" s="64" t="e">
        <f>IF(ISNUMBER(INDEX(Данные!$I$1:$IX$303,Данные!$A64,AU$642)),INDEX(Данные!$I$1:$IX$303,Данные!$A64,AU$642)-Данные!$H64-AU$643+IF($F$4="Использовать поправку",BU402,0),#N/A)</f>
        <v>#N/A</v>
      </c>
      <c r="AV402" s="62" t="str">
        <f t="shared" si="796"/>
        <v/>
      </c>
      <c r="AW402" s="63" t="e">
        <f>IF(ISNUMBER(INDEX(Данные!$I$1:$IX$303,Данные!$A64,AW$642)),INDEX(Данные!$I$1:$IX$303,Данные!$A64,AW$642)-Данные!$G64-AW$643+IF($F$5="Использовать поправку",BT402,0),#N/A)</f>
        <v>#N/A</v>
      </c>
      <c r="AX402" s="64" t="e">
        <f>IF(ISNUMBER(INDEX(Данные!$I$1:$IX$303,Данные!$A64,AX$642)),INDEX(Данные!$I$1:$IX$303,Данные!$A64,AX$642)-Данные!$H64-AX$643+IF($F$5="Использовать поправку",BU402,0),#N/A)</f>
        <v>#N/A</v>
      </c>
      <c r="AY402" s="62" t="str">
        <f t="shared" si="797"/>
        <v/>
      </c>
      <c r="AZ402" s="63" t="e">
        <f>IF(ISNUMBER(INDEX(Данные!$I$1:$IX$303,Данные!$A64,AZ$642)),INDEX(Данные!$I$1:$IX$303,Данные!$A64,AZ$642)-Данные!$G64-AZ$643+IF($F$6="Использовать поправку",BT402,0),#N/A)</f>
        <v>#N/A</v>
      </c>
      <c r="BA402" s="64" t="e">
        <f>IF(ISNUMBER(INDEX(Данные!$I$1:$IX$303,Данные!$A64,BA$642)),INDEX(Данные!$I$1:$IX$303,Данные!$A64,BA$642)-Данные!$H64-BA$643+IF($F$6="Использовать поправку",BU402,0),#N/A)</f>
        <v>#N/A</v>
      </c>
      <c r="BB402" s="62" t="str">
        <f t="shared" si="798"/>
        <v/>
      </c>
      <c r="BC402" s="63" t="e">
        <f>IF(ISNUMBER(INDEX(Данные!$I$1:$IX$303,Данные!$A64,BC$642)),INDEX(Данные!$I$1:$IX$303,Данные!$A64,BC$642)-Данные!$G64-BC$643+IF($F$7="Использовать поправку",BT402,0),#N/A)</f>
        <v>#N/A</v>
      </c>
      <c r="BD402" s="64" t="e">
        <f>IF(ISNUMBER(INDEX(Данные!$I$1:$IX$303,Данные!$A64,BD$642)),INDEX(Данные!$I$1:$IX$303,Данные!$A64,BD$642)-Данные!$H64-BD$643+IF($F$7="Использовать поправку",BU402,0),#N/A)</f>
        <v>#N/A</v>
      </c>
      <c r="BE402" s="62" t="str">
        <f t="shared" si="799"/>
        <v/>
      </c>
      <c r="BF402" s="63" t="e">
        <f>IF(ISNUMBER(INDEX(Данные!$I$1:$IX$303,Данные!$A64,BF$642)),INDEX(Данные!$I$1:$IX$303,Данные!$A64,BF$642)-Данные!$G64-BF$643+IF($F$8="Использовать поправку",BT402,0),#N/A)</f>
        <v>#N/A</v>
      </c>
      <c r="BG402" s="64" t="e">
        <f>IF(ISNUMBER(INDEX(Данные!$I$1:$IX$303,Данные!$A64,BG$642)),INDEX(Данные!$I$1:$IX$303,Данные!$A64,BG$642)-Данные!$H64-BG$643+IF($F$8="Использовать поправку",BU402,0),#N/A)</f>
        <v>#N/A</v>
      </c>
      <c r="BH402" s="62" t="str">
        <f t="shared" si="800"/>
        <v/>
      </c>
      <c r="BI402" s="63" t="e">
        <f>IF(ISNUMBER(INDEX(Данные!$I$1:$IX$303,Данные!$A64,BI$642)),INDEX(Данные!$I$1:$IX$303,Данные!$A64,BI$642)-Данные!$G64-BI$643+IF($F$9="Использовать поправку",BT402,0),#N/A)</f>
        <v>#N/A</v>
      </c>
      <c r="BJ402" s="64" t="e">
        <f>IF(ISNUMBER(INDEX(Данные!$I$1:$IX$303,Данные!$A64,BJ$642)),INDEX(Данные!$I$1:$IX$303,Данные!$A64,BJ$642)-Данные!$H64-BJ$643+IF($F$9="Использовать поправку",BU402,0),#N/A)</f>
        <v>#N/A</v>
      </c>
      <c r="BK402" s="62" t="str">
        <f t="shared" si="801"/>
        <v/>
      </c>
      <c r="BL402" s="63" t="e">
        <f>IF(ISNUMBER(INDEX(Данные!$I$1:$IX$303,Данные!$A64,BL$642)),INDEX(Данные!$I$1:$IX$303,Данные!$A64,BL$642)-Данные!$G64-BL$643+IF($F$10="Использовать поправку",BT402,0),#N/A)</f>
        <v>#N/A</v>
      </c>
      <c r="BM402" s="64" t="e">
        <f>IF(ISNUMBER(INDEX(Данные!$I$1:$IX$303,Данные!$A64,BM$642)),INDEX(Данные!$I$1:$IX$303,Данные!$A64,BM$642)-Данные!$H64-BM$643+IF($F$10="Использовать поправку",BU402,0),#N/A)</f>
        <v>#N/A</v>
      </c>
      <c r="BN402" s="62" t="str">
        <f t="shared" si="802"/>
        <v/>
      </c>
      <c r="BO402" s="63" t="e">
        <f>IF(ISNUMBER(INDEX(Данные!$I$1:$IX$303,Данные!$A64,BO$642)),INDEX(Данные!$I$1:$IX$303,Данные!$A64,BO$642)-Данные!$G64-BO$643+IF($F$11="Использовать поправку",BT402,0),#N/A)</f>
        <v>#N/A</v>
      </c>
      <c r="BP402" s="64" t="e">
        <f>IF(ISNUMBER(INDEX(Данные!$I$1:$IX$303,Данные!$A64,BP$642)),INDEX(Данные!$I$1:$IX$303,Данные!$A64,BP$642)-Данные!$H64-BP$643+IF($F$11="Использовать поправку",BU402,0),#N/A)</f>
        <v>#N/A</v>
      </c>
      <c r="BQ402" s="62" t="str">
        <f t="shared" si="803"/>
        <v/>
      </c>
      <c r="BR402" s="63" t="e">
        <f>IF(ISNUMBER(INDEX(Данные!$I$1:$IX$303,Данные!$A64,BR$642)),INDEX(Данные!$I$1:$IX$303,Данные!$A64,BR$642)-Данные!$G64-BR$643+IF($F$12="Использовать поправку",BT402,0),#N/A)</f>
        <v>#N/A</v>
      </c>
      <c r="BS402" s="64" t="e">
        <f>IF(ISNUMBER(INDEX(Данные!$I$1:$IX$303,Данные!$A64,BS$642)),INDEX(Данные!$I$1:$IX$303,Данные!$A64,BS$642)-Данные!$H64-BS$643+IF($F$12="Использовать поправку",BU402,0),#N/A)</f>
        <v>#N/A</v>
      </c>
      <c r="BT402" s="100" t="e">
        <f>INDEX(Данные!$I$1:$IX$303,Данные!$A64,BT$642+8)-INDEX(Данные!$I$1:$IX$303,Данные!$A64,BT$643+8)</f>
        <v>#VALUE!</v>
      </c>
      <c r="BU402" s="101" t="e">
        <f>INDEX(Данные!$I$1:$IX$303,Данные!$A64,BU$642+9)-INDEX(Данные!$I$1:$IX$303,Данные!$A64,BU$643+9)</f>
        <v>#VALUE!</v>
      </c>
    </row>
    <row r="403" spans="7:73" x14ac:dyDescent="0.25">
      <c r="G403" s="61">
        <v>31</v>
      </c>
      <c r="H403" s="62" t="str">
        <f t="shared" si="784"/>
        <v/>
      </c>
      <c r="I403" s="63" t="e">
        <f>IF(ISNUMBER(INDEX(Данные!$I$1:$IX$303,Данные!$A65,I$642)),INDEX(Данные!$I$1:$IX$303,Данные!$A65,I$642)-Данные!$E65+IF($F$3="Использовать поправку",AL403,0),#N/A)</f>
        <v>#N/A</v>
      </c>
      <c r="J403" s="64" t="e">
        <f>IF(ISNUMBER(INDEX(Данные!$I$1:$IX$303,Данные!$A65,J$642)),INDEX(Данные!$I$1:$IX$303,Данные!$A65,J$642)-Данные!$F65+IF($F$3="Использовать поправку",AM403,0),#N/A)</f>
        <v>#N/A</v>
      </c>
      <c r="K403" s="62" t="str">
        <f t="shared" si="785"/>
        <v/>
      </c>
      <c r="L403" s="63" t="e">
        <f>IF(ISNUMBER(INDEX(Данные!$I$1:$IX$303,Данные!$A65,L$642)),INDEX(Данные!$I$1:$IX$303,Данные!$A65,L$642)-Данные!$E65+IF($F$4="Использовать поправку",AL403,0),#N/A)</f>
        <v>#N/A</v>
      </c>
      <c r="M403" s="64" t="e">
        <f>IF(ISNUMBER(INDEX(Данные!$I$1:$IX$303,Данные!$A65,M$642)),INDEX(Данные!$I$1:$IX$303,Данные!$A65,M$642)-Данные!$F65+IF($F$4="Использовать поправку",AM403,0),#N/A)</f>
        <v>#N/A</v>
      </c>
      <c r="N403" s="62" t="str">
        <f t="shared" si="786"/>
        <v/>
      </c>
      <c r="O403" s="63" t="e">
        <f>IF(ISNUMBER(INDEX(Данные!$I$1:$IX$303,Данные!$A65,O$642)),INDEX(Данные!$I$1:$IX$303,Данные!$A65,O$642)-Данные!$E65+IF($F$5="Использовать поправку",AL403,0),#N/A)</f>
        <v>#N/A</v>
      </c>
      <c r="P403" s="64" t="e">
        <f>IF(ISNUMBER(INDEX(Данные!$I$1:$IX$303,Данные!$A65,P$642)),INDEX(Данные!$I$1:$IX$303,Данные!$A65,P$642)-Данные!$F65+IF($F$5="Использовать поправку",AM403,0),#N/A)</f>
        <v>#N/A</v>
      </c>
      <c r="Q403" s="62" t="str">
        <f t="shared" si="787"/>
        <v/>
      </c>
      <c r="R403" s="63" t="e">
        <f>IF(ISNUMBER(INDEX(Данные!$I$1:$IX$303,Данные!$A65,R$642)),INDEX(Данные!$I$1:$IX$303,Данные!$A65,R$642)-Данные!$E65+IF($F$6="Использовать поправку",AL403,0),#N/A)</f>
        <v>#N/A</v>
      </c>
      <c r="S403" s="64" t="e">
        <f>IF(ISNUMBER(INDEX(Данные!$I$1:$IX$303,Данные!$A65,S$642)),INDEX(Данные!$I$1:$IX$303,Данные!$A65,S$642)-Данные!$F65+IF($F$6="Использовать поправку",AM403,0),#N/A)</f>
        <v>#N/A</v>
      </c>
      <c r="T403" s="62" t="str">
        <f t="shared" si="788"/>
        <v/>
      </c>
      <c r="U403" s="63" t="e">
        <f>IF(ISNUMBER(INDEX(Данные!$I$1:$IX$303,Данные!$A65,U$642)),INDEX(Данные!$I$1:$IX$303,Данные!$A65,U$642)-Данные!$E65+IF($F$7="Использовать поправку",AL403,0),#N/A)</f>
        <v>#N/A</v>
      </c>
      <c r="V403" s="64" t="e">
        <f>IF(ISNUMBER(INDEX(Данные!$I$1:$IX$303,Данные!$A65,V$642)),INDEX(Данные!$I$1:$IX$303,Данные!$A65,V$642)-Данные!$F65+IF($F$7="Использовать поправку",AM403,0),#N/A)</f>
        <v>#N/A</v>
      </c>
      <c r="W403" s="62" t="str">
        <f t="shared" si="789"/>
        <v/>
      </c>
      <c r="X403" s="63" t="e">
        <f>IF(ISNUMBER(INDEX(Данные!$I$1:$IX$303,Данные!$A65,X$642)),INDEX(Данные!$I$1:$IX$303,Данные!$A65,X$642)-Данные!$E65+IF($F$8="Использовать поправку",AL403,0),#N/A)</f>
        <v>#N/A</v>
      </c>
      <c r="Y403" s="64" t="e">
        <f>IF(ISNUMBER(INDEX(Данные!$I$1:$IX$303,Данные!$A65,Y$642)),INDEX(Данные!$I$1:$IX$303,Данные!$A65,Y$642)-Данные!$F65+IF($F$8="Использовать поправку",AM403,0),#N/A)</f>
        <v>#N/A</v>
      </c>
      <c r="Z403" s="62" t="str">
        <f t="shared" si="790"/>
        <v/>
      </c>
      <c r="AA403" s="63" t="e">
        <f>IF(ISNUMBER(INDEX(Данные!$I$1:$IX$303,Данные!$A65,AA$642)),INDEX(Данные!$I$1:$IX$303,Данные!$A65,AA$642)-Данные!$E65+IF($F$9="Использовать поправку",AL403,0),#N/A)</f>
        <v>#N/A</v>
      </c>
      <c r="AB403" s="64" t="e">
        <f>IF(ISNUMBER(INDEX(Данные!$I$1:$IX$303,Данные!$A65,AB$642)),INDEX(Данные!$I$1:$IX$303,Данные!$A65,AB$642)-Данные!$F65+IF($F$9="Использовать поправку",AM403,0),#N/A)</f>
        <v>#N/A</v>
      </c>
      <c r="AC403" s="62" t="str">
        <f t="shared" si="791"/>
        <v/>
      </c>
      <c r="AD403" s="63" t="e">
        <f>IF(ISNUMBER(INDEX(Данные!$I$1:$IX$303,Данные!$A65,AD$642)),INDEX(Данные!$I$1:$IX$303,Данные!$A65,AD$642)-Данные!$E65+IF($F$10="Использовать поправку",AL403,0),#N/A)</f>
        <v>#N/A</v>
      </c>
      <c r="AE403" s="64" t="e">
        <f>IF(ISNUMBER(INDEX(Данные!$I$1:$IX$303,Данные!$A65,AE$642)),INDEX(Данные!$I$1:$IX$303,Данные!$A65,AE$642)-Данные!$F65+IF($F$10="Использовать поправку",AM403,0),#N/A)</f>
        <v>#N/A</v>
      </c>
      <c r="AF403" s="62" t="str">
        <f t="shared" si="792"/>
        <v/>
      </c>
      <c r="AG403" s="63" t="e">
        <f>IF(ISNUMBER(INDEX(Данные!$I$1:$IX$303,Данные!$A65,AG$642)),INDEX(Данные!$I$1:$IX$303,Данные!$A65,AG$642)-Данные!$E65+IF($F$11="Использовать поправку",AL403,0),#N/A)</f>
        <v>#N/A</v>
      </c>
      <c r="AH403" s="64" t="e">
        <f>IF(ISNUMBER(INDEX(Данные!$I$1:$IX$303,Данные!$A65,AH$642)),INDEX(Данные!$I$1:$IX$303,Данные!$A65,AH$642)-Данные!$F65+IF($F$11="Использовать поправку",AM403,0),#N/A)</f>
        <v>#N/A</v>
      </c>
      <c r="AI403" s="62" t="str">
        <f t="shared" si="793"/>
        <v/>
      </c>
      <c r="AJ403" s="63" t="e">
        <f>IF(ISNUMBER(INDEX(Данные!$I$1:$IX$303,Данные!$A65,AJ$642)),INDEX(Данные!$I$1:$IX$303,Данные!$A65,AJ$642)-Данные!$E65+IF($F$12="Использовать поправку",AL403,0),#N/A)</f>
        <v>#N/A</v>
      </c>
      <c r="AK403" s="96" t="e">
        <f>IF(ISNUMBER(INDEX(Данные!$I$1:$IX$303,Данные!$A65,AK$642)),INDEX(Данные!$I$1:$IX$303,Данные!$A65,AK$642)-Данные!$F65+IF($F$12="Использовать поправку",AM403,0),#N/A)</f>
        <v>#N/A</v>
      </c>
      <c r="AL403" s="100" t="e">
        <f>INDEX(Данные!$I$1:$IX$303,Данные!$A65,AL$642+4)-INDEX(Данные!$I$1:$IX$303,Данные!$A65,AL$643+4)</f>
        <v>#VALUE!</v>
      </c>
      <c r="AM403" s="101" t="e">
        <f>INDEX(Данные!$I$1:$IX$303,Данные!$A65,AM$642+5)-INDEX(Данные!$I$1:$IX$303,Данные!$A65,AM$643+5)</f>
        <v>#VALUE!</v>
      </c>
      <c r="AO403" s="61">
        <v>31</v>
      </c>
      <c r="AP403" s="62" t="str">
        <f t="shared" si="794"/>
        <v/>
      </c>
      <c r="AQ403" s="63" t="e">
        <f>IF(ISNUMBER(INDEX(Данные!$I$1:$IX$303,Данные!$A65,AQ$642)),INDEX(Данные!$I$1:$IX$303,Данные!$A65,AQ$642)-Данные!$G65-AQ$643+IF($F$3="Использовать поправку",BT403,0),#N/A)</f>
        <v>#N/A</v>
      </c>
      <c r="AR403" s="64" t="e">
        <f>IF(ISNUMBER(INDEX(Данные!$I$1:$IX$303,Данные!$A65,AR$642)),INDEX(Данные!$I$1:$IX$303,Данные!$A65,AR$642)-Данные!$H65-AR$643+IF($F$3="Использовать поправку",BU403,0),#N/A)</f>
        <v>#N/A</v>
      </c>
      <c r="AS403" s="62" t="str">
        <f t="shared" si="795"/>
        <v/>
      </c>
      <c r="AT403" s="63" t="e">
        <f>IF(ISNUMBER(INDEX(Данные!$I$1:$IX$303,Данные!$A65,AT$642)),INDEX(Данные!$I$1:$IX$303,Данные!$A65,AT$642)-Данные!$G65-AT$643+IF($F$4="Использовать поправку",BT403,0),#N/A)</f>
        <v>#N/A</v>
      </c>
      <c r="AU403" s="64" t="e">
        <f>IF(ISNUMBER(INDEX(Данные!$I$1:$IX$303,Данные!$A65,AU$642)),INDEX(Данные!$I$1:$IX$303,Данные!$A65,AU$642)-Данные!$H65-AU$643+IF($F$4="Использовать поправку",BU403,0),#N/A)</f>
        <v>#N/A</v>
      </c>
      <c r="AV403" s="62" t="str">
        <f t="shared" si="796"/>
        <v/>
      </c>
      <c r="AW403" s="63" t="e">
        <f>IF(ISNUMBER(INDEX(Данные!$I$1:$IX$303,Данные!$A65,AW$642)),INDEX(Данные!$I$1:$IX$303,Данные!$A65,AW$642)-Данные!$G65-AW$643+IF($F$5="Использовать поправку",BT403,0),#N/A)</f>
        <v>#N/A</v>
      </c>
      <c r="AX403" s="64" t="e">
        <f>IF(ISNUMBER(INDEX(Данные!$I$1:$IX$303,Данные!$A65,AX$642)),INDEX(Данные!$I$1:$IX$303,Данные!$A65,AX$642)-Данные!$H65-AX$643+IF($F$5="Использовать поправку",BU403,0),#N/A)</f>
        <v>#N/A</v>
      </c>
      <c r="AY403" s="62" t="str">
        <f t="shared" si="797"/>
        <v/>
      </c>
      <c r="AZ403" s="63" t="e">
        <f>IF(ISNUMBER(INDEX(Данные!$I$1:$IX$303,Данные!$A65,AZ$642)),INDEX(Данные!$I$1:$IX$303,Данные!$A65,AZ$642)-Данные!$G65-AZ$643+IF($F$6="Использовать поправку",BT403,0),#N/A)</f>
        <v>#N/A</v>
      </c>
      <c r="BA403" s="64" t="e">
        <f>IF(ISNUMBER(INDEX(Данные!$I$1:$IX$303,Данные!$A65,BA$642)),INDEX(Данные!$I$1:$IX$303,Данные!$A65,BA$642)-Данные!$H65-BA$643+IF($F$6="Использовать поправку",BU403,0),#N/A)</f>
        <v>#N/A</v>
      </c>
      <c r="BB403" s="62" t="str">
        <f t="shared" si="798"/>
        <v/>
      </c>
      <c r="BC403" s="63" t="e">
        <f>IF(ISNUMBER(INDEX(Данные!$I$1:$IX$303,Данные!$A65,BC$642)),INDEX(Данные!$I$1:$IX$303,Данные!$A65,BC$642)-Данные!$G65-BC$643+IF($F$7="Использовать поправку",BT403,0),#N/A)</f>
        <v>#N/A</v>
      </c>
      <c r="BD403" s="64" t="e">
        <f>IF(ISNUMBER(INDEX(Данные!$I$1:$IX$303,Данные!$A65,BD$642)),INDEX(Данные!$I$1:$IX$303,Данные!$A65,BD$642)-Данные!$H65-BD$643+IF($F$7="Использовать поправку",BU403,0),#N/A)</f>
        <v>#N/A</v>
      </c>
      <c r="BE403" s="62" t="str">
        <f t="shared" si="799"/>
        <v/>
      </c>
      <c r="BF403" s="63" t="e">
        <f>IF(ISNUMBER(INDEX(Данные!$I$1:$IX$303,Данные!$A65,BF$642)),INDEX(Данные!$I$1:$IX$303,Данные!$A65,BF$642)-Данные!$G65-BF$643+IF($F$8="Использовать поправку",BT403,0),#N/A)</f>
        <v>#N/A</v>
      </c>
      <c r="BG403" s="64" t="e">
        <f>IF(ISNUMBER(INDEX(Данные!$I$1:$IX$303,Данные!$A65,BG$642)),INDEX(Данные!$I$1:$IX$303,Данные!$A65,BG$642)-Данные!$H65-BG$643+IF($F$8="Использовать поправку",BU403,0),#N/A)</f>
        <v>#N/A</v>
      </c>
      <c r="BH403" s="62" t="str">
        <f t="shared" si="800"/>
        <v/>
      </c>
      <c r="BI403" s="63" t="e">
        <f>IF(ISNUMBER(INDEX(Данные!$I$1:$IX$303,Данные!$A65,BI$642)),INDEX(Данные!$I$1:$IX$303,Данные!$A65,BI$642)-Данные!$G65-BI$643+IF($F$9="Использовать поправку",BT403,0),#N/A)</f>
        <v>#N/A</v>
      </c>
      <c r="BJ403" s="64" t="e">
        <f>IF(ISNUMBER(INDEX(Данные!$I$1:$IX$303,Данные!$A65,BJ$642)),INDEX(Данные!$I$1:$IX$303,Данные!$A65,BJ$642)-Данные!$H65-BJ$643+IF($F$9="Использовать поправку",BU403,0),#N/A)</f>
        <v>#N/A</v>
      </c>
      <c r="BK403" s="62" t="str">
        <f t="shared" si="801"/>
        <v/>
      </c>
      <c r="BL403" s="63" t="e">
        <f>IF(ISNUMBER(INDEX(Данные!$I$1:$IX$303,Данные!$A65,BL$642)),INDEX(Данные!$I$1:$IX$303,Данные!$A65,BL$642)-Данные!$G65-BL$643+IF($F$10="Использовать поправку",BT403,0),#N/A)</f>
        <v>#N/A</v>
      </c>
      <c r="BM403" s="64" t="e">
        <f>IF(ISNUMBER(INDEX(Данные!$I$1:$IX$303,Данные!$A65,BM$642)),INDEX(Данные!$I$1:$IX$303,Данные!$A65,BM$642)-Данные!$H65-BM$643+IF($F$10="Использовать поправку",BU403,0),#N/A)</f>
        <v>#N/A</v>
      </c>
      <c r="BN403" s="62" t="str">
        <f t="shared" si="802"/>
        <v/>
      </c>
      <c r="BO403" s="63" t="e">
        <f>IF(ISNUMBER(INDEX(Данные!$I$1:$IX$303,Данные!$A65,BO$642)),INDEX(Данные!$I$1:$IX$303,Данные!$A65,BO$642)-Данные!$G65-BO$643+IF($F$11="Использовать поправку",BT403,0),#N/A)</f>
        <v>#N/A</v>
      </c>
      <c r="BP403" s="64" t="e">
        <f>IF(ISNUMBER(INDEX(Данные!$I$1:$IX$303,Данные!$A65,BP$642)),INDEX(Данные!$I$1:$IX$303,Данные!$A65,BP$642)-Данные!$H65-BP$643+IF($F$11="Использовать поправку",BU403,0),#N/A)</f>
        <v>#N/A</v>
      </c>
      <c r="BQ403" s="62" t="str">
        <f t="shared" si="803"/>
        <v/>
      </c>
      <c r="BR403" s="63" t="e">
        <f>IF(ISNUMBER(INDEX(Данные!$I$1:$IX$303,Данные!$A65,BR$642)),INDEX(Данные!$I$1:$IX$303,Данные!$A65,BR$642)-Данные!$G65-BR$643+IF($F$12="Использовать поправку",BT403,0),#N/A)</f>
        <v>#N/A</v>
      </c>
      <c r="BS403" s="64" t="e">
        <f>IF(ISNUMBER(INDEX(Данные!$I$1:$IX$303,Данные!$A65,BS$642)),INDEX(Данные!$I$1:$IX$303,Данные!$A65,BS$642)-Данные!$H65-BS$643+IF($F$12="Использовать поправку",BU403,0),#N/A)</f>
        <v>#N/A</v>
      </c>
      <c r="BT403" s="100" t="e">
        <f>INDEX(Данные!$I$1:$IX$303,Данные!$A65,BT$642+8)-INDEX(Данные!$I$1:$IX$303,Данные!$A65,BT$643+8)</f>
        <v>#VALUE!</v>
      </c>
      <c r="BU403" s="101" t="e">
        <f>INDEX(Данные!$I$1:$IX$303,Данные!$A65,BU$642+9)-INDEX(Данные!$I$1:$IX$303,Данные!$A65,BU$643+9)</f>
        <v>#VALUE!</v>
      </c>
    </row>
    <row r="404" spans="7:73" x14ac:dyDescent="0.25">
      <c r="G404" s="61">
        <v>31.5</v>
      </c>
      <c r="H404" s="62" t="str">
        <f t="shared" si="784"/>
        <v/>
      </c>
      <c r="I404" s="63" t="e">
        <f>IF(ISNUMBER(INDEX(Данные!$I$1:$IX$303,Данные!$A66,I$642)),INDEX(Данные!$I$1:$IX$303,Данные!$A66,I$642)-Данные!$E66+IF($F$3="Использовать поправку",AL404,0),#N/A)</f>
        <v>#N/A</v>
      </c>
      <c r="J404" s="64" t="e">
        <f>IF(ISNUMBER(INDEX(Данные!$I$1:$IX$303,Данные!$A66,J$642)),INDEX(Данные!$I$1:$IX$303,Данные!$A66,J$642)-Данные!$F66+IF($F$3="Использовать поправку",AM404,0),#N/A)</f>
        <v>#N/A</v>
      </c>
      <c r="K404" s="62" t="str">
        <f t="shared" si="785"/>
        <v/>
      </c>
      <c r="L404" s="63" t="e">
        <f>IF(ISNUMBER(INDEX(Данные!$I$1:$IX$303,Данные!$A66,L$642)),INDEX(Данные!$I$1:$IX$303,Данные!$A66,L$642)-Данные!$E66+IF($F$4="Использовать поправку",AL404,0),#N/A)</f>
        <v>#N/A</v>
      </c>
      <c r="M404" s="64" t="e">
        <f>IF(ISNUMBER(INDEX(Данные!$I$1:$IX$303,Данные!$A66,M$642)),INDEX(Данные!$I$1:$IX$303,Данные!$A66,M$642)-Данные!$F66+IF($F$4="Использовать поправку",AM404,0),#N/A)</f>
        <v>#N/A</v>
      </c>
      <c r="N404" s="62" t="str">
        <f t="shared" si="786"/>
        <v/>
      </c>
      <c r="O404" s="63" t="e">
        <f>IF(ISNUMBER(INDEX(Данные!$I$1:$IX$303,Данные!$A66,O$642)),INDEX(Данные!$I$1:$IX$303,Данные!$A66,O$642)-Данные!$E66+IF($F$5="Использовать поправку",AL404,0),#N/A)</f>
        <v>#N/A</v>
      </c>
      <c r="P404" s="64" t="e">
        <f>IF(ISNUMBER(INDEX(Данные!$I$1:$IX$303,Данные!$A66,P$642)),INDEX(Данные!$I$1:$IX$303,Данные!$A66,P$642)-Данные!$F66+IF($F$5="Использовать поправку",AM404,0),#N/A)</f>
        <v>#N/A</v>
      </c>
      <c r="Q404" s="62" t="str">
        <f t="shared" si="787"/>
        <v/>
      </c>
      <c r="R404" s="63" t="e">
        <f>IF(ISNUMBER(INDEX(Данные!$I$1:$IX$303,Данные!$A66,R$642)),INDEX(Данные!$I$1:$IX$303,Данные!$A66,R$642)-Данные!$E66+IF($F$6="Использовать поправку",AL404,0),#N/A)</f>
        <v>#N/A</v>
      </c>
      <c r="S404" s="64" t="e">
        <f>IF(ISNUMBER(INDEX(Данные!$I$1:$IX$303,Данные!$A66,S$642)),INDEX(Данные!$I$1:$IX$303,Данные!$A66,S$642)-Данные!$F66+IF($F$6="Использовать поправку",AM404,0),#N/A)</f>
        <v>#N/A</v>
      </c>
      <c r="T404" s="62" t="str">
        <f t="shared" si="788"/>
        <v/>
      </c>
      <c r="U404" s="63" t="e">
        <f>IF(ISNUMBER(INDEX(Данные!$I$1:$IX$303,Данные!$A66,U$642)),INDEX(Данные!$I$1:$IX$303,Данные!$A66,U$642)-Данные!$E66+IF($F$7="Использовать поправку",AL404,0),#N/A)</f>
        <v>#N/A</v>
      </c>
      <c r="V404" s="64" t="e">
        <f>IF(ISNUMBER(INDEX(Данные!$I$1:$IX$303,Данные!$A66,V$642)),INDEX(Данные!$I$1:$IX$303,Данные!$A66,V$642)-Данные!$F66+IF($F$7="Использовать поправку",AM404,0),#N/A)</f>
        <v>#N/A</v>
      </c>
      <c r="W404" s="62" t="str">
        <f t="shared" si="789"/>
        <v/>
      </c>
      <c r="X404" s="63" t="e">
        <f>IF(ISNUMBER(INDEX(Данные!$I$1:$IX$303,Данные!$A66,X$642)),INDEX(Данные!$I$1:$IX$303,Данные!$A66,X$642)-Данные!$E66+IF($F$8="Использовать поправку",AL404,0),#N/A)</f>
        <v>#N/A</v>
      </c>
      <c r="Y404" s="64" t="e">
        <f>IF(ISNUMBER(INDEX(Данные!$I$1:$IX$303,Данные!$A66,Y$642)),INDEX(Данные!$I$1:$IX$303,Данные!$A66,Y$642)-Данные!$F66+IF($F$8="Использовать поправку",AM404,0),#N/A)</f>
        <v>#N/A</v>
      </c>
      <c r="Z404" s="62" t="str">
        <f t="shared" si="790"/>
        <v/>
      </c>
      <c r="AA404" s="63" t="e">
        <f>IF(ISNUMBER(INDEX(Данные!$I$1:$IX$303,Данные!$A66,AA$642)),INDEX(Данные!$I$1:$IX$303,Данные!$A66,AA$642)-Данные!$E66+IF($F$9="Использовать поправку",AL404,0),#N/A)</f>
        <v>#N/A</v>
      </c>
      <c r="AB404" s="64" t="e">
        <f>IF(ISNUMBER(INDEX(Данные!$I$1:$IX$303,Данные!$A66,AB$642)),INDEX(Данные!$I$1:$IX$303,Данные!$A66,AB$642)-Данные!$F66+IF($F$9="Использовать поправку",AM404,0),#N/A)</f>
        <v>#N/A</v>
      </c>
      <c r="AC404" s="62" t="str">
        <f t="shared" si="791"/>
        <v/>
      </c>
      <c r="AD404" s="63" t="e">
        <f>IF(ISNUMBER(INDEX(Данные!$I$1:$IX$303,Данные!$A66,AD$642)),INDEX(Данные!$I$1:$IX$303,Данные!$A66,AD$642)-Данные!$E66+IF($F$10="Использовать поправку",AL404,0),#N/A)</f>
        <v>#N/A</v>
      </c>
      <c r="AE404" s="64" t="e">
        <f>IF(ISNUMBER(INDEX(Данные!$I$1:$IX$303,Данные!$A66,AE$642)),INDEX(Данные!$I$1:$IX$303,Данные!$A66,AE$642)-Данные!$F66+IF($F$10="Использовать поправку",AM404,0),#N/A)</f>
        <v>#N/A</v>
      </c>
      <c r="AF404" s="62" t="str">
        <f t="shared" si="792"/>
        <v/>
      </c>
      <c r="AG404" s="63" t="e">
        <f>IF(ISNUMBER(INDEX(Данные!$I$1:$IX$303,Данные!$A66,AG$642)),INDEX(Данные!$I$1:$IX$303,Данные!$A66,AG$642)-Данные!$E66+IF($F$11="Использовать поправку",AL404,0),#N/A)</f>
        <v>#N/A</v>
      </c>
      <c r="AH404" s="64" t="e">
        <f>IF(ISNUMBER(INDEX(Данные!$I$1:$IX$303,Данные!$A66,AH$642)),INDEX(Данные!$I$1:$IX$303,Данные!$A66,AH$642)-Данные!$F66+IF($F$11="Использовать поправку",AM404,0),#N/A)</f>
        <v>#N/A</v>
      </c>
      <c r="AI404" s="62" t="str">
        <f t="shared" si="793"/>
        <v/>
      </c>
      <c r="AJ404" s="63" t="e">
        <f>IF(ISNUMBER(INDEX(Данные!$I$1:$IX$303,Данные!$A66,AJ$642)),INDEX(Данные!$I$1:$IX$303,Данные!$A66,AJ$642)-Данные!$E66+IF($F$12="Использовать поправку",AL404,0),#N/A)</f>
        <v>#N/A</v>
      </c>
      <c r="AK404" s="96" t="e">
        <f>IF(ISNUMBER(INDEX(Данные!$I$1:$IX$303,Данные!$A66,AK$642)),INDEX(Данные!$I$1:$IX$303,Данные!$A66,AK$642)-Данные!$F66+IF($F$12="Использовать поправку",AM404,0),#N/A)</f>
        <v>#N/A</v>
      </c>
      <c r="AL404" s="100" t="e">
        <f>INDEX(Данные!$I$1:$IX$303,Данные!$A66,AL$642+4)-INDEX(Данные!$I$1:$IX$303,Данные!$A66,AL$643+4)</f>
        <v>#VALUE!</v>
      </c>
      <c r="AM404" s="101" t="e">
        <f>INDEX(Данные!$I$1:$IX$303,Данные!$A66,AM$642+5)-INDEX(Данные!$I$1:$IX$303,Данные!$A66,AM$643+5)</f>
        <v>#VALUE!</v>
      </c>
      <c r="AO404" s="61">
        <v>31.5</v>
      </c>
      <c r="AP404" s="62" t="str">
        <f t="shared" si="794"/>
        <v/>
      </c>
      <c r="AQ404" s="63" t="e">
        <f>IF(ISNUMBER(INDEX(Данные!$I$1:$IX$303,Данные!$A66,AQ$642)),INDEX(Данные!$I$1:$IX$303,Данные!$A66,AQ$642)-Данные!$G66-AQ$643+IF($F$3="Использовать поправку",BT404,0),#N/A)</f>
        <v>#N/A</v>
      </c>
      <c r="AR404" s="64" t="e">
        <f>IF(ISNUMBER(INDEX(Данные!$I$1:$IX$303,Данные!$A66,AR$642)),INDEX(Данные!$I$1:$IX$303,Данные!$A66,AR$642)-Данные!$H66-AR$643+IF($F$3="Использовать поправку",BU404,0),#N/A)</f>
        <v>#N/A</v>
      </c>
      <c r="AS404" s="62" t="str">
        <f t="shared" si="795"/>
        <v/>
      </c>
      <c r="AT404" s="63" t="e">
        <f>IF(ISNUMBER(INDEX(Данные!$I$1:$IX$303,Данные!$A66,AT$642)),INDEX(Данные!$I$1:$IX$303,Данные!$A66,AT$642)-Данные!$G66-AT$643+IF($F$4="Использовать поправку",BT404,0),#N/A)</f>
        <v>#N/A</v>
      </c>
      <c r="AU404" s="64" t="e">
        <f>IF(ISNUMBER(INDEX(Данные!$I$1:$IX$303,Данные!$A66,AU$642)),INDEX(Данные!$I$1:$IX$303,Данные!$A66,AU$642)-Данные!$H66-AU$643+IF($F$4="Использовать поправку",BU404,0),#N/A)</f>
        <v>#N/A</v>
      </c>
      <c r="AV404" s="62" t="str">
        <f t="shared" si="796"/>
        <v/>
      </c>
      <c r="AW404" s="63" t="e">
        <f>IF(ISNUMBER(INDEX(Данные!$I$1:$IX$303,Данные!$A66,AW$642)),INDEX(Данные!$I$1:$IX$303,Данные!$A66,AW$642)-Данные!$G66-AW$643+IF($F$5="Использовать поправку",BT404,0),#N/A)</f>
        <v>#N/A</v>
      </c>
      <c r="AX404" s="64" t="e">
        <f>IF(ISNUMBER(INDEX(Данные!$I$1:$IX$303,Данные!$A66,AX$642)),INDEX(Данные!$I$1:$IX$303,Данные!$A66,AX$642)-Данные!$H66-AX$643+IF($F$5="Использовать поправку",BU404,0),#N/A)</f>
        <v>#N/A</v>
      </c>
      <c r="AY404" s="62" t="str">
        <f t="shared" si="797"/>
        <v/>
      </c>
      <c r="AZ404" s="63" t="e">
        <f>IF(ISNUMBER(INDEX(Данные!$I$1:$IX$303,Данные!$A66,AZ$642)),INDEX(Данные!$I$1:$IX$303,Данные!$A66,AZ$642)-Данные!$G66-AZ$643+IF($F$6="Использовать поправку",BT404,0),#N/A)</f>
        <v>#N/A</v>
      </c>
      <c r="BA404" s="64" t="e">
        <f>IF(ISNUMBER(INDEX(Данные!$I$1:$IX$303,Данные!$A66,BA$642)),INDEX(Данные!$I$1:$IX$303,Данные!$A66,BA$642)-Данные!$H66-BA$643+IF($F$6="Использовать поправку",BU404,0),#N/A)</f>
        <v>#N/A</v>
      </c>
      <c r="BB404" s="62" t="str">
        <f t="shared" si="798"/>
        <v/>
      </c>
      <c r="BC404" s="63" t="e">
        <f>IF(ISNUMBER(INDEX(Данные!$I$1:$IX$303,Данные!$A66,BC$642)),INDEX(Данные!$I$1:$IX$303,Данные!$A66,BC$642)-Данные!$G66-BC$643+IF($F$7="Использовать поправку",BT404,0),#N/A)</f>
        <v>#N/A</v>
      </c>
      <c r="BD404" s="64" t="e">
        <f>IF(ISNUMBER(INDEX(Данные!$I$1:$IX$303,Данные!$A66,BD$642)),INDEX(Данные!$I$1:$IX$303,Данные!$A66,BD$642)-Данные!$H66-BD$643+IF($F$7="Использовать поправку",BU404,0),#N/A)</f>
        <v>#N/A</v>
      </c>
      <c r="BE404" s="62" t="str">
        <f t="shared" si="799"/>
        <v/>
      </c>
      <c r="BF404" s="63" t="e">
        <f>IF(ISNUMBER(INDEX(Данные!$I$1:$IX$303,Данные!$A66,BF$642)),INDEX(Данные!$I$1:$IX$303,Данные!$A66,BF$642)-Данные!$G66-BF$643+IF($F$8="Использовать поправку",BT404,0),#N/A)</f>
        <v>#N/A</v>
      </c>
      <c r="BG404" s="64" t="e">
        <f>IF(ISNUMBER(INDEX(Данные!$I$1:$IX$303,Данные!$A66,BG$642)),INDEX(Данные!$I$1:$IX$303,Данные!$A66,BG$642)-Данные!$H66-BG$643+IF($F$8="Использовать поправку",BU404,0),#N/A)</f>
        <v>#N/A</v>
      </c>
      <c r="BH404" s="62" t="str">
        <f t="shared" si="800"/>
        <v/>
      </c>
      <c r="BI404" s="63" t="e">
        <f>IF(ISNUMBER(INDEX(Данные!$I$1:$IX$303,Данные!$A66,BI$642)),INDEX(Данные!$I$1:$IX$303,Данные!$A66,BI$642)-Данные!$G66-BI$643+IF($F$9="Использовать поправку",BT404,0),#N/A)</f>
        <v>#N/A</v>
      </c>
      <c r="BJ404" s="64" t="e">
        <f>IF(ISNUMBER(INDEX(Данные!$I$1:$IX$303,Данные!$A66,BJ$642)),INDEX(Данные!$I$1:$IX$303,Данные!$A66,BJ$642)-Данные!$H66-BJ$643+IF($F$9="Использовать поправку",BU404,0),#N/A)</f>
        <v>#N/A</v>
      </c>
      <c r="BK404" s="62" t="str">
        <f t="shared" si="801"/>
        <v/>
      </c>
      <c r="BL404" s="63" t="e">
        <f>IF(ISNUMBER(INDEX(Данные!$I$1:$IX$303,Данные!$A66,BL$642)),INDEX(Данные!$I$1:$IX$303,Данные!$A66,BL$642)-Данные!$G66-BL$643+IF($F$10="Использовать поправку",BT404,0),#N/A)</f>
        <v>#N/A</v>
      </c>
      <c r="BM404" s="64" t="e">
        <f>IF(ISNUMBER(INDEX(Данные!$I$1:$IX$303,Данные!$A66,BM$642)),INDEX(Данные!$I$1:$IX$303,Данные!$A66,BM$642)-Данные!$H66-BM$643+IF($F$10="Использовать поправку",BU404,0),#N/A)</f>
        <v>#N/A</v>
      </c>
      <c r="BN404" s="62" t="str">
        <f t="shared" si="802"/>
        <v/>
      </c>
      <c r="BO404" s="63" t="e">
        <f>IF(ISNUMBER(INDEX(Данные!$I$1:$IX$303,Данные!$A66,BO$642)),INDEX(Данные!$I$1:$IX$303,Данные!$A66,BO$642)-Данные!$G66-BO$643+IF($F$11="Использовать поправку",BT404,0),#N/A)</f>
        <v>#N/A</v>
      </c>
      <c r="BP404" s="64" t="e">
        <f>IF(ISNUMBER(INDEX(Данные!$I$1:$IX$303,Данные!$A66,BP$642)),INDEX(Данные!$I$1:$IX$303,Данные!$A66,BP$642)-Данные!$H66-BP$643+IF($F$11="Использовать поправку",BU404,0),#N/A)</f>
        <v>#N/A</v>
      </c>
      <c r="BQ404" s="62" t="str">
        <f t="shared" si="803"/>
        <v/>
      </c>
      <c r="BR404" s="63" t="e">
        <f>IF(ISNUMBER(INDEX(Данные!$I$1:$IX$303,Данные!$A66,BR$642)),INDEX(Данные!$I$1:$IX$303,Данные!$A66,BR$642)-Данные!$G66-BR$643+IF($F$12="Использовать поправку",BT404,0),#N/A)</f>
        <v>#N/A</v>
      </c>
      <c r="BS404" s="64" t="e">
        <f>IF(ISNUMBER(INDEX(Данные!$I$1:$IX$303,Данные!$A66,BS$642)),INDEX(Данные!$I$1:$IX$303,Данные!$A66,BS$642)-Данные!$H66-BS$643+IF($F$12="Использовать поправку",BU404,0),#N/A)</f>
        <v>#N/A</v>
      </c>
      <c r="BT404" s="100" t="e">
        <f>INDEX(Данные!$I$1:$IX$303,Данные!$A66,BT$642+8)-INDEX(Данные!$I$1:$IX$303,Данные!$A66,BT$643+8)</f>
        <v>#VALUE!</v>
      </c>
      <c r="BU404" s="101" t="e">
        <f>INDEX(Данные!$I$1:$IX$303,Данные!$A66,BU$642+9)-INDEX(Данные!$I$1:$IX$303,Данные!$A66,BU$643+9)</f>
        <v>#VALUE!</v>
      </c>
    </row>
    <row r="405" spans="7:73" x14ac:dyDescent="0.25">
      <c r="G405" s="61">
        <v>32</v>
      </c>
      <c r="H405" s="62" t="str">
        <f t="shared" si="784"/>
        <v/>
      </c>
      <c r="I405" s="63" t="e">
        <f>IF(ISNUMBER(INDEX(Данные!$I$1:$IX$303,Данные!$A67,I$642)),INDEX(Данные!$I$1:$IX$303,Данные!$A67,I$642)-Данные!$E67+IF($F$3="Использовать поправку",AL405,0),#N/A)</f>
        <v>#N/A</v>
      </c>
      <c r="J405" s="64" t="e">
        <f>IF(ISNUMBER(INDEX(Данные!$I$1:$IX$303,Данные!$A67,J$642)),INDEX(Данные!$I$1:$IX$303,Данные!$A67,J$642)-Данные!$F67+IF($F$3="Использовать поправку",AM405,0),#N/A)</f>
        <v>#N/A</v>
      </c>
      <c r="K405" s="62" t="str">
        <f t="shared" si="785"/>
        <v/>
      </c>
      <c r="L405" s="63" t="e">
        <f>IF(ISNUMBER(INDEX(Данные!$I$1:$IX$303,Данные!$A67,L$642)),INDEX(Данные!$I$1:$IX$303,Данные!$A67,L$642)-Данные!$E67+IF($F$4="Использовать поправку",AL405,0),#N/A)</f>
        <v>#N/A</v>
      </c>
      <c r="M405" s="64" t="e">
        <f>IF(ISNUMBER(INDEX(Данные!$I$1:$IX$303,Данные!$A67,M$642)),INDEX(Данные!$I$1:$IX$303,Данные!$A67,M$642)-Данные!$F67+IF($F$4="Использовать поправку",AM405,0),#N/A)</f>
        <v>#N/A</v>
      </c>
      <c r="N405" s="62" t="str">
        <f t="shared" si="786"/>
        <v/>
      </c>
      <c r="O405" s="63" t="e">
        <f>IF(ISNUMBER(INDEX(Данные!$I$1:$IX$303,Данные!$A67,O$642)),INDEX(Данные!$I$1:$IX$303,Данные!$A67,O$642)-Данные!$E67+IF($F$5="Использовать поправку",AL405,0),#N/A)</f>
        <v>#N/A</v>
      </c>
      <c r="P405" s="64" t="e">
        <f>IF(ISNUMBER(INDEX(Данные!$I$1:$IX$303,Данные!$A67,P$642)),INDEX(Данные!$I$1:$IX$303,Данные!$A67,P$642)-Данные!$F67+IF($F$5="Использовать поправку",AM405,0),#N/A)</f>
        <v>#N/A</v>
      </c>
      <c r="Q405" s="62" t="str">
        <f t="shared" si="787"/>
        <v/>
      </c>
      <c r="R405" s="63" t="e">
        <f>IF(ISNUMBER(INDEX(Данные!$I$1:$IX$303,Данные!$A67,R$642)),INDEX(Данные!$I$1:$IX$303,Данные!$A67,R$642)-Данные!$E67+IF($F$6="Использовать поправку",AL405,0),#N/A)</f>
        <v>#N/A</v>
      </c>
      <c r="S405" s="64" t="e">
        <f>IF(ISNUMBER(INDEX(Данные!$I$1:$IX$303,Данные!$A67,S$642)),INDEX(Данные!$I$1:$IX$303,Данные!$A67,S$642)-Данные!$F67+IF($F$6="Использовать поправку",AM405,0),#N/A)</f>
        <v>#N/A</v>
      </c>
      <c r="T405" s="62" t="str">
        <f t="shared" si="788"/>
        <v/>
      </c>
      <c r="U405" s="63" t="e">
        <f>IF(ISNUMBER(INDEX(Данные!$I$1:$IX$303,Данные!$A67,U$642)),INDEX(Данные!$I$1:$IX$303,Данные!$A67,U$642)-Данные!$E67+IF($F$7="Использовать поправку",AL405,0),#N/A)</f>
        <v>#N/A</v>
      </c>
      <c r="V405" s="64" t="e">
        <f>IF(ISNUMBER(INDEX(Данные!$I$1:$IX$303,Данные!$A67,V$642)),INDEX(Данные!$I$1:$IX$303,Данные!$A67,V$642)-Данные!$F67+IF($F$7="Использовать поправку",AM405,0),#N/A)</f>
        <v>#N/A</v>
      </c>
      <c r="W405" s="62" t="str">
        <f t="shared" si="789"/>
        <v/>
      </c>
      <c r="X405" s="63" t="e">
        <f>IF(ISNUMBER(INDEX(Данные!$I$1:$IX$303,Данные!$A67,X$642)),INDEX(Данные!$I$1:$IX$303,Данные!$A67,X$642)-Данные!$E67+IF($F$8="Использовать поправку",AL405,0),#N/A)</f>
        <v>#N/A</v>
      </c>
      <c r="Y405" s="64" t="e">
        <f>IF(ISNUMBER(INDEX(Данные!$I$1:$IX$303,Данные!$A67,Y$642)),INDEX(Данные!$I$1:$IX$303,Данные!$A67,Y$642)-Данные!$F67+IF($F$8="Использовать поправку",AM405,0),#N/A)</f>
        <v>#N/A</v>
      </c>
      <c r="Z405" s="62" t="str">
        <f t="shared" si="790"/>
        <v/>
      </c>
      <c r="AA405" s="63" t="e">
        <f>IF(ISNUMBER(INDEX(Данные!$I$1:$IX$303,Данные!$A67,AA$642)),INDEX(Данные!$I$1:$IX$303,Данные!$A67,AA$642)-Данные!$E67+IF($F$9="Использовать поправку",AL405,0),#N/A)</f>
        <v>#N/A</v>
      </c>
      <c r="AB405" s="64" t="e">
        <f>IF(ISNUMBER(INDEX(Данные!$I$1:$IX$303,Данные!$A67,AB$642)),INDEX(Данные!$I$1:$IX$303,Данные!$A67,AB$642)-Данные!$F67+IF($F$9="Использовать поправку",AM405,0),#N/A)</f>
        <v>#N/A</v>
      </c>
      <c r="AC405" s="62" t="str">
        <f t="shared" si="791"/>
        <v/>
      </c>
      <c r="AD405" s="63" t="e">
        <f>IF(ISNUMBER(INDEX(Данные!$I$1:$IX$303,Данные!$A67,AD$642)),INDEX(Данные!$I$1:$IX$303,Данные!$A67,AD$642)-Данные!$E67+IF($F$10="Использовать поправку",AL405,0),#N/A)</f>
        <v>#N/A</v>
      </c>
      <c r="AE405" s="64" t="e">
        <f>IF(ISNUMBER(INDEX(Данные!$I$1:$IX$303,Данные!$A67,AE$642)),INDEX(Данные!$I$1:$IX$303,Данные!$A67,AE$642)-Данные!$F67+IF($F$10="Использовать поправку",AM405,0),#N/A)</f>
        <v>#N/A</v>
      </c>
      <c r="AF405" s="62" t="str">
        <f t="shared" si="792"/>
        <v/>
      </c>
      <c r="AG405" s="63" t="e">
        <f>IF(ISNUMBER(INDEX(Данные!$I$1:$IX$303,Данные!$A67,AG$642)),INDEX(Данные!$I$1:$IX$303,Данные!$A67,AG$642)-Данные!$E67+IF($F$11="Использовать поправку",AL405,0),#N/A)</f>
        <v>#N/A</v>
      </c>
      <c r="AH405" s="64" t="e">
        <f>IF(ISNUMBER(INDEX(Данные!$I$1:$IX$303,Данные!$A67,AH$642)),INDEX(Данные!$I$1:$IX$303,Данные!$A67,AH$642)-Данные!$F67+IF($F$11="Использовать поправку",AM405,0),#N/A)</f>
        <v>#N/A</v>
      </c>
      <c r="AI405" s="62" t="str">
        <f t="shared" si="793"/>
        <v/>
      </c>
      <c r="AJ405" s="63" t="e">
        <f>IF(ISNUMBER(INDEX(Данные!$I$1:$IX$303,Данные!$A67,AJ$642)),INDEX(Данные!$I$1:$IX$303,Данные!$A67,AJ$642)-Данные!$E67+IF($F$12="Использовать поправку",AL405,0),#N/A)</f>
        <v>#N/A</v>
      </c>
      <c r="AK405" s="96" t="e">
        <f>IF(ISNUMBER(INDEX(Данные!$I$1:$IX$303,Данные!$A67,AK$642)),INDEX(Данные!$I$1:$IX$303,Данные!$A67,AK$642)-Данные!$F67+IF($F$12="Использовать поправку",AM405,0),#N/A)</f>
        <v>#N/A</v>
      </c>
      <c r="AL405" s="100" t="e">
        <f>INDEX(Данные!$I$1:$IX$303,Данные!$A67,AL$642+4)-INDEX(Данные!$I$1:$IX$303,Данные!$A67,AL$643+4)</f>
        <v>#VALUE!</v>
      </c>
      <c r="AM405" s="101" t="e">
        <f>INDEX(Данные!$I$1:$IX$303,Данные!$A67,AM$642+5)-INDEX(Данные!$I$1:$IX$303,Данные!$A67,AM$643+5)</f>
        <v>#VALUE!</v>
      </c>
      <c r="AO405" s="61">
        <v>32</v>
      </c>
      <c r="AP405" s="62" t="str">
        <f t="shared" si="794"/>
        <v/>
      </c>
      <c r="AQ405" s="63" t="e">
        <f>IF(ISNUMBER(INDEX(Данные!$I$1:$IX$303,Данные!$A67,AQ$642)),INDEX(Данные!$I$1:$IX$303,Данные!$A67,AQ$642)-Данные!$G67-AQ$643+IF($F$3="Использовать поправку",BT405,0),#N/A)</f>
        <v>#N/A</v>
      </c>
      <c r="AR405" s="64" t="e">
        <f>IF(ISNUMBER(INDEX(Данные!$I$1:$IX$303,Данные!$A67,AR$642)),INDEX(Данные!$I$1:$IX$303,Данные!$A67,AR$642)-Данные!$H67-AR$643+IF($F$3="Использовать поправку",BU405,0),#N/A)</f>
        <v>#N/A</v>
      </c>
      <c r="AS405" s="62" t="str">
        <f t="shared" si="795"/>
        <v/>
      </c>
      <c r="AT405" s="63" t="e">
        <f>IF(ISNUMBER(INDEX(Данные!$I$1:$IX$303,Данные!$A67,AT$642)),INDEX(Данные!$I$1:$IX$303,Данные!$A67,AT$642)-Данные!$G67-AT$643+IF($F$4="Использовать поправку",BT405,0),#N/A)</f>
        <v>#N/A</v>
      </c>
      <c r="AU405" s="64" t="e">
        <f>IF(ISNUMBER(INDEX(Данные!$I$1:$IX$303,Данные!$A67,AU$642)),INDEX(Данные!$I$1:$IX$303,Данные!$A67,AU$642)-Данные!$H67-AU$643+IF($F$4="Использовать поправку",BU405,0),#N/A)</f>
        <v>#N/A</v>
      </c>
      <c r="AV405" s="62" t="str">
        <f t="shared" si="796"/>
        <v/>
      </c>
      <c r="AW405" s="63" t="e">
        <f>IF(ISNUMBER(INDEX(Данные!$I$1:$IX$303,Данные!$A67,AW$642)),INDEX(Данные!$I$1:$IX$303,Данные!$A67,AW$642)-Данные!$G67-AW$643+IF($F$5="Использовать поправку",BT405,0),#N/A)</f>
        <v>#N/A</v>
      </c>
      <c r="AX405" s="64" t="e">
        <f>IF(ISNUMBER(INDEX(Данные!$I$1:$IX$303,Данные!$A67,AX$642)),INDEX(Данные!$I$1:$IX$303,Данные!$A67,AX$642)-Данные!$H67-AX$643+IF($F$5="Использовать поправку",BU405,0),#N/A)</f>
        <v>#N/A</v>
      </c>
      <c r="AY405" s="62" t="str">
        <f t="shared" si="797"/>
        <v/>
      </c>
      <c r="AZ405" s="63" t="e">
        <f>IF(ISNUMBER(INDEX(Данные!$I$1:$IX$303,Данные!$A67,AZ$642)),INDEX(Данные!$I$1:$IX$303,Данные!$A67,AZ$642)-Данные!$G67-AZ$643+IF($F$6="Использовать поправку",BT405,0),#N/A)</f>
        <v>#N/A</v>
      </c>
      <c r="BA405" s="64" t="e">
        <f>IF(ISNUMBER(INDEX(Данные!$I$1:$IX$303,Данные!$A67,BA$642)),INDEX(Данные!$I$1:$IX$303,Данные!$A67,BA$642)-Данные!$H67-BA$643+IF($F$6="Использовать поправку",BU405,0),#N/A)</f>
        <v>#N/A</v>
      </c>
      <c r="BB405" s="62" t="str">
        <f t="shared" si="798"/>
        <v/>
      </c>
      <c r="BC405" s="63" t="e">
        <f>IF(ISNUMBER(INDEX(Данные!$I$1:$IX$303,Данные!$A67,BC$642)),INDEX(Данные!$I$1:$IX$303,Данные!$A67,BC$642)-Данные!$G67-BC$643+IF($F$7="Использовать поправку",BT405,0),#N/A)</f>
        <v>#N/A</v>
      </c>
      <c r="BD405" s="64" t="e">
        <f>IF(ISNUMBER(INDEX(Данные!$I$1:$IX$303,Данные!$A67,BD$642)),INDEX(Данные!$I$1:$IX$303,Данные!$A67,BD$642)-Данные!$H67-BD$643+IF($F$7="Использовать поправку",BU405,0),#N/A)</f>
        <v>#N/A</v>
      </c>
      <c r="BE405" s="62" t="str">
        <f t="shared" si="799"/>
        <v/>
      </c>
      <c r="BF405" s="63" t="e">
        <f>IF(ISNUMBER(INDEX(Данные!$I$1:$IX$303,Данные!$A67,BF$642)),INDEX(Данные!$I$1:$IX$303,Данные!$A67,BF$642)-Данные!$G67-BF$643+IF($F$8="Использовать поправку",BT405,0),#N/A)</f>
        <v>#N/A</v>
      </c>
      <c r="BG405" s="64" t="e">
        <f>IF(ISNUMBER(INDEX(Данные!$I$1:$IX$303,Данные!$A67,BG$642)),INDEX(Данные!$I$1:$IX$303,Данные!$A67,BG$642)-Данные!$H67-BG$643+IF($F$8="Использовать поправку",BU405,0),#N/A)</f>
        <v>#N/A</v>
      </c>
      <c r="BH405" s="62" t="str">
        <f t="shared" si="800"/>
        <v/>
      </c>
      <c r="BI405" s="63" t="e">
        <f>IF(ISNUMBER(INDEX(Данные!$I$1:$IX$303,Данные!$A67,BI$642)),INDEX(Данные!$I$1:$IX$303,Данные!$A67,BI$642)-Данные!$G67-BI$643+IF($F$9="Использовать поправку",BT405,0),#N/A)</f>
        <v>#N/A</v>
      </c>
      <c r="BJ405" s="64" t="e">
        <f>IF(ISNUMBER(INDEX(Данные!$I$1:$IX$303,Данные!$A67,BJ$642)),INDEX(Данные!$I$1:$IX$303,Данные!$A67,BJ$642)-Данные!$H67-BJ$643+IF($F$9="Использовать поправку",BU405,0),#N/A)</f>
        <v>#N/A</v>
      </c>
      <c r="BK405" s="62" t="str">
        <f t="shared" si="801"/>
        <v/>
      </c>
      <c r="BL405" s="63" t="e">
        <f>IF(ISNUMBER(INDEX(Данные!$I$1:$IX$303,Данные!$A67,BL$642)),INDEX(Данные!$I$1:$IX$303,Данные!$A67,BL$642)-Данные!$G67-BL$643+IF($F$10="Использовать поправку",BT405,0),#N/A)</f>
        <v>#N/A</v>
      </c>
      <c r="BM405" s="64" t="e">
        <f>IF(ISNUMBER(INDEX(Данные!$I$1:$IX$303,Данные!$A67,BM$642)),INDEX(Данные!$I$1:$IX$303,Данные!$A67,BM$642)-Данные!$H67-BM$643+IF($F$10="Использовать поправку",BU405,0),#N/A)</f>
        <v>#N/A</v>
      </c>
      <c r="BN405" s="62" t="str">
        <f t="shared" si="802"/>
        <v/>
      </c>
      <c r="BO405" s="63" t="e">
        <f>IF(ISNUMBER(INDEX(Данные!$I$1:$IX$303,Данные!$A67,BO$642)),INDEX(Данные!$I$1:$IX$303,Данные!$A67,BO$642)-Данные!$G67-BO$643+IF($F$11="Использовать поправку",BT405,0),#N/A)</f>
        <v>#N/A</v>
      </c>
      <c r="BP405" s="64" t="e">
        <f>IF(ISNUMBER(INDEX(Данные!$I$1:$IX$303,Данные!$A67,BP$642)),INDEX(Данные!$I$1:$IX$303,Данные!$A67,BP$642)-Данные!$H67-BP$643+IF($F$11="Использовать поправку",BU405,0),#N/A)</f>
        <v>#N/A</v>
      </c>
      <c r="BQ405" s="62" t="str">
        <f t="shared" si="803"/>
        <v/>
      </c>
      <c r="BR405" s="63" t="e">
        <f>IF(ISNUMBER(INDEX(Данные!$I$1:$IX$303,Данные!$A67,BR$642)),INDEX(Данные!$I$1:$IX$303,Данные!$A67,BR$642)-Данные!$G67-BR$643+IF($F$12="Использовать поправку",BT405,0),#N/A)</f>
        <v>#N/A</v>
      </c>
      <c r="BS405" s="64" t="e">
        <f>IF(ISNUMBER(INDEX(Данные!$I$1:$IX$303,Данные!$A67,BS$642)),INDEX(Данные!$I$1:$IX$303,Данные!$A67,BS$642)-Данные!$H67-BS$643+IF($F$12="Использовать поправку",BU405,0),#N/A)</f>
        <v>#N/A</v>
      </c>
      <c r="BT405" s="100" t="e">
        <f>INDEX(Данные!$I$1:$IX$303,Данные!$A67,BT$642+8)-INDEX(Данные!$I$1:$IX$303,Данные!$A67,BT$643+8)</f>
        <v>#VALUE!</v>
      </c>
      <c r="BU405" s="101" t="e">
        <f>INDEX(Данные!$I$1:$IX$303,Данные!$A67,BU$642+9)-INDEX(Данные!$I$1:$IX$303,Данные!$A67,BU$643+9)</f>
        <v>#VALUE!</v>
      </c>
    </row>
    <row r="406" spans="7:73" x14ac:dyDescent="0.25">
      <c r="G406" s="61">
        <v>32.5</v>
      </c>
      <c r="H406" s="62" t="str">
        <f t="shared" ref="H406:H432" si="804">IF(ISNUMBER(I406),$G406,"")</f>
        <v/>
      </c>
      <c r="I406" s="63" t="e">
        <f>IF(ISNUMBER(INDEX(Данные!$I$1:$IX$303,Данные!$A68,I$642)),INDEX(Данные!$I$1:$IX$303,Данные!$A68,I$642)-Данные!$E68+IF($F$3="Использовать поправку",AL406,0),#N/A)</f>
        <v>#N/A</v>
      </c>
      <c r="J406" s="64" t="e">
        <f>IF(ISNUMBER(INDEX(Данные!$I$1:$IX$303,Данные!$A68,J$642)),INDEX(Данные!$I$1:$IX$303,Данные!$A68,J$642)-Данные!$F68+IF($F$3="Использовать поправку",AM406,0),#N/A)</f>
        <v>#N/A</v>
      </c>
      <c r="K406" s="62" t="str">
        <f t="shared" ref="K406:K432" si="805">IF(ISNUMBER(L406),$G406,"")</f>
        <v/>
      </c>
      <c r="L406" s="63" t="e">
        <f>IF(ISNUMBER(INDEX(Данные!$I$1:$IX$303,Данные!$A68,L$642)),INDEX(Данные!$I$1:$IX$303,Данные!$A68,L$642)-Данные!$E68+IF($F$4="Использовать поправку",AL406,0),#N/A)</f>
        <v>#N/A</v>
      </c>
      <c r="M406" s="64" t="e">
        <f>IF(ISNUMBER(INDEX(Данные!$I$1:$IX$303,Данные!$A68,M$642)),INDEX(Данные!$I$1:$IX$303,Данные!$A68,M$642)-Данные!$F68+IF($F$4="Использовать поправку",AM406,0),#N/A)</f>
        <v>#N/A</v>
      </c>
      <c r="N406" s="62" t="str">
        <f t="shared" ref="N406:N432" si="806">IF(ISNUMBER(O406),$G406,"")</f>
        <v/>
      </c>
      <c r="O406" s="63" t="e">
        <f>IF(ISNUMBER(INDEX(Данные!$I$1:$IX$303,Данные!$A68,O$642)),INDEX(Данные!$I$1:$IX$303,Данные!$A68,O$642)-Данные!$E68+IF($F$5="Использовать поправку",AL406,0),#N/A)</f>
        <v>#N/A</v>
      </c>
      <c r="P406" s="64" t="e">
        <f>IF(ISNUMBER(INDEX(Данные!$I$1:$IX$303,Данные!$A68,P$642)),INDEX(Данные!$I$1:$IX$303,Данные!$A68,P$642)-Данные!$F68+IF($F$5="Использовать поправку",AM406,0),#N/A)</f>
        <v>#N/A</v>
      </c>
      <c r="Q406" s="62" t="str">
        <f t="shared" ref="Q406:Q432" si="807">IF(ISNUMBER(R406),$G406,"")</f>
        <v/>
      </c>
      <c r="R406" s="63" t="e">
        <f>IF(ISNUMBER(INDEX(Данные!$I$1:$IX$303,Данные!$A68,R$642)),INDEX(Данные!$I$1:$IX$303,Данные!$A68,R$642)-Данные!$E68+IF($F$6="Использовать поправку",AL406,0),#N/A)</f>
        <v>#N/A</v>
      </c>
      <c r="S406" s="64" t="e">
        <f>IF(ISNUMBER(INDEX(Данные!$I$1:$IX$303,Данные!$A68,S$642)),INDEX(Данные!$I$1:$IX$303,Данные!$A68,S$642)-Данные!$F68+IF($F$6="Использовать поправку",AM406,0),#N/A)</f>
        <v>#N/A</v>
      </c>
      <c r="T406" s="62" t="str">
        <f t="shared" ref="T406:T432" si="808">IF(ISNUMBER(U406),$G406,"")</f>
        <v/>
      </c>
      <c r="U406" s="63" t="e">
        <f>IF(ISNUMBER(INDEX(Данные!$I$1:$IX$303,Данные!$A68,U$642)),INDEX(Данные!$I$1:$IX$303,Данные!$A68,U$642)-Данные!$E68+IF($F$7="Использовать поправку",AL406,0),#N/A)</f>
        <v>#N/A</v>
      </c>
      <c r="V406" s="64" t="e">
        <f>IF(ISNUMBER(INDEX(Данные!$I$1:$IX$303,Данные!$A68,V$642)),INDEX(Данные!$I$1:$IX$303,Данные!$A68,V$642)-Данные!$F68+IF($F$7="Использовать поправку",AM406,0),#N/A)</f>
        <v>#N/A</v>
      </c>
      <c r="W406" s="62" t="str">
        <f t="shared" ref="W406:W432" si="809">IF(ISNUMBER(X406),$G406,"")</f>
        <v/>
      </c>
      <c r="X406" s="63" t="e">
        <f>IF(ISNUMBER(INDEX(Данные!$I$1:$IX$303,Данные!$A68,X$642)),INDEX(Данные!$I$1:$IX$303,Данные!$A68,X$642)-Данные!$E68+IF($F$8="Использовать поправку",AL406,0),#N/A)</f>
        <v>#N/A</v>
      </c>
      <c r="Y406" s="64" t="e">
        <f>IF(ISNUMBER(INDEX(Данные!$I$1:$IX$303,Данные!$A68,Y$642)),INDEX(Данные!$I$1:$IX$303,Данные!$A68,Y$642)-Данные!$F68+IF($F$8="Использовать поправку",AM406,0),#N/A)</f>
        <v>#N/A</v>
      </c>
      <c r="Z406" s="62" t="str">
        <f t="shared" ref="Z406:Z432" si="810">IF(ISNUMBER(AA406),$G406,"")</f>
        <v/>
      </c>
      <c r="AA406" s="63" t="e">
        <f>IF(ISNUMBER(INDEX(Данные!$I$1:$IX$303,Данные!$A68,AA$642)),INDEX(Данные!$I$1:$IX$303,Данные!$A68,AA$642)-Данные!$E68+IF($F$9="Использовать поправку",AL406,0),#N/A)</f>
        <v>#N/A</v>
      </c>
      <c r="AB406" s="64" t="e">
        <f>IF(ISNUMBER(INDEX(Данные!$I$1:$IX$303,Данные!$A68,AB$642)),INDEX(Данные!$I$1:$IX$303,Данные!$A68,AB$642)-Данные!$F68+IF($F$9="Использовать поправку",AM406,0),#N/A)</f>
        <v>#N/A</v>
      </c>
      <c r="AC406" s="62" t="str">
        <f t="shared" ref="AC406:AC432" si="811">IF(ISNUMBER(AD406),$G406,"")</f>
        <v/>
      </c>
      <c r="AD406" s="63" t="e">
        <f>IF(ISNUMBER(INDEX(Данные!$I$1:$IX$303,Данные!$A68,AD$642)),INDEX(Данные!$I$1:$IX$303,Данные!$A68,AD$642)-Данные!$E68+IF($F$10="Использовать поправку",AL406,0),#N/A)</f>
        <v>#N/A</v>
      </c>
      <c r="AE406" s="64" t="e">
        <f>IF(ISNUMBER(INDEX(Данные!$I$1:$IX$303,Данные!$A68,AE$642)),INDEX(Данные!$I$1:$IX$303,Данные!$A68,AE$642)-Данные!$F68+IF($F$10="Использовать поправку",AM406,0),#N/A)</f>
        <v>#N/A</v>
      </c>
      <c r="AF406" s="62" t="str">
        <f t="shared" ref="AF406:AF432" si="812">IF(ISNUMBER(AG406),$G406,"")</f>
        <v/>
      </c>
      <c r="AG406" s="63" t="e">
        <f>IF(ISNUMBER(INDEX(Данные!$I$1:$IX$303,Данные!$A68,AG$642)),INDEX(Данные!$I$1:$IX$303,Данные!$A68,AG$642)-Данные!$E68+IF($F$11="Использовать поправку",AL406,0),#N/A)</f>
        <v>#N/A</v>
      </c>
      <c r="AH406" s="64" t="e">
        <f>IF(ISNUMBER(INDEX(Данные!$I$1:$IX$303,Данные!$A68,AH$642)),INDEX(Данные!$I$1:$IX$303,Данные!$A68,AH$642)-Данные!$F68+IF($F$11="Использовать поправку",AM406,0),#N/A)</f>
        <v>#N/A</v>
      </c>
      <c r="AI406" s="62" t="str">
        <f t="shared" ref="AI406:AI432" si="813">IF(ISNUMBER(AJ406),$G406,"")</f>
        <v/>
      </c>
      <c r="AJ406" s="63" t="e">
        <f>IF(ISNUMBER(INDEX(Данные!$I$1:$IX$303,Данные!$A68,AJ$642)),INDEX(Данные!$I$1:$IX$303,Данные!$A68,AJ$642)-Данные!$E68+IF($F$12="Использовать поправку",AL406,0),#N/A)</f>
        <v>#N/A</v>
      </c>
      <c r="AK406" s="96" t="e">
        <f>IF(ISNUMBER(INDEX(Данные!$I$1:$IX$303,Данные!$A68,AK$642)),INDEX(Данные!$I$1:$IX$303,Данные!$A68,AK$642)-Данные!$F68+IF($F$12="Использовать поправку",AM406,0),#N/A)</f>
        <v>#N/A</v>
      </c>
      <c r="AL406" s="100" t="e">
        <f>INDEX(Данные!$I$1:$IX$303,Данные!$A68,AL$642+4)-INDEX(Данные!$I$1:$IX$303,Данные!$A68,AL$643+4)</f>
        <v>#VALUE!</v>
      </c>
      <c r="AM406" s="101" t="e">
        <f>INDEX(Данные!$I$1:$IX$303,Данные!$A68,AM$642+5)-INDEX(Данные!$I$1:$IX$303,Данные!$A68,AM$643+5)</f>
        <v>#VALUE!</v>
      </c>
      <c r="AO406" s="61">
        <v>32.5</v>
      </c>
      <c r="AP406" s="62" t="str">
        <f t="shared" ref="AP406:AP431" si="814">IF(ISNUMBER(AQ406),$G406,"")</f>
        <v/>
      </c>
      <c r="AQ406" s="63" t="e">
        <f>IF(ISNUMBER(INDEX(Данные!$I$1:$IX$303,Данные!$A68,AQ$642)),INDEX(Данные!$I$1:$IX$303,Данные!$A68,AQ$642)-Данные!$G68-AQ$643+IF($F$3="Использовать поправку",BT406,0),#N/A)</f>
        <v>#N/A</v>
      </c>
      <c r="AR406" s="64" t="e">
        <f>IF(ISNUMBER(INDEX(Данные!$I$1:$IX$303,Данные!$A68,AR$642)),INDEX(Данные!$I$1:$IX$303,Данные!$A68,AR$642)-Данные!$H68-AR$643+IF($F$3="Использовать поправку",BU406,0),#N/A)</f>
        <v>#N/A</v>
      </c>
      <c r="AS406" s="62" t="str">
        <f t="shared" ref="AS406:AS431" si="815">IF(ISNUMBER(AT406),$G406,"")</f>
        <v/>
      </c>
      <c r="AT406" s="63" t="e">
        <f>IF(ISNUMBER(INDEX(Данные!$I$1:$IX$303,Данные!$A68,AT$642)),INDEX(Данные!$I$1:$IX$303,Данные!$A68,AT$642)-Данные!$G68-AT$643+IF($F$4="Использовать поправку",BT406,0),#N/A)</f>
        <v>#N/A</v>
      </c>
      <c r="AU406" s="64" t="e">
        <f>IF(ISNUMBER(INDEX(Данные!$I$1:$IX$303,Данные!$A68,AU$642)),INDEX(Данные!$I$1:$IX$303,Данные!$A68,AU$642)-Данные!$H68-AU$643+IF($F$4="Использовать поправку",BU406,0),#N/A)</f>
        <v>#N/A</v>
      </c>
      <c r="AV406" s="62" t="str">
        <f t="shared" ref="AV406:AV431" si="816">IF(ISNUMBER(AW406),$G406,"")</f>
        <v/>
      </c>
      <c r="AW406" s="63" t="e">
        <f>IF(ISNUMBER(INDEX(Данные!$I$1:$IX$303,Данные!$A68,AW$642)),INDEX(Данные!$I$1:$IX$303,Данные!$A68,AW$642)-Данные!$G68-AW$643+IF($F$5="Использовать поправку",BT406,0),#N/A)</f>
        <v>#N/A</v>
      </c>
      <c r="AX406" s="64" t="e">
        <f>IF(ISNUMBER(INDEX(Данные!$I$1:$IX$303,Данные!$A68,AX$642)),INDEX(Данные!$I$1:$IX$303,Данные!$A68,AX$642)-Данные!$H68-AX$643+IF($F$5="Использовать поправку",BU406,0),#N/A)</f>
        <v>#N/A</v>
      </c>
      <c r="AY406" s="62" t="str">
        <f t="shared" ref="AY406:AY431" si="817">IF(ISNUMBER(AZ406),$G406,"")</f>
        <v/>
      </c>
      <c r="AZ406" s="63" t="e">
        <f>IF(ISNUMBER(INDEX(Данные!$I$1:$IX$303,Данные!$A68,AZ$642)),INDEX(Данные!$I$1:$IX$303,Данные!$A68,AZ$642)-Данные!$G68-AZ$643+IF($F$6="Использовать поправку",BT406,0),#N/A)</f>
        <v>#N/A</v>
      </c>
      <c r="BA406" s="64" t="e">
        <f>IF(ISNUMBER(INDEX(Данные!$I$1:$IX$303,Данные!$A68,BA$642)),INDEX(Данные!$I$1:$IX$303,Данные!$A68,BA$642)-Данные!$H68-BA$643+IF($F$6="Использовать поправку",BU406,0),#N/A)</f>
        <v>#N/A</v>
      </c>
      <c r="BB406" s="62" t="str">
        <f t="shared" ref="BB406:BB431" si="818">IF(ISNUMBER(BC406),$G406,"")</f>
        <v/>
      </c>
      <c r="BC406" s="63" t="e">
        <f>IF(ISNUMBER(INDEX(Данные!$I$1:$IX$303,Данные!$A68,BC$642)),INDEX(Данные!$I$1:$IX$303,Данные!$A68,BC$642)-Данные!$G68-BC$643+IF($F$7="Использовать поправку",BT406,0),#N/A)</f>
        <v>#N/A</v>
      </c>
      <c r="BD406" s="64" t="e">
        <f>IF(ISNUMBER(INDEX(Данные!$I$1:$IX$303,Данные!$A68,BD$642)),INDEX(Данные!$I$1:$IX$303,Данные!$A68,BD$642)-Данные!$H68-BD$643+IF($F$7="Использовать поправку",BU406,0),#N/A)</f>
        <v>#N/A</v>
      </c>
      <c r="BE406" s="62" t="str">
        <f t="shared" ref="BE406:BE431" si="819">IF(ISNUMBER(BF406),$G406,"")</f>
        <v/>
      </c>
      <c r="BF406" s="63" t="e">
        <f>IF(ISNUMBER(INDEX(Данные!$I$1:$IX$303,Данные!$A68,BF$642)),INDEX(Данные!$I$1:$IX$303,Данные!$A68,BF$642)-Данные!$G68-BF$643+IF($F$8="Использовать поправку",BT406,0),#N/A)</f>
        <v>#N/A</v>
      </c>
      <c r="BG406" s="64" t="e">
        <f>IF(ISNUMBER(INDEX(Данные!$I$1:$IX$303,Данные!$A68,BG$642)),INDEX(Данные!$I$1:$IX$303,Данные!$A68,BG$642)-Данные!$H68-BG$643+IF($F$8="Использовать поправку",BU406,0),#N/A)</f>
        <v>#N/A</v>
      </c>
      <c r="BH406" s="62" t="str">
        <f t="shared" ref="BH406:BH431" si="820">IF(ISNUMBER(BI406),$G406,"")</f>
        <v/>
      </c>
      <c r="BI406" s="63" t="e">
        <f>IF(ISNUMBER(INDEX(Данные!$I$1:$IX$303,Данные!$A68,BI$642)),INDEX(Данные!$I$1:$IX$303,Данные!$A68,BI$642)-Данные!$G68-BI$643+IF($F$9="Использовать поправку",BT406,0),#N/A)</f>
        <v>#N/A</v>
      </c>
      <c r="BJ406" s="64" t="e">
        <f>IF(ISNUMBER(INDEX(Данные!$I$1:$IX$303,Данные!$A68,BJ$642)),INDEX(Данные!$I$1:$IX$303,Данные!$A68,BJ$642)-Данные!$H68-BJ$643+IF($F$9="Использовать поправку",BU406,0),#N/A)</f>
        <v>#N/A</v>
      </c>
      <c r="BK406" s="62" t="str">
        <f t="shared" ref="BK406:BK431" si="821">IF(ISNUMBER(BL406),$G406,"")</f>
        <v/>
      </c>
      <c r="BL406" s="63" t="e">
        <f>IF(ISNUMBER(INDEX(Данные!$I$1:$IX$303,Данные!$A68,BL$642)),INDEX(Данные!$I$1:$IX$303,Данные!$A68,BL$642)-Данные!$G68-BL$643+IF($F$10="Использовать поправку",BT406,0),#N/A)</f>
        <v>#N/A</v>
      </c>
      <c r="BM406" s="64" t="e">
        <f>IF(ISNUMBER(INDEX(Данные!$I$1:$IX$303,Данные!$A68,BM$642)),INDEX(Данные!$I$1:$IX$303,Данные!$A68,BM$642)-Данные!$H68-BM$643+IF($F$10="Использовать поправку",BU406,0),#N/A)</f>
        <v>#N/A</v>
      </c>
      <c r="BN406" s="62" t="str">
        <f t="shared" ref="BN406:BN431" si="822">IF(ISNUMBER(BO406),$G406,"")</f>
        <v/>
      </c>
      <c r="BO406" s="63" t="e">
        <f>IF(ISNUMBER(INDEX(Данные!$I$1:$IX$303,Данные!$A68,BO$642)),INDEX(Данные!$I$1:$IX$303,Данные!$A68,BO$642)-Данные!$G68-BO$643+IF($F$11="Использовать поправку",BT406,0),#N/A)</f>
        <v>#N/A</v>
      </c>
      <c r="BP406" s="64" t="e">
        <f>IF(ISNUMBER(INDEX(Данные!$I$1:$IX$303,Данные!$A68,BP$642)),INDEX(Данные!$I$1:$IX$303,Данные!$A68,BP$642)-Данные!$H68-BP$643+IF($F$11="Использовать поправку",BU406,0),#N/A)</f>
        <v>#N/A</v>
      </c>
      <c r="BQ406" s="62" t="str">
        <f t="shared" ref="BQ406:BQ431" si="823">IF(ISNUMBER(BR406),$G406,"")</f>
        <v/>
      </c>
      <c r="BR406" s="63" t="e">
        <f>IF(ISNUMBER(INDEX(Данные!$I$1:$IX$303,Данные!$A68,BR$642)),INDEX(Данные!$I$1:$IX$303,Данные!$A68,BR$642)-Данные!$G68-BR$643+IF($F$12="Использовать поправку",BT406,0),#N/A)</f>
        <v>#N/A</v>
      </c>
      <c r="BS406" s="64" t="e">
        <f>IF(ISNUMBER(INDEX(Данные!$I$1:$IX$303,Данные!$A68,BS$642)),INDEX(Данные!$I$1:$IX$303,Данные!$A68,BS$642)-Данные!$H68-BS$643+IF($F$12="Использовать поправку",BU406,0),#N/A)</f>
        <v>#N/A</v>
      </c>
      <c r="BT406" s="100" t="e">
        <f>INDEX(Данные!$I$1:$IX$303,Данные!$A68,BT$642+8)-INDEX(Данные!$I$1:$IX$303,Данные!$A68,BT$643+8)</f>
        <v>#VALUE!</v>
      </c>
      <c r="BU406" s="101" t="e">
        <f>INDEX(Данные!$I$1:$IX$303,Данные!$A68,BU$642+9)-INDEX(Данные!$I$1:$IX$303,Данные!$A68,BU$643+9)</f>
        <v>#VALUE!</v>
      </c>
    </row>
    <row r="407" spans="7:73" x14ac:dyDescent="0.25">
      <c r="G407" s="61">
        <v>33</v>
      </c>
      <c r="H407" s="62" t="str">
        <f t="shared" si="804"/>
        <v/>
      </c>
      <c r="I407" s="63" t="e">
        <f>IF(ISNUMBER(INDEX(Данные!$I$1:$IX$303,Данные!$A69,I$642)),INDEX(Данные!$I$1:$IX$303,Данные!$A69,I$642)-Данные!$E69+IF($F$3="Использовать поправку",AL407,0),#N/A)</f>
        <v>#N/A</v>
      </c>
      <c r="J407" s="64" t="e">
        <f>IF(ISNUMBER(INDEX(Данные!$I$1:$IX$303,Данные!$A69,J$642)),INDEX(Данные!$I$1:$IX$303,Данные!$A69,J$642)-Данные!$F69+IF($F$3="Использовать поправку",AM407,0),#N/A)</f>
        <v>#N/A</v>
      </c>
      <c r="K407" s="62" t="str">
        <f t="shared" si="805"/>
        <v/>
      </c>
      <c r="L407" s="63" t="e">
        <f>IF(ISNUMBER(INDEX(Данные!$I$1:$IX$303,Данные!$A69,L$642)),INDEX(Данные!$I$1:$IX$303,Данные!$A69,L$642)-Данные!$E69+IF($F$4="Использовать поправку",AL407,0),#N/A)</f>
        <v>#N/A</v>
      </c>
      <c r="M407" s="64" t="e">
        <f>IF(ISNUMBER(INDEX(Данные!$I$1:$IX$303,Данные!$A69,M$642)),INDEX(Данные!$I$1:$IX$303,Данные!$A69,M$642)-Данные!$F69+IF($F$4="Использовать поправку",AM407,0),#N/A)</f>
        <v>#N/A</v>
      </c>
      <c r="N407" s="62" t="str">
        <f t="shared" si="806"/>
        <v/>
      </c>
      <c r="O407" s="63" t="e">
        <f>IF(ISNUMBER(INDEX(Данные!$I$1:$IX$303,Данные!$A69,O$642)),INDEX(Данные!$I$1:$IX$303,Данные!$A69,O$642)-Данные!$E69+IF($F$5="Использовать поправку",AL407,0),#N/A)</f>
        <v>#N/A</v>
      </c>
      <c r="P407" s="64" t="e">
        <f>IF(ISNUMBER(INDEX(Данные!$I$1:$IX$303,Данные!$A69,P$642)),INDEX(Данные!$I$1:$IX$303,Данные!$A69,P$642)-Данные!$F69+IF($F$5="Использовать поправку",AM407,0),#N/A)</f>
        <v>#N/A</v>
      </c>
      <c r="Q407" s="62" t="str">
        <f t="shared" si="807"/>
        <v/>
      </c>
      <c r="R407" s="63" t="e">
        <f>IF(ISNUMBER(INDEX(Данные!$I$1:$IX$303,Данные!$A69,R$642)),INDEX(Данные!$I$1:$IX$303,Данные!$A69,R$642)-Данные!$E69+IF($F$6="Использовать поправку",AL407,0),#N/A)</f>
        <v>#N/A</v>
      </c>
      <c r="S407" s="64" t="e">
        <f>IF(ISNUMBER(INDEX(Данные!$I$1:$IX$303,Данные!$A69,S$642)),INDEX(Данные!$I$1:$IX$303,Данные!$A69,S$642)-Данные!$F69+IF($F$6="Использовать поправку",AM407,0),#N/A)</f>
        <v>#N/A</v>
      </c>
      <c r="T407" s="62" t="str">
        <f t="shared" si="808"/>
        <v/>
      </c>
      <c r="U407" s="63" t="e">
        <f>IF(ISNUMBER(INDEX(Данные!$I$1:$IX$303,Данные!$A69,U$642)),INDEX(Данные!$I$1:$IX$303,Данные!$A69,U$642)-Данные!$E69+IF($F$7="Использовать поправку",AL407,0),#N/A)</f>
        <v>#N/A</v>
      </c>
      <c r="V407" s="64" t="e">
        <f>IF(ISNUMBER(INDEX(Данные!$I$1:$IX$303,Данные!$A69,V$642)),INDEX(Данные!$I$1:$IX$303,Данные!$A69,V$642)-Данные!$F69+IF($F$7="Использовать поправку",AM407,0),#N/A)</f>
        <v>#N/A</v>
      </c>
      <c r="W407" s="62" t="str">
        <f t="shared" si="809"/>
        <v/>
      </c>
      <c r="X407" s="63" t="e">
        <f>IF(ISNUMBER(INDEX(Данные!$I$1:$IX$303,Данные!$A69,X$642)),INDEX(Данные!$I$1:$IX$303,Данные!$A69,X$642)-Данные!$E69+IF($F$8="Использовать поправку",AL407,0),#N/A)</f>
        <v>#N/A</v>
      </c>
      <c r="Y407" s="64" t="e">
        <f>IF(ISNUMBER(INDEX(Данные!$I$1:$IX$303,Данные!$A69,Y$642)),INDEX(Данные!$I$1:$IX$303,Данные!$A69,Y$642)-Данные!$F69+IF($F$8="Использовать поправку",AM407,0),#N/A)</f>
        <v>#N/A</v>
      </c>
      <c r="Z407" s="62" t="str">
        <f t="shared" si="810"/>
        <v/>
      </c>
      <c r="AA407" s="63" t="e">
        <f>IF(ISNUMBER(INDEX(Данные!$I$1:$IX$303,Данные!$A69,AA$642)),INDEX(Данные!$I$1:$IX$303,Данные!$A69,AA$642)-Данные!$E69+IF($F$9="Использовать поправку",AL407,0),#N/A)</f>
        <v>#N/A</v>
      </c>
      <c r="AB407" s="64" t="e">
        <f>IF(ISNUMBER(INDEX(Данные!$I$1:$IX$303,Данные!$A69,AB$642)),INDEX(Данные!$I$1:$IX$303,Данные!$A69,AB$642)-Данные!$F69+IF($F$9="Использовать поправку",AM407,0),#N/A)</f>
        <v>#N/A</v>
      </c>
      <c r="AC407" s="62" t="str">
        <f t="shared" si="811"/>
        <v/>
      </c>
      <c r="AD407" s="63" t="e">
        <f>IF(ISNUMBER(INDEX(Данные!$I$1:$IX$303,Данные!$A69,AD$642)),INDEX(Данные!$I$1:$IX$303,Данные!$A69,AD$642)-Данные!$E69+IF($F$10="Использовать поправку",AL407,0),#N/A)</f>
        <v>#N/A</v>
      </c>
      <c r="AE407" s="64" t="e">
        <f>IF(ISNUMBER(INDEX(Данные!$I$1:$IX$303,Данные!$A69,AE$642)),INDEX(Данные!$I$1:$IX$303,Данные!$A69,AE$642)-Данные!$F69+IF($F$10="Использовать поправку",AM407,0),#N/A)</f>
        <v>#N/A</v>
      </c>
      <c r="AF407" s="62" t="str">
        <f t="shared" si="812"/>
        <v/>
      </c>
      <c r="AG407" s="63" t="e">
        <f>IF(ISNUMBER(INDEX(Данные!$I$1:$IX$303,Данные!$A69,AG$642)),INDEX(Данные!$I$1:$IX$303,Данные!$A69,AG$642)-Данные!$E69+IF($F$11="Использовать поправку",AL407,0),#N/A)</f>
        <v>#N/A</v>
      </c>
      <c r="AH407" s="64" t="e">
        <f>IF(ISNUMBER(INDEX(Данные!$I$1:$IX$303,Данные!$A69,AH$642)),INDEX(Данные!$I$1:$IX$303,Данные!$A69,AH$642)-Данные!$F69+IF($F$11="Использовать поправку",AM407,0),#N/A)</f>
        <v>#N/A</v>
      </c>
      <c r="AI407" s="62" t="str">
        <f t="shared" si="813"/>
        <v/>
      </c>
      <c r="AJ407" s="63" t="e">
        <f>IF(ISNUMBER(INDEX(Данные!$I$1:$IX$303,Данные!$A69,AJ$642)),INDEX(Данные!$I$1:$IX$303,Данные!$A69,AJ$642)-Данные!$E69+IF($F$12="Использовать поправку",AL407,0),#N/A)</f>
        <v>#N/A</v>
      </c>
      <c r="AK407" s="96" t="e">
        <f>IF(ISNUMBER(INDEX(Данные!$I$1:$IX$303,Данные!$A69,AK$642)),INDEX(Данные!$I$1:$IX$303,Данные!$A69,AK$642)-Данные!$F69+IF($F$12="Использовать поправку",AM407,0),#N/A)</f>
        <v>#N/A</v>
      </c>
      <c r="AL407" s="100" t="e">
        <f>INDEX(Данные!$I$1:$IX$303,Данные!$A69,AL$642+4)-INDEX(Данные!$I$1:$IX$303,Данные!$A69,AL$643+4)</f>
        <v>#VALUE!</v>
      </c>
      <c r="AM407" s="101" t="e">
        <f>INDEX(Данные!$I$1:$IX$303,Данные!$A69,AM$642+5)-INDEX(Данные!$I$1:$IX$303,Данные!$A69,AM$643+5)</f>
        <v>#VALUE!</v>
      </c>
      <c r="AO407" s="61">
        <v>33</v>
      </c>
      <c r="AP407" s="62" t="str">
        <f t="shared" si="814"/>
        <v/>
      </c>
      <c r="AQ407" s="63" t="e">
        <f>IF(ISNUMBER(INDEX(Данные!$I$1:$IX$303,Данные!$A69,AQ$642)),INDEX(Данные!$I$1:$IX$303,Данные!$A69,AQ$642)-Данные!$G69-AQ$643+IF($F$3="Использовать поправку",BT407,0),#N/A)</f>
        <v>#N/A</v>
      </c>
      <c r="AR407" s="64" t="e">
        <f>IF(ISNUMBER(INDEX(Данные!$I$1:$IX$303,Данные!$A69,AR$642)),INDEX(Данные!$I$1:$IX$303,Данные!$A69,AR$642)-Данные!$H69-AR$643+IF($F$3="Использовать поправку",BU407,0),#N/A)</f>
        <v>#N/A</v>
      </c>
      <c r="AS407" s="62" t="str">
        <f t="shared" si="815"/>
        <v/>
      </c>
      <c r="AT407" s="63" t="e">
        <f>IF(ISNUMBER(INDEX(Данные!$I$1:$IX$303,Данные!$A69,AT$642)),INDEX(Данные!$I$1:$IX$303,Данные!$A69,AT$642)-Данные!$G69-AT$643+IF($F$4="Использовать поправку",BT407,0),#N/A)</f>
        <v>#N/A</v>
      </c>
      <c r="AU407" s="64" t="e">
        <f>IF(ISNUMBER(INDEX(Данные!$I$1:$IX$303,Данные!$A69,AU$642)),INDEX(Данные!$I$1:$IX$303,Данные!$A69,AU$642)-Данные!$H69-AU$643+IF($F$4="Использовать поправку",BU407,0),#N/A)</f>
        <v>#N/A</v>
      </c>
      <c r="AV407" s="62" t="str">
        <f t="shared" si="816"/>
        <v/>
      </c>
      <c r="AW407" s="63" t="e">
        <f>IF(ISNUMBER(INDEX(Данные!$I$1:$IX$303,Данные!$A69,AW$642)),INDEX(Данные!$I$1:$IX$303,Данные!$A69,AW$642)-Данные!$G69-AW$643+IF($F$5="Использовать поправку",BT407,0),#N/A)</f>
        <v>#N/A</v>
      </c>
      <c r="AX407" s="64" t="e">
        <f>IF(ISNUMBER(INDEX(Данные!$I$1:$IX$303,Данные!$A69,AX$642)),INDEX(Данные!$I$1:$IX$303,Данные!$A69,AX$642)-Данные!$H69-AX$643+IF($F$5="Использовать поправку",BU407,0),#N/A)</f>
        <v>#N/A</v>
      </c>
      <c r="AY407" s="62" t="str">
        <f t="shared" si="817"/>
        <v/>
      </c>
      <c r="AZ407" s="63" t="e">
        <f>IF(ISNUMBER(INDEX(Данные!$I$1:$IX$303,Данные!$A69,AZ$642)),INDEX(Данные!$I$1:$IX$303,Данные!$A69,AZ$642)-Данные!$G69-AZ$643+IF($F$6="Использовать поправку",BT407,0),#N/A)</f>
        <v>#N/A</v>
      </c>
      <c r="BA407" s="64" t="e">
        <f>IF(ISNUMBER(INDEX(Данные!$I$1:$IX$303,Данные!$A69,BA$642)),INDEX(Данные!$I$1:$IX$303,Данные!$A69,BA$642)-Данные!$H69-BA$643+IF($F$6="Использовать поправку",BU407,0),#N/A)</f>
        <v>#N/A</v>
      </c>
      <c r="BB407" s="62" t="str">
        <f t="shared" si="818"/>
        <v/>
      </c>
      <c r="BC407" s="63" t="e">
        <f>IF(ISNUMBER(INDEX(Данные!$I$1:$IX$303,Данные!$A69,BC$642)),INDEX(Данные!$I$1:$IX$303,Данные!$A69,BC$642)-Данные!$G69-BC$643+IF($F$7="Использовать поправку",BT407,0),#N/A)</f>
        <v>#N/A</v>
      </c>
      <c r="BD407" s="64" t="e">
        <f>IF(ISNUMBER(INDEX(Данные!$I$1:$IX$303,Данные!$A69,BD$642)),INDEX(Данные!$I$1:$IX$303,Данные!$A69,BD$642)-Данные!$H69-BD$643+IF($F$7="Использовать поправку",BU407,0),#N/A)</f>
        <v>#N/A</v>
      </c>
      <c r="BE407" s="62" t="str">
        <f t="shared" si="819"/>
        <v/>
      </c>
      <c r="BF407" s="63" t="e">
        <f>IF(ISNUMBER(INDEX(Данные!$I$1:$IX$303,Данные!$A69,BF$642)),INDEX(Данные!$I$1:$IX$303,Данные!$A69,BF$642)-Данные!$G69-BF$643+IF($F$8="Использовать поправку",BT407,0),#N/A)</f>
        <v>#N/A</v>
      </c>
      <c r="BG407" s="64" t="e">
        <f>IF(ISNUMBER(INDEX(Данные!$I$1:$IX$303,Данные!$A69,BG$642)),INDEX(Данные!$I$1:$IX$303,Данные!$A69,BG$642)-Данные!$H69-BG$643+IF($F$8="Использовать поправку",BU407,0),#N/A)</f>
        <v>#N/A</v>
      </c>
      <c r="BH407" s="62" t="str">
        <f t="shared" si="820"/>
        <v/>
      </c>
      <c r="BI407" s="63" t="e">
        <f>IF(ISNUMBER(INDEX(Данные!$I$1:$IX$303,Данные!$A69,BI$642)),INDEX(Данные!$I$1:$IX$303,Данные!$A69,BI$642)-Данные!$G69-BI$643+IF($F$9="Использовать поправку",BT407,0),#N/A)</f>
        <v>#N/A</v>
      </c>
      <c r="BJ407" s="64" t="e">
        <f>IF(ISNUMBER(INDEX(Данные!$I$1:$IX$303,Данные!$A69,BJ$642)),INDEX(Данные!$I$1:$IX$303,Данные!$A69,BJ$642)-Данные!$H69-BJ$643+IF($F$9="Использовать поправку",BU407,0),#N/A)</f>
        <v>#N/A</v>
      </c>
      <c r="BK407" s="62" t="str">
        <f t="shared" si="821"/>
        <v/>
      </c>
      <c r="BL407" s="63" t="e">
        <f>IF(ISNUMBER(INDEX(Данные!$I$1:$IX$303,Данные!$A69,BL$642)),INDEX(Данные!$I$1:$IX$303,Данные!$A69,BL$642)-Данные!$G69-BL$643+IF($F$10="Использовать поправку",BT407,0),#N/A)</f>
        <v>#N/A</v>
      </c>
      <c r="BM407" s="64" t="e">
        <f>IF(ISNUMBER(INDEX(Данные!$I$1:$IX$303,Данные!$A69,BM$642)),INDEX(Данные!$I$1:$IX$303,Данные!$A69,BM$642)-Данные!$H69-BM$643+IF($F$10="Использовать поправку",BU407,0),#N/A)</f>
        <v>#N/A</v>
      </c>
      <c r="BN407" s="62" t="str">
        <f t="shared" si="822"/>
        <v/>
      </c>
      <c r="BO407" s="63" t="e">
        <f>IF(ISNUMBER(INDEX(Данные!$I$1:$IX$303,Данные!$A69,BO$642)),INDEX(Данные!$I$1:$IX$303,Данные!$A69,BO$642)-Данные!$G69-BO$643+IF($F$11="Использовать поправку",BT407,0),#N/A)</f>
        <v>#N/A</v>
      </c>
      <c r="BP407" s="64" t="e">
        <f>IF(ISNUMBER(INDEX(Данные!$I$1:$IX$303,Данные!$A69,BP$642)),INDEX(Данные!$I$1:$IX$303,Данные!$A69,BP$642)-Данные!$H69-BP$643+IF($F$11="Использовать поправку",BU407,0),#N/A)</f>
        <v>#N/A</v>
      </c>
      <c r="BQ407" s="62" t="str">
        <f t="shared" si="823"/>
        <v/>
      </c>
      <c r="BR407" s="63" t="e">
        <f>IF(ISNUMBER(INDEX(Данные!$I$1:$IX$303,Данные!$A69,BR$642)),INDEX(Данные!$I$1:$IX$303,Данные!$A69,BR$642)-Данные!$G69-BR$643+IF($F$12="Использовать поправку",BT407,0),#N/A)</f>
        <v>#N/A</v>
      </c>
      <c r="BS407" s="64" t="e">
        <f>IF(ISNUMBER(INDEX(Данные!$I$1:$IX$303,Данные!$A69,BS$642)),INDEX(Данные!$I$1:$IX$303,Данные!$A69,BS$642)-Данные!$H69-BS$643+IF($F$12="Использовать поправку",BU407,0),#N/A)</f>
        <v>#N/A</v>
      </c>
      <c r="BT407" s="100" t="e">
        <f>INDEX(Данные!$I$1:$IX$303,Данные!$A69,BT$642+8)-INDEX(Данные!$I$1:$IX$303,Данные!$A69,BT$643+8)</f>
        <v>#VALUE!</v>
      </c>
      <c r="BU407" s="101" t="e">
        <f>INDEX(Данные!$I$1:$IX$303,Данные!$A69,BU$642+9)-INDEX(Данные!$I$1:$IX$303,Данные!$A69,BU$643+9)</f>
        <v>#VALUE!</v>
      </c>
    </row>
    <row r="408" spans="7:73" x14ac:dyDescent="0.25">
      <c r="G408" s="61">
        <v>33.5</v>
      </c>
      <c r="H408" s="62" t="str">
        <f t="shared" si="804"/>
        <v/>
      </c>
      <c r="I408" s="63" t="e">
        <f>IF(ISNUMBER(INDEX(Данные!$I$1:$IX$303,Данные!$A70,I$642)),INDEX(Данные!$I$1:$IX$303,Данные!$A70,I$642)-Данные!$E70+IF($F$3="Использовать поправку",AL408,0),#N/A)</f>
        <v>#N/A</v>
      </c>
      <c r="J408" s="64" t="e">
        <f>IF(ISNUMBER(INDEX(Данные!$I$1:$IX$303,Данные!$A70,J$642)),INDEX(Данные!$I$1:$IX$303,Данные!$A70,J$642)-Данные!$F70+IF($F$3="Использовать поправку",AM408,0),#N/A)</f>
        <v>#N/A</v>
      </c>
      <c r="K408" s="62" t="str">
        <f t="shared" si="805"/>
        <v/>
      </c>
      <c r="L408" s="63" t="e">
        <f>IF(ISNUMBER(INDEX(Данные!$I$1:$IX$303,Данные!$A70,L$642)),INDEX(Данные!$I$1:$IX$303,Данные!$A70,L$642)-Данные!$E70+IF($F$4="Использовать поправку",AL408,0),#N/A)</f>
        <v>#N/A</v>
      </c>
      <c r="M408" s="64" t="e">
        <f>IF(ISNUMBER(INDEX(Данные!$I$1:$IX$303,Данные!$A70,M$642)),INDEX(Данные!$I$1:$IX$303,Данные!$A70,M$642)-Данные!$F70+IF($F$4="Использовать поправку",AM408,0),#N/A)</f>
        <v>#N/A</v>
      </c>
      <c r="N408" s="62" t="str">
        <f t="shared" si="806"/>
        <v/>
      </c>
      <c r="O408" s="63" t="e">
        <f>IF(ISNUMBER(INDEX(Данные!$I$1:$IX$303,Данные!$A70,O$642)),INDEX(Данные!$I$1:$IX$303,Данные!$A70,O$642)-Данные!$E70+IF($F$5="Использовать поправку",AL408,0),#N/A)</f>
        <v>#N/A</v>
      </c>
      <c r="P408" s="64" t="e">
        <f>IF(ISNUMBER(INDEX(Данные!$I$1:$IX$303,Данные!$A70,P$642)),INDEX(Данные!$I$1:$IX$303,Данные!$A70,P$642)-Данные!$F70+IF($F$5="Использовать поправку",AM408,0),#N/A)</f>
        <v>#N/A</v>
      </c>
      <c r="Q408" s="62" t="str">
        <f t="shared" si="807"/>
        <v/>
      </c>
      <c r="R408" s="63" t="e">
        <f>IF(ISNUMBER(INDEX(Данные!$I$1:$IX$303,Данные!$A70,R$642)),INDEX(Данные!$I$1:$IX$303,Данные!$A70,R$642)-Данные!$E70+IF($F$6="Использовать поправку",AL408,0),#N/A)</f>
        <v>#N/A</v>
      </c>
      <c r="S408" s="64" t="e">
        <f>IF(ISNUMBER(INDEX(Данные!$I$1:$IX$303,Данные!$A70,S$642)),INDEX(Данные!$I$1:$IX$303,Данные!$A70,S$642)-Данные!$F70+IF($F$6="Использовать поправку",AM408,0),#N/A)</f>
        <v>#N/A</v>
      </c>
      <c r="T408" s="62" t="str">
        <f t="shared" si="808"/>
        <v/>
      </c>
      <c r="U408" s="63" t="e">
        <f>IF(ISNUMBER(INDEX(Данные!$I$1:$IX$303,Данные!$A70,U$642)),INDEX(Данные!$I$1:$IX$303,Данные!$A70,U$642)-Данные!$E70+IF($F$7="Использовать поправку",AL408,0),#N/A)</f>
        <v>#N/A</v>
      </c>
      <c r="V408" s="64" t="e">
        <f>IF(ISNUMBER(INDEX(Данные!$I$1:$IX$303,Данные!$A70,V$642)),INDEX(Данные!$I$1:$IX$303,Данные!$A70,V$642)-Данные!$F70+IF($F$7="Использовать поправку",AM408,0),#N/A)</f>
        <v>#N/A</v>
      </c>
      <c r="W408" s="62" t="str">
        <f t="shared" si="809"/>
        <v/>
      </c>
      <c r="X408" s="63" t="e">
        <f>IF(ISNUMBER(INDEX(Данные!$I$1:$IX$303,Данные!$A70,X$642)),INDEX(Данные!$I$1:$IX$303,Данные!$A70,X$642)-Данные!$E70+IF($F$8="Использовать поправку",AL408,0),#N/A)</f>
        <v>#N/A</v>
      </c>
      <c r="Y408" s="64" t="e">
        <f>IF(ISNUMBER(INDEX(Данные!$I$1:$IX$303,Данные!$A70,Y$642)),INDEX(Данные!$I$1:$IX$303,Данные!$A70,Y$642)-Данные!$F70+IF($F$8="Использовать поправку",AM408,0),#N/A)</f>
        <v>#N/A</v>
      </c>
      <c r="Z408" s="62" t="str">
        <f t="shared" si="810"/>
        <v/>
      </c>
      <c r="AA408" s="63" t="e">
        <f>IF(ISNUMBER(INDEX(Данные!$I$1:$IX$303,Данные!$A70,AA$642)),INDEX(Данные!$I$1:$IX$303,Данные!$A70,AA$642)-Данные!$E70+IF($F$9="Использовать поправку",AL408,0),#N/A)</f>
        <v>#N/A</v>
      </c>
      <c r="AB408" s="64" t="e">
        <f>IF(ISNUMBER(INDEX(Данные!$I$1:$IX$303,Данные!$A70,AB$642)),INDEX(Данные!$I$1:$IX$303,Данные!$A70,AB$642)-Данные!$F70+IF($F$9="Использовать поправку",AM408,0),#N/A)</f>
        <v>#N/A</v>
      </c>
      <c r="AC408" s="62" t="str">
        <f t="shared" si="811"/>
        <v/>
      </c>
      <c r="AD408" s="63" t="e">
        <f>IF(ISNUMBER(INDEX(Данные!$I$1:$IX$303,Данные!$A70,AD$642)),INDEX(Данные!$I$1:$IX$303,Данные!$A70,AD$642)-Данные!$E70+IF($F$10="Использовать поправку",AL408,0),#N/A)</f>
        <v>#N/A</v>
      </c>
      <c r="AE408" s="64" t="e">
        <f>IF(ISNUMBER(INDEX(Данные!$I$1:$IX$303,Данные!$A70,AE$642)),INDEX(Данные!$I$1:$IX$303,Данные!$A70,AE$642)-Данные!$F70+IF($F$10="Использовать поправку",AM408,0),#N/A)</f>
        <v>#N/A</v>
      </c>
      <c r="AF408" s="62" t="str">
        <f t="shared" si="812"/>
        <v/>
      </c>
      <c r="AG408" s="63" t="e">
        <f>IF(ISNUMBER(INDEX(Данные!$I$1:$IX$303,Данные!$A70,AG$642)),INDEX(Данные!$I$1:$IX$303,Данные!$A70,AG$642)-Данные!$E70+IF($F$11="Использовать поправку",AL408,0),#N/A)</f>
        <v>#N/A</v>
      </c>
      <c r="AH408" s="64" t="e">
        <f>IF(ISNUMBER(INDEX(Данные!$I$1:$IX$303,Данные!$A70,AH$642)),INDEX(Данные!$I$1:$IX$303,Данные!$A70,AH$642)-Данные!$F70+IF($F$11="Использовать поправку",AM408,0),#N/A)</f>
        <v>#N/A</v>
      </c>
      <c r="AI408" s="62" t="str">
        <f t="shared" si="813"/>
        <v/>
      </c>
      <c r="AJ408" s="63" t="e">
        <f>IF(ISNUMBER(INDEX(Данные!$I$1:$IX$303,Данные!$A70,AJ$642)),INDEX(Данные!$I$1:$IX$303,Данные!$A70,AJ$642)-Данные!$E70+IF($F$12="Использовать поправку",AL408,0),#N/A)</f>
        <v>#N/A</v>
      </c>
      <c r="AK408" s="96" t="e">
        <f>IF(ISNUMBER(INDEX(Данные!$I$1:$IX$303,Данные!$A70,AK$642)),INDEX(Данные!$I$1:$IX$303,Данные!$A70,AK$642)-Данные!$F70+IF($F$12="Использовать поправку",AM408,0),#N/A)</f>
        <v>#N/A</v>
      </c>
      <c r="AL408" s="100" t="e">
        <f>INDEX(Данные!$I$1:$IX$303,Данные!$A70,AL$642+4)-INDEX(Данные!$I$1:$IX$303,Данные!$A70,AL$643+4)</f>
        <v>#VALUE!</v>
      </c>
      <c r="AM408" s="101" t="e">
        <f>INDEX(Данные!$I$1:$IX$303,Данные!$A70,AM$642+5)-INDEX(Данные!$I$1:$IX$303,Данные!$A70,AM$643+5)</f>
        <v>#VALUE!</v>
      </c>
      <c r="AO408" s="61">
        <v>33.5</v>
      </c>
      <c r="AP408" s="62" t="str">
        <f t="shared" si="814"/>
        <v/>
      </c>
      <c r="AQ408" s="63" t="e">
        <f>IF(ISNUMBER(INDEX(Данные!$I$1:$IX$303,Данные!$A70,AQ$642)),INDEX(Данные!$I$1:$IX$303,Данные!$A70,AQ$642)-Данные!$G70-AQ$643+IF($F$3="Использовать поправку",BT408,0),#N/A)</f>
        <v>#N/A</v>
      </c>
      <c r="AR408" s="64" t="e">
        <f>IF(ISNUMBER(INDEX(Данные!$I$1:$IX$303,Данные!$A70,AR$642)),INDEX(Данные!$I$1:$IX$303,Данные!$A70,AR$642)-Данные!$H70-AR$643+IF($F$3="Использовать поправку",BU408,0),#N/A)</f>
        <v>#N/A</v>
      </c>
      <c r="AS408" s="62" t="str">
        <f t="shared" si="815"/>
        <v/>
      </c>
      <c r="AT408" s="63" t="e">
        <f>IF(ISNUMBER(INDEX(Данные!$I$1:$IX$303,Данные!$A70,AT$642)),INDEX(Данные!$I$1:$IX$303,Данные!$A70,AT$642)-Данные!$G70-AT$643+IF($F$4="Использовать поправку",BT408,0),#N/A)</f>
        <v>#N/A</v>
      </c>
      <c r="AU408" s="64" t="e">
        <f>IF(ISNUMBER(INDEX(Данные!$I$1:$IX$303,Данные!$A70,AU$642)),INDEX(Данные!$I$1:$IX$303,Данные!$A70,AU$642)-Данные!$H70-AU$643+IF($F$4="Использовать поправку",BU408,0),#N/A)</f>
        <v>#N/A</v>
      </c>
      <c r="AV408" s="62" t="str">
        <f t="shared" si="816"/>
        <v/>
      </c>
      <c r="AW408" s="63" t="e">
        <f>IF(ISNUMBER(INDEX(Данные!$I$1:$IX$303,Данные!$A70,AW$642)),INDEX(Данные!$I$1:$IX$303,Данные!$A70,AW$642)-Данные!$G70-AW$643+IF($F$5="Использовать поправку",BT408,0),#N/A)</f>
        <v>#N/A</v>
      </c>
      <c r="AX408" s="64" t="e">
        <f>IF(ISNUMBER(INDEX(Данные!$I$1:$IX$303,Данные!$A70,AX$642)),INDEX(Данные!$I$1:$IX$303,Данные!$A70,AX$642)-Данные!$H70-AX$643+IF($F$5="Использовать поправку",BU408,0),#N/A)</f>
        <v>#N/A</v>
      </c>
      <c r="AY408" s="62" t="str">
        <f t="shared" si="817"/>
        <v/>
      </c>
      <c r="AZ408" s="63" t="e">
        <f>IF(ISNUMBER(INDEX(Данные!$I$1:$IX$303,Данные!$A70,AZ$642)),INDEX(Данные!$I$1:$IX$303,Данные!$A70,AZ$642)-Данные!$G70-AZ$643+IF($F$6="Использовать поправку",BT408,0),#N/A)</f>
        <v>#N/A</v>
      </c>
      <c r="BA408" s="64" t="e">
        <f>IF(ISNUMBER(INDEX(Данные!$I$1:$IX$303,Данные!$A70,BA$642)),INDEX(Данные!$I$1:$IX$303,Данные!$A70,BA$642)-Данные!$H70-BA$643+IF($F$6="Использовать поправку",BU408,0),#N/A)</f>
        <v>#N/A</v>
      </c>
      <c r="BB408" s="62" t="str">
        <f t="shared" si="818"/>
        <v/>
      </c>
      <c r="BC408" s="63" t="e">
        <f>IF(ISNUMBER(INDEX(Данные!$I$1:$IX$303,Данные!$A70,BC$642)),INDEX(Данные!$I$1:$IX$303,Данные!$A70,BC$642)-Данные!$G70-BC$643+IF($F$7="Использовать поправку",BT408,0),#N/A)</f>
        <v>#N/A</v>
      </c>
      <c r="BD408" s="64" t="e">
        <f>IF(ISNUMBER(INDEX(Данные!$I$1:$IX$303,Данные!$A70,BD$642)),INDEX(Данные!$I$1:$IX$303,Данные!$A70,BD$642)-Данные!$H70-BD$643+IF($F$7="Использовать поправку",BU408,0),#N/A)</f>
        <v>#N/A</v>
      </c>
      <c r="BE408" s="62" t="str">
        <f t="shared" si="819"/>
        <v/>
      </c>
      <c r="BF408" s="63" t="e">
        <f>IF(ISNUMBER(INDEX(Данные!$I$1:$IX$303,Данные!$A70,BF$642)),INDEX(Данные!$I$1:$IX$303,Данные!$A70,BF$642)-Данные!$G70-BF$643+IF($F$8="Использовать поправку",BT408,0),#N/A)</f>
        <v>#N/A</v>
      </c>
      <c r="BG408" s="64" t="e">
        <f>IF(ISNUMBER(INDEX(Данные!$I$1:$IX$303,Данные!$A70,BG$642)),INDEX(Данные!$I$1:$IX$303,Данные!$A70,BG$642)-Данные!$H70-BG$643+IF($F$8="Использовать поправку",BU408,0),#N/A)</f>
        <v>#N/A</v>
      </c>
      <c r="BH408" s="62" t="str">
        <f t="shared" si="820"/>
        <v/>
      </c>
      <c r="BI408" s="63" t="e">
        <f>IF(ISNUMBER(INDEX(Данные!$I$1:$IX$303,Данные!$A70,BI$642)),INDEX(Данные!$I$1:$IX$303,Данные!$A70,BI$642)-Данные!$G70-BI$643+IF($F$9="Использовать поправку",BT408,0),#N/A)</f>
        <v>#N/A</v>
      </c>
      <c r="BJ408" s="64" t="e">
        <f>IF(ISNUMBER(INDEX(Данные!$I$1:$IX$303,Данные!$A70,BJ$642)),INDEX(Данные!$I$1:$IX$303,Данные!$A70,BJ$642)-Данные!$H70-BJ$643+IF($F$9="Использовать поправку",BU408,0),#N/A)</f>
        <v>#N/A</v>
      </c>
      <c r="BK408" s="62" t="str">
        <f t="shared" si="821"/>
        <v/>
      </c>
      <c r="BL408" s="63" t="e">
        <f>IF(ISNUMBER(INDEX(Данные!$I$1:$IX$303,Данные!$A70,BL$642)),INDEX(Данные!$I$1:$IX$303,Данные!$A70,BL$642)-Данные!$G70-BL$643+IF($F$10="Использовать поправку",BT408,0),#N/A)</f>
        <v>#N/A</v>
      </c>
      <c r="BM408" s="64" t="e">
        <f>IF(ISNUMBER(INDEX(Данные!$I$1:$IX$303,Данные!$A70,BM$642)),INDEX(Данные!$I$1:$IX$303,Данные!$A70,BM$642)-Данные!$H70-BM$643+IF($F$10="Использовать поправку",BU408,0),#N/A)</f>
        <v>#N/A</v>
      </c>
      <c r="BN408" s="62" t="str">
        <f t="shared" si="822"/>
        <v/>
      </c>
      <c r="BO408" s="63" t="e">
        <f>IF(ISNUMBER(INDEX(Данные!$I$1:$IX$303,Данные!$A70,BO$642)),INDEX(Данные!$I$1:$IX$303,Данные!$A70,BO$642)-Данные!$G70-BO$643+IF($F$11="Использовать поправку",BT408,0),#N/A)</f>
        <v>#N/A</v>
      </c>
      <c r="BP408" s="64" t="e">
        <f>IF(ISNUMBER(INDEX(Данные!$I$1:$IX$303,Данные!$A70,BP$642)),INDEX(Данные!$I$1:$IX$303,Данные!$A70,BP$642)-Данные!$H70-BP$643+IF($F$11="Использовать поправку",BU408,0),#N/A)</f>
        <v>#N/A</v>
      </c>
      <c r="BQ408" s="62" t="str">
        <f t="shared" si="823"/>
        <v/>
      </c>
      <c r="BR408" s="63" t="e">
        <f>IF(ISNUMBER(INDEX(Данные!$I$1:$IX$303,Данные!$A70,BR$642)),INDEX(Данные!$I$1:$IX$303,Данные!$A70,BR$642)-Данные!$G70-BR$643+IF($F$12="Использовать поправку",BT408,0),#N/A)</f>
        <v>#N/A</v>
      </c>
      <c r="BS408" s="64" t="e">
        <f>IF(ISNUMBER(INDEX(Данные!$I$1:$IX$303,Данные!$A70,BS$642)),INDEX(Данные!$I$1:$IX$303,Данные!$A70,BS$642)-Данные!$H70-BS$643+IF($F$12="Использовать поправку",BU408,0),#N/A)</f>
        <v>#N/A</v>
      </c>
      <c r="BT408" s="100" t="e">
        <f>INDEX(Данные!$I$1:$IX$303,Данные!$A70,BT$642+8)-INDEX(Данные!$I$1:$IX$303,Данные!$A70,BT$643+8)</f>
        <v>#VALUE!</v>
      </c>
      <c r="BU408" s="101" t="e">
        <f>INDEX(Данные!$I$1:$IX$303,Данные!$A70,BU$642+9)-INDEX(Данные!$I$1:$IX$303,Данные!$A70,BU$643+9)</f>
        <v>#VALUE!</v>
      </c>
    </row>
    <row r="409" spans="7:73" x14ac:dyDescent="0.25">
      <c r="G409" s="61">
        <v>34</v>
      </c>
      <c r="H409" s="62" t="str">
        <f t="shared" si="804"/>
        <v/>
      </c>
      <c r="I409" s="63" t="e">
        <f>IF(ISNUMBER(INDEX(Данные!$I$1:$IX$303,Данные!$A71,I$642)),INDEX(Данные!$I$1:$IX$303,Данные!$A71,I$642)-Данные!$E71+IF($F$3="Использовать поправку",AL409,0),#N/A)</f>
        <v>#N/A</v>
      </c>
      <c r="J409" s="64" t="e">
        <f>IF(ISNUMBER(INDEX(Данные!$I$1:$IX$303,Данные!$A71,J$642)),INDEX(Данные!$I$1:$IX$303,Данные!$A71,J$642)-Данные!$F71+IF($F$3="Использовать поправку",AM409,0),#N/A)</f>
        <v>#N/A</v>
      </c>
      <c r="K409" s="62" t="str">
        <f t="shared" si="805"/>
        <v/>
      </c>
      <c r="L409" s="63" t="e">
        <f>IF(ISNUMBER(INDEX(Данные!$I$1:$IX$303,Данные!$A71,L$642)),INDEX(Данные!$I$1:$IX$303,Данные!$A71,L$642)-Данные!$E71+IF($F$4="Использовать поправку",AL409,0),#N/A)</f>
        <v>#N/A</v>
      </c>
      <c r="M409" s="64" t="e">
        <f>IF(ISNUMBER(INDEX(Данные!$I$1:$IX$303,Данные!$A71,M$642)),INDEX(Данные!$I$1:$IX$303,Данные!$A71,M$642)-Данные!$F71+IF($F$4="Использовать поправку",AM409,0),#N/A)</f>
        <v>#N/A</v>
      </c>
      <c r="N409" s="62" t="str">
        <f t="shared" si="806"/>
        <v/>
      </c>
      <c r="O409" s="63" t="e">
        <f>IF(ISNUMBER(INDEX(Данные!$I$1:$IX$303,Данные!$A71,O$642)),INDEX(Данные!$I$1:$IX$303,Данные!$A71,O$642)-Данные!$E71+IF($F$5="Использовать поправку",AL409,0),#N/A)</f>
        <v>#N/A</v>
      </c>
      <c r="P409" s="64" t="e">
        <f>IF(ISNUMBER(INDEX(Данные!$I$1:$IX$303,Данные!$A71,P$642)),INDEX(Данные!$I$1:$IX$303,Данные!$A71,P$642)-Данные!$F71+IF($F$5="Использовать поправку",AM409,0),#N/A)</f>
        <v>#N/A</v>
      </c>
      <c r="Q409" s="62" t="str">
        <f t="shared" si="807"/>
        <v/>
      </c>
      <c r="R409" s="63" t="e">
        <f>IF(ISNUMBER(INDEX(Данные!$I$1:$IX$303,Данные!$A71,R$642)),INDEX(Данные!$I$1:$IX$303,Данные!$A71,R$642)-Данные!$E71+IF($F$6="Использовать поправку",AL409,0),#N/A)</f>
        <v>#N/A</v>
      </c>
      <c r="S409" s="64" t="e">
        <f>IF(ISNUMBER(INDEX(Данные!$I$1:$IX$303,Данные!$A71,S$642)),INDEX(Данные!$I$1:$IX$303,Данные!$A71,S$642)-Данные!$F71+IF($F$6="Использовать поправку",AM409,0),#N/A)</f>
        <v>#N/A</v>
      </c>
      <c r="T409" s="62" t="str">
        <f t="shared" si="808"/>
        <v/>
      </c>
      <c r="U409" s="63" t="e">
        <f>IF(ISNUMBER(INDEX(Данные!$I$1:$IX$303,Данные!$A71,U$642)),INDEX(Данные!$I$1:$IX$303,Данные!$A71,U$642)-Данные!$E71+IF($F$7="Использовать поправку",AL409,0),#N/A)</f>
        <v>#N/A</v>
      </c>
      <c r="V409" s="64" t="e">
        <f>IF(ISNUMBER(INDEX(Данные!$I$1:$IX$303,Данные!$A71,V$642)),INDEX(Данные!$I$1:$IX$303,Данные!$A71,V$642)-Данные!$F71+IF($F$7="Использовать поправку",AM409,0),#N/A)</f>
        <v>#N/A</v>
      </c>
      <c r="W409" s="62" t="str">
        <f t="shared" si="809"/>
        <v/>
      </c>
      <c r="X409" s="63" t="e">
        <f>IF(ISNUMBER(INDEX(Данные!$I$1:$IX$303,Данные!$A71,X$642)),INDEX(Данные!$I$1:$IX$303,Данные!$A71,X$642)-Данные!$E71+IF($F$8="Использовать поправку",AL409,0),#N/A)</f>
        <v>#N/A</v>
      </c>
      <c r="Y409" s="64" t="e">
        <f>IF(ISNUMBER(INDEX(Данные!$I$1:$IX$303,Данные!$A71,Y$642)),INDEX(Данные!$I$1:$IX$303,Данные!$A71,Y$642)-Данные!$F71+IF($F$8="Использовать поправку",AM409,0),#N/A)</f>
        <v>#N/A</v>
      </c>
      <c r="Z409" s="62" t="str">
        <f t="shared" si="810"/>
        <v/>
      </c>
      <c r="AA409" s="63" t="e">
        <f>IF(ISNUMBER(INDEX(Данные!$I$1:$IX$303,Данные!$A71,AA$642)),INDEX(Данные!$I$1:$IX$303,Данные!$A71,AA$642)-Данные!$E71+IF($F$9="Использовать поправку",AL409,0),#N/A)</f>
        <v>#N/A</v>
      </c>
      <c r="AB409" s="64" t="e">
        <f>IF(ISNUMBER(INDEX(Данные!$I$1:$IX$303,Данные!$A71,AB$642)),INDEX(Данные!$I$1:$IX$303,Данные!$A71,AB$642)-Данные!$F71+IF($F$9="Использовать поправку",AM409,0),#N/A)</f>
        <v>#N/A</v>
      </c>
      <c r="AC409" s="62" t="str">
        <f t="shared" si="811"/>
        <v/>
      </c>
      <c r="AD409" s="63" t="e">
        <f>IF(ISNUMBER(INDEX(Данные!$I$1:$IX$303,Данные!$A71,AD$642)),INDEX(Данные!$I$1:$IX$303,Данные!$A71,AD$642)-Данные!$E71+IF($F$10="Использовать поправку",AL409,0),#N/A)</f>
        <v>#N/A</v>
      </c>
      <c r="AE409" s="64" t="e">
        <f>IF(ISNUMBER(INDEX(Данные!$I$1:$IX$303,Данные!$A71,AE$642)),INDEX(Данные!$I$1:$IX$303,Данные!$A71,AE$642)-Данные!$F71+IF($F$10="Использовать поправку",AM409,0),#N/A)</f>
        <v>#N/A</v>
      </c>
      <c r="AF409" s="62" t="str">
        <f t="shared" si="812"/>
        <v/>
      </c>
      <c r="AG409" s="63" t="e">
        <f>IF(ISNUMBER(INDEX(Данные!$I$1:$IX$303,Данные!$A71,AG$642)),INDEX(Данные!$I$1:$IX$303,Данные!$A71,AG$642)-Данные!$E71+IF($F$11="Использовать поправку",AL409,0),#N/A)</f>
        <v>#N/A</v>
      </c>
      <c r="AH409" s="64" t="e">
        <f>IF(ISNUMBER(INDEX(Данные!$I$1:$IX$303,Данные!$A71,AH$642)),INDEX(Данные!$I$1:$IX$303,Данные!$A71,AH$642)-Данные!$F71+IF($F$11="Использовать поправку",AM409,0),#N/A)</f>
        <v>#N/A</v>
      </c>
      <c r="AI409" s="62" t="str">
        <f t="shared" si="813"/>
        <v/>
      </c>
      <c r="AJ409" s="63" t="e">
        <f>IF(ISNUMBER(INDEX(Данные!$I$1:$IX$303,Данные!$A71,AJ$642)),INDEX(Данные!$I$1:$IX$303,Данные!$A71,AJ$642)-Данные!$E71+IF($F$12="Использовать поправку",AL409,0),#N/A)</f>
        <v>#N/A</v>
      </c>
      <c r="AK409" s="96" t="e">
        <f>IF(ISNUMBER(INDEX(Данные!$I$1:$IX$303,Данные!$A71,AK$642)),INDEX(Данные!$I$1:$IX$303,Данные!$A71,AK$642)-Данные!$F71+IF($F$12="Использовать поправку",AM409,0),#N/A)</f>
        <v>#N/A</v>
      </c>
      <c r="AL409" s="100" t="e">
        <f>INDEX(Данные!$I$1:$IX$303,Данные!$A71,AL$642+4)-INDEX(Данные!$I$1:$IX$303,Данные!$A71,AL$643+4)</f>
        <v>#VALUE!</v>
      </c>
      <c r="AM409" s="101" t="e">
        <f>INDEX(Данные!$I$1:$IX$303,Данные!$A71,AM$642+5)-INDEX(Данные!$I$1:$IX$303,Данные!$A71,AM$643+5)</f>
        <v>#VALUE!</v>
      </c>
      <c r="AO409" s="61">
        <v>34</v>
      </c>
      <c r="AP409" s="62" t="str">
        <f t="shared" si="814"/>
        <v/>
      </c>
      <c r="AQ409" s="63" t="e">
        <f>IF(ISNUMBER(INDEX(Данные!$I$1:$IX$303,Данные!$A71,AQ$642)),INDEX(Данные!$I$1:$IX$303,Данные!$A71,AQ$642)-Данные!$G71-AQ$643+IF($F$3="Использовать поправку",BT409,0),#N/A)</f>
        <v>#N/A</v>
      </c>
      <c r="AR409" s="64" t="e">
        <f>IF(ISNUMBER(INDEX(Данные!$I$1:$IX$303,Данные!$A71,AR$642)),INDEX(Данные!$I$1:$IX$303,Данные!$A71,AR$642)-Данные!$H71-AR$643+IF($F$3="Использовать поправку",BU409,0),#N/A)</f>
        <v>#N/A</v>
      </c>
      <c r="AS409" s="62" t="str">
        <f t="shared" si="815"/>
        <v/>
      </c>
      <c r="AT409" s="63" t="e">
        <f>IF(ISNUMBER(INDEX(Данные!$I$1:$IX$303,Данные!$A71,AT$642)),INDEX(Данные!$I$1:$IX$303,Данные!$A71,AT$642)-Данные!$G71-AT$643+IF($F$4="Использовать поправку",BT409,0),#N/A)</f>
        <v>#N/A</v>
      </c>
      <c r="AU409" s="64" t="e">
        <f>IF(ISNUMBER(INDEX(Данные!$I$1:$IX$303,Данные!$A71,AU$642)),INDEX(Данные!$I$1:$IX$303,Данные!$A71,AU$642)-Данные!$H71-AU$643+IF($F$4="Использовать поправку",BU409,0),#N/A)</f>
        <v>#N/A</v>
      </c>
      <c r="AV409" s="62" t="str">
        <f t="shared" si="816"/>
        <v/>
      </c>
      <c r="AW409" s="63" t="e">
        <f>IF(ISNUMBER(INDEX(Данные!$I$1:$IX$303,Данные!$A71,AW$642)),INDEX(Данные!$I$1:$IX$303,Данные!$A71,AW$642)-Данные!$G71-AW$643+IF($F$5="Использовать поправку",BT409,0),#N/A)</f>
        <v>#N/A</v>
      </c>
      <c r="AX409" s="64" t="e">
        <f>IF(ISNUMBER(INDEX(Данные!$I$1:$IX$303,Данные!$A71,AX$642)),INDEX(Данные!$I$1:$IX$303,Данные!$A71,AX$642)-Данные!$H71-AX$643+IF($F$5="Использовать поправку",BU409,0),#N/A)</f>
        <v>#N/A</v>
      </c>
      <c r="AY409" s="62" t="str">
        <f t="shared" si="817"/>
        <v/>
      </c>
      <c r="AZ409" s="63" t="e">
        <f>IF(ISNUMBER(INDEX(Данные!$I$1:$IX$303,Данные!$A71,AZ$642)),INDEX(Данные!$I$1:$IX$303,Данные!$A71,AZ$642)-Данные!$G71-AZ$643+IF($F$6="Использовать поправку",BT409,0),#N/A)</f>
        <v>#N/A</v>
      </c>
      <c r="BA409" s="64" t="e">
        <f>IF(ISNUMBER(INDEX(Данные!$I$1:$IX$303,Данные!$A71,BA$642)),INDEX(Данные!$I$1:$IX$303,Данные!$A71,BA$642)-Данные!$H71-BA$643+IF($F$6="Использовать поправку",BU409,0),#N/A)</f>
        <v>#N/A</v>
      </c>
      <c r="BB409" s="62" t="str">
        <f t="shared" si="818"/>
        <v/>
      </c>
      <c r="BC409" s="63" t="e">
        <f>IF(ISNUMBER(INDEX(Данные!$I$1:$IX$303,Данные!$A71,BC$642)),INDEX(Данные!$I$1:$IX$303,Данные!$A71,BC$642)-Данные!$G71-BC$643+IF($F$7="Использовать поправку",BT409,0),#N/A)</f>
        <v>#N/A</v>
      </c>
      <c r="BD409" s="64" t="e">
        <f>IF(ISNUMBER(INDEX(Данные!$I$1:$IX$303,Данные!$A71,BD$642)),INDEX(Данные!$I$1:$IX$303,Данные!$A71,BD$642)-Данные!$H71-BD$643+IF($F$7="Использовать поправку",BU409,0),#N/A)</f>
        <v>#N/A</v>
      </c>
      <c r="BE409" s="62" t="str">
        <f t="shared" si="819"/>
        <v/>
      </c>
      <c r="BF409" s="63" t="e">
        <f>IF(ISNUMBER(INDEX(Данные!$I$1:$IX$303,Данные!$A71,BF$642)),INDEX(Данные!$I$1:$IX$303,Данные!$A71,BF$642)-Данные!$G71-BF$643+IF($F$8="Использовать поправку",BT409,0),#N/A)</f>
        <v>#N/A</v>
      </c>
      <c r="BG409" s="64" t="e">
        <f>IF(ISNUMBER(INDEX(Данные!$I$1:$IX$303,Данные!$A71,BG$642)),INDEX(Данные!$I$1:$IX$303,Данные!$A71,BG$642)-Данные!$H71-BG$643+IF($F$8="Использовать поправку",BU409,0),#N/A)</f>
        <v>#N/A</v>
      </c>
      <c r="BH409" s="62" t="str">
        <f t="shared" si="820"/>
        <v/>
      </c>
      <c r="BI409" s="63" t="e">
        <f>IF(ISNUMBER(INDEX(Данные!$I$1:$IX$303,Данные!$A71,BI$642)),INDEX(Данные!$I$1:$IX$303,Данные!$A71,BI$642)-Данные!$G71-BI$643+IF($F$9="Использовать поправку",BT409,0),#N/A)</f>
        <v>#N/A</v>
      </c>
      <c r="BJ409" s="64" t="e">
        <f>IF(ISNUMBER(INDEX(Данные!$I$1:$IX$303,Данные!$A71,BJ$642)),INDEX(Данные!$I$1:$IX$303,Данные!$A71,BJ$642)-Данные!$H71-BJ$643+IF($F$9="Использовать поправку",BU409,0),#N/A)</f>
        <v>#N/A</v>
      </c>
      <c r="BK409" s="62" t="str">
        <f t="shared" si="821"/>
        <v/>
      </c>
      <c r="BL409" s="63" t="e">
        <f>IF(ISNUMBER(INDEX(Данные!$I$1:$IX$303,Данные!$A71,BL$642)),INDEX(Данные!$I$1:$IX$303,Данные!$A71,BL$642)-Данные!$G71-BL$643+IF($F$10="Использовать поправку",BT409,0),#N/A)</f>
        <v>#N/A</v>
      </c>
      <c r="BM409" s="64" t="e">
        <f>IF(ISNUMBER(INDEX(Данные!$I$1:$IX$303,Данные!$A71,BM$642)),INDEX(Данные!$I$1:$IX$303,Данные!$A71,BM$642)-Данные!$H71-BM$643+IF($F$10="Использовать поправку",BU409,0),#N/A)</f>
        <v>#N/A</v>
      </c>
      <c r="BN409" s="62" t="str">
        <f t="shared" si="822"/>
        <v/>
      </c>
      <c r="BO409" s="63" t="e">
        <f>IF(ISNUMBER(INDEX(Данные!$I$1:$IX$303,Данные!$A71,BO$642)),INDEX(Данные!$I$1:$IX$303,Данные!$A71,BO$642)-Данные!$G71-BO$643+IF($F$11="Использовать поправку",BT409,0),#N/A)</f>
        <v>#N/A</v>
      </c>
      <c r="BP409" s="64" t="e">
        <f>IF(ISNUMBER(INDEX(Данные!$I$1:$IX$303,Данные!$A71,BP$642)),INDEX(Данные!$I$1:$IX$303,Данные!$A71,BP$642)-Данные!$H71-BP$643+IF($F$11="Использовать поправку",BU409,0),#N/A)</f>
        <v>#N/A</v>
      </c>
      <c r="BQ409" s="62" t="str">
        <f t="shared" si="823"/>
        <v/>
      </c>
      <c r="BR409" s="63" t="e">
        <f>IF(ISNUMBER(INDEX(Данные!$I$1:$IX$303,Данные!$A71,BR$642)),INDEX(Данные!$I$1:$IX$303,Данные!$A71,BR$642)-Данные!$G71-BR$643+IF($F$12="Использовать поправку",BT409,0),#N/A)</f>
        <v>#N/A</v>
      </c>
      <c r="BS409" s="64" t="e">
        <f>IF(ISNUMBER(INDEX(Данные!$I$1:$IX$303,Данные!$A71,BS$642)),INDEX(Данные!$I$1:$IX$303,Данные!$A71,BS$642)-Данные!$H71-BS$643+IF($F$12="Использовать поправку",BU409,0),#N/A)</f>
        <v>#N/A</v>
      </c>
      <c r="BT409" s="100" t="e">
        <f>INDEX(Данные!$I$1:$IX$303,Данные!$A71,BT$642+8)-INDEX(Данные!$I$1:$IX$303,Данные!$A71,BT$643+8)</f>
        <v>#VALUE!</v>
      </c>
      <c r="BU409" s="101" t="e">
        <f>INDEX(Данные!$I$1:$IX$303,Данные!$A71,BU$642+9)-INDEX(Данные!$I$1:$IX$303,Данные!$A71,BU$643+9)</f>
        <v>#VALUE!</v>
      </c>
    </row>
    <row r="410" spans="7:73" x14ac:dyDescent="0.25">
      <c r="G410" s="61">
        <v>34.5</v>
      </c>
      <c r="H410" s="62" t="str">
        <f t="shared" si="804"/>
        <v/>
      </c>
      <c r="I410" s="63" t="e">
        <f>IF(ISNUMBER(INDEX(Данные!$I$1:$IX$303,Данные!$A72,I$642)),INDEX(Данные!$I$1:$IX$303,Данные!$A72,I$642)-Данные!$E72+IF($F$3="Использовать поправку",AL410,0),#N/A)</f>
        <v>#N/A</v>
      </c>
      <c r="J410" s="64" t="e">
        <f>IF(ISNUMBER(INDEX(Данные!$I$1:$IX$303,Данные!$A72,J$642)),INDEX(Данные!$I$1:$IX$303,Данные!$A72,J$642)-Данные!$F72+IF($F$3="Использовать поправку",AM410,0),#N/A)</f>
        <v>#N/A</v>
      </c>
      <c r="K410" s="62" t="str">
        <f t="shared" si="805"/>
        <v/>
      </c>
      <c r="L410" s="63" t="e">
        <f>IF(ISNUMBER(INDEX(Данные!$I$1:$IX$303,Данные!$A72,L$642)),INDEX(Данные!$I$1:$IX$303,Данные!$A72,L$642)-Данные!$E72+IF($F$4="Использовать поправку",AL410,0),#N/A)</f>
        <v>#N/A</v>
      </c>
      <c r="M410" s="64" t="e">
        <f>IF(ISNUMBER(INDEX(Данные!$I$1:$IX$303,Данные!$A72,M$642)),INDEX(Данные!$I$1:$IX$303,Данные!$A72,M$642)-Данные!$F72+IF($F$4="Использовать поправку",AM410,0),#N/A)</f>
        <v>#N/A</v>
      </c>
      <c r="N410" s="62" t="str">
        <f t="shared" si="806"/>
        <v/>
      </c>
      <c r="O410" s="63" t="e">
        <f>IF(ISNUMBER(INDEX(Данные!$I$1:$IX$303,Данные!$A72,O$642)),INDEX(Данные!$I$1:$IX$303,Данные!$A72,O$642)-Данные!$E72+IF($F$5="Использовать поправку",AL410,0),#N/A)</f>
        <v>#N/A</v>
      </c>
      <c r="P410" s="64" t="e">
        <f>IF(ISNUMBER(INDEX(Данные!$I$1:$IX$303,Данные!$A72,P$642)),INDEX(Данные!$I$1:$IX$303,Данные!$A72,P$642)-Данные!$F72+IF($F$5="Использовать поправку",AM410,0),#N/A)</f>
        <v>#N/A</v>
      </c>
      <c r="Q410" s="62" t="str">
        <f t="shared" si="807"/>
        <v/>
      </c>
      <c r="R410" s="63" t="e">
        <f>IF(ISNUMBER(INDEX(Данные!$I$1:$IX$303,Данные!$A72,R$642)),INDEX(Данные!$I$1:$IX$303,Данные!$A72,R$642)-Данные!$E72+IF($F$6="Использовать поправку",AL410,0),#N/A)</f>
        <v>#N/A</v>
      </c>
      <c r="S410" s="64" t="e">
        <f>IF(ISNUMBER(INDEX(Данные!$I$1:$IX$303,Данные!$A72,S$642)),INDEX(Данные!$I$1:$IX$303,Данные!$A72,S$642)-Данные!$F72+IF($F$6="Использовать поправку",AM410,0),#N/A)</f>
        <v>#N/A</v>
      </c>
      <c r="T410" s="62" t="str">
        <f t="shared" si="808"/>
        <v/>
      </c>
      <c r="U410" s="63" t="e">
        <f>IF(ISNUMBER(INDEX(Данные!$I$1:$IX$303,Данные!$A72,U$642)),INDEX(Данные!$I$1:$IX$303,Данные!$A72,U$642)-Данные!$E72+IF($F$7="Использовать поправку",AL410,0),#N/A)</f>
        <v>#N/A</v>
      </c>
      <c r="V410" s="64" t="e">
        <f>IF(ISNUMBER(INDEX(Данные!$I$1:$IX$303,Данные!$A72,V$642)),INDEX(Данные!$I$1:$IX$303,Данные!$A72,V$642)-Данные!$F72+IF($F$7="Использовать поправку",AM410,0),#N/A)</f>
        <v>#N/A</v>
      </c>
      <c r="W410" s="62" t="str">
        <f t="shared" si="809"/>
        <v/>
      </c>
      <c r="X410" s="63" t="e">
        <f>IF(ISNUMBER(INDEX(Данные!$I$1:$IX$303,Данные!$A72,X$642)),INDEX(Данные!$I$1:$IX$303,Данные!$A72,X$642)-Данные!$E72+IF($F$8="Использовать поправку",AL410,0),#N/A)</f>
        <v>#N/A</v>
      </c>
      <c r="Y410" s="64" t="e">
        <f>IF(ISNUMBER(INDEX(Данные!$I$1:$IX$303,Данные!$A72,Y$642)),INDEX(Данные!$I$1:$IX$303,Данные!$A72,Y$642)-Данные!$F72+IF($F$8="Использовать поправку",AM410,0),#N/A)</f>
        <v>#N/A</v>
      </c>
      <c r="Z410" s="62" t="str">
        <f t="shared" si="810"/>
        <v/>
      </c>
      <c r="AA410" s="63" t="e">
        <f>IF(ISNUMBER(INDEX(Данные!$I$1:$IX$303,Данные!$A72,AA$642)),INDEX(Данные!$I$1:$IX$303,Данные!$A72,AA$642)-Данные!$E72+IF($F$9="Использовать поправку",AL410,0),#N/A)</f>
        <v>#N/A</v>
      </c>
      <c r="AB410" s="64" t="e">
        <f>IF(ISNUMBER(INDEX(Данные!$I$1:$IX$303,Данные!$A72,AB$642)),INDEX(Данные!$I$1:$IX$303,Данные!$A72,AB$642)-Данные!$F72+IF($F$9="Использовать поправку",AM410,0),#N/A)</f>
        <v>#N/A</v>
      </c>
      <c r="AC410" s="62" t="str">
        <f t="shared" si="811"/>
        <v/>
      </c>
      <c r="AD410" s="63" t="e">
        <f>IF(ISNUMBER(INDEX(Данные!$I$1:$IX$303,Данные!$A72,AD$642)),INDEX(Данные!$I$1:$IX$303,Данные!$A72,AD$642)-Данные!$E72+IF($F$10="Использовать поправку",AL410,0),#N/A)</f>
        <v>#N/A</v>
      </c>
      <c r="AE410" s="64" t="e">
        <f>IF(ISNUMBER(INDEX(Данные!$I$1:$IX$303,Данные!$A72,AE$642)),INDEX(Данные!$I$1:$IX$303,Данные!$A72,AE$642)-Данные!$F72+IF($F$10="Использовать поправку",AM410,0),#N/A)</f>
        <v>#N/A</v>
      </c>
      <c r="AF410" s="62" t="str">
        <f t="shared" si="812"/>
        <v/>
      </c>
      <c r="AG410" s="63" t="e">
        <f>IF(ISNUMBER(INDEX(Данные!$I$1:$IX$303,Данные!$A72,AG$642)),INDEX(Данные!$I$1:$IX$303,Данные!$A72,AG$642)-Данные!$E72+IF($F$11="Использовать поправку",AL410,0),#N/A)</f>
        <v>#N/A</v>
      </c>
      <c r="AH410" s="64" t="e">
        <f>IF(ISNUMBER(INDEX(Данные!$I$1:$IX$303,Данные!$A72,AH$642)),INDEX(Данные!$I$1:$IX$303,Данные!$A72,AH$642)-Данные!$F72+IF($F$11="Использовать поправку",AM410,0),#N/A)</f>
        <v>#N/A</v>
      </c>
      <c r="AI410" s="62" t="str">
        <f t="shared" si="813"/>
        <v/>
      </c>
      <c r="AJ410" s="63" t="e">
        <f>IF(ISNUMBER(INDEX(Данные!$I$1:$IX$303,Данные!$A72,AJ$642)),INDEX(Данные!$I$1:$IX$303,Данные!$A72,AJ$642)-Данные!$E72+IF($F$12="Использовать поправку",AL410,0),#N/A)</f>
        <v>#N/A</v>
      </c>
      <c r="AK410" s="96" t="e">
        <f>IF(ISNUMBER(INDEX(Данные!$I$1:$IX$303,Данные!$A72,AK$642)),INDEX(Данные!$I$1:$IX$303,Данные!$A72,AK$642)-Данные!$F72+IF($F$12="Использовать поправку",AM410,0),#N/A)</f>
        <v>#N/A</v>
      </c>
      <c r="AL410" s="100" t="e">
        <f>INDEX(Данные!$I$1:$IX$303,Данные!$A72,AL$642+4)-INDEX(Данные!$I$1:$IX$303,Данные!$A72,AL$643+4)</f>
        <v>#VALUE!</v>
      </c>
      <c r="AM410" s="101" t="e">
        <f>INDEX(Данные!$I$1:$IX$303,Данные!$A72,AM$642+5)-INDEX(Данные!$I$1:$IX$303,Данные!$A72,AM$643+5)</f>
        <v>#VALUE!</v>
      </c>
      <c r="AO410" s="61">
        <v>34.5</v>
      </c>
      <c r="AP410" s="62" t="str">
        <f t="shared" si="814"/>
        <v/>
      </c>
      <c r="AQ410" s="63" t="e">
        <f>IF(ISNUMBER(INDEX(Данные!$I$1:$IX$303,Данные!$A72,AQ$642)),INDEX(Данные!$I$1:$IX$303,Данные!$A72,AQ$642)-Данные!$G72-AQ$643+IF($F$3="Использовать поправку",BT410,0),#N/A)</f>
        <v>#N/A</v>
      </c>
      <c r="AR410" s="64" t="e">
        <f>IF(ISNUMBER(INDEX(Данные!$I$1:$IX$303,Данные!$A72,AR$642)),INDEX(Данные!$I$1:$IX$303,Данные!$A72,AR$642)-Данные!$H72-AR$643+IF($F$3="Использовать поправку",BU410,0),#N/A)</f>
        <v>#N/A</v>
      </c>
      <c r="AS410" s="62" t="str">
        <f t="shared" si="815"/>
        <v/>
      </c>
      <c r="AT410" s="63" t="e">
        <f>IF(ISNUMBER(INDEX(Данные!$I$1:$IX$303,Данные!$A72,AT$642)),INDEX(Данные!$I$1:$IX$303,Данные!$A72,AT$642)-Данные!$G72-AT$643+IF($F$4="Использовать поправку",BT410,0),#N/A)</f>
        <v>#N/A</v>
      </c>
      <c r="AU410" s="64" t="e">
        <f>IF(ISNUMBER(INDEX(Данные!$I$1:$IX$303,Данные!$A72,AU$642)),INDEX(Данные!$I$1:$IX$303,Данные!$A72,AU$642)-Данные!$H72-AU$643+IF($F$4="Использовать поправку",BU410,0),#N/A)</f>
        <v>#N/A</v>
      </c>
      <c r="AV410" s="62" t="str">
        <f t="shared" si="816"/>
        <v/>
      </c>
      <c r="AW410" s="63" t="e">
        <f>IF(ISNUMBER(INDEX(Данные!$I$1:$IX$303,Данные!$A72,AW$642)),INDEX(Данные!$I$1:$IX$303,Данные!$A72,AW$642)-Данные!$G72-AW$643+IF($F$5="Использовать поправку",BT410,0),#N/A)</f>
        <v>#N/A</v>
      </c>
      <c r="AX410" s="64" t="e">
        <f>IF(ISNUMBER(INDEX(Данные!$I$1:$IX$303,Данные!$A72,AX$642)),INDEX(Данные!$I$1:$IX$303,Данные!$A72,AX$642)-Данные!$H72-AX$643+IF($F$5="Использовать поправку",BU410,0),#N/A)</f>
        <v>#N/A</v>
      </c>
      <c r="AY410" s="62" t="str">
        <f t="shared" si="817"/>
        <v/>
      </c>
      <c r="AZ410" s="63" t="e">
        <f>IF(ISNUMBER(INDEX(Данные!$I$1:$IX$303,Данные!$A72,AZ$642)),INDEX(Данные!$I$1:$IX$303,Данные!$A72,AZ$642)-Данные!$G72-AZ$643+IF($F$6="Использовать поправку",BT410,0),#N/A)</f>
        <v>#N/A</v>
      </c>
      <c r="BA410" s="64" t="e">
        <f>IF(ISNUMBER(INDEX(Данные!$I$1:$IX$303,Данные!$A72,BA$642)),INDEX(Данные!$I$1:$IX$303,Данные!$A72,BA$642)-Данные!$H72-BA$643+IF($F$6="Использовать поправку",BU410,0),#N/A)</f>
        <v>#N/A</v>
      </c>
      <c r="BB410" s="62" t="str">
        <f t="shared" si="818"/>
        <v/>
      </c>
      <c r="BC410" s="63" t="e">
        <f>IF(ISNUMBER(INDEX(Данные!$I$1:$IX$303,Данные!$A72,BC$642)),INDEX(Данные!$I$1:$IX$303,Данные!$A72,BC$642)-Данные!$G72-BC$643+IF($F$7="Использовать поправку",BT410,0),#N/A)</f>
        <v>#N/A</v>
      </c>
      <c r="BD410" s="64" t="e">
        <f>IF(ISNUMBER(INDEX(Данные!$I$1:$IX$303,Данные!$A72,BD$642)),INDEX(Данные!$I$1:$IX$303,Данные!$A72,BD$642)-Данные!$H72-BD$643+IF($F$7="Использовать поправку",BU410,0),#N/A)</f>
        <v>#N/A</v>
      </c>
      <c r="BE410" s="62" t="str">
        <f t="shared" si="819"/>
        <v/>
      </c>
      <c r="BF410" s="63" t="e">
        <f>IF(ISNUMBER(INDEX(Данные!$I$1:$IX$303,Данные!$A72,BF$642)),INDEX(Данные!$I$1:$IX$303,Данные!$A72,BF$642)-Данные!$G72-BF$643+IF($F$8="Использовать поправку",BT410,0),#N/A)</f>
        <v>#N/A</v>
      </c>
      <c r="BG410" s="64" t="e">
        <f>IF(ISNUMBER(INDEX(Данные!$I$1:$IX$303,Данные!$A72,BG$642)),INDEX(Данные!$I$1:$IX$303,Данные!$A72,BG$642)-Данные!$H72-BG$643+IF($F$8="Использовать поправку",BU410,0),#N/A)</f>
        <v>#N/A</v>
      </c>
      <c r="BH410" s="62" t="str">
        <f t="shared" si="820"/>
        <v/>
      </c>
      <c r="BI410" s="63" t="e">
        <f>IF(ISNUMBER(INDEX(Данные!$I$1:$IX$303,Данные!$A72,BI$642)),INDEX(Данные!$I$1:$IX$303,Данные!$A72,BI$642)-Данные!$G72-BI$643+IF($F$9="Использовать поправку",BT410,0),#N/A)</f>
        <v>#N/A</v>
      </c>
      <c r="BJ410" s="64" t="e">
        <f>IF(ISNUMBER(INDEX(Данные!$I$1:$IX$303,Данные!$A72,BJ$642)),INDEX(Данные!$I$1:$IX$303,Данные!$A72,BJ$642)-Данные!$H72-BJ$643+IF($F$9="Использовать поправку",BU410,0),#N/A)</f>
        <v>#N/A</v>
      </c>
      <c r="BK410" s="62" t="str">
        <f t="shared" si="821"/>
        <v/>
      </c>
      <c r="BL410" s="63" t="e">
        <f>IF(ISNUMBER(INDEX(Данные!$I$1:$IX$303,Данные!$A72,BL$642)),INDEX(Данные!$I$1:$IX$303,Данные!$A72,BL$642)-Данные!$G72-BL$643+IF($F$10="Использовать поправку",BT410,0),#N/A)</f>
        <v>#N/A</v>
      </c>
      <c r="BM410" s="64" t="e">
        <f>IF(ISNUMBER(INDEX(Данные!$I$1:$IX$303,Данные!$A72,BM$642)),INDEX(Данные!$I$1:$IX$303,Данные!$A72,BM$642)-Данные!$H72-BM$643+IF($F$10="Использовать поправку",BU410,0),#N/A)</f>
        <v>#N/A</v>
      </c>
      <c r="BN410" s="62" t="str">
        <f t="shared" si="822"/>
        <v/>
      </c>
      <c r="BO410" s="63" t="e">
        <f>IF(ISNUMBER(INDEX(Данные!$I$1:$IX$303,Данные!$A72,BO$642)),INDEX(Данные!$I$1:$IX$303,Данные!$A72,BO$642)-Данные!$G72-BO$643+IF($F$11="Использовать поправку",BT410,0),#N/A)</f>
        <v>#N/A</v>
      </c>
      <c r="BP410" s="64" t="e">
        <f>IF(ISNUMBER(INDEX(Данные!$I$1:$IX$303,Данные!$A72,BP$642)),INDEX(Данные!$I$1:$IX$303,Данные!$A72,BP$642)-Данные!$H72-BP$643+IF($F$11="Использовать поправку",BU410,0),#N/A)</f>
        <v>#N/A</v>
      </c>
      <c r="BQ410" s="62" t="str">
        <f t="shared" si="823"/>
        <v/>
      </c>
      <c r="BR410" s="63" t="e">
        <f>IF(ISNUMBER(INDEX(Данные!$I$1:$IX$303,Данные!$A72,BR$642)),INDEX(Данные!$I$1:$IX$303,Данные!$A72,BR$642)-Данные!$G72-BR$643+IF($F$12="Использовать поправку",BT410,0),#N/A)</f>
        <v>#N/A</v>
      </c>
      <c r="BS410" s="64" t="e">
        <f>IF(ISNUMBER(INDEX(Данные!$I$1:$IX$303,Данные!$A72,BS$642)),INDEX(Данные!$I$1:$IX$303,Данные!$A72,BS$642)-Данные!$H72-BS$643+IF($F$12="Использовать поправку",BU410,0),#N/A)</f>
        <v>#N/A</v>
      </c>
      <c r="BT410" s="100" t="e">
        <f>INDEX(Данные!$I$1:$IX$303,Данные!$A72,BT$642+8)-INDEX(Данные!$I$1:$IX$303,Данные!$A72,BT$643+8)</f>
        <v>#VALUE!</v>
      </c>
      <c r="BU410" s="101" t="e">
        <f>INDEX(Данные!$I$1:$IX$303,Данные!$A72,BU$642+9)-INDEX(Данные!$I$1:$IX$303,Данные!$A72,BU$643+9)</f>
        <v>#VALUE!</v>
      </c>
    </row>
    <row r="411" spans="7:73" x14ac:dyDescent="0.25">
      <c r="G411" s="61">
        <v>35</v>
      </c>
      <c r="H411" s="62" t="str">
        <f t="shared" si="804"/>
        <v/>
      </c>
      <c r="I411" s="63" t="e">
        <f>IF(ISNUMBER(INDEX(Данные!$I$1:$IX$303,Данные!$A73,I$642)),INDEX(Данные!$I$1:$IX$303,Данные!$A73,I$642)-Данные!$E73+IF($F$3="Использовать поправку",AL411,0),#N/A)</f>
        <v>#N/A</v>
      </c>
      <c r="J411" s="64" t="e">
        <f>IF(ISNUMBER(INDEX(Данные!$I$1:$IX$303,Данные!$A73,J$642)),INDEX(Данные!$I$1:$IX$303,Данные!$A73,J$642)-Данные!$F73+IF($F$3="Использовать поправку",AM411,0),#N/A)</f>
        <v>#N/A</v>
      </c>
      <c r="K411" s="62" t="str">
        <f t="shared" si="805"/>
        <v/>
      </c>
      <c r="L411" s="63" t="e">
        <f>IF(ISNUMBER(INDEX(Данные!$I$1:$IX$303,Данные!$A73,L$642)),INDEX(Данные!$I$1:$IX$303,Данные!$A73,L$642)-Данные!$E73+IF($F$4="Использовать поправку",AL411,0),#N/A)</f>
        <v>#N/A</v>
      </c>
      <c r="M411" s="64" t="e">
        <f>IF(ISNUMBER(INDEX(Данные!$I$1:$IX$303,Данные!$A73,M$642)),INDEX(Данные!$I$1:$IX$303,Данные!$A73,M$642)-Данные!$F73+IF($F$4="Использовать поправку",AM411,0),#N/A)</f>
        <v>#N/A</v>
      </c>
      <c r="N411" s="62" t="str">
        <f t="shared" si="806"/>
        <v/>
      </c>
      <c r="O411" s="63" t="e">
        <f>IF(ISNUMBER(INDEX(Данные!$I$1:$IX$303,Данные!$A73,O$642)),INDEX(Данные!$I$1:$IX$303,Данные!$A73,O$642)-Данные!$E73+IF($F$5="Использовать поправку",AL411,0),#N/A)</f>
        <v>#N/A</v>
      </c>
      <c r="P411" s="64" t="e">
        <f>IF(ISNUMBER(INDEX(Данные!$I$1:$IX$303,Данные!$A73,P$642)),INDEX(Данные!$I$1:$IX$303,Данные!$A73,P$642)-Данные!$F73+IF($F$5="Использовать поправку",AM411,0),#N/A)</f>
        <v>#N/A</v>
      </c>
      <c r="Q411" s="62" t="str">
        <f t="shared" si="807"/>
        <v/>
      </c>
      <c r="R411" s="63" t="e">
        <f>IF(ISNUMBER(INDEX(Данные!$I$1:$IX$303,Данные!$A73,R$642)),INDEX(Данные!$I$1:$IX$303,Данные!$A73,R$642)-Данные!$E73+IF($F$6="Использовать поправку",AL411,0),#N/A)</f>
        <v>#N/A</v>
      </c>
      <c r="S411" s="64" t="e">
        <f>IF(ISNUMBER(INDEX(Данные!$I$1:$IX$303,Данные!$A73,S$642)),INDEX(Данные!$I$1:$IX$303,Данные!$A73,S$642)-Данные!$F73+IF($F$6="Использовать поправку",AM411,0),#N/A)</f>
        <v>#N/A</v>
      </c>
      <c r="T411" s="62" t="str">
        <f t="shared" si="808"/>
        <v/>
      </c>
      <c r="U411" s="63" t="e">
        <f>IF(ISNUMBER(INDEX(Данные!$I$1:$IX$303,Данные!$A73,U$642)),INDEX(Данные!$I$1:$IX$303,Данные!$A73,U$642)-Данные!$E73+IF($F$7="Использовать поправку",AL411,0),#N/A)</f>
        <v>#N/A</v>
      </c>
      <c r="V411" s="64" t="e">
        <f>IF(ISNUMBER(INDEX(Данные!$I$1:$IX$303,Данные!$A73,V$642)),INDEX(Данные!$I$1:$IX$303,Данные!$A73,V$642)-Данные!$F73+IF($F$7="Использовать поправку",AM411,0),#N/A)</f>
        <v>#N/A</v>
      </c>
      <c r="W411" s="62" t="str">
        <f t="shared" si="809"/>
        <v/>
      </c>
      <c r="X411" s="63" t="e">
        <f>IF(ISNUMBER(INDEX(Данные!$I$1:$IX$303,Данные!$A73,X$642)),INDEX(Данные!$I$1:$IX$303,Данные!$A73,X$642)-Данные!$E73+IF($F$8="Использовать поправку",AL411,0),#N/A)</f>
        <v>#N/A</v>
      </c>
      <c r="Y411" s="64" t="e">
        <f>IF(ISNUMBER(INDEX(Данные!$I$1:$IX$303,Данные!$A73,Y$642)),INDEX(Данные!$I$1:$IX$303,Данные!$A73,Y$642)-Данные!$F73+IF($F$8="Использовать поправку",AM411,0),#N/A)</f>
        <v>#N/A</v>
      </c>
      <c r="Z411" s="62" t="str">
        <f t="shared" si="810"/>
        <v/>
      </c>
      <c r="AA411" s="63" t="e">
        <f>IF(ISNUMBER(INDEX(Данные!$I$1:$IX$303,Данные!$A73,AA$642)),INDEX(Данные!$I$1:$IX$303,Данные!$A73,AA$642)-Данные!$E73+IF($F$9="Использовать поправку",AL411,0),#N/A)</f>
        <v>#N/A</v>
      </c>
      <c r="AB411" s="64" t="e">
        <f>IF(ISNUMBER(INDEX(Данные!$I$1:$IX$303,Данные!$A73,AB$642)),INDEX(Данные!$I$1:$IX$303,Данные!$A73,AB$642)-Данные!$F73+IF($F$9="Использовать поправку",AM411,0),#N/A)</f>
        <v>#N/A</v>
      </c>
      <c r="AC411" s="62" t="str">
        <f t="shared" si="811"/>
        <v/>
      </c>
      <c r="AD411" s="63" t="e">
        <f>IF(ISNUMBER(INDEX(Данные!$I$1:$IX$303,Данные!$A73,AD$642)),INDEX(Данные!$I$1:$IX$303,Данные!$A73,AD$642)-Данные!$E73+IF($F$10="Использовать поправку",AL411,0),#N/A)</f>
        <v>#N/A</v>
      </c>
      <c r="AE411" s="64" t="e">
        <f>IF(ISNUMBER(INDEX(Данные!$I$1:$IX$303,Данные!$A73,AE$642)),INDEX(Данные!$I$1:$IX$303,Данные!$A73,AE$642)-Данные!$F73+IF($F$10="Использовать поправку",AM411,0),#N/A)</f>
        <v>#N/A</v>
      </c>
      <c r="AF411" s="62" t="str">
        <f t="shared" si="812"/>
        <v/>
      </c>
      <c r="AG411" s="63" t="e">
        <f>IF(ISNUMBER(INDEX(Данные!$I$1:$IX$303,Данные!$A73,AG$642)),INDEX(Данные!$I$1:$IX$303,Данные!$A73,AG$642)-Данные!$E73+IF($F$11="Использовать поправку",AL411,0),#N/A)</f>
        <v>#N/A</v>
      </c>
      <c r="AH411" s="64" t="e">
        <f>IF(ISNUMBER(INDEX(Данные!$I$1:$IX$303,Данные!$A73,AH$642)),INDEX(Данные!$I$1:$IX$303,Данные!$A73,AH$642)-Данные!$F73+IF($F$11="Использовать поправку",AM411,0),#N/A)</f>
        <v>#N/A</v>
      </c>
      <c r="AI411" s="62" t="str">
        <f t="shared" si="813"/>
        <v/>
      </c>
      <c r="AJ411" s="63" t="e">
        <f>IF(ISNUMBER(INDEX(Данные!$I$1:$IX$303,Данные!$A73,AJ$642)),INDEX(Данные!$I$1:$IX$303,Данные!$A73,AJ$642)-Данные!$E73+IF($F$12="Использовать поправку",AL411,0),#N/A)</f>
        <v>#N/A</v>
      </c>
      <c r="AK411" s="96" t="e">
        <f>IF(ISNUMBER(INDEX(Данные!$I$1:$IX$303,Данные!$A73,AK$642)),INDEX(Данные!$I$1:$IX$303,Данные!$A73,AK$642)-Данные!$F73+IF($F$12="Использовать поправку",AM411,0),#N/A)</f>
        <v>#N/A</v>
      </c>
      <c r="AL411" s="100" t="e">
        <f>INDEX(Данные!$I$1:$IX$303,Данные!$A73,AL$642+4)-INDEX(Данные!$I$1:$IX$303,Данные!$A73,AL$643+4)</f>
        <v>#VALUE!</v>
      </c>
      <c r="AM411" s="101" t="e">
        <f>INDEX(Данные!$I$1:$IX$303,Данные!$A73,AM$642+5)-INDEX(Данные!$I$1:$IX$303,Данные!$A73,AM$643+5)</f>
        <v>#VALUE!</v>
      </c>
      <c r="AO411" s="61">
        <v>35</v>
      </c>
      <c r="AP411" s="62" t="str">
        <f t="shared" si="814"/>
        <v/>
      </c>
      <c r="AQ411" s="63" t="e">
        <f>IF(ISNUMBER(INDEX(Данные!$I$1:$IX$303,Данные!$A73,AQ$642)),INDEX(Данные!$I$1:$IX$303,Данные!$A73,AQ$642)-Данные!$G73-AQ$643+IF($F$3="Использовать поправку",BT411,0),#N/A)</f>
        <v>#N/A</v>
      </c>
      <c r="AR411" s="64" t="e">
        <f>IF(ISNUMBER(INDEX(Данные!$I$1:$IX$303,Данные!$A73,AR$642)),INDEX(Данные!$I$1:$IX$303,Данные!$A73,AR$642)-Данные!$H73-AR$643+IF($F$3="Использовать поправку",BU411,0),#N/A)</f>
        <v>#N/A</v>
      </c>
      <c r="AS411" s="62" t="str">
        <f t="shared" si="815"/>
        <v/>
      </c>
      <c r="AT411" s="63" t="e">
        <f>IF(ISNUMBER(INDEX(Данные!$I$1:$IX$303,Данные!$A73,AT$642)),INDEX(Данные!$I$1:$IX$303,Данные!$A73,AT$642)-Данные!$G73-AT$643+IF($F$4="Использовать поправку",BT411,0),#N/A)</f>
        <v>#N/A</v>
      </c>
      <c r="AU411" s="64" t="e">
        <f>IF(ISNUMBER(INDEX(Данные!$I$1:$IX$303,Данные!$A73,AU$642)),INDEX(Данные!$I$1:$IX$303,Данные!$A73,AU$642)-Данные!$H73-AU$643+IF($F$4="Использовать поправку",BU411,0),#N/A)</f>
        <v>#N/A</v>
      </c>
      <c r="AV411" s="62" t="str">
        <f t="shared" si="816"/>
        <v/>
      </c>
      <c r="AW411" s="63" t="e">
        <f>IF(ISNUMBER(INDEX(Данные!$I$1:$IX$303,Данные!$A73,AW$642)),INDEX(Данные!$I$1:$IX$303,Данные!$A73,AW$642)-Данные!$G73-AW$643+IF($F$5="Использовать поправку",BT411,0),#N/A)</f>
        <v>#N/A</v>
      </c>
      <c r="AX411" s="64" t="e">
        <f>IF(ISNUMBER(INDEX(Данные!$I$1:$IX$303,Данные!$A73,AX$642)),INDEX(Данные!$I$1:$IX$303,Данные!$A73,AX$642)-Данные!$H73-AX$643+IF($F$5="Использовать поправку",BU411,0),#N/A)</f>
        <v>#N/A</v>
      </c>
      <c r="AY411" s="62" t="str">
        <f t="shared" si="817"/>
        <v/>
      </c>
      <c r="AZ411" s="63" t="e">
        <f>IF(ISNUMBER(INDEX(Данные!$I$1:$IX$303,Данные!$A73,AZ$642)),INDEX(Данные!$I$1:$IX$303,Данные!$A73,AZ$642)-Данные!$G73-AZ$643+IF($F$6="Использовать поправку",BT411,0),#N/A)</f>
        <v>#N/A</v>
      </c>
      <c r="BA411" s="64" t="e">
        <f>IF(ISNUMBER(INDEX(Данные!$I$1:$IX$303,Данные!$A73,BA$642)),INDEX(Данные!$I$1:$IX$303,Данные!$A73,BA$642)-Данные!$H73-BA$643+IF($F$6="Использовать поправку",BU411,0),#N/A)</f>
        <v>#N/A</v>
      </c>
      <c r="BB411" s="62" t="str">
        <f t="shared" si="818"/>
        <v/>
      </c>
      <c r="BC411" s="63" t="e">
        <f>IF(ISNUMBER(INDEX(Данные!$I$1:$IX$303,Данные!$A73,BC$642)),INDEX(Данные!$I$1:$IX$303,Данные!$A73,BC$642)-Данные!$G73-BC$643+IF($F$7="Использовать поправку",BT411,0),#N/A)</f>
        <v>#N/A</v>
      </c>
      <c r="BD411" s="64" t="e">
        <f>IF(ISNUMBER(INDEX(Данные!$I$1:$IX$303,Данные!$A73,BD$642)),INDEX(Данные!$I$1:$IX$303,Данные!$A73,BD$642)-Данные!$H73-BD$643+IF($F$7="Использовать поправку",BU411,0),#N/A)</f>
        <v>#N/A</v>
      </c>
      <c r="BE411" s="62" t="str">
        <f t="shared" si="819"/>
        <v/>
      </c>
      <c r="BF411" s="63" t="e">
        <f>IF(ISNUMBER(INDEX(Данные!$I$1:$IX$303,Данные!$A73,BF$642)),INDEX(Данные!$I$1:$IX$303,Данные!$A73,BF$642)-Данные!$G73-BF$643+IF($F$8="Использовать поправку",BT411,0),#N/A)</f>
        <v>#N/A</v>
      </c>
      <c r="BG411" s="64" t="e">
        <f>IF(ISNUMBER(INDEX(Данные!$I$1:$IX$303,Данные!$A73,BG$642)),INDEX(Данные!$I$1:$IX$303,Данные!$A73,BG$642)-Данные!$H73-BG$643+IF($F$8="Использовать поправку",BU411,0),#N/A)</f>
        <v>#N/A</v>
      </c>
      <c r="BH411" s="62" t="str">
        <f t="shared" si="820"/>
        <v/>
      </c>
      <c r="BI411" s="63" t="e">
        <f>IF(ISNUMBER(INDEX(Данные!$I$1:$IX$303,Данные!$A73,BI$642)),INDEX(Данные!$I$1:$IX$303,Данные!$A73,BI$642)-Данные!$G73-BI$643+IF($F$9="Использовать поправку",BT411,0),#N/A)</f>
        <v>#N/A</v>
      </c>
      <c r="BJ411" s="64" t="e">
        <f>IF(ISNUMBER(INDEX(Данные!$I$1:$IX$303,Данные!$A73,BJ$642)),INDEX(Данные!$I$1:$IX$303,Данные!$A73,BJ$642)-Данные!$H73-BJ$643+IF($F$9="Использовать поправку",BU411,0),#N/A)</f>
        <v>#N/A</v>
      </c>
      <c r="BK411" s="62" t="str">
        <f t="shared" si="821"/>
        <v/>
      </c>
      <c r="BL411" s="63" t="e">
        <f>IF(ISNUMBER(INDEX(Данные!$I$1:$IX$303,Данные!$A73,BL$642)),INDEX(Данные!$I$1:$IX$303,Данные!$A73,BL$642)-Данные!$G73-BL$643+IF($F$10="Использовать поправку",BT411,0),#N/A)</f>
        <v>#N/A</v>
      </c>
      <c r="BM411" s="64" t="e">
        <f>IF(ISNUMBER(INDEX(Данные!$I$1:$IX$303,Данные!$A73,BM$642)),INDEX(Данные!$I$1:$IX$303,Данные!$A73,BM$642)-Данные!$H73-BM$643+IF($F$10="Использовать поправку",BU411,0),#N/A)</f>
        <v>#N/A</v>
      </c>
      <c r="BN411" s="62" t="str">
        <f t="shared" si="822"/>
        <v/>
      </c>
      <c r="BO411" s="63" t="e">
        <f>IF(ISNUMBER(INDEX(Данные!$I$1:$IX$303,Данные!$A73,BO$642)),INDEX(Данные!$I$1:$IX$303,Данные!$A73,BO$642)-Данные!$G73-BO$643+IF($F$11="Использовать поправку",BT411,0),#N/A)</f>
        <v>#N/A</v>
      </c>
      <c r="BP411" s="64" t="e">
        <f>IF(ISNUMBER(INDEX(Данные!$I$1:$IX$303,Данные!$A73,BP$642)),INDEX(Данные!$I$1:$IX$303,Данные!$A73,BP$642)-Данные!$H73-BP$643+IF($F$11="Использовать поправку",BU411,0),#N/A)</f>
        <v>#N/A</v>
      </c>
      <c r="BQ411" s="62" t="str">
        <f t="shared" si="823"/>
        <v/>
      </c>
      <c r="BR411" s="63" t="e">
        <f>IF(ISNUMBER(INDEX(Данные!$I$1:$IX$303,Данные!$A73,BR$642)),INDEX(Данные!$I$1:$IX$303,Данные!$A73,BR$642)-Данные!$G73-BR$643+IF($F$12="Использовать поправку",BT411,0),#N/A)</f>
        <v>#N/A</v>
      </c>
      <c r="BS411" s="64" t="e">
        <f>IF(ISNUMBER(INDEX(Данные!$I$1:$IX$303,Данные!$A73,BS$642)),INDEX(Данные!$I$1:$IX$303,Данные!$A73,BS$642)-Данные!$H73-BS$643+IF($F$12="Использовать поправку",BU411,0),#N/A)</f>
        <v>#N/A</v>
      </c>
      <c r="BT411" s="100" t="e">
        <f>INDEX(Данные!$I$1:$IX$303,Данные!$A73,BT$642+8)-INDEX(Данные!$I$1:$IX$303,Данные!$A73,BT$643+8)</f>
        <v>#VALUE!</v>
      </c>
      <c r="BU411" s="101" t="e">
        <f>INDEX(Данные!$I$1:$IX$303,Данные!$A73,BU$642+9)-INDEX(Данные!$I$1:$IX$303,Данные!$A73,BU$643+9)</f>
        <v>#VALUE!</v>
      </c>
    </row>
    <row r="412" spans="7:73" x14ac:dyDescent="0.25">
      <c r="G412" s="61">
        <v>35.5</v>
      </c>
      <c r="H412" s="62" t="str">
        <f t="shared" si="804"/>
        <v/>
      </c>
      <c r="I412" s="63" t="e">
        <f>IF(ISNUMBER(INDEX(Данные!$I$1:$IX$303,Данные!$A74,I$642)),INDEX(Данные!$I$1:$IX$303,Данные!$A74,I$642)-Данные!$E74+IF($F$3="Использовать поправку",AL412,0),#N/A)</f>
        <v>#N/A</v>
      </c>
      <c r="J412" s="64" t="e">
        <f>IF(ISNUMBER(INDEX(Данные!$I$1:$IX$303,Данные!$A74,J$642)),INDEX(Данные!$I$1:$IX$303,Данные!$A74,J$642)-Данные!$F74+IF($F$3="Использовать поправку",AM412,0),#N/A)</f>
        <v>#N/A</v>
      </c>
      <c r="K412" s="62" t="str">
        <f t="shared" si="805"/>
        <v/>
      </c>
      <c r="L412" s="63" t="e">
        <f>IF(ISNUMBER(INDEX(Данные!$I$1:$IX$303,Данные!$A74,L$642)),INDEX(Данные!$I$1:$IX$303,Данные!$A74,L$642)-Данные!$E74+IF($F$4="Использовать поправку",AL412,0),#N/A)</f>
        <v>#N/A</v>
      </c>
      <c r="M412" s="64" t="e">
        <f>IF(ISNUMBER(INDEX(Данные!$I$1:$IX$303,Данные!$A74,M$642)),INDEX(Данные!$I$1:$IX$303,Данные!$A74,M$642)-Данные!$F74+IF($F$4="Использовать поправку",AM412,0),#N/A)</f>
        <v>#N/A</v>
      </c>
      <c r="N412" s="62" t="str">
        <f t="shared" si="806"/>
        <v/>
      </c>
      <c r="O412" s="63" t="e">
        <f>IF(ISNUMBER(INDEX(Данные!$I$1:$IX$303,Данные!$A74,O$642)),INDEX(Данные!$I$1:$IX$303,Данные!$A74,O$642)-Данные!$E74+IF($F$5="Использовать поправку",AL412,0),#N/A)</f>
        <v>#N/A</v>
      </c>
      <c r="P412" s="64" t="e">
        <f>IF(ISNUMBER(INDEX(Данные!$I$1:$IX$303,Данные!$A74,P$642)),INDEX(Данные!$I$1:$IX$303,Данные!$A74,P$642)-Данные!$F74+IF($F$5="Использовать поправку",AM412,0),#N/A)</f>
        <v>#N/A</v>
      </c>
      <c r="Q412" s="62" t="str">
        <f t="shared" si="807"/>
        <v/>
      </c>
      <c r="R412" s="63" t="e">
        <f>IF(ISNUMBER(INDEX(Данные!$I$1:$IX$303,Данные!$A74,R$642)),INDEX(Данные!$I$1:$IX$303,Данные!$A74,R$642)-Данные!$E74+IF($F$6="Использовать поправку",AL412,0),#N/A)</f>
        <v>#N/A</v>
      </c>
      <c r="S412" s="64" t="e">
        <f>IF(ISNUMBER(INDEX(Данные!$I$1:$IX$303,Данные!$A74,S$642)),INDEX(Данные!$I$1:$IX$303,Данные!$A74,S$642)-Данные!$F74+IF($F$6="Использовать поправку",AM412,0),#N/A)</f>
        <v>#N/A</v>
      </c>
      <c r="T412" s="62" t="str">
        <f t="shared" si="808"/>
        <v/>
      </c>
      <c r="U412" s="63" t="e">
        <f>IF(ISNUMBER(INDEX(Данные!$I$1:$IX$303,Данные!$A74,U$642)),INDEX(Данные!$I$1:$IX$303,Данные!$A74,U$642)-Данные!$E74+IF($F$7="Использовать поправку",AL412,0),#N/A)</f>
        <v>#N/A</v>
      </c>
      <c r="V412" s="64" t="e">
        <f>IF(ISNUMBER(INDEX(Данные!$I$1:$IX$303,Данные!$A74,V$642)),INDEX(Данные!$I$1:$IX$303,Данные!$A74,V$642)-Данные!$F74+IF($F$7="Использовать поправку",AM412,0),#N/A)</f>
        <v>#N/A</v>
      </c>
      <c r="W412" s="62" t="str">
        <f t="shared" si="809"/>
        <v/>
      </c>
      <c r="X412" s="63" t="e">
        <f>IF(ISNUMBER(INDEX(Данные!$I$1:$IX$303,Данные!$A74,X$642)),INDEX(Данные!$I$1:$IX$303,Данные!$A74,X$642)-Данные!$E74+IF($F$8="Использовать поправку",AL412,0),#N/A)</f>
        <v>#N/A</v>
      </c>
      <c r="Y412" s="64" t="e">
        <f>IF(ISNUMBER(INDEX(Данные!$I$1:$IX$303,Данные!$A74,Y$642)),INDEX(Данные!$I$1:$IX$303,Данные!$A74,Y$642)-Данные!$F74+IF($F$8="Использовать поправку",AM412,0),#N/A)</f>
        <v>#N/A</v>
      </c>
      <c r="Z412" s="62" t="str">
        <f t="shared" si="810"/>
        <v/>
      </c>
      <c r="AA412" s="63" t="e">
        <f>IF(ISNUMBER(INDEX(Данные!$I$1:$IX$303,Данные!$A74,AA$642)),INDEX(Данные!$I$1:$IX$303,Данные!$A74,AA$642)-Данные!$E74+IF($F$9="Использовать поправку",AL412,0),#N/A)</f>
        <v>#N/A</v>
      </c>
      <c r="AB412" s="64" t="e">
        <f>IF(ISNUMBER(INDEX(Данные!$I$1:$IX$303,Данные!$A74,AB$642)),INDEX(Данные!$I$1:$IX$303,Данные!$A74,AB$642)-Данные!$F74+IF($F$9="Использовать поправку",AM412,0),#N/A)</f>
        <v>#N/A</v>
      </c>
      <c r="AC412" s="62" t="str">
        <f t="shared" si="811"/>
        <v/>
      </c>
      <c r="AD412" s="63" t="e">
        <f>IF(ISNUMBER(INDEX(Данные!$I$1:$IX$303,Данные!$A74,AD$642)),INDEX(Данные!$I$1:$IX$303,Данные!$A74,AD$642)-Данные!$E74+IF($F$10="Использовать поправку",AL412,0),#N/A)</f>
        <v>#N/A</v>
      </c>
      <c r="AE412" s="64" t="e">
        <f>IF(ISNUMBER(INDEX(Данные!$I$1:$IX$303,Данные!$A74,AE$642)),INDEX(Данные!$I$1:$IX$303,Данные!$A74,AE$642)-Данные!$F74+IF($F$10="Использовать поправку",AM412,0),#N/A)</f>
        <v>#N/A</v>
      </c>
      <c r="AF412" s="62" t="str">
        <f t="shared" si="812"/>
        <v/>
      </c>
      <c r="AG412" s="63" t="e">
        <f>IF(ISNUMBER(INDEX(Данные!$I$1:$IX$303,Данные!$A74,AG$642)),INDEX(Данные!$I$1:$IX$303,Данные!$A74,AG$642)-Данные!$E74+IF($F$11="Использовать поправку",AL412,0),#N/A)</f>
        <v>#N/A</v>
      </c>
      <c r="AH412" s="64" t="e">
        <f>IF(ISNUMBER(INDEX(Данные!$I$1:$IX$303,Данные!$A74,AH$642)),INDEX(Данные!$I$1:$IX$303,Данные!$A74,AH$642)-Данные!$F74+IF($F$11="Использовать поправку",AM412,0),#N/A)</f>
        <v>#N/A</v>
      </c>
      <c r="AI412" s="62" t="str">
        <f t="shared" si="813"/>
        <v/>
      </c>
      <c r="AJ412" s="63" t="e">
        <f>IF(ISNUMBER(INDEX(Данные!$I$1:$IX$303,Данные!$A74,AJ$642)),INDEX(Данные!$I$1:$IX$303,Данные!$A74,AJ$642)-Данные!$E74+IF($F$12="Использовать поправку",AL412,0),#N/A)</f>
        <v>#N/A</v>
      </c>
      <c r="AK412" s="96" t="e">
        <f>IF(ISNUMBER(INDEX(Данные!$I$1:$IX$303,Данные!$A74,AK$642)),INDEX(Данные!$I$1:$IX$303,Данные!$A74,AK$642)-Данные!$F74+IF($F$12="Использовать поправку",AM412,0),#N/A)</f>
        <v>#N/A</v>
      </c>
      <c r="AL412" s="100" t="e">
        <f>INDEX(Данные!$I$1:$IX$303,Данные!$A74,AL$642+4)-INDEX(Данные!$I$1:$IX$303,Данные!$A74,AL$643+4)</f>
        <v>#VALUE!</v>
      </c>
      <c r="AM412" s="101" t="e">
        <f>INDEX(Данные!$I$1:$IX$303,Данные!$A74,AM$642+5)-INDEX(Данные!$I$1:$IX$303,Данные!$A74,AM$643+5)</f>
        <v>#VALUE!</v>
      </c>
      <c r="AO412" s="61">
        <v>35.5</v>
      </c>
      <c r="AP412" s="62" t="str">
        <f t="shared" si="814"/>
        <v/>
      </c>
      <c r="AQ412" s="63" t="e">
        <f>IF(ISNUMBER(INDEX(Данные!$I$1:$IX$303,Данные!$A74,AQ$642)),INDEX(Данные!$I$1:$IX$303,Данные!$A74,AQ$642)-Данные!$G74-AQ$643+IF($F$3="Использовать поправку",BT412,0),#N/A)</f>
        <v>#N/A</v>
      </c>
      <c r="AR412" s="64" t="e">
        <f>IF(ISNUMBER(INDEX(Данные!$I$1:$IX$303,Данные!$A74,AR$642)),INDEX(Данные!$I$1:$IX$303,Данные!$A74,AR$642)-Данные!$H74-AR$643+IF($F$3="Использовать поправку",BU412,0),#N/A)</f>
        <v>#N/A</v>
      </c>
      <c r="AS412" s="62" t="str">
        <f t="shared" si="815"/>
        <v/>
      </c>
      <c r="AT412" s="63" t="e">
        <f>IF(ISNUMBER(INDEX(Данные!$I$1:$IX$303,Данные!$A74,AT$642)),INDEX(Данные!$I$1:$IX$303,Данные!$A74,AT$642)-Данные!$G74-AT$643+IF($F$4="Использовать поправку",BT412,0),#N/A)</f>
        <v>#N/A</v>
      </c>
      <c r="AU412" s="64" t="e">
        <f>IF(ISNUMBER(INDEX(Данные!$I$1:$IX$303,Данные!$A74,AU$642)),INDEX(Данные!$I$1:$IX$303,Данные!$A74,AU$642)-Данные!$H74-AU$643+IF($F$4="Использовать поправку",BU412,0),#N/A)</f>
        <v>#N/A</v>
      </c>
      <c r="AV412" s="62" t="str">
        <f t="shared" si="816"/>
        <v/>
      </c>
      <c r="AW412" s="63" t="e">
        <f>IF(ISNUMBER(INDEX(Данные!$I$1:$IX$303,Данные!$A74,AW$642)),INDEX(Данные!$I$1:$IX$303,Данные!$A74,AW$642)-Данные!$G74-AW$643+IF($F$5="Использовать поправку",BT412,0),#N/A)</f>
        <v>#N/A</v>
      </c>
      <c r="AX412" s="64" t="e">
        <f>IF(ISNUMBER(INDEX(Данные!$I$1:$IX$303,Данные!$A74,AX$642)),INDEX(Данные!$I$1:$IX$303,Данные!$A74,AX$642)-Данные!$H74-AX$643+IF($F$5="Использовать поправку",BU412,0),#N/A)</f>
        <v>#N/A</v>
      </c>
      <c r="AY412" s="62" t="str">
        <f t="shared" si="817"/>
        <v/>
      </c>
      <c r="AZ412" s="63" t="e">
        <f>IF(ISNUMBER(INDEX(Данные!$I$1:$IX$303,Данные!$A74,AZ$642)),INDEX(Данные!$I$1:$IX$303,Данные!$A74,AZ$642)-Данные!$G74-AZ$643+IF($F$6="Использовать поправку",BT412,0),#N/A)</f>
        <v>#N/A</v>
      </c>
      <c r="BA412" s="64" t="e">
        <f>IF(ISNUMBER(INDEX(Данные!$I$1:$IX$303,Данные!$A74,BA$642)),INDEX(Данные!$I$1:$IX$303,Данные!$A74,BA$642)-Данные!$H74-BA$643+IF($F$6="Использовать поправку",BU412,0),#N/A)</f>
        <v>#N/A</v>
      </c>
      <c r="BB412" s="62" t="str">
        <f t="shared" si="818"/>
        <v/>
      </c>
      <c r="BC412" s="63" t="e">
        <f>IF(ISNUMBER(INDEX(Данные!$I$1:$IX$303,Данные!$A74,BC$642)),INDEX(Данные!$I$1:$IX$303,Данные!$A74,BC$642)-Данные!$G74-BC$643+IF($F$7="Использовать поправку",BT412,0),#N/A)</f>
        <v>#N/A</v>
      </c>
      <c r="BD412" s="64" t="e">
        <f>IF(ISNUMBER(INDEX(Данные!$I$1:$IX$303,Данные!$A74,BD$642)),INDEX(Данные!$I$1:$IX$303,Данные!$A74,BD$642)-Данные!$H74-BD$643+IF($F$7="Использовать поправку",BU412,0),#N/A)</f>
        <v>#N/A</v>
      </c>
      <c r="BE412" s="62" t="str">
        <f t="shared" si="819"/>
        <v/>
      </c>
      <c r="BF412" s="63" t="e">
        <f>IF(ISNUMBER(INDEX(Данные!$I$1:$IX$303,Данные!$A74,BF$642)),INDEX(Данные!$I$1:$IX$303,Данные!$A74,BF$642)-Данные!$G74-BF$643+IF($F$8="Использовать поправку",BT412,0),#N/A)</f>
        <v>#N/A</v>
      </c>
      <c r="BG412" s="64" t="e">
        <f>IF(ISNUMBER(INDEX(Данные!$I$1:$IX$303,Данные!$A74,BG$642)),INDEX(Данные!$I$1:$IX$303,Данные!$A74,BG$642)-Данные!$H74-BG$643+IF($F$8="Использовать поправку",BU412,0),#N/A)</f>
        <v>#N/A</v>
      </c>
      <c r="BH412" s="62" t="str">
        <f t="shared" si="820"/>
        <v/>
      </c>
      <c r="BI412" s="63" t="e">
        <f>IF(ISNUMBER(INDEX(Данные!$I$1:$IX$303,Данные!$A74,BI$642)),INDEX(Данные!$I$1:$IX$303,Данные!$A74,BI$642)-Данные!$G74-BI$643+IF($F$9="Использовать поправку",BT412,0),#N/A)</f>
        <v>#N/A</v>
      </c>
      <c r="BJ412" s="64" t="e">
        <f>IF(ISNUMBER(INDEX(Данные!$I$1:$IX$303,Данные!$A74,BJ$642)),INDEX(Данные!$I$1:$IX$303,Данные!$A74,BJ$642)-Данные!$H74-BJ$643+IF($F$9="Использовать поправку",BU412,0),#N/A)</f>
        <v>#N/A</v>
      </c>
      <c r="BK412" s="62" t="str">
        <f t="shared" si="821"/>
        <v/>
      </c>
      <c r="BL412" s="63" t="e">
        <f>IF(ISNUMBER(INDEX(Данные!$I$1:$IX$303,Данные!$A74,BL$642)),INDEX(Данные!$I$1:$IX$303,Данные!$A74,BL$642)-Данные!$G74-BL$643+IF($F$10="Использовать поправку",BT412,0),#N/A)</f>
        <v>#N/A</v>
      </c>
      <c r="BM412" s="64" t="e">
        <f>IF(ISNUMBER(INDEX(Данные!$I$1:$IX$303,Данные!$A74,BM$642)),INDEX(Данные!$I$1:$IX$303,Данные!$A74,BM$642)-Данные!$H74-BM$643+IF($F$10="Использовать поправку",BU412,0),#N/A)</f>
        <v>#N/A</v>
      </c>
      <c r="BN412" s="62" t="str">
        <f t="shared" si="822"/>
        <v/>
      </c>
      <c r="BO412" s="63" t="e">
        <f>IF(ISNUMBER(INDEX(Данные!$I$1:$IX$303,Данные!$A74,BO$642)),INDEX(Данные!$I$1:$IX$303,Данные!$A74,BO$642)-Данные!$G74-BO$643+IF($F$11="Использовать поправку",BT412,0),#N/A)</f>
        <v>#N/A</v>
      </c>
      <c r="BP412" s="64" t="e">
        <f>IF(ISNUMBER(INDEX(Данные!$I$1:$IX$303,Данные!$A74,BP$642)),INDEX(Данные!$I$1:$IX$303,Данные!$A74,BP$642)-Данные!$H74-BP$643+IF($F$11="Использовать поправку",BU412,0),#N/A)</f>
        <v>#N/A</v>
      </c>
      <c r="BQ412" s="62" t="str">
        <f t="shared" si="823"/>
        <v/>
      </c>
      <c r="BR412" s="63" t="e">
        <f>IF(ISNUMBER(INDEX(Данные!$I$1:$IX$303,Данные!$A74,BR$642)),INDEX(Данные!$I$1:$IX$303,Данные!$A74,BR$642)-Данные!$G74-BR$643+IF($F$12="Использовать поправку",BT412,0),#N/A)</f>
        <v>#N/A</v>
      </c>
      <c r="BS412" s="64" t="e">
        <f>IF(ISNUMBER(INDEX(Данные!$I$1:$IX$303,Данные!$A74,BS$642)),INDEX(Данные!$I$1:$IX$303,Данные!$A74,BS$642)-Данные!$H74-BS$643+IF($F$12="Использовать поправку",BU412,0),#N/A)</f>
        <v>#N/A</v>
      </c>
      <c r="BT412" s="100" t="e">
        <f>INDEX(Данные!$I$1:$IX$303,Данные!$A74,BT$642+8)-INDEX(Данные!$I$1:$IX$303,Данные!$A74,BT$643+8)</f>
        <v>#VALUE!</v>
      </c>
      <c r="BU412" s="101" t="e">
        <f>INDEX(Данные!$I$1:$IX$303,Данные!$A74,BU$642+9)-INDEX(Данные!$I$1:$IX$303,Данные!$A74,BU$643+9)</f>
        <v>#VALUE!</v>
      </c>
    </row>
    <row r="413" spans="7:73" x14ac:dyDescent="0.25">
      <c r="G413" s="61">
        <v>36</v>
      </c>
      <c r="H413" s="62" t="str">
        <f t="shared" si="804"/>
        <v/>
      </c>
      <c r="I413" s="63" t="e">
        <f>IF(ISNUMBER(INDEX(Данные!$I$1:$IX$303,Данные!$A75,I$642)),INDEX(Данные!$I$1:$IX$303,Данные!$A75,I$642)-Данные!$E75+IF($F$3="Использовать поправку",AL413,0),#N/A)</f>
        <v>#N/A</v>
      </c>
      <c r="J413" s="64" t="e">
        <f>IF(ISNUMBER(INDEX(Данные!$I$1:$IX$303,Данные!$A75,J$642)),INDEX(Данные!$I$1:$IX$303,Данные!$A75,J$642)-Данные!$F75+IF($F$3="Использовать поправку",AM413,0),#N/A)</f>
        <v>#N/A</v>
      </c>
      <c r="K413" s="62" t="str">
        <f t="shared" si="805"/>
        <v/>
      </c>
      <c r="L413" s="63" t="e">
        <f>IF(ISNUMBER(INDEX(Данные!$I$1:$IX$303,Данные!$A75,L$642)),INDEX(Данные!$I$1:$IX$303,Данные!$A75,L$642)-Данные!$E75+IF($F$4="Использовать поправку",AL413,0),#N/A)</f>
        <v>#N/A</v>
      </c>
      <c r="M413" s="64" t="e">
        <f>IF(ISNUMBER(INDEX(Данные!$I$1:$IX$303,Данные!$A75,M$642)),INDEX(Данные!$I$1:$IX$303,Данные!$A75,M$642)-Данные!$F75+IF($F$4="Использовать поправку",AM413,0),#N/A)</f>
        <v>#N/A</v>
      </c>
      <c r="N413" s="62" t="str">
        <f t="shared" si="806"/>
        <v/>
      </c>
      <c r="O413" s="63" t="e">
        <f>IF(ISNUMBER(INDEX(Данные!$I$1:$IX$303,Данные!$A75,O$642)),INDEX(Данные!$I$1:$IX$303,Данные!$A75,O$642)-Данные!$E75+IF($F$5="Использовать поправку",AL413,0),#N/A)</f>
        <v>#N/A</v>
      </c>
      <c r="P413" s="64" t="e">
        <f>IF(ISNUMBER(INDEX(Данные!$I$1:$IX$303,Данные!$A75,P$642)),INDEX(Данные!$I$1:$IX$303,Данные!$A75,P$642)-Данные!$F75+IF($F$5="Использовать поправку",AM413,0),#N/A)</f>
        <v>#N/A</v>
      </c>
      <c r="Q413" s="62" t="str">
        <f t="shared" si="807"/>
        <v/>
      </c>
      <c r="R413" s="63" t="e">
        <f>IF(ISNUMBER(INDEX(Данные!$I$1:$IX$303,Данные!$A75,R$642)),INDEX(Данные!$I$1:$IX$303,Данные!$A75,R$642)-Данные!$E75+IF($F$6="Использовать поправку",AL413,0),#N/A)</f>
        <v>#N/A</v>
      </c>
      <c r="S413" s="64" t="e">
        <f>IF(ISNUMBER(INDEX(Данные!$I$1:$IX$303,Данные!$A75,S$642)),INDEX(Данные!$I$1:$IX$303,Данные!$A75,S$642)-Данные!$F75+IF($F$6="Использовать поправку",AM413,0),#N/A)</f>
        <v>#N/A</v>
      </c>
      <c r="T413" s="62" t="str">
        <f t="shared" si="808"/>
        <v/>
      </c>
      <c r="U413" s="63" t="e">
        <f>IF(ISNUMBER(INDEX(Данные!$I$1:$IX$303,Данные!$A75,U$642)),INDEX(Данные!$I$1:$IX$303,Данные!$A75,U$642)-Данные!$E75+IF($F$7="Использовать поправку",AL413,0),#N/A)</f>
        <v>#N/A</v>
      </c>
      <c r="V413" s="64" t="e">
        <f>IF(ISNUMBER(INDEX(Данные!$I$1:$IX$303,Данные!$A75,V$642)),INDEX(Данные!$I$1:$IX$303,Данные!$A75,V$642)-Данные!$F75+IF($F$7="Использовать поправку",AM413,0),#N/A)</f>
        <v>#N/A</v>
      </c>
      <c r="W413" s="62" t="str">
        <f t="shared" si="809"/>
        <v/>
      </c>
      <c r="X413" s="63" t="e">
        <f>IF(ISNUMBER(INDEX(Данные!$I$1:$IX$303,Данные!$A75,X$642)),INDEX(Данные!$I$1:$IX$303,Данные!$A75,X$642)-Данные!$E75+IF($F$8="Использовать поправку",AL413,0),#N/A)</f>
        <v>#N/A</v>
      </c>
      <c r="Y413" s="64" t="e">
        <f>IF(ISNUMBER(INDEX(Данные!$I$1:$IX$303,Данные!$A75,Y$642)),INDEX(Данные!$I$1:$IX$303,Данные!$A75,Y$642)-Данные!$F75+IF($F$8="Использовать поправку",AM413,0),#N/A)</f>
        <v>#N/A</v>
      </c>
      <c r="Z413" s="62" t="str">
        <f t="shared" si="810"/>
        <v/>
      </c>
      <c r="AA413" s="63" t="e">
        <f>IF(ISNUMBER(INDEX(Данные!$I$1:$IX$303,Данные!$A75,AA$642)),INDEX(Данные!$I$1:$IX$303,Данные!$A75,AA$642)-Данные!$E75+IF($F$9="Использовать поправку",AL413,0),#N/A)</f>
        <v>#N/A</v>
      </c>
      <c r="AB413" s="64" t="e">
        <f>IF(ISNUMBER(INDEX(Данные!$I$1:$IX$303,Данные!$A75,AB$642)),INDEX(Данные!$I$1:$IX$303,Данные!$A75,AB$642)-Данные!$F75+IF($F$9="Использовать поправку",AM413,0),#N/A)</f>
        <v>#N/A</v>
      </c>
      <c r="AC413" s="62" t="str">
        <f t="shared" si="811"/>
        <v/>
      </c>
      <c r="AD413" s="63" t="e">
        <f>IF(ISNUMBER(INDEX(Данные!$I$1:$IX$303,Данные!$A75,AD$642)),INDEX(Данные!$I$1:$IX$303,Данные!$A75,AD$642)-Данные!$E75+IF($F$10="Использовать поправку",AL413,0),#N/A)</f>
        <v>#N/A</v>
      </c>
      <c r="AE413" s="64" t="e">
        <f>IF(ISNUMBER(INDEX(Данные!$I$1:$IX$303,Данные!$A75,AE$642)),INDEX(Данные!$I$1:$IX$303,Данные!$A75,AE$642)-Данные!$F75+IF($F$10="Использовать поправку",AM413,0),#N/A)</f>
        <v>#N/A</v>
      </c>
      <c r="AF413" s="62" t="str">
        <f t="shared" si="812"/>
        <v/>
      </c>
      <c r="AG413" s="63" t="e">
        <f>IF(ISNUMBER(INDEX(Данные!$I$1:$IX$303,Данные!$A75,AG$642)),INDEX(Данные!$I$1:$IX$303,Данные!$A75,AG$642)-Данные!$E75+IF($F$11="Использовать поправку",AL413,0),#N/A)</f>
        <v>#N/A</v>
      </c>
      <c r="AH413" s="64" t="e">
        <f>IF(ISNUMBER(INDEX(Данные!$I$1:$IX$303,Данные!$A75,AH$642)),INDEX(Данные!$I$1:$IX$303,Данные!$A75,AH$642)-Данные!$F75+IF($F$11="Использовать поправку",AM413,0),#N/A)</f>
        <v>#N/A</v>
      </c>
      <c r="AI413" s="62" t="str">
        <f t="shared" si="813"/>
        <v/>
      </c>
      <c r="AJ413" s="63" t="e">
        <f>IF(ISNUMBER(INDEX(Данные!$I$1:$IX$303,Данные!$A75,AJ$642)),INDEX(Данные!$I$1:$IX$303,Данные!$A75,AJ$642)-Данные!$E75+IF($F$12="Использовать поправку",AL413,0),#N/A)</f>
        <v>#N/A</v>
      </c>
      <c r="AK413" s="96" t="e">
        <f>IF(ISNUMBER(INDEX(Данные!$I$1:$IX$303,Данные!$A75,AK$642)),INDEX(Данные!$I$1:$IX$303,Данные!$A75,AK$642)-Данные!$F75+IF($F$12="Использовать поправку",AM413,0),#N/A)</f>
        <v>#N/A</v>
      </c>
      <c r="AL413" s="100" t="e">
        <f>INDEX(Данные!$I$1:$IX$303,Данные!$A75,AL$642+4)-INDEX(Данные!$I$1:$IX$303,Данные!$A75,AL$643+4)</f>
        <v>#VALUE!</v>
      </c>
      <c r="AM413" s="101" t="e">
        <f>INDEX(Данные!$I$1:$IX$303,Данные!$A75,AM$642+5)-INDEX(Данные!$I$1:$IX$303,Данные!$A75,AM$643+5)</f>
        <v>#VALUE!</v>
      </c>
      <c r="AO413" s="61">
        <v>36</v>
      </c>
      <c r="AP413" s="62" t="str">
        <f t="shared" si="814"/>
        <v/>
      </c>
      <c r="AQ413" s="63" t="e">
        <f>IF(ISNUMBER(INDEX(Данные!$I$1:$IX$303,Данные!$A75,AQ$642)),INDEX(Данные!$I$1:$IX$303,Данные!$A75,AQ$642)-Данные!$G75-AQ$643+IF($F$3="Использовать поправку",BT413,0),#N/A)</f>
        <v>#N/A</v>
      </c>
      <c r="AR413" s="64" t="e">
        <f>IF(ISNUMBER(INDEX(Данные!$I$1:$IX$303,Данные!$A75,AR$642)),INDEX(Данные!$I$1:$IX$303,Данные!$A75,AR$642)-Данные!$H75-AR$643+IF($F$3="Использовать поправку",BU413,0),#N/A)</f>
        <v>#N/A</v>
      </c>
      <c r="AS413" s="62" t="str">
        <f t="shared" si="815"/>
        <v/>
      </c>
      <c r="AT413" s="63" t="e">
        <f>IF(ISNUMBER(INDEX(Данные!$I$1:$IX$303,Данные!$A75,AT$642)),INDEX(Данные!$I$1:$IX$303,Данные!$A75,AT$642)-Данные!$G75-AT$643+IF($F$4="Использовать поправку",BT413,0),#N/A)</f>
        <v>#N/A</v>
      </c>
      <c r="AU413" s="64" t="e">
        <f>IF(ISNUMBER(INDEX(Данные!$I$1:$IX$303,Данные!$A75,AU$642)),INDEX(Данные!$I$1:$IX$303,Данные!$A75,AU$642)-Данные!$H75-AU$643+IF($F$4="Использовать поправку",BU413,0),#N/A)</f>
        <v>#N/A</v>
      </c>
      <c r="AV413" s="62" t="str">
        <f t="shared" si="816"/>
        <v/>
      </c>
      <c r="AW413" s="63" t="e">
        <f>IF(ISNUMBER(INDEX(Данные!$I$1:$IX$303,Данные!$A75,AW$642)),INDEX(Данные!$I$1:$IX$303,Данные!$A75,AW$642)-Данные!$G75-AW$643+IF($F$5="Использовать поправку",BT413,0),#N/A)</f>
        <v>#N/A</v>
      </c>
      <c r="AX413" s="64" t="e">
        <f>IF(ISNUMBER(INDEX(Данные!$I$1:$IX$303,Данные!$A75,AX$642)),INDEX(Данные!$I$1:$IX$303,Данные!$A75,AX$642)-Данные!$H75-AX$643+IF($F$5="Использовать поправку",BU413,0),#N/A)</f>
        <v>#N/A</v>
      </c>
      <c r="AY413" s="62" t="str">
        <f t="shared" si="817"/>
        <v/>
      </c>
      <c r="AZ413" s="63" t="e">
        <f>IF(ISNUMBER(INDEX(Данные!$I$1:$IX$303,Данные!$A75,AZ$642)),INDEX(Данные!$I$1:$IX$303,Данные!$A75,AZ$642)-Данные!$G75-AZ$643+IF($F$6="Использовать поправку",BT413,0),#N/A)</f>
        <v>#N/A</v>
      </c>
      <c r="BA413" s="64" t="e">
        <f>IF(ISNUMBER(INDEX(Данные!$I$1:$IX$303,Данные!$A75,BA$642)),INDEX(Данные!$I$1:$IX$303,Данные!$A75,BA$642)-Данные!$H75-BA$643+IF($F$6="Использовать поправку",BU413,0),#N/A)</f>
        <v>#N/A</v>
      </c>
      <c r="BB413" s="62" t="str">
        <f t="shared" si="818"/>
        <v/>
      </c>
      <c r="BC413" s="63" t="e">
        <f>IF(ISNUMBER(INDEX(Данные!$I$1:$IX$303,Данные!$A75,BC$642)),INDEX(Данные!$I$1:$IX$303,Данные!$A75,BC$642)-Данные!$G75-BC$643+IF($F$7="Использовать поправку",BT413,0),#N/A)</f>
        <v>#N/A</v>
      </c>
      <c r="BD413" s="64" t="e">
        <f>IF(ISNUMBER(INDEX(Данные!$I$1:$IX$303,Данные!$A75,BD$642)),INDEX(Данные!$I$1:$IX$303,Данные!$A75,BD$642)-Данные!$H75-BD$643+IF($F$7="Использовать поправку",BU413,0),#N/A)</f>
        <v>#N/A</v>
      </c>
      <c r="BE413" s="62" t="str">
        <f t="shared" si="819"/>
        <v/>
      </c>
      <c r="BF413" s="63" t="e">
        <f>IF(ISNUMBER(INDEX(Данные!$I$1:$IX$303,Данные!$A75,BF$642)),INDEX(Данные!$I$1:$IX$303,Данные!$A75,BF$642)-Данные!$G75-BF$643+IF($F$8="Использовать поправку",BT413,0),#N/A)</f>
        <v>#N/A</v>
      </c>
      <c r="BG413" s="64" t="e">
        <f>IF(ISNUMBER(INDEX(Данные!$I$1:$IX$303,Данные!$A75,BG$642)),INDEX(Данные!$I$1:$IX$303,Данные!$A75,BG$642)-Данные!$H75-BG$643+IF($F$8="Использовать поправку",BU413,0),#N/A)</f>
        <v>#N/A</v>
      </c>
      <c r="BH413" s="62" t="str">
        <f t="shared" si="820"/>
        <v/>
      </c>
      <c r="BI413" s="63" t="e">
        <f>IF(ISNUMBER(INDEX(Данные!$I$1:$IX$303,Данные!$A75,BI$642)),INDEX(Данные!$I$1:$IX$303,Данные!$A75,BI$642)-Данные!$G75-BI$643+IF($F$9="Использовать поправку",BT413,0),#N/A)</f>
        <v>#N/A</v>
      </c>
      <c r="BJ413" s="64" t="e">
        <f>IF(ISNUMBER(INDEX(Данные!$I$1:$IX$303,Данные!$A75,BJ$642)),INDEX(Данные!$I$1:$IX$303,Данные!$A75,BJ$642)-Данные!$H75-BJ$643+IF($F$9="Использовать поправку",BU413,0),#N/A)</f>
        <v>#N/A</v>
      </c>
      <c r="BK413" s="62" t="str">
        <f t="shared" si="821"/>
        <v/>
      </c>
      <c r="BL413" s="63" t="e">
        <f>IF(ISNUMBER(INDEX(Данные!$I$1:$IX$303,Данные!$A75,BL$642)),INDEX(Данные!$I$1:$IX$303,Данные!$A75,BL$642)-Данные!$G75-BL$643+IF($F$10="Использовать поправку",BT413,0),#N/A)</f>
        <v>#N/A</v>
      </c>
      <c r="BM413" s="64" t="e">
        <f>IF(ISNUMBER(INDEX(Данные!$I$1:$IX$303,Данные!$A75,BM$642)),INDEX(Данные!$I$1:$IX$303,Данные!$A75,BM$642)-Данные!$H75-BM$643+IF($F$10="Использовать поправку",BU413,0),#N/A)</f>
        <v>#N/A</v>
      </c>
      <c r="BN413" s="62" t="str">
        <f t="shared" si="822"/>
        <v/>
      </c>
      <c r="BO413" s="63" t="e">
        <f>IF(ISNUMBER(INDEX(Данные!$I$1:$IX$303,Данные!$A75,BO$642)),INDEX(Данные!$I$1:$IX$303,Данные!$A75,BO$642)-Данные!$G75-BO$643+IF($F$11="Использовать поправку",BT413,0),#N/A)</f>
        <v>#N/A</v>
      </c>
      <c r="BP413" s="64" t="e">
        <f>IF(ISNUMBER(INDEX(Данные!$I$1:$IX$303,Данные!$A75,BP$642)),INDEX(Данные!$I$1:$IX$303,Данные!$A75,BP$642)-Данные!$H75-BP$643+IF($F$11="Использовать поправку",BU413,0),#N/A)</f>
        <v>#N/A</v>
      </c>
      <c r="BQ413" s="62" t="str">
        <f t="shared" si="823"/>
        <v/>
      </c>
      <c r="BR413" s="63" t="e">
        <f>IF(ISNUMBER(INDEX(Данные!$I$1:$IX$303,Данные!$A75,BR$642)),INDEX(Данные!$I$1:$IX$303,Данные!$A75,BR$642)-Данные!$G75-BR$643+IF($F$12="Использовать поправку",BT413,0),#N/A)</f>
        <v>#N/A</v>
      </c>
      <c r="BS413" s="64" t="e">
        <f>IF(ISNUMBER(INDEX(Данные!$I$1:$IX$303,Данные!$A75,BS$642)),INDEX(Данные!$I$1:$IX$303,Данные!$A75,BS$642)-Данные!$H75-BS$643+IF($F$12="Использовать поправку",BU413,0),#N/A)</f>
        <v>#N/A</v>
      </c>
      <c r="BT413" s="100" t="e">
        <f>INDEX(Данные!$I$1:$IX$303,Данные!$A75,BT$642+8)-INDEX(Данные!$I$1:$IX$303,Данные!$A75,BT$643+8)</f>
        <v>#VALUE!</v>
      </c>
      <c r="BU413" s="101" t="e">
        <f>INDEX(Данные!$I$1:$IX$303,Данные!$A75,BU$642+9)-INDEX(Данные!$I$1:$IX$303,Данные!$A75,BU$643+9)</f>
        <v>#VALUE!</v>
      </c>
    </row>
    <row r="414" spans="7:73" x14ac:dyDescent="0.25">
      <c r="G414" s="61">
        <v>36.5</v>
      </c>
      <c r="H414" s="62" t="str">
        <f t="shared" si="804"/>
        <v/>
      </c>
      <c r="I414" s="63" t="e">
        <f>IF(ISNUMBER(INDEX(Данные!$I$1:$IX$303,Данные!$A76,I$642)),INDEX(Данные!$I$1:$IX$303,Данные!$A76,I$642)-Данные!$E76+IF($F$3="Использовать поправку",AL414,0),#N/A)</f>
        <v>#N/A</v>
      </c>
      <c r="J414" s="64" t="e">
        <f>IF(ISNUMBER(INDEX(Данные!$I$1:$IX$303,Данные!$A76,J$642)),INDEX(Данные!$I$1:$IX$303,Данные!$A76,J$642)-Данные!$F76+IF($F$3="Использовать поправку",AM414,0),#N/A)</f>
        <v>#N/A</v>
      </c>
      <c r="K414" s="62" t="str">
        <f t="shared" si="805"/>
        <v/>
      </c>
      <c r="L414" s="63" t="e">
        <f>IF(ISNUMBER(INDEX(Данные!$I$1:$IX$303,Данные!$A76,L$642)),INDEX(Данные!$I$1:$IX$303,Данные!$A76,L$642)-Данные!$E76+IF($F$4="Использовать поправку",AL414,0),#N/A)</f>
        <v>#N/A</v>
      </c>
      <c r="M414" s="64" t="e">
        <f>IF(ISNUMBER(INDEX(Данные!$I$1:$IX$303,Данные!$A76,M$642)),INDEX(Данные!$I$1:$IX$303,Данные!$A76,M$642)-Данные!$F76+IF($F$4="Использовать поправку",AM414,0),#N/A)</f>
        <v>#N/A</v>
      </c>
      <c r="N414" s="62" t="str">
        <f t="shared" si="806"/>
        <v/>
      </c>
      <c r="O414" s="63" t="e">
        <f>IF(ISNUMBER(INDEX(Данные!$I$1:$IX$303,Данные!$A76,O$642)),INDEX(Данные!$I$1:$IX$303,Данные!$A76,O$642)-Данные!$E76+IF($F$5="Использовать поправку",AL414,0),#N/A)</f>
        <v>#N/A</v>
      </c>
      <c r="P414" s="64" t="e">
        <f>IF(ISNUMBER(INDEX(Данные!$I$1:$IX$303,Данные!$A76,P$642)),INDEX(Данные!$I$1:$IX$303,Данные!$A76,P$642)-Данные!$F76+IF($F$5="Использовать поправку",AM414,0),#N/A)</f>
        <v>#N/A</v>
      </c>
      <c r="Q414" s="62" t="str">
        <f t="shared" si="807"/>
        <v/>
      </c>
      <c r="R414" s="63" t="e">
        <f>IF(ISNUMBER(INDEX(Данные!$I$1:$IX$303,Данные!$A76,R$642)),INDEX(Данные!$I$1:$IX$303,Данные!$A76,R$642)-Данные!$E76+IF($F$6="Использовать поправку",AL414,0),#N/A)</f>
        <v>#N/A</v>
      </c>
      <c r="S414" s="64" t="e">
        <f>IF(ISNUMBER(INDEX(Данные!$I$1:$IX$303,Данные!$A76,S$642)),INDEX(Данные!$I$1:$IX$303,Данные!$A76,S$642)-Данные!$F76+IF($F$6="Использовать поправку",AM414,0),#N/A)</f>
        <v>#N/A</v>
      </c>
      <c r="T414" s="62" t="str">
        <f t="shared" si="808"/>
        <v/>
      </c>
      <c r="U414" s="63" t="e">
        <f>IF(ISNUMBER(INDEX(Данные!$I$1:$IX$303,Данные!$A76,U$642)),INDEX(Данные!$I$1:$IX$303,Данные!$A76,U$642)-Данные!$E76+IF($F$7="Использовать поправку",AL414,0),#N/A)</f>
        <v>#N/A</v>
      </c>
      <c r="V414" s="64" t="e">
        <f>IF(ISNUMBER(INDEX(Данные!$I$1:$IX$303,Данные!$A76,V$642)),INDEX(Данные!$I$1:$IX$303,Данные!$A76,V$642)-Данные!$F76+IF($F$7="Использовать поправку",AM414,0),#N/A)</f>
        <v>#N/A</v>
      </c>
      <c r="W414" s="62" t="str">
        <f t="shared" si="809"/>
        <v/>
      </c>
      <c r="X414" s="63" t="e">
        <f>IF(ISNUMBER(INDEX(Данные!$I$1:$IX$303,Данные!$A76,X$642)),INDEX(Данные!$I$1:$IX$303,Данные!$A76,X$642)-Данные!$E76+IF($F$8="Использовать поправку",AL414,0),#N/A)</f>
        <v>#N/A</v>
      </c>
      <c r="Y414" s="64" t="e">
        <f>IF(ISNUMBER(INDEX(Данные!$I$1:$IX$303,Данные!$A76,Y$642)),INDEX(Данные!$I$1:$IX$303,Данные!$A76,Y$642)-Данные!$F76+IF($F$8="Использовать поправку",AM414,0),#N/A)</f>
        <v>#N/A</v>
      </c>
      <c r="Z414" s="62" t="str">
        <f t="shared" si="810"/>
        <v/>
      </c>
      <c r="AA414" s="63" t="e">
        <f>IF(ISNUMBER(INDEX(Данные!$I$1:$IX$303,Данные!$A76,AA$642)),INDEX(Данные!$I$1:$IX$303,Данные!$A76,AA$642)-Данные!$E76+IF($F$9="Использовать поправку",AL414,0),#N/A)</f>
        <v>#N/A</v>
      </c>
      <c r="AB414" s="64" t="e">
        <f>IF(ISNUMBER(INDEX(Данные!$I$1:$IX$303,Данные!$A76,AB$642)),INDEX(Данные!$I$1:$IX$303,Данные!$A76,AB$642)-Данные!$F76+IF($F$9="Использовать поправку",AM414,0),#N/A)</f>
        <v>#N/A</v>
      </c>
      <c r="AC414" s="62" t="str">
        <f t="shared" si="811"/>
        <v/>
      </c>
      <c r="AD414" s="63" t="e">
        <f>IF(ISNUMBER(INDEX(Данные!$I$1:$IX$303,Данные!$A76,AD$642)),INDEX(Данные!$I$1:$IX$303,Данные!$A76,AD$642)-Данные!$E76+IF($F$10="Использовать поправку",AL414,0),#N/A)</f>
        <v>#N/A</v>
      </c>
      <c r="AE414" s="64" t="e">
        <f>IF(ISNUMBER(INDEX(Данные!$I$1:$IX$303,Данные!$A76,AE$642)),INDEX(Данные!$I$1:$IX$303,Данные!$A76,AE$642)-Данные!$F76+IF($F$10="Использовать поправку",AM414,0),#N/A)</f>
        <v>#N/A</v>
      </c>
      <c r="AF414" s="62" t="str">
        <f t="shared" si="812"/>
        <v/>
      </c>
      <c r="AG414" s="63" t="e">
        <f>IF(ISNUMBER(INDEX(Данные!$I$1:$IX$303,Данные!$A76,AG$642)),INDEX(Данные!$I$1:$IX$303,Данные!$A76,AG$642)-Данные!$E76+IF($F$11="Использовать поправку",AL414,0),#N/A)</f>
        <v>#N/A</v>
      </c>
      <c r="AH414" s="64" t="e">
        <f>IF(ISNUMBER(INDEX(Данные!$I$1:$IX$303,Данные!$A76,AH$642)),INDEX(Данные!$I$1:$IX$303,Данные!$A76,AH$642)-Данные!$F76+IF($F$11="Использовать поправку",AM414,0),#N/A)</f>
        <v>#N/A</v>
      </c>
      <c r="AI414" s="62" t="str">
        <f t="shared" si="813"/>
        <v/>
      </c>
      <c r="AJ414" s="63" t="e">
        <f>IF(ISNUMBER(INDEX(Данные!$I$1:$IX$303,Данные!$A76,AJ$642)),INDEX(Данные!$I$1:$IX$303,Данные!$A76,AJ$642)-Данные!$E76+IF($F$12="Использовать поправку",AL414,0),#N/A)</f>
        <v>#N/A</v>
      </c>
      <c r="AK414" s="96" t="e">
        <f>IF(ISNUMBER(INDEX(Данные!$I$1:$IX$303,Данные!$A76,AK$642)),INDEX(Данные!$I$1:$IX$303,Данные!$A76,AK$642)-Данные!$F76+IF($F$12="Использовать поправку",AM414,0),#N/A)</f>
        <v>#N/A</v>
      </c>
      <c r="AL414" s="100" t="e">
        <f>INDEX(Данные!$I$1:$IX$303,Данные!$A76,AL$642+4)-INDEX(Данные!$I$1:$IX$303,Данные!$A76,AL$643+4)</f>
        <v>#VALUE!</v>
      </c>
      <c r="AM414" s="101" t="e">
        <f>INDEX(Данные!$I$1:$IX$303,Данные!$A76,AM$642+5)-INDEX(Данные!$I$1:$IX$303,Данные!$A76,AM$643+5)</f>
        <v>#VALUE!</v>
      </c>
      <c r="AO414" s="61">
        <v>36.5</v>
      </c>
      <c r="AP414" s="62" t="str">
        <f t="shared" si="814"/>
        <v/>
      </c>
      <c r="AQ414" s="63" t="e">
        <f>IF(ISNUMBER(INDEX(Данные!$I$1:$IX$303,Данные!$A76,AQ$642)),INDEX(Данные!$I$1:$IX$303,Данные!$A76,AQ$642)-Данные!$G76-AQ$643+IF($F$3="Использовать поправку",BT414,0),#N/A)</f>
        <v>#N/A</v>
      </c>
      <c r="AR414" s="64" t="e">
        <f>IF(ISNUMBER(INDEX(Данные!$I$1:$IX$303,Данные!$A76,AR$642)),INDEX(Данные!$I$1:$IX$303,Данные!$A76,AR$642)-Данные!$H76-AR$643+IF($F$3="Использовать поправку",BU414,0),#N/A)</f>
        <v>#N/A</v>
      </c>
      <c r="AS414" s="62" t="str">
        <f t="shared" si="815"/>
        <v/>
      </c>
      <c r="AT414" s="63" t="e">
        <f>IF(ISNUMBER(INDEX(Данные!$I$1:$IX$303,Данные!$A76,AT$642)),INDEX(Данные!$I$1:$IX$303,Данные!$A76,AT$642)-Данные!$G76-AT$643+IF($F$4="Использовать поправку",BT414,0),#N/A)</f>
        <v>#N/A</v>
      </c>
      <c r="AU414" s="64" t="e">
        <f>IF(ISNUMBER(INDEX(Данные!$I$1:$IX$303,Данные!$A76,AU$642)),INDEX(Данные!$I$1:$IX$303,Данные!$A76,AU$642)-Данные!$H76-AU$643+IF($F$4="Использовать поправку",BU414,0),#N/A)</f>
        <v>#N/A</v>
      </c>
      <c r="AV414" s="62" t="str">
        <f t="shared" si="816"/>
        <v/>
      </c>
      <c r="AW414" s="63" t="e">
        <f>IF(ISNUMBER(INDEX(Данные!$I$1:$IX$303,Данные!$A76,AW$642)),INDEX(Данные!$I$1:$IX$303,Данные!$A76,AW$642)-Данные!$G76-AW$643+IF($F$5="Использовать поправку",BT414,0),#N/A)</f>
        <v>#N/A</v>
      </c>
      <c r="AX414" s="64" t="e">
        <f>IF(ISNUMBER(INDEX(Данные!$I$1:$IX$303,Данные!$A76,AX$642)),INDEX(Данные!$I$1:$IX$303,Данные!$A76,AX$642)-Данные!$H76-AX$643+IF($F$5="Использовать поправку",BU414,0),#N/A)</f>
        <v>#N/A</v>
      </c>
      <c r="AY414" s="62" t="str">
        <f t="shared" si="817"/>
        <v/>
      </c>
      <c r="AZ414" s="63" t="e">
        <f>IF(ISNUMBER(INDEX(Данные!$I$1:$IX$303,Данные!$A76,AZ$642)),INDEX(Данные!$I$1:$IX$303,Данные!$A76,AZ$642)-Данные!$G76-AZ$643+IF($F$6="Использовать поправку",BT414,0),#N/A)</f>
        <v>#N/A</v>
      </c>
      <c r="BA414" s="64" t="e">
        <f>IF(ISNUMBER(INDEX(Данные!$I$1:$IX$303,Данные!$A76,BA$642)),INDEX(Данные!$I$1:$IX$303,Данные!$A76,BA$642)-Данные!$H76-BA$643+IF($F$6="Использовать поправку",BU414,0),#N/A)</f>
        <v>#N/A</v>
      </c>
      <c r="BB414" s="62" t="str">
        <f t="shared" si="818"/>
        <v/>
      </c>
      <c r="BC414" s="63" t="e">
        <f>IF(ISNUMBER(INDEX(Данные!$I$1:$IX$303,Данные!$A76,BC$642)),INDEX(Данные!$I$1:$IX$303,Данные!$A76,BC$642)-Данные!$G76-BC$643+IF($F$7="Использовать поправку",BT414,0),#N/A)</f>
        <v>#N/A</v>
      </c>
      <c r="BD414" s="64" t="e">
        <f>IF(ISNUMBER(INDEX(Данные!$I$1:$IX$303,Данные!$A76,BD$642)),INDEX(Данные!$I$1:$IX$303,Данные!$A76,BD$642)-Данные!$H76-BD$643+IF($F$7="Использовать поправку",BU414,0),#N/A)</f>
        <v>#N/A</v>
      </c>
      <c r="BE414" s="62" t="str">
        <f t="shared" si="819"/>
        <v/>
      </c>
      <c r="BF414" s="63" t="e">
        <f>IF(ISNUMBER(INDEX(Данные!$I$1:$IX$303,Данные!$A76,BF$642)),INDEX(Данные!$I$1:$IX$303,Данные!$A76,BF$642)-Данные!$G76-BF$643+IF($F$8="Использовать поправку",BT414,0),#N/A)</f>
        <v>#N/A</v>
      </c>
      <c r="BG414" s="64" t="e">
        <f>IF(ISNUMBER(INDEX(Данные!$I$1:$IX$303,Данные!$A76,BG$642)),INDEX(Данные!$I$1:$IX$303,Данные!$A76,BG$642)-Данные!$H76-BG$643+IF($F$8="Использовать поправку",BU414,0),#N/A)</f>
        <v>#N/A</v>
      </c>
      <c r="BH414" s="62" t="str">
        <f t="shared" si="820"/>
        <v/>
      </c>
      <c r="BI414" s="63" t="e">
        <f>IF(ISNUMBER(INDEX(Данные!$I$1:$IX$303,Данные!$A76,BI$642)),INDEX(Данные!$I$1:$IX$303,Данные!$A76,BI$642)-Данные!$G76-BI$643+IF($F$9="Использовать поправку",BT414,0),#N/A)</f>
        <v>#N/A</v>
      </c>
      <c r="BJ414" s="64" t="e">
        <f>IF(ISNUMBER(INDEX(Данные!$I$1:$IX$303,Данные!$A76,BJ$642)),INDEX(Данные!$I$1:$IX$303,Данные!$A76,BJ$642)-Данные!$H76-BJ$643+IF($F$9="Использовать поправку",BU414,0),#N/A)</f>
        <v>#N/A</v>
      </c>
      <c r="BK414" s="62" t="str">
        <f t="shared" si="821"/>
        <v/>
      </c>
      <c r="BL414" s="63" t="e">
        <f>IF(ISNUMBER(INDEX(Данные!$I$1:$IX$303,Данные!$A76,BL$642)),INDEX(Данные!$I$1:$IX$303,Данные!$A76,BL$642)-Данные!$G76-BL$643+IF($F$10="Использовать поправку",BT414,0),#N/A)</f>
        <v>#N/A</v>
      </c>
      <c r="BM414" s="64" t="e">
        <f>IF(ISNUMBER(INDEX(Данные!$I$1:$IX$303,Данные!$A76,BM$642)),INDEX(Данные!$I$1:$IX$303,Данные!$A76,BM$642)-Данные!$H76-BM$643+IF($F$10="Использовать поправку",BU414,0),#N/A)</f>
        <v>#N/A</v>
      </c>
      <c r="BN414" s="62" t="str">
        <f t="shared" si="822"/>
        <v/>
      </c>
      <c r="BO414" s="63" t="e">
        <f>IF(ISNUMBER(INDEX(Данные!$I$1:$IX$303,Данные!$A76,BO$642)),INDEX(Данные!$I$1:$IX$303,Данные!$A76,BO$642)-Данные!$G76-BO$643+IF($F$11="Использовать поправку",BT414,0),#N/A)</f>
        <v>#N/A</v>
      </c>
      <c r="BP414" s="64" t="e">
        <f>IF(ISNUMBER(INDEX(Данные!$I$1:$IX$303,Данные!$A76,BP$642)),INDEX(Данные!$I$1:$IX$303,Данные!$A76,BP$642)-Данные!$H76-BP$643+IF($F$11="Использовать поправку",BU414,0),#N/A)</f>
        <v>#N/A</v>
      </c>
      <c r="BQ414" s="62" t="str">
        <f t="shared" si="823"/>
        <v/>
      </c>
      <c r="BR414" s="63" t="e">
        <f>IF(ISNUMBER(INDEX(Данные!$I$1:$IX$303,Данные!$A76,BR$642)),INDEX(Данные!$I$1:$IX$303,Данные!$A76,BR$642)-Данные!$G76-BR$643+IF($F$12="Использовать поправку",BT414,0),#N/A)</f>
        <v>#N/A</v>
      </c>
      <c r="BS414" s="64" t="e">
        <f>IF(ISNUMBER(INDEX(Данные!$I$1:$IX$303,Данные!$A76,BS$642)),INDEX(Данные!$I$1:$IX$303,Данные!$A76,BS$642)-Данные!$H76-BS$643+IF($F$12="Использовать поправку",BU414,0),#N/A)</f>
        <v>#N/A</v>
      </c>
      <c r="BT414" s="100" t="e">
        <f>INDEX(Данные!$I$1:$IX$303,Данные!$A76,BT$642+8)-INDEX(Данные!$I$1:$IX$303,Данные!$A76,BT$643+8)</f>
        <v>#VALUE!</v>
      </c>
      <c r="BU414" s="101" t="e">
        <f>INDEX(Данные!$I$1:$IX$303,Данные!$A76,BU$642+9)-INDEX(Данные!$I$1:$IX$303,Данные!$A76,BU$643+9)</f>
        <v>#VALUE!</v>
      </c>
    </row>
    <row r="415" spans="7:73" x14ac:dyDescent="0.25">
      <c r="G415" s="61">
        <v>37</v>
      </c>
      <c r="H415" s="62" t="str">
        <f t="shared" si="804"/>
        <v/>
      </c>
      <c r="I415" s="63" t="e">
        <f>IF(ISNUMBER(INDEX(Данные!$I$1:$IX$303,Данные!$A77,I$642)),INDEX(Данные!$I$1:$IX$303,Данные!$A77,I$642)-Данные!$E77+IF($F$3="Использовать поправку",AL415,0),#N/A)</f>
        <v>#N/A</v>
      </c>
      <c r="J415" s="64" t="e">
        <f>IF(ISNUMBER(INDEX(Данные!$I$1:$IX$303,Данные!$A77,J$642)),INDEX(Данные!$I$1:$IX$303,Данные!$A77,J$642)-Данные!$F77+IF($F$3="Использовать поправку",AM415,0),#N/A)</f>
        <v>#N/A</v>
      </c>
      <c r="K415" s="62" t="str">
        <f t="shared" si="805"/>
        <v/>
      </c>
      <c r="L415" s="63" t="e">
        <f>IF(ISNUMBER(INDEX(Данные!$I$1:$IX$303,Данные!$A77,L$642)),INDEX(Данные!$I$1:$IX$303,Данные!$A77,L$642)-Данные!$E77+IF($F$4="Использовать поправку",AL415,0),#N/A)</f>
        <v>#N/A</v>
      </c>
      <c r="M415" s="64" t="e">
        <f>IF(ISNUMBER(INDEX(Данные!$I$1:$IX$303,Данные!$A77,M$642)),INDEX(Данные!$I$1:$IX$303,Данные!$A77,M$642)-Данные!$F77+IF($F$4="Использовать поправку",AM415,0),#N/A)</f>
        <v>#N/A</v>
      </c>
      <c r="N415" s="62" t="str">
        <f t="shared" si="806"/>
        <v/>
      </c>
      <c r="O415" s="63" t="e">
        <f>IF(ISNUMBER(INDEX(Данные!$I$1:$IX$303,Данные!$A77,O$642)),INDEX(Данные!$I$1:$IX$303,Данные!$A77,O$642)-Данные!$E77+IF($F$5="Использовать поправку",AL415,0),#N/A)</f>
        <v>#N/A</v>
      </c>
      <c r="P415" s="64" t="e">
        <f>IF(ISNUMBER(INDEX(Данные!$I$1:$IX$303,Данные!$A77,P$642)),INDEX(Данные!$I$1:$IX$303,Данные!$A77,P$642)-Данные!$F77+IF($F$5="Использовать поправку",AM415,0),#N/A)</f>
        <v>#N/A</v>
      </c>
      <c r="Q415" s="62" t="str">
        <f t="shared" si="807"/>
        <v/>
      </c>
      <c r="R415" s="63" t="e">
        <f>IF(ISNUMBER(INDEX(Данные!$I$1:$IX$303,Данные!$A77,R$642)),INDEX(Данные!$I$1:$IX$303,Данные!$A77,R$642)-Данные!$E77+IF($F$6="Использовать поправку",AL415,0),#N/A)</f>
        <v>#N/A</v>
      </c>
      <c r="S415" s="64" t="e">
        <f>IF(ISNUMBER(INDEX(Данные!$I$1:$IX$303,Данные!$A77,S$642)),INDEX(Данные!$I$1:$IX$303,Данные!$A77,S$642)-Данные!$F77+IF($F$6="Использовать поправку",AM415,0),#N/A)</f>
        <v>#N/A</v>
      </c>
      <c r="T415" s="62" t="str">
        <f t="shared" si="808"/>
        <v/>
      </c>
      <c r="U415" s="63" t="e">
        <f>IF(ISNUMBER(INDEX(Данные!$I$1:$IX$303,Данные!$A77,U$642)),INDEX(Данные!$I$1:$IX$303,Данные!$A77,U$642)-Данные!$E77+IF($F$7="Использовать поправку",AL415,0),#N/A)</f>
        <v>#N/A</v>
      </c>
      <c r="V415" s="64" t="e">
        <f>IF(ISNUMBER(INDEX(Данные!$I$1:$IX$303,Данные!$A77,V$642)),INDEX(Данные!$I$1:$IX$303,Данные!$A77,V$642)-Данные!$F77+IF($F$7="Использовать поправку",AM415,0),#N/A)</f>
        <v>#N/A</v>
      </c>
      <c r="W415" s="62" t="str">
        <f t="shared" si="809"/>
        <v/>
      </c>
      <c r="X415" s="63" t="e">
        <f>IF(ISNUMBER(INDEX(Данные!$I$1:$IX$303,Данные!$A77,X$642)),INDEX(Данные!$I$1:$IX$303,Данные!$A77,X$642)-Данные!$E77+IF($F$8="Использовать поправку",AL415,0),#N/A)</f>
        <v>#N/A</v>
      </c>
      <c r="Y415" s="64" t="e">
        <f>IF(ISNUMBER(INDEX(Данные!$I$1:$IX$303,Данные!$A77,Y$642)),INDEX(Данные!$I$1:$IX$303,Данные!$A77,Y$642)-Данные!$F77+IF($F$8="Использовать поправку",AM415,0),#N/A)</f>
        <v>#N/A</v>
      </c>
      <c r="Z415" s="62" t="str">
        <f t="shared" si="810"/>
        <v/>
      </c>
      <c r="AA415" s="63" t="e">
        <f>IF(ISNUMBER(INDEX(Данные!$I$1:$IX$303,Данные!$A77,AA$642)),INDEX(Данные!$I$1:$IX$303,Данные!$A77,AA$642)-Данные!$E77+IF($F$9="Использовать поправку",AL415,0),#N/A)</f>
        <v>#N/A</v>
      </c>
      <c r="AB415" s="64" t="e">
        <f>IF(ISNUMBER(INDEX(Данные!$I$1:$IX$303,Данные!$A77,AB$642)),INDEX(Данные!$I$1:$IX$303,Данные!$A77,AB$642)-Данные!$F77+IF($F$9="Использовать поправку",AM415,0),#N/A)</f>
        <v>#N/A</v>
      </c>
      <c r="AC415" s="62" t="str">
        <f t="shared" si="811"/>
        <v/>
      </c>
      <c r="AD415" s="63" t="e">
        <f>IF(ISNUMBER(INDEX(Данные!$I$1:$IX$303,Данные!$A77,AD$642)),INDEX(Данные!$I$1:$IX$303,Данные!$A77,AD$642)-Данные!$E77+IF($F$10="Использовать поправку",AL415,0),#N/A)</f>
        <v>#N/A</v>
      </c>
      <c r="AE415" s="64" t="e">
        <f>IF(ISNUMBER(INDEX(Данные!$I$1:$IX$303,Данные!$A77,AE$642)),INDEX(Данные!$I$1:$IX$303,Данные!$A77,AE$642)-Данные!$F77+IF($F$10="Использовать поправку",AM415,0),#N/A)</f>
        <v>#N/A</v>
      </c>
      <c r="AF415" s="62" t="str">
        <f t="shared" si="812"/>
        <v/>
      </c>
      <c r="AG415" s="63" t="e">
        <f>IF(ISNUMBER(INDEX(Данные!$I$1:$IX$303,Данные!$A77,AG$642)),INDEX(Данные!$I$1:$IX$303,Данные!$A77,AG$642)-Данные!$E77+IF($F$11="Использовать поправку",AL415,0),#N/A)</f>
        <v>#N/A</v>
      </c>
      <c r="AH415" s="64" t="e">
        <f>IF(ISNUMBER(INDEX(Данные!$I$1:$IX$303,Данные!$A77,AH$642)),INDEX(Данные!$I$1:$IX$303,Данные!$A77,AH$642)-Данные!$F77+IF($F$11="Использовать поправку",AM415,0),#N/A)</f>
        <v>#N/A</v>
      </c>
      <c r="AI415" s="62" t="str">
        <f t="shared" si="813"/>
        <v/>
      </c>
      <c r="AJ415" s="63" t="e">
        <f>IF(ISNUMBER(INDEX(Данные!$I$1:$IX$303,Данные!$A77,AJ$642)),INDEX(Данные!$I$1:$IX$303,Данные!$A77,AJ$642)-Данные!$E77+IF($F$12="Использовать поправку",AL415,0),#N/A)</f>
        <v>#N/A</v>
      </c>
      <c r="AK415" s="96" t="e">
        <f>IF(ISNUMBER(INDEX(Данные!$I$1:$IX$303,Данные!$A77,AK$642)),INDEX(Данные!$I$1:$IX$303,Данные!$A77,AK$642)-Данные!$F77+IF($F$12="Использовать поправку",AM415,0),#N/A)</f>
        <v>#N/A</v>
      </c>
      <c r="AL415" s="100" t="e">
        <f>INDEX(Данные!$I$1:$IX$303,Данные!$A77,AL$642+4)-INDEX(Данные!$I$1:$IX$303,Данные!$A77,AL$643+4)</f>
        <v>#VALUE!</v>
      </c>
      <c r="AM415" s="101" t="e">
        <f>INDEX(Данные!$I$1:$IX$303,Данные!$A77,AM$642+5)-INDEX(Данные!$I$1:$IX$303,Данные!$A77,AM$643+5)</f>
        <v>#VALUE!</v>
      </c>
      <c r="AO415" s="61">
        <v>37</v>
      </c>
      <c r="AP415" s="62" t="str">
        <f t="shared" si="814"/>
        <v/>
      </c>
      <c r="AQ415" s="63" t="e">
        <f>IF(ISNUMBER(INDEX(Данные!$I$1:$IX$303,Данные!$A77,AQ$642)),INDEX(Данные!$I$1:$IX$303,Данные!$A77,AQ$642)-Данные!$G77-AQ$643+IF($F$3="Использовать поправку",BT415,0),#N/A)</f>
        <v>#N/A</v>
      </c>
      <c r="AR415" s="64" t="e">
        <f>IF(ISNUMBER(INDEX(Данные!$I$1:$IX$303,Данные!$A77,AR$642)),INDEX(Данные!$I$1:$IX$303,Данные!$A77,AR$642)-Данные!$H77-AR$643+IF($F$3="Использовать поправку",BU415,0),#N/A)</f>
        <v>#N/A</v>
      </c>
      <c r="AS415" s="62" t="str">
        <f t="shared" si="815"/>
        <v/>
      </c>
      <c r="AT415" s="63" t="e">
        <f>IF(ISNUMBER(INDEX(Данные!$I$1:$IX$303,Данные!$A77,AT$642)),INDEX(Данные!$I$1:$IX$303,Данные!$A77,AT$642)-Данные!$G77-AT$643+IF($F$4="Использовать поправку",BT415,0),#N/A)</f>
        <v>#N/A</v>
      </c>
      <c r="AU415" s="64" t="e">
        <f>IF(ISNUMBER(INDEX(Данные!$I$1:$IX$303,Данные!$A77,AU$642)),INDEX(Данные!$I$1:$IX$303,Данные!$A77,AU$642)-Данные!$H77-AU$643+IF($F$4="Использовать поправку",BU415,0),#N/A)</f>
        <v>#N/A</v>
      </c>
      <c r="AV415" s="62" t="str">
        <f t="shared" si="816"/>
        <v/>
      </c>
      <c r="AW415" s="63" t="e">
        <f>IF(ISNUMBER(INDEX(Данные!$I$1:$IX$303,Данные!$A77,AW$642)),INDEX(Данные!$I$1:$IX$303,Данные!$A77,AW$642)-Данные!$G77-AW$643+IF($F$5="Использовать поправку",BT415,0),#N/A)</f>
        <v>#N/A</v>
      </c>
      <c r="AX415" s="64" t="e">
        <f>IF(ISNUMBER(INDEX(Данные!$I$1:$IX$303,Данные!$A77,AX$642)),INDEX(Данные!$I$1:$IX$303,Данные!$A77,AX$642)-Данные!$H77-AX$643+IF($F$5="Использовать поправку",BU415,0),#N/A)</f>
        <v>#N/A</v>
      </c>
      <c r="AY415" s="62" t="str">
        <f t="shared" si="817"/>
        <v/>
      </c>
      <c r="AZ415" s="63" t="e">
        <f>IF(ISNUMBER(INDEX(Данные!$I$1:$IX$303,Данные!$A77,AZ$642)),INDEX(Данные!$I$1:$IX$303,Данные!$A77,AZ$642)-Данные!$G77-AZ$643+IF($F$6="Использовать поправку",BT415,0),#N/A)</f>
        <v>#N/A</v>
      </c>
      <c r="BA415" s="64" t="e">
        <f>IF(ISNUMBER(INDEX(Данные!$I$1:$IX$303,Данные!$A77,BA$642)),INDEX(Данные!$I$1:$IX$303,Данные!$A77,BA$642)-Данные!$H77-BA$643+IF($F$6="Использовать поправку",BU415,0),#N/A)</f>
        <v>#N/A</v>
      </c>
      <c r="BB415" s="62" t="str">
        <f t="shared" si="818"/>
        <v/>
      </c>
      <c r="BC415" s="63" t="e">
        <f>IF(ISNUMBER(INDEX(Данные!$I$1:$IX$303,Данные!$A77,BC$642)),INDEX(Данные!$I$1:$IX$303,Данные!$A77,BC$642)-Данные!$G77-BC$643+IF($F$7="Использовать поправку",BT415,0),#N/A)</f>
        <v>#N/A</v>
      </c>
      <c r="BD415" s="64" t="e">
        <f>IF(ISNUMBER(INDEX(Данные!$I$1:$IX$303,Данные!$A77,BD$642)),INDEX(Данные!$I$1:$IX$303,Данные!$A77,BD$642)-Данные!$H77-BD$643+IF($F$7="Использовать поправку",BU415,0),#N/A)</f>
        <v>#N/A</v>
      </c>
      <c r="BE415" s="62" t="str">
        <f t="shared" si="819"/>
        <v/>
      </c>
      <c r="BF415" s="63" t="e">
        <f>IF(ISNUMBER(INDEX(Данные!$I$1:$IX$303,Данные!$A77,BF$642)),INDEX(Данные!$I$1:$IX$303,Данные!$A77,BF$642)-Данные!$G77-BF$643+IF($F$8="Использовать поправку",BT415,0),#N/A)</f>
        <v>#N/A</v>
      </c>
      <c r="BG415" s="64" t="e">
        <f>IF(ISNUMBER(INDEX(Данные!$I$1:$IX$303,Данные!$A77,BG$642)),INDEX(Данные!$I$1:$IX$303,Данные!$A77,BG$642)-Данные!$H77-BG$643+IF($F$8="Использовать поправку",BU415,0),#N/A)</f>
        <v>#N/A</v>
      </c>
      <c r="BH415" s="62" t="str">
        <f t="shared" si="820"/>
        <v/>
      </c>
      <c r="BI415" s="63" t="e">
        <f>IF(ISNUMBER(INDEX(Данные!$I$1:$IX$303,Данные!$A77,BI$642)),INDEX(Данные!$I$1:$IX$303,Данные!$A77,BI$642)-Данные!$G77-BI$643+IF($F$9="Использовать поправку",BT415,0),#N/A)</f>
        <v>#N/A</v>
      </c>
      <c r="BJ415" s="64" t="e">
        <f>IF(ISNUMBER(INDEX(Данные!$I$1:$IX$303,Данные!$A77,BJ$642)),INDEX(Данные!$I$1:$IX$303,Данные!$A77,BJ$642)-Данные!$H77-BJ$643+IF($F$9="Использовать поправку",BU415,0),#N/A)</f>
        <v>#N/A</v>
      </c>
      <c r="BK415" s="62" t="str">
        <f t="shared" si="821"/>
        <v/>
      </c>
      <c r="BL415" s="63" t="e">
        <f>IF(ISNUMBER(INDEX(Данные!$I$1:$IX$303,Данные!$A77,BL$642)),INDEX(Данные!$I$1:$IX$303,Данные!$A77,BL$642)-Данные!$G77-BL$643+IF($F$10="Использовать поправку",BT415,0),#N/A)</f>
        <v>#N/A</v>
      </c>
      <c r="BM415" s="64" t="e">
        <f>IF(ISNUMBER(INDEX(Данные!$I$1:$IX$303,Данные!$A77,BM$642)),INDEX(Данные!$I$1:$IX$303,Данные!$A77,BM$642)-Данные!$H77-BM$643+IF($F$10="Использовать поправку",BU415,0),#N/A)</f>
        <v>#N/A</v>
      </c>
      <c r="BN415" s="62" t="str">
        <f t="shared" si="822"/>
        <v/>
      </c>
      <c r="BO415" s="63" t="e">
        <f>IF(ISNUMBER(INDEX(Данные!$I$1:$IX$303,Данные!$A77,BO$642)),INDEX(Данные!$I$1:$IX$303,Данные!$A77,BO$642)-Данные!$G77-BO$643+IF($F$11="Использовать поправку",BT415,0),#N/A)</f>
        <v>#N/A</v>
      </c>
      <c r="BP415" s="64" t="e">
        <f>IF(ISNUMBER(INDEX(Данные!$I$1:$IX$303,Данные!$A77,BP$642)),INDEX(Данные!$I$1:$IX$303,Данные!$A77,BP$642)-Данные!$H77-BP$643+IF($F$11="Использовать поправку",BU415,0),#N/A)</f>
        <v>#N/A</v>
      </c>
      <c r="BQ415" s="62" t="str">
        <f t="shared" si="823"/>
        <v/>
      </c>
      <c r="BR415" s="63" t="e">
        <f>IF(ISNUMBER(INDEX(Данные!$I$1:$IX$303,Данные!$A77,BR$642)),INDEX(Данные!$I$1:$IX$303,Данные!$A77,BR$642)-Данные!$G77-BR$643+IF($F$12="Использовать поправку",BT415,0),#N/A)</f>
        <v>#N/A</v>
      </c>
      <c r="BS415" s="64" t="e">
        <f>IF(ISNUMBER(INDEX(Данные!$I$1:$IX$303,Данные!$A77,BS$642)),INDEX(Данные!$I$1:$IX$303,Данные!$A77,BS$642)-Данные!$H77-BS$643+IF($F$12="Использовать поправку",BU415,0),#N/A)</f>
        <v>#N/A</v>
      </c>
      <c r="BT415" s="100" t="e">
        <f>INDEX(Данные!$I$1:$IX$303,Данные!$A77,BT$642+8)-INDEX(Данные!$I$1:$IX$303,Данные!$A77,BT$643+8)</f>
        <v>#VALUE!</v>
      </c>
      <c r="BU415" s="101" t="e">
        <f>INDEX(Данные!$I$1:$IX$303,Данные!$A77,BU$642+9)-INDEX(Данные!$I$1:$IX$303,Данные!$A77,BU$643+9)</f>
        <v>#VALUE!</v>
      </c>
    </row>
    <row r="416" spans="7:73" x14ac:dyDescent="0.25">
      <c r="G416" s="61">
        <v>37.5</v>
      </c>
      <c r="H416" s="62" t="str">
        <f t="shared" si="804"/>
        <v/>
      </c>
      <c r="I416" s="63" t="e">
        <f>IF(ISNUMBER(INDEX(Данные!$I$1:$IX$303,Данные!$A78,I$642)),INDEX(Данные!$I$1:$IX$303,Данные!$A78,I$642)-Данные!$E78+IF($F$3="Использовать поправку",AL416,0),#N/A)</f>
        <v>#N/A</v>
      </c>
      <c r="J416" s="64" t="e">
        <f>IF(ISNUMBER(INDEX(Данные!$I$1:$IX$303,Данные!$A78,J$642)),INDEX(Данные!$I$1:$IX$303,Данные!$A78,J$642)-Данные!$F78+IF($F$3="Использовать поправку",AM416,0),#N/A)</f>
        <v>#N/A</v>
      </c>
      <c r="K416" s="62" t="str">
        <f t="shared" si="805"/>
        <v/>
      </c>
      <c r="L416" s="63" t="e">
        <f>IF(ISNUMBER(INDEX(Данные!$I$1:$IX$303,Данные!$A78,L$642)),INDEX(Данные!$I$1:$IX$303,Данные!$A78,L$642)-Данные!$E78+IF($F$4="Использовать поправку",AL416,0),#N/A)</f>
        <v>#N/A</v>
      </c>
      <c r="M416" s="64" t="e">
        <f>IF(ISNUMBER(INDEX(Данные!$I$1:$IX$303,Данные!$A78,M$642)),INDEX(Данные!$I$1:$IX$303,Данные!$A78,M$642)-Данные!$F78+IF($F$4="Использовать поправку",AM416,0),#N/A)</f>
        <v>#N/A</v>
      </c>
      <c r="N416" s="62" t="str">
        <f t="shared" si="806"/>
        <v/>
      </c>
      <c r="O416" s="63" t="e">
        <f>IF(ISNUMBER(INDEX(Данные!$I$1:$IX$303,Данные!$A78,O$642)),INDEX(Данные!$I$1:$IX$303,Данные!$A78,O$642)-Данные!$E78+IF($F$5="Использовать поправку",AL416,0),#N/A)</f>
        <v>#N/A</v>
      </c>
      <c r="P416" s="64" t="e">
        <f>IF(ISNUMBER(INDEX(Данные!$I$1:$IX$303,Данные!$A78,P$642)),INDEX(Данные!$I$1:$IX$303,Данные!$A78,P$642)-Данные!$F78+IF($F$5="Использовать поправку",AM416,0),#N/A)</f>
        <v>#N/A</v>
      </c>
      <c r="Q416" s="62" t="str">
        <f t="shared" si="807"/>
        <v/>
      </c>
      <c r="R416" s="63" t="e">
        <f>IF(ISNUMBER(INDEX(Данные!$I$1:$IX$303,Данные!$A78,R$642)),INDEX(Данные!$I$1:$IX$303,Данные!$A78,R$642)-Данные!$E78+IF($F$6="Использовать поправку",AL416,0),#N/A)</f>
        <v>#N/A</v>
      </c>
      <c r="S416" s="64" t="e">
        <f>IF(ISNUMBER(INDEX(Данные!$I$1:$IX$303,Данные!$A78,S$642)),INDEX(Данные!$I$1:$IX$303,Данные!$A78,S$642)-Данные!$F78+IF($F$6="Использовать поправку",AM416,0),#N/A)</f>
        <v>#N/A</v>
      </c>
      <c r="T416" s="62" t="str">
        <f t="shared" si="808"/>
        <v/>
      </c>
      <c r="U416" s="63" t="e">
        <f>IF(ISNUMBER(INDEX(Данные!$I$1:$IX$303,Данные!$A78,U$642)),INDEX(Данные!$I$1:$IX$303,Данные!$A78,U$642)-Данные!$E78+IF($F$7="Использовать поправку",AL416,0),#N/A)</f>
        <v>#N/A</v>
      </c>
      <c r="V416" s="64" t="e">
        <f>IF(ISNUMBER(INDEX(Данные!$I$1:$IX$303,Данные!$A78,V$642)),INDEX(Данные!$I$1:$IX$303,Данные!$A78,V$642)-Данные!$F78+IF($F$7="Использовать поправку",AM416,0),#N/A)</f>
        <v>#N/A</v>
      </c>
      <c r="W416" s="62" t="str">
        <f t="shared" si="809"/>
        <v/>
      </c>
      <c r="X416" s="63" t="e">
        <f>IF(ISNUMBER(INDEX(Данные!$I$1:$IX$303,Данные!$A78,X$642)),INDEX(Данные!$I$1:$IX$303,Данные!$A78,X$642)-Данные!$E78+IF($F$8="Использовать поправку",AL416,0),#N/A)</f>
        <v>#N/A</v>
      </c>
      <c r="Y416" s="64" t="e">
        <f>IF(ISNUMBER(INDEX(Данные!$I$1:$IX$303,Данные!$A78,Y$642)),INDEX(Данные!$I$1:$IX$303,Данные!$A78,Y$642)-Данные!$F78+IF($F$8="Использовать поправку",AM416,0),#N/A)</f>
        <v>#N/A</v>
      </c>
      <c r="Z416" s="62" t="str">
        <f t="shared" si="810"/>
        <v/>
      </c>
      <c r="AA416" s="63" t="e">
        <f>IF(ISNUMBER(INDEX(Данные!$I$1:$IX$303,Данные!$A78,AA$642)),INDEX(Данные!$I$1:$IX$303,Данные!$A78,AA$642)-Данные!$E78+IF($F$9="Использовать поправку",AL416,0),#N/A)</f>
        <v>#N/A</v>
      </c>
      <c r="AB416" s="64" t="e">
        <f>IF(ISNUMBER(INDEX(Данные!$I$1:$IX$303,Данные!$A78,AB$642)),INDEX(Данные!$I$1:$IX$303,Данные!$A78,AB$642)-Данные!$F78+IF($F$9="Использовать поправку",AM416,0),#N/A)</f>
        <v>#N/A</v>
      </c>
      <c r="AC416" s="62" t="str">
        <f t="shared" si="811"/>
        <v/>
      </c>
      <c r="AD416" s="63" t="e">
        <f>IF(ISNUMBER(INDEX(Данные!$I$1:$IX$303,Данные!$A78,AD$642)),INDEX(Данные!$I$1:$IX$303,Данные!$A78,AD$642)-Данные!$E78+IF($F$10="Использовать поправку",AL416,0),#N/A)</f>
        <v>#N/A</v>
      </c>
      <c r="AE416" s="64" t="e">
        <f>IF(ISNUMBER(INDEX(Данные!$I$1:$IX$303,Данные!$A78,AE$642)),INDEX(Данные!$I$1:$IX$303,Данные!$A78,AE$642)-Данные!$F78+IF($F$10="Использовать поправку",AM416,0),#N/A)</f>
        <v>#N/A</v>
      </c>
      <c r="AF416" s="62" t="str">
        <f t="shared" si="812"/>
        <v/>
      </c>
      <c r="AG416" s="63" t="e">
        <f>IF(ISNUMBER(INDEX(Данные!$I$1:$IX$303,Данные!$A78,AG$642)),INDEX(Данные!$I$1:$IX$303,Данные!$A78,AG$642)-Данные!$E78+IF($F$11="Использовать поправку",AL416,0),#N/A)</f>
        <v>#N/A</v>
      </c>
      <c r="AH416" s="64" t="e">
        <f>IF(ISNUMBER(INDEX(Данные!$I$1:$IX$303,Данные!$A78,AH$642)),INDEX(Данные!$I$1:$IX$303,Данные!$A78,AH$642)-Данные!$F78+IF($F$11="Использовать поправку",AM416,0),#N/A)</f>
        <v>#N/A</v>
      </c>
      <c r="AI416" s="62" t="str">
        <f t="shared" si="813"/>
        <v/>
      </c>
      <c r="AJ416" s="63" t="e">
        <f>IF(ISNUMBER(INDEX(Данные!$I$1:$IX$303,Данные!$A78,AJ$642)),INDEX(Данные!$I$1:$IX$303,Данные!$A78,AJ$642)-Данные!$E78+IF($F$12="Использовать поправку",AL416,0),#N/A)</f>
        <v>#N/A</v>
      </c>
      <c r="AK416" s="96" t="e">
        <f>IF(ISNUMBER(INDEX(Данные!$I$1:$IX$303,Данные!$A78,AK$642)),INDEX(Данные!$I$1:$IX$303,Данные!$A78,AK$642)-Данные!$F78+IF($F$12="Использовать поправку",AM416,0),#N/A)</f>
        <v>#N/A</v>
      </c>
      <c r="AL416" s="100" t="e">
        <f>INDEX(Данные!$I$1:$IX$303,Данные!$A78,AL$642+4)-INDEX(Данные!$I$1:$IX$303,Данные!$A78,AL$643+4)</f>
        <v>#VALUE!</v>
      </c>
      <c r="AM416" s="101" t="e">
        <f>INDEX(Данные!$I$1:$IX$303,Данные!$A78,AM$642+5)-INDEX(Данные!$I$1:$IX$303,Данные!$A78,AM$643+5)</f>
        <v>#VALUE!</v>
      </c>
      <c r="AO416" s="61">
        <v>37.5</v>
      </c>
      <c r="AP416" s="62" t="str">
        <f t="shared" si="814"/>
        <v/>
      </c>
      <c r="AQ416" s="63" t="e">
        <f>IF(ISNUMBER(INDEX(Данные!$I$1:$IX$303,Данные!$A78,AQ$642)),INDEX(Данные!$I$1:$IX$303,Данные!$A78,AQ$642)-Данные!$G78-AQ$643+IF($F$3="Использовать поправку",BT416,0),#N/A)</f>
        <v>#N/A</v>
      </c>
      <c r="AR416" s="64" t="e">
        <f>IF(ISNUMBER(INDEX(Данные!$I$1:$IX$303,Данные!$A78,AR$642)),INDEX(Данные!$I$1:$IX$303,Данные!$A78,AR$642)-Данные!$H78-AR$643+IF($F$3="Использовать поправку",BU416,0),#N/A)</f>
        <v>#N/A</v>
      </c>
      <c r="AS416" s="62" t="str">
        <f t="shared" si="815"/>
        <v/>
      </c>
      <c r="AT416" s="63" t="e">
        <f>IF(ISNUMBER(INDEX(Данные!$I$1:$IX$303,Данные!$A78,AT$642)),INDEX(Данные!$I$1:$IX$303,Данные!$A78,AT$642)-Данные!$G78-AT$643+IF($F$4="Использовать поправку",BT416,0),#N/A)</f>
        <v>#N/A</v>
      </c>
      <c r="AU416" s="64" t="e">
        <f>IF(ISNUMBER(INDEX(Данные!$I$1:$IX$303,Данные!$A78,AU$642)),INDEX(Данные!$I$1:$IX$303,Данные!$A78,AU$642)-Данные!$H78-AU$643+IF($F$4="Использовать поправку",BU416,0),#N/A)</f>
        <v>#N/A</v>
      </c>
      <c r="AV416" s="62" t="str">
        <f t="shared" si="816"/>
        <v/>
      </c>
      <c r="AW416" s="63" t="e">
        <f>IF(ISNUMBER(INDEX(Данные!$I$1:$IX$303,Данные!$A78,AW$642)),INDEX(Данные!$I$1:$IX$303,Данные!$A78,AW$642)-Данные!$G78-AW$643+IF($F$5="Использовать поправку",BT416,0),#N/A)</f>
        <v>#N/A</v>
      </c>
      <c r="AX416" s="64" t="e">
        <f>IF(ISNUMBER(INDEX(Данные!$I$1:$IX$303,Данные!$A78,AX$642)),INDEX(Данные!$I$1:$IX$303,Данные!$A78,AX$642)-Данные!$H78-AX$643+IF($F$5="Использовать поправку",BU416,0),#N/A)</f>
        <v>#N/A</v>
      </c>
      <c r="AY416" s="62" t="str">
        <f t="shared" si="817"/>
        <v/>
      </c>
      <c r="AZ416" s="63" t="e">
        <f>IF(ISNUMBER(INDEX(Данные!$I$1:$IX$303,Данные!$A78,AZ$642)),INDEX(Данные!$I$1:$IX$303,Данные!$A78,AZ$642)-Данные!$G78-AZ$643+IF($F$6="Использовать поправку",BT416,0),#N/A)</f>
        <v>#N/A</v>
      </c>
      <c r="BA416" s="64" t="e">
        <f>IF(ISNUMBER(INDEX(Данные!$I$1:$IX$303,Данные!$A78,BA$642)),INDEX(Данные!$I$1:$IX$303,Данные!$A78,BA$642)-Данные!$H78-BA$643+IF($F$6="Использовать поправку",BU416,0),#N/A)</f>
        <v>#N/A</v>
      </c>
      <c r="BB416" s="62" t="str">
        <f t="shared" si="818"/>
        <v/>
      </c>
      <c r="BC416" s="63" t="e">
        <f>IF(ISNUMBER(INDEX(Данные!$I$1:$IX$303,Данные!$A78,BC$642)),INDEX(Данные!$I$1:$IX$303,Данные!$A78,BC$642)-Данные!$G78-BC$643+IF($F$7="Использовать поправку",BT416,0),#N/A)</f>
        <v>#N/A</v>
      </c>
      <c r="BD416" s="64" t="e">
        <f>IF(ISNUMBER(INDEX(Данные!$I$1:$IX$303,Данные!$A78,BD$642)),INDEX(Данные!$I$1:$IX$303,Данные!$A78,BD$642)-Данные!$H78-BD$643+IF($F$7="Использовать поправку",BU416,0),#N/A)</f>
        <v>#N/A</v>
      </c>
      <c r="BE416" s="62" t="str">
        <f t="shared" si="819"/>
        <v/>
      </c>
      <c r="BF416" s="63" t="e">
        <f>IF(ISNUMBER(INDEX(Данные!$I$1:$IX$303,Данные!$A78,BF$642)),INDEX(Данные!$I$1:$IX$303,Данные!$A78,BF$642)-Данные!$G78-BF$643+IF($F$8="Использовать поправку",BT416,0),#N/A)</f>
        <v>#N/A</v>
      </c>
      <c r="BG416" s="64" t="e">
        <f>IF(ISNUMBER(INDEX(Данные!$I$1:$IX$303,Данные!$A78,BG$642)),INDEX(Данные!$I$1:$IX$303,Данные!$A78,BG$642)-Данные!$H78-BG$643+IF($F$8="Использовать поправку",BU416,0),#N/A)</f>
        <v>#N/A</v>
      </c>
      <c r="BH416" s="62" t="str">
        <f t="shared" si="820"/>
        <v/>
      </c>
      <c r="BI416" s="63" t="e">
        <f>IF(ISNUMBER(INDEX(Данные!$I$1:$IX$303,Данные!$A78,BI$642)),INDEX(Данные!$I$1:$IX$303,Данные!$A78,BI$642)-Данные!$G78-BI$643+IF($F$9="Использовать поправку",BT416,0),#N/A)</f>
        <v>#N/A</v>
      </c>
      <c r="BJ416" s="64" t="e">
        <f>IF(ISNUMBER(INDEX(Данные!$I$1:$IX$303,Данные!$A78,BJ$642)),INDEX(Данные!$I$1:$IX$303,Данные!$A78,BJ$642)-Данные!$H78-BJ$643+IF($F$9="Использовать поправку",BU416,0),#N/A)</f>
        <v>#N/A</v>
      </c>
      <c r="BK416" s="62" t="str">
        <f t="shared" si="821"/>
        <v/>
      </c>
      <c r="BL416" s="63" t="e">
        <f>IF(ISNUMBER(INDEX(Данные!$I$1:$IX$303,Данные!$A78,BL$642)),INDEX(Данные!$I$1:$IX$303,Данные!$A78,BL$642)-Данные!$G78-BL$643+IF($F$10="Использовать поправку",BT416,0),#N/A)</f>
        <v>#N/A</v>
      </c>
      <c r="BM416" s="64" t="e">
        <f>IF(ISNUMBER(INDEX(Данные!$I$1:$IX$303,Данные!$A78,BM$642)),INDEX(Данные!$I$1:$IX$303,Данные!$A78,BM$642)-Данные!$H78-BM$643+IF($F$10="Использовать поправку",BU416,0),#N/A)</f>
        <v>#N/A</v>
      </c>
      <c r="BN416" s="62" t="str">
        <f t="shared" si="822"/>
        <v/>
      </c>
      <c r="BO416" s="63" t="e">
        <f>IF(ISNUMBER(INDEX(Данные!$I$1:$IX$303,Данные!$A78,BO$642)),INDEX(Данные!$I$1:$IX$303,Данные!$A78,BO$642)-Данные!$G78-BO$643+IF($F$11="Использовать поправку",BT416,0),#N/A)</f>
        <v>#N/A</v>
      </c>
      <c r="BP416" s="64" t="e">
        <f>IF(ISNUMBER(INDEX(Данные!$I$1:$IX$303,Данные!$A78,BP$642)),INDEX(Данные!$I$1:$IX$303,Данные!$A78,BP$642)-Данные!$H78-BP$643+IF($F$11="Использовать поправку",BU416,0),#N/A)</f>
        <v>#N/A</v>
      </c>
      <c r="BQ416" s="62" t="str">
        <f t="shared" si="823"/>
        <v/>
      </c>
      <c r="BR416" s="63" t="e">
        <f>IF(ISNUMBER(INDEX(Данные!$I$1:$IX$303,Данные!$A78,BR$642)),INDEX(Данные!$I$1:$IX$303,Данные!$A78,BR$642)-Данные!$G78-BR$643+IF($F$12="Использовать поправку",BT416,0),#N/A)</f>
        <v>#N/A</v>
      </c>
      <c r="BS416" s="64" t="e">
        <f>IF(ISNUMBER(INDEX(Данные!$I$1:$IX$303,Данные!$A78,BS$642)),INDEX(Данные!$I$1:$IX$303,Данные!$A78,BS$642)-Данные!$H78-BS$643+IF($F$12="Использовать поправку",BU416,0),#N/A)</f>
        <v>#N/A</v>
      </c>
      <c r="BT416" s="100" t="e">
        <f>INDEX(Данные!$I$1:$IX$303,Данные!$A78,BT$642+8)-INDEX(Данные!$I$1:$IX$303,Данные!$A78,BT$643+8)</f>
        <v>#VALUE!</v>
      </c>
      <c r="BU416" s="101" t="e">
        <f>INDEX(Данные!$I$1:$IX$303,Данные!$A78,BU$642+9)-INDEX(Данные!$I$1:$IX$303,Данные!$A78,BU$643+9)</f>
        <v>#VALUE!</v>
      </c>
    </row>
    <row r="417" spans="7:73" x14ac:dyDescent="0.25">
      <c r="G417" s="61">
        <v>38</v>
      </c>
      <c r="H417" s="62" t="str">
        <f t="shared" si="804"/>
        <v/>
      </c>
      <c r="I417" s="63" t="e">
        <f>IF(ISNUMBER(INDEX(Данные!$I$1:$IX$303,Данные!$A79,I$642)),INDEX(Данные!$I$1:$IX$303,Данные!$A79,I$642)-Данные!$E79+IF($F$3="Использовать поправку",AL417,0),#N/A)</f>
        <v>#N/A</v>
      </c>
      <c r="J417" s="64" t="e">
        <f>IF(ISNUMBER(INDEX(Данные!$I$1:$IX$303,Данные!$A79,J$642)),INDEX(Данные!$I$1:$IX$303,Данные!$A79,J$642)-Данные!$F79+IF($F$3="Использовать поправку",AM417,0),#N/A)</f>
        <v>#N/A</v>
      </c>
      <c r="K417" s="62" t="str">
        <f t="shared" si="805"/>
        <v/>
      </c>
      <c r="L417" s="63" t="e">
        <f>IF(ISNUMBER(INDEX(Данные!$I$1:$IX$303,Данные!$A79,L$642)),INDEX(Данные!$I$1:$IX$303,Данные!$A79,L$642)-Данные!$E79+IF($F$4="Использовать поправку",AL417,0),#N/A)</f>
        <v>#N/A</v>
      </c>
      <c r="M417" s="64" t="e">
        <f>IF(ISNUMBER(INDEX(Данные!$I$1:$IX$303,Данные!$A79,M$642)),INDEX(Данные!$I$1:$IX$303,Данные!$A79,M$642)-Данные!$F79+IF($F$4="Использовать поправку",AM417,0),#N/A)</f>
        <v>#N/A</v>
      </c>
      <c r="N417" s="62" t="str">
        <f t="shared" si="806"/>
        <v/>
      </c>
      <c r="O417" s="63" t="e">
        <f>IF(ISNUMBER(INDEX(Данные!$I$1:$IX$303,Данные!$A79,O$642)),INDEX(Данные!$I$1:$IX$303,Данные!$A79,O$642)-Данные!$E79+IF($F$5="Использовать поправку",AL417,0),#N/A)</f>
        <v>#N/A</v>
      </c>
      <c r="P417" s="64" t="e">
        <f>IF(ISNUMBER(INDEX(Данные!$I$1:$IX$303,Данные!$A79,P$642)),INDEX(Данные!$I$1:$IX$303,Данные!$A79,P$642)-Данные!$F79+IF($F$5="Использовать поправку",AM417,0),#N/A)</f>
        <v>#N/A</v>
      </c>
      <c r="Q417" s="62" t="str">
        <f t="shared" si="807"/>
        <v/>
      </c>
      <c r="R417" s="63" t="e">
        <f>IF(ISNUMBER(INDEX(Данные!$I$1:$IX$303,Данные!$A79,R$642)),INDEX(Данные!$I$1:$IX$303,Данные!$A79,R$642)-Данные!$E79+IF($F$6="Использовать поправку",AL417,0),#N/A)</f>
        <v>#N/A</v>
      </c>
      <c r="S417" s="64" t="e">
        <f>IF(ISNUMBER(INDEX(Данные!$I$1:$IX$303,Данные!$A79,S$642)),INDEX(Данные!$I$1:$IX$303,Данные!$A79,S$642)-Данные!$F79+IF($F$6="Использовать поправку",AM417,0),#N/A)</f>
        <v>#N/A</v>
      </c>
      <c r="T417" s="62" t="str">
        <f t="shared" si="808"/>
        <v/>
      </c>
      <c r="U417" s="63" t="e">
        <f>IF(ISNUMBER(INDEX(Данные!$I$1:$IX$303,Данные!$A79,U$642)),INDEX(Данные!$I$1:$IX$303,Данные!$A79,U$642)-Данные!$E79+IF($F$7="Использовать поправку",AL417,0),#N/A)</f>
        <v>#N/A</v>
      </c>
      <c r="V417" s="64" t="e">
        <f>IF(ISNUMBER(INDEX(Данные!$I$1:$IX$303,Данные!$A79,V$642)),INDEX(Данные!$I$1:$IX$303,Данные!$A79,V$642)-Данные!$F79+IF($F$7="Использовать поправку",AM417,0),#N/A)</f>
        <v>#N/A</v>
      </c>
      <c r="W417" s="62" t="str">
        <f t="shared" si="809"/>
        <v/>
      </c>
      <c r="X417" s="63" t="e">
        <f>IF(ISNUMBER(INDEX(Данные!$I$1:$IX$303,Данные!$A79,X$642)),INDEX(Данные!$I$1:$IX$303,Данные!$A79,X$642)-Данные!$E79+IF($F$8="Использовать поправку",AL417,0),#N/A)</f>
        <v>#N/A</v>
      </c>
      <c r="Y417" s="64" t="e">
        <f>IF(ISNUMBER(INDEX(Данные!$I$1:$IX$303,Данные!$A79,Y$642)),INDEX(Данные!$I$1:$IX$303,Данные!$A79,Y$642)-Данные!$F79+IF($F$8="Использовать поправку",AM417,0),#N/A)</f>
        <v>#N/A</v>
      </c>
      <c r="Z417" s="62" t="str">
        <f t="shared" si="810"/>
        <v/>
      </c>
      <c r="AA417" s="63" t="e">
        <f>IF(ISNUMBER(INDEX(Данные!$I$1:$IX$303,Данные!$A79,AA$642)),INDEX(Данные!$I$1:$IX$303,Данные!$A79,AA$642)-Данные!$E79+IF($F$9="Использовать поправку",AL417,0),#N/A)</f>
        <v>#N/A</v>
      </c>
      <c r="AB417" s="64" t="e">
        <f>IF(ISNUMBER(INDEX(Данные!$I$1:$IX$303,Данные!$A79,AB$642)),INDEX(Данные!$I$1:$IX$303,Данные!$A79,AB$642)-Данные!$F79+IF($F$9="Использовать поправку",AM417,0),#N/A)</f>
        <v>#N/A</v>
      </c>
      <c r="AC417" s="62" t="str">
        <f t="shared" si="811"/>
        <v/>
      </c>
      <c r="AD417" s="63" t="e">
        <f>IF(ISNUMBER(INDEX(Данные!$I$1:$IX$303,Данные!$A79,AD$642)),INDEX(Данные!$I$1:$IX$303,Данные!$A79,AD$642)-Данные!$E79+IF($F$10="Использовать поправку",AL417,0),#N/A)</f>
        <v>#N/A</v>
      </c>
      <c r="AE417" s="64" t="e">
        <f>IF(ISNUMBER(INDEX(Данные!$I$1:$IX$303,Данные!$A79,AE$642)),INDEX(Данные!$I$1:$IX$303,Данные!$A79,AE$642)-Данные!$F79+IF($F$10="Использовать поправку",AM417,0),#N/A)</f>
        <v>#N/A</v>
      </c>
      <c r="AF417" s="62" t="str">
        <f t="shared" si="812"/>
        <v/>
      </c>
      <c r="AG417" s="63" t="e">
        <f>IF(ISNUMBER(INDEX(Данные!$I$1:$IX$303,Данные!$A79,AG$642)),INDEX(Данные!$I$1:$IX$303,Данные!$A79,AG$642)-Данные!$E79+IF($F$11="Использовать поправку",AL417,0),#N/A)</f>
        <v>#N/A</v>
      </c>
      <c r="AH417" s="64" t="e">
        <f>IF(ISNUMBER(INDEX(Данные!$I$1:$IX$303,Данные!$A79,AH$642)),INDEX(Данные!$I$1:$IX$303,Данные!$A79,AH$642)-Данные!$F79+IF($F$11="Использовать поправку",AM417,0),#N/A)</f>
        <v>#N/A</v>
      </c>
      <c r="AI417" s="62" t="str">
        <f t="shared" si="813"/>
        <v/>
      </c>
      <c r="AJ417" s="63" t="e">
        <f>IF(ISNUMBER(INDEX(Данные!$I$1:$IX$303,Данные!$A79,AJ$642)),INDEX(Данные!$I$1:$IX$303,Данные!$A79,AJ$642)-Данные!$E79+IF($F$12="Использовать поправку",AL417,0),#N/A)</f>
        <v>#N/A</v>
      </c>
      <c r="AK417" s="96" t="e">
        <f>IF(ISNUMBER(INDEX(Данные!$I$1:$IX$303,Данные!$A79,AK$642)),INDEX(Данные!$I$1:$IX$303,Данные!$A79,AK$642)-Данные!$F79+IF($F$12="Использовать поправку",AM417,0),#N/A)</f>
        <v>#N/A</v>
      </c>
      <c r="AL417" s="100" t="e">
        <f>INDEX(Данные!$I$1:$IX$303,Данные!$A79,AL$642+4)-INDEX(Данные!$I$1:$IX$303,Данные!$A79,AL$643+4)</f>
        <v>#VALUE!</v>
      </c>
      <c r="AM417" s="101" t="e">
        <f>INDEX(Данные!$I$1:$IX$303,Данные!$A79,AM$642+5)-INDEX(Данные!$I$1:$IX$303,Данные!$A79,AM$643+5)</f>
        <v>#VALUE!</v>
      </c>
      <c r="AO417" s="61">
        <v>38</v>
      </c>
      <c r="AP417" s="62" t="str">
        <f t="shared" si="814"/>
        <v/>
      </c>
      <c r="AQ417" s="63" t="e">
        <f>IF(ISNUMBER(INDEX(Данные!$I$1:$IX$303,Данные!$A79,AQ$642)),INDEX(Данные!$I$1:$IX$303,Данные!$A79,AQ$642)-Данные!$G79-AQ$643+IF($F$3="Использовать поправку",BT417,0),#N/A)</f>
        <v>#N/A</v>
      </c>
      <c r="AR417" s="64" t="e">
        <f>IF(ISNUMBER(INDEX(Данные!$I$1:$IX$303,Данные!$A79,AR$642)),INDEX(Данные!$I$1:$IX$303,Данные!$A79,AR$642)-Данные!$H79-AR$643+IF($F$3="Использовать поправку",BU417,0),#N/A)</f>
        <v>#N/A</v>
      </c>
      <c r="AS417" s="62" t="str">
        <f t="shared" si="815"/>
        <v/>
      </c>
      <c r="AT417" s="63" t="e">
        <f>IF(ISNUMBER(INDEX(Данные!$I$1:$IX$303,Данные!$A79,AT$642)),INDEX(Данные!$I$1:$IX$303,Данные!$A79,AT$642)-Данные!$G79-AT$643+IF($F$4="Использовать поправку",BT417,0),#N/A)</f>
        <v>#N/A</v>
      </c>
      <c r="AU417" s="64" t="e">
        <f>IF(ISNUMBER(INDEX(Данные!$I$1:$IX$303,Данные!$A79,AU$642)),INDEX(Данные!$I$1:$IX$303,Данные!$A79,AU$642)-Данные!$H79-AU$643+IF($F$4="Использовать поправку",BU417,0),#N/A)</f>
        <v>#N/A</v>
      </c>
      <c r="AV417" s="62" t="str">
        <f t="shared" si="816"/>
        <v/>
      </c>
      <c r="AW417" s="63" t="e">
        <f>IF(ISNUMBER(INDEX(Данные!$I$1:$IX$303,Данные!$A79,AW$642)),INDEX(Данные!$I$1:$IX$303,Данные!$A79,AW$642)-Данные!$G79-AW$643+IF($F$5="Использовать поправку",BT417,0),#N/A)</f>
        <v>#N/A</v>
      </c>
      <c r="AX417" s="64" t="e">
        <f>IF(ISNUMBER(INDEX(Данные!$I$1:$IX$303,Данные!$A79,AX$642)),INDEX(Данные!$I$1:$IX$303,Данные!$A79,AX$642)-Данные!$H79-AX$643+IF($F$5="Использовать поправку",BU417,0),#N/A)</f>
        <v>#N/A</v>
      </c>
      <c r="AY417" s="62" t="str">
        <f t="shared" si="817"/>
        <v/>
      </c>
      <c r="AZ417" s="63" t="e">
        <f>IF(ISNUMBER(INDEX(Данные!$I$1:$IX$303,Данные!$A79,AZ$642)),INDEX(Данные!$I$1:$IX$303,Данные!$A79,AZ$642)-Данные!$G79-AZ$643+IF($F$6="Использовать поправку",BT417,0),#N/A)</f>
        <v>#N/A</v>
      </c>
      <c r="BA417" s="64" t="e">
        <f>IF(ISNUMBER(INDEX(Данные!$I$1:$IX$303,Данные!$A79,BA$642)),INDEX(Данные!$I$1:$IX$303,Данные!$A79,BA$642)-Данные!$H79-BA$643+IF($F$6="Использовать поправку",BU417,0),#N/A)</f>
        <v>#N/A</v>
      </c>
      <c r="BB417" s="62" t="str">
        <f t="shared" si="818"/>
        <v/>
      </c>
      <c r="BC417" s="63" t="e">
        <f>IF(ISNUMBER(INDEX(Данные!$I$1:$IX$303,Данные!$A79,BC$642)),INDEX(Данные!$I$1:$IX$303,Данные!$A79,BC$642)-Данные!$G79-BC$643+IF($F$7="Использовать поправку",BT417,0),#N/A)</f>
        <v>#N/A</v>
      </c>
      <c r="BD417" s="64" t="e">
        <f>IF(ISNUMBER(INDEX(Данные!$I$1:$IX$303,Данные!$A79,BD$642)),INDEX(Данные!$I$1:$IX$303,Данные!$A79,BD$642)-Данные!$H79-BD$643+IF($F$7="Использовать поправку",BU417,0),#N/A)</f>
        <v>#N/A</v>
      </c>
      <c r="BE417" s="62" t="str">
        <f t="shared" si="819"/>
        <v/>
      </c>
      <c r="BF417" s="63" t="e">
        <f>IF(ISNUMBER(INDEX(Данные!$I$1:$IX$303,Данные!$A79,BF$642)),INDEX(Данные!$I$1:$IX$303,Данные!$A79,BF$642)-Данные!$G79-BF$643+IF($F$8="Использовать поправку",BT417,0),#N/A)</f>
        <v>#N/A</v>
      </c>
      <c r="BG417" s="64" t="e">
        <f>IF(ISNUMBER(INDEX(Данные!$I$1:$IX$303,Данные!$A79,BG$642)),INDEX(Данные!$I$1:$IX$303,Данные!$A79,BG$642)-Данные!$H79-BG$643+IF($F$8="Использовать поправку",BU417,0),#N/A)</f>
        <v>#N/A</v>
      </c>
      <c r="BH417" s="62" t="str">
        <f t="shared" si="820"/>
        <v/>
      </c>
      <c r="BI417" s="63" t="e">
        <f>IF(ISNUMBER(INDEX(Данные!$I$1:$IX$303,Данные!$A79,BI$642)),INDEX(Данные!$I$1:$IX$303,Данные!$A79,BI$642)-Данные!$G79-BI$643+IF($F$9="Использовать поправку",BT417,0),#N/A)</f>
        <v>#N/A</v>
      </c>
      <c r="BJ417" s="64" t="e">
        <f>IF(ISNUMBER(INDEX(Данные!$I$1:$IX$303,Данные!$A79,BJ$642)),INDEX(Данные!$I$1:$IX$303,Данные!$A79,BJ$642)-Данные!$H79-BJ$643+IF($F$9="Использовать поправку",BU417,0),#N/A)</f>
        <v>#N/A</v>
      </c>
      <c r="BK417" s="62" t="str">
        <f t="shared" si="821"/>
        <v/>
      </c>
      <c r="BL417" s="63" t="e">
        <f>IF(ISNUMBER(INDEX(Данные!$I$1:$IX$303,Данные!$A79,BL$642)),INDEX(Данные!$I$1:$IX$303,Данные!$A79,BL$642)-Данные!$G79-BL$643+IF($F$10="Использовать поправку",BT417,0),#N/A)</f>
        <v>#N/A</v>
      </c>
      <c r="BM417" s="64" t="e">
        <f>IF(ISNUMBER(INDEX(Данные!$I$1:$IX$303,Данные!$A79,BM$642)),INDEX(Данные!$I$1:$IX$303,Данные!$A79,BM$642)-Данные!$H79-BM$643+IF($F$10="Использовать поправку",BU417,0),#N/A)</f>
        <v>#N/A</v>
      </c>
      <c r="BN417" s="62" t="str">
        <f t="shared" si="822"/>
        <v/>
      </c>
      <c r="BO417" s="63" t="e">
        <f>IF(ISNUMBER(INDEX(Данные!$I$1:$IX$303,Данные!$A79,BO$642)),INDEX(Данные!$I$1:$IX$303,Данные!$A79,BO$642)-Данные!$G79-BO$643+IF($F$11="Использовать поправку",BT417,0),#N/A)</f>
        <v>#N/A</v>
      </c>
      <c r="BP417" s="64" t="e">
        <f>IF(ISNUMBER(INDEX(Данные!$I$1:$IX$303,Данные!$A79,BP$642)),INDEX(Данные!$I$1:$IX$303,Данные!$A79,BP$642)-Данные!$H79-BP$643+IF($F$11="Использовать поправку",BU417,0),#N/A)</f>
        <v>#N/A</v>
      </c>
      <c r="BQ417" s="62" t="str">
        <f t="shared" si="823"/>
        <v/>
      </c>
      <c r="BR417" s="63" t="e">
        <f>IF(ISNUMBER(INDEX(Данные!$I$1:$IX$303,Данные!$A79,BR$642)),INDEX(Данные!$I$1:$IX$303,Данные!$A79,BR$642)-Данные!$G79-BR$643+IF($F$12="Использовать поправку",BT417,0),#N/A)</f>
        <v>#N/A</v>
      </c>
      <c r="BS417" s="64" t="e">
        <f>IF(ISNUMBER(INDEX(Данные!$I$1:$IX$303,Данные!$A79,BS$642)),INDEX(Данные!$I$1:$IX$303,Данные!$A79,BS$642)-Данные!$H79-BS$643+IF($F$12="Использовать поправку",BU417,0),#N/A)</f>
        <v>#N/A</v>
      </c>
      <c r="BT417" s="100" t="e">
        <f>INDEX(Данные!$I$1:$IX$303,Данные!$A79,BT$642+8)-INDEX(Данные!$I$1:$IX$303,Данные!$A79,BT$643+8)</f>
        <v>#VALUE!</v>
      </c>
      <c r="BU417" s="101" t="e">
        <f>INDEX(Данные!$I$1:$IX$303,Данные!$A79,BU$642+9)-INDEX(Данные!$I$1:$IX$303,Данные!$A79,BU$643+9)</f>
        <v>#VALUE!</v>
      </c>
    </row>
    <row r="418" spans="7:73" x14ac:dyDescent="0.25">
      <c r="G418" s="61">
        <v>38.5</v>
      </c>
      <c r="H418" s="62" t="str">
        <f t="shared" si="804"/>
        <v/>
      </c>
      <c r="I418" s="63" t="e">
        <f>IF(ISNUMBER(INDEX(Данные!$I$1:$IX$303,Данные!$A80,I$642)),INDEX(Данные!$I$1:$IX$303,Данные!$A80,I$642)-Данные!$E80+IF($F$3="Использовать поправку",AL418,0),#N/A)</f>
        <v>#N/A</v>
      </c>
      <c r="J418" s="64" t="e">
        <f>IF(ISNUMBER(INDEX(Данные!$I$1:$IX$303,Данные!$A80,J$642)),INDEX(Данные!$I$1:$IX$303,Данные!$A80,J$642)-Данные!$F80+IF($F$3="Использовать поправку",AM418,0),#N/A)</f>
        <v>#N/A</v>
      </c>
      <c r="K418" s="62" t="str">
        <f t="shared" si="805"/>
        <v/>
      </c>
      <c r="L418" s="63" t="e">
        <f>IF(ISNUMBER(INDEX(Данные!$I$1:$IX$303,Данные!$A80,L$642)),INDEX(Данные!$I$1:$IX$303,Данные!$A80,L$642)-Данные!$E80+IF($F$4="Использовать поправку",AL418,0),#N/A)</f>
        <v>#N/A</v>
      </c>
      <c r="M418" s="64" t="e">
        <f>IF(ISNUMBER(INDEX(Данные!$I$1:$IX$303,Данные!$A80,M$642)),INDEX(Данные!$I$1:$IX$303,Данные!$A80,M$642)-Данные!$F80+IF($F$4="Использовать поправку",AM418,0),#N/A)</f>
        <v>#N/A</v>
      </c>
      <c r="N418" s="62" t="str">
        <f t="shared" si="806"/>
        <v/>
      </c>
      <c r="O418" s="63" t="e">
        <f>IF(ISNUMBER(INDEX(Данные!$I$1:$IX$303,Данные!$A80,O$642)),INDEX(Данные!$I$1:$IX$303,Данные!$A80,O$642)-Данные!$E80+IF($F$5="Использовать поправку",AL418,0),#N/A)</f>
        <v>#N/A</v>
      </c>
      <c r="P418" s="64" t="e">
        <f>IF(ISNUMBER(INDEX(Данные!$I$1:$IX$303,Данные!$A80,P$642)),INDEX(Данные!$I$1:$IX$303,Данные!$A80,P$642)-Данные!$F80+IF($F$5="Использовать поправку",AM418,0),#N/A)</f>
        <v>#N/A</v>
      </c>
      <c r="Q418" s="62" t="str">
        <f t="shared" si="807"/>
        <v/>
      </c>
      <c r="R418" s="63" t="e">
        <f>IF(ISNUMBER(INDEX(Данные!$I$1:$IX$303,Данные!$A80,R$642)),INDEX(Данные!$I$1:$IX$303,Данные!$A80,R$642)-Данные!$E80+IF($F$6="Использовать поправку",AL418,0),#N/A)</f>
        <v>#N/A</v>
      </c>
      <c r="S418" s="64" t="e">
        <f>IF(ISNUMBER(INDEX(Данные!$I$1:$IX$303,Данные!$A80,S$642)),INDEX(Данные!$I$1:$IX$303,Данные!$A80,S$642)-Данные!$F80+IF($F$6="Использовать поправку",AM418,0),#N/A)</f>
        <v>#N/A</v>
      </c>
      <c r="T418" s="62" t="str">
        <f t="shared" si="808"/>
        <v/>
      </c>
      <c r="U418" s="63" t="e">
        <f>IF(ISNUMBER(INDEX(Данные!$I$1:$IX$303,Данные!$A80,U$642)),INDEX(Данные!$I$1:$IX$303,Данные!$A80,U$642)-Данные!$E80+IF($F$7="Использовать поправку",AL418,0),#N/A)</f>
        <v>#N/A</v>
      </c>
      <c r="V418" s="64" t="e">
        <f>IF(ISNUMBER(INDEX(Данные!$I$1:$IX$303,Данные!$A80,V$642)),INDEX(Данные!$I$1:$IX$303,Данные!$A80,V$642)-Данные!$F80+IF($F$7="Использовать поправку",AM418,0),#N/A)</f>
        <v>#N/A</v>
      </c>
      <c r="W418" s="62" t="str">
        <f t="shared" si="809"/>
        <v/>
      </c>
      <c r="X418" s="63" t="e">
        <f>IF(ISNUMBER(INDEX(Данные!$I$1:$IX$303,Данные!$A80,X$642)),INDEX(Данные!$I$1:$IX$303,Данные!$A80,X$642)-Данные!$E80+IF($F$8="Использовать поправку",AL418,0),#N/A)</f>
        <v>#N/A</v>
      </c>
      <c r="Y418" s="64" t="e">
        <f>IF(ISNUMBER(INDEX(Данные!$I$1:$IX$303,Данные!$A80,Y$642)),INDEX(Данные!$I$1:$IX$303,Данные!$A80,Y$642)-Данные!$F80+IF($F$8="Использовать поправку",AM418,0),#N/A)</f>
        <v>#N/A</v>
      </c>
      <c r="Z418" s="62" t="str">
        <f t="shared" si="810"/>
        <v/>
      </c>
      <c r="AA418" s="63" t="e">
        <f>IF(ISNUMBER(INDEX(Данные!$I$1:$IX$303,Данные!$A80,AA$642)),INDEX(Данные!$I$1:$IX$303,Данные!$A80,AA$642)-Данные!$E80+IF($F$9="Использовать поправку",AL418,0),#N/A)</f>
        <v>#N/A</v>
      </c>
      <c r="AB418" s="64" t="e">
        <f>IF(ISNUMBER(INDEX(Данные!$I$1:$IX$303,Данные!$A80,AB$642)),INDEX(Данные!$I$1:$IX$303,Данные!$A80,AB$642)-Данные!$F80+IF($F$9="Использовать поправку",AM418,0),#N/A)</f>
        <v>#N/A</v>
      </c>
      <c r="AC418" s="62" t="str">
        <f t="shared" si="811"/>
        <v/>
      </c>
      <c r="AD418" s="63" t="e">
        <f>IF(ISNUMBER(INDEX(Данные!$I$1:$IX$303,Данные!$A80,AD$642)),INDEX(Данные!$I$1:$IX$303,Данные!$A80,AD$642)-Данные!$E80+IF($F$10="Использовать поправку",AL418,0),#N/A)</f>
        <v>#N/A</v>
      </c>
      <c r="AE418" s="64" t="e">
        <f>IF(ISNUMBER(INDEX(Данные!$I$1:$IX$303,Данные!$A80,AE$642)),INDEX(Данные!$I$1:$IX$303,Данные!$A80,AE$642)-Данные!$F80+IF($F$10="Использовать поправку",AM418,0),#N/A)</f>
        <v>#N/A</v>
      </c>
      <c r="AF418" s="62" t="str">
        <f t="shared" si="812"/>
        <v/>
      </c>
      <c r="AG418" s="63" t="e">
        <f>IF(ISNUMBER(INDEX(Данные!$I$1:$IX$303,Данные!$A80,AG$642)),INDEX(Данные!$I$1:$IX$303,Данные!$A80,AG$642)-Данные!$E80+IF($F$11="Использовать поправку",AL418,0),#N/A)</f>
        <v>#N/A</v>
      </c>
      <c r="AH418" s="64" t="e">
        <f>IF(ISNUMBER(INDEX(Данные!$I$1:$IX$303,Данные!$A80,AH$642)),INDEX(Данные!$I$1:$IX$303,Данные!$A80,AH$642)-Данные!$F80+IF($F$11="Использовать поправку",AM418,0),#N/A)</f>
        <v>#N/A</v>
      </c>
      <c r="AI418" s="62" t="str">
        <f t="shared" si="813"/>
        <v/>
      </c>
      <c r="AJ418" s="63" t="e">
        <f>IF(ISNUMBER(INDEX(Данные!$I$1:$IX$303,Данные!$A80,AJ$642)),INDEX(Данные!$I$1:$IX$303,Данные!$A80,AJ$642)-Данные!$E80+IF($F$12="Использовать поправку",AL418,0),#N/A)</f>
        <v>#N/A</v>
      </c>
      <c r="AK418" s="96" t="e">
        <f>IF(ISNUMBER(INDEX(Данные!$I$1:$IX$303,Данные!$A80,AK$642)),INDEX(Данные!$I$1:$IX$303,Данные!$A80,AK$642)-Данные!$F80+IF($F$12="Использовать поправку",AM418,0),#N/A)</f>
        <v>#N/A</v>
      </c>
      <c r="AL418" s="100" t="e">
        <f>INDEX(Данные!$I$1:$IX$303,Данные!$A80,AL$642+4)-INDEX(Данные!$I$1:$IX$303,Данные!$A80,AL$643+4)</f>
        <v>#VALUE!</v>
      </c>
      <c r="AM418" s="101" t="e">
        <f>INDEX(Данные!$I$1:$IX$303,Данные!$A80,AM$642+5)-INDEX(Данные!$I$1:$IX$303,Данные!$A80,AM$643+5)</f>
        <v>#VALUE!</v>
      </c>
      <c r="AO418" s="61">
        <v>38.5</v>
      </c>
      <c r="AP418" s="62" t="str">
        <f t="shared" si="814"/>
        <v/>
      </c>
      <c r="AQ418" s="63" t="e">
        <f>IF(ISNUMBER(INDEX(Данные!$I$1:$IX$303,Данные!$A80,AQ$642)),INDEX(Данные!$I$1:$IX$303,Данные!$A80,AQ$642)-Данные!$G80-AQ$643+IF($F$3="Использовать поправку",BT418,0),#N/A)</f>
        <v>#N/A</v>
      </c>
      <c r="AR418" s="64" t="e">
        <f>IF(ISNUMBER(INDEX(Данные!$I$1:$IX$303,Данные!$A80,AR$642)),INDEX(Данные!$I$1:$IX$303,Данные!$A80,AR$642)-Данные!$H80-AR$643+IF($F$3="Использовать поправку",BU418,0),#N/A)</f>
        <v>#N/A</v>
      </c>
      <c r="AS418" s="62" t="str">
        <f t="shared" si="815"/>
        <v/>
      </c>
      <c r="AT418" s="63" t="e">
        <f>IF(ISNUMBER(INDEX(Данные!$I$1:$IX$303,Данные!$A80,AT$642)),INDEX(Данные!$I$1:$IX$303,Данные!$A80,AT$642)-Данные!$G80-AT$643+IF($F$4="Использовать поправку",BT418,0),#N/A)</f>
        <v>#N/A</v>
      </c>
      <c r="AU418" s="64" t="e">
        <f>IF(ISNUMBER(INDEX(Данные!$I$1:$IX$303,Данные!$A80,AU$642)),INDEX(Данные!$I$1:$IX$303,Данные!$A80,AU$642)-Данные!$H80-AU$643+IF($F$4="Использовать поправку",BU418,0),#N/A)</f>
        <v>#N/A</v>
      </c>
      <c r="AV418" s="62" t="str">
        <f t="shared" si="816"/>
        <v/>
      </c>
      <c r="AW418" s="63" t="e">
        <f>IF(ISNUMBER(INDEX(Данные!$I$1:$IX$303,Данные!$A80,AW$642)),INDEX(Данные!$I$1:$IX$303,Данные!$A80,AW$642)-Данные!$G80-AW$643+IF($F$5="Использовать поправку",BT418,0),#N/A)</f>
        <v>#N/A</v>
      </c>
      <c r="AX418" s="64" t="e">
        <f>IF(ISNUMBER(INDEX(Данные!$I$1:$IX$303,Данные!$A80,AX$642)),INDEX(Данные!$I$1:$IX$303,Данные!$A80,AX$642)-Данные!$H80-AX$643+IF($F$5="Использовать поправку",BU418,0),#N/A)</f>
        <v>#N/A</v>
      </c>
      <c r="AY418" s="62" t="str">
        <f t="shared" si="817"/>
        <v/>
      </c>
      <c r="AZ418" s="63" t="e">
        <f>IF(ISNUMBER(INDEX(Данные!$I$1:$IX$303,Данные!$A80,AZ$642)),INDEX(Данные!$I$1:$IX$303,Данные!$A80,AZ$642)-Данные!$G80-AZ$643+IF($F$6="Использовать поправку",BT418,0),#N/A)</f>
        <v>#N/A</v>
      </c>
      <c r="BA418" s="64" t="e">
        <f>IF(ISNUMBER(INDEX(Данные!$I$1:$IX$303,Данные!$A80,BA$642)),INDEX(Данные!$I$1:$IX$303,Данные!$A80,BA$642)-Данные!$H80-BA$643+IF($F$6="Использовать поправку",BU418,0),#N/A)</f>
        <v>#N/A</v>
      </c>
      <c r="BB418" s="62" t="str">
        <f t="shared" si="818"/>
        <v/>
      </c>
      <c r="BC418" s="63" t="e">
        <f>IF(ISNUMBER(INDEX(Данные!$I$1:$IX$303,Данные!$A80,BC$642)),INDEX(Данные!$I$1:$IX$303,Данные!$A80,BC$642)-Данные!$G80-BC$643+IF($F$7="Использовать поправку",BT418,0),#N/A)</f>
        <v>#N/A</v>
      </c>
      <c r="BD418" s="64" t="e">
        <f>IF(ISNUMBER(INDEX(Данные!$I$1:$IX$303,Данные!$A80,BD$642)),INDEX(Данные!$I$1:$IX$303,Данные!$A80,BD$642)-Данные!$H80-BD$643+IF($F$7="Использовать поправку",BU418,0),#N/A)</f>
        <v>#N/A</v>
      </c>
      <c r="BE418" s="62" t="str">
        <f t="shared" si="819"/>
        <v/>
      </c>
      <c r="BF418" s="63" t="e">
        <f>IF(ISNUMBER(INDEX(Данные!$I$1:$IX$303,Данные!$A80,BF$642)),INDEX(Данные!$I$1:$IX$303,Данные!$A80,BF$642)-Данные!$G80-BF$643+IF($F$8="Использовать поправку",BT418,0),#N/A)</f>
        <v>#N/A</v>
      </c>
      <c r="BG418" s="64" t="e">
        <f>IF(ISNUMBER(INDEX(Данные!$I$1:$IX$303,Данные!$A80,BG$642)),INDEX(Данные!$I$1:$IX$303,Данные!$A80,BG$642)-Данные!$H80-BG$643+IF($F$8="Использовать поправку",BU418,0),#N/A)</f>
        <v>#N/A</v>
      </c>
      <c r="BH418" s="62" t="str">
        <f t="shared" si="820"/>
        <v/>
      </c>
      <c r="BI418" s="63" t="e">
        <f>IF(ISNUMBER(INDEX(Данные!$I$1:$IX$303,Данные!$A80,BI$642)),INDEX(Данные!$I$1:$IX$303,Данные!$A80,BI$642)-Данные!$G80-BI$643+IF($F$9="Использовать поправку",BT418,0),#N/A)</f>
        <v>#N/A</v>
      </c>
      <c r="BJ418" s="64" t="e">
        <f>IF(ISNUMBER(INDEX(Данные!$I$1:$IX$303,Данные!$A80,BJ$642)),INDEX(Данные!$I$1:$IX$303,Данные!$A80,BJ$642)-Данные!$H80-BJ$643+IF($F$9="Использовать поправку",BU418,0),#N/A)</f>
        <v>#N/A</v>
      </c>
      <c r="BK418" s="62" t="str">
        <f t="shared" si="821"/>
        <v/>
      </c>
      <c r="BL418" s="63" t="e">
        <f>IF(ISNUMBER(INDEX(Данные!$I$1:$IX$303,Данные!$A80,BL$642)),INDEX(Данные!$I$1:$IX$303,Данные!$A80,BL$642)-Данные!$G80-BL$643+IF($F$10="Использовать поправку",BT418,0),#N/A)</f>
        <v>#N/A</v>
      </c>
      <c r="BM418" s="64" t="e">
        <f>IF(ISNUMBER(INDEX(Данные!$I$1:$IX$303,Данные!$A80,BM$642)),INDEX(Данные!$I$1:$IX$303,Данные!$A80,BM$642)-Данные!$H80-BM$643+IF($F$10="Использовать поправку",BU418,0),#N/A)</f>
        <v>#N/A</v>
      </c>
      <c r="BN418" s="62" t="str">
        <f t="shared" si="822"/>
        <v/>
      </c>
      <c r="BO418" s="63" t="e">
        <f>IF(ISNUMBER(INDEX(Данные!$I$1:$IX$303,Данные!$A80,BO$642)),INDEX(Данные!$I$1:$IX$303,Данные!$A80,BO$642)-Данные!$G80-BO$643+IF($F$11="Использовать поправку",BT418,0),#N/A)</f>
        <v>#N/A</v>
      </c>
      <c r="BP418" s="64" t="e">
        <f>IF(ISNUMBER(INDEX(Данные!$I$1:$IX$303,Данные!$A80,BP$642)),INDEX(Данные!$I$1:$IX$303,Данные!$A80,BP$642)-Данные!$H80-BP$643+IF($F$11="Использовать поправку",BU418,0),#N/A)</f>
        <v>#N/A</v>
      </c>
      <c r="BQ418" s="62" t="str">
        <f t="shared" si="823"/>
        <v/>
      </c>
      <c r="BR418" s="63" t="e">
        <f>IF(ISNUMBER(INDEX(Данные!$I$1:$IX$303,Данные!$A80,BR$642)),INDEX(Данные!$I$1:$IX$303,Данные!$A80,BR$642)-Данные!$G80-BR$643+IF($F$12="Использовать поправку",BT418,0),#N/A)</f>
        <v>#N/A</v>
      </c>
      <c r="BS418" s="64" t="e">
        <f>IF(ISNUMBER(INDEX(Данные!$I$1:$IX$303,Данные!$A80,BS$642)),INDEX(Данные!$I$1:$IX$303,Данные!$A80,BS$642)-Данные!$H80-BS$643+IF($F$12="Использовать поправку",BU418,0),#N/A)</f>
        <v>#N/A</v>
      </c>
      <c r="BT418" s="100" t="e">
        <f>INDEX(Данные!$I$1:$IX$303,Данные!$A80,BT$642+8)-INDEX(Данные!$I$1:$IX$303,Данные!$A80,BT$643+8)</f>
        <v>#VALUE!</v>
      </c>
      <c r="BU418" s="101" t="e">
        <f>INDEX(Данные!$I$1:$IX$303,Данные!$A80,BU$642+9)-INDEX(Данные!$I$1:$IX$303,Данные!$A80,BU$643+9)</f>
        <v>#VALUE!</v>
      </c>
    </row>
    <row r="419" spans="7:73" x14ac:dyDescent="0.25">
      <c r="G419" s="61">
        <v>39</v>
      </c>
      <c r="H419" s="62" t="str">
        <f t="shared" si="804"/>
        <v/>
      </c>
      <c r="I419" s="63" t="e">
        <f>IF(ISNUMBER(INDEX(Данные!$I$1:$IX$303,Данные!$A81,I$642)),INDEX(Данные!$I$1:$IX$303,Данные!$A81,I$642)-Данные!$E81+IF($F$3="Использовать поправку",AL419,0),#N/A)</f>
        <v>#N/A</v>
      </c>
      <c r="J419" s="64" t="e">
        <f>IF(ISNUMBER(INDEX(Данные!$I$1:$IX$303,Данные!$A81,J$642)),INDEX(Данные!$I$1:$IX$303,Данные!$A81,J$642)-Данные!$F81+IF($F$3="Использовать поправку",AM419,0),#N/A)</f>
        <v>#N/A</v>
      </c>
      <c r="K419" s="62" t="str">
        <f t="shared" si="805"/>
        <v/>
      </c>
      <c r="L419" s="63" t="e">
        <f>IF(ISNUMBER(INDEX(Данные!$I$1:$IX$303,Данные!$A81,L$642)),INDEX(Данные!$I$1:$IX$303,Данные!$A81,L$642)-Данные!$E81+IF($F$4="Использовать поправку",AL419,0),#N/A)</f>
        <v>#N/A</v>
      </c>
      <c r="M419" s="64" t="e">
        <f>IF(ISNUMBER(INDEX(Данные!$I$1:$IX$303,Данные!$A81,M$642)),INDEX(Данные!$I$1:$IX$303,Данные!$A81,M$642)-Данные!$F81+IF($F$4="Использовать поправку",AM419,0),#N/A)</f>
        <v>#N/A</v>
      </c>
      <c r="N419" s="62" t="str">
        <f t="shared" si="806"/>
        <v/>
      </c>
      <c r="O419" s="63" t="e">
        <f>IF(ISNUMBER(INDEX(Данные!$I$1:$IX$303,Данные!$A81,O$642)),INDEX(Данные!$I$1:$IX$303,Данные!$A81,O$642)-Данные!$E81+IF($F$5="Использовать поправку",AL419,0),#N/A)</f>
        <v>#N/A</v>
      </c>
      <c r="P419" s="64" t="e">
        <f>IF(ISNUMBER(INDEX(Данные!$I$1:$IX$303,Данные!$A81,P$642)),INDEX(Данные!$I$1:$IX$303,Данные!$A81,P$642)-Данные!$F81+IF($F$5="Использовать поправку",AM419,0),#N/A)</f>
        <v>#N/A</v>
      </c>
      <c r="Q419" s="62" t="str">
        <f t="shared" si="807"/>
        <v/>
      </c>
      <c r="R419" s="63" t="e">
        <f>IF(ISNUMBER(INDEX(Данные!$I$1:$IX$303,Данные!$A81,R$642)),INDEX(Данные!$I$1:$IX$303,Данные!$A81,R$642)-Данные!$E81+IF($F$6="Использовать поправку",AL419,0),#N/A)</f>
        <v>#N/A</v>
      </c>
      <c r="S419" s="64" t="e">
        <f>IF(ISNUMBER(INDEX(Данные!$I$1:$IX$303,Данные!$A81,S$642)),INDEX(Данные!$I$1:$IX$303,Данные!$A81,S$642)-Данные!$F81+IF($F$6="Использовать поправку",AM419,0),#N/A)</f>
        <v>#N/A</v>
      </c>
      <c r="T419" s="62" t="str">
        <f t="shared" si="808"/>
        <v/>
      </c>
      <c r="U419" s="63" t="e">
        <f>IF(ISNUMBER(INDEX(Данные!$I$1:$IX$303,Данные!$A81,U$642)),INDEX(Данные!$I$1:$IX$303,Данные!$A81,U$642)-Данные!$E81+IF($F$7="Использовать поправку",AL419,0),#N/A)</f>
        <v>#N/A</v>
      </c>
      <c r="V419" s="64" t="e">
        <f>IF(ISNUMBER(INDEX(Данные!$I$1:$IX$303,Данные!$A81,V$642)),INDEX(Данные!$I$1:$IX$303,Данные!$A81,V$642)-Данные!$F81+IF($F$7="Использовать поправку",AM419,0),#N/A)</f>
        <v>#N/A</v>
      </c>
      <c r="W419" s="62" t="str">
        <f t="shared" si="809"/>
        <v/>
      </c>
      <c r="X419" s="63" t="e">
        <f>IF(ISNUMBER(INDEX(Данные!$I$1:$IX$303,Данные!$A81,X$642)),INDEX(Данные!$I$1:$IX$303,Данные!$A81,X$642)-Данные!$E81+IF($F$8="Использовать поправку",AL419,0),#N/A)</f>
        <v>#N/A</v>
      </c>
      <c r="Y419" s="64" t="e">
        <f>IF(ISNUMBER(INDEX(Данные!$I$1:$IX$303,Данные!$A81,Y$642)),INDEX(Данные!$I$1:$IX$303,Данные!$A81,Y$642)-Данные!$F81+IF($F$8="Использовать поправку",AM419,0),#N/A)</f>
        <v>#N/A</v>
      </c>
      <c r="Z419" s="62" t="str">
        <f t="shared" si="810"/>
        <v/>
      </c>
      <c r="AA419" s="63" t="e">
        <f>IF(ISNUMBER(INDEX(Данные!$I$1:$IX$303,Данные!$A81,AA$642)),INDEX(Данные!$I$1:$IX$303,Данные!$A81,AA$642)-Данные!$E81+IF($F$9="Использовать поправку",AL419,0),#N/A)</f>
        <v>#N/A</v>
      </c>
      <c r="AB419" s="64" t="e">
        <f>IF(ISNUMBER(INDEX(Данные!$I$1:$IX$303,Данные!$A81,AB$642)),INDEX(Данные!$I$1:$IX$303,Данные!$A81,AB$642)-Данные!$F81+IF($F$9="Использовать поправку",AM419,0),#N/A)</f>
        <v>#N/A</v>
      </c>
      <c r="AC419" s="62" t="str">
        <f t="shared" si="811"/>
        <v/>
      </c>
      <c r="AD419" s="63" t="e">
        <f>IF(ISNUMBER(INDEX(Данные!$I$1:$IX$303,Данные!$A81,AD$642)),INDEX(Данные!$I$1:$IX$303,Данные!$A81,AD$642)-Данные!$E81+IF($F$10="Использовать поправку",AL419,0),#N/A)</f>
        <v>#N/A</v>
      </c>
      <c r="AE419" s="64" t="e">
        <f>IF(ISNUMBER(INDEX(Данные!$I$1:$IX$303,Данные!$A81,AE$642)),INDEX(Данные!$I$1:$IX$303,Данные!$A81,AE$642)-Данные!$F81+IF($F$10="Использовать поправку",AM419,0),#N/A)</f>
        <v>#N/A</v>
      </c>
      <c r="AF419" s="62" t="str">
        <f t="shared" si="812"/>
        <v/>
      </c>
      <c r="AG419" s="63" t="e">
        <f>IF(ISNUMBER(INDEX(Данные!$I$1:$IX$303,Данные!$A81,AG$642)),INDEX(Данные!$I$1:$IX$303,Данные!$A81,AG$642)-Данные!$E81+IF($F$11="Использовать поправку",AL419,0),#N/A)</f>
        <v>#N/A</v>
      </c>
      <c r="AH419" s="64" t="e">
        <f>IF(ISNUMBER(INDEX(Данные!$I$1:$IX$303,Данные!$A81,AH$642)),INDEX(Данные!$I$1:$IX$303,Данные!$A81,AH$642)-Данные!$F81+IF($F$11="Использовать поправку",AM419,0),#N/A)</f>
        <v>#N/A</v>
      </c>
      <c r="AI419" s="62" t="str">
        <f t="shared" si="813"/>
        <v/>
      </c>
      <c r="AJ419" s="63" t="e">
        <f>IF(ISNUMBER(INDEX(Данные!$I$1:$IX$303,Данные!$A81,AJ$642)),INDEX(Данные!$I$1:$IX$303,Данные!$A81,AJ$642)-Данные!$E81+IF($F$12="Использовать поправку",AL419,0),#N/A)</f>
        <v>#N/A</v>
      </c>
      <c r="AK419" s="96" t="e">
        <f>IF(ISNUMBER(INDEX(Данные!$I$1:$IX$303,Данные!$A81,AK$642)),INDEX(Данные!$I$1:$IX$303,Данные!$A81,AK$642)-Данные!$F81+IF($F$12="Использовать поправку",AM419,0),#N/A)</f>
        <v>#N/A</v>
      </c>
      <c r="AL419" s="100" t="e">
        <f>INDEX(Данные!$I$1:$IX$303,Данные!$A81,AL$642+4)-INDEX(Данные!$I$1:$IX$303,Данные!$A81,AL$643+4)</f>
        <v>#VALUE!</v>
      </c>
      <c r="AM419" s="101" t="e">
        <f>INDEX(Данные!$I$1:$IX$303,Данные!$A81,AM$642+5)-INDEX(Данные!$I$1:$IX$303,Данные!$A81,AM$643+5)</f>
        <v>#VALUE!</v>
      </c>
      <c r="AO419" s="61">
        <v>39</v>
      </c>
      <c r="AP419" s="62" t="str">
        <f t="shared" si="814"/>
        <v/>
      </c>
      <c r="AQ419" s="63" t="e">
        <f>IF(ISNUMBER(INDEX(Данные!$I$1:$IX$303,Данные!$A81,AQ$642)),INDEX(Данные!$I$1:$IX$303,Данные!$A81,AQ$642)-Данные!$G81-AQ$643+IF($F$3="Использовать поправку",BT419,0),#N/A)</f>
        <v>#N/A</v>
      </c>
      <c r="AR419" s="64" t="e">
        <f>IF(ISNUMBER(INDEX(Данные!$I$1:$IX$303,Данные!$A81,AR$642)),INDEX(Данные!$I$1:$IX$303,Данные!$A81,AR$642)-Данные!$H81-AR$643+IF($F$3="Использовать поправку",BU419,0),#N/A)</f>
        <v>#N/A</v>
      </c>
      <c r="AS419" s="62" t="str">
        <f t="shared" si="815"/>
        <v/>
      </c>
      <c r="AT419" s="63" t="e">
        <f>IF(ISNUMBER(INDEX(Данные!$I$1:$IX$303,Данные!$A81,AT$642)),INDEX(Данные!$I$1:$IX$303,Данные!$A81,AT$642)-Данные!$G81-AT$643+IF($F$4="Использовать поправку",BT419,0),#N/A)</f>
        <v>#N/A</v>
      </c>
      <c r="AU419" s="64" t="e">
        <f>IF(ISNUMBER(INDEX(Данные!$I$1:$IX$303,Данные!$A81,AU$642)),INDEX(Данные!$I$1:$IX$303,Данные!$A81,AU$642)-Данные!$H81-AU$643+IF($F$4="Использовать поправку",BU419,0),#N/A)</f>
        <v>#N/A</v>
      </c>
      <c r="AV419" s="62" t="str">
        <f t="shared" si="816"/>
        <v/>
      </c>
      <c r="AW419" s="63" t="e">
        <f>IF(ISNUMBER(INDEX(Данные!$I$1:$IX$303,Данные!$A81,AW$642)),INDEX(Данные!$I$1:$IX$303,Данные!$A81,AW$642)-Данные!$G81-AW$643+IF($F$5="Использовать поправку",BT419,0),#N/A)</f>
        <v>#N/A</v>
      </c>
      <c r="AX419" s="64" t="e">
        <f>IF(ISNUMBER(INDEX(Данные!$I$1:$IX$303,Данные!$A81,AX$642)),INDEX(Данные!$I$1:$IX$303,Данные!$A81,AX$642)-Данные!$H81-AX$643+IF($F$5="Использовать поправку",BU419,0),#N/A)</f>
        <v>#N/A</v>
      </c>
      <c r="AY419" s="62" t="str">
        <f t="shared" si="817"/>
        <v/>
      </c>
      <c r="AZ419" s="63" t="e">
        <f>IF(ISNUMBER(INDEX(Данные!$I$1:$IX$303,Данные!$A81,AZ$642)),INDEX(Данные!$I$1:$IX$303,Данные!$A81,AZ$642)-Данные!$G81-AZ$643+IF($F$6="Использовать поправку",BT419,0),#N/A)</f>
        <v>#N/A</v>
      </c>
      <c r="BA419" s="64" t="e">
        <f>IF(ISNUMBER(INDEX(Данные!$I$1:$IX$303,Данные!$A81,BA$642)),INDEX(Данные!$I$1:$IX$303,Данные!$A81,BA$642)-Данные!$H81-BA$643+IF($F$6="Использовать поправку",BU419,0),#N/A)</f>
        <v>#N/A</v>
      </c>
      <c r="BB419" s="62" t="str">
        <f t="shared" si="818"/>
        <v/>
      </c>
      <c r="BC419" s="63" t="e">
        <f>IF(ISNUMBER(INDEX(Данные!$I$1:$IX$303,Данные!$A81,BC$642)),INDEX(Данные!$I$1:$IX$303,Данные!$A81,BC$642)-Данные!$G81-BC$643+IF($F$7="Использовать поправку",BT419,0),#N/A)</f>
        <v>#N/A</v>
      </c>
      <c r="BD419" s="64" t="e">
        <f>IF(ISNUMBER(INDEX(Данные!$I$1:$IX$303,Данные!$A81,BD$642)),INDEX(Данные!$I$1:$IX$303,Данные!$A81,BD$642)-Данные!$H81-BD$643+IF($F$7="Использовать поправку",BU419,0),#N/A)</f>
        <v>#N/A</v>
      </c>
      <c r="BE419" s="62" t="str">
        <f t="shared" si="819"/>
        <v/>
      </c>
      <c r="BF419" s="63" t="e">
        <f>IF(ISNUMBER(INDEX(Данные!$I$1:$IX$303,Данные!$A81,BF$642)),INDEX(Данные!$I$1:$IX$303,Данные!$A81,BF$642)-Данные!$G81-BF$643+IF($F$8="Использовать поправку",BT419,0),#N/A)</f>
        <v>#N/A</v>
      </c>
      <c r="BG419" s="64" t="e">
        <f>IF(ISNUMBER(INDEX(Данные!$I$1:$IX$303,Данные!$A81,BG$642)),INDEX(Данные!$I$1:$IX$303,Данные!$A81,BG$642)-Данные!$H81-BG$643+IF($F$8="Использовать поправку",BU419,0),#N/A)</f>
        <v>#N/A</v>
      </c>
      <c r="BH419" s="62" t="str">
        <f t="shared" si="820"/>
        <v/>
      </c>
      <c r="BI419" s="63" t="e">
        <f>IF(ISNUMBER(INDEX(Данные!$I$1:$IX$303,Данные!$A81,BI$642)),INDEX(Данные!$I$1:$IX$303,Данные!$A81,BI$642)-Данные!$G81-BI$643+IF($F$9="Использовать поправку",BT419,0),#N/A)</f>
        <v>#N/A</v>
      </c>
      <c r="BJ419" s="64" t="e">
        <f>IF(ISNUMBER(INDEX(Данные!$I$1:$IX$303,Данные!$A81,BJ$642)),INDEX(Данные!$I$1:$IX$303,Данные!$A81,BJ$642)-Данные!$H81-BJ$643+IF($F$9="Использовать поправку",BU419,0),#N/A)</f>
        <v>#N/A</v>
      </c>
      <c r="BK419" s="62" t="str">
        <f t="shared" si="821"/>
        <v/>
      </c>
      <c r="BL419" s="63" t="e">
        <f>IF(ISNUMBER(INDEX(Данные!$I$1:$IX$303,Данные!$A81,BL$642)),INDEX(Данные!$I$1:$IX$303,Данные!$A81,BL$642)-Данные!$G81-BL$643+IF($F$10="Использовать поправку",BT419,0),#N/A)</f>
        <v>#N/A</v>
      </c>
      <c r="BM419" s="64" t="e">
        <f>IF(ISNUMBER(INDEX(Данные!$I$1:$IX$303,Данные!$A81,BM$642)),INDEX(Данные!$I$1:$IX$303,Данные!$A81,BM$642)-Данные!$H81-BM$643+IF($F$10="Использовать поправку",BU419,0),#N/A)</f>
        <v>#N/A</v>
      </c>
      <c r="BN419" s="62" t="str">
        <f t="shared" si="822"/>
        <v/>
      </c>
      <c r="BO419" s="63" t="e">
        <f>IF(ISNUMBER(INDEX(Данные!$I$1:$IX$303,Данные!$A81,BO$642)),INDEX(Данные!$I$1:$IX$303,Данные!$A81,BO$642)-Данные!$G81-BO$643+IF($F$11="Использовать поправку",BT419,0),#N/A)</f>
        <v>#N/A</v>
      </c>
      <c r="BP419" s="64" t="e">
        <f>IF(ISNUMBER(INDEX(Данные!$I$1:$IX$303,Данные!$A81,BP$642)),INDEX(Данные!$I$1:$IX$303,Данные!$A81,BP$642)-Данные!$H81-BP$643+IF($F$11="Использовать поправку",BU419,0),#N/A)</f>
        <v>#N/A</v>
      </c>
      <c r="BQ419" s="62" t="str">
        <f t="shared" si="823"/>
        <v/>
      </c>
      <c r="BR419" s="63" t="e">
        <f>IF(ISNUMBER(INDEX(Данные!$I$1:$IX$303,Данные!$A81,BR$642)),INDEX(Данные!$I$1:$IX$303,Данные!$A81,BR$642)-Данные!$G81-BR$643+IF($F$12="Использовать поправку",BT419,0),#N/A)</f>
        <v>#N/A</v>
      </c>
      <c r="BS419" s="64" t="e">
        <f>IF(ISNUMBER(INDEX(Данные!$I$1:$IX$303,Данные!$A81,BS$642)),INDEX(Данные!$I$1:$IX$303,Данные!$A81,BS$642)-Данные!$H81-BS$643+IF($F$12="Использовать поправку",BU419,0),#N/A)</f>
        <v>#N/A</v>
      </c>
      <c r="BT419" s="100" t="e">
        <f>INDEX(Данные!$I$1:$IX$303,Данные!$A81,BT$642+8)-INDEX(Данные!$I$1:$IX$303,Данные!$A81,BT$643+8)</f>
        <v>#VALUE!</v>
      </c>
      <c r="BU419" s="101" t="e">
        <f>INDEX(Данные!$I$1:$IX$303,Данные!$A81,BU$642+9)-INDEX(Данные!$I$1:$IX$303,Данные!$A81,BU$643+9)</f>
        <v>#VALUE!</v>
      </c>
    </row>
    <row r="420" spans="7:73" x14ac:dyDescent="0.25">
      <c r="G420" s="61">
        <v>39.5</v>
      </c>
      <c r="H420" s="62" t="str">
        <f t="shared" si="804"/>
        <v/>
      </c>
      <c r="I420" s="63" t="e">
        <f>IF(ISNUMBER(INDEX(Данные!$I$1:$IX$303,Данные!$A82,I$642)),INDEX(Данные!$I$1:$IX$303,Данные!$A82,I$642)-Данные!$E82+IF($F$3="Использовать поправку",AL420,0),#N/A)</f>
        <v>#N/A</v>
      </c>
      <c r="J420" s="64" t="e">
        <f>IF(ISNUMBER(INDEX(Данные!$I$1:$IX$303,Данные!$A82,J$642)),INDEX(Данные!$I$1:$IX$303,Данные!$A82,J$642)-Данные!$F82+IF($F$3="Использовать поправку",AM420,0),#N/A)</f>
        <v>#N/A</v>
      </c>
      <c r="K420" s="62" t="str">
        <f t="shared" si="805"/>
        <v/>
      </c>
      <c r="L420" s="63" t="e">
        <f>IF(ISNUMBER(INDEX(Данные!$I$1:$IX$303,Данные!$A82,L$642)),INDEX(Данные!$I$1:$IX$303,Данные!$A82,L$642)-Данные!$E82+IF($F$4="Использовать поправку",AL420,0),#N/A)</f>
        <v>#N/A</v>
      </c>
      <c r="M420" s="64" t="e">
        <f>IF(ISNUMBER(INDEX(Данные!$I$1:$IX$303,Данные!$A82,M$642)),INDEX(Данные!$I$1:$IX$303,Данные!$A82,M$642)-Данные!$F82+IF($F$4="Использовать поправку",AM420,0),#N/A)</f>
        <v>#N/A</v>
      </c>
      <c r="N420" s="62" t="str">
        <f t="shared" si="806"/>
        <v/>
      </c>
      <c r="O420" s="63" t="e">
        <f>IF(ISNUMBER(INDEX(Данные!$I$1:$IX$303,Данные!$A82,O$642)),INDEX(Данные!$I$1:$IX$303,Данные!$A82,O$642)-Данные!$E82+IF($F$5="Использовать поправку",AL420,0),#N/A)</f>
        <v>#N/A</v>
      </c>
      <c r="P420" s="64" t="e">
        <f>IF(ISNUMBER(INDEX(Данные!$I$1:$IX$303,Данные!$A82,P$642)),INDEX(Данные!$I$1:$IX$303,Данные!$A82,P$642)-Данные!$F82+IF($F$5="Использовать поправку",AM420,0),#N/A)</f>
        <v>#N/A</v>
      </c>
      <c r="Q420" s="62" t="str">
        <f t="shared" si="807"/>
        <v/>
      </c>
      <c r="R420" s="63" t="e">
        <f>IF(ISNUMBER(INDEX(Данные!$I$1:$IX$303,Данные!$A82,R$642)),INDEX(Данные!$I$1:$IX$303,Данные!$A82,R$642)-Данные!$E82+IF($F$6="Использовать поправку",AL420,0),#N/A)</f>
        <v>#N/A</v>
      </c>
      <c r="S420" s="64" t="e">
        <f>IF(ISNUMBER(INDEX(Данные!$I$1:$IX$303,Данные!$A82,S$642)),INDEX(Данные!$I$1:$IX$303,Данные!$A82,S$642)-Данные!$F82+IF($F$6="Использовать поправку",AM420,0),#N/A)</f>
        <v>#N/A</v>
      </c>
      <c r="T420" s="62" t="str">
        <f t="shared" si="808"/>
        <v/>
      </c>
      <c r="U420" s="63" t="e">
        <f>IF(ISNUMBER(INDEX(Данные!$I$1:$IX$303,Данные!$A82,U$642)),INDEX(Данные!$I$1:$IX$303,Данные!$A82,U$642)-Данные!$E82+IF($F$7="Использовать поправку",AL420,0),#N/A)</f>
        <v>#N/A</v>
      </c>
      <c r="V420" s="64" t="e">
        <f>IF(ISNUMBER(INDEX(Данные!$I$1:$IX$303,Данные!$A82,V$642)),INDEX(Данные!$I$1:$IX$303,Данные!$A82,V$642)-Данные!$F82+IF($F$7="Использовать поправку",AM420,0),#N/A)</f>
        <v>#N/A</v>
      </c>
      <c r="W420" s="62" t="str">
        <f t="shared" si="809"/>
        <v/>
      </c>
      <c r="X420" s="63" t="e">
        <f>IF(ISNUMBER(INDEX(Данные!$I$1:$IX$303,Данные!$A82,X$642)),INDEX(Данные!$I$1:$IX$303,Данные!$A82,X$642)-Данные!$E82+IF($F$8="Использовать поправку",AL420,0),#N/A)</f>
        <v>#N/A</v>
      </c>
      <c r="Y420" s="64" t="e">
        <f>IF(ISNUMBER(INDEX(Данные!$I$1:$IX$303,Данные!$A82,Y$642)),INDEX(Данные!$I$1:$IX$303,Данные!$A82,Y$642)-Данные!$F82+IF($F$8="Использовать поправку",AM420,0),#N/A)</f>
        <v>#N/A</v>
      </c>
      <c r="Z420" s="62" t="str">
        <f t="shared" si="810"/>
        <v/>
      </c>
      <c r="AA420" s="63" t="e">
        <f>IF(ISNUMBER(INDEX(Данные!$I$1:$IX$303,Данные!$A82,AA$642)),INDEX(Данные!$I$1:$IX$303,Данные!$A82,AA$642)-Данные!$E82+IF($F$9="Использовать поправку",AL420,0),#N/A)</f>
        <v>#N/A</v>
      </c>
      <c r="AB420" s="64" t="e">
        <f>IF(ISNUMBER(INDEX(Данные!$I$1:$IX$303,Данные!$A82,AB$642)),INDEX(Данные!$I$1:$IX$303,Данные!$A82,AB$642)-Данные!$F82+IF($F$9="Использовать поправку",AM420,0),#N/A)</f>
        <v>#N/A</v>
      </c>
      <c r="AC420" s="62" t="str">
        <f t="shared" si="811"/>
        <v/>
      </c>
      <c r="AD420" s="63" t="e">
        <f>IF(ISNUMBER(INDEX(Данные!$I$1:$IX$303,Данные!$A82,AD$642)),INDEX(Данные!$I$1:$IX$303,Данные!$A82,AD$642)-Данные!$E82+IF($F$10="Использовать поправку",AL420,0),#N/A)</f>
        <v>#N/A</v>
      </c>
      <c r="AE420" s="64" t="e">
        <f>IF(ISNUMBER(INDEX(Данные!$I$1:$IX$303,Данные!$A82,AE$642)),INDEX(Данные!$I$1:$IX$303,Данные!$A82,AE$642)-Данные!$F82+IF($F$10="Использовать поправку",AM420,0),#N/A)</f>
        <v>#N/A</v>
      </c>
      <c r="AF420" s="62" t="str">
        <f t="shared" si="812"/>
        <v/>
      </c>
      <c r="AG420" s="63" t="e">
        <f>IF(ISNUMBER(INDEX(Данные!$I$1:$IX$303,Данные!$A82,AG$642)),INDEX(Данные!$I$1:$IX$303,Данные!$A82,AG$642)-Данные!$E82+IF($F$11="Использовать поправку",AL420,0),#N/A)</f>
        <v>#N/A</v>
      </c>
      <c r="AH420" s="64" t="e">
        <f>IF(ISNUMBER(INDEX(Данные!$I$1:$IX$303,Данные!$A82,AH$642)),INDEX(Данные!$I$1:$IX$303,Данные!$A82,AH$642)-Данные!$F82+IF($F$11="Использовать поправку",AM420,0),#N/A)</f>
        <v>#N/A</v>
      </c>
      <c r="AI420" s="62" t="str">
        <f t="shared" si="813"/>
        <v/>
      </c>
      <c r="AJ420" s="63" t="e">
        <f>IF(ISNUMBER(INDEX(Данные!$I$1:$IX$303,Данные!$A82,AJ$642)),INDEX(Данные!$I$1:$IX$303,Данные!$A82,AJ$642)-Данные!$E82+IF($F$12="Использовать поправку",AL420,0),#N/A)</f>
        <v>#N/A</v>
      </c>
      <c r="AK420" s="96" t="e">
        <f>IF(ISNUMBER(INDEX(Данные!$I$1:$IX$303,Данные!$A82,AK$642)),INDEX(Данные!$I$1:$IX$303,Данные!$A82,AK$642)-Данные!$F82+IF($F$12="Использовать поправку",AM420,0),#N/A)</f>
        <v>#N/A</v>
      </c>
      <c r="AL420" s="100" t="e">
        <f>INDEX(Данные!$I$1:$IX$303,Данные!$A82,AL$642+4)-INDEX(Данные!$I$1:$IX$303,Данные!$A82,AL$643+4)</f>
        <v>#VALUE!</v>
      </c>
      <c r="AM420" s="101" t="e">
        <f>INDEX(Данные!$I$1:$IX$303,Данные!$A82,AM$642+5)-INDEX(Данные!$I$1:$IX$303,Данные!$A82,AM$643+5)</f>
        <v>#VALUE!</v>
      </c>
      <c r="AO420" s="61">
        <v>39.5</v>
      </c>
      <c r="AP420" s="62" t="str">
        <f t="shared" si="814"/>
        <v/>
      </c>
      <c r="AQ420" s="63" t="e">
        <f>IF(ISNUMBER(INDEX(Данные!$I$1:$IX$303,Данные!$A82,AQ$642)),INDEX(Данные!$I$1:$IX$303,Данные!$A82,AQ$642)-Данные!$G82-AQ$643+IF($F$3="Использовать поправку",BT420,0),#N/A)</f>
        <v>#N/A</v>
      </c>
      <c r="AR420" s="64" t="e">
        <f>IF(ISNUMBER(INDEX(Данные!$I$1:$IX$303,Данные!$A82,AR$642)),INDEX(Данные!$I$1:$IX$303,Данные!$A82,AR$642)-Данные!$H82-AR$643+IF($F$3="Использовать поправку",BU420,0),#N/A)</f>
        <v>#N/A</v>
      </c>
      <c r="AS420" s="62" t="str">
        <f t="shared" si="815"/>
        <v/>
      </c>
      <c r="AT420" s="63" t="e">
        <f>IF(ISNUMBER(INDEX(Данные!$I$1:$IX$303,Данные!$A82,AT$642)),INDEX(Данные!$I$1:$IX$303,Данные!$A82,AT$642)-Данные!$G82-AT$643+IF($F$4="Использовать поправку",BT420,0),#N/A)</f>
        <v>#N/A</v>
      </c>
      <c r="AU420" s="64" t="e">
        <f>IF(ISNUMBER(INDEX(Данные!$I$1:$IX$303,Данные!$A82,AU$642)),INDEX(Данные!$I$1:$IX$303,Данные!$A82,AU$642)-Данные!$H82-AU$643+IF($F$4="Использовать поправку",BU420,0),#N/A)</f>
        <v>#N/A</v>
      </c>
      <c r="AV420" s="62" t="str">
        <f t="shared" si="816"/>
        <v/>
      </c>
      <c r="AW420" s="63" t="e">
        <f>IF(ISNUMBER(INDEX(Данные!$I$1:$IX$303,Данные!$A82,AW$642)),INDEX(Данные!$I$1:$IX$303,Данные!$A82,AW$642)-Данные!$G82-AW$643+IF($F$5="Использовать поправку",BT420,0),#N/A)</f>
        <v>#N/A</v>
      </c>
      <c r="AX420" s="64" t="e">
        <f>IF(ISNUMBER(INDEX(Данные!$I$1:$IX$303,Данные!$A82,AX$642)),INDEX(Данные!$I$1:$IX$303,Данные!$A82,AX$642)-Данные!$H82-AX$643+IF($F$5="Использовать поправку",BU420,0),#N/A)</f>
        <v>#N/A</v>
      </c>
      <c r="AY420" s="62" t="str">
        <f t="shared" si="817"/>
        <v/>
      </c>
      <c r="AZ420" s="63" t="e">
        <f>IF(ISNUMBER(INDEX(Данные!$I$1:$IX$303,Данные!$A82,AZ$642)),INDEX(Данные!$I$1:$IX$303,Данные!$A82,AZ$642)-Данные!$G82-AZ$643+IF($F$6="Использовать поправку",BT420,0),#N/A)</f>
        <v>#N/A</v>
      </c>
      <c r="BA420" s="64" t="e">
        <f>IF(ISNUMBER(INDEX(Данные!$I$1:$IX$303,Данные!$A82,BA$642)),INDEX(Данные!$I$1:$IX$303,Данные!$A82,BA$642)-Данные!$H82-BA$643+IF($F$6="Использовать поправку",BU420,0),#N/A)</f>
        <v>#N/A</v>
      </c>
      <c r="BB420" s="62" t="str">
        <f t="shared" si="818"/>
        <v/>
      </c>
      <c r="BC420" s="63" t="e">
        <f>IF(ISNUMBER(INDEX(Данные!$I$1:$IX$303,Данные!$A82,BC$642)),INDEX(Данные!$I$1:$IX$303,Данные!$A82,BC$642)-Данные!$G82-BC$643+IF($F$7="Использовать поправку",BT420,0),#N/A)</f>
        <v>#N/A</v>
      </c>
      <c r="BD420" s="64" t="e">
        <f>IF(ISNUMBER(INDEX(Данные!$I$1:$IX$303,Данные!$A82,BD$642)),INDEX(Данные!$I$1:$IX$303,Данные!$A82,BD$642)-Данные!$H82-BD$643+IF($F$7="Использовать поправку",BU420,0),#N/A)</f>
        <v>#N/A</v>
      </c>
      <c r="BE420" s="62" t="str">
        <f t="shared" si="819"/>
        <v/>
      </c>
      <c r="BF420" s="63" t="e">
        <f>IF(ISNUMBER(INDEX(Данные!$I$1:$IX$303,Данные!$A82,BF$642)),INDEX(Данные!$I$1:$IX$303,Данные!$A82,BF$642)-Данные!$G82-BF$643+IF($F$8="Использовать поправку",BT420,0),#N/A)</f>
        <v>#N/A</v>
      </c>
      <c r="BG420" s="64" t="e">
        <f>IF(ISNUMBER(INDEX(Данные!$I$1:$IX$303,Данные!$A82,BG$642)),INDEX(Данные!$I$1:$IX$303,Данные!$A82,BG$642)-Данные!$H82-BG$643+IF($F$8="Использовать поправку",BU420,0),#N/A)</f>
        <v>#N/A</v>
      </c>
      <c r="BH420" s="62" t="str">
        <f t="shared" si="820"/>
        <v/>
      </c>
      <c r="BI420" s="63" t="e">
        <f>IF(ISNUMBER(INDEX(Данные!$I$1:$IX$303,Данные!$A82,BI$642)),INDEX(Данные!$I$1:$IX$303,Данные!$A82,BI$642)-Данные!$G82-BI$643+IF($F$9="Использовать поправку",BT420,0),#N/A)</f>
        <v>#N/A</v>
      </c>
      <c r="BJ420" s="64" t="e">
        <f>IF(ISNUMBER(INDEX(Данные!$I$1:$IX$303,Данные!$A82,BJ$642)),INDEX(Данные!$I$1:$IX$303,Данные!$A82,BJ$642)-Данные!$H82-BJ$643+IF($F$9="Использовать поправку",BU420,0),#N/A)</f>
        <v>#N/A</v>
      </c>
      <c r="BK420" s="62" t="str">
        <f t="shared" si="821"/>
        <v/>
      </c>
      <c r="BL420" s="63" t="e">
        <f>IF(ISNUMBER(INDEX(Данные!$I$1:$IX$303,Данные!$A82,BL$642)),INDEX(Данные!$I$1:$IX$303,Данные!$A82,BL$642)-Данные!$G82-BL$643+IF($F$10="Использовать поправку",BT420,0),#N/A)</f>
        <v>#N/A</v>
      </c>
      <c r="BM420" s="64" t="e">
        <f>IF(ISNUMBER(INDEX(Данные!$I$1:$IX$303,Данные!$A82,BM$642)),INDEX(Данные!$I$1:$IX$303,Данные!$A82,BM$642)-Данные!$H82-BM$643+IF($F$10="Использовать поправку",BU420,0),#N/A)</f>
        <v>#N/A</v>
      </c>
      <c r="BN420" s="62" t="str">
        <f t="shared" si="822"/>
        <v/>
      </c>
      <c r="BO420" s="63" t="e">
        <f>IF(ISNUMBER(INDEX(Данные!$I$1:$IX$303,Данные!$A82,BO$642)),INDEX(Данные!$I$1:$IX$303,Данные!$A82,BO$642)-Данные!$G82-BO$643+IF($F$11="Использовать поправку",BT420,0),#N/A)</f>
        <v>#N/A</v>
      </c>
      <c r="BP420" s="64" t="e">
        <f>IF(ISNUMBER(INDEX(Данные!$I$1:$IX$303,Данные!$A82,BP$642)),INDEX(Данные!$I$1:$IX$303,Данные!$A82,BP$642)-Данные!$H82-BP$643+IF($F$11="Использовать поправку",BU420,0),#N/A)</f>
        <v>#N/A</v>
      </c>
      <c r="BQ420" s="62" t="str">
        <f t="shared" si="823"/>
        <v/>
      </c>
      <c r="BR420" s="63" t="e">
        <f>IF(ISNUMBER(INDEX(Данные!$I$1:$IX$303,Данные!$A82,BR$642)),INDEX(Данные!$I$1:$IX$303,Данные!$A82,BR$642)-Данные!$G82-BR$643+IF($F$12="Использовать поправку",BT420,0),#N/A)</f>
        <v>#N/A</v>
      </c>
      <c r="BS420" s="64" t="e">
        <f>IF(ISNUMBER(INDEX(Данные!$I$1:$IX$303,Данные!$A82,BS$642)),INDEX(Данные!$I$1:$IX$303,Данные!$A82,BS$642)-Данные!$H82-BS$643+IF($F$12="Использовать поправку",BU420,0),#N/A)</f>
        <v>#N/A</v>
      </c>
      <c r="BT420" s="100" t="e">
        <f>INDEX(Данные!$I$1:$IX$303,Данные!$A82,BT$642+8)-INDEX(Данные!$I$1:$IX$303,Данные!$A82,BT$643+8)</f>
        <v>#VALUE!</v>
      </c>
      <c r="BU420" s="101" t="e">
        <f>INDEX(Данные!$I$1:$IX$303,Данные!$A82,BU$642+9)-INDEX(Данные!$I$1:$IX$303,Данные!$A82,BU$643+9)</f>
        <v>#VALUE!</v>
      </c>
    </row>
    <row r="421" spans="7:73" x14ac:dyDescent="0.25">
      <c r="G421" s="61">
        <v>40</v>
      </c>
      <c r="H421" s="62" t="str">
        <f t="shared" si="804"/>
        <v/>
      </c>
      <c r="I421" s="63" t="e">
        <f>IF(ISNUMBER(INDEX(Данные!$I$1:$IX$303,Данные!$A83,I$642)),INDEX(Данные!$I$1:$IX$303,Данные!$A83,I$642)-Данные!$E83+IF($F$3="Использовать поправку",AL421,0),#N/A)</f>
        <v>#N/A</v>
      </c>
      <c r="J421" s="64" t="e">
        <f>IF(ISNUMBER(INDEX(Данные!$I$1:$IX$303,Данные!$A83,J$642)),INDEX(Данные!$I$1:$IX$303,Данные!$A83,J$642)-Данные!$F83+IF($F$3="Использовать поправку",AM421,0),#N/A)</f>
        <v>#N/A</v>
      </c>
      <c r="K421" s="62" t="str">
        <f t="shared" si="805"/>
        <v/>
      </c>
      <c r="L421" s="63" t="e">
        <f>IF(ISNUMBER(INDEX(Данные!$I$1:$IX$303,Данные!$A83,L$642)),INDEX(Данные!$I$1:$IX$303,Данные!$A83,L$642)-Данные!$E83+IF($F$4="Использовать поправку",AL421,0),#N/A)</f>
        <v>#N/A</v>
      </c>
      <c r="M421" s="64" t="e">
        <f>IF(ISNUMBER(INDEX(Данные!$I$1:$IX$303,Данные!$A83,M$642)),INDEX(Данные!$I$1:$IX$303,Данные!$A83,M$642)-Данные!$F83+IF($F$4="Использовать поправку",AM421,0),#N/A)</f>
        <v>#N/A</v>
      </c>
      <c r="N421" s="62" t="str">
        <f t="shared" si="806"/>
        <v/>
      </c>
      <c r="O421" s="63" t="e">
        <f>IF(ISNUMBER(INDEX(Данные!$I$1:$IX$303,Данные!$A83,O$642)),INDEX(Данные!$I$1:$IX$303,Данные!$A83,O$642)-Данные!$E83+IF($F$5="Использовать поправку",AL421,0),#N/A)</f>
        <v>#N/A</v>
      </c>
      <c r="P421" s="64" t="e">
        <f>IF(ISNUMBER(INDEX(Данные!$I$1:$IX$303,Данные!$A83,P$642)),INDEX(Данные!$I$1:$IX$303,Данные!$A83,P$642)-Данные!$F83+IF($F$5="Использовать поправку",AM421,0),#N/A)</f>
        <v>#N/A</v>
      </c>
      <c r="Q421" s="62" t="str">
        <f t="shared" si="807"/>
        <v/>
      </c>
      <c r="R421" s="63" t="e">
        <f>IF(ISNUMBER(INDEX(Данные!$I$1:$IX$303,Данные!$A83,R$642)),INDEX(Данные!$I$1:$IX$303,Данные!$A83,R$642)-Данные!$E83+IF($F$6="Использовать поправку",AL421,0),#N/A)</f>
        <v>#N/A</v>
      </c>
      <c r="S421" s="64" t="e">
        <f>IF(ISNUMBER(INDEX(Данные!$I$1:$IX$303,Данные!$A83,S$642)),INDEX(Данные!$I$1:$IX$303,Данные!$A83,S$642)-Данные!$F83+IF($F$6="Использовать поправку",AM421,0),#N/A)</f>
        <v>#N/A</v>
      </c>
      <c r="T421" s="62" t="str">
        <f t="shared" si="808"/>
        <v/>
      </c>
      <c r="U421" s="63" t="e">
        <f>IF(ISNUMBER(INDEX(Данные!$I$1:$IX$303,Данные!$A83,U$642)),INDEX(Данные!$I$1:$IX$303,Данные!$A83,U$642)-Данные!$E83+IF($F$7="Использовать поправку",AL421,0),#N/A)</f>
        <v>#N/A</v>
      </c>
      <c r="V421" s="64" t="e">
        <f>IF(ISNUMBER(INDEX(Данные!$I$1:$IX$303,Данные!$A83,V$642)),INDEX(Данные!$I$1:$IX$303,Данные!$A83,V$642)-Данные!$F83+IF($F$7="Использовать поправку",AM421,0),#N/A)</f>
        <v>#N/A</v>
      </c>
      <c r="W421" s="62" t="str">
        <f t="shared" si="809"/>
        <v/>
      </c>
      <c r="X421" s="63" t="e">
        <f>IF(ISNUMBER(INDEX(Данные!$I$1:$IX$303,Данные!$A83,X$642)),INDEX(Данные!$I$1:$IX$303,Данные!$A83,X$642)-Данные!$E83+IF($F$8="Использовать поправку",AL421,0),#N/A)</f>
        <v>#N/A</v>
      </c>
      <c r="Y421" s="64" t="e">
        <f>IF(ISNUMBER(INDEX(Данные!$I$1:$IX$303,Данные!$A83,Y$642)),INDEX(Данные!$I$1:$IX$303,Данные!$A83,Y$642)-Данные!$F83+IF($F$8="Использовать поправку",AM421,0),#N/A)</f>
        <v>#N/A</v>
      </c>
      <c r="Z421" s="62" t="str">
        <f t="shared" si="810"/>
        <v/>
      </c>
      <c r="AA421" s="63" t="e">
        <f>IF(ISNUMBER(INDEX(Данные!$I$1:$IX$303,Данные!$A83,AA$642)),INDEX(Данные!$I$1:$IX$303,Данные!$A83,AA$642)-Данные!$E83+IF($F$9="Использовать поправку",AL421,0),#N/A)</f>
        <v>#N/A</v>
      </c>
      <c r="AB421" s="64" t="e">
        <f>IF(ISNUMBER(INDEX(Данные!$I$1:$IX$303,Данные!$A83,AB$642)),INDEX(Данные!$I$1:$IX$303,Данные!$A83,AB$642)-Данные!$F83+IF($F$9="Использовать поправку",AM421,0),#N/A)</f>
        <v>#N/A</v>
      </c>
      <c r="AC421" s="62" t="str">
        <f t="shared" si="811"/>
        <v/>
      </c>
      <c r="AD421" s="63" t="e">
        <f>IF(ISNUMBER(INDEX(Данные!$I$1:$IX$303,Данные!$A83,AD$642)),INDEX(Данные!$I$1:$IX$303,Данные!$A83,AD$642)-Данные!$E83+IF($F$10="Использовать поправку",AL421,0),#N/A)</f>
        <v>#N/A</v>
      </c>
      <c r="AE421" s="64" t="e">
        <f>IF(ISNUMBER(INDEX(Данные!$I$1:$IX$303,Данные!$A83,AE$642)),INDEX(Данные!$I$1:$IX$303,Данные!$A83,AE$642)-Данные!$F83+IF($F$10="Использовать поправку",AM421,0),#N/A)</f>
        <v>#N/A</v>
      </c>
      <c r="AF421" s="62" t="str">
        <f t="shared" si="812"/>
        <v/>
      </c>
      <c r="AG421" s="63" t="e">
        <f>IF(ISNUMBER(INDEX(Данные!$I$1:$IX$303,Данные!$A83,AG$642)),INDEX(Данные!$I$1:$IX$303,Данные!$A83,AG$642)-Данные!$E83+IF($F$11="Использовать поправку",AL421,0),#N/A)</f>
        <v>#N/A</v>
      </c>
      <c r="AH421" s="64" t="e">
        <f>IF(ISNUMBER(INDEX(Данные!$I$1:$IX$303,Данные!$A83,AH$642)),INDEX(Данные!$I$1:$IX$303,Данные!$A83,AH$642)-Данные!$F83+IF($F$11="Использовать поправку",AM421,0),#N/A)</f>
        <v>#N/A</v>
      </c>
      <c r="AI421" s="62" t="str">
        <f t="shared" si="813"/>
        <v/>
      </c>
      <c r="AJ421" s="63" t="e">
        <f>IF(ISNUMBER(INDEX(Данные!$I$1:$IX$303,Данные!$A83,AJ$642)),INDEX(Данные!$I$1:$IX$303,Данные!$A83,AJ$642)-Данные!$E83+IF($F$12="Использовать поправку",AL421,0),#N/A)</f>
        <v>#N/A</v>
      </c>
      <c r="AK421" s="96" t="e">
        <f>IF(ISNUMBER(INDEX(Данные!$I$1:$IX$303,Данные!$A83,AK$642)),INDEX(Данные!$I$1:$IX$303,Данные!$A83,AK$642)-Данные!$F83+IF($F$12="Использовать поправку",AM421,0),#N/A)</f>
        <v>#N/A</v>
      </c>
      <c r="AL421" s="100" t="e">
        <f>INDEX(Данные!$I$1:$IX$303,Данные!$A83,AL$642+4)-INDEX(Данные!$I$1:$IX$303,Данные!$A83,AL$643+4)</f>
        <v>#VALUE!</v>
      </c>
      <c r="AM421" s="101" t="e">
        <f>INDEX(Данные!$I$1:$IX$303,Данные!$A83,AM$642+5)-INDEX(Данные!$I$1:$IX$303,Данные!$A83,AM$643+5)</f>
        <v>#VALUE!</v>
      </c>
      <c r="AO421" s="61">
        <v>40</v>
      </c>
      <c r="AP421" s="62" t="str">
        <f t="shared" si="814"/>
        <v/>
      </c>
      <c r="AQ421" s="63" t="e">
        <f>IF(ISNUMBER(INDEX(Данные!$I$1:$IX$303,Данные!$A83,AQ$642)),INDEX(Данные!$I$1:$IX$303,Данные!$A83,AQ$642)-Данные!$G83-AQ$643+IF($F$3="Использовать поправку",BT421,0),#N/A)</f>
        <v>#N/A</v>
      </c>
      <c r="AR421" s="64" t="e">
        <f>IF(ISNUMBER(INDEX(Данные!$I$1:$IX$303,Данные!$A83,AR$642)),INDEX(Данные!$I$1:$IX$303,Данные!$A83,AR$642)-Данные!$H83-AR$643+IF($F$3="Использовать поправку",BU421,0),#N/A)</f>
        <v>#N/A</v>
      </c>
      <c r="AS421" s="62" t="str">
        <f t="shared" si="815"/>
        <v/>
      </c>
      <c r="AT421" s="63" t="e">
        <f>IF(ISNUMBER(INDEX(Данные!$I$1:$IX$303,Данные!$A83,AT$642)),INDEX(Данные!$I$1:$IX$303,Данные!$A83,AT$642)-Данные!$G83-AT$643+IF($F$4="Использовать поправку",BT421,0),#N/A)</f>
        <v>#N/A</v>
      </c>
      <c r="AU421" s="64" t="e">
        <f>IF(ISNUMBER(INDEX(Данные!$I$1:$IX$303,Данные!$A83,AU$642)),INDEX(Данные!$I$1:$IX$303,Данные!$A83,AU$642)-Данные!$H83-AU$643+IF($F$4="Использовать поправку",BU421,0),#N/A)</f>
        <v>#N/A</v>
      </c>
      <c r="AV421" s="62" t="str">
        <f t="shared" si="816"/>
        <v/>
      </c>
      <c r="AW421" s="63" t="e">
        <f>IF(ISNUMBER(INDEX(Данные!$I$1:$IX$303,Данные!$A83,AW$642)),INDEX(Данные!$I$1:$IX$303,Данные!$A83,AW$642)-Данные!$G83-AW$643+IF($F$5="Использовать поправку",BT421,0),#N/A)</f>
        <v>#N/A</v>
      </c>
      <c r="AX421" s="64" t="e">
        <f>IF(ISNUMBER(INDEX(Данные!$I$1:$IX$303,Данные!$A83,AX$642)),INDEX(Данные!$I$1:$IX$303,Данные!$A83,AX$642)-Данные!$H83-AX$643+IF($F$5="Использовать поправку",BU421,0),#N/A)</f>
        <v>#N/A</v>
      </c>
      <c r="AY421" s="62" t="str">
        <f t="shared" si="817"/>
        <v/>
      </c>
      <c r="AZ421" s="63" t="e">
        <f>IF(ISNUMBER(INDEX(Данные!$I$1:$IX$303,Данные!$A83,AZ$642)),INDEX(Данные!$I$1:$IX$303,Данные!$A83,AZ$642)-Данные!$G83-AZ$643+IF($F$6="Использовать поправку",BT421,0),#N/A)</f>
        <v>#N/A</v>
      </c>
      <c r="BA421" s="64" t="e">
        <f>IF(ISNUMBER(INDEX(Данные!$I$1:$IX$303,Данные!$A83,BA$642)),INDEX(Данные!$I$1:$IX$303,Данные!$A83,BA$642)-Данные!$H83-BA$643+IF($F$6="Использовать поправку",BU421,0),#N/A)</f>
        <v>#N/A</v>
      </c>
      <c r="BB421" s="62" t="str">
        <f t="shared" si="818"/>
        <v/>
      </c>
      <c r="BC421" s="63" t="e">
        <f>IF(ISNUMBER(INDEX(Данные!$I$1:$IX$303,Данные!$A83,BC$642)),INDEX(Данные!$I$1:$IX$303,Данные!$A83,BC$642)-Данные!$G83-BC$643+IF($F$7="Использовать поправку",BT421,0),#N/A)</f>
        <v>#N/A</v>
      </c>
      <c r="BD421" s="64" t="e">
        <f>IF(ISNUMBER(INDEX(Данные!$I$1:$IX$303,Данные!$A83,BD$642)),INDEX(Данные!$I$1:$IX$303,Данные!$A83,BD$642)-Данные!$H83-BD$643+IF($F$7="Использовать поправку",BU421,0),#N/A)</f>
        <v>#N/A</v>
      </c>
      <c r="BE421" s="62" t="str">
        <f t="shared" si="819"/>
        <v/>
      </c>
      <c r="BF421" s="63" t="e">
        <f>IF(ISNUMBER(INDEX(Данные!$I$1:$IX$303,Данные!$A83,BF$642)),INDEX(Данные!$I$1:$IX$303,Данные!$A83,BF$642)-Данные!$G83-BF$643+IF($F$8="Использовать поправку",BT421,0),#N/A)</f>
        <v>#N/A</v>
      </c>
      <c r="BG421" s="64" t="e">
        <f>IF(ISNUMBER(INDEX(Данные!$I$1:$IX$303,Данные!$A83,BG$642)),INDEX(Данные!$I$1:$IX$303,Данные!$A83,BG$642)-Данные!$H83-BG$643+IF($F$8="Использовать поправку",BU421,0),#N/A)</f>
        <v>#N/A</v>
      </c>
      <c r="BH421" s="62" t="str">
        <f t="shared" si="820"/>
        <v/>
      </c>
      <c r="BI421" s="63" t="e">
        <f>IF(ISNUMBER(INDEX(Данные!$I$1:$IX$303,Данные!$A83,BI$642)),INDEX(Данные!$I$1:$IX$303,Данные!$A83,BI$642)-Данные!$G83-BI$643+IF($F$9="Использовать поправку",BT421,0),#N/A)</f>
        <v>#N/A</v>
      </c>
      <c r="BJ421" s="64" t="e">
        <f>IF(ISNUMBER(INDEX(Данные!$I$1:$IX$303,Данные!$A83,BJ$642)),INDEX(Данные!$I$1:$IX$303,Данные!$A83,BJ$642)-Данные!$H83-BJ$643+IF($F$9="Использовать поправку",BU421,0),#N/A)</f>
        <v>#N/A</v>
      </c>
      <c r="BK421" s="62" t="str">
        <f t="shared" si="821"/>
        <v/>
      </c>
      <c r="BL421" s="63" t="e">
        <f>IF(ISNUMBER(INDEX(Данные!$I$1:$IX$303,Данные!$A83,BL$642)),INDEX(Данные!$I$1:$IX$303,Данные!$A83,BL$642)-Данные!$G83-BL$643+IF($F$10="Использовать поправку",BT421,0),#N/A)</f>
        <v>#N/A</v>
      </c>
      <c r="BM421" s="64" t="e">
        <f>IF(ISNUMBER(INDEX(Данные!$I$1:$IX$303,Данные!$A83,BM$642)),INDEX(Данные!$I$1:$IX$303,Данные!$A83,BM$642)-Данные!$H83-BM$643+IF($F$10="Использовать поправку",BU421,0),#N/A)</f>
        <v>#N/A</v>
      </c>
      <c r="BN421" s="62" t="str">
        <f t="shared" si="822"/>
        <v/>
      </c>
      <c r="BO421" s="63" t="e">
        <f>IF(ISNUMBER(INDEX(Данные!$I$1:$IX$303,Данные!$A83,BO$642)),INDEX(Данные!$I$1:$IX$303,Данные!$A83,BO$642)-Данные!$G83-BO$643+IF($F$11="Использовать поправку",BT421,0),#N/A)</f>
        <v>#N/A</v>
      </c>
      <c r="BP421" s="64" t="e">
        <f>IF(ISNUMBER(INDEX(Данные!$I$1:$IX$303,Данные!$A83,BP$642)),INDEX(Данные!$I$1:$IX$303,Данные!$A83,BP$642)-Данные!$H83-BP$643+IF($F$11="Использовать поправку",BU421,0),#N/A)</f>
        <v>#N/A</v>
      </c>
      <c r="BQ421" s="62" t="str">
        <f t="shared" si="823"/>
        <v/>
      </c>
      <c r="BR421" s="63" t="e">
        <f>IF(ISNUMBER(INDEX(Данные!$I$1:$IX$303,Данные!$A83,BR$642)),INDEX(Данные!$I$1:$IX$303,Данные!$A83,BR$642)-Данные!$G83-BR$643+IF($F$12="Использовать поправку",BT421,0),#N/A)</f>
        <v>#N/A</v>
      </c>
      <c r="BS421" s="64" t="e">
        <f>IF(ISNUMBER(INDEX(Данные!$I$1:$IX$303,Данные!$A83,BS$642)),INDEX(Данные!$I$1:$IX$303,Данные!$A83,BS$642)-Данные!$H83-BS$643+IF($F$12="Использовать поправку",BU421,0),#N/A)</f>
        <v>#N/A</v>
      </c>
      <c r="BT421" s="100" t="e">
        <f>INDEX(Данные!$I$1:$IX$303,Данные!$A83,BT$642+8)-INDEX(Данные!$I$1:$IX$303,Данные!$A83,BT$643+8)</f>
        <v>#VALUE!</v>
      </c>
      <c r="BU421" s="101" t="e">
        <f>INDEX(Данные!$I$1:$IX$303,Данные!$A83,BU$642+9)-INDEX(Данные!$I$1:$IX$303,Данные!$A83,BU$643+9)</f>
        <v>#VALUE!</v>
      </c>
    </row>
    <row r="422" spans="7:73" x14ac:dyDescent="0.25">
      <c r="G422" s="61">
        <v>40.5</v>
      </c>
      <c r="H422" s="62" t="str">
        <f t="shared" si="804"/>
        <v/>
      </c>
      <c r="I422" s="63" t="e">
        <f>IF(ISNUMBER(INDEX(Данные!$I$1:$IX$303,Данные!$A84,I$642)),INDEX(Данные!$I$1:$IX$303,Данные!$A84,I$642)-Данные!$E84+IF($F$3="Использовать поправку",AL422,0),#N/A)</f>
        <v>#N/A</v>
      </c>
      <c r="J422" s="64" t="e">
        <f>IF(ISNUMBER(INDEX(Данные!$I$1:$IX$303,Данные!$A84,J$642)),INDEX(Данные!$I$1:$IX$303,Данные!$A84,J$642)-Данные!$F84+IF($F$3="Использовать поправку",AM422,0),#N/A)</f>
        <v>#N/A</v>
      </c>
      <c r="K422" s="62" t="str">
        <f t="shared" si="805"/>
        <v/>
      </c>
      <c r="L422" s="63" t="e">
        <f>IF(ISNUMBER(INDEX(Данные!$I$1:$IX$303,Данные!$A84,L$642)),INDEX(Данные!$I$1:$IX$303,Данные!$A84,L$642)-Данные!$E84+IF($F$4="Использовать поправку",AL422,0),#N/A)</f>
        <v>#N/A</v>
      </c>
      <c r="M422" s="64" t="e">
        <f>IF(ISNUMBER(INDEX(Данные!$I$1:$IX$303,Данные!$A84,M$642)),INDEX(Данные!$I$1:$IX$303,Данные!$A84,M$642)-Данные!$F84+IF($F$4="Использовать поправку",AM422,0),#N/A)</f>
        <v>#N/A</v>
      </c>
      <c r="N422" s="62" t="str">
        <f t="shared" si="806"/>
        <v/>
      </c>
      <c r="O422" s="63" t="e">
        <f>IF(ISNUMBER(INDEX(Данные!$I$1:$IX$303,Данные!$A84,O$642)),INDEX(Данные!$I$1:$IX$303,Данные!$A84,O$642)-Данные!$E84+IF($F$5="Использовать поправку",AL422,0),#N/A)</f>
        <v>#N/A</v>
      </c>
      <c r="P422" s="64" t="e">
        <f>IF(ISNUMBER(INDEX(Данные!$I$1:$IX$303,Данные!$A84,P$642)),INDEX(Данные!$I$1:$IX$303,Данные!$A84,P$642)-Данные!$F84+IF($F$5="Использовать поправку",AM422,0),#N/A)</f>
        <v>#N/A</v>
      </c>
      <c r="Q422" s="62" t="str">
        <f t="shared" si="807"/>
        <v/>
      </c>
      <c r="R422" s="63" t="e">
        <f>IF(ISNUMBER(INDEX(Данные!$I$1:$IX$303,Данные!$A84,R$642)),INDEX(Данные!$I$1:$IX$303,Данные!$A84,R$642)-Данные!$E84+IF($F$6="Использовать поправку",AL422,0),#N/A)</f>
        <v>#N/A</v>
      </c>
      <c r="S422" s="64" t="e">
        <f>IF(ISNUMBER(INDEX(Данные!$I$1:$IX$303,Данные!$A84,S$642)),INDEX(Данные!$I$1:$IX$303,Данные!$A84,S$642)-Данные!$F84+IF($F$6="Использовать поправку",AM422,0),#N/A)</f>
        <v>#N/A</v>
      </c>
      <c r="T422" s="62" t="str">
        <f t="shared" si="808"/>
        <v/>
      </c>
      <c r="U422" s="63" t="e">
        <f>IF(ISNUMBER(INDEX(Данные!$I$1:$IX$303,Данные!$A84,U$642)),INDEX(Данные!$I$1:$IX$303,Данные!$A84,U$642)-Данные!$E84+IF($F$7="Использовать поправку",AL422,0),#N/A)</f>
        <v>#N/A</v>
      </c>
      <c r="V422" s="64" t="e">
        <f>IF(ISNUMBER(INDEX(Данные!$I$1:$IX$303,Данные!$A84,V$642)),INDEX(Данные!$I$1:$IX$303,Данные!$A84,V$642)-Данные!$F84+IF($F$7="Использовать поправку",AM422,0),#N/A)</f>
        <v>#N/A</v>
      </c>
      <c r="W422" s="62" t="str">
        <f t="shared" si="809"/>
        <v/>
      </c>
      <c r="X422" s="63" t="e">
        <f>IF(ISNUMBER(INDEX(Данные!$I$1:$IX$303,Данные!$A84,X$642)),INDEX(Данные!$I$1:$IX$303,Данные!$A84,X$642)-Данные!$E84+IF($F$8="Использовать поправку",AL422,0),#N/A)</f>
        <v>#N/A</v>
      </c>
      <c r="Y422" s="64" t="e">
        <f>IF(ISNUMBER(INDEX(Данные!$I$1:$IX$303,Данные!$A84,Y$642)),INDEX(Данные!$I$1:$IX$303,Данные!$A84,Y$642)-Данные!$F84+IF($F$8="Использовать поправку",AM422,0),#N/A)</f>
        <v>#N/A</v>
      </c>
      <c r="Z422" s="62" t="str">
        <f t="shared" si="810"/>
        <v/>
      </c>
      <c r="AA422" s="63" t="e">
        <f>IF(ISNUMBER(INDEX(Данные!$I$1:$IX$303,Данные!$A84,AA$642)),INDEX(Данные!$I$1:$IX$303,Данные!$A84,AA$642)-Данные!$E84+IF($F$9="Использовать поправку",AL422,0),#N/A)</f>
        <v>#N/A</v>
      </c>
      <c r="AB422" s="64" t="e">
        <f>IF(ISNUMBER(INDEX(Данные!$I$1:$IX$303,Данные!$A84,AB$642)),INDEX(Данные!$I$1:$IX$303,Данные!$A84,AB$642)-Данные!$F84+IF($F$9="Использовать поправку",AM422,0),#N/A)</f>
        <v>#N/A</v>
      </c>
      <c r="AC422" s="62" t="str">
        <f t="shared" si="811"/>
        <v/>
      </c>
      <c r="AD422" s="63" t="e">
        <f>IF(ISNUMBER(INDEX(Данные!$I$1:$IX$303,Данные!$A84,AD$642)),INDEX(Данные!$I$1:$IX$303,Данные!$A84,AD$642)-Данные!$E84+IF($F$10="Использовать поправку",AL422,0),#N/A)</f>
        <v>#N/A</v>
      </c>
      <c r="AE422" s="64" t="e">
        <f>IF(ISNUMBER(INDEX(Данные!$I$1:$IX$303,Данные!$A84,AE$642)),INDEX(Данные!$I$1:$IX$303,Данные!$A84,AE$642)-Данные!$F84+IF($F$10="Использовать поправку",AM422,0),#N/A)</f>
        <v>#N/A</v>
      </c>
      <c r="AF422" s="62" t="str">
        <f t="shared" si="812"/>
        <v/>
      </c>
      <c r="AG422" s="63" t="e">
        <f>IF(ISNUMBER(INDEX(Данные!$I$1:$IX$303,Данные!$A84,AG$642)),INDEX(Данные!$I$1:$IX$303,Данные!$A84,AG$642)-Данные!$E84+IF($F$11="Использовать поправку",AL422,0),#N/A)</f>
        <v>#N/A</v>
      </c>
      <c r="AH422" s="64" t="e">
        <f>IF(ISNUMBER(INDEX(Данные!$I$1:$IX$303,Данные!$A84,AH$642)),INDEX(Данные!$I$1:$IX$303,Данные!$A84,AH$642)-Данные!$F84+IF($F$11="Использовать поправку",AM422,0),#N/A)</f>
        <v>#N/A</v>
      </c>
      <c r="AI422" s="62" t="str">
        <f t="shared" si="813"/>
        <v/>
      </c>
      <c r="AJ422" s="63" t="e">
        <f>IF(ISNUMBER(INDEX(Данные!$I$1:$IX$303,Данные!$A84,AJ$642)),INDEX(Данные!$I$1:$IX$303,Данные!$A84,AJ$642)-Данные!$E84+IF($F$12="Использовать поправку",AL422,0),#N/A)</f>
        <v>#N/A</v>
      </c>
      <c r="AK422" s="96" t="e">
        <f>IF(ISNUMBER(INDEX(Данные!$I$1:$IX$303,Данные!$A84,AK$642)),INDEX(Данные!$I$1:$IX$303,Данные!$A84,AK$642)-Данные!$F84+IF($F$12="Использовать поправку",AM422,0),#N/A)</f>
        <v>#N/A</v>
      </c>
      <c r="AL422" s="100" t="e">
        <f>INDEX(Данные!$I$1:$IX$303,Данные!$A84,AL$642+4)-INDEX(Данные!$I$1:$IX$303,Данные!$A84,AL$643+4)</f>
        <v>#VALUE!</v>
      </c>
      <c r="AM422" s="101" t="e">
        <f>INDEX(Данные!$I$1:$IX$303,Данные!$A84,AM$642+5)-INDEX(Данные!$I$1:$IX$303,Данные!$A84,AM$643+5)</f>
        <v>#VALUE!</v>
      </c>
      <c r="AO422" s="61">
        <v>40.5</v>
      </c>
      <c r="AP422" s="62" t="str">
        <f t="shared" si="814"/>
        <v/>
      </c>
      <c r="AQ422" s="63" t="e">
        <f>IF(ISNUMBER(INDEX(Данные!$I$1:$IX$303,Данные!$A84,AQ$642)),INDEX(Данные!$I$1:$IX$303,Данные!$A84,AQ$642)-Данные!$G84-AQ$643+IF($F$3="Использовать поправку",BT422,0),#N/A)</f>
        <v>#N/A</v>
      </c>
      <c r="AR422" s="64" t="e">
        <f>IF(ISNUMBER(INDEX(Данные!$I$1:$IX$303,Данные!$A84,AR$642)),INDEX(Данные!$I$1:$IX$303,Данные!$A84,AR$642)-Данные!$H84-AR$643+IF($F$3="Использовать поправку",BU422,0),#N/A)</f>
        <v>#N/A</v>
      </c>
      <c r="AS422" s="62" t="str">
        <f t="shared" si="815"/>
        <v/>
      </c>
      <c r="AT422" s="63" t="e">
        <f>IF(ISNUMBER(INDEX(Данные!$I$1:$IX$303,Данные!$A84,AT$642)),INDEX(Данные!$I$1:$IX$303,Данные!$A84,AT$642)-Данные!$G84-AT$643+IF($F$4="Использовать поправку",BT422,0),#N/A)</f>
        <v>#N/A</v>
      </c>
      <c r="AU422" s="64" t="e">
        <f>IF(ISNUMBER(INDEX(Данные!$I$1:$IX$303,Данные!$A84,AU$642)),INDEX(Данные!$I$1:$IX$303,Данные!$A84,AU$642)-Данные!$H84-AU$643+IF($F$4="Использовать поправку",BU422,0),#N/A)</f>
        <v>#N/A</v>
      </c>
      <c r="AV422" s="62" t="str">
        <f t="shared" si="816"/>
        <v/>
      </c>
      <c r="AW422" s="63" t="e">
        <f>IF(ISNUMBER(INDEX(Данные!$I$1:$IX$303,Данные!$A84,AW$642)),INDEX(Данные!$I$1:$IX$303,Данные!$A84,AW$642)-Данные!$G84-AW$643+IF($F$5="Использовать поправку",BT422,0),#N/A)</f>
        <v>#N/A</v>
      </c>
      <c r="AX422" s="64" t="e">
        <f>IF(ISNUMBER(INDEX(Данные!$I$1:$IX$303,Данные!$A84,AX$642)),INDEX(Данные!$I$1:$IX$303,Данные!$A84,AX$642)-Данные!$H84-AX$643+IF($F$5="Использовать поправку",BU422,0),#N/A)</f>
        <v>#N/A</v>
      </c>
      <c r="AY422" s="62" t="str">
        <f t="shared" si="817"/>
        <v/>
      </c>
      <c r="AZ422" s="63" t="e">
        <f>IF(ISNUMBER(INDEX(Данные!$I$1:$IX$303,Данные!$A84,AZ$642)),INDEX(Данные!$I$1:$IX$303,Данные!$A84,AZ$642)-Данные!$G84-AZ$643+IF($F$6="Использовать поправку",BT422,0),#N/A)</f>
        <v>#N/A</v>
      </c>
      <c r="BA422" s="64" t="e">
        <f>IF(ISNUMBER(INDEX(Данные!$I$1:$IX$303,Данные!$A84,BA$642)),INDEX(Данные!$I$1:$IX$303,Данные!$A84,BA$642)-Данные!$H84-BA$643+IF($F$6="Использовать поправку",BU422,0),#N/A)</f>
        <v>#N/A</v>
      </c>
      <c r="BB422" s="62" t="str">
        <f t="shared" si="818"/>
        <v/>
      </c>
      <c r="BC422" s="63" t="e">
        <f>IF(ISNUMBER(INDEX(Данные!$I$1:$IX$303,Данные!$A84,BC$642)),INDEX(Данные!$I$1:$IX$303,Данные!$A84,BC$642)-Данные!$G84-BC$643+IF($F$7="Использовать поправку",BT422,0),#N/A)</f>
        <v>#N/A</v>
      </c>
      <c r="BD422" s="64" t="e">
        <f>IF(ISNUMBER(INDEX(Данные!$I$1:$IX$303,Данные!$A84,BD$642)),INDEX(Данные!$I$1:$IX$303,Данные!$A84,BD$642)-Данные!$H84-BD$643+IF($F$7="Использовать поправку",BU422,0),#N/A)</f>
        <v>#N/A</v>
      </c>
      <c r="BE422" s="62" t="str">
        <f t="shared" si="819"/>
        <v/>
      </c>
      <c r="BF422" s="63" t="e">
        <f>IF(ISNUMBER(INDEX(Данные!$I$1:$IX$303,Данные!$A84,BF$642)),INDEX(Данные!$I$1:$IX$303,Данные!$A84,BF$642)-Данные!$G84-BF$643+IF($F$8="Использовать поправку",BT422,0),#N/A)</f>
        <v>#N/A</v>
      </c>
      <c r="BG422" s="64" t="e">
        <f>IF(ISNUMBER(INDEX(Данные!$I$1:$IX$303,Данные!$A84,BG$642)),INDEX(Данные!$I$1:$IX$303,Данные!$A84,BG$642)-Данные!$H84-BG$643+IF($F$8="Использовать поправку",BU422,0),#N/A)</f>
        <v>#N/A</v>
      </c>
      <c r="BH422" s="62" t="str">
        <f t="shared" si="820"/>
        <v/>
      </c>
      <c r="BI422" s="63" t="e">
        <f>IF(ISNUMBER(INDEX(Данные!$I$1:$IX$303,Данные!$A84,BI$642)),INDEX(Данные!$I$1:$IX$303,Данные!$A84,BI$642)-Данные!$G84-BI$643+IF($F$9="Использовать поправку",BT422,0),#N/A)</f>
        <v>#N/A</v>
      </c>
      <c r="BJ422" s="64" t="e">
        <f>IF(ISNUMBER(INDEX(Данные!$I$1:$IX$303,Данные!$A84,BJ$642)),INDEX(Данные!$I$1:$IX$303,Данные!$A84,BJ$642)-Данные!$H84-BJ$643+IF($F$9="Использовать поправку",BU422,0),#N/A)</f>
        <v>#N/A</v>
      </c>
      <c r="BK422" s="62" t="str">
        <f t="shared" si="821"/>
        <v/>
      </c>
      <c r="BL422" s="63" t="e">
        <f>IF(ISNUMBER(INDEX(Данные!$I$1:$IX$303,Данные!$A84,BL$642)),INDEX(Данные!$I$1:$IX$303,Данные!$A84,BL$642)-Данные!$G84-BL$643+IF($F$10="Использовать поправку",BT422,0),#N/A)</f>
        <v>#N/A</v>
      </c>
      <c r="BM422" s="64" t="e">
        <f>IF(ISNUMBER(INDEX(Данные!$I$1:$IX$303,Данные!$A84,BM$642)),INDEX(Данные!$I$1:$IX$303,Данные!$A84,BM$642)-Данные!$H84-BM$643+IF($F$10="Использовать поправку",BU422,0),#N/A)</f>
        <v>#N/A</v>
      </c>
      <c r="BN422" s="62" t="str">
        <f t="shared" si="822"/>
        <v/>
      </c>
      <c r="BO422" s="63" t="e">
        <f>IF(ISNUMBER(INDEX(Данные!$I$1:$IX$303,Данные!$A84,BO$642)),INDEX(Данные!$I$1:$IX$303,Данные!$A84,BO$642)-Данные!$G84-BO$643+IF($F$11="Использовать поправку",BT422,0),#N/A)</f>
        <v>#N/A</v>
      </c>
      <c r="BP422" s="64" t="e">
        <f>IF(ISNUMBER(INDEX(Данные!$I$1:$IX$303,Данные!$A84,BP$642)),INDEX(Данные!$I$1:$IX$303,Данные!$A84,BP$642)-Данные!$H84-BP$643+IF($F$11="Использовать поправку",BU422,0),#N/A)</f>
        <v>#N/A</v>
      </c>
      <c r="BQ422" s="62" t="str">
        <f t="shared" si="823"/>
        <v/>
      </c>
      <c r="BR422" s="63" t="e">
        <f>IF(ISNUMBER(INDEX(Данные!$I$1:$IX$303,Данные!$A84,BR$642)),INDEX(Данные!$I$1:$IX$303,Данные!$A84,BR$642)-Данные!$G84-BR$643+IF($F$12="Использовать поправку",BT422,0),#N/A)</f>
        <v>#N/A</v>
      </c>
      <c r="BS422" s="64" t="e">
        <f>IF(ISNUMBER(INDEX(Данные!$I$1:$IX$303,Данные!$A84,BS$642)),INDEX(Данные!$I$1:$IX$303,Данные!$A84,BS$642)-Данные!$H84-BS$643+IF($F$12="Использовать поправку",BU422,0),#N/A)</f>
        <v>#N/A</v>
      </c>
      <c r="BT422" s="100" t="e">
        <f>INDEX(Данные!$I$1:$IX$303,Данные!$A84,BT$642+8)-INDEX(Данные!$I$1:$IX$303,Данные!$A84,BT$643+8)</f>
        <v>#VALUE!</v>
      </c>
      <c r="BU422" s="101" t="e">
        <f>INDEX(Данные!$I$1:$IX$303,Данные!$A84,BU$642+9)-INDEX(Данные!$I$1:$IX$303,Данные!$A84,BU$643+9)</f>
        <v>#VALUE!</v>
      </c>
    </row>
    <row r="423" spans="7:73" x14ac:dyDescent="0.25">
      <c r="G423" s="61">
        <v>41</v>
      </c>
      <c r="H423" s="62" t="str">
        <f t="shared" si="804"/>
        <v/>
      </c>
      <c r="I423" s="63" t="e">
        <f>IF(ISNUMBER(INDEX(Данные!$I$1:$IX$303,Данные!$A85,I$642)),INDEX(Данные!$I$1:$IX$303,Данные!$A85,I$642)-Данные!$E85+IF($F$3="Использовать поправку",AL423,0),#N/A)</f>
        <v>#N/A</v>
      </c>
      <c r="J423" s="64" t="e">
        <f>IF(ISNUMBER(INDEX(Данные!$I$1:$IX$303,Данные!$A85,J$642)),INDEX(Данные!$I$1:$IX$303,Данные!$A85,J$642)-Данные!$F85+IF($F$3="Использовать поправку",AM423,0),#N/A)</f>
        <v>#N/A</v>
      </c>
      <c r="K423" s="62" t="str">
        <f t="shared" si="805"/>
        <v/>
      </c>
      <c r="L423" s="63" t="e">
        <f>IF(ISNUMBER(INDEX(Данные!$I$1:$IX$303,Данные!$A85,L$642)),INDEX(Данные!$I$1:$IX$303,Данные!$A85,L$642)-Данные!$E85+IF($F$4="Использовать поправку",AL423,0),#N/A)</f>
        <v>#N/A</v>
      </c>
      <c r="M423" s="64" t="e">
        <f>IF(ISNUMBER(INDEX(Данные!$I$1:$IX$303,Данные!$A85,M$642)),INDEX(Данные!$I$1:$IX$303,Данные!$A85,M$642)-Данные!$F85+IF($F$4="Использовать поправку",AM423,0),#N/A)</f>
        <v>#N/A</v>
      </c>
      <c r="N423" s="62" t="str">
        <f t="shared" si="806"/>
        <v/>
      </c>
      <c r="O423" s="63" t="e">
        <f>IF(ISNUMBER(INDEX(Данные!$I$1:$IX$303,Данные!$A85,O$642)),INDEX(Данные!$I$1:$IX$303,Данные!$A85,O$642)-Данные!$E85+IF($F$5="Использовать поправку",AL423,0),#N/A)</f>
        <v>#N/A</v>
      </c>
      <c r="P423" s="64" t="e">
        <f>IF(ISNUMBER(INDEX(Данные!$I$1:$IX$303,Данные!$A85,P$642)),INDEX(Данные!$I$1:$IX$303,Данные!$A85,P$642)-Данные!$F85+IF($F$5="Использовать поправку",AM423,0),#N/A)</f>
        <v>#N/A</v>
      </c>
      <c r="Q423" s="62" t="str">
        <f t="shared" si="807"/>
        <v/>
      </c>
      <c r="R423" s="63" t="e">
        <f>IF(ISNUMBER(INDEX(Данные!$I$1:$IX$303,Данные!$A85,R$642)),INDEX(Данные!$I$1:$IX$303,Данные!$A85,R$642)-Данные!$E85+IF($F$6="Использовать поправку",AL423,0),#N/A)</f>
        <v>#N/A</v>
      </c>
      <c r="S423" s="64" t="e">
        <f>IF(ISNUMBER(INDEX(Данные!$I$1:$IX$303,Данные!$A85,S$642)),INDEX(Данные!$I$1:$IX$303,Данные!$A85,S$642)-Данные!$F85+IF($F$6="Использовать поправку",AM423,0),#N/A)</f>
        <v>#N/A</v>
      </c>
      <c r="T423" s="62" t="str">
        <f t="shared" si="808"/>
        <v/>
      </c>
      <c r="U423" s="63" t="e">
        <f>IF(ISNUMBER(INDEX(Данные!$I$1:$IX$303,Данные!$A85,U$642)),INDEX(Данные!$I$1:$IX$303,Данные!$A85,U$642)-Данные!$E85+IF($F$7="Использовать поправку",AL423,0),#N/A)</f>
        <v>#N/A</v>
      </c>
      <c r="V423" s="64" t="e">
        <f>IF(ISNUMBER(INDEX(Данные!$I$1:$IX$303,Данные!$A85,V$642)),INDEX(Данные!$I$1:$IX$303,Данные!$A85,V$642)-Данные!$F85+IF($F$7="Использовать поправку",AM423,0),#N/A)</f>
        <v>#N/A</v>
      </c>
      <c r="W423" s="62" t="str">
        <f t="shared" si="809"/>
        <v/>
      </c>
      <c r="X423" s="63" t="e">
        <f>IF(ISNUMBER(INDEX(Данные!$I$1:$IX$303,Данные!$A85,X$642)),INDEX(Данные!$I$1:$IX$303,Данные!$A85,X$642)-Данные!$E85+IF($F$8="Использовать поправку",AL423,0),#N/A)</f>
        <v>#N/A</v>
      </c>
      <c r="Y423" s="64" t="e">
        <f>IF(ISNUMBER(INDEX(Данные!$I$1:$IX$303,Данные!$A85,Y$642)),INDEX(Данные!$I$1:$IX$303,Данные!$A85,Y$642)-Данные!$F85+IF($F$8="Использовать поправку",AM423,0),#N/A)</f>
        <v>#N/A</v>
      </c>
      <c r="Z423" s="62" t="str">
        <f t="shared" si="810"/>
        <v/>
      </c>
      <c r="AA423" s="63" t="e">
        <f>IF(ISNUMBER(INDEX(Данные!$I$1:$IX$303,Данные!$A85,AA$642)),INDEX(Данные!$I$1:$IX$303,Данные!$A85,AA$642)-Данные!$E85+IF($F$9="Использовать поправку",AL423,0),#N/A)</f>
        <v>#N/A</v>
      </c>
      <c r="AB423" s="64" t="e">
        <f>IF(ISNUMBER(INDEX(Данные!$I$1:$IX$303,Данные!$A85,AB$642)),INDEX(Данные!$I$1:$IX$303,Данные!$A85,AB$642)-Данные!$F85+IF($F$9="Использовать поправку",AM423,0),#N/A)</f>
        <v>#N/A</v>
      </c>
      <c r="AC423" s="62" t="str">
        <f t="shared" si="811"/>
        <v/>
      </c>
      <c r="AD423" s="63" t="e">
        <f>IF(ISNUMBER(INDEX(Данные!$I$1:$IX$303,Данные!$A85,AD$642)),INDEX(Данные!$I$1:$IX$303,Данные!$A85,AD$642)-Данные!$E85+IF($F$10="Использовать поправку",AL423,0),#N/A)</f>
        <v>#N/A</v>
      </c>
      <c r="AE423" s="64" t="e">
        <f>IF(ISNUMBER(INDEX(Данные!$I$1:$IX$303,Данные!$A85,AE$642)),INDEX(Данные!$I$1:$IX$303,Данные!$A85,AE$642)-Данные!$F85+IF($F$10="Использовать поправку",AM423,0),#N/A)</f>
        <v>#N/A</v>
      </c>
      <c r="AF423" s="62" t="str">
        <f t="shared" si="812"/>
        <v/>
      </c>
      <c r="AG423" s="63" t="e">
        <f>IF(ISNUMBER(INDEX(Данные!$I$1:$IX$303,Данные!$A85,AG$642)),INDEX(Данные!$I$1:$IX$303,Данные!$A85,AG$642)-Данные!$E85+IF($F$11="Использовать поправку",AL423,0),#N/A)</f>
        <v>#N/A</v>
      </c>
      <c r="AH423" s="64" t="e">
        <f>IF(ISNUMBER(INDEX(Данные!$I$1:$IX$303,Данные!$A85,AH$642)),INDEX(Данные!$I$1:$IX$303,Данные!$A85,AH$642)-Данные!$F85+IF($F$11="Использовать поправку",AM423,0),#N/A)</f>
        <v>#N/A</v>
      </c>
      <c r="AI423" s="62" t="str">
        <f t="shared" si="813"/>
        <v/>
      </c>
      <c r="AJ423" s="63" t="e">
        <f>IF(ISNUMBER(INDEX(Данные!$I$1:$IX$303,Данные!$A85,AJ$642)),INDEX(Данные!$I$1:$IX$303,Данные!$A85,AJ$642)-Данные!$E85+IF($F$12="Использовать поправку",AL423,0),#N/A)</f>
        <v>#N/A</v>
      </c>
      <c r="AK423" s="96" t="e">
        <f>IF(ISNUMBER(INDEX(Данные!$I$1:$IX$303,Данные!$A85,AK$642)),INDEX(Данные!$I$1:$IX$303,Данные!$A85,AK$642)-Данные!$F85+IF($F$12="Использовать поправку",AM423,0),#N/A)</f>
        <v>#N/A</v>
      </c>
      <c r="AL423" s="100" t="e">
        <f>INDEX(Данные!$I$1:$IX$303,Данные!$A85,AL$642+4)-INDEX(Данные!$I$1:$IX$303,Данные!$A85,AL$643+4)</f>
        <v>#VALUE!</v>
      </c>
      <c r="AM423" s="101" t="e">
        <f>INDEX(Данные!$I$1:$IX$303,Данные!$A85,AM$642+5)-INDEX(Данные!$I$1:$IX$303,Данные!$A85,AM$643+5)</f>
        <v>#VALUE!</v>
      </c>
      <c r="AO423" s="61">
        <v>41</v>
      </c>
      <c r="AP423" s="62" t="str">
        <f t="shared" si="814"/>
        <v/>
      </c>
      <c r="AQ423" s="63" t="e">
        <f>IF(ISNUMBER(INDEX(Данные!$I$1:$IX$303,Данные!$A85,AQ$642)),INDEX(Данные!$I$1:$IX$303,Данные!$A85,AQ$642)-Данные!$G85-AQ$643+IF($F$3="Использовать поправку",BT423,0),#N/A)</f>
        <v>#N/A</v>
      </c>
      <c r="AR423" s="64" t="e">
        <f>IF(ISNUMBER(INDEX(Данные!$I$1:$IX$303,Данные!$A85,AR$642)),INDEX(Данные!$I$1:$IX$303,Данные!$A85,AR$642)-Данные!$H85-AR$643+IF($F$3="Использовать поправку",BU423,0),#N/A)</f>
        <v>#N/A</v>
      </c>
      <c r="AS423" s="62" t="str">
        <f t="shared" si="815"/>
        <v/>
      </c>
      <c r="AT423" s="63" t="e">
        <f>IF(ISNUMBER(INDEX(Данные!$I$1:$IX$303,Данные!$A85,AT$642)),INDEX(Данные!$I$1:$IX$303,Данные!$A85,AT$642)-Данные!$G85-AT$643+IF($F$4="Использовать поправку",BT423,0),#N/A)</f>
        <v>#N/A</v>
      </c>
      <c r="AU423" s="64" t="e">
        <f>IF(ISNUMBER(INDEX(Данные!$I$1:$IX$303,Данные!$A85,AU$642)),INDEX(Данные!$I$1:$IX$303,Данные!$A85,AU$642)-Данные!$H85-AU$643+IF($F$4="Использовать поправку",BU423,0),#N/A)</f>
        <v>#N/A</v>
      </c>
      <c r="AV423" s="62" t="str">
        <f t="shared" si="816"/>
        <v/>
      </c>
      <c r="AW423" s="63" t="e">
        <f>IF(ISNUMBER(INDEX(Данные!$I$1:$IX$303,Данные!$A85,AW$642)),INDEX(Данные!$I$1:$IX$303,Данные!$A85,AW$642)-Данные!$G85-AW$643+IF($F$5="Использовать поправку",BT423,0),#N/A)</f>
        <v>#N/A</v>
      </c>
      <c r="AX423" s="64" t="e">
        <f>IF(ISNUMBER(INDEX(Данные!$I$1:$IX$303,Данные!$A85,AX$642)),INDEX(Данные!$I$1:$IX$303,Данные!$A85,AX$642)-Данные!$H85-AX$643+IF($F$5="Использовать поправку",BU423,0),#N/A)</f>
        <v>#N/A</v>
      </c>
      <c r="AY423" s="62" t="str">
        <f t="shared" si="817"/>
        <v/>
      </c>
      <c r="AZ423" s="63" t="e">
        <f>IF(ISNUMBER(INDEX(Данные!$I$1:$IX$303,Данные!$A85,AZ$642)),INDEX(Данные!$I$1:$IX$303,Данные!$A85,AZ$642)-Данные!$G85-AZ$643+IF($F$6="Использовать поправку",BT423,0),#N/A)</f>
        <v>#N/A</v>
      </c>
      <c r="BA423" s="64" t="e">
        <f>IF(ISNUMBER(INDEX(Данные!$I$1:$IX$303,Данные!$A85,BA$642)),INDEX(Данные!$I$1:$IX$303,Данные!$A85,BA$642)-Данные!$H85-BA$643+IF($F$6="Использовать поправку",BU423,0),#N/A)</f>
        <v>#N/A</v>
      </c>
      <c r="BB423" s="62" t="str">
        <f t="shared" si="818"/>
        <v/>
      </c>
      <c r="BC423" s="63" t="e">
        <f>IF(ISNUMBER(INDEX(Данные!$I$1:$IX$303,Данные!$A85,BC$642)),INDEX(Данные!$I$1:$IX$303,Данные!$A85,BC$642)-Данные!$G85-BC$643+IF($F$7="Использовать поправку",BT423,0),#N/A)</f>
        <v>#N/A</v>
      </c>
      <c r="BD423" s="64" t="e">
        <f>IF(ISNUMBER(INDEX(Данные!$I$1:$IX$303,Данные!$A85,BD$642)),INDEX(Данные!$I$1:$IX$303,Данные!$A85,BD$642)-Данные!$H85-BD$643+IF($F$7="Использовать поправку",BU423,0),#N/A)</f>
        <v>#N/A</v>
      </c>
      <c r="BE423" s="62" t="str">
        <f t="shared" si="819"/>
        <v/>
      </c>
      <c r="BF423" s="63" t="e">
        <f>IF(ISNUMBER(INDEX(Данные!$I$1:$IX$303,Данные!$A85,BF$642)),INDEX(Данные!$I$1:$IX$303,Данные!$A85,BF$642)-Данные!$G85-BF$643+IF($F$8="Использовать поправку",BT423,0),#N/A)</f>
        <v>#N/A</v>
      </c>
      <c r="BG423" s="64" t="e">
        <f>IF(ISNUMBER(INDEX(Данные!$I$1:$IX$303,Данные!$A85,BG$642)),INDEX(Данные!$I$1:$IX$303,Данные!$A85,BG$642)-Данные!$H85-BG$643+IF($F$8="Использовать поправку",BU423,0),#N/A)</f>
        <v>#N/A</v>
      </c>
      <c r="BH423" s="62" t="str">
        <f t="shared" si="820"/>
        <v/>
      </c>
      <c r="BI423" s="63" t="e">
        <f>IF(ISNUMBER(INDEX(Данные!$I$1:$IX$303,Данные!$A85,BI$642)),INDEX(Данные!$I$1:$IX$303,Данные!$A85,BI$642)-Данные!$G85-BI$643+IF($F$9="Использовать поправку",BT423,0),#N/A)</f>
        <v>#N/A</v>
      </c>
      <c r="BJ423" s="64" t="e">
        <f>IF(ISNUMBER(INDEX(Данные!$I$1:$IX$303,Данные!$A85,BJ$642)),INDEX(Данные!$I$1:$IX$303,Данные!$A85,BJ$642)-Данные!$H85-BJ$643+IF($F$9="Использовать поправку",BU423,0),#N/A)</f>
        <v>#N/A</v>
      </c>
      <c r="BK423" s="62" t="str">
        <f t="shared" si="821"/>
        <v/>
      </c>
      <c r="BL423" s="63" t="e">
        <f>IF(ISNUMBER(INDEX(Данные!$I$1:$IX$303,Данные!$A85,BL$642)),INDEX(Данные!$I$1:$IX$303,Данные!$A85,BL$642)-Данные!$G85-BL$643+IF($F$10="Использовать поправку",BT423,0),#N/A)</f>
        <v>#N/A</v>
      </c>
      <c r="BM423" s="64" t="e">
        <f>IF(ISNUMBER(INDEX(Данные!$I$1:$IX$303,Данные!$A85,BM$642)),INDEX(Данные!$I$1:$IX$303,Данные!$A85,BM$642)-Данные!$H85-BM$643+IF($F$10="Использовать поправку",BU423,0),#N/A)</f>
        <v>#N/A</v>
      </c>
      <c r="BN423" s="62" t="str">
        <f t="shared" si="822"/>
        <v/>
      </c>
      <c r="BO423" s="63" t="e">
        <f>IF(ISNUMBER(INDEX(Данные!$I$1:$IX$303,Данные!$A85,BO$642)),INDEX(Данные!$I$1:$IX$303,Данные!$A85,BO$642)-Данные!$G85-BO$643+IF($F$11="Использовать поправку",BT423,0),#N/A)</f>
        <v>#N/A</v>
      </c>
      <c r="BP423" s="64" t="e">
        <f>IF(ISNUMBER(INDEX(Данные!$I$1:$IX$303,Данные!$A85,BP$642)),INDEX(Данные!$I$1:$IX$303,Данные!$A85,BP$642)-Данные!$H85-BP$643+IF($F$11="Использовать поправку",BU423,0),#N/A)</f>
        <v>#N/A</v>
      </c>
      <c r="BQ423" s="62" t="str">
        <f t="shared" si="823"/>
        <v/>
      </c>
      <c r="BR423" s="63" t="e">
        <f>IF(ISNUMBER(INDEX(Данные!$I$1:$IX$303,Данные!$A85,BR$642)),INDEX(Данные!$I$1:$IX$303,Данные!$A85,BR$642)-Данные!$G85-BR$643+IF($F$12="Использовать поправку",BT423,0),#N/A)</f>
        <v>#N/A</v>
      </c>
      <c r="BS423" s="64" t="e">
        <f>IF(ISNUMBER(INDEX(Данные!$I$1:$IX$303,Данные!$A85,BS$642)),INDEX(Данные!$I$1:$IX$303,Данные!$A85,BS$642)-Данные!$H85-BS$643+IF($F$12="Использовать поправку",BU423,0),#N/A)</f>
        <v>#N/A</v>
      </c>
      <c r="BT423" s="100" t="e">
        <f>INDEX(Данные!$I$1:$IX$303,Данные!$A85,BT$642+8)-INDEX(Данные!$I$1:$IX$303,Данные!$A85,BT$643+8)</f>
        <v>#VALUE!</v>
      </c>
      <c r="BU423" s="101" t="e">
        <f>INDEX(Данные!$I$1:$IX$303,Данные!$A85,BU$642+9)-INDEX(Данные!$I$1:$IX$303,Данные!$A85,BU$643+9)</f>
        <v>#VALUE!</v>
      </c>
    </row>
    <row r="424" spans="7:73" x14ac:dyDescent="0.25">
      <c r="G424" s="61">
        <v>41.5</v>
      </c>
      <c r="H424" s="62" t="str">
        <f t="shared" si="804"/>
        <v/>
      </c>
      <c r="I424" s="63" t="e">
        <f>IF(ISNUMBER(INDEX(Данные!$I$1:$IX$303,Данные!$A86,I$642)),INDEX(Данные!$I$1:$IX$303,Данные!$A86,I$642)-Данные!$E86+IF($F$3="Использовать поправку",AL424,0),#N/A)</f>
        <v>#N/A</v>
      </c>
      <c r="J424" s="64" t="e">
        <f>IF(ISNUMBER(INDEX(Данные!$I$1:$IX$303,Данные!$A86,J$642)),INDEX(Данные!$I$1:$IX$303,Данные!$A86,J$642)-Данные!$F86+IF($F$3="Использовать поправку",AM424,0),#N/A)</f>
        <v>#N/A</v>
      </c>
      <c r="K424" s="62" t="str">
        <f t="shared" si="805"/>
        <v/>
      </c>
      <c r="L424" s="63" t="e">
        <f>IF(ISNUMBER(INDEX(Данные!$I$1:$IX$303,Данные!$A86,L$642)),INDEX(Данные!$I$1:$IX$303,Данные!$A86,L$642)-Данные!$E86+IF($F$4="Использовать поправку",AL424,0),#N/A)</f>
        <v>#N/A</v>
      </c>
      <c r="M424" s="64" t="e">
        <f>IF(ISNUMBER(INDEX(Данные!$I$1:$IX$303,Данные!$A86,M$642)),INDEX(Данные!$I$1:$IX$303,Данные!$A86,M$642)-Данные!$F86+IF($F$4="Использовать поправку",AM424,0),#N/A)</f>
        <v>#N/A</v>
      </c>
      <c r="N424" s="62" t="str">
        <f t="shared" si="806"/>
        <v/>
      </c>
      <c r="O424" s="63" t="e">
        <f>IF(ISNUMBER(INDEX(Данные!$I$1:$IX$303,Данные!$A86,O$642)),INDEX(Данные!$I$1:$IX$303,Данные!$A86,O$642)-Данные!$E86+IF($F$5="Использовать поправку",AL424,0),#N/A)</f>
        <v>#N/A</v>
      </c>
      <c r="P424" s="64" t="e">
        <f>IF(ISNUMBER(INDEX(Данные!$I$1:$IX$303,Данные!$A86,P$642)),INDEX(Данные!$I$1:$IX$303,Данные!$A86,P$642)-Данные!$F86+IF($F$5="Использовать поправку",AM424,0),#N/A)</f>
        <v>#N/A</v>
      </c>
      <c r="Q424" s="62" t="str">
        <f t="shared" si="807"/>
        <v/>
      </c>
      <c r="R424" s="63" t="e">
        <f>IF(ISNUMBER(INDEX(Данные!$I$1:$IX$303,Данные!$A86,R$642)),INDEX(Данные!$I$1:$IX$303,Данные!$A86,R$642)-Данные!$E86+IF($F$6="Использовать поправку",AL424,0),#N/A)</f>
        <v>#N/A</v>
      </c>
      <c r="S424" s="64" t="e">
        <f>IF(ISNUMBER(INDEX(Данные!$I$1:$IX$303,Данные!$A86,S$642)),INDEX(Данные!$I$1:$IX$303,Данные!$A86,S$642)-Данные!$F86+IF($F$6="Использовать поправку",AM424,0),#N/A)</f>
        <v>#N/A</v>
      </c>
      <c r="T424" s="62" t="str">
        <f t="shared" si="808"/>
        <v/>
      </c>
      <c r="U424" s="63" t="e">
        <f>IF(ISNUMBER(INDEX(Данные!$I$1:$IX$303,Данные!$A86,U$642)),INDEX(Данные!$I$1:$IX$303,Данные!$A86,U$642)-Данные!$E86+IF($F$7="Использовать поправку",AL424,0),#N/A)</f>
        <v>#N/A</v>
      </c>
      <c r="V424" s="64" t="e">
        <f>IF(ISNUMBER(INDEX(Данные!$I$1:$IX$303,Данные!$A86,V$642)),INDEX(Данные!$I$1:$IX$303,Данные!$A86,V$642)-Данные!$F86+IF($F$7="Использовать поправку",AM424,0),#N/A)</f>
        <v>#N/A</v>
      </c>
      <c r="W424" s="62" t="str">
        <f t="shared" si="809"/>
        <v/>
      </c>
      <c r="X424" s="63" t="e">
        <f>IF(ISNUMBER(INDEX(Данные!$I$1:$IX$303,Данные!$A86,X$642)),INDEX(Данные!$I$1:$IX$303,Данные!$A86,X$642)-Данные!$E86+IF($F$8="Использовать поправку",AL424,0),#N/A)</f>
        <v>#N/A</v>
      </c>
      <c r="Y424" s="64" t="e">
        <f>IF(ISNUMBER(INDEX(Данные!$I$1:$IX$303,Данные!$A86,Y$642)),INDEX(Данные!$I$1:$IX$303,Данные!$A86,Y$642)-Данные!$F86+IF($F$8="Использовать поправку",AM424,0),#N/A)</f>
        <v>#N/A</v>
      </c>
      <c r="Z424" s="62" t="str">
        <f t="shared" si="810"/>
        <v/>
      </c>
      <c r="AA424" s="63" t="e">
        <f>IF(ISNUMBER(INDEX(Данные!$I$1:$IX$303,Данные!$A86,AA$642)),INDEX(Данные!$I$1:$IX$303,Данные!$A86,AA$642)-Данные!$E86+IF($F$9="Использовать поправку",AL424,0),#N/A)</f>
        <v>#N/A</v>
      </c>
      <c r="AB424" s="64" t="e">
        <f>IF(ISNUMBER(INDEX(Данные!$I$1:$IX$303,Данные!$A86,AB$642)),INDEX(Данные!$I$1:$IX$303,Данные!$A86,AB$642)-Данные!$F86+IF($F$9="Использовать поправку",AM424,0),#N/A)</f>
        <v>#N/A</v>
      </c>
      <c r="AC424" s="62" t="str">
        <f t="shared" si="811"/>
        <v/>
      </c>
      <c r="AD424" s="63" t="e">
        <f>IF(ISNUMBER(INDEX(Данные!$I$1:$IX$303,Данные!$A86,AD$642)),INDEX(Данные!$I$1:$IX$303,Данные!$A86,AD$642)-Данные!$E86+IF($F$10="Использовать поправку",AL424,0),#N/A)</f>
        <v>#N/A</v>
      </c>
      <c r="AE424" s="64" t="e">
        <f>IF(ISNUMBER(INDEX(Данные!$I$1:$IX$303,Данные!$A86,AE$642)),INDEX(Данные!$I$1:$IX$303,Данные!$A86,AE$642)-Данные!$F86+IF($F$10="Использовать поправку",AM424,0),#N/A)</f>
        <v>#N/A</v>
      </c>
      <c r="AF424" s="62" t="str">
        <f t="shared" si="812"/>
        <v/>
      </c>
      <c r="AG424" s="63" t="e">
        <f>IF(ISNUMBER(INDEX(Данные!$I$1:$IX$303,Данные!$A86,AG$642)),INDEX(Данные!$I$1:$IX$303,Данные!$A86,AG$642)-Данные!$E86+IF($F$11="Использовать поправку",AL424,0),#N/A)</f>
        <v>#N/A</v>
      </c>
      <c r="AH424" s="64" t="e">
        <f>IF(ISNUMBER(INDEX(Данные!$I$1:$IX$303,Данные!$A86,AH$642)),INDEX(Данные!$I$1:$IX$303,Данные!$A86,AH$642)-Данные!$F86+IF($F$11="Использовать поправку",AM424,0),#N/A)</f>
        <v>#N/A</v>
      </c>
      <c r="AI424" s="62" t="str">
        <f t="shared" si="813"/>
        <v/>
      </c>
      <c r="AJ424" s="63" t="e">
        <f>IF(ISNUMBER(INDEX(Данные!$I$1:$IX$303,Данные!$A86,AJ$642)),INDEX(Данные!$I$1:$IX$303,Данные!$A86,AJ$642)-Данные!$E86+IF($F$12="Использовать поправку",AL424,0),#N/A)</f>
        <v>#N/A</v>
      </c>
      <c r="AK424" s="96" t="e">
        <f>IF(ISNUMBER(INDEX(Данные!$I$1:$IX$303,Данные!$A86,AK$642)),INDEX(Данные!$I$1:$IX$303,Данные!$A86,AK$642)-Данные!$F86+IF($F$12="Использовать поправку",AM424,0),#N/A)</f>
        <v>#N/A</v>
      </c>
      <c r="AL424" s="100" t="e">
        <f>INDEX(Данные!$I$1:$IX$303,Данные!$A86,AL$642+4)-INDEX(Данные!$I$1:$IX$303,Данные!$A86,AL$643+4)</f>
        <v>#VALUE!</v>
      </c>
      <c r="AM424" s="101" t="e">
        <f>INDEX(Данные!$I$1:$IX$303,Данные!$A86,AM$642+5)-INDEX(Данные!$I$1:$IX$303,Данные!$A86,AM$643+5)</f>
        <v>#VALUE!</v>
      </c>
      <c r="AO424" s="61">
        <v>41.5</v>
      </c>
      <c r="AP424" s="62" t="str">
        <f t="shared" si="814"/>
        <v/>
      </c>
      <c r="AQ424" s="63" t="e">
        <f>IF(ISNUMBER(INDEX(Данные!$I$1:$IX$303,Данные!$A86,AQ$642)),INDEX(Данные!$I$1:$IX$303,Данные!$A86,AQ$642)-Данные!$G86-AQ$643+IF($F$3="Использовать поправку",BT424,0),#N/A)</f>
        <v>#N/A</v>
      </c>
      <c r="AR424" s="64" t="e">
        <f>IF(ISNUMBER(INDEX(Данные!$I$1:$IX$303,Данные!$A86,AR$642)),INDEX(Данные!$I$1:$IX$303,Данные!$A86,AR$642)-Данные!$H86-AR$643+IF($F$3="Использовать поправку",BU424,0),#N/A)</f>
        <v>#N/A</v>
      </c>
      <c r="AS424" s="62" t="str">
        <f t="shared" si="815"/>
        <v/>
      </c>
      <c r="AT424" s="63" t="e">
        <f>IF(ISNUMBER(INDEX(Данные!$I$1:$IX$303,Данные!$A86,AT$642)),INDEX(Данные!$I$1:$IX$303,Данные!$A86,AT$642)-Данные!$G86-AT$643+IF($F$4="Использовать поправку",BT424,0),#N/A)</f>
        <v>#N/A</v>
      </c>
      <c r="AU424" s="64" t="e">
        <f>IF(ISNUMBER(INDEX(Данные!$I$1:$IX$303,Данные!$A86,AU$642)),INDEX(Данные!$I$1:$IX$303,Данные!$A86,AU$642)-Данные!$H86-AU$643+IF($F$4="Использовать поправку",BU424,0),#N/A)</f>
        <v>#N/A</v>
      </c>
      <c r="AV424" s="62" t="str">
        <f t="shared" si="816"/>
        <v/>
      </c>
      <c r="AW424" s="63" t="e">
        <f>IF(ISNUMBER(INDEX(Данные!$I$1:$IX$303,Данные!$A86,AW$642)),INDEX(Данные!$I$1:$IX$303,Данные!$A86,AW$642)-Данные!$G86-AW$643+IF($F$5="Использовать поправку",BT424,0),#N/A)</f>
        <v>#N/A</v>
      </c>
      <c r="AX424" s="64" t="e">
        <f>IF(ISNUMBER(INDEX(Данные!$I$1:$IX$303,Данные!$A86,AX$642)),INDEX(Данные!$I$1:$IX$303,Данные!$A86,AX$642)-Данные!$H86-AX$643+IF($F$5="Использовать поправку",BU424,0),#N/A)</f>
        <v>#N/A</v>
      </c>
      <c r="AY424" s="62" t="str">
        <f t="shared" si="817"/>
        <v/>
      </c>
      <c r="AZ424" s="63" t="e">
        <f>IF(ISNUMBER(INDEX(Данные!$I$1:$IX$303,Данные!$A86,AZ$642)),INDEX(Данные!$I$1:$IX$303,Данные!$A86,AZ$642)-Данные!$G86-AZ$643+IF($F$6="Использовать поправку",BT424,0),#N/A)</f>
        <v>#N/A</v>
      </c>
      <c r="BA424" s="64" t="e">
        <f>IF(ISNUMBER(INDEX(Данные!$I$1:$IX$303,Данные!$A86,BA$642)),INDEX(Данные!$I$1:$IX$303,Данные!$A86,BA$642)-Данные!$H86-BA$643+IF($F$6="Использовать поправку",BU424,0),#N/A)</f>
        <v>#N/A</v>
      </c>
      <c r="BB424" s="62" t="str">
        <f t="shared" si="818"/>
        <v/>
      </c>
      <c r="BC424" s="63" t="e">
        <f>IF(ISNUMBER(INDEX(Данные!$I$1:$IX$303,Данные!$A86,BC$642)),INDEX(Данные!$I$1:$IX$303,Данные!$A86,BC$642)-Данные!$G86-BC$643+IF($F$7="Использовать поправку",BT424,0),#N/A)</f>
        <v>#N/A</v>
      </c>
      <c r="BD424" s="64" t="e">
        <f>IF(ISNUMBER(INDEX(Данные!$I$1:$IX$303,Данные!$A86,BD$642)),INDEX(Данные!$I$1:$IX$303,Данные!$A86,BD$642)-Данные!$H86-BD$643+IF($F$7="Использовать поправку",BU424,0),#N/A)</f>
        <v>#N/A</v>
      </c>
      <c r="BE424" s="62" t="str">
        <f t="shared" si="819"/>
        <v/>
      </c>
      <c r="BF424" s="63" t="e">
        <f>IF(ISNUMBER(INDEX(Данные!$I$1:$IX$303,Данные!$A86,BF$642)),INDEX(Данные!$I$1:$IX$303,Данные!$A86,BF$642)-Данные!$G86-BF$643+IF($F$8="Использовать поправку",BT424,0),#N/A)</f>
        <v>#N/A</v>
      </c>
      <c r="BG424" s="64" t="e">
        <f>IF(ISNUMBER(INDEX(Данные!$I$1:$IX$303,Данные!$A86,BG$642)),INDEX(Данные!$I$1:$IX$303,Данные!$A86,BG$642)-Данные!$H86-BG$643+IF($F$8="Использовать поправку",BU424,0),#N/A)</f>
        <v>#N/A</v>
      </c>
      <c r="BH424" s="62" t="str">
        <f t="shared" si="820"/>
        <v/>
      </c>
      <c r="BI424" s="63" t="e">
        <f>IF(ISNUMBER(INDEX(Данные!$I$1:$IX$303,Данные!$A86,BI$642)),INDEX(Данные!$I$1:$IX$303,Данные!$A86,BI$642)-Данные!$G86-BI$643+IF($F$9="Использовать поправку",BT424,0),#N/A)</f>
        <v>#N/A</v>
      </c>
      <c r="BJ424" s="64" t="e">
        <f>IF(ISNUMBER(INDEX(Данные!$I$1:$IX$303,Данные!$A86,BJ$642)),INDEX(Данные!$I$1:$IX$303,Данные!$A86,BJ$642)-Данные!$H86-BJ$643+IF($F$9="Использовать поправку",BU424,0),#N/A)</f>
        <v>#N/A</v>
      </c>
      <c r="BK424" s="62" t="str">
        <f t="shared" si="821"/>
        <v/>
      </c>
      <c r="BL424" s="63" t="e">
        <f>IF(ISNUMBER(INDEX(Данные!$I$1:$IX$303,Данные!$A86,BL$642)),INDEX(Данные!$I$1:$IX$303,Данные!$A86,BL$642)-Данные!$G86-BL$643+IF($F$10="Использовать поправку",BT424,0),#N/A)</f>
        <v>#N/A</v>
      </c>
      <c r="BM424" s="64" t="e">
        <f>IF(ISNUMBER(INDEX(Данные!$I$1:$IX$303,Данные!$A86,BM$642)),INDEX(Данные!$I$1:$IX$303,Данные!$A86,BM$642)-Данные!$H86-BM$643+IF($F$10="Использовать поправку",BU424,0),#N/A)</f>
        <v>#N/A</v>
      </c>
      <c r="BN424" s="62" t="str">
        <f t="shared" si="822"/>
        <v/>
      </c>
      <c r="BO424" s="63" t="e">
        <f>IF(ISNUMBER(INDEX(Данные!$I$1:$IX$303,Данные!$A86,BO$642)),INDEX(Данные!$I$1:$IX$303,Данные!$A86,BO$642)-Данные!$G86-BO$643+IF($F$11="Использовать поправку",BT424,0),#N/A)</f>
        <v>#N/A</v>
      </c>
      <c r="BP424" s="64" t="e">
        <f>IF(ISNUMBER(INDEX(Данные!$I$1:$IX$303,Данные!$A86,BP$642)),INDEX(Данные!$I$1:$IX$303,Данные!$A86,BP$642)-Данные!$H86-BP$643+IF($F$11="Использовать поправку",BU424,0),#N/A)</f>
        <v>#N/A</v>
      </c>
      <c r="BQ424" s="62" t="str">
        <f t="shared" si="823"/>
        <v/>
      </c>
      <c r="BR424" s="63" t="e">
        <f>IF(ISNUMBER(INDEX(Данные!$I$1:$IX$303,Данные!$A86,BR$642)),INDEX(Данные!$I$1:$IX$303,Данные!$A86,BR$642)-Данные!$G86-BR$643+IF($F$12="Использовать поправку",BT424,0),#N/A)</f>
        <v>#N/A</v>
      </c>
      <c r="BS424" s="64" t="e">
        <f>IF(ISNUMBER(INDEX(Данные!$I$1:$IX$303,Данные!$A86,BS$642)),INDEX(Данные!$I$1:$IX$303,Данные!$A86,BS$642)-Данные!$H86-BS$643+IF($F$12="Использовать поправку",BU424,0),#N/A)</f>
        <v>#N/A</v>
      </c>
      <c r="BT424" s="100" t="e">
        <f>INDEX(Данные!$I$1:$IX$303,Данные!$A86,BT$642+8)-INDEX(Данные!$I$1:$IX$303,Данные!$A86,BT$643+8)</f>
        <v>#VALUE!</v>
      </c>
      <c r="BU424" s="101" t="e">
        <f>INDEX(Данные!$I$1:$IX$303,Данные!$A86,BU$642+9)-INDEX(Данные!$I$1:$IX$303,Данные!$A86,BU$643+9)</f>
        <v>#VALUE!</v>
      </c>
    </row>
    <row r="425" spans="7:73" x14ac:dyDescent="0.25">
      <c r="G425" s="61">
        <v>42</v>
      </c>
      <c r="H425" s="62" t="str">
        <f t="shared" si="804"/>
        <v/>
      </c>
      <c r="I425" s="63" t="e">
        <f>IF(ISNUMBER(INDEX(Данные!$I$1:$IX$303,Данные!$A87,I$642)),INDEX(Данные!$I$1:$IX$303,Данные!$A87,I$642)-Данные!$E87+IF($F$3="Использовать поправку",AL425,0),#N/A)</f>
        <v>#N/A</v>
      </c>
      <c r="J425" s="64" t="e">
        <f>IF(ISNUMBER(INDEX(Данные!$I$1:$IX$303,Данные!$A87,J$642)),INDEX(Данные!$I$1:$IX$303,Данные!$A87,J$642)-Данные!$F87+IF($F$3="Использовать поправку",AM425,0),#N/A)</f>
        <v>#N/A</v>
      </c>
      <c r="K425" s="62" t="str">
        <f t="shared" si="805"/>
        <v/>
      </c>
      <c r="L425" s="63" t="e">
        <f>IF(ISNUMBER(INDEX(Данные!$I$1:$IX$303,Данные!$A87,L$642)),INDEX(Данные!$I$1:$IX$303,Данные!$A87,L$642)-Данные!$E87+IF($F$4="Использовать поправку",AL425,0),#N/A)</f>
        <v>#N/A</v>
      </c>
      <c r="M425" s="64" t="e">
        <f>IF(ISNUMBER(INDEX(Данные!$I$1:$IX$303,Данные!$A87,M$642)),INDEX(Данные!$I$1:$IX$303,Данные!$A87,M$642)-Данные!$F87+IF($F$4="Использовать поправку",AM425,0),#N/A)</f>
        <v>#N/A</v>
      </c>
      <c r="N425" s="62" t="str">
        <f t="shared" si="806"/>
        <v/>
      </c>
      <c r="O425" s="63" t="e">
        <f>IF(ISNUMBER(INDEX(Данные!$I$1:$IX$303,Данные!$A87,O$642)),INDEX(Данные!$I$1:$IX$303,Данные!$A87,O$642)-Данные!$E87+IF($F$5="Использовать поправку",AL425,0),#N/A)</f>
        <v>#N/A</v>
      </c>
      <c r="P425" s="64" t="e">
        <f>IF(ISNUMBER(INDEX(Данные!$I$1:$IX$303,Данные!$A87,P$642)),INDEX(Данные!$I$1:$IX$303,Данные!$A87,P$642)-Данные!$F87+IF($F$5="Использовать поправку",AM425,0),#N/A)</f>
        <v>#N/A</v>
      </c>
      <c r="Q425" s="62" t="str">
        <f t="shared" si="807"/>
        <v/>
      </c>
      <c r="R425" s="63" t="e">
        <f>IF(ISNUMBER(INDEX(Данные!$I$1:$IX$303,Данные!$A87,R$642)),INDEX(Данные!$I$1:$IX$303,Данные!$A87,R$642)-Данные!$E87+IF($F$6="Использовать поправку",AL425,0),#N/A)</f>
        <v>#N/A</v>
      </c>
      <c r="S425" s="64" t="e">
        <f>IF(ISNUMBER(INDEX(Данные!$I$1:$IX$303,Данные!$A87,S$642)),INDEX(Данные!$I$1:$IX$303,Данные!$A87,S$642)-Данные!$F87+IF($F$6="Использовать поправку",AM425,0),#N/A)</f>
        <v>#N/A</v>
      </c>
      <c r="T425" s="62" t="str">
        <f t="shared" si="808"/>
        <v/>
      </c>
      <c r="U425" s="63" t="e">
        <f>IF(ISNUMBER(INDEX(Данные!$I$1:$IX$303,Данные!$A87,U$642)),INDEX(Данные!$I$1:$IX$303,Данные!$A87,U$642)-Данные!$E87+IF($F$7="Использовать поправку",AL425,0),#N/A)</f>
        <v>#N/A</v>
      </c>
      <c r="V425" s="64" t="e">
        <f>IF(ISNUMBER(INDEX(Данные!$I$1:$IX$303,Данные!$A87,V$642)),INDEX(Данные!$I$1:$IX$303,Данные!$A87,V$642)-Данные!$F87+IF($F$7="Использовать поправку",AM425,0),#N/A)</f>
        <v>#N/A</v>
      </c>
      <c r="W425" s="62" t="str">
        <f t="shared" si="809"/>
        <v/>
      </c>
      <c r="X425" s="63" t="e">
        <f>IF(ISNUMBER(INDEX(Данные!$I$1:$IX$303,Данные!$A87,X$642)),INDEX(Данные!$I$1:$IX$303,Данные!$A87,X$642)-Данные!$E87+IF($F$8="Использовать поправку",AL425,0),#N/A)</f>
        <v>#N/A</v>
      </c>
      <c r="Y425" s="64" t="e">
        <f>IF(ISNUMBER(INDEX(Данные!$I$1:$IX$303,Данные!$A87,Y$642)),INDEX(Данные!$I$1:$IX$303,Данные!$A87,Y$642)-Данные!$F87+IF($F$8="Использовать поправку",AM425,0),#N/A)</f>
        <v>#N/A</v>
      </c>
      <c r="Z425" s="62" t="str">
        <f t="shared" si="810"/>
        <v/>
      </c>
      <c r="AA425" s="63" t="e">
        <f>IF(ISNUMBER(INDEX(Данные!$I$1:$IX$303,Данные!$A87,AA$642)),INDEX(Данные!$I$1:$IX$303,Данные!$A87,AA$642)-Данные!$E87+IF($F$9="Использовать поправку",AL425,0),#N/A)</f>
        <v>#N/A</v>
      </c>
      <c r="AB425" s="64" t="e">
        <f>IF(ISNUMBER(INDEX(Данные!$I$1:$IX$303,Данные!$A87,AB$642)),INDEX(Данные!$I$1:$IX$303,Данные!$A87,AB$642)-Данные!$F87+IF($F$9="Использовать поправку",AM425,0),#N/A)</f>
        <v>#N/A</v>
      </c>
      <c r="AC425" s="62" t="str">
        <f t="shared" si="811"/>
        <v/>
      </c>
      <c r="AD425" s="63" t="e">
        <f>IF(ISNUMBER(INDEX(Данные!$I$1:$IX$303,Данные!$A87,AD$642)),INDEX(Данные!$I$1:$IX$303,Данные!$A87,AD$642)-Данные!$E87+IF($F$10="Использовать поправку",AL425,0),#N/A)</f>
        <v>#N/A</v>
      </c>
      <c r="AE425" s="64" t="e">
        <f>IF(ISNUMBER(INDEX(Данные!$I$1:$IX$303,Данные!$A87,AE$642)),INDEX(Данные!$I$1:$IX$303,Данные!$A87,AE$642)-Данные!$F87+IF($F$10="Использовать поправку",AM425,0),#N/A)</f>
        <v>#N/A</v>
      </c>
      <c r="AF425" s="62" t="str">
        <f t="shared" si="812"/>
        <v/>
      </c>
      <c r="AG425" s="63" t="e">
        <f>IF(ISNUMBER(INDEX(Данные!$I$1:$IX$303,Данные!$A87,AG$642)),INDEX(Данные!$I$1:$IX$303,Данные!$A87,AG$642)-Данные!$E87+IF($F$11="Использовать поправку",AL425,0),#N/A)</f>
        <v>#N/A</v>
      </c>
      <c r="AH425" s="64" t="e">
        <f>IF(ISNUMBER(INDEX(Данные!$I$1:$IX$303,Данные!$A87,AH$642)),INDEX(Данные!$I$1:$IX$303,Данные!$A87,AH$642)-Данные!$F87+IF($F$11="Использовать поправку",AM425,0),#N/A)</f>
        <v>#N/A</v>
      </c>
      <c r="AI425" s="62" t="str">
        <f t="shared" si="813"/>
        <v/>
      </c>
      <c r="AJ425" s="63" t="e">
        <f>IF(ISNUMBER(INDEX(Данные!$I$1:$IX$303,Данные!$A87,AJ$642)),INDEX(Данные!$I$1:$IX$303,Данные!$A87,AJ$642)-Данные!$E87+IF($F$12="Использовать поправку",AL425,0),#N/A)</f>
        <v>#N/A</v>
      </c>
      <c r="AK425" s="96" t="e">
        <f>IF(ISNUMBER(INDEX(Данные!$I$1:$IX$303,Данные!$A87,AK$642)),INDEX(Данные!$I$1:$IX$303,Данные!$A87,AK$642)-Данные!$F87+IF($F$12="Использовать поправку",AM425,0),#N/A)</f>
        <v>#N/A</v>
      </c>
      <c r="AL425" s="100" t="e">
        <f>INDEX(Данные!$I$1:$IX$303,Данные!$A87,AL$642+4)-INDEX(Данные!$I$1:$IX$303,Данные!$A87,AL$643+4)</f>
        <v>#VALUE!</v>
      </c>
      <c r="AM425" s="101" t="e">
        <f>INDEX(Данные!$I$1:$IX$303,Данные!$A87,AM$642+5)-INDEX(Данные!$I$1:$IX$303,Данные!$A87,AM$643+5)</f>
        <v>#VALUE!</v>
      </c>
      <c r="AO425" s="61">
        <v>42</v>
      </c>
      <c r="AP425" s="62" t="str">
        <f t="shared" si="814"/>
        <v/>
      </c>
      <c r="AQ425" s="63" t="e">
        <f>IF(ISNUMBER(INDEX(Данные!$I$1:$IX$303,Данные!$A87,AQ$642)),INDEX(Данные!$I$1:$IX$303,Данные!$A87,AQ$642)-Данные!$G87-AQ$643+IF($F$3="Использовать поправку",BT425,0),#N/A)</f>
        <v>#N/A</v>
      </c>
      <c r="AR425" s="64" t="e">
        <f>IF(ISNUMBER(INDEX(Данные!$I$1:$IX$303,Данные!$A87,AR$642)),INDEX(Данные!$I$1:$IX$303,Данные!$A87,AR$642)-Данные!$H87-AR$643+IF($F$3="Использовать поправку",BU425,0),#N/A)</f>
        <v>#N/A</v>
      </c>
      <c r="AS425" s="62" t="str">
        <f t="shared" si="815"/>
        <v/>
      </c>
      <c r="AT425" s="63" t="e">
        <f>IF(ISNUMBER(INDEX(Данные!$I$1:$IX$303,Данные!$A87,AT$642)),INDEX(Данные!$I$1:$IX$303,Данные!$A87,AT$642)-Данные!$G87-AT$643+IF($F$4="Использовать поправку",BT425,0),#N/A)</f>
        <v>#N/A</v>
      </c>
      <c r="AU425" s="64" t="e">
        <f>IF(ISNUMBER(INDEX(Данные!$I$1:$IX$303,Данные!$A87,AU$642)),INDEX(Данные!$I$1:$IX$303,Данные!$A87,AU$642)-Данные!$H87-AU$643+IF($F$4="Использовать поправку",BU425,0),#N/A)</f>
        <v>#N/A</v>
      </c>
      <c r="AV425" s="62" t="str">
        <f t="shared" si="816"/>
        <v/>
      </c>
      <c r="AW425" s="63" t="e">
        <f>IF(ISNUMBER(INDEX(Данные!$I$1:$IX$303,Данные!$A87,AW$642)),INDEX(Данные!$I$1:$IX$303,Данные!$A87,AW$642)-Данные!$G87-AW$643+IF($F$5="Использовать поправку",BT425,0),#N/A)</f>
        <v>#N/A</v>
      </c>
      <c r="AX425" s="64" t="e">
        <f>IF(ISNUMBER(INDEX(Данные!$I$1:$IX$303,Данные!$A87,AX$642)),INDEX(Данные!$I$1:$IX$303,Данные!$A87,AX$642)-Данные!$H87-AX$643+IF($F$5="Использовать поправку",BU425,0),#N/A)</f>
        <v>#N/A</v>
      </c>
      <c r="AY425" s="62" t="str">
        <f t="shared" si="817"/>
        <v/>
      </c>
      <c r="AZ425" s="63" t="e">
        <f>IF(ISNUMBER(INDEX(Данные!$I$1:$IX$303,Данные!$A87,AZ$642)),INDEX(Данные!$I$1:$IX$303,Данные!$A87,AZ$642)-Данные!$G87-AZ$643+IF($F$6="Использовать поправку",BT425,0),#N/A)</f>
        <v>#N/A</v>
      </c>
      <c r="BA425" s="64" t="e">
        <f>IF(ISNUMBER(INDEX(Данные!$I$1:$IX$303,Данные!$A87,BA$642)),INDEX(Данные!$I$1:$IX$303,Данные!$A87,BA$642)-Данные!$H87-BA$643+IF($F$6="Использовать поправку",BU425,0),#N/A)</f>
        <v>#N/A</v>
      </c>
      <c r="BB425" s="62" t="str">
        <f t="shared" si="818"/>
        <v/>
      </c>
      <c r="BC425" s="63" t="e">
        <f>IF(ISNUMBER(INDEX(Данные!$I$1:$IX$303,Данные!$A87,BC$642)),INDEX(Данные!$I$1:$IX$303,Данные!$A87,BC$642)-Данные!$G87-BC$643+IF($F$7="Использовать поправку",BT425,0),#N/A)</f>
        <v>#N/A</v>
      </c>
      <c r="BD425" s="64" t="e">
        <f>IF(ISNUMBER(INDEX(Данные!$I$1:$IX$303,Данные!$A87,BD$642)),INDEX(Данные!$I$1:$IX$303,Данные!$A87,BD$642)-Данные!$H87-BD$643+IF($F$7="Использовать поправку",BU425,0),#N/A)</f>
        <v>#N/A</v>
      </c>
      <c r="BE425" s="62" t="str">
        <f t="shared" si="819"/>
        <v/>
      </c>
      <c r="BF425" s="63" t="e">
        <f>IF(ISNUMBER(INDEX(Данные!$I$1:$IX$303,Данные!$A87,BF$642)),INDEX(Данные!$I$1:$IX$303,Данные!$A87,BF$642)-Данные!$G87-BF$643+IF($F$8="Использовать поправку",BT425,0),#N/A)</f>
        <v>#N/A</v>
      </c>
      <c r="BG425" s="64" t="e">
        <f>IF(ISNUMBER(INDEX(Данные!$I$1:$IX$303,Данные!$A87,BG$642)),INDEX(Данные!$I$1:$IX$303,Данные!$A87,BG$642)-Данные!$H87-BG$643+IF($F$8="Использовать поправку",BU425,0),#N/A)</f>
        <v>#N/A</v>
      </c>
      <c r="BH425" s="62" t="str">
        <f t="shared" si="820"/>
        <v/>
      </c>
      <c r="BI425" s="63" t="e">
        <f>IF(ISNUMBER(INDEX(Данные!$I$1:$IX$303,Данные!$A87,BI$642)),INDEX(Данные!$I$1:$IX$303,Данные!$A87,BI$642)-Данные!$G87-BI$643+IF($F$9="Использовать поправку",BT425,0),#N/A)</f>
        <v>#N/A</v>
      </c>
      <c r="BJ425" s="64" t="e">
        <f>IF(ISNUMBER(INDEX(Данные!$I$1:$IX$303,Данные!$A87,BJ$642)),INDEX(Данные!$I$1:$IX$303,Данные!$A87,BJ$642)-Данные!$H87-BJ$643+IF($F$9="Использовать поправку",BU425,0),#N/A)</f>
        <v>#N/A</v>
      </c>
      <c r="BK425" s="62" t="str">
        <f t="shared" si="821"/>
        <v/>
      </c>
      <c r="BL425" s="63" t="e">
        <f>IF(ISNUMBER(INDEX(Данные!$I$1:$IX$303,Данные!$A87,BL$642)),INDEX(Данные!$I$1:$IX$303,Данные!$A87,BL$642)-Данные!$G87-BL$643+IF($F$10="Использовать поправку",BT425,0),#N/A)</f>
        <v>#N/A</v>
      </c>
      <c r="BM425" s="64" t="e">
        <f>IF(ISNUMBER(INDEX(Данные!$I$1:$IX$303,Данные!$A87,BM$642)),INDEX(Данные!$I$1:$IX$303,Данные!$A87,BM$642)-Данные!$H87-BM$643+IF($F$10="Использовать поправку",BU425,0),#N/A)</f>
        <v>#N/A</v>
      </c>
      <c r="BN425" s="62" t="str">
        <f t="shared" si="822"/>
        <v/>
      </c>
      <c r="BO425" s="63" t="e">
        <f>IF(ISNUMBER(INDEX(Данные!$I$1:$IX$303,Данные!$A87,BO$642)),INDEX(Данные!$I$1:$IX$303,Данные!$A87,BO$642)-Данные!$G87-BO$643+IF($F$11="Использовать поправку",BT425,0),#N/A)</f>
        <v>#N/A</v>
      </c>
      <c r="BP425" s="64" t="e">
        <f>IF(ISNUMBER(INDEX(Данные!$I$1:$IX$303,Данные!$A87,BP$642)),INDEX(Данные!$I$1:$IX$303,Данные!$A87,BP$642)-Данные!$H87-BP$643+IF($F$11="Использовать поправку",BU425,0),#N/A)</f>
        <v>#N/A</v>
      </c>
      <c r="BQ425" s="62" t="str">
        <f t="shared" si="823"/>
        <v/>
      </c>
      <c r="BR425" s="63" t="e">
        <f>IF(ISNUMBER(INDEX(Данные!$I$1:$IX$303,Данные!$A87,BR$642)),INDEX(Данные!$I$1:$IX$303,Данные!$A87,BR$642)-Данные!$G87-BR$643+IF($F$12="Использовать поправку",BT425,0),#N/A)</f>
        <v>#N/A</v>
      </c>
      <c r="BS425" s="64" t="e">
        <f>IF(ISNUMBER(INDEX(Данные!$I$1:$IX$303,Данные!$A87,BS$642)),INDEX(Данные!$I$1:$IX$303,Данные!$A87,BS$642)-Данные!$H87-BS$643+IF($F$12="Использовать поправку",BU425,0),#N/A)</f>
        <v>#N/A</v>
      </c>
      <c r="BT425" s="100" t="e">
        <f>INDEX(Данные!$I$1:$IX$303,Данные!$A87,BT$642+8)-INDEX(Данные!$I$1:$IX$303,Данные!$A87,BT$643+8)</f>
        <v>#VALUE!</v>
      </c>
      <c r="BU425" s="101" t="e">
        <f>INDEX(Данные!$I$1:$IX$303,Данные!$A87,BU$642+9)-INDEX(Данные!$I$1:$IX$303,Данные!$A87,BU$643+9)</f>
        <v>#VALUE!</v>
      </c>
    </row>
    <row r="426" spans="7:73" x14ac:dyDescent="0.25">
      <c r="G426" s="61">
        <v>42.5</v>
      </c>
      <c r="H426" s="62" t="str">
        <f t="shared" si="804"/>
        <v/>
      </c>
      <c r="I426" s="63" t="e">
        <f>IF(ISNUMBER(INDEX(Данные!$I$1:$IX$303,Данные!$A88,I$642)),INDEX(Данные!$I$1:$IX$303,Данные!$A88,I$642)-Данные!$E88+IF($F$3="Использовать поправку",AL426,0),#N/A)</f>
        <v>#N/A</v>
      </c>
      <c r="J426" s="64" t="e">
        <f>IF(ISNUMBER(INDEX(Данные!$I$1:$IX$303,Данные!$A88,J$642)),INDEX(Данные!$I$1:$IX$303,Данные!$A88,J$642)-Данные!$F88+IF($F$3="Использовать поправку",AM426,0),#N/A)</f>
        <v>#N/A</v>
      </c>
      <c r="K426" s="62" t="str">
        <f t="shared" si="805"/>
        <v/>
      </c>
      <c r="L426" s="63" t="e">
        <f>IF(ISNUMBER(INDEX(Данные!$I$1:$IX$303,Данные!$A88,L$642)),INDEX(Данные!$I$1:$IX$303,Данные!$A88,L$642)-Данные!$E88+IF($F$4="Использовать поправку",AL426,0),#N/A)</f>
        <v>#N/A</v>
      </c>
      <c r="M426" s="64" t="e">
        <f>IF(ISNUMBER(INDEX(Данные!$I$1:$IX$303,Данные!$A88,M$642)),INDEX(Данные!$I$1:$IX$303,Данные!$A88,M$642)-Данные!$F88+IF($F$4="Использовать поправку",AM426,0),#N/A)</f>
        <v>#N/A</v>
      </c>
      <c r="N426" s="62" t="str">
        <f t="shared" si="806"/>
        <v/>
      </c>
      <c r="O426" s="63" t="e">
        <f>IF(ISNUMBER(INDEX(Данные!$I$1:$IX$303,Данные!$A88,O$642)),INDEX(Данные!$I$1:$IX$303,Данные!$A88,O$642)-Данные!$E88+IF($F$5="Использовать поправку",AL426,0),#N/A)</f>
        <v>#N/A</v>
      </c>
      <c r="P426" s="64" t="e">
        <f>IF(ISNUMBER(INDEX(Данные!$I$1:$IX$303,Данные!$A88,P$642)),INDEX(Данные!$I$1:$IX$303,Данные!$A88,P$642)-Данные!$F88+IF($F$5="Использовать поправку",AM426,0),#N/A)</f>
        <v>#N/A</v>
      </c>
      <c r="Q426" s="62" t="str">
        <f t="shared" si="807"/>
        <v/>
      </c>
      <c r="R426" s="63" t="e">
        <f>IF(ISNUMBER(INDEX(Данные!$I$1:$IX$303,Данные!$A88,R$642)),INDEX(Данные!$I$1:$IX$303,Данные!$A88,R$642)-Данные!$E88+IF($F$6="Использовать поправку",AL426,0),#N/A)</f>
        <v>#N/A</v>
      </c>
      <c r="S426" s="64" t="e">
        <f>IF(ISNUMBER(INDEX(Данные!$I$1:$IX$303,Данные!$A88,S$642)),INDEX(Данные!$I$1:$IX$303,Данные!$A88,S$642)-Данные!$F88+IF($F$6="Использовать поправку",AM426,0),#N/A)</f>
        <v>#N/A</v>
      </c>
      <c r="T426" s="62" t="str">
        <f t="shared" si="808"/>
        <v/>
      </c>
      <c r="U426" s="63" t="e">
        <f>IF(ISNUMBER(INDEX(Данные!$I$1:$IX$303,Данные!$A88,U$642)),INDEX(Данные!$I$1:$IX$303,Данные!$A88,U$642)-Данные!$E88+IF($F$7="Использовать поправку",AL426,0),#N/A)</f>
        <v>#N/A</v>
      </c>
      <c r="V426" s="64" t="e">
        <f>IF(ISNUMBER(INDEX(Данные!$I$1:$IX$303,Данные!$A88,V$642)),INDEX(Данные!$I$1:$IX$303,Данные!$A88,V$642)-Данные!$F88+IF($F$7="Использовать поправку",AM426,0),#N/A)</f>
        <v>#N/A</v>
      </c>
      <c r="W426" s="62" t="str">
        <f t="shared" si="809"/>
        <v/>
      </c>
      <c r="X426" s="63" t="e">
        <f>IF(ISNUMBER(INDEX(Данные!$I$1:$IX$303,Данные!$A88,X$642)),INDEX(Данные!$I$1:$IX$303,Данные!$A88,X$642)-Данные!$E88+IF($F$8="Использовать поправку",AL426,0),#N/A)</f>
        <v>#N/A</v>
      </c>
      <c r="Y426" s="64" t="e">
        <f>IF(ISNUMBER(INDEX(Данные!$I$1:$IX$303,Данные!$A88,Y$642)),INDEX(Данные!$I$1:$IX$303,Данные!$A88,Y$642)-Данные!$F88+IF($F$8="Использовать поправку",AM426,0),#N/A)</f>
        <v>#N/A</v>
      </c>
      <c r="Z426" s="62" t="str">
        <f t="shared" si="810"/>
        <v/>
      </c>
      <c r="AA426" s="63" t="e">
        <f>IF(ISNUMBER(INDEX(Данные!$I$1:$IX$303,Данные!$A88,AA$642)),INDEX(Данные!$I$1:$IX$303,Данные!$A88,AA$642)-Данные!$E88+IF($F$9="Использовать поправку",AL426,0),#N/A)</f>
        <v>#N/A</v>
      </c>
      <c r="AB426" s="64" t="e">
        <f>IF(ISNUMBER(INDEX(Данные!$I$1:$IX$303,Данные!$A88,AB$642)),INDEX(Данные!$I$1:$IX$303,Данные!$A88,AB$642)-Данные!$F88+IF($F$9="Использовать поправку",AM426,0),#N/A)</f>
        <v>#N/A</v>
      </c>
      <c r="AC426" s="62" t="str">
        <f t="shared" si="811"/>
        <v/>
      </c>
      <c r="AD426" s="63" t="e">
        <f>IF(ISNUMBER(INDEX(Данные!$I$1:$IX$303,Данные!$A88,AD$642)),INDEX(Данные!$I$1:$IX$303,Данные!$A88,AD$642)-Данные!$E88+IF($F$10="Использовать поправку",AL426,0),#N/A)</f>
        <v>#N/A</v>
      </c>
      <c r="AE426" s="64" t="e">
        <f>IF(ISNUMBER(INDEX(Данные!$I$1:$IX$303,Данные!$A88,AE$642)),INDEX(Данные!$I$1:$IX$303,Данные!$A88,AE$642)-Данные!$F88+IF($F$10="Использовать поправку",AM426,0),#N/A)</f>
        <v>#N/A</v>
      </c>
      <c r="AF426" s="62" t="str">
        <f t="shared" si="812"/>
        <v/>
      </c>
      <c r="AG426" s="63" t="e">
        <f>IF(ISNUMBER(INDEX(Данные!$I$1:$IX$303,Данные!$A88,AG$642)),INDEX(Данные!$I$1:$IX$303,Данные!$A88,AG$642)-Данные!$E88+IF($F$11="Использовать поправку",AL426,0),#N/A)</f>
        <v>#N/A</v>
      </c>
      <c r="AH426" s="64" t="e">
        <f>IF(ISNUMBER(INDEX(Данные!$I$1:$IX$303,Данные!$A88,AH$642)),INDEX(Данные!$I$1:$IX$303,Данные!$A88,AH$642)-Данные!$F88+IF($F$11="Использовать поправку",AM426,0),#N/A)</f>
        <v>#N/A</v>
      </c>
      <c r="AI426" s="62" t="str">
        <f t="shared" si="813"/>
        <v/>
      </c>
      <c r="AJ426" s="63" t="e">
        <f>IF(ISNUMBER(INDEX(Данные!$I$1:$IX$303,Данные!$A88,AJ$642)),INDEX(Данные!$I$1:$IX$303,Данные!$A88,AJ$642)-Данные!$E88+IF($F$12="Использовать поправку",AL426,0),#N/A)</f>
        <v>#N/A</v>
      </c>
      <c r="AK426" s="96" t="e">
        <f>IF(ISNUMBER(INDEX(Данные!$I$1:$IX$303,Данные!$A88,AK$642)),INDEX(Данные!$I$1:$IX$303,Данные!$A88,AK$642)-Данные!$F88+IF($F$12="Использовать поправку",AM426,0),#N/A)</f>
        <v>#N/A</v>
      </c>
      <c r="AL426" s="100" t="e">
        <f>INDEX(Данные!$I$1:$IX$303,Данные!$A88,AL$642+4)-INDEX(Данные!$I$1:$IX$303,Данные!$A88,AL$643+4)</f>
        <v>#VALUE!</v>
      </c>
      <c r="AM426" s="101" t="e">
        <f>INDEX(Данные!$I$1:$IX$303,Данные!$A88,AM$642+5)-INDEX(Данные!$I$1:$IX$303,Данные!$A88,AM$643+5)</f>
        <v>#VALUE!</v>
      </c>
      <c r="AO426" s="61">
        <v>42.5</v>
      </c>
      <c r="AP426" s="62" t="str">
        <f t="shared" si="814"/>
        <v/>
      </c>
      <c r="AQ426" s="63" t="e">
        <f>IF(ISNUMBER(INDEX(Данные!$I$1:$IX$303,Данные!$A88,AQ$642)),INDEX(Данные!$I$1:$IX$303,Данные!$A88,AQ$642)-Данные!$G88-AQ$643+IF($F$3="Использовать поправку",BT426,0),#N/A)</f>
        <v>#N/A</v>
      </c>
      <c r="AR426" s="64" t="e">
        <f>IF(ISNUMBER(INDEX(Данные!$I$1:$IX$303,Данные!$A88,AR$642)),INDEX(Данные!$I$1:$IX$303,Данные!$A88,AR$642)-Данные!$H88-AR$643+IF($F$3="Использовать поправку",BU426,0),#N/A)</f>
        <v>#N/A</v>
      </c>
      <c r="AS426" s="62" t="str">
        <f t="shared" si="815"/>
        <v/>
      </c>
      <c r="AT426" s="63" t="e">
        <f>IF(ISNUMBER(INDEX(Данные!$I$1:$IX$303,Данные!$A88,AT$642)),INDEX(Данные!$I$1:$IX$303,Данные!$A88,AT$642)-Данные!$G88-AT$643+IF($F$4="Использовать поправку",BT426,0),#N/A)</f>
        <v>#N/A</v>
      </c>
      <c r="AU426" s="64" t="e">
        <f>IF(ISNUMBER(INDEX(Данные!$I$1:$IX$303,Данные!$A88,AU$642)),INDEX(Данные!$I$1:$IX$303,Данные!$A88,AU$642)-Данные!$H88-AU$643+IF($F$4="Использовать поправку",BU426,0),#N/A)</f>
        <v>#N/A</v>
      </c>
      <c r="AV426" s="62" t="str">
        <f t="shared" si="816"/>
        <v/>
      </c>
      <c r="AW426" s="63" t="e">
        <f>IF(ISNUMBER(INDEX(Данные!$I$1:$IX$303,Данные!$A88,AW$642)),INDEX(Данные!$I$1:$IX$303,Данные!$A88,AW$642)-Данные!$G88-AW$643+IF($F$5="Использовать поправку",BT426,0),#N/A)</f>
        <v>#N/A</v>
      </c>
      <c r="AX426" s="64" t="e">
        <f>IF(ISNUMBER(INDEX(Данные!$I$1:$IX$303,Данные!$A88,AX$642)),INDEX(Данные!$I$1:$IX$303,Данные!$A88,AX$642)-Данные!$H88-AX$643+IF($F$5="Использовать поправку",BU426,0),#N/A)</f>
        <v>#N/A</v>
      </c>
      <c r="AY426" s="62" t="str">
        <f t="shared" si="817"/>
        <v/>
      </c>
      <c r="AZ426" s="63" t="e">
        <f>IF(ISNUMBER(INDEX(Данные!$I$1:$IX$303,Данные!$A88,AZ$642)),INDEX(Данные!$I$1:$IX$303,Данные!$A88,AZ$642)-Данные!$G88-AZ$643+IF($F$6="Использовать поправку",BT426,0),#N/A)</f>
        <v>#N/A</v>
      </c>
      <c r="BA426" s="64" t="e">
        <f>IF(ISNUMBER(INDEX(Данные!$I$1:$IX$303,Данные!$A88,BA$642)),INDEX(Данные!$I$1:$IX$303,Данные!$A88,BA$642)-Данные!$H88-BA$643+IF($F$6="Использовать поправку",BU426,0),#N/A)</f>
        <v>#N/A</v>
      </c>
      <c r="BB426" s="62" t="str">
        <f t="shared" si="818"/>
        <v/>
      </c>
      <c r="BC426" s="63" t="e">
        <f>IF(ISNUMBER(INDEX(Данные!$I$1:$IX$303,Данные!$A88,BC$642)),INDEX(Данные!$I$1:$IX$303,Данные!$A88,BC$642)-Данные!$G88-BC$643+IF($F$7="Использовать поправку",BT426,0),#N/A)</f>
        <v>#N/A</v>
      </c>
      <c r="BD426" s="64" t="e">
        <f>IF(ISNUMBER(INDEX(Данные!$I$1:$IX$303,Данные!$A88,BD$642)),INDEX(Данные!$I$1:$IX$303,Данные!$A88,BD$642)-Данные!$H88-BD$643+IF($F$7="Использовать поправку",BU426,0),#N/A)</f>
        <v>#N/A</v>
      </c>
      <c r="BE426" s="62" t="str">
        <f t="shared" si="819"/>
        <v/>
      </c>
      <c r="BF426" s="63" t="e">
        <f>IF(ISNUMBER(INDEX(Данные!$I$1:$IX$303,Данные!$A88,BF$642)),INDEX(Данные!$I$1:$IX$303,Данные!$A88,BF$642)-Данные!$G88-BF$643+IF($F$8="Использовать поправку",BT426,0),#N/A)</f>
        <v>#N/A</v>
      </c>
      <c r="BG426" s="64" t="e">
        <f>IF(ISNUMBER(INDEX(Данные!$I$1:$IX$303,Данные!$A88,BG$642)),INDEX(Данные!$I$1:$IX$303,Данные!$A88,BG$642)-Данные!$H88-BG$643+IF($F$8="Использовать поправку",BU426,0),#N/A)</f>
        <v>#N/A</v>
      </c>
      <c r="BH426" s="62" t="str">
        <f t="shared" si="820"/>
        <v/>
      </c>
      <c r="BI426" s="63" t="e">
        <f>IF(ISNUMBER(INDEX(Данные!$I$1:$IX$303,Данные!$A88,BI$642)),INDEX(Данные!$I$1:$IX$303,Данные!$A88,BI$642)-Данные!$G88-BI$643+IF($F$9="Использовать поправку",BT426,0),#N/A)</f>
        <v>#N/A</v>
      </c>
      <c r="BJ426" s="64" t="e">
        <f>IF(ISNUMBER(INDEX(Данные!$I$1:$IX$303,Данные!$A88,BJ$642)),INDEX(Данные!$I$1:$IX$303,Данные!$A88,BJ$642)-Данные!$H88-BJ$643+IF($F$9="Использовать поправку",BU426,0),#N/A)</f>
        <v>#N/A</v>
      </c>
      <c r="BK426" s="62" t="str">
        <f t="shared" si="821"/>
        <v/>
      </c>
      <c r="BL426" s="63" t="e">
        <f>IF(ISNUMBER(INDEX(Данные!$I$1:$IX$303,Данные!$A88,BL$642)),INDEX(Данные!$I$1:$IX$303,Данные!$A88,BL$642)-Данные!$G88-BL$643+IF($F$10="Использовать поправку",BT426,0),#N/A)</f>
        <v>#N/A</v>
      </c>
      <c r="BM426" s="64" t="e">
        <f>IF(ISNUMBER(INDEX(Данные!$I$1:$IX$303,Данные!$A88,BM$642)),INDEX(Данные!$I$1:$IX$303,Данные!$A88,BM$642)-Данные!$H88-BM$643+IF($F$10="Использовать поправку",BU426,0),#N/A)</f>
        <v>#N/A</v>
      </c>
      <c r="BN426" s="62" t="str">
        <f t="shared" si="822"/>
        <v/>
      </c>
      <c r="BO426" s="63" t="e">
        <f>IF(ISNUMBER(INDEX(Данные!$I$1:$IX$303,Данные!$A88,BO$642)),INDEX(Данные!$I$1:$IX$303,Данные!$A88,BO$642)-Данные!$G88-BO$643+IF($F$11="Использовать поправку",BT426,0),#N/A)</f>
        <v>#N/A</v>
      </c>
      <c r="BP426" s="64" t="e">
        <f>IF(ISNUMBER(INDEX(Данные!$I$1:$IX$303,Данные!$A88,BP$642)),INDEX(Данные!$I$1:$IX$303,Данные!$A88,BP$642)-Данные!$H88-BP$643+IF($F$11="Использовать поправку",BU426,0),#N/A)</f>
        <v>#N/A</v>
      </c>
      <c r="BQ426" s="62" t="str">
        <f t="shared" si="823"/>
        <v/>
      </c>
      <c r="BR426" s="63" t="e">
        <f>IF(ISNUMBER(INDEX(Данные!$I$1:$IX$303,Данные!$A88,BR$642)),INDEX(Данные!$I$1:$IX$303,Данные!$A88,BR$642)-Данные!$G88-BR$643+IF($F$12="Использовать поправку",BT426,0),#N/A)</f>
        <v>#N/A</v>
      </c>
      <c r="BS426" s="64" t="e">
        <f>IF(ISNUMBER(INDEX(Данные!$I$1:$IX$303,Данные!$A88,BS$642)),INDEX(Данные!$I$1:$IX$303,Данные!$A88,BS$642)-Данные!$H88-BS$643+IF($F$12="Использовать поправку",BU426,0),#N/A)</f>
        <v>#N/A</v>
      </c>
      <c r="BT426" s="100" t="e">
        <f>INDEX(Данные!$I$1:$IX$303,Данные!$A88,BT$642+8)-INDEX(Данные!$I$1:$IX$303,Данные!$A88,BT$643+8)</f>
        <v>#VALUE!</v>
      </c>
      <c r="BU426" s="101" t="e">
        <f>INDEX(Данные!$I$1:$IX$303,Данные!$A88,BU$642+9)-INDEX(Данные!$I$1:$IX$303,Данные!$A88,BU$643+9)</f>
        <v>#VALUE!</v>
      </c>
    </row>
    <row r="427" spans="7:73" x14ac:dyDescent="0.25">
      <c r="G427" s="61">
        <v>43</v>
      </c>
      <c r="H427" s="62" t="str">
        <f t="shared" si="804"/>
        <v/>
      </c>
      <c r="I427" s="63" t="e">
        <f>IF(ISNUMBER(INDEX(Данные!$I$1:$IX$303,Данные!$A89,I$642)),INDEX(Данные!$I$1:$IX$303,Данные!$A89,I$642)-Данные!$E89+IF($F$3="Использовать поправку",AL427,0),#N/A)</f>
        <v>#N/A</v>
      </c>
      <c r="J427" s="64" t="e">
        <f>IF(ISNUMBER(INDEX(Данные!$I$1:$IX$303,Данные!$A89,J$642)),INDEX(Данные!$I$1:$IX$303,Данные!$A89,J$642)-Данные!$F89+IF($F$3="Использовать поправку",AM427,0),#N/A)</f>
        <v>#N/A</v>
      </c>
      <c r="K427" s="62" t="str">
        <f t="shared" si="805"/>
        <v/>
      </c>
      <c r="L427" s="63" t="e">
        <f>IF(ISNUMBER(INDEX(Данные!$I$1:$IX$303,Данные!$A89,L$642)),INDEX(Данные!$I$1:$IX$303,Данные!$A89,L$642)-Данные!$E89+IF($F$4="Использовать поправку",AL427,0),#N/A)</f>
        <v>#N/A</v>
      </c>
      <c r="M427" s="64" t="e">
        <f>IF(ISNUMBER(INDEX(Данные!$I$1:$IX$303,Данные!$A89,M$642)),INDEX(Данные!$I$1:$IX$303,Данные!$A89,M$642)-Данные!$F89+IF($F$4="Использовать поправку",AM427,0),#N/A)</f>
        <v>#N/A</v>
      </c>
      <c r="N427" s="62" t="str">
        <f t="shared" si="806"/>
        <v/>
      </c>
      <c r="O427" s="63" t="e">
        <f>IF(ISNUMBER(INDEX(Данные!$I$1:$IX$303,Данные!$A89,O$642)),INDEX(Данные!$I$1:$IX$303,Данные!$A89,O$642)-Данные!$E89+IF($F$5="Использовать поправку",AL427,0),#N/A)</f>
        <v>#N/A</v>
      </c>
      <c r="P427" s="64" t="e">
        <f>IF(ISNUMBER(INDEX(Данные!$I$1:$IX$303,Данные!$A89,P$642)),INDEX(Данные!$I$1:$IX$303,Данные!$A89,P$642)-Данные!$F89+IF($F$5="Использовать поправку",AM427,0),#N/A)</f>
        <v>#N/A</v>
      </c>
      <c r="Q427" s="62" t="str">
        <f t="shared" si="807"/>
        <v/>
      </c>
      <c r="R427" s="63" t="e">
        <f>IF(ISNUMBER(INDEX(Данные!$I$1:$IX$303,Данные!$A89,R$642)),INDEX(Данные!$I$1:$IX$303,Данные!$A89,R$642)-Данные!$E89+IF($F$6="Использовать поправку",AL427,0),#N/A)</f>
        <v>#N/A</v>
      </c>
      <c r="S427" s="64" t="e">
        <f>IF(ISNUMBER(INDEX(Данные!$I$1:$IX$303,Данные!$A89,S$642)),INDEX(Данные!$I$1:$IX$303,Данные!$A89,S$642)-Данные!$F89+IF($F$6="Использовать поправку",AM427,0),#N/A)</f>
        <v>#N/A</v>
      </c>
      <c r="T427" s="62" t="str">
        <f t="shared" si="808"/>
        <v/>
      </c>
      <c r="U427" s="63" t="e">
        <f>IF(ISNUMBER(INDEX(Данные!$I$1:$IX$303,Данные!$A89,U$642)),INDEX(Данные!$I$1:$IX$303,Данные!$A89,U$642)-Данные!$E89+IF($F$7="Использовать поправку",AL427,0),#N/A)</f>
        <v>#N/A</v>
      </c>
      <c r="V427" s="64" t="e">
        <f>IF(ISNUMBER(INDEX(Данные!$I$1:$IX$303,Данные!$A89,V$642)),INDEX(Данные!$I$1:$IX$303,Данные!$A89,V$642)-Данные!$F89+IF($F$7="Использовать поправку",AM427,0),#N/A)</f>
        <v>#N/A</v>
      </c>
      <c r="W427" s="62" t="str">
        <f t="shared" si="809"/>
        <v/>
      </c>
      <c r="X427" s="63" t="e">
        <f>IF(ISNUMBER(INDEX(Данные!$I$1:$IX$303,Данные!$A89,X$642)),INDEX(Данные!$I$1:$IX$303,Данные!$A89,X$642)-Данные!$E89+IF($F$8="Использовать поправку",AL427,0),#N/A)</f>
        <v>#N/A</v>
      </c>
      <c r="Y427" s="64" t="e">
        <f>IF(ISNUMBER(INDEX(Данные!$I$1:$IX$303,Данные!$A89,Y$642)),INDEX(Данные!$I$1:$IX$303,Данные!$A89,Y$642)-Данные!$F89+IF($F$8="Использовать поправку",AM427,0),#N/A)</f>
        <v>#N/A</v>
      </c>
      <c r="Z427" s="62" t="str">
        <f t="shared" si="810"/>
        <v/>
      </c>
      <c r="AA427" s="63" t="e">
        <f>IF(ISNUMBER(INDEX(Данные!$I$1:$IX$303,Данные!$A89,AA$642)),INDEX(Данные!$I$1:$IX$303,Данные!$A89,AA$642)-Данные!$E89+IF($F$9="Использовать поправку",AL427,0),#N/A)</f>
        <v>#N/A</v>
      </c>
      <c r="AB427" s="64" t="e">
        <f>IF(ISNUMBER(INDEX(Данные!$I$1:$IX$303,Данные!$A89,AB$642)),INDEX(Данные!$I$1:$IX$303,Данные!$A89,AB$642)-Данные!$F89+IF($F$9="Использовать поправку",AM427,0),#N/A)</f>
        <v>#N/A</v>
      </c>
      <c r="AC427" s="62" t="str">
        <f t="shared" si="811"/>
        <v/>
      </c>
      <c r="AD427" s="63" t="e">
        <f>IF(ISNUMBER(INDEX(Данные!$I$1:$IX$303,Данные!$A89,AD$642)),INDEX(Данные!$I$1:$IX$303,Данные!$A89,AD$642)-Данные!$E89+IF($F$10="Использовать поправку",AL427,0),#N/A)</f>
        <v>#N/A</v>
      </c>
      <c r="AE427" s="64" t="e">
        <f>IF(ISNUMBER(INDEX(Данные!$I$1:$IX$303,Данные!$A89,AE$642)),INDEX(Данные!$I$1:$IX$303,Данные!$A89,AE$642)-Данные!$F89+IF($F$10="Использовать поправку",AM427,0),#N/A)</f>
        <v>#N/A</v>
      </c>
      <c r="AF427" s="62" t="str">
        <f t="shared" si="812"/>
        <v/>
      </c>
      <c r="AG427" s="63" t="e">
        <f>IF(ISNUMBER(INDEX(Данные!$I$1:$IX$303,Данные!$A89,AG$642)),INDEX(Данные!$I$1:$IX$303,Данные!$A89,AG$642)-Данные!$E89+IF($F$11="Использовать поправку",AL427,0),#N/A)</f>
        <v>#N/A</v>
      </c>
      <c r="AH427" s="64" t="e">
        <f>IF(ISNUMBER(INDEX(Данные!$I$1:$IX$303,Данные!$A89,AH$642)),INDEX(Данные!$I$1:$IX$303,Данные!$A89,AH$642)-Данные!$F89+IF($F$11="Использовать поправку",AM427,0),#N/A)</f>
        <v>#N/A</v>
      </c>
      <c r="AI427" s="62" t="str">
        <f t="shared" si="813"/>
        <v/>
      </c>
      <c r="AJ427" s="63" t="e">
        <f>IF(ISNUMBER(INDEX(Данные!$I$1:$IX$303,Данные!$A89,AJ$642)),INDEX(Данные!$I$1:$IX$303,Данные!$A89,AJ$642)-Данные!$E89+IF($F$12="Использовать поправку",AL427,0),#N/A)</f>
        <v>#N/A</v>
      </c>
      <c r="AK427" s="96" t="e">
        <f>IF(ISNUMBER(INDEX(Данные!$I$1:$IX$303,Данные!$A89,AK$642)),INDEX(Данные!$I$1:$IX$303,Данные!$A89,AK$642)-Данные!$F89+IF($F$12="Использовать поправку",AM427,0),#N/A)</f>
        <v>#N/A</v>
      </c>
      <c r="AL427" s="100" t="e">
        <f>INDEX(Данные!$I$1:$IX$303,Данные!$A89,AL$642+4)-INDEX(Данные!$I$1:$IX$303,Данные!$A89,AL$643+4)</f>
        <v>#VALUE!</v>
      </c>
      <c r="AM427" s="101" t="e">
        <f>INDEX(Данные!$I$1:$IX$303,Данные!$A89,AM$642+5)-INDEX(Данные!$I$1:$IX$303,Данные!$A89,AM$643+5)</f>
        <v>#VALUE!</v>
      </c>
      <c r="AO427" s="61">
        <v>43</v>
      </c>
      <c r="AP427" s="62" t="str">
        <f t="shared" si="814"/>
        <v/>
      </c>
      <c r="AQ427" s="63" t="e">
        <f>IF(ISNUMBER(INDEX(Данные!$I$1:$IX$303,Данные!$A89,AQ$642)),INDEX(Данные!$I$1:$IX$303,Данные!$A89,AQ$642)-Данные!$G89-AQ$643+IF($F$3="Использовать поправку",BT427,0),#N/A)</f>
        <v>#N/A</v>
      </c>
      <c r="AR427" s="64" t="e">
        <f>IF(ISNUMBER(INDEX(Данные!$I$1:$IX$303,Данные!$A89,AR$642)),INDEX(Данные!$I$1:$IX$303,Данные!$A89,AR$642)-Данные!$H89-AR$643+IF($F$3="Использовать поправку",BU427,0),#N/A)</f>
        <v>#N/A</v>
      </c>
      <c r="AS427" s="62" t="str">
        <f t="shared" si="815"/>
        <v/>
      </c>
      <c r="AT427" s="63" t="e">
        <f>IF(ISNUMBER(INDEX(Данные!$I$1:$IX$303,Данные!$A89,AT$642)),INDEX(Данные!$I$1:$IX$303,Данные!$A89,AT$642)-Данные!$G89-AT$643+IF($F$4="Использовать поправку",BT427,0),#N/A)</f>
        <v>#N/A</v>
      </c>
      <c r="AU427" s="64" t="e">
        <f>IF(ISNUMBER(INDEX(Данные!$I$1:$IX$303,Данные!$A89,AU$642)),INDEX(Данные!$I$1:$IX$303,Данные!$A89,AU$642)-Данные!$H89-AU$643+IF($F$4="Использовать поправку",BU427,0),#N/A)</f>
        <v>#N/A</v>
      </c>
      <c r="AV427" s="62" t="str">
        <f t="shared" si="816"/>
        <v/>
      </c>
      <c r="AW427" s="63" t="e">
        <f>IF(ISNUMBER(INDEX(Данные!$I$1:$IX$303,Данные!$A89,AW$642)),INDEX(Данные!$I$1:$IX$303,Данные!$A89,AW$642)-Данные!$G89-AW$643+IF($F$5="Использовать поправку",BT427,0),#N/A)</f>
        <v>#N/A</v>
      </c>
      <c r="AX427" s="64" t="e">
        <f>IF(ISNUMBER(INDEX(Данные!$I$1:$IX$303,Данные!$A89,AX$642)),INDEX(Данные!$I$1:$IX$303,Данные!$A89,AX$642)-Данные!$H89-AX$643+IF($F$5="Использовать поправку",BU427,0),#N/A)</f>
        <v>#N/A</v>
      </c>
      <c r="AY427" s="62" t="str">
        <f t="shared" si="817"/>
        <v/>
      </c>
      <c r="AZ427" s="63" t="e">
        <f>IF(ISNUMBER(INDEX(Данные!$I$1:$IX$303,Данные!$A89,AZ$642)),INDEX(Данные!$I$1:$IX$303,Данные!$A89,AZ$642)-Данные!$G89-AZ$643+IF($F$6="Использовать поправку",BT427,0),#N/A)</f>
        <v>#N/A</v>
      </c>
      <c r="BA427" s="64" t="e">
        <f>IF(ISNUMBER(INDEX(Данные!$I$1:$IX$303,Данные!$A89,BA$642)),INDEX(Данные!$I$1:$IX$303,Данные!$A89,BA$642)-Данные!$H89-BA$643+IF($F$6="Использовать поправку",BU427,0),#N/A)</f>
        <v>#N/A</v>
      </c>
      <c r="BB427" s="62" t="str">
        <f t="shared" si="818"/>
        <v/>
      </c>
      <c r="BC427" s="63" t="e">
        <f>IF(ISNUMBER(INDEX(Данные!$I$1:$IX$303,Данные!$A89,BC$642)),INDEX(Данные!$I$1:$IX$303,Данные!$A89,BC$642)-Данные!$G89-BC$643+IF($F$7="Использовать поправку",BT427,0),#N/A)</f>
        <v>#N/A</v>
      </c>
      <c r="BD427" s="64" t="e">
        <f>IF(ISNUMBER(INDEX(Данные!$I$1:$IX$303,Данные!$A89,BD$642)),INDEX(Данные!$I$1:$IX$303,Данные!$A89,BD$642)-Данные!$H89-BD$643+IF($F$7="Использовать поправку",BU427,0),#N/A)</f>
        <v>#N/A</v>
      </c>
      <c r="BE427" s="62" t="str">
        <f t="shared" si="819"/>
        <v/>
      </c>
      <c r="BF427" s="63" t="e">
        <f>IF(ISNUMBER(INDEX(Данные!$I$1:$IX$303,Данные!$A89,BF$642)),INDEX(Данные!$I$1:$IX$303,Данные!$A89,BF$642)-Данные!$G89-BF$643+IF($F$8="Использовать поправку",BT427,0),#N/A)</f>
        <v>#N/A</v>
      </c>
      <c r="BG427" s="64" t="e">
        <f>IF(ISNUMBER(INDEX(Данные!$I$1:$IX$303,Данные!$A89,BG$642)),INDEX(Данные!$I$1:$IX$303,Данные!$A89,BG$642)-Данные!$H89-BG$643+IF($F$8="Использовать поправку",BU427,0),#N/A)</f>
        <v>#N/A</v>
      </c>
      <c r="BH427" s="62" t="str">
        <f t="shared" si="820"/>
        <v/>
      </c>
      <c r="BI427" s="63" t="e">
        <f>IF(ISNUMBER(INDEX(Данные!$I$1:$IX$303,Данные!$A89,BI$642)),INDEX(Данные!$I$1:$IX$303,Данные!$A89,BI$642)-Данные!$G89-BI$643+IF($F$9="Использовать поправку",BT427,0),#N/A)</f>
        <v>#N/A</v>
      </c>
      <c r="BJ427" s="64" t="e">
        <f>IF(ISNUMBER(INDEX(Данные!$I$1:$IX$303,Данные!$A89,BJ$642)),INDEX(Данные!$I$1:$IX$303,Данные!$A89,BJ$642)-Данные!$H89-BJ$643+IF($F$9="Использовать поправку",BU427,0),#N/A)</f>
        <v>#N/A</v>
      </c>
      <c r="BK427" s="62" t="str">
        <f t="shared" si="821"/>
        <v/>
      </c>
      <c r="BL427" s="63" t="e">
        <f>IF(ISNUMBER(INDEX(Данные!$I$1:$IX$303,Данные!$A89,BL$642)),INDEX(Данные!$I$1:$IX$303,Данные!$A89,BL$642)-Данные!$G89-BL$643+IF($F$10="Использовать поправку",BT427,0),#N/A)</f>
        <v>#N/A</v>
      </c>
      <c r="BM427" s="64" t="e">
        <f>IF(ISNUMBER(INDEX(Данные!$I$1:$IX$303,Данные!$A89,BM$642)),INDEX(Данные!$I$1:$IX$303,Данные!$A89,BM$642)-Данные!$H89-BM$643+IF($F$10="Использовать поправку",BU427,0),#N/A)</f>
        <v>#N/A</v>
      </c>
      <c r="BN427" s="62" t="str">
        <f t="shared" si="822"/>
        <v/>
      </c>
      <c r="BO427" s="63" t="e">
        <f>IF(ISNUMBER(INDEX(Данные!$I$1:$IX$303,Данные!$A89,BO$642)),INDEX(Данные!$I$1:$IX$303,Данные!$A89,BO$642)-Данные!$G89-BO$643+IF($F$11="Использовать поправку",BT427,0),#N/A)</f>
        <v>#N/A</v>
      </c>
      <c r="BP427" s="64" t="e">
        <f>IF(ISNUMBER(INDEX(Данные!$I$1:$IX$303,Данные!$A89,BP$642)),INDEX(Данные!$I$1:$IX$303,Данные!$A89,BP$642)-Данные!$H89-BP$643+IF($F$11="Использовать поправку",BU427,0),#N/A)</f>
        <v>#N/A</v>
      </c>
      <c r="BQ427" s="62" t="str">
        <f t="shared" si="823"/>
        <v/>
      </c>
      <c r="BR427" s="63" t="e">
        <f>IF(ISNUMBER(INDEX(Данные!$I$1:$IX$303,Данные!$A89,BR$642)),INDEX(Данные!$I$1:$IX$303,Данные!$A89,BR$642)-Данные!$G89-BR$643+IF($F$12="Использовать поправку",BT427,0),#N/A)</f>
        <v>#N/A</v>
      </c>
      <c r="BS427" s="64" t="e">
        <f>IF(ISNUMBER(INDEX(Данные!$I$1:$IX$303,Данные!$A89,BS$642)),INDEX(Данные!$I$1:$IX$303,Данные!$A89,BS$642)-Данные!$H89-BS$643+IF($F$12="Использовать поправку",BU427,0),#N/A)</f>
        <v>#N/A</v>
      </c>
      <c r="BT427" s="100" t="e">
        <f>INDEX(Данные!$I$1:$IX$303,Данные!$A89,BT$642+8)-INDEX(Данные!$I$1:$IX$303,Данные!$A89,BT$643+8)</f>
        <v>#VALUE!</v>
      </c>
      <c r="BU427" s="101" t="e">
        <f>INDEX(Данные!$I$1:$IX$303,Данные!$A89,BU$642+9)-INDEX(Данные!$I$1:$IX$303,Данные!$A89,BU$643+9)</f>
        <v>#VALUE!</v>
      </c>
    </row>
    <row r="428" spans="7:73" x14ac:dyDescent="0.25">
      <c r="G428" s="61">
        <v>43.5</v>
      </c>
      <c r="H428" s="62" t="str">
        <f t="shared" si="804"/>
        <v/>
      </c>
      <c r="I428" s="63" t="e">
        <f>IF(ISNUMBER(INDEX(Данные!$I$1:$IX$303,Данные!$A90,I$642)),INDEX(Данные!$I$1:$IX$303,Данные!$A90,I$642)-Данные!$E90+IF($F$3="Использовать поправку",AL428,0),#N/A)</f>
        <v>#N/A</v>
      </c>
      <c r="J428" s="64" t="e">
        <f>IF(ISNUMBER(INDEX(Данные!$I$1:$IX$303,Данные!$A90,J$642)),INDEX(Данные!$I$1:$IX$303,Данные!$A90,J$642)-Данные!$F90+IF($F$3="Использовать поправку",AM428,0),#N/A)</f>
        <v>#N/A</v>
      </c>
      <c r="K428" s="62" t="str">
        <f t="shared" si="805"/>
        <v/>
      </c>
      <c r="L428" s="63" t="e">
        <f>IF(ISNUMBER(INDEX(Данные!$I$1:$IX$303,Данные!$A90,L$642)),INDEX(Данные!$I$1:$IX$303,Данные!$A90,L$642)-Данные!$E90+IF($F$4="Использовать поправку",AL428,0),#N/A)</f>
        <v>#N/A</v>
      </c>
      <c r="M428" s="64" t="e">
        <f>IF(ISNUMBER(INDEX(Данные!$I$1:$IX$303,Данные!$A90,M$642)),INDEX(Данные!$I$1:$IX$303,Данные!$A90,M$642)-Данные!$F90+IF($F$4="Использовать поправку",AM428,0),#N/A)</f>
        <v>#N/A</v>
      </c>
      <c r="N428" s="62" t="str">
        <f t="shared" si="806"/>
        <v/>
      </c>
      <c r="O428" s="63" t="e">
        <f>IF(ISNUMBER(INDEX(Данные!$I$1:$IX$303,Данные!$A90,O$642)),INDEX(Данные!$I$1:$IX$303,Данные!$A90,O$642)-Данные!$E90+IF($F$5="Использовать поправку",AL428,0),#N/A)</f>
        <v>#N/A</v>
      </c>
      <c r="P428" s="64" t="e">
        <f>IF(ISNUMBER(INDEX(Данные!$I$1:$IX$303,Данные!$A90,P$642)),INDEX(Данные!$I$1:$IX$303,Данные!$A90,P$642)-Данные!$F90+IF($F$5="Использовать поправку",AM428,0),#N/A)</f>
        <v>#N/A</v>
      </c>
      <c r="Q428" s="62" t="str">
        <f t="shared" si="807"/>
        <v/>
      </c>
      <c r="R428" s="63" t="e">
        <f>IF(ISNUMBER(INDEX(Данные!$I$1:$IX$303,Данные!$A90,R$642)),INDEX(Данные!$I$1:$IX$303,Данные!$A90,R$642)-Данные!$E90+IF($F$6="Использовать поправку",AL428,0),#N/A)</f>
        <v>#N/A</v>
      </c>
      <c r="S428" s="64" t="e">
        <f>IF(ISNUMBER(INDEX(Данные!$I$1:$IX$303,Данные!$A90,S$642)),INDEX(Данные!$I$1:$IX$303,Данные!$A90,S$642)-Данные!$F90+IF($F$6="Использовать поправку",AM428,0),#N/A)</f>
        <v>#N/A</v>
      </c>
      <c r="T428" s="62" t="str">
        <f t="shared" si="808"/>
        <v/>
      </c>
      <c r="U428" s="63" t="e">
        <f>IF(ISNUMBER(INDEX(Данные!$I$1:$IX$303,Данные!$A90,U$642)),INDEX(Данные!$I$1:$IX$303,Данные!$A90,U$642)-Данные!$E90+IF($F$7="Использовать поправку",AL428,0),#N/A)</f>
        <v>#N/A</v>
      </c>
      <c r="V428" s="64" t="e">
        <f>IF(ISNUMBER(INDEX(Данные!$I$1:$IX$303,Данные!$A90,V$642)),INDEX(Данные!$I$1:$IX$303,Данные!$A90,V$642)-Данные!$F90+IF($F$7="Использовать поправку",AM428,0),#N/A)</f>
        <v>#N/A</v>
      </c>
      <c r="W428" s="62" t="str">
        <f t="shared" si="809"/>
        <v/>
      </c>
      <c r="X428" s="63" t="e">
        <f>IF(ISNUMBER(INDEX(Данные!$I$1:$IX$303,Данные!$A90,X$642)),INDEX(Данные!$I$1:$IX$303,Данные!$A90,X$642)-Данные!$E90+IF($F$8="Использовать поправку",AL428,0),#N/A)</f>
        <v>#N/A</v>
      </c>
      <c r="Y428" s="64" t="e">
        <f>IF(ISNUMBER(INDEX(Данные!$I$1:$IX$303,Данные!$A90,Y$642)),INDEX(Данные!$I$1:$IX$303,Данные!$A90,Y$642)-Данные!$F90+IF($F$8="Использовать поправку",AM428,0),#N/A)</f>
        <v>#N/A</v>
      </c>
      <c r="Z428" s="62" t="str">
        <f t="shared" si="810"/>
        <v/>
      </c>
      <c r="AA428" s="63" t="e">
        <f>IF(ISNUMBER(INDEX(Данные!$I$1:$IX$303,Данные!$A90,AA$642)),INDEX(Данные!$I$1:$IX$303,Данные!$A90,AA$642)-Данные!$E90+IF($F$9="Использовать поправку",AL428,0),#N/A)</f>
        <v>#N/A</v>
      </c>
      <c r="AB428" s="64" t="e">
        <f>IF(ISNUMBER(INDEX(Данные!$I$1:$IX$303,Данные!$A90,AB$642)),INDEX(Данные!$I$1:$IX$303,Данные!$A90,AB$642)-Данные!$F90+IF($F$9="Использовать поправку",AM428,0),#N/A)</f>
        <v>#N/A</v>
      </c>
      <c r="AC428" s="62" t="str">
        <f t="shared" si="811"/>
        <v/>
      </c>
      <c r="AD428" s="63" t="e">
        <f>IF(ISNUMBER(INDEX(Данные!$I$1:$IX$303,Данные!$A90,AD$642)),INDEX(Данные!$I$1:$IX$303,Данные!$A90,AD$642)-Данные!$E90+IF($F$10="Использовать поправку",AL428,0),#N/A)</f>
        <v>#N/A</v>
      </c>
      <c r="AE428" s="64" t="e">
        <f>IF(ISNUMBER(INDEX(Данные!$I$1:$IX$303,Данные!$A90,AE$642)),INDEX(Данные!$I$1:$IX$303,Данные!$A90,AE$642)-Данные!$F90+IF($F$10="Использовать поправку",AM428,0),#N/A)</f>
        <v>#N/A</v>
      </c>
      <c r="AF428" s="62" t="str">
        <f t="shared" si="812"/>
        <v/>
      </c>
      <c r="AG428" s="63" t="e">
        <f>IF(ISNUMBER(INDEX(Данные!$I$1:$IX$303,Данные!$A90,AG$642)),INDEX(Данные!$I$1:$IX$303,Данные!$A90,AG$642)-Данные!$E90+IF($F$11="Использовать поправку",AL428,0),#N/A)</f>
        <v>#N/A</v>
      </c>
      <c r="AH428" s="64" t="e">
        <f>IF(ISNUMBER(INDEX(Данные!$I$1:$IX$303,Данные!$A90,AH$642)),INDEX(Данные!$I$1:$IX$303,Данные!$A90,AH$642)-Данные!$F90+IF($F$11="Использовать поправку",AM428,0),#N/A)</f>
        <v>#N/A</v>
      </c>
      <c r="AI428" s="62" t="str">
        <f t="shared" si="813"/>
        <v/>
      </c>
      <c r="AJ428" s="63" t="e">
        <f>IF(ISNUMBER(INDEX(Данные!$I$1:$IX$303,Данные!$A90,AJ$642)),INDEX(Данные!$I$1:$IX$303,Данные!$A90,AJ$642)-Данные!$E90+IF($F$12="Использовать поправку",AL428,0),#N/A)</f>
        <v>#N/A</v>
      </c>
      <c r="AK428" s="96" t="e">
        <f>IF(ISNUMBER(INDEX(Данные!$I$1:$IX$303,Данные!$A90,AK$642)),INDEX(Данные!$I$1:$IX$303,Данные!$A90,AK$642)-Данные!$F90+IF($F$12="Использовать поправку",AM428,0),#N/A)</f>
        <v>#N/A</v>
      </c>
      <c r="AL428" s="100" t="e">
        <f>INDEX(Данные!$I$1:$IX$303,Данные!$A90,AL$642+4)-INDEX(Данные!$I$1:$IX$303,Данные!$A90,AL$643+4)</f>
        <v>#VALUE!</v>
      </c>
      <c r="AM428" s="101" t="e">
        <f>INDEX(Данные!$I$1:$IX$303,Данные!$A90,AM$642+5)-INDEX(Данные!$I$1:$IX$303,Данные!$A90,AM$643+5)</f>
        <v>#VALUE!</v>
      </c>
      <c r="AO428" s="61">
        <v>43.5</v>
      </c>
      <c r="AP428" s="62" t="str">
        <f t="shared" si="814"/>
        <v/>
      </c>
      <c r="AQ428" s="63" t="e">
        <f>IF(ISNUMBER(INDEX(Данные!$I$1:$IX$303,Данные!$A90,AQ$642)),INDEX(Данные!$I$1:$IX$303,Данные!$A90,AQ$642)-Данные!$G90-AQ$643+IF($F$3="Использовать поправку",BT428,0),#N/A)</f>
        <v>#N/A</v>
      </c>
      <c r="AR428" s="64" t="e">
        <f>IF(ISNUMBER(INDEX(Данные!$I$1:$IX$303,Данные!$A90,AR$642)),INDEX(Данные!$I$1:$IX$303,Данные!$A90,AR$642)-Данные!$H90-AR$643+IF($F$3="Использовать поправку",BU428,0),#N/A)</f>
        <v>#N/A</v>
      </c>
      <c r="AS428" s="62" t="str">
        <f t="shared" si="815"/>
        <v/>
      </c>
      <c r="AT428" s="63" t="e">
        <f>IF(ISNUMBER(INDEX(Данные!$I$1:$IX$303,Данные!$A90,AT$642)),INDEX(Данные!$I$1:$IX$303,Данные!$A90,AT$642)-Данные!$G90-AT$643+IF($F$4="Использовать поправку",BT428,0),#N/A)</f>
        <v>#N/A</v>
      </c>
      <c r="AU428" s="64" t="e">
        <f>IF(ISNUMBER(INDEX(Данные!$I$1:$IX$303,Данные!$A90,AU$642)),INDEX(Данные!$I$1:$IX$303,Данные!$A90,AU$642)-Данные!$H90-AU$643+IF($F$4="Использовать поправку",BU428,0),#N/A)</f>
        <v>#N/A</v>
      </c>
      <c r="AV428" s="62" t="str">
        <f t="shared" si="816"/>
        <v/>
      </c>
      <c r="AW428" s="63" t="e">
        <f>IF(ISNUMBER(INDEX(Данные!$I$1:$IX$303,Данные!$A90,AW$642)),INDEX(Данные!$I$1:$IX$303,Данные!$A90,AW$642)-Данные!$G90-AW$643+IF($F$5="Использовать поправку",BT428,0),#N/A)</f>
        <v>#N/A</v>
      </c>
      <c r="AX428" s="64" t="e">
        <f>IF(ISNUMBER(INDEX(Данные!$I$1:$IX$303,Данные!$A90,AX$642)),INDEX(Данные!$I$1:$IX$303,Данные!$A90,AX$642)-Данные!$H90-AX$643+IF($F$5="Использовать поправку",BU428,0),#N/A)</f>
        <v>#N/A</v>
      </c>
      <c r="AY428" s="62" t="str">
        <f t="shared" si="817"/>
        <v/>
      </c>
      <c r="AZ428" s="63" t="e">
        <f>IF(ISNUMBER(INDEX(Данные!$I$1:$IX$303,Данные!$A90,AZ$642)),INDEX(Данные!$I$1:$IX$303,Данные!$A90,AZ$642)-Данные!$G90-AZ$643+IF($F$6="Использовать поправку",BT428,0),#N/A)</f>
        <v>#N/A</v>
      </c>
      <c r="BA428" s="64" t="e">
        <f>IF(ISNUMBER(INDEX(Данные!$I$1:$IX$303,Данные!$A90,BA$642)),INDEX(Данные!$I$1:$IX$303,Данные!$A90,BA$642)-Данные!$H90-BA$643+IF($F$6="Использовать поправку",BU428,0),#N/A)</f>
        <v>#N/A</v>
      </c>
      <c r="BB428" s="62" t="str">
        <f t="shared" si="818"/>
        <v/>
      </c>
      <c r="BC428" s="63" t="e">
        <f>IF(ISNUMBER(INDEX(Данные!$I$1:$IX$303,Данные!$A90,BC$642)),INDEX(Данные!$I$1:$IX$303,Данные!$A90,BC$642)-Данные!$G90-BC$643+IF($F$7="Использовать поправку",BT428,0),#N/A)</f>
        <v>#N/A</v>
      </c>
      <c r="BD428" s="64" t="e">
        <f>IF(ISNUMBER(INDEX(Данные!$I$1:$IX$303,Данные!$A90,BD$642)),INDEX(Данные!$I$1:$IX$303,Данные!$A90,BD$642)-Данные!$H90-BD$643+IF($F$7="Использовать поправку",BU428,0),#N/A)</f>
        <v>#N/A</v>
      </c>
      <c r="BE428" s="62" t="str">
        <f t="shared" si="819"/>
        <v/>
      </c>
      <c r="BF428" s="63" t="e">
        <f>IF(ISNUMBER(INDEX(Данные!$I$1:$IX$303,Данные!$A90,BF$642)),INDEX(Данные!$I$1:$IX$303,Данные!$A90,BF$642)-Данные!$G90-BF$643+IF($F$8="Использовать поправку",BT428,0),#N/A)</f>
        <v>#N/A</v>
      </c>
      <c r="BG428" s="64" t="e">
        <f>IF(ISNUMBER(INDEX(Данные!$I$1:$IX$303,Данные!$A90,BG$642)),INDEX(Данные!$I$1:$IX$303,Данные!$A90,BG$642)-Данные!$H90-BG$643+IF($F$8="Использовать поправку",BU428,0),#N/A)</f>
        <v>#N/A</v>
      </c>
      <c r="BH428" s="62" t="str">
        <f t="shared" si="820"/>
        <v/>
      </c>
      <c r="BI428" s="63" t="e">
        <f>IF(ISNUMBER(INDEX(Данные!$I$1:$IX$303,Данные!$A90,BI$642)),INDEX(Данные!$I$1:$IX$303,Данные!$A90,BI$642)-Данные!$G90-BI$643+IF($F$9="Использовать поправку",BT428,0),#N/A)</f>
        <v>#N/A</v>
      </c>
      <c r="BJ428" s="64" t="e">
        <f>IF(ISNUMBER(INDEX(Данные!$I$1:$IX$303,Данные!$A90,BJ$642)),INDEX(Данные!$I$1:$IX$303,Данные!$A90,BJ$642)-Данные!$H90-BJ$643+IF($F$9="Использовать поправку",BU428,0),#N/A)</f>
        <v>#N/A</v>
      </c>
      <c r="BK428" s="62" t="str">
        <f t="shared" si="821"/>
        <v/>
      </c>
      <c r="BL428" s="63" t="e">
        <f>IF(ISNUMBER(INDEX(Данные!$I$1:$IX$303,Данные!$A90,BL$642)),INDEX(Данные!$I$1:$IX$303,Данные!$A90,BL$642)-Данные!$G90-BL$643+IF($F$10="Использовать поправку",BT428,0),#N/A)</f>
        <v>#N/A</v>
      </c>
      <c r="BM428" s="64" t="e">
        <f>IF(ISNUMBER(INDEX(Данные!$I$1:$IX$303,Данные!$A90,BM$642)),INDEX(Данные!$I$1:$IX$303,Данные!$A90,BM$642)-Данные!$H90-BM$643+IF($F$10="Использовать поправку",BU428,0),#N/A)</f>
        <v>#N/A</v>
      </c>
      <c r="BN428" s="62" t="str">
        <f t="shared" si="822"/>
        <v/>
      </c>
      <c r="BO428" s="63" t="e">
        <f>IF(ISNUMBER(INDEX(Данные!$I$1:$IX$303,Данные!$A90,BO$642)),INDEX(Данные!$I$1:$IX$303,Данные!$A90,BO$642)-Данные!$G90-BO$643+IF($F$11="Использовать поправку",BT428,0),#N/A)</f>
        <v>#N/A</v>
      </c>
      <c r="BP428" s="64" t="e">
        <f>IF(ISNUMBER(INDEX(Данные!$I$1:$IX$303,Данные!$A90,BP$642)),INDEX(Данные!$I$1:$IX$303,Данные!$A90,BP$642)-Данные!$H90-BP$643+IF($F$11="Использовать поправку",BU428,0),#N/A)</f>
        <v>#N/A</v>
      </c>
      <c r="BQ428" s="62" t="str">
        <f t="shared" si="823"/>
        <v/>
      </c>
      <c r="BR428" s="63" t="e">
        <f>IF(ISNUMBER(INDEX(Данные!$I$1:$IX$303,Данные!$A90,BR$642)),INDEX(Данные!$I$1:$IX$303,Данные!$A90,BR$642)-Данные!$G90-BR$643+IF($F$12="Использовать поправку",BT428,0),#N/A)</f>
        <v>#N/A</v>
      </c>
      <c r="BS428" s="64" t="e">
        <f>IF(ISNUMBER(INDEX(Данные!$I$1:$IX$303,Данные!$A90,BS$642)),INDEX(Данные!$I$1:$IX$303,Данные!$A90,BS$642)-Данные!$H90-BS$643+IF($F$12="Использовать поправку",BU428,0),#N/A)</f>
        <v>#N/A</v>
      </c>
      <c r="BT428" s="100" t="e">
        <f>INDEX(Данные!$I$1:$IX$303,Данные!$A90,BT$642+8)-INDEX(Данные!$I$1:$IX$303,Данные!$A90,BT$643+8)</f>
        <v>#VALUE!</v>
      </c>
      <c r="BU428" s="101" t="e">
        <f>INDEX(Данные!$I$1:$IX$303,Данные!$A90,BU$642+9)-INDEX(Данные!$I$1:$IX$303,Данные!$A90,BU$643+9)</f>
        <v>#VALUE!</v>
      </c>
    </row>
    <row r="429" spans="7:73" x14ac:dyDescent="0.25">
      <c r="G429" s="61">
        <v>44</v>
      </c>
      <c r="H429" s="62" t="str">
        <f t="shared" si="804"/>
        <v/>
      </c>
      <c r="I429" s="63" t="e">
        <f>IF(ISNUMBER(INDEX(Данные!$I$1:$IX$303,Данные!$A91,I$642)),INDEX(Данные!$I$1:$IX$303,Данные!$A91,I$642)-Данные!$E91+IF($F$3="Использовать поправку",AL429,0),#N/A)</f>
        <v>#N/A</v>
      </c>
      <c r="J429" s="64" t="e">
        <f>IF(ISNUMBER(INDEX(Данные!$I$1:$IX$303,Данные!$A91,J$642)),INDEX(Данные!$I$1:$IX$303,Данные!$A91,J$642)-Данные!$F91+IF($F$3="Использовать поправку",AM429,0),#N/A)</f>
        <v>#N/A</v>
      </c>
      <c r="K429" s="62" t="str">
        <f t="shared" si="805"/>
        <v/>
      </c>
      <c r="L429" s="63" t="e">
        <f>IF(ISNUMBER(INDEX(Данные!$I$1:$IX$303,Данные!$A91,L$642)),INDEX(Данные!$I$1:$IX$303,Данные!$A91,L$642)-Данные!$E91+IF($F$4="Использовать поправку",AL429,0),#N/A)</f>
        <v>#N/A</v>
      </c>
      <c r="M429" s="64" t="e">
        <f>IF(ISNUMBER(INDEX(Данные!$I$1:$IX$303,Данные!$A91,M$642)),INDEX(Данные!$I$1:$IX$303,Данные!$A91,M$642)-Данные!$F91+IF($F$4="Использовать поправку",AM429,0),#N/A)</f>
        <v>#N/A</v>
      </c>
      <c r="N429" s="62" t="str">
        <f t="shared" si="806"/>
        <v/>
      </c>
      <c r="O429" s="63" t="e">
        <f>IF(ISNUMBER(INDEX(Данные!$I$1:$IX$303,Данные!$A91,O$642)),INDEX(Данные!$I$1:$IX$303,Данные!$A91,O$642)-Данные!$E91+IF($F$5="Использовать поправку",AL429,0),#N/A)</f>
        <v>#N/A</v>
      </c>
      <c r="P429" s="64" t="e">
        <f>IF(ISNUMBER(INDEX(Данные!$I$1:$IX$303,Данные!$A91,P$642)),INDEX(Данные!$I$1:$IX$303,Данные!$A91,P$642)-Данные!$F91+IF($F$5="Использовать поправку",AM429,0),#N/A)</f>
        <v>#N/A</v>
      </c>
      <c r="Q429" s="62" t="str">
        <f t="shared" si="807"/>
        <v/>
      </c>
      <c r="R429" s="63" t="e">
        <f>IF(ISNUMBER(INDEX(Данные!$I$1:$IX$303,Данные!$A91,R$642)),INDEX(Данные!$I$1:$IX$303,Данные!$A91,R$642)-Данные!$E91+IF($F$6="Использовать поправку",AL429,0),#N/A)</f>
        <v>#N/A</v>
      </c>
      <c r="S429" s="64" t="e">
        <f>IF(ISNUMBER(INDEX(Данные!$I$1:$IX$303,Данные!$A91,S$642)),INDEX(Данные!$I$1:$IX$303,Данные!$A91,S$642)-Данные!$F91+IF($F$6="Использовать поправку",AM429,0),#N/A)</f>
        <v>#N/A</v>
      </c>
      <c r="T429" s="62" t="str">
        <f t="shared" si="808"/>
        <v/>
      </c>
      <c r="U429" s="63" t="e">
        <f>IF(ISNUMBER(INDEX(Данные!$I$1:$IX$303,Данные!$A91,U$642)),INDEX(Данные!$I$1:$IX$303,Данные!$A91,U$642)-Данные!$E91+IF($F$7="Использовать поправку",AL429,0),#N/A)</f>
        <v>#N/A</v>
      </c>
      <c r="V429" s="64" t="e">
        <f>IF(ISNUMBER(INDEX(Данные!$I$1:$IX$303,Данные!$A91,V$642)),INDEX(Данные!$I$1:$IX$303,Данные!$A91,V$642)-Данные!$F91+IF($F$7="Использовать поправку",AM429,0),#N/A)</f>
        <v>#N/A</v>
      </c>
      <c r="W429" s="62" t="str">
        <f t="shared" si="809"/>
        <v/>
      </c>
      <c r="X429" s="63" t="e">
        <f>IF(ISNUMBER(INDEX(Данные!$I$1:$IX$303,Данные!$A91,X$642)),INDEX(Данные!$I$1:$IX$303,Данные!$A91,X$642)-Данные!$E91+IF($F$8="Использовать поправку",AL429,0),#N/A)</f>
        <v>#N/A</v>
      </c>
      <c r="Y429" s="64" t="e">
        <f>IF(ISNUMBER(INDEX(Данные!$I$1:$IX$303,Данные!$A91,Y$642)),INDEX(Данные!$I$1:$IX$303,Данные!$A91,Y$642)-Данные!$F91+IF($F$8="Использовать поправку",AM429,0),#N/A)</f>
        <v>#N/A</v>
      </c>
      <c r="Z429" s="62" t="str">
        <f t="shared" si="810"/>
        <v/>
      </c>
      <c r="AA429" s="63" t="e">
        <f>IF(ISNUMBER(INDEX(Данные!$I$1:$IX$303,Данные!$A91,AA$642)),INDEX(Данные!$I$1:$IX$303,Данные!$A91,AA$642)-Данные!$E91+IF($F$9="Использовать поправку",AL429,0),#N/A)</f>
        <v>#N/A</v>
      </c>
      <c r="AB429" s="64" t="e">
        <f>IF(ISNUMBER(INDEX(Данные!$I$1:$IX$303,Данные!$A91,AB$642)),INDEX(Данные!$I$1:$IX$303,Данные!$A91,AB$642)-Данные!$F91+IF($F$9="Использовать поправку",AM429,0),#N/A)</f>
        <v>#N/A</v>
      </c>
      <c r="AC429" s="62" t="str">
        <f t="shared" si="811"/>
        <v/>
      </c>
      <c r="AD429" s="63" t="e">
        <f>IF(ISNUMBER(INDEX(Данные!$I$1:$IX$303,Данные!$A91,AD$642)),INDEX(Данные!$I$1:$IX$303,Данные!$A91,AD$642)-Данные!$E91+IF($F$10="Использовать поправку",AL429,0),#N/A)</f>
        <v>#N/A</v>
      </c>
      <c r="AE429" s="64" t="e">
        <f>IF(ISNUMBER(INDEX(Данные!$I$1:$IX$303,Данные!$A91,AE$642)),INDEX(Данные!$I$1:$IX$303,Данные!$A91,AE$642)-Данные!$F91+IF($F$10="Использовать поправку",AM429,0),#N/A)</f>
        <v>#N/A</v>
      </c>
      <c r="AF429" s="62" t="str">
        <f t="shared" si="812"/>
        <v/>
      </c>
      <c r="AG429" s="63" t="e">
        <f>IF(ISNUMBER(INDEX(Данные!$I$1:$IX$303,Данные!$A91,AG$642)),INDEX(Данные!$I$1:$IX$303,Данные!$A91,AG$642)-Данные!$E91+IF($F$11="Использовать поправку",AL429,0),#N/A)</f>
        <v>#N/A</v>
      </c>
      <c r="AH429" s="64" t="e">
        <f>IF(ISNUMBER(INDEX(Данные!$I$1:$IX$303,Данные!$A91,AH$642)),INDEX(Данные!$I$1:$IX$303,Данные!$A91,AH$642)-Данные!$F91+IF($F$11="Использовать поправку",AM429,0),#N/A)</f>
        <v>#N/A</v>
      </c>
      <c r="AI429" s="62" t="str">
        <f t="shared" si="813"/>
        <v/>
      </c>
      <c r="AJ429" s="63" t="e">
        <f>IF(ISNUMBER(INDEX(Данные!$I$1:$IX$303,Данные!$A91,AJ$642)),INDEX(Данные!$I$1:$IX$303,Данные!$A91,AJ$642)-Данные!$E91+IF($F$12="Использовать поправку",AL429,0),#N/A)</f>
        <v>#N/A</v>
      </c>
      <c r="AK429" s="96" t="e">
        <f>IF(ISNUMBER(INDEX(Данные!$I$1:$IX$303,Данные!$A91,AK$642)),INDEX(Данные!$I$1:$IX$303,Данные!$A91,AK$642)-Данные!$F91+IF($F$12="Использовать поправку",AM429,0),#N/A)</f>
        <v>#N/A</v>
      </c>
      <c r="AL429" s="100" t="e">
        <f>INDEX(Данные!$I$1:$IX$303,Данные!$A91,AL$642+4)-INDEX(Данные!$I$1:$IX$303,Данные!$A91,AL$643+4)</f>
        <v>#VALUE!</v>
      </c>
      <c r="AM429" s="101" t="e">
        <f>INDEX(Данные!$I$1:$IX$303,Данные!$A91,AM$642+5)-INDEX(Данные!$I$1:$IX$303,Данные!$A91,AM$643+5)</f>
        <v>#VALUE!</v>
      </c>
      <c r="AO429" s="61">
        <v>44</v>
      </c>
      <c r="AP429" s="62" t="str">
        <f t="shared" si="814"/>
        <v/>
      </c>
      <c r="AQ429" s="63" t="e">
        <f>IF(ISNUMBER(INDEX(Данные!$I$1:$IX$303,Данные!$A91,AQ$642)),INDEX(Данные!$I$1:$IX$303,Данные!$A91,AQ$642)-Данные!$G91-AQ$643+IF($F$3="Использовать поправку",BT429,0),#N/A)</f>
        <v>#N/A</v>
      </c>
      <c r="AR429" s="64" t="e">
        <f>IF(ISNUMBER(INDEX(Данные!$I$1:$IX$303,Данные!$A91,AR$642)),INDEX(Данные!$I$1:$IX$303,Данные!$A91,AR$642)-Данные!$H91-AR$643+IF($F$3="Использовать поправку",BU429,0),#N/A)</f>
        <v>#N/A</v>
      </c>
      <c r="AS429" s="62" t="str">
        <f t="shared" si="815"/>
        <v/>
      </c>
      <c r="AT429" s="63" t="e">
        <f>IF(ISNUMBER(INDEX(Данные!$I$1:$IX$303,Данные!$A91,AT$642)),INDEX(Данные!$I$1:$IX$303,Данные!$A91,AT$642)-Данные!$G91-AT$643+IF($F$4="Использовать поправку",BT429,0),#N/A)</f>
        <v>#N/A</v>
      </c>
      <c r="AU429" s="64" t="e">
        <f>IF(ISNUMBER(INDEX(Данные!$I$1:$IX$303,Данные!$A91,AU$642)),INDEX(Данные!$I$1:$IX$303,Данные!$A91,AU$642)-Данные!$H91-AU$643+IF($F$4="Использовать поправку",BU429,0),#N/A)</f>
        <v>#N/A</v>
      </c>
      <c r="AV429" s="62" t="str">
        <f t="shared" si="816"/>
        <v/>
      </c>
      <c r="AW429" s="63" t="e">
        <f>IF(ISNUMBER(INDEX(Данные!$I$1:$IX$303,Данные!$A91,AW$642)),INDEX(Данные!$I$1:$IX$303,Данные!$A91,AW$642)-Данные!$G91-AW$643+IF($F$5="Использовать поправку",BT429,0),#N/A)</f>
        <v>#N/A</v>
      </c>
      <c r="AX429" s="64" t="e">
        <f>IF(ISNUMBER(INDEX(Данные!$I$1:$IX$303,Данные!$A91,AX$642)),INDEX(Данные!$I$1:$IX$303,Данные!$A91,AX$642)-Данные!$H91-AX$643+IF($F$5="Использовать поправку",BU429,0),#N/A)</f>
        <v>#N/A</v>
      </c>
      <c r="AY429" s="62" t="str">
        <f t="shared" si="817"/>
        <v/>
      </c>
      <c r="AZ429" s="63" t="e">
        <f>IF(ISNUMBER(INDEX(Данные!$I$1:$IX$303,Данные!$A91,AZ$642)),INDEX(Данные!$I$1:$IX$303,Данные!$A91,AZ$642)-Данные!$G91-AZ$643+IF($F$6="Использовать поправку",BT429,0),#N/A)</f>
        <v>#N/A</v>
      </c>
      <c r="BA429" s="64" t="e">
        <f>IF(ISNUMBER(INDEX(Данные!$I$1:$IX$303,Данные!$A91,BA$642)),INDEX(Данные!$I$1:$IX$303,Данные!$A91,BA$642)-Данные!$H91-BA$643+IF($F$6="Использовать поправку",BU429,0),#N/A)</f>
        <v>#N/A</v>
      </c>
      <c r="BB429" s="62" t="str">
        <f t="shared" si="818"/>
        <v/>
      </c>
      <c r="BC429" s="63" t="e">
        <f>IF(ISNUMBER(INDEX(Данные!$I$1:$IX$303,Данные!$A91,BC$642)),INDEX(Данные!$I$1:$IX$303,Данные!$A91,BC$642)-Данные!$G91-BC$643+IF($F$7="Использовать поправку",BT429,0),#N/A)</f>
        <v>#N/A</v>
      </c>
      <c r="BD429" s="64" t="e">
        <f>IF(ISNUMBER(INDEX(Данные!$I$1:$IX$303,Данные!$A91,BD$642)),INDEX(Данные!$I$1:$IX$303,Данные!$A91,BD$642)-Данные!$H91-BD$643+IF($F$7="Использовать поправку",BU429,0),#N/A)</f>
        <v>#N/A</v>
      </c>
      <c r="BE429" s="62" t="str">
        <f t="shared" si="819"/>
        <v/>
      </c>
      <c r="BF429" s="63" t="e">
        <f>IF(ISNUMBER(INDEX(Данные!$I$1:$IX$303,Данные!$A91,BF$642)),INDEX(Данные!$I$1:$IX$303,Данные!$A91,BF$642)-Данные!$G91-BF$643+IF($F$8="Использовать поправку",BT429,0),#N/A)</f>
        <v>#N/A</v>
      </c>
      <c r="BG429" s="64" t="e">
        <f>IF(ISNUMBER(INDEX(Данные!$I$1:$IX$303,Данные!$A91,BG$642)),INDEX(Данные!$I$1:$IX$303,Данные!$A91,BG$642)-Данные!$H91-BG$643+IF($F$8="Использовать поправку",BU429,0),#N/A)</f>
        <v>#N/A</v>
      </c>
      <c r="BH429" s="62" t="str">
        <f t="shared" si="820"/>
        <v/>
      </c>
      <c r="BI429" s="63" t="e">
        <f>IF(ISNUMBER(INDEX(Данные!$I$1:$IX$303,Данные!$A91,BI$642)),INDEX(Данные!$I$1:$IX$303,Данные!$A91,BI$642)-Данные!$G91-BI$643+IF($F$9="Использовать поправку",BT429,0),#N/A)</f>
        <v>#N/A</v>
      </c>
      <c r="BJ429" s="64" t="e">
        <f>IF(ISNUMBER(INDEX(Данные!$I$1:$IX$303,Данные!$A91,BJ$642)),INDEX(Данные!$I$1:$IX$303,Данные!$A91,BJ$642)-Данные!$H91-BJ$643+IF($F$9="Использовать поправку",BU429,0),#N/A)</f>
        <v>#N/A</v>
      </c>
      <c r="BK429" s="62" t="str">
        <f t="shared" si="821"/>
        <v/>
      </c>
      <c r="BL429" s="63" t="e">
        <f>IF(ISNUMBER(INDEX(Данные!$I$1:$IX$303,Данные!$A91,BL$642)),INDEX(Данные!$I$1:$IX$303,Данные!$A91,BL$642)-Данные!$G91-BL$643+IF($F$10="Использовать поправку",BT429,0),#N/A)</f>
        <v>#N/A</v>
      </c>
      <c r="BM429" s="64" t="e">
        <f>IF(ISNUMBER(INDEX(Данные!$I$1:$IX$303,Данные!$A91,BM$642)),INDEX(Данные!$I$1:$IX$303,Данные!$A91,BM$642)-Данные!$H91-BM$643+IF($F$10="Использовать поправку",BU429,0),#N/A)</f>
        <v>#N/A</v>
      </c>
      <c r="BN429" s="62" t="str">
        <f t="shared" si="822"/>
        <v/>
      </c>
      <c r="BO429" s="63" t="e">
        <f>IF(ISNUMBER(INDEX(Данные!$I$1:$IX$303,Данные!$A91,BO$642)),INDEX(Данные!$I$1:$IX$303,Данные!$A91,BO$642)-Данные!$G91-BO$643+IF($F$11="Использовать поправку",BT429,0),#N/A)</f>
        <v>#N/A</v>
      </c>
      <c r="BP429" s="64" t="e">
        <f>IF(ISNUMBER(INDEX(Данные!$I$1:$IX$303,Данные!$A91,BP$642)),INDEX(Данные!$I$1:$IX$303,Данные!$A91,BP$642)-Данные!$H91-BP$643+IF($F$11="Использовать поправку",BU429,0),#N/A)</f>
        <v>#N/A</v>
      </c>
      <c r="BQ429" s="62" t="str">
        <f t="shared" si="823"/>
        <v/>
      </c>
      <c r="BR429" s="63" t="e">
        <f>IF(ISNUMBER(INDEX(Данные!$I$1:$IX$303,Данные!$A91,BR$642)),INDEX(Данные!$I$1:$IX$303,Данные!$A91,BR$642)-Данные!$G91-BR$643+IF($F$12="Использовать поправку",BT429,0),#N/A)</f>
        <v>#N/A</v>
      </c>
      <c r="BS429" s="64" t="e">
        <f>IF(ISNUMBER(INDEX(Данные!$I$1:$IX$303,Данные!$A91,BS$642)),INDEX(Данные!$I$1:$IX$303,Данные!$A91,BS$642)-Данные!$H91-BS$643+IF($F$12="Использовать поправку",BU429,0),#N/A)</f>
        <v>#N/A</v>
      </c>
      <c r="BT429" s="100" t="e">
        <f>INDEX(Данные!$I$1:$IX$303,Данные!$A91,BT$642+8)-INDEX(Данные!$I$1:$IX$303,Данные!$A91,BT$643+8)</f>
        <v>#VALUE!</v>
      </c>
      <c r="BU429" s="101" t="e">
        <f>INDEX(Данные!$I$1:$IX$303,Данные!$A91,BU$642+9)-INDEX(Данные!$I$1:$IX$303,Данные!$A91,BU$643+9)</f>
        <v>#VALUE!</v>
      </c>
    </row>
    <row r="430" spans="7:73" x14ac:dyDescent="0.25">
      <c r="G430" s="61">
        <v>44.5</v>
      </c>
      <c r="H430" s="62" t="str">
        <f t="shared" si="804"/>
        <v/>
      </c>
      <c r="I430" s="63" t="e">
        <f>IF(ISNUMBER(INDEX(Данные!$I$1:$IX$303,Данные!$A92,I$642)),INDEX(Данные!$I$1:$IX$303,Данные!$A92,I$642)-Данные!$E92+IF($F$3="Использовать поправку",AL430,0),#N/A)</f>
        <v>#N/A</v>
      </c>
      <c r="J430" s="64" t="e">
        <f>IF(ISNUMBER(INDEX(Данные!$I$1:$IX$303,Данные!$A92,J$642)),INDEX(Данные!$I$1:$IX$303,Данные!$A92,J$642)-Данные!$F92+IF($F$3="Использовать поправку",AM430,0),#N/A)</f>
        <v>#N/A</v>
      </c>
      <c r="K430" s="62" t="str">
        <f t="shared" si="805"/>
        <v/>
      </c>
      <c r="L430" s="63" t="e">
        <f>IF(ISNUMBER(INDEX(Данные!$I$1:$IX$303,Данные!$A92,L$642)),INDEX(Данные!$I$1:$IX$303,Данные!$A92,L$642)-Данные!$E92+IF($F$4="Использовать поправку",AL430,0),#N/A)</f>
        <v>#N/A</v>
      </c>
      <c r="M430" s="64" t="e">
        <f>IF(ISNUMBER(INDEX(Данные!$I$1:$IX$303,Данные!$A92,M$642)),INDEX(Данные!$I$1:$IX$303,Данные!$A92,M$642)-Данные!$F92+IF($F$4="Использовать поправку",AM430,0),#N/A)</f>
        <v>#N/A</v>
      </c>
      <c r="N430" s="62" t="str">
        <f t="shared" si="806"/>
        <v/>
      </c>
      <c r="O430" s="63" t="e">
        <f>IF(ISNUMBER(INDEX(Данные!$I$1:$IX$303,Данные!$A92,O$642)),INDEX(Данные!$I$1:$IX$303,Данные!$A92,O$642)-Данные!$E92+IF($F$5="Использовать поправку",AL430,0),#N/A)</f>
        <v>#N/A</v>
      </c>
      <c r="P430" s="64" t="e">
        <f>IF(ISNUMBER(INDEX(Данные!$I$1:$IX$303,Данные!$A92,P$642)),INDEX(Данные!$I$1:$IX$303,Данные!$A92,P$642)-Данные!$F92+IF($F$5="Использовать поправку",AM430,0),#N/A)</f>
        <v>#N/A</v>
      </c>
      <c r="Q430" s="62" t="str">
        <f t="shared" si="807"/>
        <v/>
      </c>
      <c r="R430" s="63" t="e">
        <f>IF(ISNUMBER(INDEX(Данные!$I$1:$IX$303,Данные!$A92,R$642)),INDEX(Данные!$I$1:$IX$303,Данные!$A92,R$642)-Данные!$E92+IF($F$6="Использовать поправку",AL430,0),#N/A)</f>
        <v>#N/A</v>
      </c>
      <c r="S430" s="64" t="e">
        <f>IF(ISNUMBER(INDEX(Данные!$I$1:$IX$303,Данные!$A92,S$642)),INDEX(Данные!$I$1:$IX$303,Данные!$A92,S$642)-Данные!$F92+IF($F$6="Использовать поправку",AM430,0),#N/A)</f>
        <v>#N/A</v>
      </c>
      <c r="T430" s="62" t="str">
        <f t="shared" si="808"/>
        <v/>
      </c>
      <c r="U430" s="63" t="e">
        <f>IF(ISNUMBER(INDEX(Данные!$I$1:$IX$303,Данные!$A92,U$642)),INDEX(Данные!$I$1:$IX$303,Данные!$A92,U$642)-Данные!$E92+IF($F$7="Использовать поправку",AL430,0),#N/A)</f>
        <v>#N/A</v>
      </c>
      <c r="V430" s="64" t="e">
        <f>IF(ISNUMBER(INDEX(Данные!$I$1:$IX$303,Данные!$A92,V$642)),INDEX(Данные!$I$1:$IX$303,Данные!$A92,V$642)-Данные!$F92+IF($F$7="Использовать поправку",AM430,0),#N/A)</f>
        <v>#N/A</v>
      </c>
      <c r="W430" s="62" t="str">
        <f t="shared" si="809"/>
        <v/>
      </c>
      <c r="X430" s="63" t="e">
        <f>IF(ISNUMBER(INDEX(Данные!$I$1:$IX$303,Данные!$A92,X$642)),INDEX(Данные!$I$1:$IX$303,Данные!$A92,X$642)-Данные!$E92+IF($F$8="Использовать поправку",AL430,0),#N/A)</f>
        <v>#N/A</v>
      </c>
      <c r="Y430" s="64" t="e">
        <f>IF(ISNUMBER(INDEX(Данные!$I$1:$IX$303,Данные!$A92,Y$642)),INDEX(Данные!$I$1:$IX$303,Данные!$A92,Y$642)-Данные!$F92+IF($F$8="Использовать поправку",AM430,0),#N/A)</f>
        <v>#N/A</v>
      </c>
      <c r="Z430" s="62" t="str">
        <f t="shared" si="810"/>
        <v/>
      </c>
      <c r="AA430" s="63" t="e">
        <f>IF(ISNUMBER(INDEX(Данные!$I$1:$IX$303,Данные!$A92,AA$642)),INDEX(Данные!$I$1:$IX$303,Данные!$A92,AA$642)-Данные!$E92+IF($F$9="Использовать поправку",AL430,0),#N/A)</f>
        <v>#N/A</v>
      </c>
      <c r="AB430" s="64" t="e">
        <f>IF(ISNUMBER(INDEX(Данные!$I$1:$IX$303,Данные!$A92,AB$642)),INDEX(Данные!$I$1:$IX$303,Данные!$A92,AB$642)-Данные!$F92+IF($F$9="Использовать поправку",AM430,0),#N/A)</f>
        <v>#N/A</v>
      </c>
      <c r="AC430" s="62" t="str">
        <f t="shared" si="811"/>
        <v/>
      </c>
      <c r="AD430" s="63" t="e">
        <f>IF(ISNUMBER(INDEX(Данные!$I$1:$IX$303,Данные!$A92,AD$642)),INDEX(Данные!$I$1:$IX$303,Данные!$A92,AD$642)-Данные!$E92+IF($F$10="Использовать поправку",AL430,0),#N/A)</f>
        <v>#N/A</v>
      </c>
      <c r="AE430" s="64" t="e">
        <f>IF(ISNUMBER(INDEX(Данные!$I$1:$IX$303,Данные!$A92,AE$642)),INDEX(Данные!$I$1:$IX$303,Данные!$A92,AE$642)-Данные!$F92+IF($F$10="Использовать поправку",AM430,0),#N/A)</f>
        <v>#N/A</v>
      </c>
      <c r="AF430" s="62" t="str">
        <f t="shared" si="812"/>
        <v/>
      </c>
      <c r="AG430" s="63" t="e">
        <f>IF(ISNUMBER(INDEX(Данные!$I$1:$IX$303,Данные!$A92,AG$642)),INDEX(Данные!$I$1:$IX$303,Данные!$A92,AG$642)-Данные!$E92+IF($F$11="Использовать поправку",AL430,0),#N/A)</f>
        <v>#N/A</v>
      </c>
      <c r="AH430" s="64" t="e">
        <f>IF(ISNUMBER(INDEX(Данные!$I$1:$IX$303,Данные!$A92,AH$642)),INDEX(Данные!$I$1:$IX$303,Данные!$A92,AH$642)-Данные!$F92+IF($F$11="Использовать поправку",AM430,0),#N/A)</f>
        <v>#N/A</v>
      </c>
      <c r="AI430" s="62" t="str">
        <f t="shared" si="813"/>
        <v/>
      </c>
      <c r="AJ430" s="63" t="e">
        <f>IF(ISNUMBER(INDEX(Данные!$I$1:$IX$303,Данные!$A92,AJ$642)),INDEX(Данные!$I$1:$IX$303,Данные!$A92,AJ$642)-Данные!$E92+IF($F$12="Использовать поправку",AL430,0),#N/A)</f>
        <v>#N/A</v>
      </c>
      <c r="AK430" s="96" t="e">
        <f>IF(ISNUMBER(INDEX(Данные!$I$1:$IX$303,Данные!$A92,AK$642)),INDEX(Данные!$I$1:$IX$303,Данные!$A92,AK$642)-Данные!$F92+IF($F$12="Использовать поправку",AM430,0),#N/A)</f>
        <v>#N/A</v>
      </c>
      <c r="AL430" s="100" t="e">
        <f>INDEX(Данные!$I$1:$IX$303,Данные!$A92,AL$642+4)-INDEX(Данные!$I$1:$IX$303,Данные!$A92,AL$643+4)</f>
        <v>#VALUE!</v>
      </c>
      <c r="AM430" s="101" t="e">
        <f>INDEX(Данные!$I$1:$IX$303,Данные!$A92,AM$642+5)-INDEX(Данные!$I$1:$IX$303,Данные!$A92,AM$643+5)</f>
        <v>#VALUE!</v>
      </c>
      <c r="AO430" s="61">
        <v>44.5</v>
      </c>
      <c r="AP430" s="62" t="str">
        <f t="shared" si="814"/>
        <v/>
      </c>
      <c r="AQ430" s="63" t="e">
        <f>IF(ISNUMBER(INDEX(Данные!$I$1:$IX$303,Данные!$A92,AQ$642)),INDEX(Данные!$I$1:$IX$303,Данные!$A92,AQ$642)-Данные!$G92-AQ$643+IF($F$3="Использовать поправку",BT430,0),#N/A)</f>
        <v>#N/A</v>
      </c>
      <c r="AR430" s="64" t="e">
        <f>IF(ISNUMBER(INDEX(Данные!$I$1:$IX$303,Данные!$A92,AR$642)),INDEX(Данные!$I$1:$IX$303,Данные!$A92,AR$642)-Данные!$H92-AR$643+IF($F$3="Использовать поправку",BU430,0),#N/A)</f>
        <v>#N/A</v>
      </c>
      <c r="AS430" s="62" t="str">
        <f t="shared" si="815"/>
        <v/>
      </c>
      <c r="AT430" s="63" t="e">
        <f>IF(ISNUMBER(INDEX(Данные!$I$1:$IX$303,Данные!$A92,AT$642)),INDEX(Данные!$I$1:$IX$303,Данные!$A92,AT$642)-Данные!$G92-AT$643+IF($F$4="Использовать поправку",BT430,0),#N/A)</f>
        <v>#N/A</v>
      </c>
      <c r="AU430" s="64" t="e">
        <f>IF(ISNUMBER(INDEX(Данные!$I$1:$IX$303,Данные!$A92,AU$642)),INDEX(Данные!$I$1:$IX$303,Данные!$A92,AU$642)-Данные!$H92-AU$643+IF($F$4="Использовать поправку",BU430,0),#N/A)</f>
        <v>#N/A</v>
      </c>
      <c r="AV430" s="62" t="str">
        <f t="shared" si="816"/>
        <v/>
      </c>
      <c r="AW430" s="63" t="e">
        <f>IF(ISNUMBER(INDEX(Данные!$I$1:$IX$303,Данные!$A92,AW$642)),INDEX(Данные!$I$1:$IX$303,Данные!$A92,AW$642)-Данные!$G92-AW$643+IF($F$5="Использовать поправку",BT430,0),#N/A)</f>
        <v>#N/A</v>
      </c>
      <c r="AX430" s="64" t="e">
        <f>IF(ISNUMBER(INDEX(Данные!$I$1:$IX$303,Данные!$A92,AX$642)),INDEX(Данные!$I$1:$IX$303,Данные!$A92,AX$642)-Данные!$H92-AX$643+IF($F$5="Использовать поправку",BU430,0),#N/A)</f>
        <v>#N/A</v>
      </c>
      <c r="AY430" s="62" t="str">
        <f t="shared" si="817"/>
        <v/>
      </c>
      <c r="AZ430" s="63" t="e">
        <f>IF(ISNUMBER(INDEX(Данные!$I$1:$IX$303,Данные!$A92,AZ$642)),INDEX(Данные!$I$1:$IX$303,Данные!$A92,AZ$642)-Данные!$G92-AZ$643+IF($F$6="Использовать поправку",BT430,0),#N/A)</f>
        <v>#N/A</v>
      </c>
      <c r="BA430" s="64" t="e">
        <f>IF(ISNUMBER(INDEX(Данные!$I$1:$IX$303,Данные!$A92,BA$642)),INDEX(Данные!$I$1:$IX$303,Данные!$A92,BA$642)-Данные!$H92-BA$643+IF($F$6="Использовать поправку",BU430,0),#N/A)</f>
        <v>#N/A</v>
      </c>
      <c r="BB430" s="62" t="str">
        <f t="shared" si="818"/>
        <v/>
      </c>
      <c r="BC430" s="63" t="e">
        <f>IF(ISNUMBER(INDEX(Данные!$I$1:$IX$303,Данные!$A92,BC$642)),INDEX(Данные!$I$1:$IX$303,Данные!$A92,BC$642)-Данные!$G92-BC$643+IF($F$7="Использовать поправку",BT430,0),#N/A)</f>
        <v>#N/A</v>
      </c>
      <c r="BD430" s="64" t="e">
        <f>IF(ISNUMBER(INDEX(Данные!$I$1:$IX$303,Данные!$A92,BD$642)),INDEX(Данные!$I$1:$IX$303,Данные!$A92,BD$642)-Данные!$H92-BD$643+IF($F$7="Использовать поправку",BU430,0),#N/A)</f>
        <v>#N/A</v>
      </c>
      <c r="BE430" s="62" t="str">
        <f t="shared" si="819"/>
        <v/>
      </c>
      <c r="BF430" s="63" t="e">
        <f>IF(ISNUMBER(INDEX(Данные!$I$1:$IX$303,Данные!$A92,BF$642)),INDEX(Данные!$I$1:$IX$303,Данные!$A92,BF$642)-Данные!$G92-BF$643+IF($F$8="Использовать поправку",BT430,0),#N/A)</f>
        <v>#N/A</v>
      </c>
      <c r="BG430" s="64" t="e">
        <f>IF(ISNUMBER(INDEX(Данные!$I$1:$IX$303,Данные!$A92,BG$642)),INDEX(Данные!$I$1:$IX$303,Данные!$A92,BG$642)-Данные!$H92-BG$643+IF($F$8="Использовать поправку",BU430,0),#N/A)</f>
        <v>#N/A</v>
      </c>
      <c r="BH430" s="62" t="str">
        <f t="shared" si="820"/>
        <v/>
      </c>
      <c r="BI430" s="63" t="e">
        <f>IF(ISNUMBER(INDEX(Данные!$I$1:$IX$303,Данные!$A92,BI$642)),INDEX(Данные!$I$1:$IX$303,Данные!$A92,BI$642)-Данные!$G92-BI$643+IF($F$9="Использовать поправку",BT430,0),#N/A)</f>
        <v>#N/A</v>
      </c>
      <c r="BJ430" s="64" t="e">
        <f>IF(ISNUMBER(INDEX(Данные!$I$1:$IX$303,Данные!$A92,BJ$642)),INDEX(Данные!$I$1:$IX$303,Данные!$A92,BJ$642)-Данные!$H92-BJ$643+IF($F$9="Использовать поправку",BU430,0),#N/A)</f>
        <v>#N/A</v>
      </c>
      <c r="BK430" s="62" t="str">
        <f t="shared" si="821"/>
        <v/>
      </c>
      <c r="BL430" s="63" t="e">
        <f>IF(ISNUMBER(INDEX(Данные!$I$1:$IX$303,Данные!$A92,BL$642)),INDEX(Данные!$I$1:$IX$303,Данные!$A92,BL$642)-Данные!$G92-BL$643+IF($F$10="Использовать поправку",BT430,0),#N/A)</f>
        <v>#N/A</v>
      </c>
      <c r="BM430" s="64" t="e">
        <f>IF(ISNUMBER(INDEX(Данные!$I$1:$IX$303,Данные!$A92,BM$642)),INDEX(Данные!$I$1:$IX$303,Данные!$A92,BM$642)-Данные!$H92-BM$643+IF($F$10="Использовать поправку",BU430,0),#N/A)</f>
        <v>#N/A</v>
      </c>
      <c r="BN430" s="62" t="str">
        <f t="shared" si="822"/>
        <v/>
      </c>
      <c r="BO430" s="63" t="e">
        <f>IF(ISNUMBER(INDEX(Данные!$I$1:$IX$303,Данные!$A92,BO$642)),INDEX(Данные!$I$1:$IX$303,Данные!$A92,BO$642)-Данные!$G92-BO$643+IF($F$11="Использовать поправку",BT430,0),#N/A)</f>
        <v>#N/A</v>
      </c>
      <c r="BP430" s="64" t="e">
        <f>IF(ISNUMBER(INDEX(Данные!$I$1:$IX$303,Данные!$A92,BP$642)),INDEX(Данные!$I$1:$IX$303,Данные!$A92,BP$642)-Данные!$H92-BP$643+IF($F$11="Использовать поправку",BU430,0),#N/A)</f>
        <v>#N/A</v>
      </c>
      <c r="BQ430" s="62" t="str">
        <f t="shared" si="823"/>
        <v/>
      </c>
      <c r="BR430" s="63" t="e">
        <f>IF(ISNUMBER(INDEX(Данные!$I$1:$IX$303,Данные!$A92,BR$642)),INDEX(Данные!$I$1:$IX$303,Данные!$A92,BR$642)-Данные!$G92-BR$643+IF($F$12="Использовать поправку",BT430,0),#N/A)</f>
        <v>#N/A</v>
      </c>
      <c r="BS430" s="64" t="e">
        <f>IF(ISNUMBER(INDEX(Данные!$I$1:$IX$303,Данные!$A92,BS$642)),INDEX(Данные!$I$1:$IX$303,Данные!$A92,BS$642)-Данные!$H92-BS$643+IF($F$12="Использовать поправку",BU430,0),#N/A)</f>
        <v>#N/A</v>
      </c>
      <c r="BT430" s="100" t="e">
        <f>INDEX(Данные!$I$1:$IX$303,Данные!$A92,BT$642+8)-INDEX(Данные!$I$1:$IX$303,Данные!$A92,BT$643+8)</f>
        <v>#VALUE!</v>
      </c>
      <c r="BU430" s="101" t="e">
        <f>INDEX(Данные!$I$1:$IX$303,Данные!$A92,BU$642+9)-INDEX(Данные!$I$1:$IX$303,Данные!$A92,BU$643+9)</f>
        <v>#VALUE!</v>
      </c>
    </row>
    <row r="431" spans="7:73" x14ac:dyDescent="0.25">
      <c r="G431" s="61">
        <v>45</v>
      </c>
      <c r="H431" s="62" t="str">
        <f t="shared" si="804"/>
        <v/>
      </c>
      <c r="I431" s="63" t="e">
        <f>IF(ISNUMBER(INDEX(Данные!$I$1:$IX$303,Данные!$A93,I$642)),INDEX(Данные!$I$1:$IX$303,Данные!$A93,I$642)-Данные!$E93+IF($F$3="Использовать поправку",AL431,0),#N/A)</f>
        <v>#N/A</v>
      </c>
      <c r="J431" s="64" t="e">
        <f>IF(ISNUMBER(INDEX(Данные!$I$1:$IX$303,Данные!$A93,J$642)),INDEX(Данные!$I$1:$IX$303,Данные!$A93,J$642)-Данные!$F93+IF($F$3="Использовать поправку",AM431,0),#N/A)</f>
        <v>#N/A</v>
      </c>
      <c r="K431" s="62" t="str">
        <f t="shared" si="805"/>
        <v/>
      </c>
      <c r="L431" s="63" t="e">
        <f>IF(ISNUMBER(INDEX(Данные!$I$1:$IX$303,Данные!$A93,L$642)),INDEX(Данные!$I$1:$IX$303,Данные!$A93,L$642)-Данные!$E93+IF($F$4="Использовать поправку",AL431,0),#N/A)</f>
        <v>#N/A</v>
      </c>
      <c r="M431" s="64" t="e">
        <f>IF(ISNUMBER(INDEX(Данные!$I$1:$IX$303,Данные!$A93,M$642)),INDEX(Данные!$I$1:$IX$303,Данные!$A93,M$642)-Данные!$F93+IF($F$4="Использовать поправку",AM431,0),#N/A)</f>
        <v>#N/A</v>
      </c>
      <c r="N431" s="62" t="str">
        <f t="shared" si="806"/>
        <v/>
      </c>
      <c r="O431" s="63" t="e">
        <f>IF(ISNUMBER(INDEX(Данные!$I$1:$IX$303,Данные!$A93,O$642)),INDEX(Данные!$I$1:$IX$303,Данные!$A93,O$642)-Данные!$E93+IF($F$5="Использовать поправку",AL431,0),#N/A)</f>
        <v>#N/A</v>
      </c>
      <c r="P431" s="64" t="e">
        <f>IF(ISNUMBER(INDEX(Данные!$I$1:$IX$303,Данные!$A93,P$642)),INDEX(Данные!$I$1:$IX$303,Данные!$A93,P$642)-Данные!$F93+IF($F$5="Использовать поправку",AM431,0),#N/A)</f>
        <v>#N/A</v>
      </c>
      <c r="Q431" s="62" t="str">
        <f t="shared" si="807"/>
        <v/>
      </c>
      <c r="R431" s="63" t="e">
        <f>IF(ISNUMBER(INDEX(Данные!$I$1:$IX$303,Данные!$A93,R$642)),INDEX(Данные!$I$1:$IX$303,Данные!$A93,R$642)-Данные!$E93+IF($F$6="Использовать поправку",AL431,0),#N/A)</f>
        <v>#N/A</v>
      </c>
      <c r="S431" s="64" t="e">
        <f>IF(ISNUMBER(INDEX(Данные!$I$1:$IX$303,Данные!$A93,S$642)),INDEX(Данные!$I$1:$IX$303,Данные!$A93,S$642)-Данные!$F93+IF($F$6="Использовать поправку",AM431,0),#N/A)</f>
        <v>#N/A</v>
      </c>
      <c r="T431" s="62" t="str">
        <f t="shared" si="808"/>
        <v/>
      </c>
      <c r="U431" s="63" t="e">
        <f>IF(ISNUMBER(INDEX(Данные!$I$1:$IX$303,Данные!$A93,U$642)),INDEX(Данные!$I$1:$IX$303,Данные!$A93,U$642)-Данные!$E93+IF($F$7="Использовать поправку",AL431,0),#N/A)</f>
        <v>#N/A</v>
      </c>
      <c r="V431" s="64" t="e">
        <f>IF(ISNUMBER(INDEX(Данные!$I$1:$IX$303,Данные!$A93,V$642)),INDEX(Данные!$I$1:$IX$303,Данные!$A93,V$642)-Данные!$F93+IF($F$7="Использовать поправку",AM431,0),#N/A)</f>
        <v>#N/A</v>
      </c>
      <c r="W431" s="62" t="str">
        <f t="shared" si="809"/>
        <v/>
      </c>
      <c r="X431" s="63" t="e">
        <f>IF(ISNUMBER(INDEX(Данные!$I$1:$IX$303,Данные!$A93,X$642)),INDEX(Данные!$I$1:$IX$303,Данные!$A93,X$642)-Данные!$E93+IF($F$8="Использовать поправку",AL431,0),#N/A)</f>
        <v>#N/A</v>
      </c>
      <c r="Y431" s="64" t="e">
        <f>IF(ISNUMBER(INDEX(Данные!$I$1:$IX$303,Данные!$A93,Y$642)),INDEX(Данные!$I$1:$IX$303,Данные!$A93,Y$642)-Данные!$F93+IF($F$8="Использовать поправку",AM431,0),#N/A)</f>
        <v>#N/A</v>
      </c>
      <c r="Z431" s="62" t="str">
        <f t="shared" si="810"/>
        <v/>
      </c>
      <c r="AA431" s="63" t="e">
        <f>IF(ISNUMBER(INDEX(Данные!$I$1:$IX$303,Данные!$A93,AA$642)),INDEX(Данные!$I$1:$IX$303,Данные!$A93,AA$642)-Данные!$E93+IF($F$9="Использовать поправку",AL431,0),#N/A)</f>
        <v>#N/A</v>
      </c>
      <c r="AB431" s="64" t="e">
        <f>IF(ISNUMBER(INDEX(Данные!$I$1:$IX$303,Данные!$A93,AB$642)),INDEX(Данные!$I$1:$IX$303,Данные!$A93,AB$642)-Данные!$F93+IF($F$9="Использовать поправку",AM431,0),#N/A)</f>
        <v>#N/A</v>
      </c>
      <c r="AC431" s="62" t="str">
        <f t="shared" si="811"/>
        <v/>
      </c>
      <c r="AD431" s="63" t="e">
        <f>IF(ISNUMBER(INDEX(Данные!$I$1:$IX$303,Данные!$A93,AD$642)),INDEX(Данные!$I$1:$IX$303,Данные!$A93,AD$642)-Данные!$E93+IF($F$10="Использовать поправку",AL431,0),#N/A)</f>
        <v>#N/A</v>
      </c>
      <c r="AE431" s="64" t="e">
        <f>IF(ISNUMBER(INDEX(Данные!$I$1:$IX$303,Данные!$A93,AE$642)),INDEX(Данные!$I$1:$IX$303,Данные!$A93,AE$642)-Данные!$F93+IF($F$10="Использовать поправку",AM431,0),#N/A)</f>
        <v>#N/A</v>
      </c>
      <c r="AF431" s="62" t="str">
        <f t="shared" si="812"/>
        <v/>
      </c>
      <c r="AG431" s="63" t="e">
        <f>IF(ISNUMBER(INDEX(Данные!$I$1:$IX$303,Данные!$A93,AG$642)),INDEX(Данные!$I$1:$IX$303,Данные!$A93,AG$642)-Данные!$E93+IF($F$11="Использовать поправку",AL431,0),#N/A)</f>
        <v>#N/A</v>
      </c>
      <c r="AH431" s="64" t="e">
        <f>IF(ISNUMBER(INDEX(Данные!$I$1:$IX$303,Данные!$A93,AH$642)),INDEX(Данные!$I$1:$IX$303,Данные!$A93,AH$642)-Данные!$F93+IF($F$11="Использовать поправку",AM431,0),#N/A)</f>
        <v>#N/A</v>
      </c>
      <c r="AI431" s="62" t="str">
        <f t="shared" si="813"/>
        <v/>
      </c>
      <c r="AJ431" s="63" t="e">
        <f>IF(ISNUMBER(INDEX(Данные!$I$1:$IX$303,Данные!$A93,AJ$642)),INDEX(Данные!$I$1:$IX$303,Данные!$A93,AJ$642)-Данные!$E93+IF($F$12="Использовать поправку",AL431,0),#N/A)</f>
        <v>#N/A</v>
      </c>
      <c r="AK431" s="96" t="e">
        <f>IF(ISNUMBER(INDEX(Данные!$I$1:$IX$303,Данные!$A93,AK$642)),INDEX(Данные!$I$1:$IX$303,Данные!$A93,AK$642)-Данные!$F93+IF($F$12="Использовать поправку",AM431,0),#N/A)</f>
        <v>#N/A</v>
      </c>
      <c r="AL431" s="100" t="e">
        <f>INDEX(Данные!$I$1:$IX$303,Данные!$A93,AL$642+4)-INDEX(Данные!$I$1:$IX$303,Данные!$A93,AL$643+4)</f>
        <v>#VALUE!</v>
      </c>
      <c r="AM431" s="101" t="e">
        <f>INDEX(Данные!$I$1:$IX$303,Данные!$A93,AM$642+5)-INDEX(Данные!$I$1:$IX$303,Данные!$A93,AM$643+5)</f>
        <v>#VALUE!</v>
      </c>
      <c r="AO431" s="61">
        <v>45</v>
      </c>
      <c r="AP431" s="62" t="str">
        <f t="shared" si="814"/>
        <v/>
      </c>
      <c r="AQ431" s="63" t="e">
        <f>IF(ISNUMBER(INDEX(Данные!$I$1:$IX$303,Данные!$A93,AQ$642)),INDEX(Данные!$I$1:$IX$303,Данные!$A93,AQ$642)-Данные!$G93-AQ$643+IF($F$3="Использовать поправку",BT431,0),#N/A)</f>
        <v>#N/A</v>
      </c>
      <c r="AR431" s="64" t="e">
        <f>IF(ISNUMBER(INDEX(Данные!$I$1:$IX$303,Данные!$A93,AR$642)),INDEX(Данные!$I$1:$IX$303,Данные!$A93,AR$642)-Данные!$H93-AR$643+IF($F$3="Использовать поправку",BU431,0),#N/A)</f>
        <v>#N/A</v>
      </c>
      <c r="AS431" s="62" t="str">
        <f t="shared" si="815"/>
        <v/>
      </c>
      <c r="AT431" s="63" t="e">
        <f>IF(ISNUMBER(INDEX(Данные!$I$1:$IX$303,Данные!$A93,AT$642)),INDEX(Данные!$I$1:$IX$303,Данные!$A93,AT$642)-Данные!$G93-AT$643+IF($F$4="Использовать поправку",BT431,0),#N/A)</f>
        <v>#N/A</v>
      </c>
      <c r="AU431" s="64" t="e">
        <f>IF(ISNUMBER(INDEX(Данные!$I$1:$IX$303,Данные!$A93,AU$642)),INDEX(Данные!$I$1:$IX$303,Данные!$A93,AU$642)-Данные!$H93-AU$643+IF($F$4="Использовать поправку",BU431,0),#N/A)</f>
        <v>#N/A</v>
      </c>
      <c r="AV431" s="62" t="str">
        <f t="shared" si="816"/>
        <v/>
      </c>
      <c r="AW431" s="63" t="e">
        <f>IF(ISNUMBER(INDEX(Данные!$I$1:$IX$303,Данные!$A93,AW$642)),INDEX(Данные!$I$1:$IX$303,Данные!$A93,AW$642)-Данные!$G93-AW$643+IF($F$5="Использовать поправку",BT431,0),#N/A)</f>
        <v>#N/A</v>
      </c>
      <c r="AX431" s="64" t="e">
        <f>IF(ISNUMBER(INDEX(Данные!$I$1:$IX$303,Данные!$A93,AX$642)),INDEX(Данные!$I$1:$IX$303,Данные!$A93,AX$642)-Данные!$H93-AX$643+IF($F$5="Использовать поправку",BU431,0),#N/A)</f>
        <v>#N/A</v>
      </c>
      <c r="AY431" s="62" t="str">
        <f t="shared" si="817"/>
        <v/>
      </c>
      <c r="AZ431" s="63" t="e">
        <f>IF(ISNUMBER(INDEX(Данные!$I$1:$IX$303,Данные!$A93,AZ$642)),INDEX(Данные!$I$1:$IX$303,Данные!$A93,AZ$642)-Данные!$G93-AZ$643+IF($F$6="Использовать поправку",BT431,0),#N/A)</f>
        <v>#N/A</v>
      </c>
      <c r="BA431" s="64" t="e">
        <f>IF(ISNUMBER(INDEX(Данные!$I$1:$IX$303,Данные!$A93,BA$642)),INDEX(Данные!$I$1:$IX$303,Данные!$A93,BA$642)-Данные!$H93-BA$643+IF($F$6="Использовать поправку",BU431,0),#N/A)</f>
        <v>#N/A</v>
      </c>
      <c r="BB431" s="62" t="str">
        <f t="shared" si="818"/>
        <v/>
      </c>
      <c r="BC431" s="63" t="e">
        <f>IF(ISNUMBER(INDEX(Данные!$I$1:$IX$303,Данные!$A93,BC$642)),INDEX(Данные!$I$1:$IX$303,Данные!$A93,BC$642)-Данные!$G93-BC$643+IF($F$7="Использовать поправку",BT431,0),#N/A)</f>
        <v>#N/A</v>
      </c>
      <c r="BD431" s="64" t="e">
        <f>IF(ISNUMBER(INDEX(Данные!$I$1:$IX$303,Данные!$A93,BD$642)),INDEX(Данные!$I$1:$IX$303,Данные!$A93,BD$642)-Данные!$H93-BD$643+IF($F$7="Использовать поправку",BU431,0),#N/A)</f>
        <v>#N/A</v>
      </c>
      <c r="BE431" s="62" t="str">
        <f t="shared" si="819"/>
        <v/>
      </c>
      <c r="BF431" s="63" t="e">
        <f>IF(ISNUMBER(INDEX(Данные!$I$1:$IX$303,Данные!$A93,BF$642)),INDEX(Данные!$I$1:$IX$303,Данные!$A93,BF$642)-Данные!$G93-BF$643+IF($F$8="Использовать поправку",BT431,0),#N/A)</f>
        <v>#N/A</v>
      </c>
      <c r="BG431" s="64" t="e">
        <f>IF(ISNUMBER(INDEX(Данные!$I$1:$IX$303,Данные!$A93,BG$642)),INDEX(Данные!$I$1:$IX$303,Данные!$A93,BG$642)-Данные!$H93-BG$643+IF($F$8="Использовать поправку",BU431,0),#N/A)</f>
        <v>#N/A</v>
      </c>
      <c r="BH431" s="62" t="str">
        <f t="shared" si="820"/>
        <v/>
      </c>
      <c r="BI431" s="63" t="e">
        <f>IF(ISNUMBER(INDEX(Данные!$I$1:$IX$303,Данные!$A93,BI$642)),INDEX(Данные!$I$1:$IX$303,Данные!$A93,BI$642)-Данные!$G93-BI$643+IF($F$9="Использовать поправку",BT431,0),#N/A)</f>
        <v>#N/A</v>
      </c>
      <c r="BJ431" s="64" t="e">
        <f>IF(ISNUMBER(INDEX(Данные!$I$1:$IX$303,Данные!$A93,BJ$642)),INDEX(Данные!$I$1:$IX$303,Данные!$A93,BJ$642)-Данные!$H93-BJ$643+IF($F$9="Использовать поправку",BU431,0),#N/A)</f>
        <v>#N/A</v>
      </c>
      <c r="BK431" s="62" t="str">
        <f t="shared" si="821"/>
        <v/>
      </c>
      <c r="BL431" s="63" t="e">
        <f>IF(ISNUMBER(INDEX(Данные!$I$1:$IX$303,Данные!$A93,BL$642)),INDEX(Данные!$I$1:$IX$303,Данные!$A93,BL$642)-Данные!$G93-BL$643+IF($F$10="Использовать поправку",BT431,0),#N/A)</f>
        <v>#N/A</v>
      </c>
      <c r="BM431" s="64" t="e">
        <f>IF(ISNUMBER(INDEX(Данные!$I$1:$IX$303,Данные!$A93,BM$642)),INDEX(Данные!$I$1:$IX$303,Данные!$A93,BM$642)-Данные!$H93-BM$643+IF($F$10="Использовать поправку",BU431,0),#N/A)</f>
        <v>#N/A</v>
      </c>
      <c r="BN431" s="62" t="str">
        <f t="shared" si="822"/>
        <v/>
      </c>
      <c r="BO431" s="63" t="e">
        <f>IF(ISNUMBER(INDEX(Данные!$I$1:$IX$303,Данные!$A93,BO$642)),INDEX(Данные!$I$1:$IX$303,Данные!$A93,BO$642)-Данные!$G93-BO$643+IF($F$11="Использовать поправку",BT431,0),#N/A)</f>
        <v>#N/A</v>
      </c>
      <c r="BP431" s="64" t="e">
        <f>IF(ISNUMBER(INDEX(Данные!$I$1:$IX$303,Данные!$A93,BP$642)),INDEX(Данные!$I$1:$IX$303,Данные!$A93,BP$642)-Данные!$H93-BP$643+IF($F$11="Использовать поправку",BU431,0),#N/A)</f>
        <v>#N/A</v>
      </c>
      <c r="BQ431" s="62" t="str">
        <f t="shared" si="823"/>
        <v/>
      </c>
      <c r="BR431" s="63" t="e">
        <f>IF(ISNUMBER(INDEX(Данные!$I$1:$IX$303,Данные!$A93,BR$642)),INDEX(Данные!$I$1:$IX$303,Данные!$A93,BR$642)-Данные!$G93-BR$643+IF($F$12="Использовать поправку",BT431,0),#N/A)</f>
        <v>#N/A</v>
      </c>
      <c r="BS431" s="64" t="e">
        <f>IF(ISNUMBER(INDEX(Данные!$I$1:$IX$303,Данные!$A93,BS$642)),INDEX(Данные!$I$1:$IX$303,Данные!$A93,BS$642)-Данные!$H93-BS$643+IF($F$12="Использовать поправку",BU431,0),#N/A)</f>
        <v>#N/A</v>
      </c>
      <c r="BT431" s="100" t="e">
        <f>INDEX(Данные!$I$1:$IX$303,Данные!$A93,BT$642+8)-INDEX(Данные!$I$1:$IX$303,Данные!$A93,BT$643+8)</f>
        <v>#VALUE!</v>
      </c>
      <c r="BU431" s="101" t="e">
        <f>INDEX(Данные!$I$1:$IX$303,Данные!$A93,BU$642+9)-INDEX(Данные!$I$1:$IX$303,Данные!$A93,BU$643+9)</f>
        <v>#VALUE!</v>
      </c>
    </row>
    <row r="432" spans="7:73" x14ac:dyDescent="0.25">
      <c r="G432" s="61">
        <v>45.5</v>
      </c>
      <c r="H432" s="62" t="str">
        <f t="shared" si="804"/>
        <v/>
      </c>
      <c r="I432" s="63" t="e">
        <f>IF(ISNUMBER(INDEX(Данные!$I$1:$IX$303,Данные!$A94,I$642)),INDEX(Данные!$I$1:$IX$303,Данные!$A94,I$642)-Данные!$E94+IF($F$3="Использовать поправку",AL432,0),#N/A)</f>
        <v>#N/A</v>
      </c>
      <c r="J432" s="64" t="e">
        <f>IF(ISNUMBER(INDEX(Данные!$I$1:$IX$303,Данные!$A94,J$642)),INDEX(Данные!$I$1:$IX$303,Данные!$A94,J$642)-Данные!$F94+IF($F$3="Использовать поправку",AM432,0),#N/A)</f>
        <v>#N/A</v>
      </c>
      <c r="K432" s="62" t="str">
        <f t="shared" si="805"/>
        <v/>
      </c>
      <c r="L432" s="63" t="e">
        <f>IF(ISNUMBER(INDEX(Данные!$I$1:$IX$303,Данные!$A94,L$642)),INDEX(Данные!$I$1:$IX$303,Данные!$A94,L$642)-Данные!$E94+IF($F$4="Использовать поправку",AL432,0),#N/A)</f>
        <v>#N/A</v>
      </c>
      <c r="M432" s="64" t="e">
        <f>IF(ISNUMBER(INDEX(Данные!$I$1:$IX$303,Данные!$A94,M$642)),INDEX(Данные!$I$1:$IX$303,Данные!$A94,M$642)-Данные!$F94+IF($F$4="Использовать поправку",AM432,0),#N/A)</f>
        <v>#N/A</v>
      </c>
      <c r="N432" s="62" t="str">
        <f t="shared" si="806"/>
        <v/>
      </c>
      <c r="O432" s="63" t="e">
        <f>IF(ISNUMBER(INDEX(Данные!$I$1:$IX$303,Данные!$A94,O$642)),INDEX(Данные!$I$1:$IX$303,Данные!$A94,O$642)-Данные!$E94+IF($F$5="Использовать поправку",AL432,0),#N/A)</f>
        <v>#N/A</v>
      </c>
      <c r="P432" s="64" t="e">
        <f>IF(ISNUMBER(INDEX(Данные!$I$1:$IX$303,Данные!$A94,P$642)),INDEX(Данные!$I$1:$IX$303,Данные!$A94,P$642)-Данные!$F94+IF($F$5="Использовать поправку",AM432,0),#N/A)</f>
        <v>#N/A</v>
      </c>
      <c r="Q432" s="62" t="str">
        <f t="shared" si="807"/>
        <v/>
      </c>
      <c r="R432" s="63" t="e">
        <f>IF(ISNUMBER(INDEX(Данные!$I$1:$IX$303,Данные!$A94,R$642)),INDEX(Данные!$I$1:$IX$303,Данные!$A94,R$642)-Данные!$E94+IF($F$6="Использовать поправку",AL432,0),#N/A)</f>
        <v>#N/A</v>
      </c>
      <c r="S432" s="64" t="e">
        <f>IF(ISNUMBER(INDEX(Данные!$I$1:$IX$303,Данные!$A94,S$642)),INDEX(Данные!$I$1:$IX$303,Данные!$A94,S$642)-Данные!$F94+IF($F$6="Использовать поправку",AM432,0),#N/A)</f>
        <v>#N/A</v>
      </c>
      <c r="T432" s="62" t="str">
        <f t="shared" si="808"/>
        <v/>
      </c>
      <c r="U432" s="63" t="e">
        <f>IF(ISNUMBER(INDEX(Данные!$I$1:$IX$303,Данные!$A94,U$642)),INDEX(Данные!$I$1:$IX$303,Данные!$A94,U$642)-Данные!$E94+IF($F$7="Использовать поправку",AL432,0),#N/A)</f>
        <v>#N/A</v>
      </c>
      <c r="V432" s="64" t="e">
        <f>IF(ISNUMBER(INDEX(Данные!$I$1:$IX$303,Данные!$A94,V$642)),INDEX(Данные!$I$1:$IX$303,Данные!$A94,V$642)-Данные!$F94+IF($F$7="Использовать поправку",AM432,0),#N/A)</f>
        <v>#N/A</v>
      </c>
      <c r="W432" s="62" t="str">
        <f t="shared" si="809"/>
        <v/>
      </c>
      <c r="X432" s="63" t="e">
        <f>IF(ISNUMBER(INDEX(Данные!$I$1:$IX$303,Данные!$A94,X$642)),INDEX(Данные!$I$1:$IX$303,Данные!$A94,X$642)-Данные!$E94+IF($F$8="Использовать поправку",AL432,0),#N/A)</f>
        <v>#N/A</v>
      </c>
      <c r="Y432" s="64" t="e">
        <f>IF(ISNUMBER(INDEX(Данные!$I$1:$IX$303,Данные!$A94,Y$642)),INDEX(Данные!$I$1:$IX$303,Данные!$A94,Y$642)-Данные!$F94+IF($F$8="Использовать поправку",AM432,0),#N/A)</f>
        <v>#N/A</v>
      </c>
      <c r="Z432" s="62" t="str">
        <f t="shared" si="810"/>
        <v/>
      </c>
      <c r="AA432" s="63" t="e">
        <f>IF(ISNUMBER(INDEX(Данные!$I$1:$IX$303,Данные!$A94,AA$642)),INDEX(Данные!$I$1:$IX$303,Данные!$A94,AA$642)-Данные!$E94+IF($F$9="Использовать поправку",AL432,0),#N/A)</f>
        <v>#N/A</v>
      </c>
      <c r="AB432" s="64" t="e">
        <f>IF(ISNUMBER(INDEX(Данные!$I$1:$IX$303,Данные!$A94,AB$642)),INDEX(Данные!$I$1:$IX$303,Данные!$A94,AB$642)-Данные!$F94+IF($F$9="Использовать поправку",AM432,0),#N/A)</f>
        <v>#N/A</v>
      </c>
      <c r="AC432" s="62" t="str">
        <f t="shared" si="811"/>
        <v/>
      </c>
      <c r="AD432" s="63" t="e">
        <f>IF(ISNUMBER(INDEX(Данные!$I$1:$IX$303,Данные!$A94,AD$642)),INDEX(Данные!$I$1:$IX$303,Данные!$A94,AD$642)-Данные!$E94+IF($F$10="Использовать поправку",AL432,0),#N/A)</f>
        <v>#N/A</v>
      </c>
      <c r="AE432" s="64" t="e">
        <f>IF(ISNUMBER(INDEX(Данные!$I$1:$IX$303,Данные!$A94,AE$642)),INDEX(Данные!$I$1:$IX$303,Данные!$A94,AE$642)-Данные!$F94+IF($F$10="Использовать поправку",AM432,0),#N/A)</f>
        <v>#N/A</v>
      </c>
      <c r="AF432" s="62" t="str">
        <f t="shared" si="812"/>
        <v/>
      </c>
      <c r="AG432" s="63" t="e">
        <f>IF(ISNUMBER(INDEX(Данные!$I$1:$IX$303,Данные!$A94,AG$642)),INDEX(Данные!$I$1:$IX$303,Данные!$A94,AG$642)-Данные!$E94+IF($F$11="Использовать поправку",AL432,0),#N/A)</f>
        <v>#N/A</v>
      </c>
      <c r="AH432" s="64" t="e">
        <f>IF(ISNUMBER(INDEX(Данные!$I$1:$IX$303,Данные!$A94,AH$642)),INDEX(Данные!$I$1:$IX$303,Данные!$A94,AH$642)-Данные!$F94+IF($F$11="Использовать поправку",AM432,0),#N/A)</f>
        <v>#N/A</v>
      </c>
      <c r="AI432" s="62" t="str">
        <f t="shared" si="813"/>
        <v/>
      </c>
      <c r="AJ432" s="63" t="e">
        <f>IF(ISNUMBER(INDEX(Данные!$I$1:$IX$303,Данные!$A94,AJ$642)),INDEX(Данные!$I$1:$IX$303,Данные!$A94,AJ$642)-Данные!$E94+IF($F$12="Использовать поправку",AL432,0),#N/A)</f>
        <v>#N/A</v>
      </c>
      <c r="AK432" s="96" t="e">
        <f>IF(ISNUMBER(INDEX(Данные!$I$1:$IX$303,Данные!$A94,AK$642)),INDEX(Данные!$I$1:$IX$303,Данные!$A94,AK$642)-Данные!$F94+IF($F$12="Использовать поправку",AM432,0),#N/A)</f>
        <v>#N/A</v>
      </c>
      <c r="AL432" s="100" t="e">
        <f>INDEX(Данные!$I$1:$IX$303,Данные!$A94,AL$642+4)-INDEX(Данные!$I$1:$IX$303,Данные!$A94,AL$643+4)</f>
        <v>#VALUE!</v>
      </c>
      <c r="AM432" s="101" t="e">
        <f>INDEX(Данные!$I$1:$IX$303,Данные!$A94,AM$642+5)-INDEX(Данные!$I$1:$IX$303,Данные!$A94,AM$643+5)</f>
        <v>#VALUE!</v>
      </c>
      <c r="AO432" s="61">
        <v>45.5</v>
      </c>
      <c r="AP432" s="62" t="str">
        <f t="shared" ref="AP432:AP495" si="824">IF(ISNUMBER(AQ432),$G432,"")</f>
        <v/>
      </c>
      <c r="AQ432" s="63" t="e">
        <f>IF(ISNUMBER(INDEX(Данные!$I$1:$IX$303,Данные!$A94,AQ$642)),INDEX(Данные!$I$1:$IX$303,Данные!$A94,AQ$642)-Данные!$G94-AQ$643+IF($F$3="Использовать поправку",BT432,0),#N/A)</f>
        <v>#N/A</v>
      </c>
      <c r="AR432" s="64" t="e">
        <f>IF(ISNUMBER(INDEX(Данные!$I$1:$IX$303,Данные!$A94,AR$642)),INDEX(Данные!$I$1:$IX$303,Данные!$A94,AR$642)-Данные!$H94-AR$643+IF($F$3="Использовать поправку",BU432,0),#N/A)</f>
        <v>#N/A</v>
      </c>
      <c r="AS432" s="62" t="str">
        <f t="shared" ref="AS432:AS495" si="825">IF(ISNUMBER(AT432),$G432,"")</f>
        <v/>
      </c>
      <c r="AT432" s="63" t="e">
        <f>IF(ISNUMBER(INDEX(Данные!$I$1:$IX$303,Данные!$A94,AT$642)),INDEX(Данные!$I$1:$IX$303,Данные!$A94,AT$642)-Данные!$G94-AT$643+IF($F$4="Использовать поправку",BT432,0),#N/A)</f>
        <v>#N/A</v>
      </c>
      <c r="AU432" s="64" t="e">
        <f>IF(ISNUMBER(INDEX(Данные!$I$1:$IX$303,Данные!$A94,AU$642)),INDEX(Данные!$I$1:$IX$303,Данные!$A94,AU$642)-Данные!$H94-AU$643+IF($F$4="Использовать поправку",BU432,0),#N/A)</f>
        <v>#N/A</v>
      </c>
      <c r="AV432" s="62" t="str">
        <f t="shared" ref="AV432:AV495" si="826">IF(ISNUMBER(AW432),$G432,"")</f>
        <v/>
      </c>
      <c r="AW432" s="63" t="e">
        <f>IF(ISNUMBER(INDEX(Данные!$I$1:$IX$303,Данные!$A94,AW$642)),INDEX(Данные!$I$1:$IX$303,Данные!$A94,AW$642)-Данные!$G94-AW$643+IF($F$5="Использовать поправку",BT432,0),#N/A)</f>
        <v>#N/A</v>
      </c>
      <c r="AX432" s="64" t="e">
        <f>IF(ISNUMBER(INDEX(Данные!$I$1:$IX$303,Данные!$A94,AX$642)),INDEX(Данные!$I$1:$IX$303,Данные!$A94,AX$642)-Данные!$H94-AX$643+IF($F$5="Использовать поправку",BU432,0),#N/A)</f>
        <v>#N/A</v>
      </c>
      <c r="AY432" s="62" t="str">
        <f t="shared" ref="AY432:AY495" si="827">IF(ISNUMBER(AZ432),$G432,"")</f>
        <v/>
      </c>
      <c r="AZ432" s="63" t="e">
        <f>IF(ISNUMBER(INDEX(Данные!$I$1:$IX$303,Данные!$A94,AZ$642)),INDEX(Данные!$I$1:$IX$303,Данные!$A94,AZ$642)-Данные!$G94-AZ$643+IF($F$6="Использовать поправку",BT432,0),#N/A)</f>
        <v>#N/A</v>
      </c>
      <c r="BA432" s="64" t="e">
        <f>IF(ISNUMBER(INDEX(Данные!$I$1:$IX$303,Данные!$A94,BA$642)),INDEX(Данные!$I$1:$IX$303,Данные!$A94,BA$642)-Данные!$H94-BA$643+IF($F$6="Использовать поправку",BU432,0),#N/A)</f>
        <v>#N/A</v>
      </c>
      <c r="BB432" s="62" t="str">
        <f t="shared" ref="BB432:BB495" si="828">IF(ISNUMBER(BC432),$G432,"")</f>
        <v/>
      </c>
      <c r="BC432" s="63" t="e">
        <f>IF(ISNUMBER(INDEX(Данные!$I$1:$IX$303,Данные!$A94,BC$642)),INDEX(Данные!$I$1:$IX$303,Данные!$A94,BC$642)-Данные!$G94-BC$643+IF($F$7="Использовать поправку",BT432,0),#N/A)</f>
        <v>#N/A</v>
      </c>
      <c r="BD432" s="64" t="e">
        <f>IF(ISNUMBER(INDEX(Данные!$I$1:$IX$303,Данные!$A94,BD$642)),INDEX(Данные!$I$1:$IX$303,Данные!$A94,BD$642)-Данные!$H94-BD$643+IF($F$7="Использовать поправку",BU432,0),#N/A)</f>
        <v>#N/A</v>
      </c>
      <c r="BE432" s="62" t="str">
        <f t="shared" ref="BE432:BE495" si="829">IF(ISNUMBER(BF432),$G432,"")</f>
        <v/>
      </c>
      <c r="BF432" s="63" t="e">
        <f>IF(ISNUMBER(INDEX(Данные!$I$1:$IX$303,Данные!$A94,BF$642)),INDEX(Данные!$I$1:$IX$303,Данные!$A94,BF$642)-Данные!$G94-BF$643+IF($F$8="Использовать поправку",BT432,0),#N/A)</f>
        <v>#N/A</v>
      </c>
      <c r="BG432" s="64" t="e">
        <f>IF(ISNUMBER(INDEX(Данные!$I$1:$IX$303,Данные!$A94,BG$642)),INDEX(Данные!$I$1:$IX$303,Данные!$A94,BG$642)-Данные!$H94-BG$643+IF($F$8="Использовать поправку",BU432,0),#N/A)</f>
        <v>#N/A</v>
      </c>
      <c r="BH432" s="62" t="str">
        <f t="shared" ref="BH432:BH495" si="830">IF(ISNUMBER(BI432),$G432,"")</f>
        <v/>
      </c>
      <c r="BI432" s="63" t="e">
        <f>IF(ISNUMBER(INDEX(Данные!$I$1:$IX$303,Данные!$A94,BI$642)),INDEX(Данные!$I$1:$IX$303,Данные!$A94,BI$642)-Данные!$G94-BI$643+IF($F$9="Использовать поправку",BT432,0),#N/A)</f>
        <v>#N/A</v>
      </c>
      <c r="BJ432" s="64" t="e">
        <f>IF(ISNUMBER(INDEX(Данные!$I$1:$IX$303,Данные!$A94,BJ$642)),INDEX(Данные!$I$1:$IX$303,Данные!$A94,BJ$642)-Данные!$H94-BJ$643+IF($F$9="Использовать поправку",BU432,0),#N/A)</f>
        <v>#N/A</v>
      </c>
      <c r="BK432" s="62" t="str">
        <f t="shared" ref="BK432:BK495" si="831">IF(ISNUMBER(BL432),$G432,"")</f>
        <v/>
      </c>
      <c r="BL432" s="63" t="e">
        <f>IF(ISNUMBER(INDEX(Данные!$I$1:$IX$303,Данные!$A94,BL$642)),INDEX(Данные!$I$1:$IX$303,Данные!$A94,BL$642)-Данные!$G94-BL$643+IF($F$10="Использовать поправку",BT432,0),#N/A)</f>
        <v>#N/A</v>
      </c>
      <c r="BM432" s="64" t="e">
        <f>IF(ISNUMBER(INDEX(Данные!$I$1:$IX$303,Данные!$A94,BM$642)),INDEX(Данные!$I$1:$IX$303,Данные!$A94,BM$642)-Данные!$H94-BM$643+IF($F$10="Использовать поправку",BU432,0),#N/A)</f>
        <v>#N/A</v>
      </c>
      <c r="BN432" s="62" t="str">
        <f t="shared" ref="BN432:BN495" si="832">IF(ISNUMBER(BO432),$G432,"")</f>
        <v/>
      </c>
      <c r="BO432" s="63" t="e">
        <f>IF(ISNUMBER(INDEX(Данные!$I$1:$IX$303,Данные!$A94,BO$642)),INDEX(Данные!$I$1:$IX$303,Данные!$A94,BO$642)-Данные!$G94-BO$643+IF($F$11="Использовать поправку",BT432,0),#N/A)</f>
        <v>#N/A</v>
      </c>
      <c r="BP432" s="64" t="e">
        <f>IF(ISNUMBER(INDEX(Данные!$I$1:$IX$303,Данные!$A94,BP$642)),INDEX(Данные!$I$1:$IX$303,Данные!$A94,BP$642)-Данные!$H94-BP$643+IF($F$11="Использовать поправку",BU432,0),#N/A)</f>
        <v>#N/A</v>
      </c>
      <c r="BQ432" s="62" t="str">
        <f t="shared" ref="BQ432:BQ495" si="833">IF(ISNUMBER(BR432),$G432,"")</f>
        <v/>
      </c>
      <c r="BR432" s="63" t="e">
        <f>IF(ISNUMBER(INDEX(Данные!$I$1:$IX$303,Данные!$A94,BR$642)),INDEX(Данные!$I$1:$IX$303,Данные!$A94,BR$642)-Данные!$G94-BR$643+IF($F$12="Использовать поправку",BT432,0),#N/A)</f>
        <v>#N/A</v>
      </c>
      <c r="BS432" s="64" t="e">
        <f>IF(ISNUMBER(INDEX(Данные!$I$1:$IX$303,Данные!$A94,BS$642)),INDEX(Данные!$I$1:$IX$303,Данные!$A94,BS$642)-Данные!$H94-BS$643+IF($F$12="Использовать поправку",BU432,0),#N/A)</f>
        <v>#N/A</v>
      </c>
      <c r="BT432" s="100" t="e">
        <f>INDEX(Данные!$I$1:$IX$303,Данные!$A94,BT$642+8)-INDEX(Данные!$I$1:$IX$303,Данные!$A94,BT$643+8)</f>
        <v>#VALUE!</v>
      </c>
      <c r="BU432" s="101" t="e">
        <f>INDEX(Данные!$I$1:$IX$303,Данные!$A94,BU$642+9)-INDEX(Данные!$I$1:$IX$303,Данные!$A94,BU$643+9)</f>
        <v>#VALUE!</v>
      </c>
    </row>
    <row r="433" spans="7:73" s="88" customFormat="1" x14ac:dyDescent="0.25">
      <c r="G433" s="61">
        <v>46</v>
      </c>
      <c r="H433" s="62" t="str">
        <f t="shared" ref="H433:H496" si="834">IF(ISNUMBER(I433),$G433,"")</f>
        <v/>
      </c>
      <c r="I433" s="63" t="e">
        <f>IF(ISNUMBER(INDEX(Данные!$I$1:$IX$303,Данные!$A95,I$642)),INDEX(Данные!$I$1:$IX$303,Данные!$A95,I$642)-Данные!$E95+IF($F$3="Использовать поправку",AL433,0),#N/A)</f>
        <v>#N/A</v>
      </c>
      <c r="J433" s="64" t="e">
        <f>IF(ISNUMBER(INDEX(Данные!$I$1:$IX$303,Данные!$A95,J$642)),INDEX(Данные!$I$1:$IX$303,Данные!$A95,J$642)-Данные!$F95+IF($F$3="Использовать поправку",AM433,0),#N/A)</f>
        <v>#N/A</v>
      </c>
      <c r="K433" s="62" t="str">
        <f t="shared" ref="K433:K496" si="835">IF(ISNUMBER(L433),$G433,"")</f>
        <v/>
      </c>
      <c r="L433" s="63" t="e">
        <f>IF(ISNUMBER(INDEX(Данные!$I$1:$IX$303,Данные!$A95,L$642)),INDEX(Данные!$I$1:$IX$303,Данные!$A95,L$642)-Данные!$E95+IF($F$4="Использовать поправку",AL433,0),#N/A)</f>
        <v>#N/A</v>
      </c>
      <c r="M433" s="64" t="e">
        <f>IF(ISNUMBER(INDEX(Данные!$I$1:$IX$303,Данные!$A95,M$642)),INDEX(Данные!$I$1:$IX$303,Данные!$A95,M$642)-Данные!$F95+IF($F$4="Использовать поправку",AM433,0),#N/A)</f>
        <v>#N/A</v>
      </c>
      <c r="N433" s="62" t="str">
        <f t="shared" ref="N433:N496" si="836">IF(ISNUMBER(O433),$G433,"")</f>
        <v/>
      </c>
      <c r="O433" s="63" t="e">
        <f>IF(ISNUMBER(INDEX(Данные!$I$1:$IX$303,Данные!$A95,O$642)),INDEX(Данные!$I$1:$IX$303,Данные!$A95,O$642)-Данные!$E95+IF($F$5="Использовать поправку",AL433,0),#N/A)</f>
        <v>#N/A</v>
      </c>
      <c r="P433" s="64" t="e">
        <f>IF(ISNUMBER(INDEX(Данные!$I$1:$IX$303,Данные!$A95,P$642)),INDEX(Данные!$I$1:$IX$303,Данные!$A95,P$642)-Данные!$F95+IF($F$5="Использовать поправку",AM433,0),#N/A)</f>
        <v>#N/A</v>
      </c>
      <c r="Q433" s="62" t="str">
        <f t="shared" ref="Q433:Q496" si="837">IF(ISNUMBER(R433),$G433,"")</f>
        <v/>
      </c>
      <c r="R433" s="63" t="e">
        <f>IF(ISNUMBER(INDEX(Данные!$I$1:$IX$303,Данные!$A95,R$642)),INDEX(Данные!$I$1:$IX$303,Данные!$A95,R$642)-Данные!$E95+IF($F$6="Использовать поправку",AL433,0),#N/A)</f>
        <v>#N/A</v>
      </c>
      <c r="S433" s="64" t="e">
        <f>IF(ISNUMBER(INDEX(Данные!$I$1:$IX$303,Данные!$A95,S$642)),INDEX(Данные!$I$1:$IX$303,Данные!$A95,S$642)-Данные!$F95+IF($F$6="Использовать поправку",AM433,0),#N/A)</f>
        <v>#N/A</v>
      </c>
      <c r="T433" s="62" t="str">
        <f t="shared" ref="T433:T496" si="838">IF(ISNUMBER(U433),$G433,"")</f>
        <v/>
      </c>
      <c r="U433" s="63" t="e">
        <f>IF(ISNUMBER(INDEX(Данные!$I$1:$IX$303,Данные!$A95,U$642)),INDEX(Данные!$I$1:$IX$303,Данные!$A95,U$642)-Данные!$E95+IF($F$7="Использовать поправку",AL433,0),#N/A)</f>
        <v>#N/A</v>
      </c>
      <c r="V433" s="64" t="e">
        <f>IF(ISNUMBER(INDEX(Данные!$I$1:$IX$303,Данные!$A95,V$642)),INDEX(Данные!$I$1:$IX$303,Данные!$A95,V$642)-Данные!$F95+IF($F$7="Использовать поправку",AM433,0),#N/A)</f>
        <v>#N/A</v>
      </c>
      <c r="W433" s="62" t="str">
        <f t="shared" ref="W433:W496" si="839">IF(ISNUMBER(X433),$G433,"")</f>
        <v/>
      </c>
      <c r="X433" s="63" t="e">
        <f>IF(ISNUMBER(INDEX(Данные!$I$1:$IX$303,Данные!$A95,X$642)),INDEX(Данные!$I$1:$IX$303,Данные!$A95,X$642)-Данные!$E95+IF($F$8="Использовать поправку",AL433,0),#N/A)</f>
        <v>#N/A</v>
      </c>
      <c r="Y433" s="64" t="e">
        <f>IF(ISNUMBER(INDEX(Данные!$I$1:$IX$303,Данные!$A95,Y$642)),INDEX(Данные!$I$1:$IX$303,Данные!$A95,Y$642)-Данные!$F95+IF($F$8="Использовать поправку",AM433,0),#N/A)</f>
        <v>#N/A</v>
      </c>
      <c r="Z433" s="62" t="str">
        <f t="shared" ref="Z433:Z496" si="840">IF(ISNUMBER(AA433),$G433,"")</f>
        <v/>
      </c>
      <c r="AA433" s="63" t="e">
        <f>IF(ISNUMBER(INDEX(Данные!$I$1:$IX$303,Данные!$A95,AA$642)),INDEX(Данные!$I$1:$IX$303,Данные!$A95,AA$642)-Данные!$E95+IF($F$9="Использовать поправку",AL433,0),#N/A)</f>
        <v>#N/A</v>
      </c>
      <c r="AB433" s="64" t="e">
        <f>IF(ISNUMBER(INDEX(Данные!$I$1:$IX$303,Данные!$A95,AB$642)),INDEX(Данные!$I$1:$IX$303,Данные!$A95,AB$642)-Данные!$F95+IF($F$9="Использовать поправку",AM433,0),#N/A)</f>
        <v>#N/A</v>
      </c>
      <c r="AC433" s="62" t="str">
        <f t="shared" ref="AC433:AC496" si="841">IF(ISNUMBER(AD433),$G433,"")</f>
        <v/>
      </c>
      <c r="AD433" s="63" t="e">
        <f>IF(ISNUMBER(INDEX(Данные!$I$1:$IX$303,Данные!$A95,AD$642)),INDEX(Данные!$I$1:$IX$303,Данные!$A95,AD$642)-Данные!$E95+IF($F$10="Использовать поправку",AL433,0),#N/A)</f>
        <v>#N/A</v>
      </c>
      <c r="AE433" s="64" t="e">
        <f>IF(ISNUMBER(INDEX(Данные!$I$1:$IX$303,Данные!$A95,AE$642)),INDEX(Данные!$I$1:$IX$303,Данные!$A95,AE$642)-Данные!$F95+IF($F$10="Использовать поправку",AM433,0),#N/A)</f>
        <v>#N/A</v>
      </c>
      <c r="AF433" s="62" t="str">
        <f t="shared" ref="AF433:AF496" si="842">IF(ISNUMBER(AG433),$G433,"")</f>
        <v/>
      </c>
      <c r="AG433" s="63" t="e">
        <f>IF(ISNUMBER(INDEX(Данные!$I$1:$IX$303,Данные!$A95,AG$642)),INDEX(Данные!$I$1:$IX$303,Данные!$A95,AG$642)-Данные!$E95+IF($F$11="Использовать поправку",AL433,0),#N/A)</f>
        <v>#N/A</v>
      </c>
      <c r="AH433" s="64" t="e">
        <f>IF(ISNUMBER(INDEX(Данные!$I$1:$IX$303,Данные!$A95,AH$642)),INDEX(Данные!$I$1:$IX$303,Данные!$A95,AH$642)-Данные!$F95+IF($F$11="Использовать поправку",AM433,0),#N/A)</f>
        <v>#N/A</v>
      </c>
      <c r="AI433" s="62" t="str">
        <f t="shared" ref="AI433:AI496" si="843">IF(ISNUMBER(AJ433),$G433,"")</f>
        <v/>
      </c>
      <c r="AJ433" s="63" t="e">
        <f>IF(ISNUMBER(INDEX(Данные!$I$1:$IX$303,Данные!$A95,AJ$642)),INDEX(Данные!$I$1:$IX$303,Данные!$A95,AJ$642)-Данные!$E95+IF($F$12="Использовать поправку",AL433,0),#N/A)</f>
        <v>#N/A</v>
      </c>
      <c r="AK433" s="96" t="e">
        <f>IF(ISNUMBER(INDEX(Данные!$I$1:$IX$303,Данные!$A95,AK$642)),INDEX(Данные!$I$1:$IX$303,Данные!$A95,AK$642)-Данные!$F95+IF($F$12="Использовать поправку",AM433,0),#N/A)</f>
        <v>#N/A</v>
      </c>
      <c r="AL433" s="100" t="e">
        <f>INDEX(Данные!$I$1:$IX$303,Данные!$A95,AL$642+4)-INDEX(Данные!$I$1:$IX$303,Данные!$A95,AL$643+4)</f>
        <v>#VALUE!</v>
      </c>
      <c r="AM433" s="101" t="e">
        <f>INDEX(Данные!$I$1:$IX$303,Данные!$A95,AM$642+5)-INDEX(Данные!$I$1:$IX$303,Данные!$A95,AM$643+5)</f>
        <v>#VALUE!</v>
      </c>
      <c r="AO433" s="61">
        <v>46</v>
      </c>
      <c r="AP433" s="62" t="str">
        <f t="shared" si="824"/>
        <v/>
      </c>
      <c r="AQ433" s="63" t="e">
        <f>IF(ISNUMBER(INDEX(Данные!$I$1:$IX$303,Данные!$A95,AQ$642)),INDEX(Данные!$I$1:$IX$303,Данные!$A95,AQ$642)-Данные!$G95-AQ$643+IF($F$3="Использовать поправку",BT433,0),#N/A)</f>
        <v>#N/A</v>
      </c>
      <c r="AR433" s="64" t="e">
        <f>IF(ISNUMBER(INDEX(Данные!$I$1:$IX$303,Данные!$A95,AR$642)),INDEX(Данные!$I$1:$IX$303,Данные!$A95,AR$642)-Данные!$H95-AR$643+IF($F$3="Использовать поправку",BU433,0),#N/A)</f>
        <v>#N/A</v>
      </c>
      <c r="AS433" s="62" t="str">
        <f t="shared" si="825"/>
        <v/>
      </c>
      <c r="AT433" s="63" t="e">
        <f>IF(ISNUMBER(INDEX(Данные!$I$1:$IX$303,Данные!$A95,AT$642)),INDEX(Данные!$I$1:$IX$303,Данные!$A95,AT$642)-Данные!$G95-AT$643+IF($F$4="Использовать поправку",BT433,0),#N/A)</f>
        <v>#N/A</v>
      </c>
      <c r="AU433" s="64" t="e">
        <f>IF(ISNUMBER(INDEX(Данные!$I$1:$IX$303,Данные!$A95,AU$642)),INDEX(Данные!$I$1:$IX$303,Данные!$A95,AU$642)-Данные!$H95-AU$643+IF($F$4="Использовать поправку",BU433,0),#N/A)</f>
        <v>#N/A</v>
      </c>
      <c r="AV433" s="62" t="str">
        <f t="shared" si="826"/>
        <v/>
      </c>
      <c r="AW433" s="63" t="e">
        <f>IF(ISNUMBER(INDEX(Данные!$I$1:$IX$303,Данные!$A95,AW$642)),INDEX(Данные!$I$1:$IX$303,Данные!$A95,AW$642)-Данные!$G95-AW$643+IF($F$5="Использовать поправку",BT433,0),#N/A)</f>
        <v>#N/A</v>
      </c>
      <c r="AX433" s="64" t="e">
        <f>IF(ISNUMBER(INDEX(Данные!$I$1:$IX$303,Данные!$A95,AX$642)),INDEX(Данные!$I$1:$IX$303,Данные!$A95,AX$642)-Данные!$H95-AX$643+IF($F$5="Использовать поправку",BU433,0),#N/A)</f>
        <v>#N/A</v>
      </c>
      <c r="AY433" s="62" t="str">
        <f t="shared" si="827"/>
        <v/>
      </c>
      <c r="AZ433" s="63" t="e">
        <f>IF(ISNUMBER(INDEX(Данные!$I$1:$IX$303,Данные!$A95,AZ$642)),INDEX(Данные!$I$1:$IX$303,Данные!$A95,AZ$642)-Данные!$G95-AZ$643+IF($F$6="Использовать поправку",BT433,0),#N/A)</f>
        <v>#N/A</v>
      </c>
      <c r="BA433" s="64" t="e">
        <f>IF(ISNUMBER(INDEX(Данные!$I$1:$IX$303,Данные!$A95,BA$642)),INDEX(Данные!$I$1:$IX$303,Данные!$A95,BA$642)-Данные!$H95-BA$643+IF($F$6="Использовать поправку",BU433,0),#N/A)</f>
        <v>#N/A</v>
      </c>
      <c r="BB433" s="62" t="str">
        <f t="shared" si="828"/>
        <v/>
      </c>
      <c r="BC433" s="63" t="e">
        <f>IF(ISNUMBER(INDEX(Данные!$I$1:$IX$303,Данные!$A95,BC$642)),INDEX(Данные!$I$1:$IX$303,Данные!$A95,BC$642)-Данные!$G95-BC$643+IF($F$7="Использовать поправку",BT433,0),#N/A)</f>
        <v>#N/A</v>
      </c>
      <c r="BD433" s="64" t="e">
        <f>IF(ISNUMBER(INDEX(Данные!$I$1:$IX$303,Данные!$A95,BD$642)),INDEX(Данные!$I$1:$IX$303,Данные!$A95,BD$642)-Данные!$H95-BD$643+IF($F$7="Использовать поправку",BU433,0),#N/A)</f>
        <v>#N/A</v>
      </c>
      <c r="BE433" s="62" t="str">
        <f t="shared" si="829"/>
        <v/>
      </c>
      <c r="BF433" s="63" t="e">
        <f>IF(ISNUMBER(INDEX(Данные!$I$1:$IX$303,Данные!$A95,BF$642)),INDEX(Данные!$I$1:$IX$303,Данные!$A95,BF$642)-Данные!$G95-BF$643+IF($F$8="Использовать поправку",BT433,0),#N/A)</f>
        <v>#N/A</v>
      </c>
      <c r="BG433" s="64" t="e">
        <f>IF(ISNUMBER(INDEX(Данные!$I$1:$IX$303,Данные!$A95,BG$642)),INDEX(Данные!$I$1:$IX$303,Данные!$A95,BG$642)-Данные!$H95-BG$643+IF($F$8="Использовать поправку",BU433,0),#N/A)</f>
        <v>#N/A</v>
      </c>
      <c r="BH433" s="62" t="str">
        <f t="shared" si="830"/>
        <v/>
      </c>
      <c r="BI433" s="63" t="e">
        <f>IF(ISNUMBER(INDEX(Данные!$I$1:$IX$303,Данные!$A95,BI$642)),INDEX(Данные!$I$1:$IX$303,Данные!$A95,BI$642)-Данные!$G95-BI$643+IF($F$9="Использовать поправку",BT433,0),#N/A)</f>
        <v>#N/A</v>
      </c>
      <c r="BJ433" s="64" t="e">
        <f>IF(ISNUMBER(INDEX(Данные!$I$1:$IX$303,Данные!$A95,BJ$642)),INDEX(Данные!$I$1:$IX$303,Данные!$A95,BJ$642)-Данные!$H95-BJ$643+IF($F$9="Использовать поправку",BU433,0),#N/A)</f>
        <v>#N/A</v>
      </c>
      <c r="BK433" s="62" t="str">
        <f t="shared" si="831"/>
        <v/>
      </c>
      <c r="BL433" s="63" t="e">
        <f>IF(ISNUMBER(INDEX(Данные!$I$1:$IX$303,Данные!$A95,BL$642)),INDEX(Данные!$I$1:$IX$303,Данные!$A95,BL$642)-Данные!$G95-BL$643+IF($F$10="Использовать поправку",BT433,0),#N/A)</f>
        <v>#N/A</v>
      </c>
      <c r="BM433" s="64" t="e">
        <f>IF(ISNUMBER(INDEX(Данные!$I$1:$IX$303,Данные!$A95,BM$642)),INDEX(Данные!$I$1:$IX$303,Данные!$A95,BM$642)-Данные!$H95-BM$643+IF($F$10="Использовать поправку",BU433,0),#N/A)</f>
        <v>#N/A</v>
      </c>
      <c r="BN433" s="62" t="str">
        <f t="shared" si="832"/>
        <v/>
      </c>
      <c r="BO433" s="63" t="e">
        <f>IF(ISNUMBER(INDEX(Данные!$I$1:$IX$303,Данные!$A95,BO$642)),INDEX(Данные!$I$1:$IX$303,Данные!$A95,BO$642)-Данные!$G95-BO$643+IF($F$11="Использовать поправку",BT433,0),#N/A)</f>
        <v>#N/A</v>
      </c>
      <c r="BP433" s="64" t="e">
        <f>IF(ISNUMBER(INDEX(Данные!$I$1:$IX$303,Данные!$A95,BP$642)),INDEX(Данные!$I$1:$IX$303,Данные!$A95,BP$642)-Данные!$H95-BP$643+IF($F$11="Использовать поправку",BU433,0),#N/A)</f>
        <v>#N/A</v>
      </c>
      <c r="BQ433" s="62" t="str">
        <f t="shared" si="833"/>
        <v/>
      </c>
      <c r="BR433" s="63" t="e">
        <f>IF(ISNUMBER(INDEX(Данные!$I$1:$IX$303,Данные!$A95,BR$642)),INDEX(Данные!$I$1:$IX$303,Данные!$A95,BR$642)-Данные!$G95-BR$643+IF($F$12="Использовать поправку",BT433,0),#N/A)</f>
        <v>#N/A</v>
      </c>
      <c r="BS433" s="64" t="e">
        <f>IF(ISNUMBER(INDEX(Данные!$I$1:$IX$303,Данные!$A95,BS$642)),INDEX(Данные!$I$1:$IX$303,Данные!$A95,BS$642)-Данные!$H95-BS$643+IF($F$12="Использовать поправку",BU433,0),#N/A)</f>
        <v>#N/A</v>
      </c>
      <c r="BT433" s="100" t="e">
        <f>INDEX(Данные!$I$1:$IX$303,Данные!$A95,BT$642+8)-INDEX(Данные!$I$1:$IX$303,Данные!$A95,BT$643+8)</f>
        <v>#VALUE!</v>
      </c>
      <c r="BU433" s="101" t="e">
        <f>INDEX(Данные!$I$1:$IX$303,Данные!$A95,BU$642+9)-INDEX(Данные!$I$1:$IX$303,Данные!$A95,BU$643+9)</f>
        <v>#VALUE!</v>
      </c>
    </row>
    <row r="434" spans="7:73" s="88" customFormat="1" x14ac:dyDescent="0.25">
      <c r="G434" s="61">
        <v>46.5</v>
      </c>
      <c r="H434" s="62" t="str">
        <f t="shared" si="834"/>
        <v/>
      </c>
      <c r="I434" s="63" t="e">
        <f>IF(ISNUMBER(INDEX(Данные!$I$1:$IX$303,Данные!$A96,I$642)),INDEX(Данные!$I$1:$IX$303,Данные!$A96,I$642)-Данные!$E96+IF($F$3="Использовать поправку",AL434,0),#N/A)</f>
        <v>#N/A</v>
      </c>
      <c r="J434" s="64" t="e">
        <f>IF(ISNUMBER(INDEX(Данные!$I$1:$IX$303,Данные!$A96,J$642)),INDEX(Данные!$I$1:$IX$303,Данные!$A96,J$642)-Данные!$F96+IF($F$3="Использовать поправку",AM434,0),#N/A)</f>
        <v>#N/A</v>
      </c>
      <c r="K434" s="62" t="str">
        <f t="shared" si="835"/>
        <v/>
      </c>
      <c r="L434" s="63" t="e">
        <f>IF(ISNUMBER(INDEX(Данные!$I$1:$IX$303,Данные!$A96,L$642)),INDEX(Данные!$I$1:$IX$303,Данные!$A96,L$642)-Данные!$E96+IF($F$4="Использовать поправку",AL434,0),#N/A)</f>
        <v>#N/A</v>
      </c>
      <c r="M434" s="64" t="e">
        <f>IF(ISNUMBER(INDEX(Данные!$I$1:$IX$303,Данные!$A96,M$642)),INDEX(Данные!$I$1:$IX$303,Данные!$A96,M$642)-Данные!$F96+IF($F$4="Использовать поправку",AM434,0),#N/A)</f>
        <v>#N/A</v>
      </c>
      <c r="N434" s="62" t="str">
        <f t="shared" si="836"/>
        <v/>
      </c>
      <c r="O434" s="63" t="e">
        <f>IF(ISNUMBER(INDEX(Данные!$I$1:$IX$303,Данные!$A96,O$642)),INDEX(Данные!$I$1:$IX$303,Данные!$A96,O$642)-Данные!$E96+IF($F$5="Использовать поправку",AL434,0),#N/A)</f>
        <v>#N/A</v>
      </c>
      <c r="P434" s="64" t="e">
        <f>IF(ISNUMBER(INDEX(Данные!$I$1:$IX$303,Данные!$A96,P$642)),INDEX(Данные!$I$1:$IX$303,Данные!$A96,P$642)-Данные!$F96+IF($F$5="Использовать поправку",AM434,0),#N/A)</f>
        <v>#N/A</v>
      </c>
      <c r="Q434" s="62" t="str">
        <f t="shared" si="837"/>
        <v/>
      </c>
      <c r="R434" s="63" t="e">
        <f>IF(ISNUMBER(INDEX(Данные!$I$1:$IX$303,Данные!$A96,R$642)),INDEX(Данные!$I$1:$IX$303,Данные!$A96,R$642)-Данные!$E96+IF($F$6="Использовать поправку",AL434,0),#N/A)</f>
        <v>#N/A</v>
      </c>
      <c r="S434" s="64" t="e">
        <f>IF(ISNUMBER(INDEX(Данные!$I$1:$IX$303,Данные!$A96,S$642)),INDEX(Данные!$I$1:$IX$303,Данные!$A96,S$642)-Данные!$F96+IF($F$6="Использовать поправку",AM434,0),#N/A)</f>
        <v>#N/A</v>
      </c>
      <c r="T434" s="62" t="str">
        <f t="shared" si="838"/>
        <v/>
      </c>
      <c r="U434" s="63" t="e">
        <f>IF(ISNUMBER(INDEX(Данные!$I$1:$IX$303,Данные!$A96,U$642)),INDEX(Данные!$I$1:$IX$303,Данные!$A96,U$642)-Данные!$E96+IF($F$7="Использовать поправку",AL434,0),#N/A)</f>
        <v>#N/A</v>
      </c>
      <c r="V434" s="64" t="e">
        <f>IF(ISNUMBER(INDEX(Данные!$I$1:$IX$303,Данные!$A96,V$642)),INDEX(Данные!$I$1:$IX$303,Данные!$A96,V$642)-Данные!$F96+IF($F$7="Использовать поправку",AM434,0),#N/A)</f>
        <v>#N/A</v>
      </c>
      <c r="W434" s="62" t="str">
        <f t="shared" si="839"/>
        <v/>
      </c>
      <c r="X434" s="63" t="e">
        <f>IF(ISNUMBER(INDEX(Данные!$I$1:$IX$303,Данные!$A96,X$642)),INDEX(Данные!$I$1:$IX$303,Данные!$A96,X$642)-Данные!$E96+IF($F$8="Использовать поправку",AL434,0),#N/A)</f>
        <v>#N/A</v>
      </c>
      <c r="Y434" s="64" t="e">
        <f>IF(ISNUMBER(INDEX(Данные!$I$1:$IX$303,Данные!$A96,Y$642)),INDEX(Данные!$I$1:$IX$303,Данные!$A96,Y$642)-Данные!$F96+IF($F$8="Использовать поправку",AM434,0),#N/A)</f>
        <v>#N/A</v>
      </c>
      <c r="Z434" s="62" t="str">
        <f t="shared" si="840"/>
        <v/>
      </c>
      <c r="AA434" s="63" t="e">
        <f>IF(ISNUMBER(INDEX(Данные!$I$1:$IX$303,Данные!$A96,AA$642)),INDEX(Данные!$I$1:$IX$303,Данные!$A96,AA$642)-Данные!$E96+IF($F$9="Использовать поправку",AL434,0),#N/A)</f>
        <v>#N/A</v>
      </c>
      <c r="AB434" s="64" t="e">
        <f>IF(ISNUMBER(INDEX(Данные!$I$1:$IX$303,Данные!$A96,AB$642)),INDEX(Данные!$I$1:$IX$303,Данные!$A96,AB$642)-Данные!$F96+IF($F$9="Использовать поправку",AM434,0),#N/A)</f>
        <v>#N/A</v>
      </c>
      <c r="AC434" s="62" t="str">
        <f t="shared" si="841"/>
        <v/>
      </c>
      <c r="AD434" s="63" t="e">
        <f>IF(ISNUMBER(INDEX(Данные!$I$1:$IX$303,Данные!$A96,AD$642)),INDEX(Данные!$I$1:$IX$303,Данные!$A96,AD$642)-Данные!$E96+IF($F$10="Использовать поправку",AL434,0),#N/A)</f>
        <v>#N/A</v>
      </c>
      <c r="AE434" s="64" t="e">
        <f>IF(ISNUMBER(INDEX(Данные!$I$1:$IX$303,Данные!$A96,AE$642)),INDEX(Данные!$I$1:$IX$303,Данные!$A96,AE$642)-Данные!$F96+IF($F$10="Использовать поправку",AM434,0),#N/A)</f>
        <v>#N/A</v>
      </c>
      <c r="AF434" s="62" t="str">
        <f t="shared" si="842"/>
        <v/>
      </c>
      <c r="AG434" s="63" t="e">
        <f>IF(ISNUMBER(INDEX(Данные!$I$1:$IX$303,Данные!$A96,AG$642)),INDEX(Данные!$I$1:$IX$303,Данные!$A96,AG$642)-Данные!$E96+IF($F$11="Использовать поправку",AL434,0),#N/A)</f>
        <v>#N/A</v>
      </c>
      <c r="AH434" s="64" t="e">
        <f>IF(ISNUMBER(INDEX(Данные!$I$1:$IX$303,Данные!$A96,AH$642)),INDEX(Данные!$I$1:$IX$303,Данные!$A96,AH$642)-Данные!$F96+IF($F$11="Использовать поправку",AM434,0),#N/A)</f>
        <v>#N/A</v>
      </c>
      <c r="AI434" s="62" t="str">
        <f t="shared" si="843"/>
        <v/>
      </c>
      <c r="AJ434" s="63" t="e">
        <f>IF(ISNUMBER(INDEX(Данные!$I$1:$IX$303,Данные!$A96,AJ$642)),INDEX(Данные!$I$1:$IX$303,Данные!$A96,AJ$642)-Данные!$E96+IF($F$12="Использовать поправку",AL434,0),#N/A)</f>
        <v>#N/A</v>
      </c>
      <c r="AK434" s="96" t="e">
        <f>IF(ISNUMBER(INDEX(Данные!$I$1:$IX$303,Данные!$A96,AK$642)),INDEX(Данные!$I$1:$IX$303,Данные!$A96,AK$642)-Данные!$F96+IF($F$12="Использовать поправку",AM434,0),#N/A)</f>
        <v>#N/A</v>
      </c>
      <c r="AL434" s="100" t="e">
        <f>INDEX(Данные!$I$1:$IX$303,Данные!$A96,AL$642+4)-INDEX(Данные!$I$1:$IX$303,Данные!$A96,AL$643+4)</f>
        <v>#VALUE!</v>
      </c>
      <c r="AM434" s="101" t="e">
        <f>INDEX(Данные!$I$1:$IX$303,Данные!$A96,AM$642+5)-INDEX(Данные!$I$1:$IX$303,Данные!$A96,AM$643+5)</f>
        <v>#VALUE!</v>
      </c>
      <c r="AO434" s="61">
        <v>46.5</v>
      </c>
      <c r="AP434" s="62" t="str">
        <f t="shared" si="824"/>
        <v/>
      </c>
      <c r="AQ434" s="63" t="e">
        <f>IF(ISNUMBER(INDEX(Данные!$I$1:$IX$303,Данные!$A96,AQ$642)),INDEX(Данные!$I$1:$IX$303,Данные!$A96,AQ$642)-Данные!$G96-AQ$643+IF($F$3="Использовать поправку",BT434,0),#N/A)</f>
        <v>#N/A</v>
      </c>
      <c r="AR434" s="64" t="e">
        <f>IF(ISNUMBER(INDEX(Данные!$I$1:$IX$303,Данные!$A96,AR$642)),INDEX(Данные!$I$1:$IX$303,Данные!$A96,AR$642)-Данные!$H96-AR$643+IF($F$3="Использовать поправку",BU434,0),#N/A)</f>
        <v>#N/A</v>
      </c>
      <c r="AS434" s="62" t="str">
        <f t="shared" si="825"/>
        <v/>
      </c>
      <c r="AT434" s="63" t="e">
        <f>IF(ISNUMBER(INDEX(Данные!$I$1:$IX$303,Данные!$A96,AT$642)),INDEX(Данные!$I$1:$IX$303,Данные!$A96,AT$642)-Данные!$G96-AT$643+IF($F$4="Использовать поправку",BT434,0),#N/A)</f>
        <v>#N/A</v>
      </c>
      <c r="AU434" s="64" t="e">
        <f>IF(ISNUMBER(INDEX(Данные!$I$1:$IX$303,Данные!$A96,AU$642)),INDEX(Данные!$I$1:$IX$303,Данные!$A96,AU$642)-Данные!$H96-AU$643+IF($F$4="Использовать поправку",BU434,0),#N/A)</f>
        <v>#N/A</v>
      </c>
      <c r="AV434" s="62" t="str">
        <f t="shared" si="826"/>
        <v/>
      </c>
      <c r="AW434" s="63" t="e">
        <f>IF(ISNUMBER(INDEX(Данные!$I$1:$IX$303,Данные!$A96,AW$642)),INDEX(Данные!$I$1:$IX$303,Данные!$A96,AW$642)-Данные!$G96-AW$643+IF($F$5="Использовать поправку",BT434,0),#N/A)</f>
        <v>#N/A</v>
      </c>
      <c r="AX434" s="64" t="e">
        <f>IF(ISNUMBER(INDEX(Данные!$I$1:$IX$303,Данные!$A96,AX$642)),INDEX(Данные!$I$1:$IX$303,Данные!$A96,AX$642)-Данные!$H96-AX$643+IF($F$5="Использовать поправку",BU434,0),#N/A)</f>
        <v>#N/A</v>
      </c>
      <c r="AY434" s="62" t="str">
        <f t="shared" si="827"/>
        <v/>
      </c>
      <c r="AZ434" s="63" t="e">
        <f>IF(ISNUMBER(INDEX(Данные!$I$1:$IX$303,Данные!$A96,AZ$642)),INDEX(Данные!$I$1:$IX$303,Данные!$A96,AZ$642)-Данные!$G96-AZ$643+IF($F$6="Использовать поправку",BT434,0),#N/A)</f>
        <v>#N/A</v>
      </c>
      <c r="BA434" s="64" t="e">
        <f>IF(ISNUMBER(INDEX(Данные!$I$1:$IX$303,Данные!$A96,BA$642)),INDEX(Данные!$I$1:$IX$303,Данные!$A96,BA$642)-Данные!$H96-BA$643+IF($F$6="Использовать поправку",BU434,0),#N/A)</f>
        <v>#N/A</v>
      </c>
      <c r="BB434" s="62" t="str">
        <f t="shared" si="828"/>
        <v/>
      </c>
      <c r="BC434" s="63" t="e">
        <f>IF(ISNUMBER(INDEX(Данные!$I$1:$IX$303,Данные!$A96,BC$642)),INDEX(Данные!$I$1:$IX$303,Данные!$A96,BC$642)-Данные!$G96-BC$643+IF($F$7="Использовать поправку",BT434,0),#N/A)</f>
        <v>#N/A</v>
      </c>
      <c r="BD434" s="64" t="e">
        <f>IF(ISNUMBER(INDEX(Данные!$I$1:$IX$303,Данные!$A96,BD$642)),INDEX(Данные!$I$1:$IX$303,Данные!$A96,BD$642)-Данные!$H96-BD$643+IF($F$7="Использовать поправку",BU434,0),#N/A)</f>
        <v>#N/A</v>
      </c>
      <c r="BE434" s="62" t="str">
        <f t="shared" si="829"/>
        <v/>
      </c>
      <c r="BF434" s="63" t="e">
        <f>IF(ISNUMBER(INDEX(Данные!$I$1:$IX$303,Данные!$A96,BF$642)),INDEX(Данные!$I$1:$IX$303,Данные!$A96,BF$642)-Данные!$G96-BF$643+IF($F$8="Использовать поправку",BT434,0),#N/A)</f>
        <v>#N/A</v>
      </c>
      <c r="BG434" s="64" t="e">
        <f>IF(ISNUMBER(INDEX(Данные!$I$1:$IX$303,Данные!$A96,BG$642)),INDEX(Данные!$I$1:$IX$303,Данные!$A96,BG$642)-Данные!$H96-BG$643+IF($F$8="Использовать поправку",BU434,0),#N/A)</f>
        <v>#N/A</v>
      </c>
      <c r="BH434" s="62" t="str">
        <f t="shared" si="830"/>
        <v/>
      </c>
      <c r="BI434" s="63" t="e">
        <f>IF(ISNUMBER(INDEX(Данные!$I$1:$IX$303,Данные!$A96,BI$642)),INDEX(Данные!$I$1:$IX$303,Данные!$A96,BI$642)-Данные!$G96-BI$643+IF($F$9="Использовать поправку",BT434,0),#N/A)</f>
        <v>#N/A</v>
      </c>
      <c r="BJ434" s="64" t="e">
        <f>IF(ISNUMBER(INDEX(Данные!$I$1:$IX$303,Данные!$A96,BJ$642)),INDEX(Данные!$I$1:$IX$303,Данные!$A96,BJ$642)-Данные!$H96-BJ$643+IF($F$9="Использовать поправку",BU434,0),#N/A)</f>
        <v>#N/A</v>
      </c>
      <c r="BK434" s="62" t="str">
        <f t="shared" si="831"/>
        <v/>
      </c>
      <c r="BL434" s="63" t="e">
        <f>IF(ISNUMBER(INDEX(Данные!$I$1:$IX$303,Данные!$A96,BL$642)),INDEX(Данные!$I$1:$IX$303,Данные!$A96,BL$642)-Данные!$G96-BL$643+IF($F$10="Использовать поправку",BT434,0),#N/A)</f>
        <v>#N/A</v>
      </c>
      <c r="BM434" s="64" t="e">
        <f>IF(ISNUMBER(INDEX(Данные!$I$1:$IX$303,Данные!$A96,BM$642)),INDEX(Данные!$I$1:$IX$303,Данные!$A96,BM$642)-Данные!$H96-BM$643+IF($F$10="Использовать поправку",BU434,0),#N/A)</f>
        <v>#N/A</v>
      </c>
      <c r="BN434" s="62" t="str">
        <f t="shared" si="832"/>
        <v/>
      </c>
      <c r="BO434" s="63" t="e">
        <f>IF(ISNUMBER(INDEX(Данные!$I$1:$IX$303,Данные!$A96,BO$642)),INDEX(Данные!$I$1:$IX$303,Данные!$A96,BO$642)-Данные!$G96-BO$643+IF($F$11="Использовать поправку",BT434,0),#N/A)</f>
        <v>#N/A</v>
      </c>
      <c r="BP434" s="64" t="e">
        <f>IF(ISNUMBER(INDEX(Данные!$I$1:$IX$303,Данные!$A96,BP$642)),INDEX(Данные!$I$1:$IX$303,Данные!$A96,BP$642)-Данные!$H96-BP$643+IF($F$11="Использовать поправку",BU434,0),#N/A)</f>
        <v>#N/A</v>
      </c>
      <c r="BQ434" s="62" t="str">
        <f t="shared" si="833"/>
        <v/>
      </c>
      <c r="BR434" s="63" t="e">
        <f>IF(ISNUMBER(INDEX(Данные!$I$1:$IX$303,Данные!$A96,BR$642)),INDEX(Данные!$I$1:$IX$303,Данные!$A96,BR$642)-Данные!$G96-BR$643+IF($F$12="Использовать поправку",BT434,0),#N/A)</f>
        <v>#N/A</v>
      </c>
      <c r="BS434" s="64" t="e">
        <f>IF(ISNUMBER(INDEX(Данные!$I$1:$IX$303,Данные!$A96,BS$642)),INDEX(Данные!$I$1:$IX$303,Данные!$A96,BS$642)-Данные!$H96-BS$643+IF($F$12="Использовать поправку",BU434,0),#N/A)</f>
        <v>#N/A</v>
      </c>
      <c r="BT434" s="100" t="e">
        <f>INDEX(Данные!$I$1:$IX$303,Данные!$A96,BT$642+8)-INDEX(Данные!$I$1:$IX$303,Данные!$A96,BT$643+8)</f>
        <v>#VALUE!</v>
      </c>
      <c r="BU434" s="101" t="e">
        <f>INDEX(Данные!$I$1:$IX$303,Данные!$A96,BU$642+9)-INDEX(Данные!$I$1:$IX$303,Данные!$A96,BU$643+9)</f>
        <v>#VALUE!</v>
      </c>
    </row>
    <row r="435" spans="7:73" s="88" customFormat="1" x14ac:dyDescent="0.25">
      <c r="G435" s="61">
        <v>47</v>
      </c>
      <c r="H435" s="62" t="str">
        <f t="shared" si="834"/>
        <v/>
      </c>
      <c r="I435" s="63" t="e">
        <f>IF(ISNUMBER(INDEX(Данные!$I$1:$IX$303,Данные!$A97,I$642)),INDEX(Данные!$I$1:$IX$303,Данные!$A97,I$642)-Данные!$E97+IF($F$3="Использовать поправку",AL435,0),#N/A)</f>
        <v>#N/A</v>
      </c>
      <c r="J435" s="64" t="e">
        <f>IF(ISNUMBER(INDEX(Данные!$I$1:$IX$303,Данные!$A97,J$642)),INDEX(Данные!$I$1:$IX$303,Данные!$A97,J$642)-Данные!$F97+IF($F$3="Использовать поправку",AM435,0),#N/A)</f>
        <v>#N/A</v>
      </c>
      <c r="K435" s="62" t="str">
        <f t="shared" si="835"/>
        <v/>
      </c>
      <c r="L435" s="63" t="e">
        <f>IF(ISNUMBER(INDEX(Данные!$I$1:$IX$303,Данные!$A97,L$642)),INDEX(Данные!$I$1:$IX$303,Данные!$A97,L$642)-Данные!$E97+IF($F$4="Использовать поправку",AL435,0),#N/A)</f>
        <v>#N/A</v>
      </c>
      <c r="M435" s="64" t="e">
        <f>IF(ISNUMBER(INDEX(Данные!$I$1:$IX$303,Данные!$A97,M$642)),INDEX(Данные!$I$1:$IX$303,Данные!$A97,M$642)-Данные!$F97+IF($F$4="Использовать поправку",AM435,0),#N/A)</f>
        <v>#N/A</v>
      </c>
      <c r="N435" s="62" t="str">
        <f t="shared" si="836"/>
        <v/>
      </c>
      <c r="O435" s="63" t="e">
        <f>IF(ISNUMBER(INDEX(Данные!$I$1:$IX$303,Данные!$A97,O$642)),INDEX(Данные!$I$1:$IX$303,Данные!$A97,O$642)-Данные!$E97+IF($F$5="Использовать поправку",AL435,0),#N/A)</f>
        <v>#N/A</v>
      </c>
      <c r="P435" s="64" t="e">
        <f>IF(ISNUMBER(INDEX(Данные!$I$1:$IX$303,Данные!$A97,P$642)),INDEX(Данные!$I$1:$IX$303,Данные!$A97,P$642)-Данные!$F97+IF($F$5="Использовать поправку",AM435,0),#N/A)</f>
        <v>#N/A</v>
      </c>
      <c r="Q435" s="62" t="str">
        <f t="shared" si="837"/>
        <v/>
      </c>
      <c r="R435" s="63" t="e">
        <f>IF(ISNUMBER(INDEX(Данные!$I$1:$IX$303,Данные!$A97,R$642)),INDEX(Данные!$I$1:$IX$303,Данные!$A97,R$642)-Данные!$E97+IF($F$6="Использовать поправку",AL435,0),#N/A)</f>
        <v>#N/A</v>
      </c>
      <c r="S435" s="64" t="e">
        <f>IF(ISNUMBER(INDEX(Данные!$I$1:$IX$303,Данные!$A97,S$642)),INDEX(Данные!$I$1:$IX$303,Данные!$A97,S$642)-Данные!$F97+IF($F$6="Использовать поправку",AM435,0),#N/A)</f>
        <v>#N/A</v>
      </c>
      <c r="T435" s="62" t="str">
        <f t="shared" si="838"/>
        <v/>
      </c>
      <c r="U435" s="63" t="e">
        <f>IF(ISNUMBER(INDEX(Данные!$I$1:$IX$303,Данные!$A97,U$642)),INDEX(Данные!$I$1:$IX$303,Данные!$A97,U$642)-Данные!$E97+IF($F$7="Использовать поправку",AL435,0),#N/A)</f>
        <v>#N/A</v>
      </c>
      <c r="V435" s="64" t="e">
        <f>IF(ISNUMBER(INDEX(Данные!$I$1:$IX$303,Данные!$A97,V$642)),INDEX(Данные!$I$1:$IX$303,Данные!$A97,V$642)-Данные!$F97+IF($F$7="Использовать поправку",AM435,0),#N/A)</f>
        <v>#N/A</v>
      </c>
      <c r="W435" s="62" t="str">
        <f t="shared" si="839"/>
        <v/>
      </c>
      <c r="X435" s="63" t="e">
        <f>IF(ISNUMBER(INDEX(Данные!$I$1:$IX$303,Данные!$A97,X$642)),INDEX(Данные!$I$1:$IX$303,Данные!$A97,X$642)-Данные!$E97+IF($F$8="Использовать поправку",AL435,0),#N/A)</f>
        <v>#N/A</v>
      </c>
      <c r="Y435" s="64" t="e">
        <f>IF(ISNUMBER(INDEX(Данные!$I$1:$IX$303,Данные!$A97,Y$642)),INDEX(Данные!$I$1:$IX$303,Данные!$A97,Y$642)-Данные!$F97+IF($F$8="Использовать поправку",AM435,0),#N/A)</f>
        <v>#N/A</v>
      </c>
      <c r="Z435" s="62" t="str">
        <f t="shared" si="840"/>
        <v/>
      </c>
      <c r="AA435" s="63" t="e">
        <f>IF(ISNUMBER(INDEX(Данные!$I$1:$IX$303,Данные!$A97,AA$642)),INDEX(Данные!$I$1:$IX$303,Данные!$A97,AA$642)-Данные!$E97+IF($F$9="Использовать поправку",AL435,0),#N/A)</f>
        <v>#N/A</v>
      </c>
      <c r="AB435" s="64" t="e">
        <f>IF(ISNUMBER(INDEX(Данные!$I$1:$IX$303,Данные!$A97,AB$642)),INDEX(Данные!$I$1:$IX$303,Данные!$A97,AB$642)-Данные!$F97+IF($F$9="Использовать поправку",AM435,0),#N/A)</f>
        <v>#N/A</v>
      </c>
      <c r="AC435" s="62" t="str">
        <f t="shared" si="841"/>
        <v/>
      </c>
      <c r="AD435" s="63" t="e">
        <f>IF(ISNUMBER(INDEX(Данные!$I$1:$IX$303,Данные!$A97,AD$642)),INDEX(Данные!$I$1:$IX$303,Данные!$A97,AD$642)-Данные!$E97+IF($F$10="Использовать поправку",AL435,0),#N/A)</f>
        <v>#N/A</v>
      </c>
      <c r="AE435" s="64" t="e">
        <f>IF(ISNUMBER(INDEX(Данные!$I$1:$IX$303,Данные!$A97,AE$642)),INDEX(Данные!$I$1:$IX$303,Данные!$A97,AE$642)-Данные!$F97+IF($F$10="Использовать поправку",AM435,0),#N/A)</f>
        <v>#N/A</v>
      </c>
      <c r="AF435" s="62" t="str">
        <f t="shared" si="842"/>
        <v/>
      </c>
      <c r="AG435" s="63" t="e">
        <f>IF(ISNUMBER(INDEX(Данные!$I$1:$IX$303,Данные!$A97,AG$642)),INDEX(Данные!$I$1:$IX$303,Данные!$A97,AG$642)-Данные!$E97+IF($F$11="Использовать поправку",AL435,0),#N/A)</f>
        <v>#N/A</v>
      </c>
      <c r="AH435" s="64" t="e">
        <f>IF(ISNUMBER(INDEX(Данные!$I$1:$IX$303,Данные!$A97,AH$642)),INDEX(Данные!$I$1:$IX$303,Данные!$A97,AH$642)-Данные!$F97+IF($F$11="Использовать поправку",AM435,0),#N/A)</f>
        <v>#N/A</v>
      </c>
      <c r="AI435" s="62" t="str">
        <f t="shared" si="843"/>
        <v/>
      </c>
      <c r="AJ435" s="63" t="e">
        <f>IF(ISNUMBER(INDEX(Данные!$I$1:$IX$303,Данные!$A97,AJ$642)),INDEX(Данные!$I$1:$IX$303,Данные!$A97,AJ$642)-Данные!$E97+IF($F$12="Использовать поправку",AL435,0),#N/A)</f>
        <v>#N/A</v>
      </c>
      <c r="AK435" s="96" t="e">
        <f>IF(ISNUMBER(INDEX(Данные!$I$1:$IX$303,Данные!$A97,AK$642)),INDEX(Данные!$I$1:$IX$303,Данные!$A97,AK$642)-Данные!$F97+IF($F$12="Использовать поправку",AM435,0),#N/A)</f>
        <v>#N/A</v>
      </c>
      <c r="AL435" s="100" t="e">
        <f>INDEX(Данные!$I$1:$IX$303,Данные!$A97,AL$642+4)-INDEX(Данные!$I$1:$IX$303,Данные!$A97,AL$643+4)</f>
        <v>#VALUE!</v>
      </c>
      <c r="AM435" s="101" t="e">
        <f>INDEX(Данные!$I$1:$IX$303,Данные!$A97,AM$642+5)-INDEX(Данные!$I$1:$IX$303,Данные!$A97,AM$643+5)</f>
        <v>#VALUE!</v>
      </c>
      <c r="AO435" s="61">
        <v>47</v>
      </c>
      <c r="AP435" s="62" t="str">
        <f t="shared" si="824"/>
        <v/>
      </c>
      <c r="AQ435" s="63" t="e">
        <f>IF(ISNUMBER(INDEX(Данные!$I$1:$IX$303,Данные!$A97,AQ$642)),INDEX(Данные!$I$1:$IX$303,Данные!$A97,AQ$642)-Данные!$G97-AQ$643+IF($F$3="Использовать поправку",BT435,0),#N/A)</f>
        <v>#N/A</v>
      </c>
      <c r="AR435" s="64" t="e">
        <f>IF(ISNUMBER(INDEX(Данные!$I$1:$IX$303,Данные!$A97,AR$642)),INDEX(Данные!$I$1:$IX$303,Данные!$A97,AR$642)-Данные!$H97-AR$643+IF($F$3="Использовать поправку",BU435,0),#N/A)</f>
        <v>#N/A</v>
      </c>
      <c r="AS435" s="62" t="str">
        <f t="shared" si="825"/>
        <v/>
      </c>
      <c r="AT435" s="63" t="e">
        <f>IF(ISNUMBER(INDEX(Данные!$I$1:$IX$303,Данные!$A97,AT$642)),INDEX(Данные!$I$1:$IX$303,Данные!$A97,AT$642)-Данные!$G97-AT$643+IF($F$4="Использовать поправку",BT435,0),#N/A)</f>
        <v>#N/A</v>
      </c>
      <c r="AU435" s="64" t="e">
        <f>IF(ISNUMBER(INDEX(Данные!$I$1:$IX$303,Данные!$A97,AU$642)),INDEX(Данные!$I$1:$IX$303,Данные!$A97,AU$642)-Данные!$H97-AU$643+IF($F$4="Использовать поправку",BU435,0),#N/A)</f>
        <v>#N/A</v>
      </c>
      <c r="AV435" s="62" t="str">
        <f t="shared" si="826"/>
        <v/>
      </c>
      <c r="AW435" s="63" t="e">
        <f>IF(ISNUMBER(INDEX(Данные!$I$1:$IX$303,Данные!$A97,AW$642)),INDEX(Данные!$I$1:$IX$303,Данные!$A97,AW$642)-Данные!$G97-AW$643+IF($F$5="Использовать поправку",BT435,0),#N/A)</f>
        <v>#N/A</v>
      </c>
      <c r="AX435" s="64" t="e">
        <f>IF(ISNUMBER(INDEX(Данные!$I$1:$IX$303,Данные!$A97,AX$642)),INDEX(Данные!$I$1:$IX$303,Данные!$A97,AX$642)-Данные!$H97-AX$643+IF($F$5="Использовать поправку",BU435,0),#N/A)</f>
        <v>#N/A</v>
      </c>
      <c r="AY435" s="62" t="str">
        <f t="shared" si="827"/>
        <v/>
      </c>
      <c r="AZ435" s="63" t="e">
        <f>IF(ISNUMBER(INDEX(Данные!$I$1:$IX$303,Данные!$A97,AZ$642)),INDEX(Данные!$I$1:$IX$303,Данные!$A97,AZ$642)-Данные!$G97-AZ$643+IF($F$6="Использовать поправку",BT435,0),#N/A)</f>
        <v>#N/A</v>
      </c>
      <c r="BA435" s="64" t="e">
        <f>IF(ISNUMBER(INDEX(Данные!$I$1:$IX$303,Данные!$A97,BA$642)),INDEX(Данные!$I$1:$IX$303,Данные!$A97,BA$642)-Данные!$H97-BA$643+IF($F$6="Использовать поправку",BU435,0),#N/A)</f>
        <v>#N/A</v>
      </c>
      <c r="BB435" s="62" t="str">
        <f t="shared" si="828"/>
        <v/>
      </c>
      <c r="BC435" s="63" t="e">
        <f>IF(ISNUMBER(INDEX(Данные!$I$1:$IX$303,Данные!$A97,BC$642)),INDEX(Данные!$I$1:$IX$303,Данные!$A97,BC$642)-Данные!$G97-BC$643+IF($F$7="Использовать поправку",BT435,0),#N/A)</f>
        <v>#N/A</v>
      </c>
      <c r="BD435" s="64" t="e">
        <f>IF(ISNUMBER(INDEX(Данные!$I$1:$IX$303,Данные!$A97,BD$642)),INDEX(Данные!$I$1:$IX$303,Данные!$A97,BD$642)-Данные!$H97-BD$643+IF($F$7="Использовать поправку",BU435,0),#N/A)</f>
        <v>#N/A</v>
      </c>
      <c r="BE435" s="62" t="str">
        <f t="shared" si="829"/>
        <v/>
      </c>
      <c r="BF435" s="63" t="e">
        <f>IF(ISNUMBER(INDEX(Данные!$I$1:$IX$303,Данные!$A97,BF$642)),INDEX(Данные!$I$1:$IX$303,Данные!$A97,BF$642)-Данные!$G97-BF$643+IF($F$8="Использовать поправку",BT435,0),#N/A)</f>
        <v>#N/A</v>
      </c>
      <c r="BG435" s="64" t="e">
        <f>IF(ISNUMBER(INDEX(Данные!$I$1:$IX$303,Данные!$A97,BG$642)),INDEX(Данные!$I$1:$IX$303,Данные!$A97,BG$642)-Данные!$H97-BG$643+IF($F$8="Использовать поправку",BU435,0),#N/A)</f>
        <v>#N/A</v>
      </c>
      <c r="BH435" s="62" t="str">
        <f t="shared" si="830"/>
        <v/>
      </c>
      <c r="BI435" s="63" t="e">
        <f>IF(ISNUMBER(INDEX(Данные!$I$1:$IX$303,Данные!$A97,BI$642)),INDEX(Данные!$I$1:$IX$303,Данные!$A97,BI$642)-Данные!$G97-BI$643+IF($F$9="Использовать поправку",BT435,0),#N/A)</f>
        <v>#N/A</v>
      </c>
      <c r="BJ435" s="64" t="e">
        <f>IF(ISNUMBER(INDEX(Данные!$I$1:$IX$303,Данные!$A97,BJ$642)),INDEX(Данные!$I$1:$IX$303,Данные!$A97,BJ$642)-Данные!$H97-BJ$643+IF($F$9="Использовать поправку",BU435,0),#N/A)</f>
        <v>#N/A</v>
      </c>
      <c r="BK435" s="62" t="str">
        <f t="shared" si="831"/>
        <v/>
      </c>
      <c r="BL435" s="63" t="e">
        <f>IF(ISNUMBER(INDEX(Данные!$I$1:$IX$303,Данные!$A97,BL$642)),INDEX(Данные!$I$1:$IX$303,Данные!$A97,BL$642)-Данные!$G97-BL$643+IF($F$10="Использовать поправку",BT435,0),#N/A)</f>
        <v>#N/A</v>
      </c>
      <c r="BM435" s="64" t="e">
        <f>IF(ISNUMBER(INDEX(Данные!$I$1:$IX$303,Данные!$A97,BM$642)),INDEX(Данные!$I$1:$IX$303,Данные!$A97,BM$642)-Данные!$H97-BM$643+IF($F$10="Использовать поправку",BU435,0),#N/A)</f>
        <v>#N/A</v>
      </c>
      <c r="BN435" s="62" t="str">
        <f t="shared" si="832"/>
        <v/>
      </c>
      <c r="BO435" s="63" t="e">
        <f>IF(ISNUMBER(INDEX(Данные!$I$1:$IX$303,Данные!$A97,BO$642)),INDEX(Данные!$I$1:$IX$303,Данные!$A97,BO$642)-Данные!$G97-BO$643+IF($F$11="Использовать поправку",BT435,0),#N/A)</f>
        <v>#N/A</v>
      </c>
      <c r="BP435" s="64" t="e">
        <f>IF(ISNUMBER(INDEX(Данные!$I$1:$IX$303,Данные!$A97,BP$642)),INDEX(Данные!$I$1:$IX$303,Данные!$A97,BP$642)-Данные!$H97-BP$643+IF($F$11="Использовать поправку",BU435,0),#N/A)</f>
        <v>#N/A</v>
      </c>
      <c r="BQ435" s="62" t="str">
        <f t="shared" si="833"/>
        <v/>
      </c>
      <c r="BR435" s="63" t="e">
        <f>IF(ISNUMBER(INDEX(Данные!$I$1:$IX$303,Данные!$A97,BR$642)),INDEX(Данные!$I$1:$IX$303,Данные!$A97,BR$642)-Данные!$G97-BR$643+IF($F$12="Использовать поправку",BT435,0),#N/A)</f>
        <v>#N/A</v>
      </c>
      <c r="BS435" s="64" t="e">
        <f>IF(ISNUMBER(INDEX(Данные!$I$1:$IX$303,Данные!$A97,BS$642)),INDEX(Данные!$I$1:$IX$303,Данные!$A97,BS$642)-Данные!$H97-BS$643+IF($F$12="Использовать поправку",BU435,0),#N/A)</f>
        <v>#N/A</v>
      </c>
      <c r="BT435" s="100" t="e">
        <f>INDEX(Данные!$I$1:$IX$303,Данные!$A97,BT$642+8)-INDEX(Данные!$I$1:$IX$303,Данные!$A97,BT$643+8)</f>
        <v>#VALUE!</v>
      </c>
      <c r="BU435" s="101" t="e">
        <f>INDEX(Данные!$I$1:$IX$303,Данные!$A97,BU$642+9)-INDEX(Данные!$I$1:$IX$303,Данные!$A97,BU$643+9)</f>
        <v>#VALUE!</v>
      </c>
    </row>
    <row r="436" spans="7:73" s="88" customFormat="1" x14ac:dyDescent="0.25">
      <c r="G436" s="61">
        <v>47.5</v>
      </c>
      <c r="H436" s="62" t="str">
        <f t="shared" si="834"/>
        <v/>
      </c>
      <c r="I436" s="63" t="e">
        <f>IF(ISNUMBER(INDEX(Данные!$I$1:$IX$303,Данные!$A98,I$642)),INDEX(Данные!$I$1:$IX$303,Данные!$A98,I$642)-Данные!$E98+IF($F$3="Использовать поправку",AL436,0),#N/A)</f>
        <v>#N/A</v>
      </c>
      <c r="J436" s="64" t="e">
        <f>IF(ISNUMBER(INDEX(Данные!$I$1:$IX$303,Данные!$A98,J$642)),INDEX(Данные!$I$1:$IX$303,Данные!$A98,J$642)-Данные!$F98+IF($F$3="Использовать поправку",AM436,0),#N/A)</f>
        <v>#N/A</v>
      </c>
      <c r="K436" s="62" t="str">
        <f t="shared" si="835"/>
        <v/>
      </c>
      <c r="L436" s="63" t="e">
        <f>IF(ISNUMBER(INDEX(Данные!$I$1:$IX$303,Данные!$A98,L$642)),INDEX(Данные!$I$1:$IX$303,Данные!$A98,L$642)-Данные!$E98+IF($F$4="Использовать поправку",AL436,0),#N/A)</f>
        <v>#N/A</v>
      </c>
      <c r="M436" s="64" t="e">
        <f>IF(ISNUMBER(INDEX(Данные!$I$1:$IX$303,Данные!$A98,M$642)),INDEX(Данные!$I$1:$IX$303,Данные!$A98,M$642)-Данные!$F98+IF($F$4="Использовать поправку",AM436,0),#N/A)</f>
        <v>#N/A</v>
      </c>
      <c r="N436" s="62" t="str">
        <f t="shared" si="836"/>
        <v/>
      </c>
      <c r="O436" s="63" t="e">
        <f>IF(ISNUMBER(INDEX(Данные!$I$1:$IX$303,Данные!$A98,O$642)),INDEX(Данные!$I$1:$IX$303,Данные!$A98,O$642)-Данные!$E98+IF($F$5="Использовать поправку",AL436,0),#N/A)</f>
        <v>#N/A</v>
      </c>
      <c r="P436" s="64" t="e">
        <f>IF(ISNUMBER(INDEX(Данные!$I$1:$IX$303,Данные!$A98,P$642)),INDEX(Данные!$I$1:$IX$303,Данные!$A98,P$642)-Данные!$F98+IF($F$5="Использовать поправку",AM436,0),#N/A)</f>
        <v>#N/A</v>
      </c>
      <c r="Q436" s="62" t="str">
        <f t="shared" si="837"/>
        <v/>
      </c>
      <c r="R436" s="63" t="e">
        <f>IF(ISNUMBER(INDEX(Данные!$I$1:$IX$303,Данные!$A98,R$642)),INDEX(Данные!$I$1:$IX$303,Данные!$A98,R$642)-Данные!$E98+IF($F$6="Использовать поправку",AL436,0),#N/A)</f>
        <v>#N/A</v>
      </c>
      <c r="S436" s="64" t="e">
        <f>IF(ISNUMBER(INDEX(Данные!$I$1:$IX$303,Данные!$A98,S$642)),INDEX(Данные!$I$1:$IX$303,Данные!$A98,S$642)-Данные!$F98+IF($F$6="Использовать поправку",AM436,0),#N/A)</f>
        <v>#N/A</v>
      </c>
      <c r="T436" s="62" t="str">
        <f t="shared" si="838"/>
        <v/>
      </c>
      <c r="U436" s="63" t="e">
        <f>IF(ISNUMBER(INDEX(Данные!$I$1:$IX$303,Данные!$A98,U$642)),INDEX(Данные!$I$1:$IX$303,Данные!$A98,U$642)-Данные!$E98+IF($F$7="Использовать поправку",AL436,0),#N/A)</f>
        <v>#N/A</v>
      </c>
      <c r="V436" s="64" t="e">
        <f>IF(ISNUMBER(INDEX(Данные!$I$1:$IX$303,Данные!$A98,V$642)),INDEX(Данные!$I$1:$IX$303,Данные!$A98,V$642)-Данные!$F98+IF($F$7="Использовать поправку",AM436,0),#N/A)</f>
        <v>#N/A</v>
      </c>
      <c r="W436" s="62" t="str">
        <f t="shared" si="839"/>
        <v/>
      </c>
      <c r="X436" s="63" t="e">
        <f>IF(ISNUMBER(INDEX(Данные!$I$1:$IX$303,Данные!$A98,X$642)),INDEX(Данные!$I$1:$IX$303,Данные!$A98,X$642)-Данные!$E98+IF($F$8="Использовать поправку",AL436,0),#N/A)</f>
        <v>#N/A</v>
      </c>
      <c r="Y436" s="64" t="e">
        <f>IF(ISNUMBER(INDEX(Данные!$I$1:$IX$303,Данные!$A98,Y$642)),INDEX(Данные!$I$1:$IX$303,Данные!$A98,Y$642)-Данные!$F98+IF($F$8="Использовать поправку",AM436,0),#N/A)</f>
        <v>#N/A</v>
      </c>
      <c r="Z436" s="62" t="str">
        <f t="shared" si="840"/>
        <v/>
      </c>
      <c r="AA436" s="63" t="e">
        <f>IF(ISNUMBER(INDEX(Данные!$I$1:$IX$303,Данные!$A98,AA$642)),INDEX(Данные!$I$1:$IX$303,Данные!$A98,AA$642)-Данные!$E98+IF($F$9="Использовать поправку",AL436,0),#N/A)</f>
        <v>#N/A</v>
      </c>
      <c r="AB436" s="64" t="e">
        <f>IF(ISNUMBER(INDEX(Данные!$I$1:$IX$303,Данные!$A98,AB$642)),INDEX(Данные!$I$1:$IX$303,Данные!$A98,AB$642)-Данные!$F98+IF($F$9="Использовать поправку",AM436,0),#N/A)</f>
        <v>#N/A</v>
      </c>
      <c r="AC436" s="62" t="str">
        <f t="shared" si="841"/>
        <v/>
      </c>
      <c r="AD436" s="63" t="e">
        <f>IF(ISNUMBER(INDEX(Данные!$I$1:$IX$303,Данные!$A98,AD$642)),INDEX(Данные!$I$1:$IX$303,Данные!$A98,AD$642)-Данные!$E98+IF($F$10="Использовать поправку",AL436,0),#N/A)</f>
        <v>#N/A</v>
      </c>
      <c r="AE436" s="64" t="e">
        <f>IF(ISNUMBER(INDEX(Данные!$I$1:$IX$303,Данные!$A98,AE$642)),INDEX(Данные!$I$1:$IX$303,Данные!$A98,AE$642)-Данные!$F98+IF($F$10="Использовать поправку",AM436,0),#N/A)</f>
        <v>#N/A</v>
      </c>
      <c r="AF436" s="62" t="str">
        <f t="shared" si="842"/>
        <v/>
      </c>
      <c r="AG436" s="63" t="e">
        <f>IF(ISNUMBER(INDEX(Данные!$I$1:$IX$303,Данные!$A98,AG$642)),INDEX(Данные!$I$1:$IX$303,Данные!$A98,AG$642)-Данные!$E98+IF($F$11="Использовать поправку",AL436,0),#N/A)</f>
        <v>#N/A</v>
      </c>
      <c r="AH436" s="64" t="e">
        <f>IF(ISNUMBER(INDEX(Данные!$I$1:$IX$303,Данные!$A98,AH$642)),INDEX(Данные!$I$1:$IX$303,Данные!$A98,AH$642)-Данные!$F98+IF($F$11="Использовать поправку",AM436,0),#N/A)</f>
        <v>#N/A</v>
      </c>
      <c r="AI436" s="62" t="str">
        <f t="shared" si="843"/>
        <v/>
      </c>
      <c r="AJ436" s="63" t="e">
        <f>IF(ISNUMBER(INDEX(Данные!$I$1:$IX$303,Данные!$A98,AJ$642)),INDEX(Данные!$I$1:$IX$303,Данные!$A98,AJ$642)-Данные!$E98+IF($F$12="Использовать поправку",AL436,0),#N/A)</f>
        <v>#N/A</v>
      </c>
      <c r="AK436" s="96" t="e">
        <f>IF(ISNUMBER(INDEX(Данные!$I$1:$IX$303,Данные!$A98,AK$642)),INDEX(Данные!$I$1:$IX$303,Данные!$A98,AK$642)-Данные!$F98+IF($F$12="Использовать поправку",AM436,0),#N/A)</f>
        <v>#N/A</v>
      </c>
      <c r="AL436" s="100" t="e">
        <f>INDEX(Данные!$I$1:$IX$303,Данные!$A98,AL$642+4)-INDEX(Данные!$I$1:$IX$303,Данные!$A98,AL$643+4)</f>
        <v>#VALUE!</v>
      </c>
      <c r="AM436" s="101" t="e">
        <f>INDEX(Данные!$I$1:$IX$303,Данные!$A98,AM$642+5)-INDEX(Данные!$I$1:$IX$303,Данные!$A98,AM$643+5)</f>
        <v>#VALUE!</v>
      </c>
      <c r="AO436" s="61">
        <v>47.5</v>
      </c>
      <c r="AP436" s="62" t="str">
        <f t="shared" si="824"/>
        <v/>
      </c>
      <c r="AQ436" s="63" t="e">
        <f>IF(ISNUMBER(INDEX(Данные!$I$1:$IX$303,Данные!$A98,AQ$642)),INDEX(Данные!$I$1:$IX$303,Данные!$A98,AQ$642)-Данные!$G98-AQ$643+IF($F$3="Использовать поправку",BT436,0),#N/A)</f>
        <v>#N/A</v>
      </c>
      <c r="AR436" s="64" t="e">
        <f>IF(ISNUMBER(INDEX(Данные!$I$1:$IX$303,Данные!$A98,AR$642)),INDEX(Данные!$I$1:$IX$303,Данные!$A98,AR$642)-Данные!$H98-AR$643+IF($F$3="Использовать поправку",BU436,0),#N/A)</f>
        <v>#N/A</v>
      </c>
      <c r="AS436" s="62" t="str">
        <f t="shared" si="825"/>
        <v/>
      </c>
      <c r="AT436" s="63" t="e">
        <f>IF(ISNUMBER(INDEX(Данные!$I$1:$IX$303,Данные!$A98,AT$642)),INDEX(Данные!$I$1:$IX$303,Данные!$A98,AT$642)-Данные!$G98-AT$643+IF($F$4="Использовать поправку",BT436,0),#N/A)</f>
        <v>#N/A</v>
      </c>
      <c r="AU436" s="64" t="e">
        <f>IF(ISNUMBER(INDEX(Данные!$I$1:$IX$303,Данные!$A98,AU$642)),INDEX(Данные!$I$1:$IX$303,Данные!$A98,AU$642)-Данные!$H98-AU$643+IF($F$4="Использовать поправку",BU436,0),#N/A)</f>
        <v>#N/A</v>
      </c>
      <c r="AV436" s="62" t="str">
        <f t="shared" si="826"/>
        <v/>
      </c>
      <c r="AW436" s="63" t="e">
        <f>IF(ISNUMBER(INDEX(Данные!$I$1:$IX$303,Данные!$A98,AW$642)),INDEX(Данные!$I$1:$IX$303,Данные!$A98,AW$642)-Данные!$G98-AW$643+IF($F$5="Использовать поправку",BT436,0),#N/A)</f>
        <v>#N/A</v>
      </c>
      <c r="AX436" s="64" t="e">
        <f>IF(ISNUMBER(INDEX(Данные!$I$1:$IX$303,Данные!$A98,AX$642)),INDEX(Данные!$I$1:$IX$303,Данные!$A98,AX$642)-Данные!$H98-AX$643+IF($F$5="Использовать поправку",BU436,0),#N/A)</f>
        <v>#N/A</v>
      </c>
      <c r="AY436" s="62" t="str">
        <f t="shared" si="827"/>
        <v/>
      </c>
      <c r="AZ436" s="63" t="e">
        <f>IF(ISNUMBER(INDEX(Данные!$I$1:$IX$303,Данные!$A98,AZ$642)),INDEX(Данные!$I$1:$IX$303,Данные!$A98,AZ$642)-Данные!$G98-AZ$643+IF($F$6="Использовать поправку",BT436,0),#N/A)</f>
        <v>#N/A</v>
      </c>
      <c r="BA436" s="64" t="e">
        <f>IF(ISNUMBER(INDEX(Данные!$I$1:$IX$303,Данные!$A98,BA$642)),INDEX(Данные!$I$1:$IX$303,Данные!$A98,BA$642)-Данные!$H98-BA$643+IF($F$6="Использовать поправку",BU436,0),#N/A)</f>
        <v>#N/A</v>
      </c>
      <c r="BB436" s="62" t="str">
        <f t="shared" si="828"/>
        <v/>
      </c>
      <c r="BC436" s="63" t="e">
        <f>IF(ISNUMBER(INDEX(Данные!$I$1:$IX$303,Данные!$A98,BC$642)),INDEX(Данные!$I$1:$IX$303,Данные!$A98,BC$642)-Данные!$G98-BC$643+IF($F$7="Использовать поправку",BT436,0),#N/A)</f>
        <v>#N/A</v>
      </c>
      <c r="BD436" s="64" t="e">
        <f>IF(ISNUMBER(INDEX(Данные!$I$1:$IX$303,Данные!$A98,BD$642)),INDEX(Данные!$I$1:$IX$303,Данные!$A98,BD$642)-Данные!$H98-BD$643+IF($F$7="Использовать поправку",BU436,0),#N/A)</f>
        <v>#N/A</v>
      </c>
      <c r="BE436" s="62" t="str">
        <f t="shared" si="829"/>
        <v/>
      </c>
      <c r="BF436" s="63" t="e">
        <f>IF(ISNUMBER(INDEX(Данные!$I$1:$IX$303,Данные!$A98,BF$642)),INDEX(Данные!$I$1:$IX$303,Данные!$A98,BF$642)-Данные!$G98-BF$643+IF($F$8="Использовать поправку",BT436,0),#N/A)</f>
        <v>#N/A</v>
      </c>
      <c r="BG436" s="64" t="e">
        <f>IF(ISNUMBER(INDEX(Данные!$I$1:$IX$303,Данные!$A98,BG$642)),INDEX(Данные!$I$1:$IX$303,Данные!$A98,BG$642)-Данные!$H98-BG$643+IF($F$8="Использовать поправку",BU436,0),#N/A)</f>
        <v>#N/A</v>
      </c>
      <c r="BH436" s="62" t="str">
        <f t="shared" si="830"/>
        <v/>
      </c>
      <c r="BI436" s="63" t="e">
        <f>IF(ISNUMBER(INDEX(Данные!$I$1:$IX$303,Данные!$A98,BI$642)),INDEX(Данные!$I$1:$IX$303,Данные!$A98,BI$642)-Данные!$G98-BI$643+IF($F$9="Использовать поправку",BT436,0),#N/A)</f>
        <v>#N/A</v>
      </c>
      <c r="BJ436" s="64" t="e">
        <f>IF(ISNUMBER(INDEX(Данные!$I$1:$IX$303,Данные!$A98,BJ$642)),INDEX(Данные!$I$1:$IX$303,Данные!$A98,BJ$642)-Данные!$H98-BJ$643+IF($F$9="Использовать поправку",BU436,0),#N/A)</f>
        <v>#N/A</v>
      </c>
      <c r="BK436" s="62" t="str">
        <f t="shared" si="831"/>
        <v/>
      </c>
      <c r="BL436" s="63" t="e">
        <f>IF(ISNUMBER(INDEX(Данные!$I$1:$IX$303,Данные!$A98,BL$642)),INDEX(Данные!$I$1:$IX$303,Данные!$A98,BL$642)-Данные!$G98-BL$643+IF($F$10="Использовать поправку",BT436,0),#N/A)</f>
        <v>#N/A</v>
      </c>
      <c r="BM436" s="64" t="e">
        <f>IF(ISNUMBER(INDEX(Данные!$I$1:$IX$303,Данные!$A98,BM$642)),INDEX(Данные!$I$1:$IX$303,Данные!$A98,BM$642)-Данные!$H98-BM$643+IF($F$10="Использовать поправку",BU436,0),#N/A)</f>
        <v>#N/A</v>
      </c>
      <c r="BN436" s="62" t="str">
        <f t="shared" si="832"/>
        <v/>
      </c>
      <c r="BO436" s="63" t="e">
        <f>IF(ISNUMBER(INDEX(Данные!$I$1:$IX$303,Данные!$A98,BO$642)),INDEX(Данные!$I$1:$IX$303,Данные!$A98,BO$642)-Данные!$G98-BO$643+IF($F$11="Использовать поправку",BT436,0),#N/A)</f>
        <v>#N/A</v>
      </c>
      <c r="BP436" s="64" t="e">
        <f>IF(ISNUMBER(INDEX(Данные!$I$1:$IX$303,Данные!$A98,BP$642)),INDEX(Данные!$I$1:$IX$303,Данные!$A98,BP$642)-Данные!$H98-BP$643+IF($F$11="Использовать поправку",BU436,0),#N/A)</f>
        <v>#N/A</v>
      </c>
      <c r="BQ436" s="62" t="str">
        <f t="shared" si="833"/>
        <v/>
      </c>
      <c r="BR436" s="63" t="e">
        <f>IF(ISNUMBER(INDEX(Данные!$I$1:$IX$303,Данные!$A98,BR$642)),INDEX(Данные!$I$1:$IX$303,Данные!$A98,BR$642)-Данные!$G98-BR$643+IF($F$12="Использовать поправку",BT436,0),#N/A)</f>
        <v>#N/A</v>
      </c>
      <c r="BS436" s="64" t="e">
        <f>IF(ISNUMBER(INDEX(Данные!$I$1:$IX$303,Данные!$A98,BS$642)),INDEX(Данные!$I$1:$IX$303,Данные!$A98,BS$642)-Данные!$H98-BS$643+IF($F$12="Использовать поправку",BU436,0),#N/A)</f>
        <v>#N/A</v>
      </c>
      <c r="BT436" s="100" t="e">
        <f>INDEX(Данные!$I$1:$IX$303,Данные!$A98,BT$642+8)-INDEX(Данные!$I$1:$IX$303,Данные!$A98,BT$643+8)</f>
        <v>#VALUE!</v>
      </c>
      <c r="BU436" s="101" t="e">
        <f>INDEX(Данные!$I$1:$IX$303,Данные!$A98,BU$642+9)-INDEX(Данные!$I$1:$IX$303,Данные!$A98,BU$643+9)</f>
        <v>#VALUE!</v>
      </c>
    </row>
    <row r="437" spans="7:73" s="88" customFormat="1" x14ac:dyDescent="0.25">
      <c r="G437" s="61">
        <v>48</v>
      </c>
      <c r="H437" s="62" t="str">
        <f t="shared" si="834"/>
        <v/>
      </c>
      <c r="I437" s="63" t="e">
        <f>IF(ISNUMBER(INDEX(Данные!$I$1:$IX$303,Данные!$A99,I$642)),INDEX(Данные!$I$1:$IX$303,Данные!$A99,I$642)-Данные!$E99+IF($F$3="Использовать поправку",AL437,0),#N/A)</f>
        <v>#N/A</v>
      </c>
      <c r="J437" s="64" t="e">
        <f>IF(ISNUMBER(INDEX(Данные!$I$1:$IX$303,Данные!$A99,J$642)),INDEX(Данные!$I$1:$IX$303,Данные!$A99,J$642)-Данные!$F99+IF($F$3="Использовать поправку",AM437,0),#N/A)</f>
        <v>#N/A</v>
      </c>
      <c r="K437" s="62" t="str">
        <f t="shared" si="835"/>
        <v/>
      </c>
      <c r="L437" s="63" t="e">
        <f>IF(ISNUMBER(INDEX(Данные!$I$1:$IX$303,Данные!$A99,L$642)),INDEX(Данные!$I$1:$IX$303,Данные!$A99,L$642)-Данные!$E99+IF($F$4="Использовать поправку",AL437,0),#N/A)</f>
        <v>#N/A</v>
      </c>
      <c r="M437" s="64" t="e">
        <f>IF(ISNUMBER(INDEX(Данные!$I$1:$IX$303,Данные!$A99,M$642)),INDEX(Данные!$I$1:$IX$303,Данные!$A99,M$642)-Данные!$F99+IF($F$4="Использовать поправку",AM437,0),#N/A)</f>
        <v>#N/A</v>
      </c>
      <c r="N437" s="62" t="str">
        <f t="shared" si="836"/>
        <v/>
      </c>
      <c r="O437" s="63" t="e">
        <f>IF(ISNUMBER(INDEX(Данные!$I$1:$IX$303,Данные!$A99,O$642)),INDEX(Данные!$I$1:$IX$303,Данные!$A99,O$642)-Данные!$E99+IF($F$5="Использовать поправку",AL437,0),#N/A)</f>
        <v>#N/A</v>
      </c>
      <c r="P437" s="64" t="e">
        <f>IF(ISNUMBER(INDEX(Данные!$I$1:$IX$303,Данные!$A99,P$642)),INDEX(Данные!$I$1:$IX$303,Данные!$A99,P$642)-Данные!$F99+IF($F$5="Использовать поправку",AM437,0),#N/A)</f>
        <v>#N/A</v>
      </c>
      <c r="Q437" s="62" t="str">
        <f t="shared" si="837"/>
        <v/>
      </c>
      <c r="R437" s="63" t="e">
        <f>IF(ISNUMBER(INDEX(Данные!$I$1:$IX$303,Данные!$A99,R$642)),INDEX(Данные!$I$1:$IX$303,Данные!$A99,R$642)-Данные!$E99+IF($F$6="Использовать поправку",AL437,0),#N/A)</f>
        <v>#N/A</v>
      </c>
      <c r="S437" s="64" t="e">
        <f>IF(ISNUMBER(INDEX(Данные!$I$1:$IX$303,Данные!$A99,S$642)),INDEX(Данные!$I$1:$IX$303,Данные!$A99,S$642)-Данные!$F99+IF($F$6="Использовать поправку",AM437,0),#N/A)</f>
        <v>#N/A</v>
      </c>
      <c r="T437" s="62" t="str">
        <f t="shared" si="838"/>
        <v/>
      </c>
      <c r="U437" s="63" t="e">
        <f>IF(ISNUMBER(INDEX(Данные!$I$1:$IX$303,Данные!$A99,U$642)),INDEX(Данные!$I$1:$IX$303,Данные!$A99,U$642)-Данные!$E99+IF($F$7="Использовать поправку",AL437,0),#N/A)</f>
        <v>#N/A</v>
      </c>
      <c r="V437" s="64" t="e">
        <f>IF(ISNUMBER(INDEX(Данные!$I$1:$IX$303,Данные!$A99,V$642)),INDEX(Данные!$I$1:$IX$303,Данные!$A99,V$642)-Данные!$F99+IF($F$7="Использовать поправку",AM437,0),#N/A)</f>
        <v>#N/A</v>
      </c>
      <c r="W437" s="62" t="str">
        <f t="shared" si="839"/>
        <v/>
      </c>
      <c r="X437" s="63" t="e">
        <f>IF(ISNUMBER(INDEX(Данные!$I$1:$IX$303,Данные!$A99,X$642)),INDEX(Данные!$I$1:$IX$303,Данные!$A99,X$642)-Данные!$E99+IF($F$8="Использовать поправку",AL437,0),#N/A)</f>
        <v>#N/A</v>
      </c>
      <c r="Y437" s="64" t="e">
        <f>IF(ISNUMBER(INDEX(Данные!$I$1:$IX$303,Данные!$A99,Y$642)),INDEX(Данные!$I$1:$IX$303,Данные!$A99,Y$642)-Данные!$F99+IF($F$8="Использовать поправку",AM437,0),#N/A)</f>
        <v>#N/A</v>
      </c>
      <c r="Z437" s="62" t="str">
        <f t="shared" si="840"/>
        <v/>
      </c>
      <c r="AA437" s="63" t="e">
        <f>IF(ISNUMBER(INDEX(Данные!$I$1:$IX$303,Данные!$A99,AA$642)),INDEX(Данные!$I$1:$IX$303,Данные!$A99,AA$642)-Данные!$E99+IF($F$9="Использовать поправку",AL437,0),#N/A)</f>
        <v>#N/A</v>
      </c>
      <c r="AB437" s="64" t="e">
        <f>IF(ISNUMBER(INDEX(Данные!$I$1:$IX$303,Данные!$A99,AB$642)),INDEX(Данные!$I$1:$IX$303,Данные!$A99,AB$642)-Данные!$F99+IF($F$9="Использовать поправку",AM437,0),#N/A)</f>
        <v>#N/A</v>
      </c>
      <c r="AC437" s="62" t="str">
        <f t="shared" si="841"/>
        <v/>
      </c>
      <c r="AD437" s="63" t="e">
        <f>IF(ISNUMBER(INDEX(Данные!$I$1:$IX$303,Данные!$A99,AD$642)),INDEX(Данные!$I$1:$IX$303,Данные!$A99,AD$642)-Данные!$E99+IF($F$10="Использовать поправку",AL437,0),#N/A)</f>
        <v>#N/A</v>
      </c>
      <c r="AE437" s="64" t="e">
        <f>IF(ISNUMBER(INDEX(Данные!$I$1:$IX$303,Данные!$A99,AE$642)),INDEX(Данные!$I$1:$IX$303,Данные!$A99,AE$642)-Данные!$F99+IF($F$10="Использовать поправку",AM437,0),#N/A)</f>
        <v>#N/A</v>
      </c>
      <c r="AF437" s="62" t="str">
        <f t="shared" si="842"/>
        <v/>
      </c>
      <c r="AG437" s="63" t="e">
        <f>IF(ISNUMBER(INDEX(Данные!$I$1:$IX$303,Данные!$A99,AG$642)),INDEX(Данные!$I$1:$IX$303,Данные!$A99,AG$642)-Данные!$E99+IF($F$11="Использовать поправку",AL437,0),#N/A)</f>
        <v>#N/A</v>
      </c>
      <c r="AH437" s="64" t="e">
        <f>IF(ISNUMBER(INDEX(Данные!$I$1:$IX$303,Данные!$A99,AH$642)),INDEX(Данные!$I$1:$IX$303,Данные!$A99,AH$642)-Данные!$F99+IF($F$11="Использовать поправку",AM437,0),#N/A)</f>
        <v>#N/A</v>
      </c>
      <c r="AI437" s="62" t="str">
        <f t="shared" si="843"/>
        <v/>
      </c>
      <c r="AJ437" s="63" t="e">
        <f>IF(ISNUMBER(INDEX(Данные!$I$1:$IX$303,Данные!$A99,AJ$642)),INDEX(Данные!$I$1:$IX$303,Данные!$A99,AJ$642)-Данные!$E99+IF($F$12="Использовать поправку",AL437,0),#N/A)</f>
        <v>#N/A</v>
      </c>
      <c r="AK437" s="96" t="e">
        <f>IF(ISNUMBER(INDEX(Данные!$I$1:$IX$303,Данные!$A99,AK$642)),INDEX(Данные!$I$1:$IX$303,Данные!$A99,AK$642)-Данные!$F99+IF($F$12="Использовать поправку",AM437,0),#N/A)</f>
        <v>#N/A</v>
      </c>
      <c r="AL437" s="100" t="e">
        <f>INDEX(Данные!$I$1:$IX$303,Данные!$A99,AL$642+4)-INDEX(Данные!$I$1:$IX$303,Данные!$A99,AL$643+4)</f>
        <v>#VALUE!</v>
      </c>
      <c r="AM437" s="101" t="e">
        <f>INDEX(Данные!$I$1:$IX$303,Данные!$A99,AM$642+5)-INDEX(Данные!$I$1:$IX$303,Данные!$A99,AM$643+5)</f>
        <v>#VALUE!</v>
      </c>
      <c r="AO437" s="61">
        <v>48</v>
      </c>
      <c r="AP437" s="62" t="str">
        <f t="shared" si="824"/>
        <v/>
      </c>
      <c r="AQ437" s="63" t="e">
        <f>IF(ISNUMBER(INDEX(Данные!$I$1:$IX$303,Данные!$A99,AQ$642)),INDEX(Данные!$I$1:$IX$303,Данные!$A99,AQ$642)-Данные!$G99-AQ$643+IF($F$3="Использовать поправку",BT437,0),#N/A)</f>
        <v>#N/A</v>
      </c>
      <c r="AR437" s="64" t="e">
        <f>IF(ISNUMBER(INDEX(Данные!$I$1:$IX$303,Данные!$A99,AR$642)),INDEX(Данные!$I$1:$IX$303,Данные!$A99,AR$642)-Данные!$H99-AR$643+IF($F$3="Использовать поправку",BU437,0),#N/A)</f>
        <v>#N/A</v>
      </c>
      <c r="AS437" s="62" t="str">
        <f t="shared" si="825"/>
        <v/>
      </c>
      <c r="AT437" s="63" t="e">
        <f>IF(ISNUMBER(INDEX(Данные!$I$1:$IX$303,Данные!$A99,AT$642)),INDEX(Данные!$I$1:$IX$303,Данные!$A99,AT$642)-Данные!$G99-AT$643+IF($F$4="Использовать поправку",BT437,0),#N/A)</f>
        <v>#N/A</v>
      </c>
      <c r="AU437" s="64" t="e">
        <f>IF(ISNUMBER(INDEX(Данные!$I$1:$IX$303,Данные!$A99,AU$642)),INDEX(Данные!$I$1:$IX$303,Данные!$A99,AU$642)-Данные!$H99-AU$643+IF($F$4="Использовать поправку",BU437,0),#N/A)</f>
        <v>#N/A</v>
      </c>
      <c r="AV437" s="62" t="str">
        <f t="shared" si="826"/>
        <v/>
      </c>
      <c r="AW437" s="63" t="e">
        <f>IF(ISNUMBER(INDEX(Данные!$I$1:$IX$303,Данные!$A99,AW$642)),INDEX(Данные!$I$1:$IX$303,Данные!$A99,AW$642)-Данные!$G99-AW$643+IF($F$5="Использовать поправку",BT437,0),#N/A)</f>
        <v>#N/A</v>
      </c>
      <c r="AX437" s="64" t="e">
        <f>IF(ISNUMBER(INDEX(Данные!$I$1:$IX$303,Данные!$A99,AX$642)),INDEX(Данные!$I$1:$IX$303,Данные!$A99,AX$642)-Данные!$H99-AX$643+IF($F$5="Использовать поправку",BU437,0),#N/A)</f>
        <v>#N/A</v>
      </c>
      <c r="AY437" s="62" t="str">
        <f t="shared" si="827"/>
        <v/>
      </c>
      <c r="AZ437" s="63" t="e">
        <f>IF(ISNUMBER(INDEX(Данные!$I$1:$IX$303,Данные!$A99,AZ$642)),INDEX(Данные!$I$1:$IX$303,Данные!$A99,AZ$642)-Данные!$G99-AZ$643+IF($F$6="Использовать поправку",BT437,0),#N/A)</f>
        <v>#N/A</v>
      </c>
      <c r="BA437" s="64" t="e">
        <f>IF(ISNUMBER(INDEX(Данные!$I$1:$IX$303,Данные!$A99,BA$642)),INDEX(Данные!$I$1:$IX$303,Данные!$A99,BA$642)-Данные!$H99-BA$643+IF($F$6="Использовать поправку",BU437,0),#N/A)</f>
        <v>#N/A</v>
      </c>
      <c r="BB437" s="62" t="str">
        <f t="shared" si="828"/>
        <v/>
      </c>
      <c r="BC437" s="63" t="e">
        <f>IF(ISNUMBER(INDEX(Данные!$I$1:$IX$303,Данные!$A99,BC$642)),INDEX(Данные!$I$1:$IX$303,Данные!$A99,BC$642)-Данные!$G99-BC$643+IF($F$7="Использовать поправку",BT437,0),#N/A)</f>
        <v>#N/A</v>
      </c>
      <c r="BD437" s="64" t="e">
        <f>IF(ISNUMBER(INDEX(Данные!$I$1:$IX$303,Данные!$A99,BD$642)),INDEX(Данные!$I$1:$IX$303,Данные!$A99,BD$642)-Данные!$H99-BD$643+IF($F$7="Использовать поправку",BU437,0),#N/A)</f>
        <v>#N/A</v>
      </c>
      <c r="BE437" s="62" t="str">
        <f t="shared" si="829"/>
        <v/>
      </c>
      <c r="BF437" s="63" t="e">
        <f>IF(ISNUMBER(INDEX(Данные!$I$1:$IX$303,Данные!$A99,BF$642)),INDEX(Данные!$I$1:$IX$303,Данные!$A99,BF$642)-Данные!$G99-BF$643+IF($F$8="Использовать поправку",BT437,0),#N/A)</f>
        <v>#N/A</v>
      </c>
      <c r="BG437" s="64" t="e">
        <f>IF(ISNUMBER(INDEX(Данные!$I$1:$IX$303,Данные!$A99,BG$642)),INDEX(Данные!$I$1:$IX$303,Данные!$A99,BG$642)-Данные!$H99-BG$643+IF($F$8="Использовать поправку",BU437,0),#N/A)</f>
        <v>#N/A</v>
      </c>
      <c r="BH437" s="62" t="str">
        <f t="shared" si="830"/>
        <v/>
      </c>
      <c r="BI437" s="63" t="e">
        <f>IF(ISNUMBER(INDEX(Данные!$I$1:$IX$303,Данные!$A99,BI$642)),INDEX(Данные!$I$1:$IX$303,Данные!$A99,BI$642)-Данные!$G99-BI$643+IF($F$9="Использовать поправку",BT437,0),#N/A)</f>
        <v>#N/A</v>
      </c>
      <c r="BJ437" s="64" t="e">
        <f>IF(ISNUMBER(INDEX(Данные!$I$1:$IX$303,Данные!$A99,BJ$642)),INDEX(Данные!$I$1:$IX$303,Данные!$A99,BJ$642)-Данные!$H99-BJ$643+IF($F$9="Использовать поправку",BU437,0),#N/A)</f>
        <v>#N/A</v>
      </c>
      <c r="BK437" s="62" t="str">
        <f t="shared" si="831"/>
        <v/>
      </c>
      <c r="BL437" s="63" t="e">
        <f>IF(ISNUMBER(INDEX(Данные!$I$1:$IX$303,Данные!$A99,BL$642)),INDEX(Данные!$I$1:$IX$303,Данные!$A99,BL$642)-Данные!$G99-BL$643+IF($F$10="Использовать поправку",BT437,0),#N/A)</f>
        <v>#N/A</v>
      </c>
      <c r="BM437" s="64" t="e">
        <f>IF(ISNUMBER(INDEX(Данные!$I$1:$IX$303,Данные!$A99,BM$642)),INDEX(Данные!$I$1:$IX$303,Данные!$A99,BM$642)-Данные!$H99-BM$643+IF($F$10="Использовать поправку",BU437,0),#N/A)</f>
        <v>#N/A</v>
      </c>
      <c r="BN437" s="62" t="str">
        <f t="shared" si="832"/>
        <v/>
      </c>
      <c r="BO437" s="63" t="e">
        <f>IF(ISNUMBER(INDEX(Данные!$I$1:$IX$303,Данные!$A99,BO$642)),INDEX(Данные!$I$1:$IX$303,Данные!$A99,BO$642)-Данные!$G99-BO$643+IF($F$11="Использовать поправку",BT437,0),#N/A)</f>
        <v>#N/A</v>
      </c>
      <c r="BP437" s="64" t="e">
        <f>IF(ISNUMBER(INDEX(Данные!$I$1:$IX$303,Данные!$A99,BP$642)),INDEX(Данные!$I$1:$IX$303,Данные!$A99,BP$642)-Данные!$H99-BP$643+IF($F$11="Использовать поправку",BU437,0),#N/A)</f>
        <v>#N/A</v>
      </c>
      <c r="BQ437" s="62" t="str">
        <f t="shared" si="833"/>
        <v/>
      </c>
      <c r="BR437" s="63" t="e">
        <f>IF(ISNUMBER(INDEX(Данные!$I$1:$IX$303,Данные!$A99,BR$642)),INDEX(Данные!$I$1:$IX$303,Данные!$A99,BR$642)-Данные!$G99-BR$643+IF($F$12="Использовать поправку",BT437,0),#N/A)</f>
        <v>#N/A</v>
      </c>
      <c r="BS437" s="64" t="e">
        <f>IF(ISNUMBER(INDEX(Данные!$I$1:$IX$303,Данные!$A99,BS$642)),INDEX(Данные!$I$1:$IX$303,Данные!$A99,BS$642)-Данные!$H99-BS$643+IF($F$12="Использовать поправку",BU437,0),#N/A)</f>
        <v>#N/A</v>
      </c>
      <c r="BT437" s="100" t="e">
        <f>INDEX(Данные!$I$1:$IX$303,Данные!$A99,BT$642+8)-INDEX(Данные!$I$1:$IX$303,Данные!$A99,BT$643+8)</f>
        <v>#VALUE!</v>
      </c>
      <c r="BU437" s="101" t="e">
        <f>INDEX(Данные!$I$1:$IX$303,Данные!$A99,BU$642+9)-INDEX(Данные!$I$1:$IX$303,Данные!$A99,BU$643+9)</f>
        <v>#VALUE!</v>
      </c>
    </row>
    <row r="438" spans="7:73" s="88" customFormat="1" x14ac:dyDescent="0.25">
      <c r="G438" s="61">
        <v>48.5</v>
      </c>
      <c r="H438" s="62" t="str">
        <f t="shared" si="834"/>
        <v/>
      </c>
      <c r="I438" s="63" t="e">
        <f>IF(ISNUMBER(INDEX(Данные!$I$1:$IX$303,Данные!$A100,I$642)),INDEX(Данные!$I$1:$IX$303,Данные!$A100,I$642)-Данные!$E100+IF($F$3="Использовать поправку",AL438,0),#N/A)</f>
        <v>#N/A</v>
      </c>
      <c r="J438" s="64" t="e">
        <f>IF(ISNUMBER(INDEX(Данные!$I$1:$IX$303,Данные!$A100,J$642)),INDEX(Данные!$I$1:$IX$303,Данные!$A100,J$642)-Данные!$F100+IF($F$3="Использовать поправку",AM438,0),#N/A)</f>
        <v>#N/A</v>
      </c>
      <c r="K438" s="62" t="str">
        <f t="shared" si="835"/>
        <v/>
      </c>
      <c r="L438" s="63" t="e">
        <f>IF(ISNUMBER(INDEX(Данные!$I$1:$IX$303,Данные!$A100,L$642)),INDEX(Данные!$I$1:$IX$303,Данные!$A100,L$642)-Данные!$E100+IF($F$4="Использовать поправку",AL438,0),#N/A)</f>
        <v>#N/A</v>
      </c>
      <c r="M438" s="64" t="e">
        <f>IF(ISNUMBER(INDEX(Данные!$I$1:$IX$303,Данные!$A100,M$642)),INDEX(Данные!$I$1:$IX$303,Данные!$A100,M$642)-Данные!$F100+IF($F$4="Использовать поправку",AM438,0),#N/A)</f>
        <v>#N/A</v>
      </c>
      <c r="N438" s="62" t="str">
        <f t="shared" si="836"/>
        <v/>
      </c>
      <c r="O438" s="63" t="e">
        <f>IF(ISNUMBER(INDEX(Данные!$I$1:$IX$303,Данные!$A100,O$642)),INDEX(Данные!$I$1:$IX$303,Данные!$A100,O$642)-Данные!$E100+IF($F$5="Использовать поправку",AL438,0),#N/A)</f>
        <v>#N/A</v>
      </c>
      <c r="P438" s="64" t="e">
        <f>IF(ISNUMBER(INDEX(Данные!$I$1:$IX$303,Данные!$A100,P$642)),INDEX(Данные!$I$1:$IX$303,Данные!$A100,P$642)-Данные!$F100+IF($F$5="Использовать поправку",AM438,0),#N/A)</f>
        <v>#N/A</v>
      </c>
      <c r="Q438" s="62" t="str">
        <f t="shared" si="837"/>
        <v/>
      </c>
      <c r="R438" s="63" t="e">
        <f>IF(ISNUMBER(INDEX(Данные!$I$1:$IX$303,Данные!$A100,R$642)),INDEX(Данные!$I$1:$IX$303,Данные!$A100,R$642)-Данные!$E100+IF($F$6="Использовать поправку",AL438,0),#N/A)</f>
        <v>#N/A</v>
      </c>
      <c r="S438" s="64" t="e">
        <f>IF(ISNUMBER(INDEX(Данные!$I$1:$IX$303,Данные!$A100,S$642)),INDEX(Данные!$I$1:$IX$303,Данные!$A100,S$642)-Данные!$F100+IF($F$6="Использовать поправку",AM438,0),#N/A)</f>
        <v>#N/A</v>
      </c>
      <c r="T438" s="62" t="str">
        <f t="shared" si="838"/>
        <v/>
      </c>
      <c r="U438" s="63" t="e">
        <f>IF(ISNUMBER(INDEX(Данные!$I$1:$IX$303,Данные!$A100,U$642)),INDEX(Данные!$I$1:$IX$303,Данные!$A100,U$642)-Данные!$E100+IF($F$7="Использовать поправку",AL438,0),#N/A)</f>
        <v>#N/A</v>
      </c>
      <c r="V438" s="64" t="e">
        <f>IF(ISNUMBER(INDEX(Данные!$I$1:$IX$303,Данные!$A100,V$642)),INDEX(Данные!$I$1:$IX$303,Данные!$A100,V$642)-Данные!$F100+IF($F$7="Использовать поправку",AM438,0),#N/A)</f>
        <v>#N/A</v>
      </c>
      <c r="W438" s="62" t="str">
        <f t="shared" si="839"/>
        <v/>
      </c>
      <c r="X438" s="63" t="e">
        <f>IF(ISNUMBER(INDEX(Данные!$I$1:$IX$303,Данные!$A100,X$642)),INDEX(Данные!$I$1:$IX$303,Данные!$A100,X$642)-Данные!$E100+IF($F$8="Использовать поправку",AL438,0),#N/A)</f>
        <v>#N/A</v>
      </c>
      <c r="Y438" s="64" t="e">
        <f>IF(ISNUMBER(INDEX(Данные!$I$1:$IX$303,Данные!$A100,Y$642)),INDEX(Данные!$I$1:$IX$303,Данные!$A100,Y$642)-Данные!$F100+IF($F$8="Использовать поправку",AM438,0),#N/A)</f>
        <v>#N/A</v>
      </c>
      <c r="Z438" s="62" t="str">
        <f t="shared" si="840"/>
        <v/>
      </c>
      <c r="AA438" s="63" t="e">
        <f>IF(ISNUMBER(INDEX(Данные!$I$1:$IX$303,Данные!$A100,AA$642)),INDEX(Данные!$I$1:$IX$303,Данные!$A100,AA$642)-Данные!$E100+IF($F$9="Использовать поправку",AL438,0),#N/A)</f>
        <v>#N/A</v>
      </c>
      <c r="AB438" s="64" t="e">
        <f>IF(ISNUMBER(INDEX(Данные!$I$1:$IX$303,Данные!$A100,AB$642)),INDEX(Данные!$I$1:$IX$303,Данные!$A100,AB$642)-Данные!$F100+IF($F$9="Использовать поправку",AM438,0),#N/A)</f>
        <v>#N/A</v>
      </c>
      <c r="AC438" s="62" t="str">
        <f t="shared" si="841"/>
        <v/>
      </c>
      <c r="AD438" s="63" t="e">
        <f>IF(ISNUMBER(INDEX(Данные!$I$1:$IX$303,Данные!$A100,AD$642)),INDEX(Данные!$I$1:$IX$303,Данные!$A100,AD$642)-Данные!$E100+IF($F$10="Использовать поправку",AL438,0),#N/A)</f>
        <v>#N/A</v>
      </c>
      <c r="AE438" s="64" t="e">
        <f>IF(ISNUMBER(INDEX(Данные!$I$1:$IX$303,Данные!$A100,AE$642)),INDEX(Данные!$I$1:$IX$303,Данные!$A100,AE$642)-Данные!$F100+IF($F$10="Использовать поправку",AM438,0),#N/A)</f>
        <v>#N/A</v>
      </c>
      <c r="AF438" s="62" t="str">
        <f t="shared" si="842"/>
        <v/>
      </c>
      <c r="AG438" s="63" t="e">
        <f>IF(ISNUMBER(INDEX(Данные!$I$1:$IX$303,Данные!$A100,AG$642)),INDEX(Данные!$I$1:$IX$303,Данные!$A100,AG$642)-Данные!$E100+IF($F$11="Использовать поправку",AL438,0),#N/A)</f>
        <v>#N/A</v>
      </c>
      <c r="AH438" s="64" t="e">
        <f>IF(ISNUMBER(INDEX(Данные!$I$1:$IX$303,Данные!$A100,AH$642)),INDEX(Данные!$I$1:$IX$303,Данные!$A100,AH$642)-Данные!$F100+IF($F$11="Использовать поправку",AM438,0),#N/A)</f>
        <v>#N/A</v>
      </c>
      <c r="AI438" s="62" t="str">
        <f t="shared" si="843"/>
        <v/>
      </c>
      <c r="AJ438" s="63" t="e">
        <f>IF(ISNUMBER(INDEX(Данные!$I$1:$IX$303,Данные!$A100,AJ$642)),INDEX(Данные!$I$1:$IX$303,Данные!$A100,AJ$642)-Данные!$E100+IF($F$12="Использовать поправку",AL438,0),#N/A)</f>
        <v>#N/A</v>
      </c>
      <c r="AK438" s="96" t="e">
        <f>IF(ISNUMBER(INDEX(Данные!$I$1:$IX$303,Данные!$A100,AK$642)),INDEX(Данные!$I$1:$IX$303,Данные!$A100,AK$642)-Данные!$F100+IF($F$12="Использовать поправку",AM438,0),#N/A)</f>
        <v>#N/A</v>
      </c>
      <c r="AL438" s="100" t="e">
        <f>INDEX(Данные!$I$1:$IX$303,Данные!$A100,AL$642+4)-INDEX(Данные!$I$1:$IX$303,Данные!$A100,AL$643+4)</f>
        <v>#VALUE!</v>
      </c>
      <c r="AM438" s="101" t="e">
        <f>INDEX(Данные!$I$1:$IX$303,Данные!$A100,AM$642+5)-INDEX(Данные!$I$1:$IX$303,Данные!$A100,AM$643+5)</f>
        <v>#VALUE!</v>
      </c>
      <c r="AO438" s="61">
        <v>48.5</v>
      </c>
      <c r="AP438" s="62" t="str">
        <f t="shared" si="824"/>
        <v/>
      </c>
      <c r="AQ438" s="63" t="e">
        <f>IF(ISNUMBER(INDEX(Данные!$I$1:$IX$303,Данные!$A100,AQ$642)),INDEX(Данные!$I$1:$IX$303,Данные!$A100,AQ$642)-Данные!$G100-AQ$643+IF($F$3="Использовать поправку",BT438,0),#N/A)</f>
        <v>#N/A</v>
      </c>
      <c r="AR438" s="64" t="e">
        <f>IF(ISNUMBER(INDEX(Данные!$I$1:$IX$303,Данные!$A100,AR$642)),INDEX(Данные!$I$1:$IX$303,Данные!$A100,AR$642)-Данные!$H100-AR$643+IF($F$3="Использовать поправку",BU438,0),#N/A)</f>
        <v>#N/A</v>
      </c>
      <c r="AS438" s="62" t="str">
        <f t="shared" si="825"/>
        <v/>
      </c>
      <c r="AT438" s="63" t="e">
        <f>IF(ISNUMBER(INDEX(Данные!$I$1:$IX$303,Данные!$A100,AT$642)),INDEX(Данные!$I$1:$IX$303,Данные!$A100,AT$642)-Данные!$G100-AT$643+IF($F$4="Использовать поправку",BT438,0),#N/A)</f>
        <v>#N/A</v>
      </c>
      <c r="AU438" s="64" t="e">
        <f>IF(ISNUMBER(INDEX(Данные!$I$1:$IX$303,Данные!$A100,AU$642)),INDEX(Данные!$I$1:$IX$303,Данные!$A100,AU$642)-Данные!$H100-AU$643+IF($F$4="Использовать поправку",BU438,0),#N/A)</f>
        <v>#N/A</v>
      </c>
      <c r="AV438" s="62" t="str">
        <f t="shared" si="826"/>
        <v/>
      </c>
      <c r="AW438" s="63" t="e">
        <f>IF(ISNUMBER(INDEX(Данные!$I$1:$IX$303,Данные!$A100,AW$642)),INDEX(Данные!$I$1:$IX$303,Данные!$A100,AW$642)-Данные!$G100-AW$643+IF($F$5="Использовать поправку",BT438,0),#N/A)</f>
        <v>#N/A</v>
      </c>
      <c r="AX438" s="64" t="e">
        <f>IF(ISNUMBER(INDEX(Данные!$I$1:$IX$303,Данные!$A100,AX$642)),INDEX(Данные!$I$1:$IX$303,Данные!$A100,AX$642)-Данные!$H100-AX$643+IF($F$5="Использовать поправку",BU438,0),#N/A)</f>
        <v>#N/A</v>
      </c>
      <c r="AY438" s="62" t="str">
        <f t="shared" si="827"/>
        <v/>
      </c>
      <c r="AZ438" s="63" t="e">
        <f>IF(ISNUMBER(INDEX(Данные!$I$1:$IX$303,Данные!$A100,AZ$642)),INDEX(Данные!$I$1:$IX$303,Данные!$A100,AZ$642)-Данные!$G100-AZ$643+IF($F$6="Использовать поправку",BT438,0),#N/A)</f>
        <v>#N/A</v>
      </c>
      <c r="BA438" s="64" t="e">
        <f>IF(ISNUMBER(INDEX(Данные!$I$1:$IX$303,Данные!$A100,BA$642)),INDEX(Данные!$I$1:$IX$303,Данные!$A100,BA$642)-Данные!$H100-BA$643+IF($F$6="Использовать поправку",BU438,0),#N/A)</f>
        <v>#N/A</v>
      </c>
      <c r="BB438" s="62" t="str">
        <f t="shared" si="828"/>
        <v/>
      </c>
      <c r="BC438" s="63" t="e">
        <f>IF(ISNUMBER(INDEX(Данные!$I$1:$IX$303,Данные!$A100,BC$642)),INDEX(Данные!$I$1:$IX$303,Данные!$A100,BC$642)-Данные!$G100-BC$643+IF($F$7="Использовать поправку",BT438,0),#N/A)</f>
        <v>#N/A</v>
      </c>
      <c r="BD438" s="64" t="e">
        <f>IF(ISNUMBER(INDEX(Данные!$I$1:$IX$303,Данные!$A100,BD$642)),INDEX(Данные!$I$1:$IX$303,Данные!$A100,BD$642)-Данные!$H100-BD$643+IF($F$7="Использовать поправку",BU438,0),#N/A)</f>
        <v>#N/A</v>
      </c>
      <c r="BE438" s="62" t="str">
        <f t="shared" si="829"/>
        <v/>
      </c>
      <c r="BF438" s="63" t="e">
        <f>IF(ISNUMBER(INDEX(Данные!$I$1:$IX$303,Данные!$A100,BF$642)),INDEX(Данные!$I$1:$IX$303,Данные!$A100,BF$642)-Данные!$G100-BF$643+IF($F$8="Использовать поправку",BT438,0),#N/A)</f>
        <v>#N/A</v>
      </c>
      <c r="BG438" s="64" t="e">
        <f>IF(ISNUMBER(INDEX(Данные!$I$1:$IX$303,Данные!$A100,BG$642)),INDEX(Данные!$I$1:$IX$303,Данные!$A100,BG$642)-Данные!$H100-BG$643+IF($F$8="Использовать поправку",BU438,0),#N/A)</f>
        <v>#N/A</v>
      </c>
      <c r="BH438" s="62" t="str">
        <f t="shared" si="830"/>
        <v/>
      </c>
      <c r="BI438" s="63" t="e">
        <f>IF(ISNUMBER(INDEX(Данные!$I$1:$IX$303,Данные!$A100,BI$642)),INDEX(Данные!$I$1:$IX$303,Данные!$A100,BI$642)-Данные!$G100-BI$643+IF($F$9="Использовать поправку",BT438,0),#N/A)</f>
        <v>#N/A</v>
      </c>
      <c r="BJ438" s="64" t="e">
        <f>IF(ISNUMBER(INDEX(Данные!$I$1:$IX$303,Данные!$A100,BJ$642)),INDEX(Данные!$I$1:$IX$303,Данные!$A100,BJ$642)-Данные!$H100-BJ$643+IF($F$9="Использовать поправку",BU438,0),#N/A)</f>
        <v>#N/A</v>
      </c>
      <c r="BK438" s="62" t="str">
        <f t="shared" si="831"/>
        <v/>
      </c>
      <c r="BL438" s="63" t="e">
        <f>IF(ISNUMBER(INDEX(Данные!$I$1:$IX$303,Данные!$A100,BL$642)),INDEX(Данные!$I$1:$IX$303,Данные!$A100,BL$642)-Данные!$G100-BL$643+IF($F$10="Использовать поправку",BT438,0),#N/A)</f>
        <v>#N/A</v>
      </c>
      <c r="BM438" s="64" t="e">
        <f>IF(ISNUMBER(INDEX(Данные!$I$1:$IX$303,Данные!$A100,BM$642)),INDEX(Данные!$I$1:$IX$303,Данные!$A100,BM$642)-Данные!$H100-BM$643+IF($F$10="Использовать поправку",BU438,0),#N/A)</f>
        <v>#N/A</v>
      </c>
      <c r="BN438" s="62" t="str">
        <f t="shared" si="832"/>
        <v/>
      </c>
      <c r="BO438" s="63" t="e">
        <f>IF(ISNUMBER(INDEX(Данные!$I$1:$IX$303,Данные!$A100,BO$642)),INDEX(Данные!$I$1:$IX$303,Данные!$A100,BO$642)-Данные!$G100-BO$643+IF($F$11="Использовать поправку",BT438,0),#N/A)</f>
        <v>#N/A</v>
      </c>
      <c r="BP438" s="64" t="e">
        <f>IF(ISNUMBER(INDEX(Данные!$I$1:$IX$303,Данные!$A100,BP$642)),INDEX(Данные!$I$1:$IX$303,Данные!$A100,BP$642)-Данные!$H100-BP$643+IF($F$11="Использовать поправку",BU438,0),#N/A)</f>
        <v>#N/A</v>
      </c>
      <c r="BQ438" s="62" t="str">
        <f t="shared" si="833"/>
        <v/>
      </c>
      <c r="BR438" s="63" t="e">
        <f>IF(ISNUMBER(INDEX(Данные!$I$1:$IX$303,Данные!$A100,BR$642)),INDEX(Данные!$I$1:$IX$303,Данные!$A100,BR$642)-Данные!$G100-BR$643+IF($F$12="Использовать поправку",BT438,0),#N/A)</f>
        <v>#N/A</v>
      </c>
      <c r="BS438" s="64" t="e">
        <f>IF(ISNUMBER(INDEX(Данные!$I$1:$IX$303,Данные!$A100,BS$642)),INDEX(Данные!$I$1:$IX$303,Данные!$A100,BS$642)-Данные!$H100-BS$643+IF($F$12="Использовать поправку",BU438,0),#N/A)</f>
        <v>#N/A</v>
      </c>
      <c r="BT438" s="100" t="e">
        <f>INDEX(Данные!$I$1:$IX$303,Данные!$A100,BT$642+8)-INDEX(Данные!$I$1:$IX$303,Данные!$A100,BT$643+8)</f>
        <v>#VALUE!</v>
      </c>
      <c r="BU438" s="101" t="e">
        <f>INDEX(Данные!$I$1:$IX$303,Данные!$A100,BU$642+9)-INDEX(Данные!$I$1:$IX$303,Данные!$A100,BU$643+9)</f>
        <v>#VALUE!</v>
      </c>
    </row>
    <row r="439" spans="7:73" s="88" customFormat="1" x14ac:dyDescent="0.25">
      <c r="G439" s="61">
        <v>49</v>
      </c>
      <c r="H439" s="62" t="str">
        <f t="shared" si="834"/>
        <v/>
      </c>
      <c r="I439" s="63" t="e">
        <f>IF(ISNUMBER(INDEX(Данные!$I$1:$IX$303,Данные!$A101,I$642)),INDEX(Данные!$I$1:$IX$303,Данные!$A101,I$642)-Данные!$E101+IF($F$3="Использовать поправку",AL439,0),#N/A)</f>
        <v>#N/A</v>
      </c>
      <c r="J439" s="64" t="e">
        <f>IF(ISNUMBER(INDEX(Данные!$I$1:$IX$303,Данные!$A101,J$642)),INDEX(Данные!$I$1:$IX$303,Данные!$A101,J$642)-Данные!$F101+IF($F$3="Использовать поправку",AM439,0),#N/A)</f>
        <v>#N/A</v>
      </c>
      <c r="K439" s="62" t="str">
        <f t="shared" si="835"/>
        <v/>
      </c>
      <c r="L439" s="63" t="e">
        <f>IF(ISNUMBER(INDEX(Данные!$I$1:$IX$303,Данные!$A101,L$642)),INDEX(Данные!$I$1:$IX$303,Данные!$A101,L$642)-Данные!$E101+IF($F$4="Использовать поправку",AL439,0),#N/A)</f>
        <v>#N/A</v>
      </c>
      <c r="M439" s="64" t="e">
        <f>IF(ISNUMBER(INDEX(Данные!$I$1:$IX$303,Данные!$A101,M$642)),INDEX(Данные!$I$1:$IX$303,Данные!$A101,M$642)-Данные!$F101+IF($F$4="Использовать поправку",AM439,0),#N/A)</f>
        <v>#N/A</v>
      </c>
      <c r="N439" s="62" t="str">
        <f t="shared" si="836"/>
        <v/>
      </c>
      <c r="O439" s="63" t="e">
        <f>IF(ISNUMBER(INDEX(Данные!$I$1:$IX$303,Данные!$A101,O$642)),INDEX(Данные!$I$1:$IX$303,Данные!$A101,O$642)-Данные!$E101+IF($F$5="Использовать поправку",AL439,0),#N/A)</f>
        <v>#N/A</v>
      </c>
      <c r="P439" s="64" t="e">
        <f>IF(ISNUMBER(INDEX(Данные!$I$1:$IX$303,Данные!$A101,P$642)),INDEX(Данные!$I$1:$IX$303,Данные!$A101,P$642)-Данные!$F101+IF($F$5="Использовать поправку",AM439,0),#N/A)</f>
        <v>#N/A</v>
      </c>
      <c r="Q439" s="62" t="str">
        <f t="shared" si="837"/>
        <v/>
      </c>
      <c r="R439" s="63" t="e">
        <f>IF(ISNUMBER(INDEX(Данные!$I$1:$IX$303,Данные!$A101,R$642)),INDEX(Данные!$I$1:$IX$303,Данные!$A101,R$642)-Данные!$E101+IF($F$6="Использовать поправку",AL439,0),#N/A)</f>
        <v>#N/A</v>
      </c>
      <c r="S439" s="64" t="e">
        <f>IF(ISNUMBER(INDEX(Данные!$I$1:$IX$303,Данные!$A101,S$642)),INDEX(Данные!$I$1:$IX$303,Данные!$A101,S$642)-Данные!$F101+IF($F$6="Использовать поправку",AM439,0),#N/A)</f>
        <v>#N/A</v>
      </c>
      <c r="T439" s="62" t="str">
        <f t="shared" si="838"/>
        <v/>
      </c>
      <c r="U439" s="63" t="e">
        <f>IF(ISNUMBER(INDEX(Данные!$I$1:$IX$303,Данные!$A101,U$642)),INDEX(Данные!$I$1:$IX$303,Данные!$A101,U$642)-Данные!$E101+IF($F$7="Использовать поправку",AL439,0),#N/A)</f>
        <v>#N/A</v>
      </c>
      <c r="V439" s="64" t="e">
        <f>IF(ISNUMBER(INDEX(Данные!$I$1:$IX$303,Данные!$A101,V$642)),INDEX(Данные!$I$1:$IX$303,Данные!$A101,V$642)-Данные!$F101+IF($F$7="Использовать поправку",AM439,0),#N/A)</f>
        <v>#N/A</v>
      </c>
      <c r="W439" s="62" t="str">
        <f t="shared" si="839"/>
        <v/>
      </c>
      <c r="X439" s="63" t="e">
        <f>IF(ISNUMBER(INDEX(Данные!$I$1:$IX$303,Данные!$A101,X$642)),INDEX(Данные!$I$1:$IX$303,Данные!$A101,X$642)-Данные!$E101+IF($F$8="Использовать поправку",AL439,0),#N/A)</f>
        <v>#N/A</v>
      </c>
      <c r="Y439" s="64" t="e">
        <f>IF(ISNUMBER(INDEX(Данные!$I$1:$IX$303,Данные!$A101,Y$642)),INDEX(Данные!$I$1:$IX$303,Данные!$A101,Y$642)-Данные!$F101+IF($F$8="Использовать поправку",AM439,0),#N/A)</f>
        <v>#N/A</v>
      </c>
      <c r="Z439" s="62" t="str">
        <f t="shared" si="840"/>
        <v/>
      </c>
      <c r="AA439" s="63" t="e">
        <f>IF(ISNUMBER(INDEX(Данные!$I$1:$IX$303,Данные!$A101,AA$642)),INDEX(Данные!$I$1:$IX$303,Данные!$A101,AA$642)-Данные!$E101+IF($F$9="Использовать поправку",AL439,0),#N/A)</f>
        <v>#N/A</v>
      </c>
      <c r="AB439" s="64" t="e">
        <f>IF(ISNUMBER(INDEX(Данные!$I$1:$IX$303,Данные!$A101,AB$642)),INDEX(Данные!$I$1:$IX$303,Данные!$A101,AB$642)-Данные!$F101+IF($F$9="Использовать поправку",AM439,0),#N/A)</f>
        <v>#N/A</v>
      </c>
      <c r="AC439" s="62" t="str">
        <f t="shared" si="841"/>
        <v/>
      </c>
      <c r="AD439" s="63" t="e">
        <f>IF(ISNUMBER(INDEX(Данные!$I$1:$IX$303,Данные!$A101,AD$642)),INDEX(Данные!$I$1:$IX$303,Данные!$A101,AD$642)-Данные!$E101+IF($F$10="Использовать поправку",AL439,0),#N/A)</f>
        <v>#N/A</v>
      </c>
      <c r="AE439" s="64" t="e">
        <f>IF(ISNUMBER(INDEX(Данные!$I$1:$IX$303,Данные!$A101,AE$642)),INDEX(Данные!$I$1:$IX$303,Данные!$A101,AE$642)-Данные!$F101+IF($F$10="Использовать поправку",AM439,0),#N/A)</f>
        <v>#N/A</v>
      </c>
      <c r="AF439" s="62" t="str">
        <f t="shared" si="842"/>
        <v/>
      </c>
      <c r="AG439" s="63" t="e">
        <f>IF(ISNUMBER(INDEX(Данные!$I$1:$IX$303,Данные!$A101,AG$642)),INDEX(Данные!$I$1:$IX$303,Данные!$A101,AG$642)-Данные!$E101+IF($F$11="Использовать поправку",AL439,0),#N/A)</f>
        <v>#N/A</v>
      </c>
      <c r="AH439" s="64" t="e">
        <f>IF(ISNUMBER(INDEX(Данные!$I$1:$IX$303,Данные!$A101,AH$642)),INDEX(Данные!$I$1:$IX$303,Данные!$A101,AH$642)-Данные!$F101+IF($F$11="Использовать поправку",AM439,0),#N/A)</f>
        <v>#N/A</v>
      </c>
      <c r="AI439" s="62" t="str">
        <f t="shared" si="843"/>
        <v/>
      </c>
      <c r="AJ439" s="63" t="e">
        <f>IF(ISNUMBER(INDEX(Данные!$I$1:$IX$303,Данные!$A101,AJ$642)),INDEX(Данные!$I$1:$IX$303,Данные!$A101,AJ$642)-Данные!$E101+IF($F$12="Использовать поправку",AL439,0),#N/A)</f>
        <v>#N/A</v>
      </c>
      <c r="AK439" s="96" t="e">
        <f>IF(ISNUMBER(INDEX(Данные!$I$1:$IX$303,Данные!$A101,AK$642)),INDEX(Данные!$I$1:$IX$303,Данные!$A101,AK$642)-Данные!$F101+IF($F$12="Использовать поправку",AM439,0),#N/A)</f>
        <v>#N/A</v>
      </c>
      <c r="AL439" s="100" t="e">
        <f>INDEX(Данные!$I$1:$IX$303,Данные!$A101,AL$642+4)-INDEX(Данные!$I$1:$IX$303,Данные!$A101,AL$643+4)</f>
        <v>#VALUE!</v>
      </c>
      <c r="AM439" s="101" t="e">
        <f>INDEX(Данные!$I$1:$IX$303,Данные!$A101,AM$642+5)-INDEX(Данные!$I$1:$IX$303,Данные!$A101,AM$643+5)</f>
        <v>#VALUE!</v>
      </c>
      <c r="AO439" s="61">
        <v>49</v>
      </c>
      <c r="AP439" s="62" t="str">
        <f t="shared" si="824"/>
        <v/>
      </c>
      <c r="AQ439" s="63" t="e">
        <f>IF(ISNUMBER(INDEX(Данные!$I$1:$IX$303,Данные!$A101,AQ$642)),INDEX(Данные!$I$1:$IX$303,Данные!$A101,AQ$642)-Данные!$G101-AQ$643+IF($F$3="Использовать поправку",BT439,0),#N/A)</f>
        <v>#N/A</v>
      </c>
      <c r="AR439" s="64" t="e">
        <f>IF(ISNUMBER(INDEX(Данные!$I$1:$IX$303,Данные!$A101,AR$642)),INDEX(Данные!$I$1:$IX$303,Данные!$A101,AR$642)-Данные!$H101-AR$643+IF($F$3="Использовать поправку",BU439,0),#N/A)</f>
        <v>#N/A</v>
      </c>
      <c r="AS439" s="62" t="str">
        <f t="shared" si="825"/>
        <v/>
      </c>
      <c r="AT439" s="63" t="e">
        <f>IF(ISNUMBER(INDEX(Данные!$I$1:$IX$303,Данные!$A101,AT$642)),INDEX(Данные!$I$1:$IX$303,Данные!$A101,AT$642)-Данные!$G101-AT$643+IF($F$4="Использовать поправку",BT439,0),#N/A)</f>
        <v>#N/A</v>
      </c>
      <c r="AU439" s="64" t="e">
        <f>IF(ISNUMBER(INDEX(Данные!$I$1:$IX$303,Данные!$A101,AU$642)),INDEX(Данные!$I$1:$IX$303,Данные!$A101,AU$642)-Данные!$H101-AU$643+IF($F$4="Использовать поправку",BU439,0),#N/A)</f>
        <v>#N/A</v>
      </c>
      <c r="AV439" s="62" t="str">
        <f t="shared" si="826"/>
        <v/>
      </c>
      <c r="AW439" s="63" t="e">
        <f>IF(ISNUMBER(INDEX(Данные!$I$1:$IX$303,Данные!$A101,AW$642)),INDEX(Данные!$I$1:$IX$303,Данные!$A101,AW$642)-Данные!$G101-AW$643+IF($F$5="Использовать поправку",BT439,0),#N/A)</f>
        <v>#N/A</v>
      </c>
      <c r="AX439" s="64" t="e">
        <f>IF(ISNUMBER(INDEX(Данные!$I$1:$IX$303,Данные!$A101,AX$642)),INDEX(Данные!$I$1:$IX$303,Данные!$A101,AX$642)-Данные!$H101-AX$643+IF($F$5="Использовать поправку",BU439,0),#N/A)</f>
        <v>#N/A</v>
      </c>
      <c r="AY439" s="62" t="str">
        <f t="shared" si="827"/>
        <v/>
      </c>
      <c r="AZ439" s="63" t="e">
        <f>IF(ISNUMBER(INDEX(Данные!$I$1:$IX$303,Данные!$A101,AZ$642)),INDEX(Данные!$I$1:$IX$303,Данные!$A101,AZ$642)-Данные!$G101-AZ$643+IF($F$6="Использовать поправку",BT439,0),#N/A)</f>
        <v>#N/A</v>
      </c>
      <c r="BA439" s="64" t="e">
        <f>IF(ISNUMBER(INDEX(Данные!$I$1:$IX$303,Данные!$A101,BA$642)),INDEX(Данные!$I$1:$IX$303,Данные!$A101,BA$642)-Данные!$H101-BA$643+IF($F$6="Использовать поправку",BU439,0),#N/A)</f>
        <v>#N/A</v>
      </c>
      <c r="BB439" s="62" t="str">
        <f t="shared" si="828"/>
        <v/>
      </c>
      <c r="BC439" s="63" t="e">
        <f>IF(ISNUMBER(INDEX(Данные!$I$1:$IX$303,Данные!$A101,BC$642)),INDEX(Данные!$I$1:$IX$303,Данные!$A101,BC$642)-Данные!$G101-BC$643+IF($F$7="Использовать поправку",BT439,0),#N/A)</f>
        <v>#N/A</v>
      </c>
      <c r="BD439" s="64" t="e">
        <f>IF(ISNUMBER(INDEX(Данные!$I$1:$IX$303,Данные!$A101,BD$642)),INDEX(Данные!$I$1:$IX$303,Данные!$A101,BD$642)-Данные!$H101-BD$643+IF($F$7="Использовать поправку",BU439,0),#N/A)</f>
        <v>#N/A</v>
      </c>
      <c r="BE439" s="62" t="str">
        <f t="shared" si="829"/>
        <v/>
      </c>
      <c r="BF439" s="63" t="e">
        <f>IF(ISNUMBER(INDEX(Данные!$I$1:$IX$303,Данные!$A101,BF$642)),INDEX(Данные!$I$1:$IX$303,Данные!$A101,BF$642)-Данные!$G101-BF$643+IF($F$8="Использовать поправку",BT439,0),#N/A)</f>
        <v>#N/A</v>
      </c>
      <c r="BG439" s="64" t="e">
        <f>IF(ISNUMBER(INDEX(Данные!$I$1:$IX$303,Данные!$A101,BG$642)),INDEX(Данные!$I$1:$IX$303,Данные!$A101,BG$642)-Данные!$H101-BG$643+IF($F$8="Использовать поправку",BU439,0),#N/A)</f>
        <v>#N/A</v>
      </c>
      <c r="BH439" s="62" t="str">
        <f t="shared" si="830"/>
        <v/>
      </c>
      <c r="BI439" s="63" t="e">
        <f>IF(ISNUMBER(INDEX(Данные!$I$1:$IX$303,Данные!$A101,BI$642)),INDEX(Данные!$I$1:$IX$303,Данные!$A101,BI$642)-Данные!$G101-BI$643+IF($F$9="Использовать поправку",BT439,0),#N/A)</f>
        <v>#N/A</v>
      </c>
      <c r="BJ439" s="64" t="e">
        <f>IF(ISNUMBER(INDEX(Данные!$I$1:$IX$303,Данные!$A101,BJ$642)),INDEX(Данные!$I$1:$IX$303,Данные!$A101,BJ$642)-Данные!$H101-BJ$643+IF($F$9="Использовать поправку",BU439,0),#N/A)</f>
        <v>#N/A</v>
      </c>
      <c r="BK439" s="62" t="str">
        <f t="shared" si="831"/>
        <v/>
      </c>
      <c r="BL439" s="63" t="e">
        <f>IF(ISNUMBER(INDEX(Данные!$I$1:$IX$303,Данные!$A101,BL$642)),INDEX(Данные!$I$1:$IX$303,Данные!$A101,BL$642)-Данные!$G101-BL$643+IF($F$10="Использовать поправку",BT439,0),#N/A)</f>
        <v>#N/A</v>
      </c>
      <c r="BM439" s="64" t="e">
        <f>IF(ISNUMBER(INDEX(Данные!$I$1:$IX$303,Данные!$A101,BM$642)),INDEX(Данные!$I$1:$IX$303,Данные!$A101,BM$642)-Данные!$H101-BM$643+IF($F$10="Использовать поправку",BU439,0),#N/A)</f>
        <v>#N/A</v>
      </c>
      <c r="BN439" s="62" t="str">
        <f t="shared" si="832"/>
        <v/>
      </c>
      <c r="BO439" s="63" t="e">
        <f>IF(ISNUMBER(INDEX(Данные!$I$1:$IX$303,Данные!$A101,BO$642)),INDEX(Данные!$I$1:$IX$303,Данные!$A101,BO$642)-Данные!$G101-BO$643+IF($F$11="Использовать поправку",BT439,0),#N/A)</f>
        <v>#N/A</v>
      </c>
      <c r="BP439" s="64" t="e">
        <f>IF(ISNUMBER(INDEX(Данные!$I$1:$IX$303,Данные!$A101,BP$642)),INDEX(Данные!$I$1:$IX$303,Данные!$A101,BP$642)-Данные!$H101-BP$643+IF($F$11="Использовать поправку",BU439,0),#N/A)</f>
        <v>#N/A</v>
      </c>
      <c r="BQ439" s="62" t="str">
        <f t="shared" si="833"/>
        <v/>
      </c>
      <c r="BR439" s="63" t="e">
        <f>IF(ISNUMBER(INDEX(Данные!$I$1:$IX$303,Данные!$A101,BR$642)),INDEX(Данные!$I$1:$IX$303,Данные!$A101,BR$642)-Данные!$G101-BR$643+IF($F$12="Использовать поправку",BT439,0),#N/A)</f>
        <v>#N/A</v>
      </c>
      <c r="BS439" s="64" t="e">
        <f>IF(ISNUMBER(INDEX(Данные!$I$1:$IX$303,Данные!$A101,BS$642)),INDEX(Данные!$I$1:$IX$303,Данные!$A101,BS$642)-Данные!$H101-BS$643+IF($F$12="Использовать поправку",BU439,0),#N/A)</f>
        <v>#N/A</v>
      </c>
      <c r="BT439" s="100" t="e">
        <f>INDEX(Данные!$I$1:$IX$303,Данные!$A101,BT$642+8)-INDEX(Данные!$I$1:$IX$303,Данные!$A101,BT$643+8)</f>
        <v>#VALUE!</v>
      </c>
      <c r="BU439" s="101" t="e">
        <f>INDEX(Данные!$I$1:$IX$303,Данные!$A101,BU$642+9)-INDEX(Данные!$I$1:$IX$303,Данные!$A101,BU$643+9)</f>
        <v>#VALUE!</v>
      </c>
    </row>
    <row r="440" spans="7:73" s="88" customFormat="1" x14ac:dyDescent="0.25">
      <c r="G440" s="61">
        <v>49.5</v>
      </c>
      <c r="H440" s="62" t="str">
        <f t="shared" si="834"/>
        <v/>
      </c>
      <c r="I440" s="63" t="e">
        <f>IF(ISNUMBER(INDEX(Данные!$I$1:$IX$303,Данные!$A102,I$642)),INDEX(Данные!$I$1:$IX$303,Данные!$A102,I$642)-Данные!$E102+IF($F$3="Использовать поправку",AL440,0),#N/A)</f>
        <v>#N/A</v>
      </c>
      <c r="J440" s="64" t="e">
        <f>IF(ISNUMBER(INDEX(Данные!$I$1:$IX$303,Данные!$A102,J$642)),INDEX(Данные!$I$1:$IX$303,Данные!$A102,J$642)-Данные!$F102+IF($F$3="Использовать поправку",AM440,0),#N/A)</f>
        <v>#N/A</v>
      </c>
      <c r="K440" s="62" t="str">
        <f t="shared" si="835"/>
        <v/>
      </c>
      <c r="L440" s="63" t="e">
        <f>IF(ISNUMBER(INDEX(Данные!$I$1:$IX$303,Данные!$A102,L$642)),INDEX(Данные!$I$1:$IX$303,Данные!$A102,L$642)-Данные!$E102+IF($F$4="Использовать поправку",AL440,0),#N/A)</f>
        <v>#N/A</v>
      </c>
      <c r="M440" s="64" t="e">
        <f>IF(ISNUMBER(INDEX(Данные!$I$1:$IX$303,Данные!$A102,M$642)),INDEX(Данные!$I$1:$IX$303,Данные!$A102,M$642)-Данные!$F102+IF($F$4="Использовать поправку",AM440,0),#N/A)</f>
        <v>#N/A</v>
      </c>
      <c r="N440" s="62" t="str">
        <f t="shared" si="836"/>
        <v/>
      </c>
      <c r="O440" s="63" t="e">
        <f>IF(ISNUMBER(INDEX(Данные!$I$1:$IX$303,Данные!$A102,O$642)),INDEX(Данные!$I$1:$IX$303,Данные!$A102,O$642)-Данные!$E102+IF($F$5="Использовать поправку",AL440,0),#N/A)</f>
        <v>#N/A</v>
      </c>
      <c r="P440" s="64" t="e">
        <f>IF(ISNUMBER(INDEX(Данные!$I$1:$IX$303,Данные!$A102,P$642)),INDEX(Данные!$I$1:$IX$303,Данные!$A102,P$642)-Данные!$F102+IF($F$5="Использовать поправку",AM440,0),#N/A)</f>
        <v>#N/A</v>
      </c>
      <c r="Q440" s="62" t="str">
        <f t="shared" si="837"/>
        <v/>
      </c>
      <c r="R440" s="63" t="e">
        <f>IF(ISNUMBER(INDEX(Данные!$I$1:$IX$303,Данные!$A102,R$642)),INDEX(Данные!$I$1:$IX$303,Данные!$A102,R$642)-Данные!$E102+IF($F$6="Использовать поправку",AL440,0),#N/A)</f>
        <v>#N/A</v>
      </c>
      <c r="S440" s="64" t="e">
        <f>IF(ISNUMBER(INDEX(Данные!$I$1:$IX$303,Данные!$A102,S$642)),INDEX(Данные!$I$1:$IX$303,Данные!$A102,S$642)-Данные!$F102+IF($F$6="Использовать поправку",AM440,0),#N/A)</f>
        <v>#N/A</v>
      </c>
      <c r="T440" s="62" t="str">
        <f t="shared" si="838"/>
        <v/>
      </c>
      <c r="U440" s="63" t="e">
        <f>IF(ISNUMBER(INDEX(Данные!$I$1:$IX$303,Данные!$A102,U$642)),INDEX(Данные!$I$1:$IX$303,Данные!$A102,U$642)-Данные!$E102+IF($F$7="Использовать поправку",AL440,0),#N/A)</f>
        <v>#N/A</v>
      </c>
      <c r="V440" s="64" t="e">
        <f>IF(ISNUMBER(INDEX(Данные!$I$1:$IX$303,Данные!$A102,V$642)),INDEX(Данные!$I$1:$IX$303,Данные!$A102,V$642)-Данные!$F102+IF($F$7="Использовать поправку",AM440,0),#N/A)</f>
        <v>#N/A</v>
      </c>
      <c r="W440" s="62" t="str">
        <f t="shared" si="839"/>
        <v/>
      </c>
      <c r="X440" s="63" t="e">
        <f>IF(ISNUMBER(INDEX(Данные!$I$1:$IX$303,Данные!$A102,X$642)),INDEX(Данные!$I$1:$IX$303,Данные!$A102,X$642)-Данные!$E102+IF($F$8="Использовать поправку",AL440,0),#N/A)</f>
        <v>#N/A</v>
      </c>
      <c r="Y440" s="64" t="e">
        <f>IF(ISNUMBER(INDEX(Данные!$I$1:$IX$303,Данные!$A102,Y$642)),INDEX(Данные!$I$1:$IX$303,Данные!$A102,Y$642)-Данные!$F102+IF($F$8="Использовать поправку",AM440,0),#N/A)</f>
        <v>#N/A</v>
      </c>
      <c r="Z440" s="62" t="str">
        <f t="shared" si="840"/>
        <v/>
      </c>
      <c r="AA440" s="63" t="e">
        <f>IF(ISNUMBER(INDEX(Данные!$I$1:$IX$303,Данные!$A102,AA$642)),INDEX(Данные!$I$1:$IX$303,Данные!$A102,AA$642)-Данные!$E102+IF($F$9="Использовать поправку",AL440,0),#N/A)</f>
        <v>#N/A</v>
      </c>
      <c r="AB440" s="64" t="e">
        <f>IF(ISNUMBER(INDEX(Данные!$I$1:$IX$303,Данные!$A102,AB$642)),INDEX(Данные!$I$1:$IX$303,Данные!$A102,AB$642)-Данные!$F102+IF($F$9="Использовать поправку",AM440,0),#N/A)</f>
        <v>#N/A</v>
      </c>
      <c r="AC440" s="62" t="str">
        <f t="shared" si="841"/>
        <v/>
      </c>
      <c r="AD440" s="63" t="e">
        <f>IF(ISNUMBER(INDEX(Данные!$I$1:$IX$303,Данные!$A102,AD$642)),INDEX(Данные!$I$1:$IX$303,Данные!$A102,AD$642)-Данные!$E102+IF($F$10="Использовать поправку",AL440,0),#N/A)</f>
        <v>#N/A</v>
      </c>
      <c r="AE440" s="64" t="e">
        <f>IF(ISNUMBER(INDEX(Данные!$I$1:$IX$303,Данные!$A102,AE$642)),INDEX(Данные!$I$1:$IX$303,Данные!$A102,AE$642)-Данные!$F102+IF($F$10="Использовать поправку",AM440,0),#N/A)</f>
        <v>#N/A</v>
      </c>
      <c r="AF440" s="62" t="str">
        <f t="shared" si="842"/>
        <v/>
      </c>
      <c r="AG440" s="63" t="e">
        <f>IF(ISNUMBER(INDEX(Данные!$I$1:$IX$303,Данные!$A102,AG$642)),INDEX(Данные!$I$1:$IX$303,Данные!$A102,AG$642)-Данные!$E102+IF($F$11="Использовать поправку",AL440,0),#N/A)</f>
        <v>#N/A</v>
      </c>
      <c r="AH440" s="64" t="e">
        <f>IF(ISNUMBER(INDEX(Данные!$I$1:$IX$303,Данные!$A102,AH$642)),INDEX(Данные!$I$1:$IX$303,Данные!$A102,AH$642)-Данные!$F102+IF($F$11="Использовать поправку",AM440,0),#N/A)</f>
        <v>#N/A</v>
      </c>
      <c r="AI440" s="62" t="str">
        <f t="shared" si="843"/>
        <v/>
      </c>
      <c r="AJ440" s="63" t="e">
        <f>IF(ISNUMBER(INDEX(Данные!$I$1:$IX$303,Данные!$A102,AJ$642)),INDEX(Данные!$I$1:$IX$303,Данные!$A102,AJ$642)-Данные!$E102+IF($F$12="Использовать поправку",AL440,0),#N/A)</f>
        <v>#N/A</v>
      </c>
      <c r="AK440" s="96" t="e">
        <f>IF(ISNUMBER(INDEX(Данные!$I$1:$IX$303,Данные!$A102,AK$642)),INDEX(Данные!$I$1:$IX$303,Данные!$A102,AK$642)-Данные!$F102+IF($F$12="Использовать поправку",AM440,0),#N/A)</f>
        <v>#N/A</v>
      </c>
      <c r="AL440" s="100" t="e">
        <f>INDEX(Данные!$I$1:$IX$303,Данные!$A102,AL$642+4)-INDEX(Данные!$I$1:$IX$303,Данные!$A102,AL$643+4)</f>
        <v>#VALUE!</v>
      </c>
      <c r="AM440" s="101" t="e">
        <f>INDEX(Данные!$I$1:$IX$303,Данные!$A102,AM$642+5)-INDEX(Данные!$I$1:$IX$303,Данные!$A102,AM$643+5)</f>
        <v>#VALUE!</v>
      </c>
      <c r="AO440" s="61">
        <v>49.5</v>
      </c>
      <c r="AP440" s="62" t="str">
        <f t="shared" si="824"/>
        <v/>
      </c>
      <c r="AQ440" s="63" t="e">
        <f>IF(ISNUMBER(INDEX(Данные!$I$1:$IX$303,Данные!$A102,AQ$642)),INDEX(Данные!$I$1:$IX$303,Данные!$A102,AQ$642)-Данные!$G102-AQ$643+IF($F$3="Использовать поправку",BT440,0),#N/A)</f>
        <v>#N/A</v>
      </c>
      <c r="AR440" s="64" t="e">
        <f>IF(ISNUMBER(INDEX(Данные!$I$1:$IX$303,Данные!$A102,AR$642)),INDEX(Данные!$I$1:$IX$303,Данные!$A102,AR$642)-Данные!$H102-AR$643+IF($F$3="Использовать поправку",BU440,0),#N/A)</f>
        <v>#N/A</v>
      </c>
      <c r="AS440" s="62" t="str">
        <f t="shared" si="825"/>
        <v/>
      </c>
      <c r="AT440" s="63" t="e">
        <f>IF(ISNUMBER(INDEX(Данные!$I$1:$IX$303,Данные!$A102,AT$642)),INDEX(Данные!$I$1:$IX$303,Данные!$A102,AT$642)-Данные!$G102-AT$643+IF($F$4="Использовать поправку",BT440,0),#N/A)</f>
        <v>#N/A</v>
      </c>
      <c r="AU440" s="64" t="e">
        <f>IF(ISNUMBER(INDEX(Данные!$I$1:$IX$303,Данные!$A102,AU$642)),INDEX(Данные!$I$1:$IX$303,Данные!$A102,AU$642)-Данные!$H102-AU$643+IF($F$4="Использовать поправку",BU440,0),#N/A)</f>
        <v>#N/A</v>
      </c>
      <c r="AV440" s="62" t="str">
        <f t="shared" si="826"/>
        <v/>
      </c>
      <c r="AW440" s="63" t="e">
        <f>IF(ISNUMBER(INDEX(Данные!$I$1:$IX$303,Данные!$A102,AW$642)),INDEX(Данные!$I$1:$IX$303,Данные!$A102,AW$642)-Данные!$G102-AW$643+IF($F$5="Использовать поправку",BT440,0),#N/A)</f>
        <v>#N/A</v>
      </c>
      <c r="AX440" s="64" t="e">
        <f>IF(ISNUMBER(INDEX(Данные!$I$1:$IX$303,Данные!$A102,AX$642)),INDEX(Данные!$I$1:$IX$303,Данные!$A102,AX$642)-Данные!$H102-AX$643+IF($F$5="Использовать поправку",BU440,0),#N/A)</f>
        <v>#N/A</v>
      </c>
      <c r="AY440" s="62" t="str">
        <f t="shared" si="827"/>
        <v/>
      </c>
      <c r="AZ440" s="63" t="e">
        <f>IF(ISNUMBER(INDEX(Данные!$I$1:$IX$303,Данные!$A102,AZ$642)),INDEX(Данные!$I$1:$IX$303,Данные!$A102,AZ$642)-Данные!$G102-AZ$643+IF($F$6="Использовать поправку",BT440,0),#N/A)</f>
        <v>#N/A</v>
      </c>
      <c r="BA440" s="64" t="e">
        <f>IF(ISNUMBER(INDEX(Данные!$I$1:$IX$303,Данные!$A102,BA$642)),INDEX(Данные!$I$1:$IX$303,Данные!$A102,BA$642)-Данные!$H102-BA$643+IF($F$6="Использовать поправку",BU440,0),#N/A)</f>
        <v>#N/A</v>
      </c>
      <c r="BB440" s="62" t="str">
        <f t="shared" si="828"/>
        <v/>
      </c>
      <c r="BC440" s="63" t="e">
        <f>IF(ISNUMBER(INDEX(Данные!$I$1:$IX$303,Данные!$A102,BC$642)),INDEX(Данные!$I$1:$IX$303,Данные!$A102,BC$642)-Данные!$G102-BC$643+IF($F$7="Использовать поправку",BT440,0),#N/A)</f>
        <v>#N/A</v>
      </c>
      <c r="BD440" s="64" t="e">
        <f>IF(ISNUMBER(INDEX(Данные!$I$1:$IX$303,Данные!$A102,BD$642)),INDEX(Данные!$I$1:$IX$303,Данные!$A102,BD$642)-Данные!$H102-BD$643+IF($F$7="Использовать поправку",BU440,0),#N/A)</f>
        <v>#N/A</v>
      </c>
      <c r="BE440" s="62" t="str">
        <f t="shared" si="829"/>
        <v/>
      </c>
      <c r="BF440" s="63" t="e">
        <f>IF(ISNUMBER(INDEX(Данные!$I$1:$IX$303,Данные!$A102,BF$642)),INDEX(Данные!$I$1:$IX$303,Данные!$A102,BF$642)-Данные!$G102-BF$643+IF($F$8="Использовать поправку",BT440,0),#N/A)</f>
        <v>#N/A</v>
      </c>
      <c r="BG440" s="64" t="e">
        <f>IF(ISNUMBER(INDEX(Данные!$I$1:$IX$303,Данные!$A102,BG$642)),INDEX(Данные!$I$1:$IX$303,Данные!$A102,BG$642)-Данные!$H102-BG$643+IF($F$8="Использовать поправку",BU440,0),#N/A)</f>
        <v>#N/A</v>
      </c>
      <c r="BH440" s="62" t="str">
        <f t="shared" si="830"/>
        <v/>
      </c>
      <c r="BI440" s="63" t="e">
        <f>IF(ISNUMBER(INDEX(Данные!$I$1:$IX$303,Данные!$A102,BI$642)),INDEX(Данные!$I$1:$IX$303,Данные!$A102,BI$642)-Данные!$G102-BI$643+IF($F$9="Использовать поправку",BT440,0),#N/A)</f>
        <v>#N/A</v>
      </c>
      <c r="BJ440" s="64" t="e">
        <f>IF(ISNUMBER(INDEX(Данные!$I$1:$IX$303,Данные!$A102,BJ$642)),INDEX(Данные!$I$1:$IX$303,Данные!$A102,BJ$642)-Данные!$H102-BJ$643+IF($F$9="Использовать поправку",BU440,0),#N/A)</f>
        <v>#N/A</v>
      </c>
      <c r="BK440" s="62" t="str">
        <f t="shared" si="831"/>
        <v/>
      </c>
      <c r="BL440" s="63" t="e">
        <f>IF(ISNUMBER(INDEX(Данные!$I$1:$IX$303,Данные!$A102,BL$642)),INDEX(Данные!$I$1:$IX$303,Данные!$A102,BL$642)-Данные!$G102-BL$643+IF($F$10="Использовать поправку",BT440,0),#N/A)</f>
        <v>#N/A</v>
      </c>
      <c r="BM440" s="64" t="e">
        <f>IF(ISNUMBER(INDEX(Данные!$I$1:$IX$303,Данные!$A102,BM$642)),INDEX(Данные!$I$1:$IX$303,Данные!$A102,BM$642)-Данные!$H102-BM$643+IF($F$10="Использовать поправку",BU440,0),#N/A)</f>
        <v>#N/A</v>
      </c>
      <c r="BN440" s="62" t="str">
        <f t="shared" si="832"/>
        <v/>
      </c>
      <c r="BO440" s="63" t="e">
        <f>IF(ISNUMBER(INDEX(Данные!$I$1:$IX$303,Данные!$A102,BO$642)),INDEX(Данные!$I$1:$IX$303,Данные!$A102,BO$642)-Данные!$G102-BO$643+IF($F$11="Использовать поправку",BT440,0),#N/A)</f>
        <v>#N/A</v>
      </c>
      <c r="BP440" s="64" t="e">
        <f>IF(ISNUMBER(INDEX(Данные!$I$1:$IX$303,Данные!$A102,BP$642)),INDEX(Данные!$I$1:$IX$303,Данные!$A102,BP$642)-Данные!$H102-BP$643+IF($F$11="Использовать поправку",BU440,0),#N/A)</f>
        <v>#N/A</v>
      </c>
      <c r="BQ440" s="62" t="str">
        <f t="shared" si="833"/>
        <v/>
      </c>
      <c r="BR440" s="63" t="e">
        <f>IF(ISNUMBER(INDEX(Данные!$I$1:$IX$303,Данные!$A102,BR$642)),INDEX(Данные!$I$1:$IX$303,Данные!$A102,BR$642)-Данные!$G102-BR$643+IF($F$12="Использовать поправку",BT440,0),#N/A)</f>
        <v>#N/A</v>
      </c>
      <c r="BS440" s="64" t="e">
        <f>IF(ISNUMBER(INDEX(Данные!$I$1:$IX$303,Данные!$A102,BS$642)),INDEX(Данные!$I$1:$IX$303,Данные!$A102,BS$642)-Данные!$H102-BS$643+IF($F$12="Использовать поправку",BU440,0),#N/A)</f>
        <v>#N/A</v>
      </c>
      <c r="BT440" s="100" t="e">
        <f>INDEX(Данные!$I$1:$IX$303,Данные!$A102,BT$642+8)-INDEX(Данные!$I$1:$IX$303,Данные!$A102,BT$643+8)</f>
        <v>#VALUE!</v>
      </c>
      <c r="BU440" s="101" t="e">
        <f>INDEX(Данные!$I$1:$IX$303,Данные!$A102,BU$642+9)-INDEX(Данные!$I$1:$IX$303,Данные!$A102,BU$643+9)</f>
        <v>#VALUE!</v>
      </c>
    </row>
    <row r="441" spans="7:73" s="88" customFormat="1" x14ac:dyDescent="0.25">
      <c r="G441" s="61">
        <v>50</v>
      </c>
      <c r="H441" s="62" t="str">
        <f t="shared" si="834"/>
        <v/>
      </c>
      <c r="I441" s="63" t="e">
        <f>IF(ISNUMBER(INDEX(Данные!$I$1:$IX$303,Данные!$A103,I$642)),INDEX(Данные!$I$1:$IX$303,Данные!$A103,I$642)-Данные!$E103+IF($F$3="Использовать поправку",AL441,0),#N/A)</f>
        <v>#N/A</v>
      </c>
      <c r="J441" s="64" t="e">
        <f>IF(ISNUMBER(INDEX(Данные!$I$1:$IX$303,Данные!$A103,J$642)),INDEX(Данные!$I$1:$IX$303,Данные!$A103,J$642)-Данные!$F103+IF($F$3="Использовать поправку",AM441,0),#N/A)</f>
        <v>#N/A</v>
      </c>
      <c r="K441" s="62" t="str">
        <f t="shared" si="835"/>
        <v/>
      </c>
      <c r="L441" s="63" t="e">
        <f>IF(ISNUMBER(INDEX(Данные!$I$1:$IX$303,Данные!$A103,L$642)),INDEX(Данные!$I$1:$IX$303,Данные!$A103,L$642)-Данные!$E103+IF($F$4="Использовать поправку",AL441,0),#N/A)</f>
        <v>#N/A</v>
      </c>
      <c r="M441" s="64" t="e">
        <f>IF(ISNUMBER(INDEX(Данные!$I$1:$IX$303,Данные!$A103,M$642)),INDEX(Данные!$I$1:$IX$303,Данные!$A103,M$642)-Данные!$F103+IF($F$4="Использовать поправку",AM441,0),#N/A)</f>
        <v>#N/A</v>
      </c>
      <c r="N441" s="62" t="str">
        <f t="shared" si="836"/>
        <v/>
      </c>
      <c r="O441" s="63" t="e">
        <f>IF(ISNUMBER(INDEX(Данные!$I$1:$IX$303,Данные!$A103,O$642)),INDEX(Данные!$I$1:$IX$303,Данные!$A103,O$642)-Данные!$E103+IF($F$5="Использовать поправку",AL441,0),#N/A)</f>
        <v>#N/A</v>
      </c>
      <c r="P441" s="64" t="e">
        <f>IF(ISNUMBER(INDEX(Данные!$I$1:$IX$303,Данные!$A103,P$642)),INDEX(Данные!$I$1:$IX$303,Данные!$A103,P$642)-Данные!$F103+IF($F$5="Использовать поправку",AM441,0),#N/A)</f>
        <v>#N/A</v>
      </c>
      <c r="Q441" s="62" t="str">
        <f t="shared" si="837"/>
        <v/>
      </c>
      <c r="R441" s="63" t="e">
        <f>IF(ISNUMBER(INDEX(Данные!$I$1:$IX$303,Данные!$A103,R$642)),INDEX(Данные!$I$1:$IX$303,Данные!$A103,R$642)-Данные!$E103+IF($F$6="Использовать поправку",AL441,0),#N/A)</f>
        <v>#N/A</v>
      </c>
      <c r="S441" s="64" t="e">
        <f>IF(ISNUMBER(INDEX(Данные!$I$1:$IX$303,Данные!$A103,S$642)),INDEX(Данные!$I$1:$IX$303,Данные!$A103,S$642)-Данные!$F103+IF($F$6="Использовать поправку",AM441,0),#N/A)</f>
        <v>#N/A</v>
      </c>
      <c r="T441" s="62" t="str">
        <f t="shared" si="838"/>
        <v/>
      </c>
      <c r="U441" s="63" t="e">
        <f>IF(ISNUMBER(INDEX(Данные!$I$1:$IX$303,Данные!$A103,U$642)),INDEX(Данные!$I$1:$IX$303,Данные!$A103,U$642)-Данные!$E103+IF($F$7="Использовать поправку",AL441,0),#N/A)</f>
        <v>#N/A</v>
      </c>
      <c r="V441" s="64" t="e">
        <f>IF(ISNUMBER(INDEX(Данные!$I$1:$IX$303,Данные!$A103,V$642)),INDEX(Данные!$I$1:$IX$303,Данные!$A103,V$642)-Данные!$F103+IF($F$7="Использовать поправку",AM441,0),#N/A)</f>
        <v>#N/A</v>
      </c>
      <c r="W441" s="62" t="str">
        <f t="shared" si="839"/>
        <v/>
      </c>
      <c r="X441" s="63" t="e">
        <f>IF(ISNUMBER(INDEX(Данные!$I$1:$IX$303,Данные!$A103,X$642)),INDEX(Данные!$I$1:$IX$303,Данные!$A103,X$642)-Данные!$E103+IF($F$8="Использовать поправку",AL441,0),#N/A)</f>
        <v>#N/A</v>
      </c>
      <c r="Y441" s="64" t="e">
        <f>IF(ISNUMBER(INDEX(Данные!$I$1:$IX$303,Данные!$A103,Y$642)),INDEX(Данные!$I$1:$IX$303,Данные!$A103,Y$642)-Данные!$F103+IF($F$8="Использовать поправку",AM441,0),#N/A)</f>
        <v>#N/A</v>
      </c>
      <c r="Z441" s="62" t="str">
        <f t="shared" si="840"/>
        <v/>
      </c>
      <c r="AA441" s="63" t="e">
        <f>IF(ISNUMBER(INDEX(Данные!$I$1:$IX$303,Данные!$A103,AA$642)),INDEX(Данные!$I$1:$IX$303,Данные!$A103,AA$642)-Данные!$E103+IF($F$9="Использовать поправку",AL441,0),#N/A)</f>
        <v>#N/A</v>
      </c>
      <c r="AB441" s="64" t="e">
        <f>IF(ISNUMBER(INDEX(Данные!$I$1:$IX$303,Данные!$A103,AB$642)),INDEX(Данные!$I$1:$IX$303,Данные!$A103,AB$642)-Данные!$F103+IF($F$9="Использовать поправку",AM441,0),#N/A)</f>
        <v>#N/A</v>
      </c>
      <c r="AC441" s="62" t="str">
        <f t="shared" si="841"/>
        <v/>
      </c>
      <c r="AD441" s="63" t="e">
        <f>IF(ISNUMBER(INDEX(Данные!$I$1:$IX$303,Данные!$A103,AD$642)),INDEX(Данные!$I$1:$IX$303,Данные!$A103,AD$642)-Данные!$E103+IF($F$10="Использовать поправку",AL441,0),#N/A)</f>
        <v>#N/A</v>
      </c>
      <c r="AE441" s="64" t="e">
        <f>IF(ISNUMBER(INDEX(Данные!$I$1:$IX$303,Данные!$A103,AE$642)),INDEX(Данные!$I$1:$IX$303,Данные!$A103,AE$642)-Данные!$F103+IF($F$10="Использовать поправку",AM441,0),#N/A)</f>
        <v>#N/A</v>
      </c>
      <c r="AF441" s="62" t="str">
        <f t="shared" si="842"/>
        <v/>
      </c>
      <c r="AG441" s="63" t="e">
        <f>IF(ISNUMBER(INDEX(Данные!$I$1:$IX$303,Данные!$A103,AG$642)),INDEX(Данные!$I$1:$IX$303,Данные!$A103,AG$642)-Данные!$E103+IF($F$11="Использовать поправку",AL441,0),#N/A)</f>
        <v>#N/A</v>
      </c>
      <c r="AH441" s="64" t="e">
        <f>IF(ISNUMBER(INDEX(Данные!$I$1:$IX$303,Данные!$A103,AH$642)),INDEX(Данные!$I$1:$IX$303,Данные!$A103,AH$642)-Данные!$F103+IF($F$11="Использовать поправку",AM441,0),#N/A)</f>
        <v>#N/A</v>
      </c>
      <c r="AI441" s="62" t="str">
        <f t="shared" si="843"/>
        <v/>
      </c>
      <c r="AJ441" s="63" t="e">
        <f>IF(ISNUMBER(INDEX(Данные!$I$1:$IX$303,Данные!$A103,AJ$642)),INDEX(Данные!$I$1:$IX$303,Данные!$A103,AJ$642)-Данные!$E103+IF($F$12="Использовать поправку",AL441,0),#N/A)</f>
        <v>#N/A</v>
      </c>
      <c r="AK441" s="96" t="e">
        <f>IF(ISNUMBER(INDEX(Данные!$I$1:$IX$303,Данные!$A103,AK$642)),INDEX(Данные!$I$1:$IX$303,Данные!$A103,AK$642)-Данные!$F103+IF($F$12="Использовать поправку",AM441,0),#N/A)</f>
        <v>#N/A</v>
      </c>
      <c r="AL441" s="100" t="e">
        <f>INDEX(Данные!$I$1:$IX$303,Данные!$A103,AL$642+4)-INDEX(Данные!$I$1:$IX$303,Данные!$A103,AL$643+4)</f>
        <v>#VALUE!</v>
      </c>
      <c r="AM441" s="101" t="e">
        <f>INDEX(Данные!$I$1:$IX$303,Данные!$A103,AM$642+5)-INDEX(Данные!$I$1:$IX$303,Данные!$A103,AM$643+5)</f>
        <v>#VALUE!</v>
      </c>
      <c r="AO441" s="61">
        <v>50</v>
      </c>
      <c r="AP441" s="62" t="str">
        <f t="shared" si="824"/>
        <v/>
      </c>
      <c r="AQ441" s="63" t="e">
        <f>IF(ISNUMBER(INDEX(Данные!$I$1:$IX$303,Данные!$A103,AQ$642)),INDEX(Данные!$I$1:$IX$303,Данные!$A103,AQ$642)-Данные!$G103-AQ$643+IF($F$3="Использовать поправку",BT441,0),#N/A)</f>
        <v>#N/A</v>
      </c>
      <c r="AR441" s="64" t="e">
        <f>IF(ISNUMBER(INDEX(Данные!$I$1:$IX$303,Данные!$A103,AR$642)),INDEX(Данные!$I$1:$IX$303,Данные!$A103,AR$642)-Данные!$H103-AR$643+IF($F$3="Использовать поправку",BU441,0),#N/A)</f>
        <v>#N/A</v>
      </c>
      <c r="AS441" s="62" t="str">
        <f t="shared" si="825"/>
        <v/>
      </c>
      <c r="AT441" s="63" t="e">
        <f>IF(ISNUMBER(INDEX(Данные!$I$1:$IX$303,Данные!$A103,AT$642)),INDEX(Данные!$I$1:$IX$303,Данные!$A103,AT$642)-Данные!$G103-AT$643+IF($F$4="Использовать поправку",BT441,0),#N/A)</f>
        <v>#N/A</v>
      </c>
      <c r="AU441" s="64" t="e">
        <f>IF(ISNUMBER(INDEX(Данные!$I$1:$IX$303,Данные!$A103,AU$642)),INDEX(Данные!$I$1:$IX$303,Данные!$A103,AU$642)-Данные!$H103-AU$643+IF($F$4="Использовать поправку",BU441,0),#N/A)</f>
        <v>#N/A</v>
      </c>
      <c r="AV441" s="62" t="str">
        <f t="shared" si="826"/>
        <v/>
      </c>
      <c r="AW441" s="63" t="e">
        <f>IF(ISNUMBER(INDEX(Данные!$I$1:$IX$303,Данные!$A103,AW$642)),INDEX(Данные!$I$1:$IX$303,Данные!$A103,AW$642)-Данные!$G103-AW$643+IF($F$5="Использовать поправку",BT441,0),#N/A)</f>
        <v>#N/A</v>
      </c>
      <c r="AX441" s="64" t="e">
        <f>IF(ISNUMBER(INDEX(Данные!$I$1:$IX$303,Данные!$A103,AX$642)),INDEX(Данные!$I$1:$IX$303,Данные!$A103,AX$642)-Данные!$H103-AX$643+IF($F$5="Использовать поправку",BU441,0),#N/A)</f>
        <v>#N/A</v>
      </c>
      <c r="AY441" s="62" t="str">
        <f t="shared" si="827"/>
        <v/>
      </c>
      <c r="AZ441" s="63" t="e">
        <f>IF(ISNUMBER(INDEX(Данные!$I$1:$IX$303,Данные!$A103,AZ$642)),INDEX(Данные!$I$1:$IX$303,Данные!$A103,AZ$642)-Данные!$G103-AZ$643+IF($F$6="Использовать поправку",BT441,0),#N/A)</f>
        <v>#N/A</v>
      </c>
      <c r="BA441" s="64" t="e">
        <f>IF(ISNUMBER(INDEX(Данные!$I$1:$IX$303,Данные!$A103,BA$642)),INDEX(Данные!$I$1:$IX$303,Данные!$A103,BA$642)-Данные!$H103-BA$643+IF($F$6="Использовать поправку",BU441,0),#N/A)</f>
        <v>#N/A</v>
      </c>
      <c r="BB441" s="62" t="str">
        <f t="shared" si="828"/>
        <v/>
      </c>
      <c r="BC441" s="63" t="e">
        <f>IF(ISNUMBER(INDEX(Данные!$I$1:$IX$303,Данные!$A103,BC$642)),INDEX(Данные!$I$1:$IX$303,Данные!$A103,BC$642)-Данные!$G103-BC$643+IF($F$7="Использовать поправку",BT441,0),#N/A)</f>
        <v>#N/A</v>
      </c>
      <c r="BD441" s="64" t="e">
        <f>IF(ISNUMBER(INDEX(Данные!$I$1:$IX$303,Данные!$A103,BD$642)),INDEX(Данные!$I$1:$IX$303,Данные!$A103,BD$642)-Данные!$H103-BD$643+IF($F$7="Использовать поправку",BU441,0),#N/A)</f>
        <v>#N/A</v>
      </c>
      <c r="BE441" s="62" t="str">
        <f t="shared" si="829"/>
        <v/>
      </c>
      <c r="BF441" s="63" t="e">
        <f>IF(ISNUMBER(INDEX(Данные!$I$1:$IX$303,Данные!$A103,BF$642)),INDEX(Данные!$I$1:$IX$303,Данные!$A103,BF$642)-Данные!$G103-BF$643+IF($F$8="Использовать поправку",BT441,0),#N/A)</f>
        <v>#N/A</v>
      </c>
      <c r="BG441" s="64" t="e">
        <f>IF(ISNUMBER(INDEX(Данные!$I$1:$IX$303,Данные!$A103,BG$642)),INDEX(Данные!$I$1:$IX$303,Данные!$A103,BG$642)-Данные!$H103-BG$643+IF($F$8="Использовать поправку",BU441,0),#N/A)</f>
        <v>#N/A</v>
      </c>
      <c r="BH441" s="62" t="str">
        <f t="shared" si="830"/>
        <v/>
      </c>
      <c r="BI441" s="63" t="e">
        <f>IF(ISNUMBER(INDEX(Данные!$I$1:$IX$303,Данные!$A103,BI$642)),INDEX(Данные!$I$1:$IX$303,Данные!$A103,BI$642)-Данные!$G103-BI$643+IF($F$9="Использовать поправку",BT441,0),#N/A)</f>
        <v>#N/A</v>
      </c>
      <c r="BJ441" s="64" t="e">
        <f>IF(ISNUMBER(INDEX(Данные!$I$1:$IX$303,Данные!$A103,BJ$642)),INDEX(Данные!$I$1:$IX$303,Данные!$A103,BJ$642)-Данные!$H103-BJ$643+IF($F$9="Использовать поправку",BU441,0),#N/A)</f>
        <v>#N/A</v>
      </c>
      <c r="BK441" s="62" t="str">
        <f t="shared" si="831"/>
        <v/>
      </c>
      <c r="BL441" s="63" t="e">
        <f>IF(ISNUMBER(INDEX(Данные!$I$1:$IX$303,Данные!$A103,BL$642)),INDEX(Данные!$I$1:$IX$303,Данные!$A103,BL$642)-Данные!$G103-BL$643+IF($F$10="Использовать поправку",BT441,0),#N/A)</f>
        <v>#N/A</v>
      </c>
      <c r="BM441" s="64" t="e">
        <f>IF(ISNUMBER(INDEX(Данные!$I$1:$IX$303,Данные!$A103,BM$642)),INDEX(Данные!$I$1:$IX$303,Данные!$A103,BM$642)-Данные!$H103-BM$643+IF($F$10="Использовать поправку",BU441,0),#N/A)</f>
        <v>#N/A</v>
      </c>
      <c r="BN441" s="62" t="str">
        <f t="shared" si="832"/>
        <v/>
      </c>
      <c r="BO441" s="63" t="e">
        <f>IF(ISNUMBER(INDEX(Данные!$I$1:$IX$303,Данные!$A103,BO$642)),INDEX(Данные!$I$1:$IX$303,Данные!$A103,BO$642)-Данные!$G103-BO$643+IF($F$11="Использовать поправку",BT441,0),#N/A)</f>
        <v>#N/A</v>
      </c>
      <c r="BP441" s="64" t="e">
        <f>IF(ISNUMBER(INDEX(Данные!$I$1:$IX$303,Данные!$A103,BP$642)),INDEX(Данные!$I$1:$IX$303,Данные!$A103,BP$642)-Данные!$H103-BP$643+IF($F$11="Использовать поправку",BU441,0),#N/A)</f>
        <v>#N/A</v>
      </c>
      <c r="BQ441" s="62" t="str">
        <f t="shared" si="833"/>
        <v/>
      </c>
      <c r="BR441" s="63" t="e">
        <f>IF(ISNUMBER(INDEX(Данные!$I$1:$IX$303,Данные!$A103,BR$642)),INDEX(Данные!$I$1:$IX$303,Данные!$A103,BR$642)-Данные!$G103-BR$643+IF($F$12="Использовать поправку",BT441,0),#N/A)</f>
        <v>#N/A</v>
      </c>
      <c r="BS441" s="64" t="e">
        <f>IF(ISNUMBER(INDEX(Данные!$I$1:$IX$303,Данные!$A103,BS$642)),INDEX(Данные!$I$1:$IX$303,Данные!$A103,BS$642)-Данные!$H103-BS$643+IF($F$12="Использовать поправку",BU441,0),#N/A)</f>
        <v>#N/A</v>
      </c>
      <c r="BT441" s="100" t="e">
        <f>INDEX(Данные!$I$1:$IX$303,Данные!$A103,BT$642+8)-INDEX(Данные!$I$1:$IX$303,Данные!$A103,BT$643+8)</f>
        <v>#VALUE!</v>
      </c>
      <c r="BU441" s="101" t="e">
        <f>INDEX(Данные!$I$1:$IX$303,Данные!$A103,BU$642+9)-INDEX(Данные!$I$1:$IX$303,Данные!$A103,BU$643+9)</f>
        <v>#VALUE!</v>
      </c>
    </row>
    <row r="442" spans="7:73" s="88" customFormat="1" x14ac:dyDescent="0.25">
      <c r="G442" s="61">
        <v>50.5</v>
      </c>
      <c r="H442" s="62" t="str">
        <f t="shared" si="834"/>
        <v/>
      </c>
      <c r="I442" s="63" t="e">
        <f>IF(ISNUMBER(INDEX(Данные!$I$1:$IX$303,Данные!$A104,I$642)),INDEX(Данные!$I$1:$IX$303,Данные!$A104,I$642)-Данные!$E104+IF($F$3="Использовать поправку",AL442,0),#N/A)</f>
        <v>#N/A</v>
      </c>
      <c r="J442" s="64" t="e">
        <f>IF(ISNUMBER(INDEX(Данные!$I$1:$IX$303,Данные!$A104,J$642)),INDEX(Данные!$I$1:$IX$303,Данные!$A104,J$642)-Данные!$F104+IF($F$3="Использовать поправку",AM442,0),#N/A)</f>
        <v>#N/A</v>
      </c>
      <c r="K442" s="62" t="str">
        <f t="shared" si="835"/>
        <v/>
      </c>
      <c r="L442" s="63" t="e">
        <f>IF(ISNUMBER(INDEX(Данные!$I$1:$IX$303,Данные!$A104,L$642)),INDEX(Данные!$I$1:$IX$303,Данные!$A104,L$642)-Данные!$E104+IF($F$4="Использовать поправку",AL442,0),#N/A)</f>
        <v>#N/A</v>
      </c>
      <c r="M442" s="64" t="e">
        <f>IF(ISNUMBER(INDEX(Данные!$I$1:$IX$303,Данные!$A104,M$642)),INDEX(Данные!$I$1:$IX$303,Данные!$A104,M$642)-Данные!$F104+IF($F$4="Использовать поправку",AM442,0),#N/A)</f>
        <v>#N/A</v>
      </c>
      <c r="N442" s="62" t="str">
        <f t="shared" si="836"/>
        <v/>
      </c>
      <c r="O442" s="63" t="e">
        <f>IF(ISNUMBER(INDEX(Данные!$I$1:$IX$303,Данные!$A104,O$642)),INDEX(Данные!$I$1:$IX$303,Данные!$A104,O$642)-Данные!$E104+IF($F$5="Использовать поправку",AL442,0),#N/A)</f>
        <v>#N/A</v>
      </c>
      <c r="P442" s="64" t="e">
        <f>IF(ISNUMBER(INDEX(Данные!$I$1:$IX$303,Данные!$A104,P$642)),INDEX(Данные!$I$1:$IX$303,Данные!$A104,P$642)-Данные!$F104+IF($F$5="Использовать поправку",AM442,0),#N/A)</f>
        <v>#N/A</v>
      </c>
      <c r="Q442" s="62" t="str">
        <f t="shared" si="837"/>
        <v/>
      </c>
      <c r="R442" s="63" t="e">
        <f>IF(ISNUMBER(INDEX(Данные!$I$1:$IX$303,Данные!$A104,R$642)),INDEX(Данные!$I$1:$IX$303,Данные!$A104,R$642)-Данные!$E104+IF($F$6="Использовать поправку",AL442,0),#N/A)</f>
        <v>#N/A</v>
      </c>
      <c r="S442" s="64" t="e">
        <f>IF(ISNUMBER(INDEX(Данные!$I$1:$IX$303,Данные!$A104,S$642)),INDEX(Данные!$I$1:$IX$303,Данные!$A104,S$642)-Данные!$F104+IF($F$6="Использовать поправку",AM442,0),#N/A)</f>
        <v>#N/A</v>
      </c>
      <c r="T442" s="62" t="str">
        <f t="shared" si="838"/>
        <v/>
      </c>
      <c r="U442" s="63" t="e">
        <f>IF(ISNUMBER(INDEX(Данные!$I$1:$IX$303,Данные!$A104,U$642)),INDEX(Данные!$I$1:$IX$303,Данные!$A104,U$642)-Данные!$E104+IF($F$7="Использовать поправку",AL442,0),#N/A)</f>
        <v>#N/A</v>
      </c>
      <c r="V442" s="64" t="e">
        <f>IF(ISNUMBER(INDEX(Данные!$I$1:$IX$303,Данные!$A104,V$642)),INDEX(Данные!$I$1:$IX$303,Данные!$A104,V$642)-Данные!$F104+IF($F$7="Использовать поправку",AM442,0),#N/A)</f>
        <v>#N/A</v>
      </c>
      <c r="W442" s="62" t="str">
        <f t="shared" si="839"/>
        <v/>
      </c>
      <c r="X442" s="63" t="e">
        <f>IF(ISNUMBER(INDEX(Данные!$I$1:$IX$303,Данные!$A104,X$642)),INDEX(Данные!$I$1:$IX$303,Данные!$A104,X$642)-Данные!$E104+IF($F$8="Использовать поправку",AL442,0),#N/A)</f>
        <v>#N/A</v>
      </c>
      <c r="Y442" s="64" t="e">
        <f>IF(ISNUMBER(INDEX(Данные!$I$1:$IX$303,Данные!$A104,Y$642)),INDEX(Данные!$I$1:$IX$303,Данные!$A104,Y$642)-Данные!$F104+IF($F$8="Использовать поправку",AM442,0),#N/A)</f>
        <v>#N/A</v>
      </c>
      <c r="Z442" s="62" t="str">
        <f t="shared" si="840"/>
        <v/>
      </c>
      <c r="AA442" s="63" t="e">
        <f>IF(ISNUMBER(INDEX(Данные!$I$1:$IX$303,Данные!$A104,AA$642)),INDEX(Данные!$I$1:$IX$303,Данные!$A104,AA$642)-Данные!$E104+IF($F$9="Использовать поправку",AL442,0),#N/A)</f>
        <v>#N/A</v>
      </c>
      <c r="AB442" s="64" t="e">
        <f>IF(ISNUMBER(INDEX(Данные!$I$1:$IX$303,Данные!$A104,AB$642)),INDEX(Данные!$I$1:$IX$303,Данные!$A104,AB$642)-Данные!$F104+IF($F$9="Использовать поправку",AM442,0),#N/A)</f>
        <v>#N/A</v>
      </c>
      <c r="AC442" s="62" t="str">
        <f t="shared" si="841"/>
        <v/>
      </c>
      <c r="AD442" s="63" t="e">
        <f>IF(ISNUMBER(INDEX(Данные!$I$1:$IX$303,Данные!$A104,AD$642)),INDEX(Данные!$I$1:$IX$303,Данные!$A104,AD$642)-Данные!$E104+IF($F$10="Использовать поправку",AL442,0),#N/A)</f>
        <v>#N/A</v>
      </c>
      <c r="AE442" s="64" t="e">
        <f>IF(ISNUMBER(INDEX(Данные!$I$1:$IX$303,Данные!$A104,AE$642)),INDEX(Данные!$I$1:$IX$303,Данные!$A104,AE$642)-Данные!$F104+IF($F$10="Использовать поправку",AM442,0),#N/A)</f>
        <v>#N/A</v>
      </c>
      <c r="AF442" s="62" t="str">
        <f t="shared" si="842"/>
        <v/>
      </c>
      <c r="AG442" s="63" t="e">
        <f>IF(ISNUMBER(INDEX(Данные!$I$1:$IX$303,Данные!$A104,AG$642)),INDEX(Данные!$I$1:$IX$303,Данные!$A104,AG$642)-Данные!$E104+IF($F$11="Использовать поправку",AL442,0),#N/A)</f>
        <v>#N/A</v>
      </c>
      <c r="AH442" s="64" t="e">
        <f>IF(ISNUMBER(INDEX(Данные!$I$1:$IX$303,Данные!$A104,AH$642)),INDEX(Данные!$I$1:$IX$303,Данные!$A104,AH$642)-Данные!$F104+IF($F$11="Использовать поправку",AM442,0),#N/A)</f>
        <v>#N/A</v>
      </c>
      <c r="AI442" s="62" t="str">
        <f t="shared" si="843"/>
        <v/>
      </c>
      <c r="AJ442" s="63" t="e">
        <f>IF(ISNUMBER(INDEX(Данные!$I$1:$IX$303,Данные!$A104,AJ$642)),INDEX(Данные!$I$1:$IX$303,Данные!$A104,AJ$642)-Данные!$E104+IF($F$12="Использовать поправку",AL442,0),#N/A)</f>
        <v>#N/A</v>
      </c>
      <c r="AK442" s="96" t="e">
        <f>IF(ISNUMBER(INDEX(Данные!$I$1:$IX$303,Данные!$A104,AK$642)),INDEX(Данные!$I$1:$IX$303,Данные!$A104,AK$642)-Данные!$F104+IF($F$12="Использовать поправку",AM442,0),#N/A)</f>
        <v>#N/A</v>
      </c>
      <c r="AL442" s="100" t="e">
        <f>INDEX(Данные!$I$1:$IX$303,Данные!$A104,AL$642+4)-INDEX(Данные!$I$1:$IX$303,Данные!$A104,AL$643+4)</f>
        <v>#VALUE!</v>
      </c>
      <c r="AM442" s="101" t="e">
        <f>INDEX(Данные!$I$1:$IX$303,Данные!$A104,AM$642+5)-INDEX(Данные!$I$1:$IX$303,Данные!$A104,AM$643+5)</f>
        <v>#VALUE!</v>
      </c>
      <c r="AO442" s="61">
        <v>50.5</v>
      </c>
      <c r="AP442" s="62" t="str">
        <f t="shared" si="824"/>
        <v/>
      </c>
      <c r="AQ442" s="63" t="e">
        <f>IF(ISNUMBER(INDEX(Данные!$I$1:$IX$303,Данные!$A104,AQ$642)),INDEX(Данные!$I$1:$IX$303,Данные!$A104,AQ$642)-Данные!$G104-AQ$643+IF($F$3="Использовать поправку",BT442,0),#N/A)</f>
        <v>#N/A</v>
      </c>
      <c r="AR442" s="64" t="e">
        <f>IF(ISNUMBER(INDEX(Данные!$I$1:$IX$303,Данные!$A104,AR$642)),INDEX(Данные!$I$1:$IX$303,Данные!$A104,AR$642)-Данные!$H104-AR$643+IF($F$3="Использовать поправку",BU442,0),#N/A)</f>
        <v>#N/A</v>
      </c>
      <c r="AS442" s="62" t="str">
        <f t="shared" si="825"/>
        <v/>
      </c>
      <c r="AT442" s="63" t="e">
        <f>IF(ISNUMBER(INDEX(Данные!$I$1:$IX$303,Данные!$A104,AT$642)),INDEX(Данные!$I$1:$IX$303,Данные!$A104,AT$642)-Данные!$G104-AT$643+IF($F$4="Использовать поправку",BT442,0),#N/A)</f>
        <v>#N/A</v>
      </c>
      <c r="AU442" s="64" t="e">
        <f>IF(ISNUMBER(INDEX(Данные!$I$1:$IX$303,Данные!$A104,AU$642)),INDEX(Данные!$I$1:$IX$303,Данные!$A104,AU$642)-Данные!$H104-AU$643+IF($F$4="Использовать поправку",BU442,0),#N/A)</f>
        <v>#N/A</v>
      </c>
      <c r="AV442" s="62" t="str">
        <f t="shared" si="826"/>
        <v/>
      </c>
      <c r="AW442" s="63" t="e">
        <f>IF(ISNUMBER(INDEX(Данные!$I$1:$IX$303,Данные!$A104,AW$642)),INDEX(Данные!$I$1:$IX$303,Данные!$A104,AW$642)-Данные!$G104-AW$643+IF($F$5="Использовать поправку",BT442,0),#N/A)</f>
        <v>#N/A</v>
      </c>
      <c r="AX442" s="64" t="e">
        <f>IF(ISNUMBER(INDEX(Данные!$I$1:$IX$303,Данные!$A104,AX$642)),INDEX(Данные!$I$1:$IX$303,Данные!$A104,AX$642)-Данные!$H104-AX$643+IF($F$5="Использовать поправку",BU442,0),#N/A)</f>
        <v>#N/A</v>
      </c>
      <c r="AY442" s="62" t="str">
        <f t="shared" si="827"/>
        <v/>
      </c>
      <c r="AZ442" s="63" t="e">
        <f>IF(ISNUMBER(INDEX(Данные!$I$1:$IX$303,Данные!$A104,AZ$642)),INDEX(Данные!$I$1:$IX$303,Данные!$A104,AZ$642)-Данные!$G104-AZ$643+IF($F$6="Использовать поправку",BT442,0),#N/A)</f>
        <v>#N/A</v>
      </c>
      <c r="BA442" s="64" t="e">
        <f>IF(ISNUMBER(INDEX(Данные!$I$1:$IX$303,Данные!$A104,BA$642)),INDEX(Данные!$I$1:$IX$303,Данные!$A104,BA$642)-Данные!$H104-BA$643+IF($F$6="Использовать поправку",BU442,0),#N/A)</f>
        <v>#N/A</v>
      </c>
      <c r="BB442" s="62" t="str">
        <f t="shared" si="828"/>
        <v/>
      </c>
      <c r="BC442" s="63" t="e">
        <f>IF(ISNUMBER(INDEX(Данные!$I$1:$IX$303,Данные!$A104,BC$642)),INDEX(Данные!$I$1:$IX$303,Данные!$A104,BC$642)-Данные!$G104-BC$643+IF($F$7="Использовать поправку",BT442,0),#N/A)</f>
        <v>#N/A</v>
      </c>
      <c r="BD442" s="64" t="e">
        <f>IF(ISNUMBER(INDEX(Данные!$I$1:$IX$303,Данные!$A104,BD$642)),INDEX(Данные!$I$1:$IX$303,Данные!$A104,BD$642)-Данные!$H104-BD$643+IF($F$7="Использовать поправку",BU442,0),#N/A)</f>
        <v>#N/A</v>
      </c>
      <c r="BE442" s="62" t="str">
        <f t="shared" si="829"/>
        <v/>
      </c>
      <c r="BF442" s="63" t="e">
        <f>IF(ISNUMBER(INDEX(Данные!$I$1:$IX$303,Данные!$A104,BF$642)),INDEX(Данные!$I$1:$IX$303,Данные!$A104,BF$642)-Данные!$G104-BF$643+IF($F$8="Использовать поправку",BT442,0),#N/A)</f>
        <v>#N/A</v>
      </c>
      <c r="BG442" s="64" t="e">
        <f>IF(ISNUMBER(INDEX(Данные!$I$1:$IX$303,Данные!$A104,BG$642)),INDEX(Данные!$I$1:$IX$303,Данные!$A104,BG$642)-Данные!$H104-BG$643+IF($F$8="Использовать поправку",BU442,0),#N/A)</f>
        <v>#N/A</v>
      </c>
      <c r="BH442" s="62" t="str">
        <f t="shared" si="830"/>
        <v/>
      </c>
      <c r="BI442" s="63" t="e">
        <f>IF(ISNUMBER(INDEX(Данные!$I$1:$IX$303,Данные!$A104,BI$642)),INDEX(Данные!$I$1:$IX$303,Данные!$A104,BI$642)-Данные!$G104-BI$643+IF($F$9="Использовать поправку",BT442,0),#N/A)</f>
        <v>#N/A</v>
      </c>
      <c r="BJ442" s="64" t="e">
        <f>IF(ISNUMBER(INDEX(Данные!$I$1:$IX$303,Данные!$A104,BJ$642)),INDEX(Данные!$I$1:$IX$303,Данные!$A104,BJ$642)-Данные!$H104-BJ$643+IF($F$9="Использовать поправку",BU442,0),#N/A)</f>
        <v>#N/A</v>
      </c>
      <c r="BK442" s="62" t="str">
        <f t="shared" si="831"/>
        <v/>
      </c>
      <c r="BL442" s="63" t="e">
        <f>IF(ISNUMBER(INDEX(Данные!$I$1:$IX$303,Данные!$A104,BL$642)),INDEX(Данные!$I$1:$IX$303,Данные!$A104,BL$642)-Данные!$G104-BL$643+IF($F$10="Использовать поправку",BT442,0),#N/A)</f>
        <v>#N/A</v>
      </c>
      <c r="BM442" s="64" t="e">
        <f>IF(ISNUMBER(INDEX(Данные!$I$1:$IX$303,Данные!$A104,BM$642)),INDEX(Данные!$I$1:$IX$303,Данные!$A104,BM$642)-Данные!$H104-BM$643+IF($F$10="Использовать поправку",BU442,0),#N/A)</f>
        <v>#N/A</v>
      </c>
      <c r="BN442" s="62" t="str">
        <f t="shared" si="832"/>
        <v/>
      </c>
      <c r="BO442" s="63" t="e">
        <f>IF(ISNUMBER(INDEX(Данные!$I$1:$IX$303,Данные!$A104,BO$642)),INDEX(Данные!$I$1:$IX$303,Данные!$A104,BO$642)-Данные!$G104-BO$643+IF($F$11="Использовать поправку",BT442,0),#N/A)</f>
        <v>#N/A</v>
      </c>
      <c r="BP442" s="64" t="e">
        <f>IF(ISNUMBER(INDEX(Данные!$I$1:$IX$303,Данные!$A104,BP$642)),INDEX(Данные!$I$1:$IX$303,Данные!$A104,BP$642)-Данные!$H104-BP$643+IF($F$11="Использовать поправку",BU442,0),#N/A)</f>
        <v>#N/A</v>
      </c>
      <c r="BQ442" s="62" t="str">
        <f t="shared" si="833"/>
        <v/>
      </c>
      <c r="BR442" s="63" t="e">
        <f>IF(ISNUMBER(INDEX(Данные!$I$1:$IX$303,Данные!$A104,BR$642)),INDEX(Данные!$I$1:$IX$303,Данные!$A104,BR$642)-Данные!$G104-BR$643+IF($F$12="Использовать поправку",BT442,0),#N/A)</f>
        <v>#N/A</v>
      </c>
      <c r="BS442" s="64" t="e">
        <f>IF(ISNUMBER(INDEX(Данные!$I$1:$IX$303,Данные!$A104,BS$642)),INDEX(Данные!$I$1:$IX$303,Данные!$A104,BS$642)-Данные!$H104-BS$643+IF($F$12="Использовать поправку",BU442,0),#N/A)</f>
        <v>#N/A</v>
      </c>
      <c r="BT442" s="100" t="e">
        <f>INDEX(Данные!$I$1:$IX$303,Данные!$A104,BT$642+8)-INDEX(Данные!$I$1:$IX$303,Данные!$A104,BT$643+8)</f>
        <v>#VALUE!</v>
      </c>
      <c r="BU442" s="101" t="e">
        <f>INDEX(Данные!$I$1:$IX$303,Данные!$A104,BU$642+9)-INDEX(Данные!$I$1:$IX$303,Данные!$A104,BU$643+9)</f>
        <v>#VALUE!</v>
      </c>
    </row>
    <row r="443" spans="7:73" s="88" customFormat="1" x14ac:dyDescent="0.25">
      <c r="G443" s="61">
        <v>51</v>
      </c>
      <c r="H443" s="62" t="str">
        <f t="shared" si="834"/>
        <v/>
      </c>
      <c r="I443" s="63" t="e">
        <f>IF(ISNUMBER(INDEX(Данные!$I$1:$IX$303,Данные!$A105,I$642)),INDEX(Данные!$I$1:$IX$303,Данные!$A105,I$642)-Данные!$E105+IF($F$3="Использовать поправку",AL443,0),#N/A)</f>
        <v>#N/A</v>
      </c>
      <c r="J443" s="64" t="e">
        <f>IF(ISNUMBER(INDEX(Данные!$I$1:$IX$303,Данные!$A105,J$642)),INDEX(Данные!$I$1:$IX$303,Данные!$A105,J$642)-Данные!$F105+IF($F$3="Использовать поправку",AM443,0),#N/A)</f>
        <v>#N/A</v>
      </c>
      <c r="K443" s="62" t="str">
        <f t="shared" si="835"/>
        <v/>
      </c>
      <c r="L443" s="63" t="e">
        <f>IF(ISNUMBER(INDEX(Данные!$I$1:$IX$303,Данные!$A105,L$642)),INDEX(Данные!$I$1:$IX$303,Данные!$A105,L$642)-Данные!$E105+IF($F$4="Использовать поправку",AL443,0),#N/A)</f>
        <v>#N/A</v>
      </c>
      <c r="M443" s="64" t="e">
        <f>IF(ISNUMBER(INDEX(Данные!$I$1:$IX$303,Данные!$A105,M$642)),INDEX(Данные!$I$1:$IX$303,Данные!$A105,M$642)-Данные!$F105+IF($F$4="Использовать поправку",AM443,0),#N/A)</f>
        <v>#N/A</v>
      </c>
      <c r="N443" s="62" t="str">
        <f t="shared" si="836"/>
        <v/>
      </c>
      <c r="O443" s="63" t="e">
        <f>IF(ISNUMBER(INDEX(Данные!$I$1:$IX$303,Данные!$A105,O$642)),INDEX(Данные!$I$1:$IX$303,Данные!$A105,O$642)-Данные!$E105+IF($F$5="Использовать поправку",AL443,0),#N/A)</f>
        <v>#N/A</v>
      </c>
      <c r="P443" s="64" t="e">
        <f>IF(ISNUMBER(INDEX(Данные!$I$1:$IX$303,Данные!$A105,P$642)),INDEX(Данные!$I$1:$IX$303,Данные!$A105,P$642)-Данные!$F105+IF($F$5="Использовать поправку",AM443,0),#N/A)</f>
        <v>#N/A</v>
      </c>
      <c r="Q443" s="62" t="str">
        <f t="shared" si="837"/>
        <v/>
      </c>
      <c r="R443" s="63" t="e">
        <f>IF(ISNUMBER(INDEX(Данные!$I$1:$IX$303,Данные!$A105,R$642)),INDEX(Данные!$I$1:$IX$303,Данные!$A105,R$642)-Данные!$E105+IF($F$6="Использовать поправку",AL443,0),#N/A)</f>
        <v>#N/A</v>
      </c>
      <c r="S443" s="64" t="e">
        <f>IF(ISNUMBER(INDEX(Данные!$I$1:$IX$303,Данные!$A105,S$642)),INDEX(Данные!$I$1:$IX$303,Данные!$A105,S$642)-Данные!$F105+IF($F$6="Использовать поправку",AM443,0),#N/A)</f>
        <v>#N/A</v>
      </c>
      <c r="T443" s="62" t="str">
        <f t="shared" si="838"/>
        <v/>
      </c>
      <c r="U443" s="63" t="e">
        <f>IF(ISNUMBER(INDEX(Данные!$I$1:$IX$303,Данные!$A105,U$642)),INDEX(Данные!$I$1:$IX$303,Данные!$A105,U$642)-Данные!$E105+IF($F$7="Использовать поправку",AL443,0),#N/A)</f>
        <v>#N/A</v>
      </c>
      <c r="V443" s="64" t="e">
        <f>IF(ISNUMBER(INDEX(Данные!$I$1:$IX$303,Данные!$A105,V$642)),INDEX(Данные!$I$1:$IX$303,Данные!$A105,V$642)-Данные!$F105+IF($F$7="Использовать поправку",AM443,0),#N/A)</f>
        <v>#N/A</v>
      </c>
      <c r="W443" s="62" t="str">
        <f t="shared" si="839"/>
        <v/>
      </c>
      <c r="X443" s="63" t="e">
        <f>IF(ISNUMBER(INDEX(Данные!$I$1:$IX$303,Данные!$A105,X$642)),INDEX(Данные!$I$1:$IX$303,Данные!$A105,X$642)-Данные!$E105+IF($F$8="Использовать поправку",AL443,0),#N/A)</f>
        <v>#N/A</v>
      </c>
      <c r="Y443" s="64" t="e">
        <f>IF(ISNUMBER(INDEX(Данные!$I$1:$IX$303,Данные!$A105,Y$642)),INDEX(Данные!$I$1:$IX$303,Данные!$A105,Y$642)-Данные!$F105+IF($F$8="Использовать поправку",AM443,0),#N/A)</f>
        <v>#N/A</v>
      </c>
      <c r="Z443" s="62" t="str">
        <f t="shared" si="840"/>
        <v/>
      </c>
      <c r="AA443" s="63" t="e">
        <f>IF(ISNUMBER(INDEX(Данные!$I$1:$IX$303,Данные!$A105,AA$642)),INDEX(Данные!$I$1:$IX$303,Данные!$A105,AA$642)-Данные!$E105+IF($F$9="Использовать поправку",AL443,0),#N/A)</f>
        <v>#N/A</v>
      </c>
      <c r="AB443" s="64" t="e">
        <f>IF(ISNUMBER(INDEX(Данные!$I$1:$IX$303,Данные!$A105,AB$642)),INDEX(Данные!$I$1:$IX$303,Данные!$A105,AB$642)-Данные!$F105+IF($F$9="Использовать поправку",AM443,0),#N/A)</f>
        <v>#N/A</v>
      </c>
      <c r="AC443" s="62" t="str">
        <f t="shared" si="841"/>
        <v/>
      </c>
      <c r="AD443" s="63" t="e">
        <f>IF(ISNUMBER(INDEX(Данные!$I$1:$IX$303,Данные!$A105,AD$642)),INDEX(Данные!$I$1:$IX$303,Данные!$A105,AD$642)-Данные!$E105+IF($F$10="Использовать поправку",AL443,0),#N/A)</f>
        <v>#N/A</v>
      </c>
      <c r="AE443" s="64" t="e">
        <f>IF(ISNUMBER(INDEX(Данные!$I$1:$IX$303,Данные!$A105,AE$642)),INDEX(Данные!$I$1:$IX$303,Данные!$A105,AE$642)-Данные!$F105+IF($F$10="Использовать поправку",AM443,0),#N/A)</f>
        <v>#N/A</v>
      </c>
      <c r="AF443" s="62" t="str">
        <f t="shared" si="842"/>
        <v/>
      </c>
      <c r="AG443" s="63" t="e">
        <f>IF(ISNUMBER(INDEX(Данные!$I$1:$IX$303,Данные!$A105,AG$642)),INDEX(Данные!$I$1:$IX$303,Данные!$A105,AG$642)-Данные!$E105+IF($F$11="Использовать поправку",AL443,0),#N/A)</f>
        <v>#N/A</v>
      </c>
      <c r="AH443" s="64" t="e">
        <f>IF(ISNUMBER(INDEX(Данные!$I$1:$IX$303,Данные!$A105,AH$642)),INDEX(Данные!$I$1:$IX$303,Данные!$A105,AH$642)-Данные!$F105+IF($F$11="Использовать поправку",AM443,0),#N/A)</f>
        <v>#N/A</v>
      </c>
      <c r="AI443" s="62" t="str">
        <f t="shared" si="843"/>
        <v/>
      </c>
      <c r="AJ443" s="63" t="e">
        <f>IF(ISNUMBER(INDEX(Данные!$I$1:$IX$303,Данные!$A105,AJ$642)),INDEX(Данные!$I$1:$IX$303,Данные!$A105,AJ$642)-Данные!$E105+IF($F$12="Использовать поправку",AL443,0),#N/A)</f>
        <v>#N/A</v>
      </c>
      <c r="AK443" s="96" t="e">
        <f>IF(ISNUMBER(INDEX(Данные!$I$1:$IX$303,Данные!$A105,AK$642)),INDEX(Данные!$I$1:$IX$303,Данные!$A105,AK$642)-Данные!$F105+IF($F$12="Использовать поправку",AM443,0),#N/A)</f>
        <v>#N/A</v>
      </c>
      <c r="AL443" s="100" t="e">
        <f>INDEX(Данные!$I$1:$IX$303,Данные!$A105,AL$642+4)-INDEX(Данные!$I$1:$IX$303,Данные!$A105,AL$643+4)</f>
        <v>#VALUE!</v>
      </c>
      <c r="AM443" s="101" t="e">
        <f>INDEX(Данные!$I$1:$IX$303,Данные!$A105,AM$642+5)-INDEX(Данные!$I$1:$IX$303,Данные!$A105,AM$643+5)</f>
        <v>#VALUE!</v>
      </c>
      <c r="AO443" s="61">
        <v>51</v>
      </c>
      <c r="AP443" s="62" t="str">
        <f t="shared" si="824"/>
        <v/>
      </c>
      <c r="AQ443" s="63" t="e">
        <f>IF(ISNUMBER(INDEX(Данные!$I$1:$IX$303,Данные!$A105,AQ$642)),INDEX(Данные!$I$1:$IX$303,Данные!$A105,AQ$642)-Данные!$G105-AQ$643+IF($F$3="Использовать поправку",BT443,0),#N/A)</f>
        <v>#N/A</v>
      </c>
      <c r="AR443" s="64" t="e">
        <f>IF(ISNUMBER(INDEX(Данные!$I$1:$IX$303,Данные!$A105,AR$642)),INDEX(Данные!$I$1:$IX$303,Данные!$A105,AR$642)-Данные!$H105-AR$643+IF($F$3="Использовать поправку",BU443,0),#N/A)</f>
        <v>#N/A</v>
      </c>
      <c r="AS443" s="62" t="str">
        <f t="shared" si="825"/>
        <v/>
      </c>
      <c r="AT443" s="63" t="e">
        <f>IF(ISNUMBER(INDEX(Данные!$I$1:$IX$303,Данные!$A105,AT$642)),INDEX(Данные!$I$1:$IX$303,Данные!$A105,AT$642)-Данные!$G105-AT$643+IF($F$4="Использовать поправку",BT443,0),#N/A)</f>
        <v>#N/A</v>
      </c>
      <c r="AU443" s="64" t="e">
        <f>IF(ISNUMBER(INDEX(Данные!$I$1:$IX$303,Данные!$A105,AU$642)),INDEX(Данные!$I$1:$IX$303,Данные!$A105,AU$642)-Данные!$H105-AU$643+IF($F$4="Использовать поправку",BU443,0),#N/A)</f>
        <v>#N/A</v>
      </c>
      <c r="AV443" s="62" t="str">
        <f t="shared" si="826"/>
        <v/>
      </c>
      <c r="AW443" s="63" t="e">
        <f>IF(ISNUMBER(INDEX(Данные!$I$1:$IX$303,Данные!$A105,AW$642)),INDEX(Данные!$I$1:$IX$303,Данные!$A105,AW$642)-Данные!$G105-AW$643+IF($F$5="Использовать поправку",BT443,0),#N/A)</f>
        <v>#N/A</v>
      </c>
      <c r="AX443" s="64" t="e">
        <f>IF(ISNUMBER(INDEX(Данные!$I$1:$IX$303,Данные!$A105,AX$642)),INDEX(Данные!$I$1:$IX$303,Данные!$A105,AX$642)-Данные!$H105-AX$643+IF($F$5="Использовать поправку",BU443,0),#N/A)</f>
        <v>#N/A</v>
      </c>
      <c r="AY443" s="62" t="str">
        <f t="shared" si="827"/>
        <v/>
      </c>
      <c r="AZ443" s="63" t="e">
        <f>IF(ISNUMBER(INDEX(Данные!$I$1:$IX$303,Данные!$A105,AZ$642)),INDEX(Данные!$I$1:$IX$303,Данные!$A105,AZ$642)-Данные!$G105-AZ$643+IF($F$6="Использовать поправку",BT443,0),#N/A)</f>
        <v>#N/A</v>
      </c>
      <c r="BA443" s="64" t="e">
        <f>IF(ISNUMBER(INDEX(Данные!$I$1:$IX$303,Данные!$A105,BA$642)),INDEX(Данные!$I$1:$IX$303,Данные!$A105,BA$642)-Данные!$H105-BA$643+IF($F$6="Использовать поправку",BU443,0),#N/A)</f>
        <v>#N/A</v>
      </c>
      <c r="BB443" s="62" t="str">
        <f t="shared" si="828"/>
        <v/>
      </c>
      <c r="BC443" s="63" t="e">
        <f>IF(ISNUMBER(INDEX(Данные!$I$1:$IX$303,Данные!$A105,BC$642)),INDEX(Данные!$I$1:$IX$303,Данные!$A105,BC$642)-Данные!$G105-BC$643+IF($F$7="Использовать поправку",BT443,0),#N/A)</f>
        <v>#N/A</v>
      </c>
      <c r="BD443" s="64" t="e">
        <f>IF(ISNUMBER(INDEX(Данные!$I$1:$IX$303,Данные!$A105,BD$642)),INDEX(Данные!$I$1:$IX$303,Данные!$A105,BD$642)-Данные!$H105-BD$643+IF($F$7="Использовать поправку",BU443,0),#N/A)</f>
        <v>#N/A</v>
      </c>
      <c r="BE443" s="62" t="str">
        <f t="shared" si="829"/>
        <v/>
      </c>
      <c r="BF443" s="63" t="e">
        <f>IF(ISNUMBER(INDEX(Данные!$I$1:$IX$303,Данные!$A105,BF$642)),INDEX(Данные!$I$1:$IX$303,Данные!$A105,BF$642)-Данные!$G105-BF$643+IF($F$8="Использовать поправку",BT443,0),#N/A)</f>
        <v>#N/A</v>
      </c>
      <c r="BG443" s="64" t="e">
        <f>IF(ISNUMBER(INDEX(Данные!$I$1:$IX$303,Данные!$A105,BG$642)),INDEX(Данные!$I$1:$IX$303,Данные!$A105,BG$642)-Данные!$H105-BG$643+IF($F$8="Использовать поправку",BU443,0),#N/A)</f>
        <v>#N/A</v>
      </c>
      <c r="BH443" s="62" t="str">
        <f t="shared" si="830"/>
        <v/>
      </c>
      <c r="BI443" s="63" t="e">
        <f>IF(ISNUMBER(INDEX(Данные!$I$1:$IX$303,Данные!$A105,BI$642)),INDEX(Данные!$I$1:$IX$303,Данные!$A105,BI$642)-Данные!$G105-BI$643+IF($F$9="Использовать поправку",BT443,0),#N/A)</f>
        <v>#N/A</v>
      </c>
      <c r="BJ443" s="64" t="e">
        <f>IF(ISNUMBER(INDEX(Данные!$I$1:$IX$303,Данные!$A105,BJ$642)),INDEX(Данные!$I$1:$IX$303,Данные!$A105,BJ$642)-Данные!$H105-BJ$643+IF($F$9="Использовать поправку",BU443,0),#N/A)</f>
        <v>#N/A</v>
      </c>
      <c r="BK443" s="62" t="str">
        <f t="shared" si="831"/>
        <v/>
      </c>
      <c r="BL443" s="63" t="e">
        <f>IF(ISNUMBER(INDEX(Данные!$I$1:$IX$303,Данные!$A105,BL$642)),INDEX(Данные!$I$1:$IX$303,Данные!$A105,BL$642)-Данные!$G105-BL$643+IF($F$10="Использовать поправку",BT443,0),#N/A)</f>
        <v>#N/A</v>
      </c>
      <c r="BM443" s="64" t="e">
        <f>IF(ISNUMBER(INDEX(Данные!$I$1:$IX$303,Данные!$A105,BM$642)),INDEX(Данные!$I$1:$IX$303,Данные!$A105,BM$642)-Данные!$H105-BM$643+IF($F$10="Использовать поправку",BU443,0),#N/A)</f>
        <v>#N/A</v>
      </c>
      <c r="BN443" s="62" t="str">
        <f t="shared" si="832"/>
        <v/>
      </c>
      <c r="BO443" s="63" t="e">
        <f>IF(ISNUMBER(INDEX(Данные!$I$1:$IX$303,Данные!$A105,BO$642)),INDEX(Данные!$I$1:$IX$303,Данные!$A105,BO$642)-Данные!$G105-BO$643+IF($F$11="Использовать поправку",BT443,0),#N/A)</f>
        <v>#N/A</v>
      </c>
      <c r="BP443" s="64" t="e">
        <f>IF(ISNUMBER(INDEX(Данные!$I$1:$IX$303,Данные!$A105,BP$642)),INDEX(Данные!$I$1:$IX$303,Данные!$A105,BP$642)-Данные!$H105-BP$643+IF($F$11="Использовать поправку",BU443,0),#N/A)</f>
        <v>#N/A</v>
      </c>
      <c r="BQ443" s="62" t="str">
        <f t="shared" si="833"/>
        <v/>
      </c>
      <c r="BR443" s="63" t="e">
        <f>IF(ISNUMBER(INDEX(Данные!$I$1:$IX$303,Данные!$A105,BR$642)),INDEX(Данные!$I$1:$IX$303,Данные!$A105,BR$642)-Данные!$G105-BR$643+IF($F$12="Использовать поправку",BT443,0),#N/A)</f>
        <v>#N/A</v>
      </c>
      <c r="BS443" s="64" t="e">
        <f>IF(ISNUMBER(INDEX(Данные!$I$1:$IX$303,Данные!$A105,BS$642)),INDEX(Данные!$I$1:$IX$303,Данные!$A105,BS$642)-Данные!$H105-BS$643+IF($F$12="Использовать поправку",BU443,0),#N/A)</f>
        <v>#N/A</v>
      </c>
      <c r="BT443" s="100" t="e">
        <f>INDEX(Данные!$I$1:$IX$303,Данные!$A105,BT$642+8)-INDEX(Данные!$I$1:$IX$303,Данные!$A105,BT$643+8)</f>
        <v>#VALUE!</v>
      </c>
      <c r="BU443" s="101" t="e">
        <f>INDEX(Данные!$I$1:$IX$303,Данные!$A105,BU$642+9)-INDEX(Данные!$I$1:$IX$303,Данные!$A105,BU$643+9)</f>
        <v>#VALUE!</v>
      </c>
    </row>
    <row r="444" spans="7:73" s="88" customFormat="1" x14ac:dyDescent="0.25">
      <c r="G444" s="61">
        <v>51.5</v>
      </c>
      <c r="H444" s="62" t="str">
        <f t="shared" si="834"/>
        <v/>
      </c>
      <c r="I444" s="63" t="e">
        <f>IF(ISNUMBER(INDEX(Данные!$I$1:$IX$303,Данные!$A106,I$642)),INDEX(Данные!$I$1:$IX$303,Данные!$A106,I$642)-Данные!$E106+IF($F$3="Использовать поправку",AL444,0),#N/A)</f>
        <v>#N/A</v>
      </c>
      <c r="J444" s="64" t="e">
        <f>IF(ISNUMBER(INDEX(Данные!$I$1:$IX$303,Данные!$A106,J$642)),INDEX(Данные!$I$1:$IX$303,Данные!$A106,J$642)-Данные!$F106+IF($F$3="Использовать поправку",AM444,0),#N/A)</f>
        <v>#N/A</v>
      </c>
      <c r="K444" s="62" t="str">
        <f t="shared" si="835"/>
        <v/>
      </c>
      <c r="L444" s="63" t="e">
        <f>IF(ISNUMBER(INDEX(Данные!$I$1:$IX$303,Данные!$A106,L$642)),INDEX(Данные!$I$1:$IX$303,Данные!$A106,L$642)-Данные!$E106+IF($F$4="Использовать поправку",AL444,0),#N/A)</f>
        <v>#N/A</v>
      </c>
      <c r="M444" s="64" t="e">
        <f>IF(ISNUMBER(INDEX(Данные!$I$1:$IX$303,Данные!$A106,M$642)),INDEX(Данные!$I$1:$IX$303,Данные!$A106,M$642)-Данные!$F106+IF($F$4="Использовать поправку",AM444,0),#N/A)</f>
        <v>#N/A</v>
      </c>
      <c r="N444" s="62" t="str">
        <f t="shared" si="836"/>
        <v/>
      </c>
      <c r="O444" s="63" t="e">
        <f>IF(ISNUMBER(INDEX(Данные!$I$1:$IX$303,Данные!$A106,O$642)),INDEX(Данные!$I$1:$IX$303,Данные!$A106,O$642)-Данные!$E106+IF($F$5="Использовать поправку",AL444,0),#N/A)</f>
        <v>#N/A</v>
      </c>
      <c r="P444" s="64" t="e">
        <f>IF(ISNUMBER(INDEX(Данные!$I$1:$IX$303,Данные!$A106,P$642)),INDEX(Данные!$I$1:$IX$303,Данные!$A106,P$642)-Данные!$F106+IF($F$5="Использовать поправку",AM444,0),#N/A)</f>
        <v>#N/A</v>
      </c>
      <c r="Q444" s="62" t="str">
        <f t="shared" si="837"/>
        <v/>
      </c>
      <c r="R444" s="63" t="e">
        <f>IF(ISNUMBER(INDEX(Данные!$I$1:$IX$303,Данные!$A106,R$642)),INDEX(Данные!$I$1:$IX$303,Данные!$A106,R$642)-Данные!$E106+IF($F$6="Использовать поправку",AL444,0),#N/A)</f>
        <v>#N/A</v>
      </c>
      <c r="S444" s="64" t="e">
        <f>IF(ISNUMBER(INDEX(Данные!$I$1:$IX$303,Данные!$A106,S$642)),INDEX(Данные!$I$1:$IX$303,Данные!$A106,S$642)-Данные!$F106+IF($F$6="Использовать поправку",AM444,0),#N/A)</f>
        <v>#N/A</v>
      </c>
      <c r="T444" s="62" t="str">
        <f t="shared" si="838"/>
        <v/>
      </c>
      <c r="U444" s="63" t="e">
        <f>IF(ISNUMBER(INDEX(Данные!$I$1:$IX$303,Данные!$A106,U$642)),INDEX(Данные!$I$1:$IX$303,Данные!$A106,U$642)-Данные!$E106+IF($F$7="Использовать поправку",AL444,0),#N/A)</f>
        <v>#N/A</v>
      </c>
      <c r="V444" s="64" t="e">
        <f>IF(ISNUMBER(INDEX(Данные!$I$1:$IX$303,Данные!$A106,V$642)),INDEX(Данные!$I$1:$IX$303,Данные!$A106,V$642)-Данные!$F106+IF($F$7="Использовать поправку",AM444,0),#N/A)</f>
        <v>#N/A</v>
      </c>
      <c r="W444" s="62" t="str">
        <f t="shared" si="839"/>
        <v/>
      </c>
      <c r="X444" s="63" t="e">
        <f>IF(ISNUMBER(INDEX(Данные!$I$1:$IX$303,Данные!$A106,X$642)),INDEX(Данные!$I$1:$IX$303,Данные!$A106,X$642)-Данные!$E106+IF($F$8="Использовать поправку",AL444,0),#N/A)</f>
        <v>#N/A</v>
      </c>
      <c r="Y444" s="64" t="e">
        <f>IF(ISNUMBER(INDEX(Данные!$I$1:$IX$303,Данные!$A106,Y$642)),INDEX(Данные!$I$1:$IX$303,Данные!$A106,Y$642)-Данные!$F106+IF($F$8="Использовать поправку",AM444,0),#N/A)</f>
        <v>#N/A</v>
      </c>
      <c r="Z444" s="62" t="str">
        <f t="shared" si="840"/>
        <v/>
      </c>
      <c r="AA444" s="63" t="e">
        <f>IF(ISNUMBER(INDEX(Данные!$I$1:$IX$303,Данные!$A106,AA$642)),INDEX(Данные!$I$1:$IX$303,Данные!$A106,AA$642)-Данные!$E106+IF($F$9="Использовать поправку",AL444,0),#N/A)</f>
        <v>#N/A</v>
      </c>
      <c r="AB444" s="64" t="e">
        <f>IF(ISNUMBER(INDEX(Данные!$I$1:$IX$303,Данные!$A106,AB$642)),INDEX(Данные!$I$1:$IX$303,Данные!$A106,AB$642)-Данные!$F106+IF($F$9="Использовать поправку",AM444,0),#N/A)</f>
        <v>#N/A</v>
      </c>
      <c r="AC444" s="62" t="str">
        <f t="shared" si="841"/>
        <v/>
      </c>
      <c r="AD444" s="63" t="e">
        <f>IF(ISNUMBER(INDEX(Данные!$I$1:$IX$303,Данные!$A106,AD$642)),INDEX(Данные!$I$1:$IX$303,Данные!$A106,AD$642)-Данные!$E106+IF($F$10="Использовать поправку",AL444,0),#N/A)</f>
        <v>#N/A</v>
      </c>
      <c r="AE444" s="64" t="e">
        <f>IF(ISNUMBER(INDEX(Данные!$I$1:$IX$303,Данные!$A106,AE$642)),INDEX(Данные!$I$1:$IX$303,Данные!$A106,AE$642)-Данные!$F106+IF($F$10="Использовать поправку",AM444,0),#N/A)</f>
        <v>#N/A</v>
      </c>
      <c r="AF444" s="62" t="str">
        <f t="shared" si="842"/>
        <v/>
      </c>
      <c r="AG444" s="63" t="e">
        <f>IF(ISNUMBER(INDEX(Данные!$I$1:$IX$303,Данные!$A106,AG$642)),INDEX(Данные!$I$1:$IX$303,Данные!$A106,AG$642)-Данные!$E106+IF($F$11="Использовать поправку",AL444,0),#N/A)</f>
        <v>#N/A</v>
      </c>
      <c r="AH444" s="64" t="e">
        <f>IF(ISNUMBER(INDEX(Данные!$I$1:$IX$303,Данные!$A106,AH$642)),INDEX(Данные!$I$1:$IX$303,Данные!$A106,AH$642)-Данные!$F106+IF($F$11="Использовать поправку",AM444,0),#N/A)</f>
        <v>#N/A</v>
      </c>
      <c r="AI444" s="62" t="str">
        <f t="shared" si="843"/>
        <v/>
      </c>
      <c r="AJ444" s="63" t="e">
        <f>IF(ISNUMBER(INDEX(Данные!$I$1:$IX$303,Данные!$A106,AJ$642)),INDEX(Данные!$I$1:$IX$303,Данные!$A106,AJ$642)-Данные!$E106+IF($F$12="Использовать поправку",AL444,0),#N/A)</f>
        <v>#N/A</v>
      </c>
      <c r="AK444" s="96" t="e">
        <f>IF(ISNUMBER(INDEX(Данные!$I$1:$IX$303,Данные!$A106,AK$642)),INDEX(Данные!$I$1:$IX$303,Данные!$A106,AK$642)-Данные!$F106+IF($F$12="Использовать поправку",AM444,0),#N/A)</f>
        <v>#N/A</v>
      </c>
      <c r="AL444" s="100" t="e">
        <f>INDEX(Данные!$I$1:$IX$303,Данные!$A106,AL$642+4)-INDEX(Данные!$I$1:$IX$303,Данные!$A106,AL$643+4)</f>
        <v>#VALUE!</v>
      </c>
      <c r="AM444" s="101" t="e">
        <f>INDEX(Данные!$I$1:$IX$303,Данные!$A106,AM$642+5)-INDEX(Данные!$I$1:$IX$303,Данные!$A106,AM$643+5)</f>
        <v>#VALUE!</v>
      </c>
      <c r="AO444" s="61">
        <v>51.5</v>
      </c>
      <c r="AP444" s="62" t="str">
        <f t="shared" si="824"/>
        <v/>
      </c>
      <c r="AQ444" s="63" t="e">
        <f>IF(ISNUMBER(INDEX(Данные!$I$1:$IX$303,Данные!$A106,AQ$642)),INDEX(Данные!$I$1:$IX$303,Данные!$A106,AQ$642)-Данные!$G106-AQ$643+IF($F$3="Использовать поправку",BT444,0),#N/A)</f>
        <v>#N/A</v>
      </c>
      <c r="AR444" s="64" t="e">
        <f>IF(ISNUMBER(INDEX(Данные!$I$1:$IX$303,Данные!$A106,AR$642)),INDEX(Данные!$I$1:$IX$303,Данные!$A106,AR$642)-Данные!$H106-AR$643+IF($F$3="Использовать поправку",BU444,0),#N/A)</f>
        <v>#N/A</v>
      </c>
      <c r="AS444" s="62" t="str">
        <f t="shared" si="825"/>
        <v/>
      </c>
      <c r="AT444" s="63" t="e">
        <f>IF(ISNUMBER(INDEX(Данные!$I$1:$IX$303,Данные!$A106,AT$642)),INDEX(Данные!$I$1:$IX$303,Данные!$A106,AT$642)-Данные!$G106-AT$643+IF($F$4="Использовать поправку",BT444,0),#N/A)</f>
        <v>#N/A</v>
      </c>
      <c r="AU444" s="64" t="e">
        <f>IF(ISNUMBER(INDEX(Данные!$I$1:$IX$303,Данные!$A106,AU$642)),INDEX(Данные!$I$1:$IX$303,Данные!$A106,AU$642)-Данные!$H106-AU$643+IF($F$4="Использовать поправку",BU444,0),#N/A)</f>
        <v>#N/A</v>
      </c>
      <c r="AV444" s="62" t="str">
        <f t="shared" si="826"/>
        <v/>
      </c>
      <c r="AW444" s="63" t="e">
        <f>IF(ISNUMBER(INDEX(Данные!$I$1:$IX$303,Данные!$A106,AW$642)),INDEX(Данные!$I$1:$IX$303,Данные!$A106,AW$642)-Данные!$G106-AW$643+IF($F$5="Использовать поправку",BT444,0),#N/A)</f>
        <v>#N/A</v>
      </c>
      <c r="AX444" s="64" t="e">
        <f>IF(ISNUMBER(INDEX(Данные!$I$1:$IX$303,Данные!$A106,AX$642)),INDEX(Данные!$I$1:$IX$303,Данные!$A106,AX$642)-Данные!$H106-AX$643+IF($F$5="Использовать поправку",BU444,0),#N/A)</f>
        <v>#N/A</v>
      </c>
      <c r="AY444" s="62" t="str">
        <f t="shared" si="827"/>
        <v/>
      </c>
      <c r="AZ444" s="63" t="e">
        <f>IF(ISNUMBER(INDEX(Данные!$I$1:$IX$303,Данные!$A106,AZ$642)),INDEX(Данные!$I$1:$IX$303,Данные!$A106,AZ$642)-Данные!$G106-AZ$643+IF($F$6="Использовать поправку",BT444,0),#N/A)</f>
        <v>#N/A</v>
      </c>
      <c r="BA444" s="64" t="e">
        <f>IF(ISNUMBER(INDEX(Данные!$I$1:$IX$303,Данные!$A106,BA$642)),INDEX(Данные!$I$1:$IX$303,Данные!$A106,BA$642)-Данные!$H106-BA$643+IF($F$6="Использовать поправку",BU444,0),#N/A)</f>
        <v>#N/A</v>
      </c>
      <c r="BB444" s="62" t="str">
        <f t="shared" si="828"/>
        <v/>
      </c>
      <c r="BC444" s="63" t="e">
        <f>IF(ISNUMBER(INDEX(Данные!$I$1:$IX$303,Данные!$A106,BC$642)),INDEX(Данные!$I$1:$IX$303,Данные!$A106,BC$642)-Данные!$G106-BC$643+IF($F$7="Использовать поправку",BT444,0),#N/A)</f>
        <v>#N/A</v>
      </c>
      <c r="BD444" s="64" t="e">
        <f>IF(ISNUMBER(INDEX(Данные!$I$1:$IX$303,Данные!$A106,BD$642)),INDEX(Данные!$I$1:$IX$303,Данные!$A106,BD$642)-Данные!$H106-BD$643+IF($F$7="Использовать поправку",BU444,0),#N/A)</f>
        <v>#N/A</v>
      </c>
      <c r="BE444" s="62" t="str">
        <f t="shared" si="829"/>
        <v/>
      </c>
      <c r="BF444" s="63" t="e">
        <f>IF(ISNUMBER(INDEX(Данные!$I$1:$IX$303,Данные!$A106,BF$642)),INDEX(Данные!$I$1:$IX$303,Данные!$A106,BF$642)-Данные!$G106-BF$643+IF($F$8="Использовать поправку",BT444,0),#N/A)</f>
        <v>#N/A</v>
      </c>
      <c r="BG444" s="64" t="e">
        <f>IF(ISNUMBER(INDEX(Данные!$I$1:$IX$303,Данные!$A106,BG$642)),INDEX(Данные!$I$1:$IX$303,Данные!$A106,BG$642)-Данные!$H106-BG$643+IF($F$8="Использовать поправку",BU444,0),#N/A)</f>
        <v>#N/A</v>
      </c>
      <c r="BH444" s="62" t="str">
        <f t="shared" si="830"/>
        <v/>
      </c>
      <c r="BI444" s="63" t="e">
        <f>IF(ISNUMBER(INDEX(Данные!$I$1:$IX$303,Данные!$A106,BI$642)),INDEX(Данные!$I$1:$IX$303,Данные!$A106,BI$642)-Данные!$G106-BI$643+IF($F$9="Использовать поправку",BT444,0),#N/A)</f>
        <v>#N/A</v>
      </c>
      <c r="BJ444" s="64" t="e">
        <f>IF(ISNUMBER(INDEX(Данные!$I$1:$IX$303,Данные!$A106,BJ$642)),INDEX(Данные!$I$1:$IX$303,Данные!$A106,BJ$642)-Данные!$H106-BJ$643+IF($F$9="Использовать поправку",BU444,0),#N/A)</f>
        <v>#N/A</v>
      </c>
      <c r="BK444" s="62" t="str">
        <f t="shared" si="831"/>
        <v/>
      </c>
      <c r="BL444" s="63" t="e">
        <f>IF(ISNUMBER(INDEX(Данные!$I$1:$IX$303,Данные!$A106,BL$642)),INDEX(Данные!$I$1:$IX$303,Данные!$A106,BL$642)-Данные!$G106-BL$643+IF($F$10="Использовать поправку",BT444,0),#N/A)</f>
        <v>#N/A</v>
      </c>
      <c r="BM444" s="64" t="e">
        <f>IF(ISNUMBER(INDEX(Данные!$I$1:$IX$303,Данные!$A106,BM$642)),INDEX(Данные!$I$1:$IX$303,Данные!$A106,BM$642)-Данные!$H106-BM$643+IF($F$10="Использовать поправку",BU444,0),#N/A)</f>
        <v>#N/A</v>
      </c>
      <c r="BN444" s="62" t="str">
        <f t="shared" si="832"/>
        <v/>
      </c>
      <c r="BO444" s="63" t="e">
        <f>IF(ISNUMBER(INDEX(Данные!$I$1:$IX$303,Данные!$A106,BO$642)),INDEX(Данные!$I$1:$IX$303,Данные!$A106,BO$642)-Данные!$G106-BO$643+IF($F$11="Использовать поправку",BT444,0),#N/A)</f>
        <v>#N/A</v>
      </c>
      <c r="BP444" s="64" t="e">
        <f>IF(ISNUMBER(INDEX(Данные!$I$1:$IX$303,Данные!$A106,BP$642)),INDEX(Данные!$I$1:$IX$303,Данные!$A106,BP$642)-Данные!$H106-BP$643+IF($F$11="Использовать поправку",BU444,0),#N/A)</f>
        <v>#N/A</v>
      </c>
      <c r="BQ444" s="62" t="str">
        <f t="shared" si="833"/>
        <v/>
      </c>
      <c r="BR444" s="63" t="e">
        <f>IF(ISNUMBER(INDEX(Данные!$I$1:$IX$303,Данные!$A106,BR$642)),INDEX(Данные!$I$1:$IX$303,Данные!$A106,BR$642)-Данные!$G106-BR$643+IF($F$12="Использовать поправку",BT444,0),#N/A)</f>
        <v>#N/A</v>
      </c>
      <c r="BS444" s="64" t="e">
        <f>IF(ISNUMBER(INDEX(Данные!$I$1:$IX$303,Данные!$A106,BS$642)),INDEX(Данные!$I$1:$IX$303,Данные!$A106,BS$642)-Данные!$H106-BS$643+IF($F$12="Использовать поправку",BU444,0),#N/A)</f>
        <v>#N/A</v>
      </c>
      <c r="BT444" s="100" t="e">
        <f>INDEX(Данные!$I$1:$IX$303,Данные!$A106,BT$642+8)-INDEX(Данные!$I$1:$IX$303,Данные!$A106,BT$643+8)</f>
        <v>#VALUE!</v>
      </c>
      <c r="BU444" s="101" t="e">
        <f>INDEX(Данные!$I$1:$IX$303,Данные!$A106,BU$642+9)-INDEX(Данные!$I$1:$IX$303,Данные!$A106,BU$643+9)</f>
        <v>#VALUE!</v>
      </c>
    </row>
    <row r="445" spans="7:73" s="88" customFormat="1" x14ac:dyDescent="0.25">
      <c r="G445" s="61">
        <v>52</v>
      </c>
      <c r="H445" s="62" t="str">
        <f t="shared" si="834"/>
        <v/>
      </c>
      <c r="I445" s="63" t="e">
        <f>IF(ISNUMBER(INDEX(Данные!$I$1:$IX$303,Данные!$A107,I$642)),INDEX(Данные!$I$1:$IX$303,Данные!$A107,I$642)-Данные!$E107+IF($F$3="Использовать поправку",AL445,0),#N/A)</f>
        <v>#N/A</v>
      </c>
      <c r="J445" s="64" t="e">
        <f>IF(ISNUMBER(INDEX(Данные!$I$1:$IX$303,Данные!$A107,J$642)),INDEX(Данные!$I$1:$IX$303,Данные!$A107,J$642)-Данные!$F107+IF($F$3="Использовать поправку",AM445,0),#N/A)</f>
        <v>#N/A</v>
      </c>
      <c r="K445" s="62" t="str">
        <f t="shared" si="835"/>
        <v/>
      </c>
      <c r="L445" s="63" t="e">
        <f>IF(ISNUMBER(INDEX(Данные!$I$1:$IX$303,Данные!$A107,L$642)),INDEX(Данные!$I$1:$IX$303,Данные!$A107,L$642)-Данные!$E107+IF($F$4="Использовать поправку",AL445,0),#N/A)</f>
        <v>#N/A</v>
      </c>
      <c r="M445" s="64" t="e">
        <f>IF(ISNUMBER(INDEX(Данные!$I$1:$IX$303,Данные!$A107,M$642)),INDEX(Данные!$I$1:$IX$303,Данные!$A107,M$642)-Данные!$F107+IF($F$4="Использовать поправку",AM445,0),#N/A)</f>
        <v>#N/A</v>
      </c>
      <c r="N445" s="62" t="str">
        <f t="shared" si="836"/>
        <v/>
      </c>
      <c r="O445" s="63" t="e">
        <f>IF(ISNUMBER(INDEX(Данные!$I$1:$IX$303,Данные!$A107,O$642)),INDEX(Данные!$I$1:$IX$303,Данные!$A107,O$642)-Данные!$E107+IF($F$5="Использовать поправку",AL445,0),#N/A)</f>
        <v>#N/A</v>
      </c>
      <c r="P445" s="64" t="e">
        <f>IF(ISNUMBER(INDEX(Данные!$I$1:$IX$303,Данные!$A107,P$642)),INDEX(Данные!$I$1:$IX$303,Данные!$A107,P$642)-Данные!$F107+IF($F$5="Использовать поправку",AM445,0),#N/A)</f>
        <v>#N/A</v>
      </c>
      <c r="Q445" s="62" t="str">
        <f t="shared" si="837"/>
        <v/>
      </c>
      <c r="R445" s="63" t="e">
        <f>IF(ISNUMBER(INDEX(Данные!$I$1:$IX$303,Данные!$A107,R$642)),INDEX(Данные!$I$1:$IX$303,Данные!$A107,R$642)-Данные!$E107+IF($F$6="Использовать поправку",AL445,0),#N/A)</f>
        <v>#N/A</v>
      </c>
      <c r="S445" s="64" t="e">
        <f>IF(ISNUMBER(INDEX(Данные!$I$1:$IX$303,Данные!$A107,S$642)),INDEX(Данные!$I$1:$IX$303,Данные!$A107,S$642)-Данные!$F107+IF($F$6="Использовать поправку",AM445,0),#N/A)</f>
        <v>#N/A</v>
      </c>
      <c r="T445" s="62" t="str">
        <f t="shared" si="838"/>
        <v/>
      </c>
      <c r="U445" s="63" t="e">
        <f>IF(ISNUMBER(INDEX(Данные!$I$1:$IX$303,Данные!$A107,U$642)),INDEX(Данные!$I$1:$IX$303,Данные!$A107,U$642)-Данные!$E107+IF($F$7="Использовать поправку",AL445,0),#N/A)</f>
        <v>#N/A</v>
      </c>
      <c r="V445" s="64" t="e">
        <f>IF(ISNUMBER(INDEX(Данные!$I$1:$IX$303,Данные!$A107,V$642)),INDEX(Данные!$I$1:$IX$303,Данные!$A107,V$642)-Данные!$F107+IF($F$7="Использовать поправку",AM445,0),#N/A)</f>
        <v>#N/A</v>
      </c>
      <c r="W445" s="62" t="str">
        <f t="shared" si="839"/>
        <v/>
      </c>
      <c r="X445" s="63" t="e">
        <f>IF(ISNUMBER(INDEX(Данные!$I$1:$IX$303,Данные!$A107,X$642)),INDEX(Данные!$I$1:$IX$303,Данные!$A107,X$642)-Данные!$E107+IF($F$8="Использовать поправку",AL445,0),#N/A)</f>
        <v>#N/A</v>
      </c>
      <c r="Y445" s="64" t="e">
        <f>IF(ISNUMBER(INDEX(Данные!$I$1:$IX$303,Данные!$A107,Y$642)),INDEX(Данные!$I$1:$IX$303,Данные!$A107,Y$642)-Данные!$F107+IF($F$8="Использовать поправку",AM445,0),#N/A)</f>
        <v>#N/A</v>
      </c>
      <c r="Z445" s="62" t="str">
        <f t="shared" si="840"/>
        <v/>
      </c>
      <c r="AA445" s="63" t="e">
        <f>IF(ISNUMBER(INDEX(Данные!$I$1:$IX$303,Данные!$A107,AA$642)),INDEX(Данные!$I$1:$IX$303,Данные!$A107,AA$642)-Данные!$E107+IF($F$9="Использовать поправку",AL445,0),#N/A)</f>
        <v>#N/A</v>
      </c>
      <c r="AB445" s="64" t="e">
        <f>IF(ISNUMBER(INDEX(Данные!$I$1:$IX$303,Данные!$A107,AB$642)),INDEX(Данные!$I$1:$IX$303,Данные!$A107,AB$642)-Данные!$F107+IF($F$9="Использовать поправку",AM445,0),#N/A)</f>
        <v>#N/A</v>
      </c>
      <c r="AC445" s="62" t="str">
        <f t="shared" si="841"/>
        <v/>
      </c>
      <c r="AD445" s="63" t="e">
        <f>IF(ISNUMBER(INDEX(Данные!$I$1:$IX$303,Данные!$A107,AD$642)),INDEX(Данные!$I$1:$IX$303,Данные!$A107,AD$642)-Данные!$E107+IF($F$10="Использовать поправку",AL445,0),#N/A)</f>
        <v>#N/A</v>
      </c>
      <c r="AE445" s="64" t="e">
        <f>IF(ISNUMBER(INDEX(Данные!$I$1:$IX$303,Данные!$A107,AE$642)),INDEX(Данные!$I$1:$IX$303,Данные!$A107,AE$642)-Данные!$F107+IF($F$10="Использовать поправку",AM445,0),#N/A)</f>
        <v>#N/A</v>
      </c>
      <c r="AF445" s="62" t="str">
        <f t="shared" si="842"/>
        <v/>
      </c>
      <c r="AG445" s="63" t="e">
        <f>IF(ISNUMBER(INDEX(Данные!$I$1:$IX$303,Данные!$A107,AG$642)),INDEX(Данные!$I$1:$IX$303,Данные!$A107,AG$642)-Данные!$E107+IF($F$11="Использовать поправку",AL445,0),#N/A)</f>
        <v>#N/A</v>
      </c>
      <c r="AH445" s="64" t="e">
        <f>IF(ISNUMBER(INDEX(Данные!$I$1:$IX$303,Данные!$A107,AH$642)),INDEX(Данные!$I$1:$IX$303,Данные!$A107,AH$642)-Данные!$F107+IF($F$11="Использовать поправку",AM445,0),#N/A)</f>
        <v>#N/A</v>
      </c>
      <c r="AI445" s="62" t="str">
        <f t="shared" si="843"/>
        <v/>
      </c>
      <c r="AJ445" s="63" t="e">
        <f>IF(ISNUMBER(INDEX(Данные!$I$1:$IX$303,Данные!$A107,AJ$642)),INDEX(Данные!$I$1:$IX$303,Данные!$A107,AJ$642)-Данные!$E107+IF($F$12="Использовать поправку",AL445,0),#N/A)</f>
        <v>#N/A</v>
      </c>
      <c r="AK445" s="96" t="e">
        <f>IF(ISNUMBER(INDEX(Данные!$I$1:$IX$303,Данные!$A107,AK$642)),INDEX(Данные!$I$1:$IX$303,Данные!$A107,AK$642)-Данные!$F107+IF($F$12="Использовать поправку",AM445,0),#N/A)</f>
        <v>#N/A</v>
      </c>
      <c r="AL445" s="100" t="e">
        <f>INDEX(Данные!$I$1:$IX$303,Данные!$A107,AL$642+4)-INDEX(Данные!$I$1:$IX$303,Данные!$A107,AL$643+4)</f>
        <v>#VALUE!</v>
      </c>
      <c r="AM445" s="101" t="e">
        <f>INDEX(Данные!$I$1:$IX$303,Данные!$A107,AM$642+5)-INDEX(Данные!$I$1:$IX$303,Данные!$A107,AM$643+5)</f>
        <v>#VALUE!</v>
      </c>
      <c r="AO445" s="61">
        <v>52</v>
      </c>
      <c r="AP445" s="62" t="str">
        <f t="shared" si="824"/>
        <v/>
      </c>
      <c r="AQ445" s="63" t="e">
        <f>IF(ISNUMBER(INDEX(Данные!$I$1:$IX$303,Данные!$A107,AQ$642)),INDEX(Данные!$I$1:$IX$303,Данные!$A107,AQ$642)-Данные!$G107-AQ$643+IF($F$3="Использовать поправку",BT445,0),#N/A)</f>
        <v>#N/A</v>
      </c>
      <c r="AR445" s="64" t="e">
        <f>IF(ISNUMBER(INDEX(Данные!$I$1:$IX$303,Данные!$A107,AR$642)),INDEX(Данные!$I$1:$IX$303,Данные!$A107,AR$642)-Данные!$H107-AR$643+IF($F$3="Использовать поправку",BU445,0),#N/A)</f>
        <v>#N/A</v>
      </c>
      <c r="AS445" s="62" t="str">
        <f t="shared" si="825"/>
        <v/>
      </c>
      <c r="AT445" s="63" t="e">
        <f>IF(ISNUMBER(INDEX(Данные!$I$1:$IX$303,Данные!$A107,AT$642)),INDEX(Данные!$I$1:$IX$303,Данные!$A107,AT$642)-Данные!$G107-AT$643+IF($F$4="Использовать поправку",BT445,0),#N/A)</f>
        <v>#N/A</v>
      </c>
      <c r="AU445" s="64" t="e">
        <f>IF(ISNUMBER(INDEX(Данные!$I$1:$IX$303,Данные!$A107,AU$642)),INDEX(Данные!$I$1:$IX$303,Данные!$A107,AU$642)-Данные!$H107-AU$643+IF($F$4="Использовать поправку",BU445,0),#N/A)</f>
        <v>#N/A</v>
      </c>
      <c r="AV445" s="62" t="str">
        <f t="shared" si="826"/>
        <v/>
      </c>
      <c r="AW445" s="63" t="e">
        <f>IF(ISNUMBER(INDEX(Данные!$I$1:$IX$303,Данные!$A107,AW$642)),INDEX(Данные!$I$1:$IX$303,Данные!$A107,AW$642)-Данные!$G107-AW$643+IF($F$5="Использовать поправку",BT445,0),#N/A)</f>
        <v>#N/A</v>
      </c>
      <c r="AX445" s="64" t="e">
        <f>IF(ISNUMBER(INDEX(Данные!$I$1:$IX$303,Данные!$A107,AX$642)),INDEX(Данные!$I$1:$IX$303,Данные!$A107,AX$642)-Данные!$H107-AX$643+IF($F$5="Использовать поправку",BU445,0),#N/A)</f>
        <v>#N/A</v>
      </c>
      <c r="AY445" s="62" t="str">
        <f t="shared" si="827"/>
        <v/>
      </c>
      <c r="AZ445" s="63" t="e">
        <f>IF(ISNUMBER(INDEX(Данные!$I$1:$IX$303,Данные!$A107,AZ$642)),INDEX(Данные!$I$1:$IX$303,Данные!$A107,AZ$642)-Данные!$G107-AZ$643+IF($F$6="Использовать поправку",BT445,0),#N/A)</f>
        <v>#N/A</v>
      </c>
      <c r="BA445" s="64" t="e">
        <f>IF(ISNUMBER(INDEX(Данные!$I$1:$IX$303,Данные!$A107,BA$642)),INDEX(Данные!$I$1:$IX$303,Данные!$A107,BA$642)-Данные!$H107-BA$643+IF($F$6="Использовать поправку",BU445,0),#N/A)</f>
        <v>#N/A</v>
      </c>
      <c r="BB445" s="62" t="str">
        <f t="shared" si="828"/>
        <v/>
      </c>
      <c r="BC445" s="63" t="e">
        <f>IF(ISNUMBER(INDEX(Данные!$I$1:$IX$303,Данные!$A107,BC$642)),INDEX(Данные!$I$1:$IX$303,Данные!$A107,BC$642)-Данные!$G107-BC$643+IF($F$7="Использовать поправку",BT445,0),#N/A)</f>
        <v>#N/A</v>
      </c>
      <c r="BD445" s="64" t="e">
        <f>IF(ISNUMBER(INDEX(Данные!$I$1:$IX$303,Данные!$A107,BD$642)),INDEX(Данные!$I$1:$IX$303,Данные!$A107,BD$642)-Данные!$H107-BD$643+IF($F$7="Использовать поправку",BU445,0),#N/A)</f>
        <v>#N/A</v>
      </c>
      <c r="BE445" s="62" t="str">
        <f t="shared" si="829"/>
        <v/>
      </c>
      <c r="BF445" s="63" t="e">
        <f>IF(ISNUMBER(INDEX(Данные!$I$1:$IX$303,Данные!$A107,BF$642)),INDEX(Данные!$I$1:$IX$303,Данные!$A107,BF$642)-Данные!$G107-BF$643+IF($F$8="Использовать поправку",BT445,0),#N/A)</f>
        <v>#N/A</v>
      </c>
      <c r="BG445" s="64" t="e">
        <f>IF(ISNUMBER(INDEX(Данные!$I$1:$IX$303,Данные!$A107,BG$642)),INDEX(Данные!$I$1:$IX$303,Данные!$A107,BG$642)-Данные!$H107-BG$643+IF($F$8="Использовать поправку",BU445,0),#N/A)</f>
        <v>#N/A</v>
      </c>
      <c r="BH445" s="62" t="str">
        <f t="shared" si="830"/>
        <v/>
      </c>
      <c r="BI445" s="63" t="e">
        <f>IF(ISNUMBER(INDEX(Данные!$I$1:$IX$303,Данные!$A107,BI$642)),INDEX(Данные!$I$1:$IX$303,Данные!$A107,BI$642)-Данные!$G107-BI$643+IF($F$9="Использовать поправку",BT445,0),#N/A)</f>
        <v>#N/A</v>
      </c>
      <c r="BJ445" s="64" t="e">
        <f>IF(ISNUMBER(INDEX(Данные!$I$1:$IX$303,Данные!$A107,BJ$642)),INDEX(Данные!$I$1:$IX$303,Данные!$A107,BJ$642)-Данные!$H107-BJ$643+IF($F$9="Использовать поправку",BU445,0),#N/A)</f>
        <v>#N/A</v>
      </c>
      <c r="BK445" s="62" t="str">
        <f t="shared" si="831"/>
        <v/>
      </c>
      <c r="BL445" s="63" t="e">
        <f>IF(ISNUMBER(INDEX(Данные!$I$1:$IX$303,Данные!$A107,BL$642)),INDEX(Данные!$I$1:$IX$303,Данные!$A107,BL$642)-Данные!$G107-BL$643+IF($F$10="Использовать поправку",BT445,0),#N/A)</f>
        <v>#N/A</v>
      </c>
      <c r="BM445" s="64" t="e">
        <f>IF(ISNUMBER(INDEX(Данные!$I$1:$IX$303,Данные!$A107,BM$642)),INDEX(Данные!$I$1:$IX$303,Данные!$A107,BM$642)-Данные!$H107-BM$643+IF($F$10="Использовать поправку",BU445,0),#N/A)</f>
        <v>#N/A</v>
      </c>
      <c r="BN445" s="62" t="str">
        <f t="shared" si="832"/>
        <v/>
      </c>
      <c r="BO445" s="63" t="e">
        <f>IF(ISNUMBER(INDEX(Данные!$I$1:$IX$303,Данные!$A107,BO$642)),INDEX(Данные!$I$1:$IX$303,Данные!$A107,BO$642)-Данные!$G107-BO$643+IF($F$11="Использовать поправку",BT445,0),#N/A)</f>
        <v>#N/A</v>
      </c>
      <c r="BP445" s="64" t="e">
        <f>IF(ISNUMBER(INDEX(Данные!$I$1:$IX$303,Данные!$A107,BP$642)),INDEX(Данные!$I$1:$IX$303,Данные!$A107,BP$642)-Данные!$H107-BP$643+IF($F$11="Использовать поправку",BU445,0),#N/A)</f>
        <v>#N/A</v>
      </c>
      <c r="BQ445" s="62" t="str">
        <f t="shared" si="833"/>
        <v/>
      </c>
      <c r="BR445" s="63" t="e">
        <f>IF(ISNUMBER(INDEX(Данные!$I$1:$IX$303,Данные!$A107,BR$642)),INDEX(Данные!$I$1:$IX$303,Данные!$A107,BR$642)-Данные!$G107-BR$643+IF($F$12="Использовать поправку",BT445,0),#N/A)</f>
        <v>#N/A</v>
      </c>
      <c r="BS445" s="64" t="e">
        <f>IF(ISNUMBER(INDEX(Данные!$I$1:$IX$303,Данные!$A107,BS$642)),INDEX(Данные!$I$1:$IX$303,Данные!$A107,BS$642)-Данные!$H107-BS$643+IF($F$12="Использовать поправку",BU445,0),#N/A)</f>
        <v>#N/A</v>
      </c>
      <c r="BT445" s="100" t="e">
        <f>INDEX(Данные!$I$1:$IX$303,Данные!$A107,BT$642+8)-INDEX(Данные!$I$1:$IX$303,Данные!$A107,BT$643+8)</f>
        <v>#VALUE!</v>
      </c>
      <c r="BU445" s="101" t="e">
        <f>INDEX(Данные!$I$1:$IX$303,Данные!$A107,BU$642+9)-INDEX(Данные!$I$1:$IX$303,Данные!$A107,BU$643+9)</f>
        <v>#VALUE!</v>
      </c>
    </row>
    <row r="446" spans="7:73" s="88" customFormat="1" x14ac:dyDescent="0.25">
      <c r="G446" s="61">
        <v>52.5</v>
      </c>
      <c r="H446" s="62" t="str">
        <f t="shared" si="834"/>
        <v/>
      </c>
      <c r="I446" s="63" t="e">
        <f>IF(ISNUMBER(INDEX(Данные!$I$1:$IX$303,Данные!$A108,I$642)),INDEX(Данные!$I$1:$IX$303,Данные!$A108,I$642)-Данные!$E108+IF($F$3="Использовать поправку",AL446,0),#N/A)</f>
        <v>#N/A</v>
      </c>
      <c r="J446" s="64" t="e">
        <f>IF(ISNUMBER(INDEX(Данные!$I$1:$IX$303,Данные!$A108,J$642)),INDEX(Данные!$I$1:$IX$303,Данные!$A108,J$642)-Данные!$F108+IF($F$3="Использовать поправку",AM446,0),#N/A)</f>
        <v>#N/A</v>
      </c>
      <c r="K446" s="62" t="str">
        <f t="shared" si="835"/>
        <v/>
      </c>
      <c r="L446" s="63" t="e">
        <f>IF(ISNUMBER(INDEX(Данные!$I$1:$IX$303,Данные!$A108,L$642)),INDEX(Данные!$I$1:$IX$303,Данные!$A108,L$642)-Данные!$E108+IF($F$4="Использовать поправку",AL446,0),#N/A)</f>
        <v>#N/A</v>
      </c>
      <c r="M446" s="64" t="e">
        <f>IF(ISNUMBER(INDEX(Данные!$I$1:$IX$303,Данные!$A108,M$642)),INDEX(Данные!$I$1:$IX$303,Данные!$A108,M$642)-Данные!$F108+IF($F$4="Использовать поправку",AM446,0),#N/A)</f>
        <v>#N/A</v>
      </c>
      <c r="N446" s="62" t="str">
        <f t="shared" si="836"/>
        <v/>
      </c>
      <c r="O446" s="63" t="e">
        <f>IF(ISNUMBER(INDEX(Данные!$I$1:$IX$303,Данные!$A108,O$642)),INDEX(Данные!$I$1:$IX$303,Данные!$A108,O$642)-Данные!$E108+IF($F$5="Использовать поправку",AL446,0),#N/A)</f>
        <v>#N/A</v>
      </c>
      <c r="P446" s="64" t="e">
        <f>IF(ISNUMBER(INDEX(Данные!$I$1:$IX$303,Данные!$A108,P$642)),INDEX(Данные!$I$1:$IX$303,Данные!$A108,P$642)-Данные!$F108+IF($F$5="Использовать поправку",AM446,0),#N/A)</f>
        <v>#N/A</v>
      </c>
      <c r="Q446" s="62" t="str">
        <f t="shared" si="837"/>
        <v/>
      </c>
      <c r="R446" s="63" t="e">
        <f>IF(ISNUMBER(INDEX(Данные!$I$1:$IX$303,Данные!$A108,R$642)),INDEX(Данные!$I$1:$IX$303,Данные!$A108,R$642)-Данные!$E108+IF($F$6="Использовать поправку",AL446,0),#N/A)</f>
        <v>#N/A</v>
      </c>
      <c r="S446" s="64" t="e">
        <f>IF(ISNUMBER(INDEX(Данные!$I$1:$IX$303,Данные!$A108,S$642)),INDEX(Данные!$I$1:$IX$303,Данные!$A108,S$642)-Данные!$F108+IF($F$6="Использовать поправку",AM446,0),#N/A)</f>
        <v>#N/A</v>
      </c>
      <c r="T446" s="62" t="str">
        <f t="shared" si="838"/>
        <v/>
      </c>
      <c r="U446" s="63" t="e">
        <f>IF(ISNUMBER(INDEX(Данные!$I$1:$IX$303,Данные!$A108,U$642)),INDEX(Данные!$I$1:$IX$303,Данные!$A108,U$642)-Данные!$E108+IF($F$7="Использовать поправку",AL446,0),#N/A)</f>
        <v>#N/A</v>
      </c>
      <c r="V446" s="64" t="e">
        <f>IF(ISNUMBER(INDEX(Данные!$I$1:$IX$303,Данные!$A108,V$642)),INDEX(Данные!$I$1:$IX$303,Данные!$A108,V$642)-Данные!$F108+IF($F$7="Использовать поправку",AM446,0),#N/A)</f>
        <v>#N/A</v>
      </c>
      <c r="W446" s="62" t="str">
        <f t="shared" si="839"/>
        <v/>
      </c>
      <c r="X446" s="63" t="e">
        <f>IF(ISNUMBER(INDEX(Данные!$I$1:$IX$303,Данные!$A108,X$642)),INDEX(Данные!$I$1:$IX$303,Данные!$A108,X$642)-Данные!$E108+IF($F$8="Использовать поправку",AL446,0),#N/A)</f>
        <v>#N/A</v>
      </c>
      <c r="Y446" s="64" t="e">
        <f>IF(ISNUMBER(INDEX(Данные!$I$1:$IX$303,Данные!$A108,Y$642)),INDEX(Данные!$I$1:$IX$303,Данные!$A108,Y$642)-Данные!$F108+IF($F$8="Использовать поправку",AM446,0),#N/A)</f>
        <v>#N/A</v>
      </c>
      <c r="Z446" s="62" t="str">
        <f t="shared" si="840"/>
        <v/>
      </c>
      <c r="AA446" s="63" t="e">
        <f>IF(ISNUMBER(INDEX(Данные!$I$1:$IX$303,Данные!$A108,AA$642)),INDEX(Данные!$I$1:$IX$303,Данные!$A108,AA$642)-Данные!$E108+IF($F$9="Использовать поправку",AL446,0),#N/A)</f>
        <v>#N/A</v>
      </c>
      <c r="AB446" s="64" t="e">
        <f>IF(ISNUMBER(INDEX(Данные!$I$1:$IX$303,Данные!$A108,AB$642)),INDEX(Данные!$I$1:$IX$303,Данные!$A108,AB$642)-Данные!$F108+IF($F$9="Использовать поправку",AM446,0),#N/A)</f>
        <v>#N/A</v>
      </c>
      <c r="AC446" s="62" t="str">
        <f t="shared" si="841"/>
        <v/>
      </c>
      <c r="AD446" s="63" t="e">
        <f>IF(ISNUMBER(INDEX(Данные!$I$1:$IX$303,Данные!$A108,AD$642)),INDEX(Данные!$I$1:$IX$303,Данные!$A108,AD$642)-Данные!$E108+IF($F$10="Использовать поправку",AL446,0),#N/A)</f>
        <v>#N/A</v>
      </c>
      <c r="AE446" s="64" t="e">
        <f>IF(ISNUMBER(INDEX(Данные!$I$1:$IX$303,Данные!$A108,AE$642)),INDEX(Данные!$I$1:$IX$303,Данные!$A108,AE$642)-Данные!$F108+IF($F$10="Использовать поправку",AM446,0),#N/A)</f>
        <v>#N/A</v>
      </c>
      <c r="AF446" s="62" t="str">
        <f t="shared" si="842"/>
        <v/>
      </c>
      <c r="AG446" s="63" t="e">
        <f>IF(ISNUMBER(INDEX(Данные!$I$1:$IX$303,Данные!$A108,AG$642)),INDEX(Данные!$I$1:$IX$303,Данные!$A108,AG$642)-Данные!$E108+IF($F$11="Использовать поправку",AL446,0),#N/A)</f>
        <v>#N/A</v>
      </c>
      <c r="AH446" s="64" t="e">
        <f>IF(ISNUMBER(INDEX(Данные!$I$1:$IX$303,Данные!$A108,AH$642)),INDEX(Данные!$I$1:$IX$303,Данные!$A108,AH$642)-Данные!$F108+IF($F$11="Использовать поправку",AM446,0),#N/A)</f>
        <v>#N/A</v>
      </c>
      <c r="AI446" s="62" t="str">
        <f t="shared" si="843"/>
        <v/>
      </c>
      <c r="AJ446" s="63" t="e">
        <f>IF(ISNUMBER(INDEX(Данные!$I$1:$IX$303,Данные!$A108,AJ$642)),INDEX(Данные!$I$1:$IX$303,Данные!$A108,AJ$642)-Данные!$E108+IF($F$12="Использовать поправку",AL446,0),#N/A)</f>
        <v>#N/A</v>
      </c>
      <c r="AK446" s="96" t="e">
        <f>IF(ISNUMBER(INDEX(Данные!$I$1:$IX$303,Данные!$A108,AK$642)),INDEX(Данные!$I$1:$IX$303,Данные!$A108,AK$642)-Данные!$F108+IF($F$12="Использовать поправку",AM446,0),#N/A)</f>
        <v>#N/A</v>
      </c>
      <c r="AL446" s="100" t="e">
        <f>INDEX(Данные!$I$1:$IX$303,Данные!$A108,AL$642+4)-INDEX(Данные!$I$1:$IX$303,Данные!$A108,AL$643+4)</f>
        <v>#VALUE!</v>
      </c>
      <c r="AM446" s="101" t="e">
        <f>INDEX(Данные!$I$1:$IX$303,Данные!$A108,AM$642+5)-INDEX(Данные!$I$1:$IX$303,Данные!$A108,AM$643+5)</f>
        <v>#VALUE!</v>
      </c>
      <c r="AO446" s="61">
        <v>52.5</v>
      </c>
      <c r="AP446" s="62" t="str">
        <f t="shared" si="824"/>
        <v/>
      </c>
      <c r="AQ446" s="63" t="e">
        <f>IF(ISNUMBER(INDEX(Данные!$I$1:$IX$303,Данные!$A108,AQ$642)),INDEX(Данные!$I$1:$IX$303,Данные!$A108,AQ$642)-Данные!$G108-AQ$643+IF($F$3="Использовать поправку",BT446,0),#N/A)</f>
        <v>#N/A</v>
      </c>
      <c r="AR446" s="64" t="e">
        <f>IF(ISNUMBER(INDEX(Данные!$I$1:$IX$303,Данные!$A108,AR$642)),INDEX(Данные!$I$1:$IX$303,Данные!$A108,AR$642)-Данные!$H108-AR$643+IF($F$3="Использовать поправку",BU446,0),#N/A)</f>
        <v>#N/A</v>
      </c>
      <c r="AS446" s="62" t="str">
        <f t="shared" si="825"/>
        <v/>
      </c>
      <c r="AT446" s="63" t="e">
        <f>IF(ISNUMBER(INDEX(Данные!$I$1:$IX$303,Данные!$A108,AT$642)),INDEX(Данные!$I$1:$IX$303,Данные!$A108,AT$642)-Данные!$G108-AT$643+IF($F$4="Использовать поправку",BT446,0),#N/A)</f>
        <v>#N/A</v>
      </c>
      <c r="AU446" s="64" t="e">
        <f>IF(ISNUMBER(INDEX(Данные!$I$1:$IX$303,Данные!$A108,AU$642)),INDEX(Данные!$I$1:$IX$303,Данные!$A108,AU$642)-Данные!$H108-AU$643+IF($F$4="Использовать поправку",BU446,0),#N/A)</f>
        <v>#N/A</v>
      </c>
      <c r="AV446" s="62" t="str">
        <f t="shared" si="826"/>
        <v/>
      </c>
      <c r="AW446" s="63" t="e">
        <f>IF(ISNUMBER(INDEX(Данные!$I$1:$IX$303,Данные!$A108,AW$642)),INDEX(Данные!$I$1:$IX$303,Данные!$A108,AW$642)-Данные!$G108-AW$643+IF($F$5="Использовать поправку",BT446,0),#N/A)</f>
        <v>#N/A</v>
      </c>
      <c r="AX446" s="64" t="e">
        <f>IF(ISNUMBER(INDEX(Данные!$I$1:$IX$303,Данные!$A108,AX$642)),INDEX(Данные!$I$1:$IX$303,Данные!$A108,AX$642)-Данные!$H108-AX$643+IF($F$5="Использовать поправку",BU446,0),#N/A)</f>
        <v>#N/A</v>
      </c>
      <c r="AY446" s="62" t="str">
        <f t="shared" si="827"/>
        <v/>
      </c>
      <c r="AZ446" s="63" t="e">
        <f>IF(ISNUMBER(INDEX(Данные!$I$1:$IX$303,Данные!$A108,AZ$642)),INDEX(Данные!$I$1:$IX$303,Данные!$A108,AZ$642)-Данные!$G108-AZ$643+IF($F$6="Использовать поправку",BT446,0),#N/A)</f>
        <v>#N/A</v>
      </c>
      <c r="BA446" s="64" t="e">
        <f>IF(ISNUMBER(INDEX(Данные!$I$1:$IX$303,Данные!$A108,BA$642)),INDEX(Данные!$I$1:$IX$303,Данные!$A108,BA$642)-Данные!$H108-BA$643+IF($F$6="Использовать поправку",BU446,0),#N/A)</f>
        <v>#N/A</v>
      </c>
      <c r="BB446" s="62" t="str">
        <f t="shared" si="828"/>
        <v/>
      </c>
      <c r="BC446" s="63" t="e">
        <f>IF(ISNUMBER(INDEX(Данные!$I$1:$IX$303,Данные!$A108,BC$642)),INDEX(Данные!$I$1:$IX$303,Данные!$A108,BC$642)-Данные!$G108-BC$643+IF($F$7="Использовать поправку",BT446,0),#N/A)</f>
        <v>#N/A</v>
      </c>
      <c r="BD446" s="64" t="e">
        <f>IF(ISNUMBER(INDEX(Данные!$I$1:$IX$303,Данные!$A108,BD$642)),INDEX(Данные!$I$1:$IX$303,Данные!$A108,BD$642)-Данные!$H108-BD$643+IF($F$7="Использовать поправку",BU446,0),#N/A)</f>
        <v>#N/A</v>
      </c>
      <c r="BE446" s="62" t="str">
        <f t="shared" si="829"/>
        <v/>
      </c>
      <c r="BF446" s="63" t="e">
        <f>IF(ISNUMBER(INDEX(Данные!$I$1:$IX$303,Данные!$A108,BF$642)),INDEX(Данные!$I$1:$IX$303,Данные!$A108,BF$642)-Данные!$G108-BF$643+IF($F$8="Использовать поправку",BT446,0),#N/A)</f>
        <v>#N/A</v>
      </c>
      <c r="BG446" s="64" t="e">
        <f>IF(ISNUMBER(INDEX(Данные!$I$1:$IX$303,Данные!$A108,BG$642)),INDEX(Данные!$I$1:$IX$303,Данные!$A108,BG$642)-Данные!$H108-BG$643+IF($F$8="Использовать поправку",BU446,0),#N/A)</f>
        <v>#N/A</v>
      </c>
      <c r="BH446" s="62" t="str">
        <f t="shared" si="830"/>
        <v/>
      </c>
      <c r="BI446" s="63" t="e">
        <f>IF(ISNUMBER(INDEX(Данные!$I$1:$IX$303,Данные!$A108,BI$642)),INDEX(Данные!$I$1:$IX$303,Данные!$A108,BI$642)-Данные!$G108-BI$643+IF($F$9="Использовать поправку",BT446,0),#N/A)</f>
        <v>#N/A</v>
      </c>
      <c r="BJ446" s="64" t="e">
        <f>IF(ISNUMBER(INDEX(Данные!$I$1:$IX$303,Данные!$A108,BJ$642)),INDEX(Данные!$I$1:$IX$303,Данные!$A108,BJ$642)-Данные!$H108-BJ$643+IF($F$9="Использовать поправку",BU446,0),#N/A)</f>
        <v>#N/A</v>
      </c>
      <c r="BK446" s="62" t="str">
        <f t="shared" si="831"/>
        <v/>
      </c>
      <c r="BL446" s="63" t="e">
        <f>IF(ISNUMBER(INDEX(Данные!$I$1:$IX$303,Данные!$A108,BL$642)),INDEX(Данные!$I$1:$IX$303,Данные!$A108,BL$642)-Данные!$G108-BL$643+IF($F$10="Использовать поправку",BT446,0),#N/A)</f>
        <v>#N/A</v>
      </c>
      <c r="BM446" s="64" t="e">
        <f>IF(ISNUMBER(INDEX(Данные!$I$1:$IX$303,Данные!$A108,BM$642)),INDEX(Данные!$I$1:$IX$303,Данные!$A108,BM$642)-Данные!$H108-BM$643+IF($F$10="Использовать поправку",BU446,0),#N/A)</f>
        <v>#N/A</v>
      </c>
      <c r="BN446" s="62" t="str">
        <f t="shared" si="832"/>
        <v/>
      </c>
      <c r="BO446" s="63" t="e">
        <f>IF(ISNUMBER(INDEX(Данные!$I$1:$IX$303,Данные!$A108,BO$642)),INDEX(Данные!$I$1:$IX$303,Данные!$A108,BO$642)-Данные!$G108-BO$643+IF($F$11="Использовать поправку",BT446,0),#N/A)</f>
        <v>#N/A</v>
      </c>
      <c r="BP446" s="64" t="e">
        <f>IF(ISNUMBER(INDEX(Данные!$I$1:$IX$303,Данные!$A108,BP$642)),INDEX(Данные!$I$1:$IX$303,Данные!$A108,BP$642)-Данные!$H108-BP$643+IF($F$11="Использовать поправку",BU446,0),#N/A)</f>
        <v>#N/A</v>
      </c>
      <c r="BQ446" s="62" t="str">
        <f t="shared" si="833"/>
        <v/>
      </c>
      <c r="BR446" s="63" t="e">
        <f>IF(ISNUMBER(INDEX(Данные!$I$1:$IX$303,Данные!$A108,BR$642)),INDEX(Данные!$I$1:$IX$303,Данные!$A108,BR$642)-Данные!$G108-BR$643+IF($F$12="Использовать поправку",BT446,0),#N/A)</f>
        <v>#N/A</v>
      </c>
      <c r="BS446" s="64" t="e">
        <f>IF(ISNUMBER(INDEX(Данные!$I$1:$IX$303,Данные!$A108,BS$642)),INDEX(Данные!$I$1:$IX$303,Данные!$A108,BS$642)-Данные!$H108-BS$643+IF($F$12="Использовать поправку",BU446,0),#N/A)</f>
        <v>#N/A</v>
      </c>
      <c r="BT446" s="100" t="e">
        <f>INDEX(Данные!$I$1:$IX$303,Данные!$A108,BT$642+8)-INDEX(Данные!$I$1:$IX$303,Данные!$A108,BT$643+8)</f>
        <v>#VALUE!</v>
      </c>
      <c r="BU446" s="101" t="e">
        <f>INDEX(Данные!$I$1:$IX$303,Данные!$A108,BU$642+9)-INDEX(Данные!$I$1:$IX$303,Данные!$A108,BU$643+9)</f>
        <v>#VALUE!</v>
      </c>
    </row>
    <row r="447" spans="7:73" s="88" customFormat="1" x14ac:dyDescent="0.25">
      <c r="G447" s="61">
        <v>53</v>
      </c>
      <c r="H447" s="62" t="str">
        <f t="shared" si="834"/>
        <v/>
      </c>
      <c r="I447" s="63" t="e">
        <f>IF(ISNUMBER(INDEX(Данные!$I$1:$IX$303,Данные!$A109,I$642)),INDEX(Данные!$I$1:$IX$303,Данные!$A109,I$642)-Данные!$E109+IF($F$3="Использовать поправку",AL447,0),#N/A)</f>
        <v>#N/A</v>
      </c>
      <c r="J447" s="64" t="e">
        <f>IF(ISNUMBER(INDEX(Данные!$I$1:$IX$303,Данные!$A109,J$642)),INDEX(Данные!$I$1:$IX$303,Данные!$A109,J$642)-Данные!$F109+IF($F$3="Использовать поправку",AM447,0),#N/A)</f>
        <v>#N/A</v>
      </c>
      <c r="K447" s="62" t="str">
        <f t="shared" si="835"/>
        <v/>
      </c>
      <c r="L447" s="63" t="e">
        <f>IF(ISNUMBER(INDEX(Данные!$I$1:$IX$303,Данные!$A109,L$642)),INDEX(Данные!$I$1:$IX$303,Данные!$A109,L$642)-Данные!$E109+IF($F$4="Использовать поправку",AL447,0),#N/A)</f>
        <v>#N/A</v>
      </c>
      <c r="M447" s="64" t="e">
        <f>IF(ISNUMBER(INDEX(Данные!$I$1:$IX$303,Данные!$A109,M$642)),INDEX(Данные!$I$1:$IX$303,Данные!$A109,M$642)-Данные!$F109+IF($F$4="Использовать поправку",AM447,0),#N/A)</f>
        <v>#N/A</v>
      </c>
      <c r="N447" s="62" t="str">
        <f t="shared" si="836"/>
        <v/>
      </c>
      <c r="O447" s="63" t="e">
        <f>IF(ISNUMBER(INDEX(Данные!$I$1:$IX$303,Данные!$A109,O$642)),INDEX(Данные!$I$1:$IX$303,Данные!$A109,O$642)-Данные!$E109+IF($F$5="Использовать поправку",AL447,0),#N/A)</f>
        <v>#N/A</v>
      </c>
      <c r="P447" s="64" t="e">
        <f>IF(ISNUMBER(INDEX(Данные!$I$1:$IX$303,Данные!$A109,P$642)),INDEX(Данные!$I$1:$IX$303,Данные!$A109,P$642)-Данные!$F109+IF($F$5="Использовать поправку",AM447,0),#N/A)</f>
        <v>#N/A</v>
      </c>
      <c r="Q447" s="62" t="str">
        <f t="shared" si="837"/>
        <v/>
      </c>
      <c r="R447" s="63" t="e">
        <f>IF(ISNUMBER(INDEX(Данные!$I$1:$IX$303,Данные!$A109,R$642)),INDEX(Данные!$I$1:$IX$303,Данные!$A109,R$642)-Данные!$E109+IF($F$6="Использовать поправку",AL447,0),#N/A)</f>
        <v>#N/A</v>
      </c>
      <c r="S447" s="64" t="e">
        <f>IF(ISNUMBER(INDEX(Данные!$I$1:$IX$303,Данные!$A109,S$642)),INDEX(Данные!$I$1:$IX$303,Данные!$A109,S$642)-Данные!$F109+IF($F$6="Использовать поправку",AM447,0),#N/A)</f>
        <v>#N/A</v>
      </c>
      <c r="T447" s="62" t="str">
        <f t="shared" si="838"/>
        <v/>
      </c>
      <c r="U447" s="63" t="e">
        <f>IF(ISNUMBER(INDEX(Данные!$I$1:$IX$303,Данные!$A109,U$642)),INDEX(Данные!$I$1:$IX$303,Данные!$A109,U$642)-Данные!$E109+IF($F$7="Использовать поправку",AL447,0),#N/A)</f>
        <v>#N/A</v>
      </c>
      <c r="V447" s="64" t="e">
        <f>IF(ISNUMBER(INDEX(Данные!$I$1:$IX$303,Данные!$A109,V$642)),INDEX(Данные!$I$1:$IX$303,Данные!$A109,V$642)-Данные!$F109+IF($F$7="Использовать поправку",AM447,0),#N/A)</f>
        <v>#N/A</v>
      </c>
      <c r="W447" s="62" t="str">
        <f t="shared" si="839"/>
        <v/>
      </c>
      <c r="X447" s="63" t="e">
        <f>IF(ISNUMBER(INDEX(Данные!$I$1:$IX$303,Данные!$A109,X$642)),INDEX(Данные!$I$1:$IX$303,Данные!$A109,X$642)-Данные!$E109+IF($F$8="Использовать поправку",AL447,0),#N/A)</f>
        <v>#N/A</v>
      </c>
      <c r="Y447" s="64" t="e">
        <f>IF(ISNUMBER(INDEX(Данные!$I$1:$IX$303,Данные!$A109,Y$642)),INDEX(Данные!$I$1:$IX$303,Данные!$A109,Y$642)-Данные!$F109+IF($F$8="Использовать поправку",AM447,0),#N/A)</f>
        <v>#N/A</v>
      </c>
      <c r="Z447" s="62" t="str">
        <f t="shared" si="840"/>
        <v/>
      </c>
      <c r="AA447" s="63" t="e">
        <f>IF(ISNUMBER(INDEX(Данные!$I$1:$IX$303,Данные!$A109,AA$642)),INDEX(Данные!$I$1:$IX$303,Данные!$A109,AA$642)-Данные!$E109+IF($F$9="Использовать поправку",AL447,0),#N/A)</f>
        <v>#N/A</v>
      </c>
      <c r="AB447" s="64" t="e">
        <f>IF(ISNUMBER(INDEX(Данные!$I$1:$IX$303,Данные!$A109,AB$642)),INDEX(Данные!$I$1:$IX$303,Данные!$A109,AB$642)-Данные!$F109+IF($F$9="Использовать поправку",AM447,0),#N/A)</f>
        <v>#N/A</v>
      </c>
      <c r="AC447" s="62" t="str">
        <f t="shared" si="841"/>
        <v/>
      </c>
      <c r="AD447" s="63" t="e">
        <f>IF(ISNUMBER(INDEX(Данные!$I$1:$IX$303,Данные!$A109,AD$642)),INDEX(Данные!$I$1:$IX$303,Данные!$A109,AD$642)-Данные!$E109+IF($F$10="Использовать поправку",AL447,0),#N/A)</f>
        <v>#N/A</v>
      </c>
      <c r="AE447" s="64" t="e">
        <f>IF(ISNUMBER(INDEX(Данные!$I$1:$IX$303,Данные!$A109,AE$642)),INDEX(Данные!$I$1:$IX$303,Данные!$A109,AE$642)-Данные!$F109+IF($F$10="Использовать поправку",AM447,0),#N/A)</f>
        <v>#N/A</v>
      </c>
      <c r="AF447" s="62" t="str">
        <f t="shared" si="842"/>
        <v/>
      </c>
      <c r="AG447" s="63" t="e">
        <f>IF(ISNUMBER(INDEX(Данные!$I$1:$IX$303,Данные!$A109,AG$642)),INDEX(Данные!$I$1:$IX$303,Данные!$A109,AG$642)-Данные!$E109+IF($F$11="Использовать поправку",AL447,0),#N/A)</f>
        <v>#N/A</v>
      </c>
      <c r="AH447" s="64" t="e">
        <f>IF(ISNUMBER(INDEX(Данные!$I$1:$IX$303,Данные!$A109,AH$642)),INDEX(Данные!$I$1:$IX$303,Данные!$A109,AH$642)-Данные!$F109+IF($F$11="Использовать поправку",AM447,0),#N/A)</f>
        <v>#N/A</v>
      </c>
      <c r="AI447" s="62" t="str">
        <f t="shared" si="843"/>
        <v/>
      </c>
      <c r="AJ447" s="63" t="e">
        <f>IF(ISNUMBER(INDEX(Данные!$I$1:$IX$303,Данные!$A109,AJ$642)),INDEX(Данные!$I$1:$IX$303,Данные!$A109,AJ$642)-Данные!$E109+IF($F$12="Использовать поправку",AL447,0),#N/A)</f>
        <v>#N/A</v>
      </c>
      <c r="AK447" s="96" t="e">
        <f>IF(ISNUMBER(INDEX(Данные!$I$1:$IX$303,Данные!$A109,AK$642)),INDEX(Данные!$I$1:$IX$303,Данные!$A109,AK$642)-Данные!$F109+IF($F$12="Использовать поправку",AM447,0),#N/A)</f>
        <v>#N/A</v>
      </c>
      <c r="AL447" s="100" t="e">
        <f>INDEX(Данные!$I$1:$IX$303,Данные!$A109,AL$642+4)-INDEX(Данные!$I$1:$IX$303,Данные!$A109,AL$643+4)</f>
        <v>#VALUE!</v>
      </c>
      <c r="AM447" s="101" t="e">
        <f>INDEX(Данные!$I$1:$IX$303,Данные!$A109,AM$642+5)-INDEX(Данные!$I$1:$IX$303,Данные!$A109,AM$643+5)</f>
        <v>#VALUE!</v>
      </c>
      <c r="AO447" s="61">
        <v>53</v>
      </c>
      <c r="AP447" s="62" t="str">
        <f t="shared" si="824"/>
        <v/>
      </c>
      <c r="AQ447" s="63" t="e">
        <f>IF(ISNUMBER(INDEX(Данные!$I$1:$IX$303,Данные!$A109,AQ$642)),INDEX(Данные!$I$1:$IX$303,Данные!$A109,AQ$642)-Данные!$G109-AQ$643+IF($F$3="Использовать поправку",BT447,0),#N/A)</f>
        <v>#N/A</v>
      </c>
      <c r="AR447" s="64" t="e">
        <f>IF(ISNUMBER(INDEX(Данные!$I$1:$IX$303,Данные!$A109,AR$642)),INDEX(Данные!$I$1:$IX$303,Данные!$A109,AR$642)-Данные!$H109-AR$643+IF($F$3="Использовать поправку",BU447,0),#N/A)</f>
        <v>#N/A</v>
      </c>
      <c r="AS447" s="62" t="str">
        <f t="shared" si="825"/>
        <v/>
      </c>
      <c r="AT447" s="63" t="e">
        <f>IF(ISNUMBER(INDEX(Данные!$I$1:$IX$303,Данные!$A109,AT$642)),INDEX(Данные!$I$1:$IX$303,Данные!$A109,AT$642)-Данные!$G109-AT$643+IF($F$4="Использовать поправку",BT447,0),#N/A)</f>
        <v>#N/A</v>
      </c>
      <c r="AU447" s="64" t="e">
        <f>IF(ISNUMBER(INDEX(Данные!$I$1:$IX$303,Данные!$A109,AU$642)),INDEX(Данные!$I$1:$IX$303,Данные!$A109,AU$642)-Данные!$H109-AU$643+IF($F$4="Использовать поправку",BU447,0),#N/A)</f>
        <v>#N/A</v>
      </c>
      <c r="AV447" s="62" t="str">
        <f t="shared" si="826"/>
        <v/>
      </c>
      <c r="AW447" s="63" t="e">
        <f>IF(ISNUMBER(INDEX(Данные!$I$1:$IX$303,Данные!$A109,AW$642)),INDEX(Данные!$I$1:$IX$303,Данные!$A109,AW$642)-Данные!$G109-AW$643+IF($F$5="Использовать поправку",BT447,0),#N/A)</f>
        <v>#N/A</v>
      </c>
      <c r="AX447" s="64" t="e">
        <f>IF(ISNUMBER(INDEX(Данные!$I$1:$IX$303,Данные!$A109,AX$642)),INDEX(Данные!$I$1:$IX$303,Данные!$A109,AX$642)-Данные!$H109-AX$643+IF($F$5="Использовать поправку",BU447,0),#N/A)</f>
        <v>#N/A</v>
      </c>
      <c r="AY447" s="62" t="str">
        <f t="shared" si="827"/>
        <v/>
      </c>
      <c r="AZ447" s="63" t="e">
        <f>IF(ISNUMBER(INDEX(Данные!$I$1:$IX$303,Данные!$A109,AZ$642)),INDEX(Данные!$I$1:$IX$303,Данные!$A109,AZ$642)-Данные!$G109-AZ$643+IF($F$6="Использовать поправку",BT447,0),#N/A)</f>
        <v>#N/A</v>
      </c>
      <c r="BA447" s="64" t="e">
        <f>IF(ISNUMBER(INDEX(Данные!$I$1:$IX$303,Данные!$A109,BA$642)),INDEX(Данные!$I$1:$IX$303,Данные!$A109,BA$642)-Данные!$H109-BA$643+IF($F$6="Использовать поправку",BU447,0),#N/A)</f>
        <v>#N/A</v>
      </c>
      <c r="BB447" s="62" t="str">
        <f t="shared" si="828"/>
        <v/>
      </c>
      <c r="BC447" s="63" t="e">
        <f>IF(ISNUMBER(INDEX(Данные!$I$1:$IX$303,Данные!$A109,BC$642)),INDEX(Данные!$I$1:$IX$303,Данные!$A109,BC$642)-Данные!$G109-BC$643+IF($F$7="Использовать поправку",BT447,0),#N/A)</f>
        <v>#N/A</v>
      </c>
      <c r="BD447" s="64" t="e">
        <f>IF(ISNUMBER(INDEX(Данные!$I$1:$IX$303,Данные!$A109,BD$642)),INDEX(Данные!$I$1:$IX$303,Данные!$A109,BD$642)-Данные!$H109-BD$643+IF($F$7="Использовать поправку",BU447,0),#N/A)</f>
        <v>#N/A</v>
      </c>
      <c r="BE447" s="62" t="str">
        <f t="shared" si="829"/>
        <v/>
      </c>
      <c r="BF447" s="63" t="e">
        <f>IF(ISNUMBER(INDEX(Данные!$I$1:$IX$303,Данные!$A109,BF$642)),INDEX(Данные!$I$1:$IX$303,Данные!$A109,BF$642)-Данные!$G109-BF$643+IF($F$8="Использовать поправку",BT447,0),#N/A)</f>
        <v>#N/A</v>
      </c>
      <c r="BG447" s="64" t="e">
        <f>IF(ISNUMBER(INDEX(Данные!$I$1:$IX$303,Данные!$A109,BG$642)),INDEX(Данные!$I$1:$IX$303,Данные!$A109,BG$642)-Данные!$H109-BG$643+IF($F$8="Использовать поправку",BU447,0),#N/A)</f>
        <v>#N/A</v>
      </c>
      <c r="BH447" s="62" t="str">
        <f t="shared" si="830"/>
        <v/>
      </c>
      <c r="BI447" s="63" t="e">
        <f>IF(ISNUMBER(INDEX(Данные!$I$1:$IX$303,Данные!$A109,BI$642)),INDEX(Данные!$I$1:$IX$303,Данные!$A109,BI$642)-Данные!$G109-BI$643+IF($F$9="Использовать поправку",BT447,0),#N/A)</f>
        <v>#N/A</v>
      </c>
      <c r="BJ447" s="64" t="e">
        <f>IF(ISNUMBER(INDEX(Данные!$I$1:$IX$303,Данные!$A109,BJ$642)),INDEX(Данные!$I$1:$IX$303,Данные!$A109,BJ$642)-Данные!$H109-BJ$643+IF($F$9="Использовать поправку",BU447,0),#N/A)</f>
        <v>#N/A</v>
      </c>
      <c r="BK447" s="62" t="str">
        <f t="shared" si="831"/>
        <v/>
      </c>
      <c r="BL447" s="63" t="e">
        <f>IF(ISNUMBER(INDEX(Данные!$I$1:$IX$303,Данные!$A109,BL$642)),INDEX(Данные!$I$1:$IX$303,Данные!$A109,BL$642)-Данные!$G109-BL$643+IF($F$10="Использовать поправку",BT447,0),#N/A)</f>
        <v>#N/A</v>
      </c>
      <c r="BM447" s="64" t="e">
        <f>IF(ISNUMBER(INDEX(Данные!$I$1:$IX$303,Данные!$A109,BM$642)),INDEX(Данные!$I$1:$IX$303,Данные!$A109,BM$642)-Данные!$H109-BM$643+IF($F$10="Использовать поправку",BU447,0),#N/A)</f>
        <v>#N/A</v>
      </c>
      <c r="BN447" s="62" t="str">
        <f t="shared" si="832"/>
        <v/>
      </c>
      <c r="BO447" s="63" t="e">
        <f>IF(ISNUMBER(INDEX(Данные!$I$1:$IX$303,Данные!$A109,BO$642)),INDEX(Данные!$I$1:$IX$303,Данные!$A109,BO$642)-Данные!$G109-BO$643+IF($F$11="Использовать поправку",BT447,0),#N/A)</f>
        <v>#N/A</v>
      </c>
      <c r="BP447" s="64" t="e">
        <f>IF(ISNUMBER(INDEX(Данные!$I$1:$IX$303,Данные!$A109,BP$642)),INDEX(Данные!$I$1:$IX$303,Данные!$A109,BP$642)-Данные!$H109-BP$643+IF($F$11="Использовать поправку",BU447,0),#N/A)</f>
        <v>#N/A</v>
      </c>
      <c r="BQ447" s="62" t="str">
        <f t="shared" si="833"/>
        <v/>
      </c>
      <c r="BR447" s="63" t="e">
        <f>IF(ISNUMBER(INDEX(Данные!$I$1:$IX$303,Данные!$A109,BR$642)),INDEX(Данные!$I$1:$IX$303,Данные!$A109,BR$642)-Данные!$G109-BR$643+IF($F$12="Использовать поправку",BT447,0),#N/A)</f>
        <v>#N/A</v>
      </c>
      <c r="BS447" s="64" t="e">
        <f>IF(ISNUMBER(INDEX(Данные!$I$1:$IX$303,Данные!$A109,BS$642)),INDEX(Данные!$I$1:$IX$303,Данные!$A109,BS$642)-Данные!$H109-BS$643+IF($F$12="Использовать поправку",BU447,0),#N/A)</f>
        <v>#N/A</v>
      </c>
      <c r="BT447" s="100" t="e">
        <f>INDEX(Данные!$I$1:$IX$303,Данные!$A109,BT$642+8)-INDEX(Данные!$I$1:$IX$303,Данные!$A109,BT$643+8)</f>
        <v>#VALUE!</v>
      </c>
      <c r="BU447" s="101" t="e">
        <f>INDEX(Данные!$I$1:$IX$303,Данные!$A109,BU$642+9)-INDEX(Данные!$I$1:$IX$303,Данные!$A109,BU$643+9)</f>
        <v>#VALUE!</v>
      </c>
    </row>
    <row r="448" spans="7:73" s="88" customFormat="1" x14ac:dyDescent="0.25">
      <c r="G448" s="61">
        <v>53.5</v>
      </c>
      <c r="H448" s="62" t="str">
        <f t="shared" si="834"/>
        <v/>
      </c>
      <c r="I448" s="63" t="e">
        <f>IF(ISNUMBER(INDEX(Данные!$I$1:$IX$303,Данные!$A110,I$642)),INDEX(Данные!$I$1:$IX$303,Данные!$A110,I$642)-Данные!$E110+IF($F$3="Использовать поправку",AL448,0),#N/A)</f>
        <v>#N/A</v>
      </c>
      <c r="J448" s="64" t="e">
        <f>IF(ISNUMBER(INDEX(Данные!$I$1:$IX$303,Данные!$A110,J$642)),INDEX(Данные!$I$1:$IX$303,Данные!$A110,J$642)-Данные!$F110+IF($F$3="Использовать поправку",AM448,0),#N/A)</f>
        <v>#N/A</v>
      </c>
      <c r="K448" s="62" t="str">
        <f t="shared" si="835"/>
        <v/>
      </c>
      <c r="L448" s="63" t="e">
        <f>IF(ISNUMBER(INDEX(Данные!$I$1:$IX$303,Данные!$A110,L$642)),INDEX(Данные!$I$1:$IX$303,Данные!$A110,L$642)-Данные!$E110+IF($F$4="Использовать поправку",AL448,0),#N/A)</f>
        <v>#N/A</v>
      </c>
      <c r="M448" s="64" t="e">
        <f>IF(ISNUMBER(INDEX(Данные!$I$1:$IX$303,Данные!$A110,M$642)),INDEX(Данные!$I$1:$IX$303,Данные!$A110,M$642)-Данные!$F110+IF($F$4="Использовать поправку",AM448,0),#N/A)</f>
        <v>#N/A</v>
      </c>
      <c r="N448" s="62" t="str">
        <f t="shared" si="836"/>
        <v/>
      </c>
      <c r="O448" s="63" t="e">
        <f>IF(ISNUMBER(INDEX(Данные!$I$1:$IX$303,Данные!$A110,O$642)),INDEX(Данные!$I$1:$IX$303,Данные!$A110,O$642)-Данные!$E110+IF($F$5="Использовать поправку",AL448,0),#N/A)</f>
        <v>#N/A</v>
      </c>
      <c r="P448" s="64" t="e">
        <f>IF(ISNUMBER(INDEX(Данные!$I$1:$IX$303,Данные!$A110,P$642)),INDEX(Данные!$I$1:$IX$303,Данные!$A110,P$642)-Данные!$F110+IF($F$5="Использовать поправку",AM448,0),#N/A)</f>
        <v>#N/A</v>
      </c>
      <c r="Q448" s="62" t="str">
        <f t="shared" si="837"/>
        <v/>
      </c>
      <c r="R448" s="63" t="e">
        <f>IF(ISNUMBER(INDEX(Данные!$I$1:$IX$303,Данные!$A110,R$642)),INDEX(Данные!$I$1:$IX$303,Данные!$A110,R$642)-Данные!$E110+IF($F$6="Использовать поправку",AL448,0),#N/A)</f>
        <v>#N/A</v>
      </c>
      <c r="S448" s="64" t="e">
        <f>IF(ISNUMBER(INDEX(Данные!$I$1:$IX$303,Данные!$A110,S$642)),INDEX(Данные!$I$1:$IX$303,Данные!$A110,S$642)-Данные!$F110+IF($F$6="Использовать поправку",AM448,0),#N/A)</f>
        <v>#N/A</v>
      </c>
      <c r="T448" s="62" t="str">
        <f t="shared" si="838"/>
        <v/>
      </c>
      <c r="U448" s="63" t="e">
        <f>IF(ISNUMBER(INDEX(Данные!$I$1:$IX$303,Данные!$A110,U$642)),INDEX(Данные!$I$1:$IX$303,Данные!$A110,U$642)-Данные!$E110+IF($F$7="Использовать поправку",AL448,0),#N/A)</f>
        <v>#N/A</v>
      </c>
      <c r="V448" s="64" t="e">
        <f>IF(ISNUMBER(INDEX(Данные!$I$1:$IX$303,Данные!$A110,V$642)),INDEX(Данные!$I$1:$IX$303,Данные!$A110,V$642)-Данные!$F110+IF($F$7="Использовать поправку",AM448,0),#N/A)</f>
        <v>#N/A</v>
      </c>
      <c r="W448" s="62" t="str">
        <f t="shared" si="839"/>
        <v/>
      </c>
      <c r="X448" s="63" t="e">
        <f>IF(ISNUMBER(INDEX(Данные!$I$1:$IX$303,Данные!$A110,X$642)),INDEX(Данные!$I$1:$IX$303,Данные!$A110,X$642)-Данные!$E110+IF($F$8="Использовать поправку",AL448,0),#N/A)</f>
        <v>#N/A</v>
      </c>
      <c r="Y448" s="64" t="e">
        <f>IF(ISNUMBER(INDEX(Данные!$I$1:$IX$303,Данные!$A110,Y$642)),INDEX(Данные!$I$1:$IX$303,Данные!$A110,Y$642)-Данные!$F110+IF($F$8="Использовать поправку",AM448,0),#N/A)</f>
        <v>#N/A</v>
      </c>
      <c r="Z448" s="62" t="str">
        <f t="shared" si="840"/>
        <v/>
      </c>
      <c r="AA448" s="63" t="e">
        <f>IF(ISNUMBER(INDEX(Данные!$I$1:$IX$303,Данные!$A110,AA$642)),INDEX(Данные!$I$1:$IX$303,Данные!$A110,AA$642)-Данные!$E110+IF($F$9="Использовать поправку",AL448,0),#N/A)</f>
        <v>#N/A</v>
      </c>
      <c r="AB448" s="64" t="e">
        <f>IF(ISNUMBER(INDEX(Данные!$I$1:$IX$303,Данные!$A110,AB$642)),INDEX(Данные!$I$1:$IX$303,Данные!$A110,AB$642)-Данные!$F110+IF($F$9="Использовать поправку",AM448,0),#N/A)</f>
        <v>#N/A</v>
      </c>
      <c r="AC448" s="62" t="str">
        <f t="shared" si="841"/>
        <v/>
      </c>
      <c r="AD448" s="63" t="e">
        <f>IF(ISNUMBER(INDEX(Данные!$I$1:$IX$303,Данные!$A110,AD$642)),INDEX(Данные!$I$1:$IX$303,Данные!$A110,AD$642)-Данные!$E110+IF($F$10="Использовать поправку",AL448,0),#N/A)</f>
        <v>#N/A</v>
      </c>
      <c r="AE448" s="64" t="e">
        <f>IF(ISNUMBER(INDEX(Данные!$I$1:$IX$303,Данные!$A110,AE$642)),INDEX(Данные!$I$1:$IX$303,Данные!$A110,AE$642)-Данные!$F110+IF($F$10="Использовать поправку",AM448,0),#N/A)</f>
        <v>#N/A</v>
      </c>
      <c r="AF448" s="62" t="str">
        <f t="shared" si="842"/>
        <v/>
      </c>
      <c r="AG448" s="63" t="e">
        <f>IF(ISNUMBER(INDEX(Данные!$I$1:$IX$303,Данные!$A110,AG$642)),INDEX(Данные!$I$1:$IX$303,Данные!$A110,AG$642)-Данные!$E110+IF($F$11="Использовать поправку",AL448,0),#N/A)</f>
        <v>#N/A</v>
      </c>
      <c r="AH448" s="64" t="e">
        <f>IF(ISNUMBER(INDEX(Данные!$I$1:$IX$303,Данные!$A110,AH$642)),INDEX(Данные!$I$1:$IX$303,Данные!$A110,AH$642)-Данные!$F110+IF($F$11="Использовать поправку",AM448,0),#N/A)</f>
        <v>#N/A</v>
      </c>
      <c r="AI448" s="62" t="str">
        <f t="shared" si="843"/>
        <v/>
      </c>
      <c r="AJ448" s="63" t="e">
        <f>IF(ISNUMBER(INDEX(Данные!$I$1:$IX$303,Данные!$A110,AJ$642)),INDEX(Данные!$I$1:$IX$303,Данные!$A110,AJ$642)-Данные!$E110+IF($F$12="Использовать поправку",AL448,0),#N/A)</f>
        <v>#N/A</v>
      </c>
      <c r="AK448" s="96" t="e">
        <f>IF(ISNUMBER(INDEX(Данные!$I$1:$IX$303,Данные!$A110,AK$642)),INDEX(Данные!$I$1:$IX$303,Данные!$A110,AK$642)-Данные!$F110+IF($F$12="Использовать поправку",AM448,0),#N/A)</f>
        <v>#N/A</v>
      </c>
      <c r="AL448" s="100" t="e">
        <f>INDEX(Данные!$I$1:$IX$303,Данные!$A110,AL$642+4)-INDEX(Данные!$I$1:$IX$303,Данные!$A110,AL$643+4)</f>
        <v>#VALUE!</v>
      </c>
      <c r="AM448" s="101" t="e">
        <f>INDEX(Данные!$I$1:$IX$303,Данные!$A110,AM$642+5)-INDEX(Данные!$I$1:$IX$303,Данные!$A110,AM$643+5)</f>
        <v>#VALUE!</v>
      </c>
      <c r="AO448" s="61">
        <v>53.5</v>
      </c>
      <c r="AP448" s="62" t="str">
        <f t="shared" si="824"/>
        <v/>
      </c>
      <c r="AQ448" s="63" t="e">
        <f>IF(ISNUMBER(INDEX(Данные!$I$1:$IX$303,Данные!$A110,AQ$642)),INDEX(Данные!$I$1:$IX$303,Данные!$A110,AQ$642)-Данные!$G110-AQ$643+IF($F$3="Использовать поправку",BT448,0),#N/A)</f>
        <v>#N/A</v>
      </c>
      <c r="AR448" s="64" t="e">
        <f>IF(ISNUMBER(INDEX(Данные!$I$1:$IX$303,Данные!$A110,AR$642)),INDEX(Данные!$I$1:$IX$303,Данные!$A110,AR$642)-Данные!$H110-AR$643+IF($F$3="Использовать поправку",BU448,0),#N/A)</f>
        <v>#N/A</v>
      </c>
      <c r="AS448" s="62" t="str">
        <f t="shared" si="825"/>
        <v/>
      </c>
      <c r="AT448" s="63" t="e">
        <f>IF(ISNUMBER(INDEX(Данные!$I$1:$IX$303,Данные!$A110,AT$642)),INDEX(Данные!$I$1:$IX$303,Данные!$A110,AT$642)-Данные!$G110-AT$643+IF($F$4="Использовать поправку",BT448,0),#N/A)</f>
        <v>#N/A</v>
      </c>
      <c r="AU448" s="64" t="e">
        <f>IF(ISNUMBER(INDEX(Данные!$I$1:$IX$303,Данные!$A110,AU$642)),INDEX(Данные!$I$1:$IX$303,Данные!$A110,AU$642)-Данные!$H110-AU$643+IF($F$4="Использовать поправку",BU448,0),#N/A)</f>
        <v>#N/A</v>
      </c>
      <c r="AV448" s="62" t="str">
        <f t="shared" si="826"/>
        <v/>
      </c>
      <c r="AW448" s="63" t="e">
        <f>IF(ISNUMBER(INDEX(Данные!$I$1:$IX$303,Данные!$A110,AW$642)),INDEX(Данные!$I$1:$IX$303,Данные!$A110,AW$642)-Данные!$G110-AW$643+IF($F$5="Использовать поправку",BT448,0),#N/A)</f>
        <v>#N/A</v>
      </c>
      <c r="AX448" s="64" t="e">
        <f>IF(ISNUMBER(INDEX(Данные!$I$1:$IX$303,Данные!$A110,AX$642)),INDEX(Данные!$I$1:$IX$303,Данные!$A110,AX$642)-Данные!$H110-AX$643+IF($F$5="Использовать поправку",BU448,0),#N/A)</f>
        <v>#N/A</v>
      </c>
      <c r="AY448" s="62" t="str">
        <f t="shared" si="827"/>
        <v/>
      </c>
      <c r="AZ448" s="63" t="e">
        <f>IF(ISNUMBER(INDEX(Данные!$I$1:$IX$303,Данные!$A110,AZ$642)),INDEX(Данные!$I$1:$IX$303,Данные!$A110,AZ$642)-Данные!$G110-AZ$643+IF($F$6="Использовать поправку",BT448,0),#N/A)</f>
        <v>#N/A</v>
      </c>
      <c r="BA448" s="64" t="e">
        <f>IF(ISNUMBER(INDEX(Данные!$I$1:$IX$303,Данные!$A110,BA$642)),INDEX(Данные!$I$1:$IX$303,Данные!$A110,BA$642)-Данные!$H110-BA$643+IF($F$6="Использовать поправку",BU448,0),#N/A)</f>
        <v>#N/A</v>
      </c>
      <c r="BB448" s="62" t="str">
        <f t="shared" si="828"/>
        <v/>
      </c>
      <c r="BC448" s="63" t="e">
        <f>IF(ISNUMBER(INDEX(Данные!$I$1:$IX$303,Данные!$A110,BC$642)),INDEX(Данные!$I$1:$IX$303,Данные!$A110,BC$642)-Данные!$G110-BC$643+IF($F$7="Использовать поправку",BT448,0),#N/A)</f>
        <v>#N/A</v>
      </c>
      <c r="BD448" s="64" t="e">
        <f>IF(ISNUMBER(INDEX(Данные!$I$1:$IX$303,Данные!$A110,BD$642)),INDEX(Данные!$I$1:$IX$303,Данные!$A110,BD$642)-Данные!$H110-BD$643+IF($F$7="Использовать поправку",BU448,0),#N/A)</f>
        <v>#N/A</v>
      </c>
      <c r="BE448" s="62" t="str">
        <f t="shared" si="829"/>
        <v/>
      </c>
      <c r="BF448" s="63" t="e">
        <f>IF(ISNUMBER(INDEX(Данные!$I$1:$IX$303,Данные!$A110,BF$642)),INDEX(Данные!$I$1:$IX$303,Данные!$A110,BF$642)-Данные!$G110-BF$643+IF($F$8="Использовать поправку",BT448,0),#N/A)</f>
        <v>#N/A</v>
      </c>
      <c r="BG448" s="64" t="e">
        <f>IF(ISNUMBER(INDEX(Данные!$I$1:$IX$303,Данные!$A110,BG$642)),INDEX(Данные!$I$1:$IX$303,Данные!$A110,BG$642)-Данные!$H110-BG$643+IF($F$8="Использовать поправку",BU448,0),#N/A)</f>
        <v>#N/A</v>
      </c>
      <c r="BH448" s="62" t="str">
        <f t="shared" si="830"/>
        <v/>
      </c>
      <c r="BI448" s="63" t="e">
        <f>IF(ISNUMBER(INDEX(Данные!$I$1:$IX$303,Данные!$A110,BI$642)),INDEX(Данные!$I$1:$IX$303,Данные!$A110,BI$642)-Данные!$G110-BI$643+IF($F$9="Использовать поправку",BT448,0),#N/A)</f>
        <v>#N/A</v>
      </c>
      <c r="BJ448" s="64" t="e">
        <f>IF(ISNUMBER(INDEX(Данные!$I$1:$IX$303,Данные!$A110,BJ$642)),INDEX(Данные!$I$1:$IX$303,Данные!$A110,BJ$642)-Данные!$H110-BJ$643+IF($F$9="Использовать поправку",BU448,0),#N/A)</f>
        <v>#N/A</v>
      </c>
      <c r="BK448" s="62" t="str">
        <f t="shared" si="831"/>
        <v/>
      </c>
      <c r="BL448" s="63" t="e">
        <f>IF(ISNUMBER(INDEX(Данные!$I$1:$IX$303,Данные!$A110,BL$642)),INDEX(Данные!$I$1:$IX$303,Данные!$A110,BL$642)-Данные!$G110-BL$643+IF($F$10="Использовать поправку",BT448,0),#N/A)</f>
        <v>#N/A</v>
      </c>
      <c r="BM448" s="64" t="e">
        <f>IF(ISNUMBER(INDEX(Данные!$I$1:$IX$303,Данные!$A110,BM$642)),INDEX(Данные!$I$1:$IX$303,Данные!$A110,BM$642)-Данные!$H110-BM$643+IF($F$10="Использовать поправку",BU448,0),#N/A)</f>
        <v>#N/A</v>
      </c>
      <c r="BN448" s="62" t="str">
        <f t="shared" si="832"/>
        <v/>
      </c>
      <c r="BO448" s="63" t="e">
        <f>IF(ISNUMBER(INDEX(Данные!$I$1:$IX$303,Данные!$A110,BO$642)),INDEX(Данные!$I$1:$IX$303,Данные!$A110,BO$642)-Данные!$G110-BO$643+IF($F$11="Использовать поправку",BT448,0),#N/A)</f>
        <v>#N/A</v>
      </c>
      <c r="BP448" s="64" t="e">
        <f>IF(ISNUMBER(INDEX(Данные!$I$1:$IX$303,Данные!$A110,BP$642)),INDEX(Данные!$I$1:$IX$303,Данные!$A110,BP$642)-Данные!$H110-BP$643+IF($F$11="Использовать поправку",BU448,0),#N/A)</f>
        <v>#N/A</v>
      </c>
      <c r="BQ448" s="62" t="str">
        <f t="shared" si="833"/>
        <v/>
      </c>
      <c r="BR448" s="63" t="e">
        <f>IF(ISNUMBER(INDEX(Данные!$I$1:$IX$303,Данные!$A110,BR$642)),INDEX(Данные!$I$1:$IX$303,Данные!$A110,BR$642)-Данные!$G110-BR$643+IF($F$12="Использовать поправку",BT448,0),#N/A)</f>
        <v>#N/A</v>
      </c>
      <c r="BS448" s="64" t="e">
        <f>IF(ISNUMBER(INDEX(Данные!$I$1:$IX$303,Данные!$A110,BS$642)),INDEX(Данные!$I$1:$IX$303,Данные!$A110,BS$642)-Данные!$H110-BS$643+IF($F$12="Использовать поправку",BU448,0),#N/A)</f>
        <v>#N/A</v>
      </c>
      <c r="BT448" s="100" t="e">
        <f>INDEX(Данные!$I$1:$IX$303,Данные!$A110,BT$642+8)-INDEX(Данные!$I$1:$IX$303,Данные!$A110,BT$643+8)</f>
        <v>#VALUE!</v>
      </c>
      <c r="BU448" s="101" t="e">
        <f>INDEX(Данные!$I$1:$IX$303,Данные!$A110,BU$642+9)-INDEX(Данные!$I$1:$IX$303,Данные!$A110,BU$643+9)</f>
        <v>#VALUE!</v>
      </c>
    </row>
    <row r="449" spans="7:73" s="88" customFormat="1" x14ac:dyDescent="0.25">
      <c r="G449" s="61">
        <v>54</v>
      </c>
      <c r="H449" s="62" t="str">
        <f t="shared" si="834"/>
        <v/>
      </c>
      <c r="I449" s="63" t="e">
        <f>IF(ISNUMBER(INDEX(Данные!$I$1:$IX$303,Данные!$A111,I$642)),INDEX(Данные!$I$1:$IX$303,Данные!$A111,I$642)-Данные!$E111+IF($F$3="Использовать поправку",AL449,0),#N/A)</f>
        <v>#N/A</v>
      </c>
      <c r="J449" s="64" t="e">
        <f>IF(ISNUMBER(INDEX(Данные!$I$1:$IX$303,Данные!$A111,J$642)),INDEX(Данные!$I$1:$IX$303,Данные!$A111,J$642)-Данные!$F111+IF($F$3="Использовать поправку",AM449,0),#N/A)</f>
        <v>#N/A</v>
      </c>
      <c r="K449" s="62" t="str">
        <f t="shared" si="835"/>
        <v/>
      </c>
      <c r="L449" s="63" t="e">
        <f>IF(ISNUMBER(INDEX(Данные!$I$1:$IX$303,Данные!$A111,L$642)),INDEX(Данные!$I$1:$IX$303,Данные!$A111,L$642)-Данные!$E111+IF($F$4="Использовать поправку",AL449,0),#N/A)</f>
        <v>#N/A</v>
      </c>
      <c r="M449" s="64" t="e">
        <f>IF(ISNUMBER(INDEX(Данные!$I$1:$IX$303,Данные!$A111,M$642)),INDEX(Данные!$I$1:$IX$303,Данные!$A111,M$642)-Данные!$F111+IF($F$4="Использовать поправку",AM449,0),#N/A)</f>
        <v>#N/A</v>
      </c>
      <c r="N449" s="62" t="str">
        <f t="shared" si="836"/>
        <v/>
      </c>
      <c r="O449" s="63" t="e">
        <f>IF(ISNUMBER(INDEX(Данные!$I$1:$IX$303,Данные!$A111,O$642)),INDEX(Данные!$I$1:$IX$303,Данные!$A111,O$642)-Данные!$E111+IF($F$5="Использовать поправку",AL449,0),#N/A)</f>
        <v>#N/A</v>
      </c>
      <c r="P449" s="64" t="e">
        <f>IF(ISNUMBER(INDEX(Данные!$I$1:$IX$303,Данные!$A111,P$642)),INDEX(Данные!$I$1:$IX$303,Данные!$A111,P$642)-Данные!$F111+IF($F$5="Использовать поправку",AM449,0),#N/A)</f>
        <v>#N/A</v>
      </c>
      <c r="Q449" s="62" t="str">
        <f t="shared" si="837"/>
        <v/>
      </c>
      <c r="R449" s="63" t="e">
        <f>IF(ISNUMBER(INDEX(Данные!$I$1:$IX$303,Данные!$A111,R$642)),INDEX(Данные!$I$1:$IX$303,Данные!$A111,R$642)-Данные!$E111+IF($F$6="Использовать поправку",AL449,0),#N/A)</f>
        <v>#N/A</v>
      </c>
      <c r="S449" s="64" t="e">
        <f>IF(ISNUMBER(INDEX(Данные!$I$1:$IX$303,Данные!$A111,S$642)),INDEX(Данные!$I$1:$IX$303,Данные!$A111,S$642)-Данные!$F111+IF($F$6="Использовать поправку",AM449,0),#N/A)</f>
        <v>#N/A</v>
      </c>
      <c r="T449" s="62" t="str">
        <f t="shared" si="838"/>
        <v/>
      </c>
      <c r="U449" s="63" t="e">
        <f>IF(ISNUMBER(INDEX(Данные!$I$1:$IX$303,Данные!$A111,U$642)),INDEX(Данные!$I$1:$IX$303,Данные!$A111,U$642)-Данные!$E111+IF($F$7="Использовать поправку",AL449,0),#N/A)</f>
        <v>#N/A</v>
      </c>
      <c r="V449" s="64" t="e">
        <f>IF(ISNUMBER(INDEX(Данные!$I$1:$IX$303,Данные!$A111,V$642)),INDEX(Данные!$I$1:$IX$303,Данные!$A111,V$642)-Данные!$F111+IF($F$7="Использовать поправку",AM449,0),#N/A)</f>
        <v>#N/A</v>
      </c>
      <c r="W449" s="62" t="str">
        <f t="shared" si="839"/>
        <v/>
      </c>
      <c r="X449" s="63" t="e">
        <f>IF(ISNUMBER(INDEX(Данные!$I$1:$IX$303,Данные!$A111,X$642)),INDEX(Данные!$I$1:$IX$303,Данные!$A111,X$642)-Данные!$E111+IF($F$8="Использовать поправку",AL449,0),#N/A)</f>
        <v>#N/A</v>
      </c>
      <c r="Y449" s="64" t="e">
        <f>IF(ISNUMBER(INDEX(Данные!$I$1:$IX$303,Данные!$A111,Y$642)),INDEX(Данные!$I$1:$IX$303,Данные!$A111,Y$642)-Данные!$F111+IF($F$8="Использовать поправку",AM449,0),#N/A)</f>
        <v>#N/A</v>
      </c>
      <c r="Z449" s="62" t="str">
        <f t="shared" si="840"/>
        <v/>
      </c>
      <c r="AA449" s="63" t="e">
        <f>IF(ISNUMBER(INDEX(Данные!$I$1:$IX$303,Данные!$A111,AA$642)),INDEX(Данные!$I$1:$IX$303,Данные!$A111,AA$642)-Данные!$E111+IF($F$9="Использовать поправку",AL449,0),#N/A)</f>
        <v>#N/A</v>
      </c>
      <c r="AB449" s="64" t="e">
        <f>IF(ISNUMBER(INDEX(Данные!$I$1:$IX$303,Данные!$A111,AB$642)),INDEX(Данные!$I$1:$IX$303,Данные!$A111,AB$642)-Данные!$F111+IF($F$9="Использовать поправку",AM449,0),#N/A)</f>
        <v>#N/A</v>
      </c>
      <c r="AC449" s="62" t="str">
        <f t="shared" si="841"/>
        <v/>
      </c>
      <c r="AD449" s="63" t="e">
        <f>IF(ISNUMBER(INDEX(Данные!$I$1:$IX$303,Данные!$A111,AD$642)),INDEX(Данные!$I$1:$IX$303,Данные!$A111,AD$642)-Данные!$E111+IF($F$10="Использовать поправку",AL449,0),#N/A)</f>
        <v>#N/A</v>
      </c>
      <c r="AE449" s="64" t="e">
        <f>IF(ISNUMBER(INDEX(Данные!$I$1:$IX$303,Данные!$A111,AE$642)),INDEX(Данные!$I$1:$IX$303,Данные!$A111,AE$642)-Данные!$F111+IF($F$10="Использовать поправку",AM449,0),#N/A)</f>
        <v>#N/A</v>
      </c>
      <c r="AF449" s="62" t="str">
        <f t="shared" si="842"/>
        <v/>
      </c>
      <c r="AG449" s="63" t="e">
        <f>IF(ISNUMBER(INDEX(Данные!$I$1:$IX$303,Данные!$A111,AG$642)),INDEX(Данные!$I$1:$IX$303,Данные!$A111,AG$642)-Данные!$E111+IF($F$11="Использовать поправку",AL449,0),#N/A)</f>
        <v>#N/A</v>
      </c>
      <c r="AH449" s="64" t="e">
        <f>IF(ISNUMBER(INDEX(Данные!$I$1:$IX$303,Данные!$A111,AH$642)),INDEX(Данные!$I$1:$IX$303,Данные!$A111,AH$642)-Данные!$F111+IF($F$11="Использовать поправку",AM449,0),#N/A)</f>
        <v>#N/A</v>
      </c>
      <c r="AI449" s="62" t="str">
        <f t="shared" si="843"/>
        <v/>
      </c>
      <c r="AJ449" s="63" t="e">
        <f>IF(ISNUMBER(INDEX(Данные!$I$1:$IX$303,Данные!$A111,AJ$642)),INDEX(Данные!$I$1:$IX$303,Данные!$A111,AJ$642)-Данные!$E111+IF($F$12="Использовать поправку",AL449,0),#N/A)</f>
        <v>#N/A</v>
      </c>
      <c r="AK449" s="96" t="e">
        <f>IF(ISNUMBER(INDEX(Данные!$I$1:$IX$303,Данные!$A111,AK$642)),INDEX(Данные!$I$1:$IX$303,Данные!$A111,AK$642)-Данные!$F111+IF($F$12="Использовать поправку",AM449,0),#N/A)</f>
        <v>#N/A</v>
      </c>
      <c r="AL449" s="100" t="e">
        <f>INDEX(Данные!$I$1:$IX$303,Данные!$A111,AL$642+4)-INDEX(Данные!$I$1:$IX$303,Данные!$A111,AL$643+4)</f>
        <v>#VALUE!</v>
      </c>
      <c r="AM449" s="101" t="e">
        <f>INDEX(Данные!$I$1:$IX$303,Данные!$A111,AM$642+5)-INDEX(Данные!$I$1:$IX$303,Данные!$A111,AM$643+5)</f>
        <v>#VALUE!</v>
      </c>
      <c r="AO449" s="61">
        <v>54</v>
      </c>
      <c r="AP449" s="62" t="str">
        <f t="shared" si="824"/>
        <v/>
      </c>
      <c r="AQ449" s="63" t="e">
        <f>IF(ISNUMBER(INDEX(Данные!$I$1:$IX$303,Данные!$A111,AQ$642)),INDEX(Данные!$I$1:$IX$303,Данные!$A111,AQ$642)-Данные!$G111-AQ$643+IF($F$3="Использовать поправку",BT449,0),#N/A)</f>
        <v>#N/A</v>
      </c>
      <c r="AR449" s="64" t="e">
        <f>IF(ISNUMBER(INDEX(Данные!$I$1:$IX$303,Данные!$A111,AR$642)),INDEX(Данные!$I$1:$IX$303,Данные!$A111,AR$642)-Данные!$H111-AR$643+IF($F$3="Использовать поправку",BU449,0),#N/A)</f>
        <v>#N/A</v>
      </c>
      <c r="AS449" s="62" t="str">
        <f t="shared" si="825"/>
        <v/>
      </c>
      <c r="AT449" s="63" t="e">
        <f>IF(ISNUMBER(INDEX(Данные!$I$1:$IX$303,Данные!$A111,AT$642)),INDEX(Данные!$I$1:$IX$303,Данные!$A111,AT$642)-Данные!$G111-AT$643+IF($F$4="Использовать поправку",BT449,0),#N/A)</f>
        <v>#N/A</v>
      </c>
      <c r="AU449" s="64" t="e">
        <f>IF(ISNUMBER(INDEX(Данные!$I$1:$IX$303,Данные!$A111,AU$642)),INDEX(Данные!$I$1:$IX$303,Данные!$A111,AU$642)-Данные!$H111-AU$643+IF($F$4="Использовать поправку",BU449,0),#N/A)</f>
        <v>#N/A</v>
      </c>
      <c r="AV449" s="62" t="str">
        <f t="shared" si="826"/>
        <v/>
      </c>
      <c r="AW449" s="63" t="e">
        <f>IF(ISNUMBER(INDEX(Данные!$I$1:$IX$303,Данные!$A111,AW$642)),INDEX(Данные!$I$1:$IX$303,Данные!$A111,AW$642)-Данные!$G111-AW$643+IF($F$5="Использовать поправку",BT449,0),#N/A)</f>
        <v>#N/A</v>
      </c>
      <c r="AX449" s="64" t="e">
        <f>IF(ISNUMBER(INDEX(Данные!$I$1:$IX$303,Данные!$A111,AX$642)),INDEX(Данные!$I$1:$IX$303,Данные!$A111,AX$642)-Данные!$H111-AX$643+IF($F$5="Использовать поправку",BU449,0),#N/A)</f>
        <v>#N/A</v>
      </c>
      <c r="AY449" s="62" t="str">
        <f t="shared" si="827"/>
        <v/>
      </c>
      <c r="AZ449" s="63" t="e">
        <f>IF(ISNUMBER(INDEX(Данные!$I$1:$IX$303,Данные!$A111,AZ$642)),INDEX(Данные!$I$1:$IX$303,Данные!$A111,AZ$642)-Данные!$G111-AZ$643+IF($F$6="Использовать поправку",BT449,0),#N/A)</f>
        <v>#N/A</v>
      </c>
      <c r="BA449" s="64" t="e">
        <f>IF(ISNUMBER(INDEX(Данные!$I$1:$IX$303,Данные!$A111,BA$642)),INDEX(Данные!$I$1:$IX$303,Данные!$A111,BA$642)-Данные!$H111-BA$643+IF($F$6="Использовать поправку",BU449,0),#N/A)</f>
        <v>#N/A</v>
      </c>
      <c r="BB449" s="62" t="str">
        <f t="shared" si="828"/>
        <v/>
      </c>
      <c r="BC449" s="63" t="e">
        <f>IF(ISNUMBER(INDEX(Данные!$I$1:$IX$303,Данные!$A111,BC$642)),INDEX(Данные!$I$1:$IX$303,Данные!$A111,BC$642)-Данные!$G111-BC$643+IF($F$7="Использовать поправку",BT449,0),#N/A)</f>
        <v>#N/A</v>
      </c>
      <c r="BD449" s="64" t="e">
        <f>IF(ISNUMBER(INDEX(Данные!$I$1:$IX$303,Данные!$A111,BD$642)),INDEX(Данные!$I$1:$IX$303,Данные!$A111,BD$642)-Данные!$H111-BD$643+IF($F$7="Использовать поправку",BU449,0),#N/A)</f>
        <v>#N/A</v>
      </c>
      <c r="BE449" s="62" t="str">
        <f t="shared" si="829"/>
        <v/>
      </c>
      <c r="BF449" s="63" t="e">
        <f>IF(ISNUMBER(INDEX(Данные!$I$1:$IX$303,Данные!$A111,BF$642)),INDEX(Данные!$I$1:$IX$303,Данные!$A111,BF$642)-Данные!$G111-BF$643+IF($F$8="Использовать поправку",BT449,0),#N/A)</f>
        <v>#N/A</v>
      </c>
      <c r="BG449" s="64" t="e">
        <f>IF(ISNUMBER(INDEX(Данные!$I$1:$IX$303,Данные!$A111,BG$642)),INDEX(Данные!$I$1:$IX$303,Данные!$A111,BG$642)-Данные!$H111-BG$643+IF($F$8="Использовать поправку",BU449,0),#N/A)</f>
        <v>#N/A</v>
      </c>
      <c r="BH449" s="62" t="str">
        <f t="shared" si="830"/>
        <v/>
      </c>
      <c r="BI449" s="63" t="e">
        <f>IF(ISNUMBER(INDEX(Данные!$I$1:$IX$303,Данные!$A111,BI$642)),INDEX(Данные!$I$1:$IX$303,Данные!$A111,BI$642)-Данные!$G111-BI$643+IF($F$9="Использовать поправку",BT449,0),#N/A)</f>
        <v>#N/A</v>
      </c>
      <c r="BJ449" s="64" t="e">
        <f>IF(ISNUMBER(INDEX(Данные!$I$1:$IX$303,Данные!$A111,BJ$642)),INDEX(Данные!$I$1:$IX$303,Данные!$A111,BJ$642)-Данные!$H111-BJ$643+IF($F$9="Использовать поправку",BU449,0),#N/A)</f>
        <v>#N/A</v>
      </c>
      <c r="BK449" s="62" t="str">
        <f t="shared" si="831"/>
        <v/>
      </c>
      <c r="BL449" s="63" t="e">
        <f>IF(ISNUMBER(INDEX(Данные!$I$1:$IX$303,Данные!$A111,BL$642)),INDEX(Данные!$I$1:$IX$303,Данные!$A111,BL$642)-Данные!$G111-BL$643+IF($F$10="Использовать поправку",BT449,0),#N/A)</f>
        <v>#N/A</v>
      </c>
      <c r="BM449" s="64" t="e">
        <f>IF(ISNUMBER(INDEX(Данные!$I$1:$IX$303,Данные!$A111,BM$642)),INDEX(Данные!$I$1:$IX$303,Данные!$A111,BM$642)-Данные!$H111-BM$643+IF($F$10="Использовать поправку",BU449,0),#N/A)</f>
        <v>#N/A</v>
      </c>
      <c r="BN449" s="62" t="str">
        <f t="shared" si="832"/>
        <v/>
      </c>
      <c r="BO449" s="63" t="e">
        <f>IF(ISNUMBER(INDEX(Данные!$I$1:$IX$303,Данные!$A111,BO$642)),INDEX(Данные!$I$1:$IX$303,Данные!$A111,BO$642)-Данные!$G111-BO$643+IF($F$11="Использовать поправку",BT449,0),#N/A)</f>
        <v>#N/A</v>
      </c>
      <c r="BP449" s="64" t="e">
        <f>IF(ISNUMBER(INDEX(Данные!$I$1:$IX$303,Данные!$A111,BP$642)),INDEX(Данные!$I$1:$IX$303,Данные!$A111,BP$642)-Данные!$H111-BP$643+IF($F$11="Использовать поправку",BU449,0),#N/A)</f>
        <v>#N/A</v>
      </c>
      <c r="BQ449" s="62" t="str">
        <f t="shared" si="833"/>
        <v/>
      </c>
      <c r="BR449" s="63" t="e">
        <f>IF(ISNUMBER(INDEX(Данные!$I$1:$IX$303,Данные!$A111,BR$642)),INDEX(Данные!$I$1:$IX$303,Данные!$A111,BR$642)-Данные!$G111-BR$643+IF($F$12="Использовать поправку",BT449,0),#N/A)</f>
        <v>#N/A</v>
      </c>
      <c r="BS449" s="64" t="e">
        <f>IF(ISNUMBER(INDEX(Данные!$I$1:$IX$303,Данные!$A111,BS$642)),INDEX(Данные!$I$1:$IX$303,Данные!$A111,BS$642)-Данные!$H111-BS$643+IF($F$12="Использовать поправку",BU449,0),#N/A)</f>
        <v>#N/A</v>
      </c>
      <c r="BT449" s="100" t="e">
        <f>INDEX(Данные!$I$1:$IX$303,Данные!$A111,BT$642+8)-INDEX(Данные!$I$1:$IX$303,Данные!$A111,BT$643+8)</f>
        <v>#VALUE!</v>
      </c>
      <c r="BU449" s="101" t="e">
        <f>INDEX(Данные!$I$1:$IX$303,Данные!$A111,BU$642+9)-INDEX(Данные!$I$1:$IX$303,Данные!$A111,BU$643+9)</f>
        <v>#VALUE!</v>
      </c>
    </row>
    <row r="450" spans="7:73" s="88" customFormat="1" x14ac:dyDescent="0.25">
      <c r="G450" s="61">
        <v>54.5</v>
      </c>
      <c r="H450" s="62" t="str">
        <f t="shared" si="834"/>
        <v/>
      </c>
      <c r="I450" s="63" t="e">
        <f>IF(ISNUMBER(INDEX(Данные!$I$1:$IX$303,Данные!$A112,I$642)),INDEX(Данные!$I$1:$IX$303,Данные!$A112,I$642)-Данные!$E112+IF($F$3="Использовать поправку",AL450,0),#N/A)</f>
        <v>#N/A</v>
      </c>
      <c r="J450" s="64" t="e">
        <f>IF(ISNUMBER(INDEX(Данные!$I$1:$IX$303,Данные!$A112,J$642)),INDEX(Данные!$I$1:$IX$303,Данные!$A112,J$642)-Данные!$F112+IF($F$3="Использовать поправку",AM450,0),#N/A)</f>
        <v>#N/A</v>
      </c>
      <c r="K450" s="62" t="str">
        <f t="shared" si="835"/>
        <v/>
      </c>
      <c r="L450" s="63" t="e">
        <f>IF(ISNUMBER(INDEX(Данные!$I$1:$IX$303,Данные!$A112,L$642)),INDEX(Данные!$I$1:$IX$303,Данные!$A112,L$642)-Данные!$E112+IF($F$4="Использовать поправку",AL450,0),#N/A)</f>
        <v>#N/A</v>
      </c>
      <c r="M450" s="64" t="e">
        <f>IF(ISNUMBER(INDEX(Данные!$I$1:$IX$303,Данные!$A112,M$642)),INDEX(Данные!$I$1:$IX$303,Данные!$A112,M$642)-Данные!$F112+IF($F$4="Использовать поправку",AM450,0),#N/A)</f>
        <v>#N/A</v>
      </c>
      <c r="N450" s="62" t="str">
        <f t="shared" si="836"/>
        <v/>
      </c>
      <c r="O450" s="63" t="e">
        <f>IF(ISNUMBER(INDEX(Данные!$I$1:$IX$303,Данные!$A112,O$642)),INDEX(Данные!$I$1:$IX$303,Данные!$A112,O$642)-Данные!$E112+IF($F$5="Использовать поправку",AL450,0),#N/A)</f>
        <v>#N/A</v>
      </c>
      <c r="P450" s="64" t="e">
        <f>IF(ISNUMBER(INDEX(Данные!$I$1:$IX$303,Данные!$A112,P$642)),INDEX(Данные!$I$1:$IX$303,Данные!$A112,P$642)-Данные!$F112+IF($F$5="Использовать поправку",AM450,0),#N/A)</f>
        <v>#N/A</v>
      </c>
      <c r="Q450" s="62" t="str">
        <f t="shared" si="837"/>
        <v/>
      </c>
      <c r="R450" s="63" t="e">
        <f>IF(ISNUMBER(INDEX(Данные!$I$1:$IX$303,Данные!$A112,R$642)),INDEX(Данные!$I$1:$IX$303,Данные!$A112,R$642)-Данные!$E112+IF($F$6="Использовать поправку",AL450,0),#N/A)</f>
        <v>#N/A</v>
      </c>
      <c r="S450" s="64" t="e">
        <f>IF(ISNUMBER(INDEX(Данные!$I$1:$IX$303,Данные!$A112,S$642)),INDEX(Данные!$I$1:$IX$303,Данные!$A112,S$642)-Данные!$F112+IF($F$6="Использовать поправку",AM450,0),#N/A)</f>
        <v>#N/A</v>
      </c>
      <c r="T450" s="62" t="str">
        <f t="shared" si="838"/>
        <v/>
      </c>
      <c r="U450" s="63" t="e">
        <f>IF(ISNUMBER(INDEX(Данные!$I$1:$IX$303,Данные!$A112,U$642)),INDEX(Данные!$I$1:$IX$303,Данные!$A112,U$642)-Данные!$E112+IF($F$7="Использовать поправку",AL450,0),#N/A)</f>
        <v>#N/A</v>
      </c>
      <c r="V450" s="64" t="e">
        <f>IF(ISNUMBER(INDEX(Данные!$I$1:$IX$303,Данные!$A112,V$642)),INDEX(Данные!$I$1:$IX$303,Данные!$A112,V$642)-Данные!$F112+IF($F$7="Использовать поправку",AM450,0),#N/A)</f>
        <v>#N/A</v>
      </c>
      <c r="W450" s="62" t="str">
        <f t="shared" si="839"/>
        <v/>
      </c>
      <c r="X450" s="63" t="e">
        <f>IF(ISNUMBER(INDEX(Данные!$I$1:$IX$303,Данные!$A112,X$642)),INDEX(Данные!$I$1:$IX$303,Данные!$A112,X$642)-Данные!$E112+IF($F$8="Использовать поправку",AL450,0),#N/A)</f>
        <v>#N/A</v>
      </c>
      <c r="Y450" s="64" t="e">
        <f>IF(ISNUMBER(INDEX(Данные!$I$1:$IX$303,Данные!$A112,Y$642)),INDEX(Данные!$I$1:$IX$303,Данные!$A112,Y$642)-Данные!$F112+IF($F$8="Использовать поправку",AM450,0),#N/A)</f>
        <v>#N/A</v>
      </c>
      <c r="Z450" s="62" t="str">
        <f t="shared" si="840"/>
        <v/>
      </c>
      <c r="AA450" s="63" t="e">
        <f>IF(ISNUMBER(INDEX(Данные!$I$1:$IX$303,Данные!$A112,AA$642)),INDEX(Данные!$I$1:$IX$303,Данные!$A112,AA$642)-Данные!$E112+IF($F$9="Использовать поправку",AL450,0),#N/A)</f>
        <v>#N/A</v>
      </c>
      <c r="AB450" s="64" t="e">
        <f>IF(ISNUMBER(INDEX(Данные!$I$1:$IX$303,Данные!$A112,AB$642)),INDEX(Данные!$I$1:$IX$303,Данные!$A112,AB$642)-Данные!$F112+IF($F$9="Использовать поправку",AM450,0),#N/A)</f>
        <v>#N/A</v>
      </c>
      <c r="AC450" s="62" t="str">
        <f t="shared" si="841"/>
        <v/>
      </c>
      <c r="AD450" s="63" t="e">
        <f>IF(ISNUMBER(INDEX(Данные!$I$1:$IX$303,Данные!$A112,AD$642)),INDEX(Данные!$I$1:$IX$303,Данные!$A112,AD$642)-Данные!$E112+IF($F$10="Использовать поправку",AL450,0),#N/A)</f>
        <v>#N/A</v>
      </c>
      <c r="AE450" s="64" t="e">
        <f>IF(ISNUMBER(INDEX(Данные!$I$1:$IX$303,Данные!$A112,AE$642)),INDEX(Данные!$I$1:$IX$303,Данные!$A112,AE$642)-Данные!$F112+IF($F$10="Использовать поправку",AM450,0),#N/A)</f>
        <v>#N/A</v>
      </c>
      <c r="AF450" s="62" t="str">
        <f t="shared" si="842"/>
        <v/>
      </c>
      <c r="AG450" s="63" t="e">
        <f>IF(ISNUMBER(INDEX(Данные!$I$1:$IX$303,Данные!$A112,AG$642)),INDEX(Данные!$I$1:$IX$303,Данные!$A112,AG$642)-Данные!$E112+IF($F$11="Использовать поправку",AL450,0),#N/A)</f>
        <v>#N/A</v>
      </c>
      <c r="AH450" s="64" t="e">
        <f>IF(ISNUMBER(INDEX(Данные!$I$1:$IX$303,Данные!$A112,AH$642)),INDEX(Данные!$I$1:$IX$303,Данные!$A112,AH$642)-Данные!$F112+IF($F$11="Использовать поправку",AM450,0),#N/A)</f>
        <v>#N/A</v>
      </c>
      <c r="AI450" s="62" t="str">
        <f t="shared" si="843"/>
        <v/>
      </c>
      <c r="AJ450" s="63" t="e">
        <f>IF(ISNUMBER(INDEX(Данные!$I$1:$IX$303,Данные!$A112,AJ$642)),INDEX(Данные!$I$1:$IX$303,Данные!$A112,AJ$642)-Данные!$E112+IF($F$12="Использовать поправку",AL450,0),#N/A)</f>
        <v>#N/A</v>
      </c>
      <c r="AK450" s="96" t="e">
        <f>IF(ISNUMBER(INDEX(Данные!$I$1:$IX$303,Данные!$A112,AK$642)),INDEX(Данные!$I$1:$IX$303,Данные!$A112,AK$642)-Данные!$F112+IF($F$12="Использовать поправку",AM450,0),#N/A)</f>
        <v>#N/A</v>
      </c>
      <c r="AL450" s="100" t="e">
        <f>INDEX(Данные!$I$1:$IX$303,Данные!$A112,AL$642+4)-INDEX(Данные!$I$1:$IX$303,Данные!$A112,AL$643+4)</f>
        <v>#VALUE!</v>
      </c>
      <c r="AM450" s="101" t="e">
        <f>INDEX(Данные!$I$1:$IX$303,Данные!$A112,AM$642+5)-INDEX(Данные!$I$1:$IX$303,Данные!$A112,AM$643+5)</f>
        <v>#VALUE!</v>
      </c>
      <c r="AO450" s="61">
        <v>54.5</v>
      </c>
      <c r="AP450" s="62" t="str">
        <f t="shared" si="824"/>
        <v/>
      </c>
      <c r="AQ450" s="63" t="e">
        <f>IF(ISNUMBER(INDEX(Данные!$I$1:$IX$303,Данные!$A112,AQ$642)),INDEX(Данные!$I$1:$IX$303,Данные!$A112,AQ$642)-Данные!$G112-AQ$643+IF($F$3="Использовать поправку",BT450,0),#N/A)</f>
        <v>#N/A</v>
      </c>
      <c r="AR450" s="64" t="e">
        <f>IF(ISNUMBER(INDEX(Данные!$I$1:$IX$303,Данные!$A112,AR$642)),INDEX(Данные!$I$1:$IX$303,Данные!$A112,AR$642)-Данные!$H112-AR$643+IF($F$3="Использовать поправку",BU450,0),#N/A)</f>
        <v>#N/A</v>
      </c>
      <c r="AS450" s="62" t="str">
        <f t="shared" si="825"/>
        <v/>
      </c>
      <c r="AT450" s="63" t="e">
        <f>IF(ISNUMBER(INDEX(Данные!$I$1:$IX$303,Данные!$A112,AT$642)),INDEX(Данные!$I$1:$IX$303,Данные!$A112,AT$642)-Данные!$G112-AT$643+IF($F$4="Использовать поправку",BT450,0),#N/A)</f>
        <v>#N/A</v>
      </c>
      <c r="AU450" s="64" t="e">
        <f>IF(ISNUMBER(INDEX(Данные!$I$1:$IX$303,Данные!$A112,AU$642)),INDEX(Данные!$I$1:$IX$303,Данные!$A112,AU$642)-Данные!$H112-AU$643+IF($F$4="Использовать поправку",BU450,0),#N/A)</f>
        <v>#N/A</v>
      </c>
      <c r="AV450" s="62" t="str">
        <f t="shared" si="826"/>
        <v/>
      </c>
      <c r="AW450" s="63" t="e">
        <f>IF(ISNUMBER(INDEX(Данные!$I$1:$IX$303,Данные!$A112,AW$642)),INDEX(Данные!$I$1:$IX$303,Данные!$A112,AW$642)-Данные!$G112-AW$643+IF($F$5="Использовать поправку",BT450,0),#N/A)</f>
        <v>#N/A</v>
      </c>
      <c r="AX450" s="64" t="e">
        <f>IF(ISNUMBER(INDEX(Данные!$I$1:$IX$303,Данные!$A112,AX$642)),INDEX(Данные!$I$1:$IX$303,Данные!$A112,AX$642)-Данные!$H112-AX$643+IF($F$5="Использовать поправку",BU450,0),#N/A)</f>
        <v>#N/A</v>
      </c>
      <c r="AY450" s="62" t="str">
        <f t="shared" si="827"/>
        <v/>
      </c>
      <c r="AZ450" s="63" t="e">
        <f>IF(ISNUMBER(INDEX(Данные!$I$1:$IX$303,Данные!$A112,AZ$642)),INDEX(Данные!$I$1:$IX$303,Данные!$A112,AZ$642)-Данные!$G112-AZ$643+IF($F$6="Использовать поправку",BT450,0),#N/A)</f>
        <v>#N/A</v>
      </c>
      <c r="BA450" s="64" t="e">
        <f>IF(ISNUMBER(INDEX(Данные!$I$1:$IX$303,Данные!$A112,BA$642)),INDEX(Данные!$I$1:$IX$303,Данные!$A112,BA$642)-Данные!$H112-BA$643+IF($F$6="Использовать поправку",BU450,0),#N/A)</f>
        <v>#N/A</v>
      </c>
      <c r="BB450" s="62" t="str">
        <f t="shared" si="828"/>
        <v/>
      </c>
      <c r="BC450" s="63" t="e">
        <f>IF(ISNUMBER(INDEX(Данные!$I$1:$IX$303,Данные!$A112,BC$642)),INDEX(Данные!$I$1:$IX$303,Данные!$A112,BC$642)-Данные!$G112-BC$643+IF($F$7="Использовать поправку",BT450,0),#N/A)</f>
        <v>#N/A</v>
      </c>
      <c r="BD450" s="64" t="e">
        <f>IF(ISNUMBER(INDEX(Данные!$I$1:$IX$303,Данные!$A112,BD$642)),INDEX(Данные!$I$1:$IX$303,Данные!$A112,BD$642)-Данные!$H112-BD$643+IF($F$7="Использовать поправку",BU450,0),#N/A)</f>
        <v>#N/A</v>
      </c>
      <c r="BE450" s="62" t="str">
        <f t="shared" si="829"/>
        <v/>
      </c>
      <c r="BF450" s="63" t="e">
        <f>IF(ISNUMBER(INDEX(Данные!$I$1:$IX$303,Данные!$A112,BF$642)),INDEX(Данные!$I$1:$IX$303,Данные!$A112,BF$642)-Данные!$G112-BF$643+IF($F$8="Использовать поправку",BT450,0),#N/A)</f>
        <v>#N/A</v>
      </c>
      <c r="BG450" s="64" t="e">
        <f>IF(ISNUMBER(INDEX(Данные!$I$1:$IX$303,Данные!$A112,BG$642)),INDEX(Данные!$I$1:$IX$303,Данные!$A112,BG$642)-Данные!$H112-BG$643+IF($F$8="Использовать поправку",BU450,0),#N/A)</f>
        <v>#N/A</v>
      </c>
      <c r="BH450" s="62" t="str">
        <f t="shared" si="830"/>
        <v/>
      </c>
      <c r="BI450" s="63" t="e">
        <f>IF(ISNUMBER(INDEX(Данные!$I$1:$IX$303,Данные!$A112,BI$642)),INDEX(Данные!$I$1:$IX$303,Данные!$A112,BI$642)-Данные!$G112-BI$643+IF($F$9="Использовать поправку",BT450,0),#N/A)</f>
        <v>#N/A</v>
      </c>
      <c r="BJ450" s="64" t="e">
        <f>IF(ISNUMBER(INDEX(Данные!$I$1:$IX$303,Данные!$A112,BJ$642)),INDEX(Данные!$I$1:$IX$303,Данные!$A112,BJ$642)-Данные!$H112-BJ$643+IF($F$9="Использовать поправку",BU450,0),#N/A)</f>
        <v>#N/A</v>
      </c>
      <c r="BK450" s="62" t="str">
        <f t="shared" si="831"/>
        <v/>
      </c>
      <c r="BL450" s="63" t="e">
        <f>IF(ISNUMBER(INDEX(Данные!$I$1:$IX$303,Данные!$A112,BL$642)),INDEX(Данные!$I$1:$IX$303,Данные!$A112,BL$642)-Данные!$G112-BL$643+IF($F$10="Использовать поправку",BT450,0),#N/A)</f>
        <v>#N/A</v>
      </c>
      <c r="BM450" s="64" t="e">
        <f>IF(ISNUMBER(INDEX(Данные!$I$1:$IX$303,Данные!$A112,BM$642)),INDEX(Данные!$I$1:$IX$303,Данные!$A112,BM$642)-Данные!$H112-BM$643+IF($F$10="Использовать поправку",BU450,0),#N/A)</f>
        <v>#N/A</v>
      </c>
      <c r="BN450" s="62" t="str">
        <f t="shared" si="832"/>
        <v/>
      </c>
      <c r="BO450" s="63" t="e">
        <f>IF(ISNUMBER(INDEX(Данные!$I$1:$IX$303,Данные!$A112,BO$642)),INDEX(Данные!$I$1:$IX$303,Данные!$A112,BO$642)-Данные!$G112-BO$643+IF($F$11="Использовать поправку",BT450,0),#N/A)</f>
        <v>#N/A</v>
      </c>
      <c r="BP450" s="64" t="e">
        <f>IF(ISNUMBER(INDEX(Данные!$I$1:$IX$303,Данные!$A112,BP$642)),INDEX(Данные!$I$1:$IX$303,Данные!$A112,BP$642)-Данные!$H112-BP$643+IF($F$11="Использовать поправку",BU450,0),#N/A)</f>
        <v>#N/A</v>
      </c>
      <c r="BQ450" s="62" t="str">
        <f t="shared" si="833"/>
        <v/>
      </c>
      <c r="BR450" s="63" t="e">
        <f>IF(ISNUMBER(INDEX(Данные!$I$1:$IX$303,Данные!$A112,BR$642)),INDEX(Данные!$I$1:$IX$303,Данные!$A112,BR$642)-Данные!$G112-BR$643+IF($F$12="Использовать поправку",BT450,0),#N/A)</f>
        <v>#N/A</v>
      </c>
      <c r="BS450" s="64" t="e">
        <f>IF(ISNUMBER(INDEX(Данные!$I$1:$IX$303,Данные!$A112,BS$642)),INDEX(Данные!$I$1:$IX$303,Данные!$A112,BS$642)-Данные!$H112-BS$643+IF($F$12="Использовать поправку",BU450,0),#N/A)</f>
        <v>#N/A</v>
      </c>
      <c r="BT450" s="100" t="e">
        <f>INDEX(Данные!$I$1:$IX$303,Данные!$A112,BT$642+8)-INDEX(Данные!$I$1:$IX$303,Данные!$A112,BT$643+8)</f>
        <v>#VALUE!</v>
      </c>
      <c r="BU450" s="101" t="e">
        <f>INDEX(Данные!$I$1:$IX$303,Данные!$A112,BU$642+9)-INDEX(Данные!$I$1:$IX$303,Данные!$A112,BU$643+9)</f>
        <v>#VALUE!</v>
      </c>
    </row>
    <row r="451" spans="7:73" s="88" customFormat="1" x14ac:dyDescent="0.25">
      <c r="G451" s="61">
        <v>55</v>
      </c>
      <c r="H451" s="62" t="str">
        <f t="shared" si="834"/>
        <v/>
      </c>
      <c r="I451" s="63" t="e">
        <f>IF(ISNUMBER(INDEX(Данные!$I$1:$IX$303,Данные!$A113,I$642)),INDEX(Данные!$I$1:$IX$303,Данные!$A113,I$642)-Данные!$E113+IF($F$3="Использовать поправку",AL451,0),#N/A)</f>
        <v>#N/A</v>
      </c>
      <c r="J451" s="64" t="e">
        <f>IF(ISNUMBER(INDEX(Данные!$I$1:$IX$303,Данные!$A113,J$642)),INDEX(Данные!$I$1:$IX$303,Данные!$A113,J$642)-Данные!$F113+IF($F$3="Использовать поправку",AM451,0),#N/A)</f>
        <v>#N/A</v>
      </c>
      <c r="K451" s="62" t="str">
        <f t="shared" si="835"/>
        <v/>
      </c>
      <c r="L451" s="63" t="e">
        <f>IF(ISNUMBER(INDEX(Данные!$I$1:$IX$303,Данные!$A113,L$642)),INDEX(Данные!$I$1:$IX$303,Данные!$A113,L$642)-Данные!$E113+IF($F$4="Использовать поправку",AL451,0),#N/A)</f>
        <v>#N/A</v>
      </c>
      <c r="M451" s="64" t="e">
        <f>IF(ISNUMBER(INDEX(Данные!$I$1:$IX$303,Данные!$A113,M$642)),INDEX(Данные!$I$1:$IX$303,Данные!$A113,M$642)-Данные!$F113+IF($F$4="Использовать поправку",AM451,0),#N/A)</f>
        <v>#N/A</v>
      </c>
      <c r="N451" s="62" t="str">
        <f t="shared" si="836"/>
        <v/>
      </c>
      <c r="O451" s="63" t="e">
        <f>IF(ISNUMBER(INDEX(Данные!$I$1:$IX$303,Данные!$A113,O$642)),INDEX(Данные!$I$1:$IX$303,Данные!$A113,O$642)-Данные!$E113+IF($F$5="Использовать поправку",AL451,0),#N/A)</f>
        <v>#N/A</v>
      </c>
      <c r="P451" s="64" t="e">
        <f>IF(ISNUMBER(INDEX(Данные!$I$1:$IX$303,Данные!$A113,P$642)),INDEX(Данные!$I$1:$IX$303,Данные!$A113,P$642)-Данные!$F113+IF($F$5="Использовать поправку",AM451,0),#N/A)</f>
        <v>#N/A</v>
      </c>
      <c r="Q451" s="62" t="str">
        <f t="shared" si="837"/>
        <v/>
      </c>
      <c r="R451" s="63" t="e">
        <f>IF(ISNUMBER(INDEX(Данные!$I$1:$IX$303,Данные!$A113,R$642)),INDEX(Данные!$I$1:$IX$303,Данные!$A113,R$642)-Данные!$E113+IF($F$6="Использовать поправку",AL451,0),#N/A)</f>
        <v>#N/A</v>
      </c>
      <c r="S451" s="64" t="e">
        <f>IF(ISNUMBER(INDEX(Данные!$I$1:$IX$303,Данные!$A113,S$642)),INDEX(Данные!$I$1:$IX$303,Данные!$A113,S$642)-Данные!$F113+IF($F$6="Использовать поправку",AM451,0),#N/A)</f>
        <v>#N/A</v>
      </c>
      <c r="T451" s="62" t="str">
        <f t="shared" si="838"/>
        <v/>
      </c>
      <c r="U451" s="63" t="e">
        <f>IF(ISNUMBER(INDEX(Данные!$I$1:$IX$303,Данные!$A113,U$642)),INDEX(Данные!$I$1:$IX$303,Данные!$A113,U$642)-Данные!$E113+IF($F$7="Использовать поправку",AL451,0),#N/A)</f>
        <v>#N/A</v>
      </c>
      <c r="V451" s="64" t="e">
        <f>IF(ISNUMBER(INDEX(Данные!$I$1:$IX$303,Данные!$A113,V$642)),INDEX(Данные!$I$1:$IX$303,Данные!$A113,V$642)-Данные!$F113+IF($F$7="Использовать поправку",AM451,0),#N/A)</f>
        <v>#N/A</v>
      </c>
      <c r="W451" s="62" t="str">
        <f t="shared" si="839"/>
        <v/>
      </c>
      <c r="X451" s="63" t="e">
        <f>IF(ISNUMBER(INDEX(Данные!$I$1:$IX$303,Данные!$A113,X$642)),INDEX(Данные!$I$1:$IX$303,Данные!$A113,X$642)-Данные!$E113+IF($F$8="Использовать поправку",AL451,0),#N/A)</f>
        <v>#N/A</v>
      </c>
      <c r="Y451" s="64" t="e">
        <f>IF(ISNUMBER(INDEX(Данные!$I$1:$IX$303,Данные!$A113,Y$642)),INDEX(Данные!$I$1:$IX$303,Данные!$A113,Y$642)-Данные!$F113+IF($F$8="Использовать поправку",AM451,0),#N/A)</f>
        <v>#N/A</v>
      </c>
      <c r="Z451" s="62" t="str">
        <f t="shared" si="840"/>
        <v/>
      </c>
      <c r="AA451" s="63" t="e">
        <f>IF(ISNUMBER(INDEX(Данные!$I$1:$IX$303,Данные!$A113,AA$642)),INDEX(Данные!$I$1:$IX$303,Данные!$A113,AA$642)-Данные!$E113+IF($F$9="Использовать поправку",AL451,0),#N/A)</f>
        <v>#N/A</v>
      </c>
      <c r="AB451" s="64" t="e">
        <f>IF(ISNUMBER(INDEX(Данные!$I$1:$IX$303,Данные!$A113,AB$642)),INDEX(Данные!$I$1:$IX$303,Данные!$A113,AB$642)-Данные!$F113+IF($F$9="Использовать поправку",AM451,0),#N/A)</f>
        <v>#N/A</v>
      </c>
      <c r="AC451" s="62" t="str">
        <f t="shared" si="841"/>
        <v/>
      </c>
      <c r="AD451" s="63" t="e">
        <f>IF(ISNUMBER(INDEX(Данные!$I$1:$IX$303,Данные!$A113,AD$642)),INDEX(Данные!$I$1:$IX$303,Данные!$A113,AD$642)-Данные!$E113+IF($F$10="Использовать поправку",AL451,0),#N/A)</f>
        <v>#N/A</v>
      </c>
      <c r="AE451" s="64" t="e">
        <f>IF(ISNUMBER(INDEX(Данные!$I$1:$IX$303,Данные!$A113,AE$642)),INDEX(Данные!$I$1:$IX$303,Данные!$A113,AE$642)-Данные!$F113+IF($F$10="Использовать поправку",AM451,0),#N/A)</f>
        <v>#N/A</v>
      </c>
      <c r="AF451" s="62" t="str">
        <f t="shared" si="842"/>
        <v/>
      </c>
      <c r="AG451" s="63" t="e">
        <f>IF(ISNUMBER(INDEX(Данные!$I$1:$IX$303,Данные!$A113,AG$642)),INDEX(Данные!$I$1:$IX$303,Данные!$A113,AG$642)-Данные!$E113+IF($F$11="Использовать поправку",AL451,0),#N/A)</f>
        <v>#N/A</v>
      </c>
      <c r="AH451" s="64" t="e">
        <f>IF(ISNUMBER(INDEX(Данные!$I$1:$IX$303,Данные!$A113,AH$642)),INDEX(Данные!$I$1:$IX$303,Данные!$A113,AH$642)-Данные!$F113+IF($F$11="Использовать поправку",AM451,0),#N/A)</f>
        <v>#N/A</v>
      </c>
      <c r="AI451" s="62" t="str">
        <f t="shared" si="843"/>
        <v/>
      </c>
      <c r="AJ451" s="63" t="e">
        <f>IF(ISNUMBER(INDEX(Данные!$I$1:$IX$303,Данные!$A113,AJ$642)),INDEX(Данные!$I$1:$IX$303,Данные!$A113,AJ$642)-Данные!$E113+IF($F$12="Использовать поправку",AL451,0),#N/A)</f>
        <v>#N/A</v>
      </c>
      <c r="AK451" s="96" t="e">
        <f>IF(ISNUMBER(INDEX(Данные!$I$1:$IX$303,Данные!$A113,AK$642)),INDEX(Данные!$I$1:$IX$303,Данные!$A113,AK$642)-Данные!$F113+IF($F$12="Использовать поправку",AM451,0),#N/A)</f>
        <v>#N/A</v>
      </c>
      <c r="AL451" s="100" t="e">
        <f>INDEX(Данные!$I$1:$IX$303,Данные!$A113,AL$642+4)-INDEX(Данные!$I$1:$IX$303,Данные!$A113,AL$643+4)</f>
        <v>#VALUE!</v>
      </c>
      <c r="AM451" s="101" t="e">
        <f>INDEX(Данные!$I$1:$IX$303,Данные!$A113,AM$642+5)-INDEX(Данные!$I$1:$IX$303,Данные!$A113,AM$643+5)</f>
        <v>#VALUE!</v>
      </c>
      <c r="AO451" s="61">
        <v>55</v>
      </c>
      <c r="AP451" s="62" t="str">
        <f t="shared" si="824"/>
        <v/>
      </c>
      <c r="AQ451" s="63" t="e">
        <f>IF(ISNUMBER(INDEX(Данные!$I$1:$IX$303,Данные!$A113,AQ$642)),INDEX(Данные!$I$1:$IX$303,Данные!$A113,AQ$642)-Данные!$G113-AQ$643+IF($F$3="Использовать поправку",BT451,0),#N/A)</f>
        <v>#N/A</v>
      </c>
      <c r="AR451" s="64" t="e">
        <f>IF(ISNUMBER(INDEX(Данные!$I$1:$IX$303,Данные!$A113,AR$642)),INDEX(Данные!$I$1:$IX$303,Данные!$A113,AR$642)-Данные!$H113-AR$643+IF($F$3="Использовать поправку",BU451,0),#N/A)</f>
        <v>#N/A</v>
      </c>
      <c r="AS451" s="62" t="str">
        <f t="shared" si="825"/>
        <v/>
      </c>
      <c r="AT451" s="63" t="e">
        <f>IF(ISNUMBER(INDEX(Данные!$I$1:$IX$303,Данные!$A113,AT$642)),INDEX(Данные!$I$1:$IX$303,Данные!$A113,AT$642)-Данные!$G113-AT$643+IF($F$4="Использовать поправку",BT451,0),#N/A)</f>
        <v>#N/A</v>
      </c>
      <c r="AU451" s="64" t="e">
        <f>IF(ISNUMBER(INDEX(Данные!$I$1:$IX$303,Данные!$A113,AU$642)),INDEX(Данные!$I$1:$IX$303,Данные!$A113,AU$642)-Данные!$H113-AU$643+IF($F$4="Использовать поправку",BU451,0),#N/A)</f>
        <v>#N/A</v>
      </c>
      <c r="AV451" s="62" t="str">
        <f t="shared" si="826"/>
        <v/>
      </c>
      <c r="AW451" s="63" t="e">
        <f>IF(ISNUMBER(INDEX(Данные!$I$1:$IX$303,Данные!$A113,AW$642)),INDEX(Данные!$I$1:$IX$303,Данные!$A113,AW$642)-Данные!$G113-AW$643+IF($F$5="Использовать поправку",BT451,0),#N/A)</f>
        <v>#N/A</v>
      </c>
      <c r="AX451" s="64" t="e">
        <f>IF(ISNUMBER(INDEX(Данные!$I$1:$IX$303,Данные!$A113,AX$642)),INDEX(Данные!$I$1:$IX$303,Данные!$A113,AX$642)-Данные!$H113-AX$643+IF($F$5="Использовать поправку",BU451,0),#N/A)</f>
        <v>#N/A</v>
      </c>
      <c r="AY451" s="62" t="str">
        <f t="shared" si="827"/>
        <v/>
      </c>
      <c r="AZ451" s="63" t="e">
        <f>IF(ISNUMBER(INDEX(Данные!$I$1:$IX$303,Данные!$A113,AZ$642)),INDEX(Данные!$I$1:$IX$303,Данные!$A113,AZ$642)-Данные!$G113-AZ$643+IF($F$6="Использовать поправку",BT451,0),#N/A)</f>
        <v>#N/A</v>
      </c>
      <c r="BA451" s="64" t="e">
        <f>IF(ISNUMBER(INDEX(Данные!$I$1:$IX$303,Данные!$A113,BA$642)),INDEX(Данные!$I$1:$IX$303,Данные!$A113,BA$642)-Данные!$H113-BA$643+IF($F$6="Использовать поправку",BU451,0),#N/A)</f>
        <v>#N/A</v>
      </c>
      <c r="BB451" s="62" t="str">
        <f t="shared" si="828"/>
        <v/>
      </c>
      <c r="BC451" s="63" t="e">
        <f>IF(ISNUMBER(INDEX(Данные!$I$1:$IX$303,Данные!$A113,BC$642)),INDEX(Данные!$I$1:$IX$303,Данные!$A113,BC$642)-Данные!$G113-BC$643+IF($F$7="Использовать поправку",BT451,0),#N/A)</f>
        <v>#N/A</v>
      </c>
      <c r="BD451" s="64" t="e">
        <f>IF(ISNUMBER(INDEX(Данные!$I$1:$IX$303,Данные!$A113,BD$642)),INDEX(Данные!$I$1:$IX$303,Данные!$A113,BD$642)-Данные!$H113-BD$643+IF($F$7="Использовать поправку",BU451,0),#N/A)</f>
        <v>#N/A</v>
      </c>
      <c r="BE451" s="62" t="str">
        <f t="shared" si="829"/>
        <v/>
      </c>
      <c r="BF451" s="63" t="e">
        <f>IF(ISNUMBER(INDEX(Данные!$I$1:$IX$303,Данные!$A113,BF$642)),INDEX(Данные!$I$1:$IX$303,Данные!$A113,BF$642)-Данные!$G113-BF$643+IF($F$8="Использовать поправку",BT451,0),#N/A)</f>
        <v>#N/A</v>
      </c>
      <c r="BG451" s="64" t="e">
        <f>IF(ISNUMBER(INDEX(Данные!$I$1:$IX$303,Данные!$A113,BG$642)),INDEX(Данные!$I$1:$IX$303,Данные!$A113,BG$642)-Данные!$H113-BG$643+IF($F$8="Использовать поправку",BU451,0),#N/A)</f>
        <v>#N/A</v>
      </c>
      <c r="BH451" s="62" t="str">
        <f t="shared" si="830"/>
        <v/>
      </c>
      <c r="BI451" s="63" t="e">
        <f>IF(ISNUMBER(INDEX(Данные!$I$1:$IX$303,Данные!$A113,BI$642)),INDEX(Данные!$I$1:$IX$303,Данные!$A113,BI$642)-Данные!$G113-BI$643+IF($F$9="Использовать поправку",BT451,0),#N/A)</f>
        <v>#N/A</v>
      </c>
      <c r="BJ451" s="64" t="e">
        <f>IF(ISNUMBER(INDEX(Данные!$I$1:$IX$303,Данные!$A113,BJ$642)),INDEX(Данные!$I$1:$IX$303,Данные!$A113,BJ$642)-Данные!$H113-BJ$643+IF($F$9="Использовать поправку",BU451,0),#N/A)</f>
        <v>#N/A</v>
      </c>
      <c r="BK451" s="62" t="str">
        <f t="shared" si="831"/>
        <v/>
      </c>
      <c r="BL451" s="63" t="e">
        <f>IF(ISNUMBER(INDEX(Данные!$I$1:$IX$303,Данные!$A113,BL$642)),INDEX(Данные!$I$1:$IX$303,Данные!$A113,BL$642)-Данные!$G113-BL$643+IF($F$10="Использовать поправку",BT451,0),#N/A)</f>
        <v>#N/A</v>
      </c>
      <c r="BM451" s="64" t="e">
        <f>IF(ISNUMBER(INDEX(Данные!$I$1:$IX$303,Данные!$A113,BM$642)),INDEX(Данные!$I$1:$IX$303,Данные!$A113,BM$642)-Данные!$H113-BM$643+IF($F$10="Использовать поправку",BU451,0),#N/A)</f>
        <v>#N/A</v>
      </c>
      <c r="BN451" s="62" t="str">
        <f t="shared" si="832"/>
        <v/>
      </c>
      <c r="BO451" s="63" t="e">
        <f>IF(ISNUMBER(INDEX(Данные!$I$1:$IX$303,Данные!$A113,BO$642)),INDEX(Данные!$I$1:$IX$303,Данные!$A113,BO$642)-Данные!$G113-BO$643+IF($F$11="Использовать поправку",BT451,0),#N/A)</f>
        <v>#N/A</v>
      </c>
      <c r="BP451" s="64" t="e">
        <f>IF(ISNUMBER(INDEX(Данные!$I$1:$IX$303,Данные!$A113,BP$642)),INDEX(Данные!$I$1:$IX$303,Данные!$A113,BP$642)-Данные!$H113-BP$643+IF($F$11="Использовать поправку",BU451,0),#N/A)</f>
        <v>#N/A</v>
      </c>
      <c r="BQ451" s="62" t="str">
        <f t="shared" si="833"/>
        <v/>
      </c>
      <c r="BR451" s="63" t="e">
        <f>IF(ISNUMBER(INDEX(Данные!$I$1:$IX$303,Данные!$A113,BR$642)),INDEX(Данные!$I$1:$IX$303,Данные!$A113,BR$642)-Данные!$G113-BR$643+IF($F$12="Использовать поправку",BT451,0),#N/A)</f>
        <v>#N/A</v>
      </c>
      <c r="BS451" s="64" t="e">
        <f>IF(ISNUMBER(INDEX(Данные!$I$1:$IX$303,Данные!$A113,BS$642)),INDEX(Данные!$I$1:$IX$303,Данные!$A113,BS$642)-Данные!$H113-BS$643+IF($F$12="Использовать поправку",BU451,0),#N/A)</f>
        <v>#N/A</v>
      </c>
      <c r="BT451" s="100" t="e">
        <f>INDEX(Данные!$I$1:$IX$303,Данные!$A113,BT$642+8)-INDEX(Данные!$I$1:$IX$303,Данные!$A113,BT$643+8)</f>
        <v>#VALUE!</v>
      </c>
      <c r="BU451" s="101" t="e">
        <f>INDEX(Данные!$I$1:$IX$303,Данные!$A113,BU$642+9)-INDEX(Данные!$I$1:$IX$303,Данные!$A113,BU$643+9)</f>
        <v>#VALUE!</v>
      </c>
    </row>
    <row r="452" spans="7:73" s="88" customFormat="1" x14ac:dyDescent="0.25">
      <c r="G452" s="61">
        <v>55.5</v>
      </c>
      <c r="H452" s="62" t="str">
        <f t="shared" si="834"/>
        <v/>
      </c>
      <c r="I452" s="63" t="e">
        <f>IF(ISNUMBER(INDEX(Данные!$I$1:$IX$303,Данные!$A114,I$642)),INDEX(Данные!$I$1:$IX$303,Данные!$A114,I$642)-Данные!$E114+IF($F$3="Использовать поправку",AL452,0),#N/A)</f>
        <v>#N/A</v>
      </c>
      <c r="J452" s="64" t="e">
        <f>IF(ISNUMBER(INDEX(Данные!$I$1:$IX$303,Данные!$A114,J$642)),INDEX(Данные!$I$1:$IX$303,Данные!$A114,J$642)-Данные!$F114+IF($F$3="Использовать поправку",AM452,0),#N/A)</f>
        <v>#N/A</v>
      </c>
      <c r="K452" s="62" t="str">
        <f t="shared" si="835"/>
        <v/>
      </c>
      <c r="L452" s="63" t="e">
        <f>IF(ISNUMBER(INDEX(Данные!$I$1:$IX$303,Данные!$A114,L$642)),INDEX(Данные!$I$1:$IX$303,Данные!$A114,L$642)-Данные!$E114+IF($F$4="Использовать поправку",AL452,0),#N/A)</f>
        <v>#N/A</v>
      </c>
      <c r="M452" s="64" t="e">
        <f>IF(ISNUMBER(INDEX(Данные!$I$1:$IX$303,Данные!$A114,M$642)),INDEX(Данные!$I$1:$IX$303,Данные!$A114,M$642)-Данные!$F114+IF($F$4="Использовать поправку",AM452,0),#N/A)</f>
        <v>#N/A</v>
      </c>
      <c r="N452" s="62" t="str">
        <f t="shared" si="836"/>
        <v/>
      </c>
      <c r="O452" s="63" t="e">
        <f>IF(ISNUMBER(INDEX(Данные!$I$1:$IX$303,Данные!$A114,O$642)),INDEX(Данные!$I$1:$IX$303,Данные!$A114,O$642)-Данные!$E114+IF($F$5="Использовать поправку",AL452,0),#N/A)</f>
        <v>#N/A</v>
      </c>
      <c r="P452" s="64" t="e">
        <f>IF(ISNUMBER(INDEX(Данные!$I$1:$IX$303,Данные!$A114,P$642)),INDEX(Данные!$I$1:$IX$303,Данные!$A114,P$642)-Данные!$F114+IF($F$5="Использовать поправку",AM452,0),#N/A)</f>
        <v>#N/A</v>
      </c>
      <c r="Q452" s="62" t="str">
        <f t="shared" si="837"/>
        <v/>
      </c>
      <c r="R452" s="63" t="e">
        <f>IF(ISNUMBER(INDEX(Данные!$I$1:$IX$303,Данные!$A114,R$642)),INDEX(Данные!$I$1:$IX$303,Данные!$A114,R$642)-Данные!$E114+IF($F$6="Использовать поправку",AL452,0),#N/A)</f>
        <v>#N/A</v>
      </c>
      <c r="S452" s="64" t="e">
        <f>IF(ISNUMBER(INDEX(Данные!$I$1:$IX$303,Данные!$A114,S$642)),INDEX(Данные!$I$1:$IX$303,Данные!$A114,S$642)-Данные!$F114+IF($F$6="Использовать поправку",AM452,0),#N/A)</f>
        <v>#N/A</v>
      </c>
      <c r="T452" s="62" t="str">
        <f t="shared" si="838"/>
        <v/>
      </c>
      <c r="U452" s="63" t="e">
        <f>IF(ISNUMBER(INDEX(Данные!$I$1:$IX$303,Данные!$A114,U$642)),INDEX(Данные!$I$1:$IX$303,Данные!$A114,U$642)-Данные!$E114+IF($F$7="Использовать поправку",AL452,0),#N/A)</f>
        <v>#N/A</v>
      </c>
      <c r="V452" s="64" t="e">
        <f>IF(ISNUMBER(INDEX(Данные!$I$1:$IX$303,Данные!$A114,V$642)),INDEX(Данные!$I$1:$IX$303,Данные!$A114,V$642)-Данные!$F114+IF($F$7="Использовать поправку",AM452,0),#N/A)</f>
        <v>#N/A</v>
      </c>
      <c r="W452" s="62" t="str">
        <f t="shared" si="839"/>
        <v/>
      </c>
      <c r="X452" s="63" t="e">
        <f>IF(ISNUMBER(INDEX(Данные!$I$1:$IX$303,Данные!$A114,X$642)),INDEX(Данные!$I$1:$IX$303,Данные!$A114,X$642)-Данные!$E114+IF($F$8="Использовать поправку",AL452,0),#N/A)</f>
        <v>#N/A</v>
      </c>
      <c r="Y452" s="64" t="e">
        <f>IF(ISNUMBER(INDEX(Данные!$I$1:$IX$303,Данные!$A114,Y$642)),INDEX(Данные!$I$1:$IX$303,Данные!$A114,Y$642)-Данные!$F114+IF($F$8="Использовать поправку",AM452,0),#N/A)</f>
        <v>#N/A</v>
      </c>
      <c r="Z452" s="62" t="str">
        <f t="shared" si="840"/>
        <v/>
      </c>
      <c r="AA452" s="63" t="e">
        <f>IF(ISNUMBER(INDEX(Данные!$I$1:$IX$303,Данные!$A114,AA$642)),INDEX(Данные!$I$1:$IX$303,Данные!$A114,AA$642)-Данные!$E114+IF($F$9="Использовать поправку",AL452,0),#N/A)</f>
        <v>#N/A</v>
      </c>
      <c r="AB452" s="64" t="e">
        <f>IF(ISNUMBER(INDEX(Данные!$I$1:$IX$303,Данные!$A114,AB$642)),INDEX(Данные!$I$1:$IX$303,Данные!$A114,AB$642)-Данные!$F114+IF($F$9="Использовать поправку",AM452,0),#N/A)</f>
        <v>#N/A</v>
      </c>
      <c r="AC452" s="62" t="str">
        <f t="shared" si="841"/>
        <v/>
      </c>
      <c r="AD452" s="63" t="e">
        <f>IF(ISNUMBER(INDEX(Данные!$I$1:$IX$303,Данные!$A114,AD$642)),INDEX(Данные!$I$1:$IX$303,Данные!$A114,AD$642)-Данные!$E114+IF($F$10="Использовать поправку",AL452,0),#N/A)</f>
        <v>#N/A</v>
      </c>
      <c r="AE452" s="64" t="e">
        <f>IF(ISNUMBER(INDEX(Данные!$I$1:$IX$303,Данные!$A114,AE$642)),INDEX(Данные!$I$1:$IX$303,Данные!$A114,AE$642)-Данные!$F114+IF($F$10="Использовать поправку",AM452,0),#N/A)</f>
        <v>#N/A</v>
      </c>
      <c r="AF452" s="62" t="str">
        <f t="shared" si="842"/>
        <v/>
      </c>
      <c r="AG452" s="63" t="e">
        <f>IF(ISNUMBER(INDEX(Данные!$I$1:$IX$303,Данные!$A114,AG$642)),INDEX(Данные!$I$1:$IX$303,Данные!$A114,AG$642)-Данные!$E114+IF($F$11="Использовать поправку",AL452,0),#N/A)</f>
        <v>#N/A</v>
      </c>
      <c r="AH452" s="64" t="e">
        <f>IF(ISNUMBER(INDEX(Данные!$I$1:$IX$303,Данные!$A114,AH$642)),INDEX(Данные!$I$1:$IX$303,Данные!$A114,AH$642)-Данные!$F114+IF($F$11="Использовать поправку",AM452,0),#N/A)</f>
        <v>#N/A</v>
      </c>
      <c r="AI452" s="62" t="str">
        <f t="shared" si="843"/>
        <v/>
      </c>
      <c r="AJ452" s="63" t="e">
        <f>IF(ISNUMBER(INDEX(Данные!$I$1:$IX$303,Данные!$A114,AJ$642)),INDEX(Данные!$I$1:$IX$303,Данные!$A114,AJ$642)-Данные!$E114+IF($F$12="Использовать поправку",AL452,0),#N/A)</f>
        <v>#N/A</v>
      </c>
      <c r="AK452" s="96" t="e">
        <f>IF(ISNUMBER(INDEX(Данные!$I$1:$IX$303,Данные!$A114,AK$642)),INDEX(Данные!$I$1:$IX$303,Данные!$A114,AK$642)-Данные!$F114+IF($F$12="Использовать поправку",AM452,0),#N/A)</f>
        <v>#N/A</v>
      </c>
      <c r="AL452" s="100" t="e">
        <f>INDEX(Данные!$I$1:$IX$303,Данные!$A114,AL$642+4)-INDEX(Данные!$I$1:$IX$303,Данные!$A114,AL$643+4)</f>
        <v>#VALUE!</v>
      </c>
      <c r="AM452" s="101" t="e">
        <f>INDEX(Данные!$I$1:$IX$303,Данные!$A114,AM$642+5)-INDEX(Данные!$I$1:$IX$303,Данные!$A114,AM$643+5)</f>
        <v>#VALUE!</v>
      </c>
      <c r="AO452" s="61">
        <v>55.5</v>
      </c>
      <c r="AP452" s="62" t="str">
        <f t="shared" si="824"/>
        <v/>
      </c>
      <c r="AQ452" s="63" t="e">
        <f>IF(ISNUMBER(INDEX(Данные!$I$1:$IX$303,Данные!$A114,AQ$642)),INDEX(Данные!$I$1:$IX$303,Данные!$A114,AQ$642)-Данные!$G114-AQ$643+IF($F$3="Использовать поправку",BT452,0),#N/A)</f>
        <v>#N/A</v>
      </c>
      <c r="AR452" s="64" t="e">
        <f>IF(ISNUMBER(INDEX(Данные!$I$1:$IX$303,Данные!$A114,AR$642)),INDEX(Данные!$I$1:$IX$303,Данные!$A114,AR$642)-Данные!$H114-AR$643+IF($F$3="Использовать поправку",BU452,0),#N/A)</f>
        <v>#N/A</v>
      </c>
      <c r="AS452" s="62" t="str">
        <f t="shared" si="825"/>
        <v/>
      </c>
      <c r="AT452" s="63" t="e">
        <f>IF(ISNUMBER(INDEX(Данные!$I$1:$IX$303,Данные!$A114,AT$642)),INDEX(Данные!$I$1:$IX$303,Данные!$A114,AT$642)-Данные!$G114-AT$643+IF($F$4="Использовать поправку",BT452,0),#N/A)</f>
        <v>#N/A</v>
      </c>
      <c r="AU452" s="64" t="e">
        <f>IF(ISNUMBER(INDEX(Данные!$I$1:$IX$303,Данные!$A114,AU$642)),INDEX(Данные!$I$1:$IX$303,Данные!$A114,AU$642)-Данные!$H114-AU$643+IF($F$4="Использовать поправку",BU452,0),#N/A)</f>
        <v>#N/A</v>
      </c>
      <c r="AV452" s="62" t="str">
        <f t="shared" si="826"/>
        <v/>
      </c>
      <c r="AW452" s="63" t="e">
        <f>IF(ISNUMBER(INDEX(Данные!$I$1:$IX$303,Данные!$A114,AW$642)),INDEX(Данные!$I$1:$IX$303,Данные!$A114,AW$642)-Данные!$G114-AW$643+IF($F$5="Использовать поправку",BT452,0),#N/A)</f>
        <v>#N/A</v>
      </c>
      <c r="AX452" s="64" t="e">
        <f>IF(ISNUMBER(INDEX(Данные!$I$1:$IX$303,Данные!$A114,AX$642)),INDEX(Данные!$I$1:$IX$303,Данные!$A114,AX$642)-Данные!$H114-AX$643+IF($F$5="Использовать поправку",BU452,0),#N/A)</f>
        <v>#N/A</v>
      </c>
      <c r="AY452" s="62" t="str">
        <f t="shared" si="827"/>
        <v/>
      </c>
      <c r="AZ452" s="63" t="e">
        <f>IF(ISNUMBER(INDEX(Данные!$I$1:$IX$303,Данные!$A114,AZ$642)),INDEX(Данные!$I$1:$IX$303,Данные!$A114,AZ$642)-Данные!$G114-AZ$643+IF($F$6="Использовать поправку",BT452,0),#N/A)</f>
        <v>#N/A</v>
      </c>
      <c r="BA452" s="64" t="e">
        <f>IF(ISNUMBER(INDEX(Данные!$I$1:$IX$303,Данные!$A114,BA$642)),INDEX(Данные!$I$1:$IX$303,Данные!$A114,BA$642)-Данные!$H114-BA$643+IF($F$6="Использовать поправку",BU452,0),#N/A)</f>
        <v>#N/A</v>
      </c>
      <c r="BB452" s="62" t="str">
        <f t="shared" si="828"/>
        <v/>
      </c>
      <c r="BC452" s="63" t="e">
        <f>IF(ISNUMBER(INDEX(Данные!$I$1:$IX$303,Данные!$A114,BC$642)),INDEX(Данные!$I$1:$IX$303,Данные!$A114,BC$642)-Данные!$G114-BC$643+IF($F$7="Использовать поправку",BT452,0),#N/A)</f>
        <v>#N/A</v>
      </c>
      <c r="BD452" s="64" t="e">
        <f>IF(ISNUMBER(INDEX(Данные!$I$1:$IX$303,Данные!$A114,BD$642)),INDEX(Данные!$I$1:$IX$303,Данные!$A114,BD$642)-Данные!$H114-BD$643+IF($F$7="Использовать поправку",BU452,0),#N/A)</f>
        <v>#N/A</v>
      </c>
      <c r="BE452" s="62" t="str">
        <f t="shared" si="829"/>
        <v/>
      </c>
      <c r="BF452" s="63" t="e">
        <f>IF(ISNUMBER(INDEX(Данные!$I$1:$IX$303,Данные!$A114,BF$642)),INDEX(Данные!$I$1:$IX$303,Данные!$A114,BF$642)-Данные!$G114-BF$643+IF($F$8="Использовать поправку",BT452,0),#N/A)</f>
        <v>#N/A</v>
      </c>
      <c r="BG452" s="64" t="e">
        <f>IF(ISNUMBER(INDEX(Данные!$I$1:$IX$303,Данные!$A114,BG$642)),INDEX(Данные!$I$1:$IX$303,Данные!$A114,BG$642)-Данные!$H114-BG$643+IF($F$8="Использовать поправку",BU452,0),#N/A)</f>
        <v>#N/A</v>
      </c>
      <c r="BH452" s="62" t="str">
        <f t="shared" si="830"/>
        <v/>
      </c>
      <c r="BI452" s="63" t="e">
        <f>IF(ISNUMBER(INDEX(Данные!$I$1:$IX$303,Данные!$A114,BI$642)),INDEX(Данные!$I$1:$IX$303,Данные!$A114,BI$642)-Данные!$G114-BI$643+IF($F$9="Использовать поправку",BT452,0),#N/A)</f>
        <v>#N/A</v>
      </c>
      <c r="BJ452" s="64" t="e">
        <f>IF(ISNUMBER(INDEX(Данные!$I$1:$IX$303,Данные!$A114,BJ$642)),INDEX(Данные!$I$1:$IX$303,Данные!$A114,BJ$642)-Данные!$H114-BJ$643+IF($F$9="Использовать поправку",BU452,0),#N/A)</f>
        <v>#N/A</v>
      </c>
      <c r="BK452" s="62" t="str">
        <f t="shared" si="831"/>
        <v/>
      </c>
      <c r="BL452" s="63" t="e">
        <f>IF(ISNUMBER(INDEX(Данные!$I$1:$IX$303,Данные!$A114,BL$642)),INDEX(Данные!$I$1:$IX$303,Данные!$A114,BL$642)-Данные!$G114-BL$643+IF($F$10="Использовать поправку",BT452,0),#N/A)</f>
        <v>#N/A</v>
      </c>
      <c r="BM452" s="64" t="e">
        <f>IF(ISNUMBER(INDEX(Данные!$I$1:$IX$303,Данные!$A114,BM$642)),INDEX(Данные!$I$1:$IX$303,Данные!$A114,BM$642)-Данные!$H114-BM$643+IF($F$10="Использовать поправку",BU452,0),#N/A)</f>
        <v>#N/A</v>
      </c>
      <c r="BN452" s="62" t="str">
        <f t="shared" si="832"/>
        <v/>
      </c>
      <c r="BO452" s="63" t="e">
        <f>IF(ISNUMBER(INDEX(Данные!$I$1:$IX$303,Данные!$A114,BO$642)),INDEX(Данные!$I$1:$IX$303,Данные!$A114,BO$642)-Данные!$G114-BO$643+IF($F$11="Использовать поправку",BT452,0),#N/A)</f>
        <v>#N/A</v>
      </c>
      <c r="BP452" s="64" t="e">
        <f>IF(ISNUMBER(INDEX(Данные!$I$1:$IX$303,Данные!$A114,BP$642)),INDEX(Данные!$I$1:$IX$303,Данные!$A114,BP$642)-Данные!$H114-BP$643+IF($F$11="Использовать поправку",BU452,0),#N/A)</f>
        <v>#N/A</v>
      </c>
      <c r="BQ452" s="62" t="str">
        <f t="shared" si="833"/>
        <v/>
      </c>
      <c r="BR452" s="63" t="e">
        <f>IF(ISNUMBER(INDEX(Данные!$I$1:$IX$303,Данные!$A114,BR$642)),INDEX(Данные!$I$1:$IX$303,Данные!$A114,BR$642)-Данные!$G114-BR$643+IF($F$12="Использовать поправку",BT452,0),#N/A)</f>
        <v>#N/A</v>
      </c>
      <c r="BS452" s="64" t="e">
        <f>IF(ISNUMBER(INDEX(Данные!$I$1:$IX$303,Данные!$A114,BS$642)),INDEX(Данные!$I$1:$IX$303,Данные!$A114,BS$642)-Данные!$H114-BS$643+IF($F$12="Использовать поправку",BU452,0),#N/A)</f>
        <v>#N/A</v>
      </c>
      <c r="BT452" s="100" t="e">
        <f>INDEX(Данные!$I$1:$IX$303,Данные!$A114,BT$642+8)-INDEX(Данные!$I$1:$IX$303,Данные!$A114,BT$643+8)</f>
        <v>#VALUE!</v>
      </c>
      <c r="BU452" s="101" t="e">
        <f>INDEX(Данные!$I$1:$IX$303,Данные!$A114,BU$642+9)-INDEX(Данные!$I$1:$IX$303,Данные!$A114,BU$643+9)</f>
        <v>#VALUE!</v>
      </c>
    </row>
    <row r="453" spans="7:73" s="88" customFormat="1" x14ac:dyDescent="0.25">
      <c r="G453" s="61">
        <v>56</v>
      </c>
      <c r="H453" s="62" t="str">
        <f t="shared" si="834"/>
        <v/>
      </c>
      <c r="I453" s="63" t="e">
        <f>IF(ISNUMBER(INDEX(Данные!$I$1:$IX$303,Данные!$A115,I$642)),INDEX(Данные!$I$1:$IX$303,Данные!$A115,I$642)-Данные!$E115+IF($F$3="Использовать поправку",AL453,0),#N/A)</f>
        <v>#N/A</v>
      </c>
      <c r="J453" s="64" t="e">
        <f>IF(ISNUMBER(INDEX(Данные!$I$1:$IX$303,Данные!$A115,J$642)),INDEX(Данные!$I$1:$IX$303,Данные!$A115,J$642)-Данные!$F115+IF($F$3="Использовать поправку",AM453,0),#N/A)</f>
        <v>#N/A</v>
      </c>
      <c r="K453" s="62" t="str">
        <f t="shared" si="835"/>
        <v/>
      </c>
      <c r="L453" s="63" t="e">
        <f>IF(ISNUMBER(INDEX(Данные!$I$1:$IX$303,Данные!$A115,L$642)),INDEX(Данные!$I$1:$IX$303,Данные!$A115,L$642)-Данные!$E115+IF($F$4="Использовать поправку",AL453,0),#N/A)</f>
        <v>#N/A</v>
      </c>
      <c r="M453" s="64" t="e">
        <f>IF(ISNUMBER(INDEX(Данные!$I$1:$IX$303,Данные!$A115,M$642)),INDEX(Данные!$I$1:$IX$303,Данные!$A115,M$642)-Данные!$F115+IF($F$4="Использовать поправку",AM453,0),#N/A)</f>
        <v>#N/A</v>
      </c>
      <c r="N453" s="62" t="str">
        <f t="shared" si="836"/>
        <v/>
      </c>
      <c r="O453" s="63" t="e">
        <f>IF(ISNUMBER(INDEX(Данные!$I$1:$IX$303,Данные!$A115,O$642)),INDEX(Данные!$I$1:$IX$303,Данные!$A115,O$642)-Данные!$E115+IF($F$5="Использовать поправку",AL453,0),#N/A)</f>
        <v>#N/A</v>
      </c>
      <c r="P453" s="64" t="e">
        <f>IF(ISNUMBER(INDEX(Данные!$I$1:$IX$303,Данные!$A115,P$642)),INDEX(Данные!$I$1:$IX$303,Данные!$A115,P$642)-Данные!$F115+IF($F$5="Использовать поправку",AM453,0),#N/A)</f>
        <v>#N/A</v>
      </c>
      <c r="Q453" s="62" t="str">
        <f t="shared" si="837"/>
        <v/>
      </c>
      <c r="R453" s="63" t="e">
        <f>IF(ISNUMBER(INDEX(Данные!$I$1:$IX$303,Данные!$A115,R$642)),INDEX(Данные!$I$1:$IX$303,Данные!$A115,R$642)-Данные!$E115+IF($F$6="Использовать поправку",AL453,0),#N/A)</f>
        <v>#N/A</v>
      </c>
      <c r="S453" s="64" t="e">
        <f>IF(ISNUMBER(INDEX(Данные!$I$1:$IX$303,Данные!$A115,S$642)),INDEX(Данные!$I$1:$IX$303,Данные!$A115,S$642)-Данные!$F115+IF($F$6="Использовать поправку",AM453,0),#N/A)</f>
        <v>#N/A</v>
      </c>
      <c r="T453" s="62" t="str">
        <f t="shared" si="838"/>
        <v/>
      </c>
      <c r="U453" s="63" t="e">
        <f>IF(ISNUMBER(INDEX(Данные!$I$1:$IX$303,Данные!$A115,U$642)),INDEX(Данные!$I$1:$IX$303,Данные!$A115,U$642)-Данные!$E115+IF($F$7="Использовать поправку",AL453,0),#N/A)</f>
        <v>#N/A</v>
      </c>
      <c r="V453" s="64" t="e">
        <f>IF(ISNUMBER(INDEX(Данные!$I$1:$IX$303,Данные!$A115,V$642)),INDEX(Данные!$I$1:$IX$303,Данные!$A115,V$642)-Данные!$F115+IF($F$7="Использовать поправку",AM453,0),#N/A)</f>
        <v>#N/A</v>
      </c>
      <c r="W453" s="62" t="str">
        <f t="shared" si="839"/>
        <v/>
      </c>
      <c r="X453" s="63" t="e">
        <f>IF(ISNUMBER(INDEX(Данные!$I$1:$IX$303,Данные!$A115,X$642)),INDEX(Данные!$I$1:$IX$303,Данные!$A115,X$642)-Данные!$E115+IF($F$8="Использовать поправку",AL453,0),#N/A)</f>
        <v>#N/A</v>
      </c>
      <c r="Y453" s="64" t="e">
        <f>IF(ISNUMBER(INDEX(Данные!$I$1:$IX$303,Данные!$A115,Y$642)),INDEX(Данные!$I$1:$IX$303,Данные!$A115,Y$642)-Данные!$F115+IF($F$8="Использовать поправку",AM453,0),#N/A)</f>
        <v>#N/A</v>
      </c>
      <c r="Z453" s="62" t="str">
        <f t="shared" si="840"/>
        <v/>
      </c>
      <c r="AA453" s="63" t="e">
        <f>IF(ISNUMBER(INDEX(Данные!$I$1:$IX$303,Данные!$A115,AA$642)),INDEX(Данные!$I$1:$IX$303,Данные!$A115,AA$642)-Данные!$E115+IF($F$9="Использовать поправку",AL453,0),#N/A)</f>
        <v>#N/A</v>
      </c>
      <c r="AB453" s="64" t="e">
        <f>IF(ISNUMBER(INDEX(Данные!$I$1:$IX$303,Данные!$A115,AB$642)),INDEX(Данные!$I$1:$IX$303,Данные!$A115,AB$642)-Данные!$F115+IF($F$9="Использовать поправку",AM453,0),#N/A)</f>
        <v>#N/A</v>
      </c>
      <c r="AC453" s="62" t="str">
        <f t="shared" si="841"/>
        <v/>
      </c>
      <c r="AD453" s="63" t="e">
        <f>IF(ISNUMBER(INDEX(Данные!$I$1:$IX$303,Данные!$A115,AD$642)),INDEX(Данные!$I$1:$IX$303,Данные!$A115,AD$642)-Данные!$E115+IF($F$10="Использовать поправку",AL453,0),#N/A)</f>
        <v>#N/A</v>
      </c>
      <c r="AE453" s="64" t="e">
        <f>IF(ISNUMBER(INDEX(Данные!$I$1:$IX$303,Данные!$A115,AE$642)),INDEX(Данные!$I$1:$IX$303,Данные!$A115,AE$642)-Данные!$F115+IF($F$10="Использовать поправку",AM453,0),#N/A)</f>
        <v>#N/A</v>
      </c>
      <c r="AF453" s="62" t="str">
        <f t="shared" si="842"/>
        <v/>
      </c>
      <c r="AG453" s="63" t="e">
        <f>IF(ISNUMBER(INDEX(Данные!$I$1:$IX$303,Данные!$A115,AG$642)),INDEX(Данные!$I$1:$IX$303,Данные!$A115,AG$642)-Данные!$E115+IF($F$11="Использовать поправку",AL453,0),#N/A)</f>
        <v>#N/A</v>
      </c>
      <c r="AH453" s="64" t="e">
        <f>IF(ISNUMBER(INDEX(Данные!$I$1:$IX$303,Данные!$A115,AH$642)),INDEX(Данные!$I$1:$IX$303,Данные!$A115,AH$642)-Данные!$F115+IF($F$11="Использовать поправку",AM453,0),#N/A)</f>
        <v>#N/A</v>
      </c>
      <c r="AI453" s="62" t="str">
        <f t="shared" si="843"/>
        <v/>
      </c>
      <c r="AJ453" s="63" t="e">
        <f>IF(ISNUMBER(INDEX(Данные!$I$1:$IX$303,Данные!$A115,AJ$642)),INDEX(Данные!$I$1:$IX$303,Данные!$A115,AJ$642)-Данные!$E115+IF($F$12="Использовать поправку",AL453,0),#N/A)</f>
        <v>#N/A</v>
      </c>
      <c r="AK453" s="96" t="e">
        <f>IF(ISNUMBER(INDEX(Данные!$I$1:$IX$303,Данные!$A115,AK$642)),INDEX(Данные!$I$1:$IX$303,Данные!$A115,AK$642)-Данные!$F115+IF($F$12="Использовать поправку",AM453,0),#N/A)</f>
        <v>#N/A</v>
      </c>
      <c r="AL453" s="100" t="e">
        <f>INDEX(Данные!$I$1:$IX$303,Данные!$A115,AL$642+4)-INDEX(Данные!$I$1:$IX$303,Данные!$A115,AL$643+4)</f>
        <v>#VALUE!</v>
      </c>
      <c r="AM453" s="101" t="e">
        <f>INDEX(Данные!$I$1:$IX$303,Данные!$A115,AM$642+5)-INDEX(Данные!$I$1:$IX$303,Данные!$A115,AM$643+5)</f>
        <v>#VALUE!</v>
      </c>
      <c r="AO453" s="61">
        <v>56</v>
      </c>
      <c r="AP453" s="62" t="str">
        <f t="shared" si="824"/>
        <v/>
      </c>
      <c r="AQ453" s="63" t="e">
        <f>IF(ISNUMBER(INDEX(Данные!$I$1:$IX$303,Данные!$A115,AQ$642)),INDEX(Данные!$I$1:$IX$303,Данные!$A115,AQ$642)-Данные!$G115-AQ$643+IF($F$3="Использовать поправку",BT453,0),#N/A)</f>
        <v>#N/A</v>
      </c>
      <c r="AR453" s="64" t="e">
        <f>IF(ISNUMBER(INDEX(Данные!$I$1:$IX$303,Данные!$A115,AR$642)),INDEX(Данные!$I$1:$IX$303,Данные!$A115,AR$642)-Данные!$H115-AR$643+IF($F$3="Использовать поправку",BU453,0),#N/A)</f>
        <v>#N/A</v>
      </c>
      <c r="AS453" s="62" t="str">
        <f t="shared" si="825"/>
        <v/>
      </c>
      <c r="AT453" s="63" t="e">
        <f>IF(ISNUMBER(INDEX(Данные!$I$1:$IX$303,Данные!$A115,AT$642)),INDEX(Данные!$I$1:$IX$303,Данные!$A115,AT$642)-Данные!$G115-AT$643+IF($F$4="Использовать поправку",BT453,0),#N/A)</f>
        <v>#N/A</v>
      </c>
      <c r="AU453" s="64" t="e">
        <f>IF(ISNUMBER(INDEX(Данные!$I$1:$IX$303,Данные!$A115,AU$642)),INDEX(Данные!$I$1:$IX$303,Данные!$A115,AU$642)-Данные!$H115-AU$643+IF($F$4="Использовать поправку",BU453,0),#N/A)</f>
        <v>#N/A</v>
      </c>
      <c r="AV453" s="62" t="str">
        <f t="shared" si="826"/>
        <v/>
      </c>
      <c r="AW453" s="63" t="e">
        <f>IF(ISNUMBER(INDEX(Данные!$I$1:$IX$303,Данные!$A115,AW$642)),INDEX(Данные!$I$1:$IX$303,Данные!$A115,AW$642)-Данные!$G115-AW$643+IF($F$5="Использовать поправку",BT453,0),#N/A)</f>
        <v>#N/A</v>
      </c>
      <c r="AX453" s="64" t="e">
        <f>IF(ISNUMBER(INDEX(Данные!$I$1:$IX$303,Данные!$A115,AX$642)),INDEX(Данные!$I$1:$IX$303,Данные!$A115,AX$642)-Данные!$H115-AX$643+IF($F$5="Использовать поправку",BU453,0),#N/A)</f>
        <v>#N/A</v>
      </c>
      <c r="AY453" s="62" t="str">
        <f t="shared" si="827"/>
        <v/>
      </c>
      <c r="AZ453" s="63" t="e">
        <f>IF(ISNUMBER(INDEX(Данные!$I$1:$IX$303,Данные!$A115,AZ$642)),INDEX(Данные!$I$1:$IX$303,Данные!$A115,AZ$642)-Данные!$G115-AZ$643+IF($F$6="Использовать поправку",BT453,0),#N/A)</f>
        <v>#N/A</v>
      </c>
      <c r="BA453" s="64" t="e">
        <f>IF(ISNUMBER(INDEX(Данные!$I$1:$IX$303,Данные!$A115,BA$642)),INDEX(Данные!$I$1:$IX$303,Данные!$A115,BA$642)-Данные!$H115-BA$643+IF($F$6="Использовать поправку",BU453,0),#N/A)</f>
        <v>#N/A</v>
      </c>
      <c r="BB453" s="62" t="str">
        <f t="shared" si="828"/>
        <v/>
      </c>
      <c r="BC453" s="63" t="e">
        <f>IF(ISNUMBER(INDEX(Данные!$I$1:$IX$303,Данные!$A115,BC$642)),INDEX(Данные!$I$1:$IX$303,Данные!$A115,BC$642)-Данные!$G115-BC$643+IF($F$7="Использовать поправку",BT453,0),#N/A)</f>
        <v>#N/A</v>
      </c>
      <c r="BD453" s="64" t="e">
        <f>IF(ISNUMBER(INDEX(Данные!$I$1:$IX$303,Данные!$A115,BD$642)),INDEX(Данные!$I$1:$IX$303,Данные!$A115,BD$642)-Данные!$H115-BD$643+IF($F$7="Использовать поправку",BU453,0),#N/A)</f>
        <v>#N/A</v>
      </c>
      <c r="BE453" s="62" t="str">
        <f t="shared" si="829"/>
        <v/>
      </c>
      <c r="BF453" s="63" t="e">
        <f>IF(ISNUMBER(INDEX(Данные!$I$1:$IX$303,Данные!$A115,BF$642)),INDEX(Данные!$I$1:$IX$303,Данные!$A115,BF$642)-Данные!$G115-BF$643+IF($F$8="Использовать поправку",BT453,0),#N/A)</f>
        <v>#N/A</v>
      </c>
      <c r="BG453" s="64" t="e">
        <f>IF(ISNUMBER(INDEX(Данные!$I$1:$IX$303,Данные!$A115,BG$642)),INDEX(Данные!$I$1:$IX$303,Данные!$A115,BG$642)-Данные!$H115-BG$643+IF($F$8="Использовать поправку",BU453,0),#N/A)</f>
        <v>#N/A</v>
      </c>
      <c r="BH453" s="62" t="str">
        <f t="shared" si="830"/>
        <v/>
      </c>
      <c r="BI453" s="63" t="e">
        <f>IF(ISNUMBER(INDEX(Данные!$I$1:$IX$303,Данные!$A115,BI$642)),INDEX(Данные!$I$1:$IX$303,Данные!$A115,BI$642)-Данные!$G115-BI$643+IF($F$9="Использовать поправку",BT453,0),#N/A)</f>
        <v>#N/A</v>
      </c>
      <c r="BJ453" s="64" t="e">
        <f>IF(ISNUMBER(INDEX(Данные!$I$1:$IX$303,Данные!$A115,BJ$642)),INDEX(Данные!$I$1:$IX$303,Данные!$A115,BJ$642)-Данные!$H115-BJ$643+IF($F$9="Использовать поправку",BU453,0),#N/A)</f>
        <v>#N/A</v>
      </c>
      <c r="BK453" s="62" t="str">
        <f t="shared" si="831"/>
        <v/>
      </c>
      <c r="BL453" s="63" t="e">
        <f>IF(ISNUMBER(INDEX(Данные!$I$1:$IX$303,Данные!$A115,BL$642)),INDEX(Данные!$I$1:$IX$303,Данные!$A115,BL$642)-Данные!$G115-BL$643+IF($F$10="Использовать поправку",BT453,0),#N/A)</f>
        <v>#N/A</v>
      </c>
      <c r="BM453" s="64" t="e">
        <f>IF(ISNUMBER(INDEX(Данные!$I$1:$IX$303,Данные!$A115,BM$642)),INDEX(Данные!$I$1:$IX$303,Данные!$A115,BM$642)-Данные!$H115-BM$643+IF($F$10="Использовать поправку",BU453,0),#N/A)</f>
        <v>#N/A</v>
      </c>
      <c r="BN453" s="62" t="str">
        <f t="shared" si="832"/>
        <v/>
      </c>
      <c r="BO453" s="63" t="e">
        <f>IF(ISNUMBER(INDEX(Данные!$I$1:$IX$303,Данные!$A115,BO$642)),INDEX(Данные!$I$1:$IX$303,Данные!$A115,BO$642)-Данные!$G115-BO$643+IF($F$11="Использовать поправку",BT453,0),#N/A)</f>
        <v>#N/A</v>
      </c>
      <c r="BP453" s="64" t="e">
        <f>IF(ISNUMBER(INDEX(Данные!$I$1:$IX$303,Данные!$A115,BP$642)),INDEX(Данные!$I$1:$IX$303,Данные!$A115,BP$642)-Данные!$H115-BP$643+IF($F$11="Использовать поправку",BU453,0),#N/A)</f>
        <v>#N/A</v>
      </c>
      <c r="BQ453" s="62" t="str">
        <f t="shared" si="833"/>
        <v/>
      </c>
      <c r="BR453" s="63" t="e">
        <f>IF(ISNUMBER(INDEX(Данные!$I$1:$IX$303,Данные!$A115,BR$642)),INDEX(Данные!$I$1:$IX$303,Данные!$A115,BR$642)-Данные!$G115-BR$643+IF($F$12="Использовать поправку",BT453,0),#N/A)</f>
        <v>#N/A</v>
      </c>
      <c r="BS453" s="64" t="e">
        <f>IF(ISNUMBER(INDEX(Данные!$I$1:$IX$303,Данные!$A115,BS$642)),INDEX(Данные!$I$1:$IX$303,Данные!$A115,BS$642)-Данные!$H115-BS$643+IF($F$12="Использовать поправку",BU453,0),#N/A)</f>
        <v>#N/A</v>
      </c>
      <c r="BT453" s="100" t="e">
        <f>INDEX(Данные!$I$1:$IX$303,Данные!$A115,BT$642+8)-INDEX(Данные!$I$1:$IX$303,Данные!$A115,BT$643+8)</f>
        <v>#VALUE!</v>
      </c>
      <c r="BU453" s="101" t="e">
        <f>INDEX(Данные!$I$1:$IX$303,Данные!$A115,BU$642+9)-INDEX(Данные!$I$1:$IX$303,Данные!$A115,BU$643+9)</f>
        <v>#VALUE!</v>
      </c>
    </row>
    <row r="454" spans="7:73" s="88" customFormat="1" x14ac:dyDescent="0.25">
      <c r="G454" s="61">
        <v>56.5</v>
      </c>
      <c r="H454" s="62" t="str">
        <f t="shared" si="834"/>
        <v/>
      </c>
      <c r="I454" s="63" t="e">
        <f>IF(ISNUMBER(INDEX(Данные!$I$1:$IX$303,Данные!$A116,I$642)),INDEX(Данные!$I$1:$IX$303,Данные!$A116,I$642)-Данные!$E116+IF($F$3="Использовать поправку",AL454,0),#N/A)</f>
        <v>#N/A</v>
      </c>
      <c r="J454" s="64" t="e">
        <f>IF(ISNUMBER(INDEX(Данные!$I$1:$IX$303,Данные!$A116,J$642)),INDEX(Данные!$I$1:$IX$303,Данные!$A116,J$642)-Данные!$F116+IF($F$3="Использовать поправку",AM454,0),#N/A)</f>
        <v>#N/A</v>
      </c>
      <c r="K454" s="62" t="str">
        <f t="shared" si="835"/>
        <v/>
      </c>
      <c r="L454" s="63" t="e">
        <f>IF(ISNUMBER(INDEX(Данные!$I$1:$IX$303,Данные!$A116,L$642)),INDEX(Данные!$I$1:$IX$303,Данные!$A116,L$642)-Данные!$E116+IF($F$4="Использовать поправку",AL454,0),#N/A)</f>
        <v>#N/A</v>
      </c>
      <c r="M454" s="64" t="e">
        <f>IF(ISNUMBER(INDEX(Данные!$I$1:$IX$303,Данные!$A116,M$642)),INDEX(Данные!$I$1:$IX$303,Данные!$A116,M$642)-Данные!$F116+IF($F$4="Использовать поправку",AM454,0),#N/A)</f>
        <v>#N/A</v>
      </c>
      <c r="N454" s="62" t="str">
        <f t="shared" si="836"/>
        <v/>
      </c>
      <c r="O454" s="63" t="e">
        <f>IF(ISNUMBER(INDEX(Данные!$I$1:$IX$303,Данные!$A116,O$642)),INDEX(Данные!$I$1:$IX$303,Данные!$A116,O$642)-Данные!$E116+IF($F$5="Использовать поправку",AL454,0),#N/A)</f>
        <v>#N/A</v>
      </c>
      <c r="P454" s="64" t="e">
        <f>IF(ISNUMBER(INDEX(Данные!$I$1:$IX$303,Данные!$A116,P$642)),INDEX(Данные!$I$1:$IX$303,Данные!$A116,P$642)-Данные!$F116+IF($F$5="Использовать поправку",AM454,0),#N/A)</f>
        <v>#N/A</v>
      </c>
      <c r="Q454" s="62" t="str">
        <f t="shared" si="837"/>
        <v/>
      </c>
      <c r="R454" s="63" t="e">
        <f>IF(ISNUMBER(INDEX(Данные!$I$1:$IX$303,Данные!$A116,R$642)),INDEX(Данные!$I$1:$IX$303,Данные!$A116,R$642)-Данные!$E116+IF($F$6="Использовать поправку",AL454,0),#N/A)</f>
        <v>#N/A</v>
      </c>
      <c r="S454" s="64" t="e">
        <f>IF(ISNUMBER(INDEX(Данные!$I$1:$IX$303,Данные!$A116,S$642)),INDEX(Данные!$I$1:$IX$303,Данные!$A116,S$642)-Данные!$F116+IF($F$6="Использовать поправку",AM454,0),#N/A)</f>
        <v>#N/A</v>
      </c>
      <c r="T454" s="62" t="str">
        <f t="shared" si="838"/>
        <v/>
      </c>
      <c r="U454" s="63" t="e">
        <f>IF(ISNUMBER(INDEX(Данные!$I$1:$IX$303,Данные!$A116,U$642)),INDEX(Данные!$I$1:$IX$303,Данные!$A116,U$642)-Данные!$E116+IF($F$7="Использовать поправку",AL454,0),#N/A)</f>
        <v>#N/A</v>
      </c>
      <c r="V454" s="64" t="e">
        <f>IF(ISNUMBER(INDEX(Данные!$I$1:$IX$303,Данные!$A116,V$642)),INDEX(Данные!$I$1:$IX$303,Данные!$A116,V$642)-Данные!$F116+IF($F$7="Использовать поправку",AM454,0),#N/A)</f>
        <v>#N/A</v>
      </c>
      <c r="W454" s="62" t="str">
        <f t="shared" si="839"/>
        <v/>
      </c>
      <c r="X454" s="63" t="e">
        <f>IF(ISNUMBER(INDEX(Данные!$I$1:$IX$303,Данные!$A116,X$642)),INDEX(Данные!$I$1:$IX$303,Данные!$A116,X$642)-Данные!$E116+IF($F$8="Использовать поправку",AL454,0),#N/A)</f>
        <v>#N/A</v>
      </c>
      <c r="Y454" s="64" t="e">
        <f>IF(ISNUMBER(INDEX(Данные!$I$1:$IX$303,Данные!$A116,Y$642)),INDEX(Данные!$I$1:$IX$303,Данные!$A116,Y$642)-Данные!$F116+IF($F$8="Использовать поправку",AM454,0),#N/A)</f>
        <v>#N/A</v>
      </c>
      <c r="Z454" s="62" t="str">
        <f t="shared" si="840"/>
        <v/>
      </c>
      <c r="AA454" s="63" t="e">
        <f>IF(ISNUMBER(INDEX(Данные!$I$1:$IX$303,Данные!$A116,AA$642)),INDEX(Данные!$I$1:$IX$303,Данные!$A116,AA$642)-Данные!$E116+IF($F$9="Использовать поправку",AL454,0),#N/A)</f>
        <v>#N/A</v>
      </c>
      <c r="AB454" s="64" t="e">
        <f>IF(ISNUMBER(INDEX(Данные!$I$1:$IX$303,Данные!$A116,AB$642)),INDEX(Данные!$I$1:$IX$303,Данные!$A116,AB$642)-Данные!$F116+IF($F$9="Использовать поправку",AM454,0),#N/A)</f>
        <v>#N/A</v>
      </c>
      <c r="AC454" s="62" t="str">
        <f t="shared" si="841"/>
        <v/>
      </c>
      <c r="AD454" s="63" t="e">
        <f>IF(ISNUMBER(INDEX(Данные!$I$1:$IX$303,Данные!$A116,AD$642)),INDEX(Данные!$I$1:$IX$303,Данные!$A116,AD$642)-Данные!$E116+IF($F$10="Использовать поправку",AL454,0),#N/A)</f>
        <v>#N/A</v>
      </c>
      <c r="AE454" s="64" t="e">
        <f>IF(ISNUMBER(INDEX(Данные!$I$1:$IX$303,Данные!$A116,AE$642)),INDEX(Данные!$I$1:$IX$303,Данные!$A116,AE$642)-Данные!$F116+IF($F$10="Использовать поправку",AM454,0),#N/A)</f>
        <v>#N/A</v>
      </c>
      <c r="AF454" s="62" t="str">
        <f t="shared" si="842"/>
        <v/>
      </c>
      <c r="AG454" s="63" t="e">
        <f>IF(ISNUMBER(INDEX(Данные!$I$1:$IX$303,Данные!$A116,AG$642)),INDEX(Данные!$I$1:$IX$303,Данные!$A116,AG$642)-Данные!$E116+IF($F$11="Использовать поправку",AL454,0),#N/A)</f>
        <v>#N/A</v>
      </c>
      <c r="AH454" s="64" t="e">
        <f>IF(ISNUMBER(INDEX(Данные!$I$1:$IX$303,Данные!$A116,AH$642)),INDEX(Данные!$I$1:$IX$303,Данные!$A116,AH$642)-Данные!$F116+IF($F$11="Использовать поправку",AM454,0),#N/A)</f>
        <v>#N/A</v>
      </c>
      <c r="AI454" s="62" t="str">
        <f t="shared" si="843"/>
        <v/>
      </c>
      <c r="AJ454" s="63" t="e">
        <f>IF(ISNUMBER(INDEX(Данные!$I$1:$IX$303,Данные!$A116,AJ$642)),INDEX(Данные!$I$1:$IX$303,Данные!$A116,AJ$642)-Данные!$E116+IF($F$12="Использовать поправку",AL454,0),#N/A)</f>
        <v>#N/A</v>
      </c>
      <c r="AK454" s="96" t="e">
        <f>IF(ISNUMBER(INDEX(Данные!$I$1:$IX$303,Данные!$A116,AK$642)),INDEX(Данные!$I$1:$IX$303,Данные!$A116,AK$642)-Данные!$F116+IF($F$12="Использовать поправку",AM454,0),#N/A)</f>
        <v>#N/A</v>
      </c>
      <c r="AL454" s="100" t="e">
        <f>INDEX(Данные!$I$1:$IX$303,Данные!$A116,AL$642+4)-INDEX(Данные!$I$1:$IX$303,Данные!$A116,AL$643+4)</f>
        <v>#VALUE!</v>
      </c>
      <c r="AM454" s="101" t="e">
        <f>INDEX(Данные!$I$1:$IX$303,Данные!$A116,AM$642+5)-INDEX(Данные!$I$1:$IX$303,Данные!$A116,AM$643+5)</f>
        <v>#VALUE!</v>
      </c>
      <c r="AO454" s="61">
        <v>56.5</v>
      </c>
      <c r="AP454" s="62" t="str">
        <f t="shared" si="824"/>
        <v/>
      </c>
      <c r="AQ454" s="63" t="e">
        <f>IF(ISNUMBER(INDEX(Данные!$I$1:$IX$303,Данные!$A116,AQ$642)),INDEX(Данные!$I$1:$IX$303,Данные!$A116,AQ$642)-Данные!$G116-AQ$643+IF($F$3="Использовать поправку",BT454,0),#N/A)</f>
        <v>#N/A</v>
      </c>
      <c r="AR454" s="64" t="e">
        <f>IF(ISNUMBER(INDEX(Данные!$I$1:$IX$303,Данные!$A116,AR$642)),INDEX(Данные!$I$1:$IX$303,Данные!$A116,AR$642)-Данные!$H116-AR$643+IF($F$3="Использовать поправку",BU454,0),#N/A)</f>
        <v>#N/A</v>
      </c>
      <c r="AS454" s="62" t="str">
        <f t="shared" si="825"/>
        <v/>
      </c>
      <c r="AT454" s="63" t="e">
        <f>IF(ISNUMBER(INDEX(Данные!$I$1:$IX$303,Данные!$A116,AT$642)),INDEX(Данные!$I$1:$IX$303,Данные!$A116,AT$642)-Данные!$G116-AT$643+IF($F$4="Использовать поправку",BT454,0),#N/A)</f>
        <v>#N/A</v>
      </c>
      <c r="AU454" s="64" t="e">
        <f>IF(ISNUMBER(INDEX(Данные!$I$1:$IX$303,Данные!$A116,AU$642)),INDEX(Данные!$I$1:$IX$303,Данные!$A116,AU$642)-Данные!$H116-AU$643+IF($F$4="Использовать поправку",BU454,0),#N/A)</f>
        <v>#N/A</v>
      </c>
      <c r="AV454" s="62" t="str">
        <f t="shared" si="826"/>
        <v/>
      </c>
      <c r="AW454" s="63" t="e">
        <f>IF(ISNUMBER(INDEX(Данные!$I$1:$IX$303,Данные!$A116,AW$642)),INDEX(Данные!$I$1:$IX$303,Данные!$A116,AW$642)-Данные!$G116-AW$643+IF($F$5="Использовать поправку",BT454,0),#N/A)</f>
        <v>#N/A</v>
      </c>
      <c r="AX454" s="64" t="e">
        <f>IF(ISNUMBER(INDEX(Данные!$I$1:$IX$303,Данные!$A116,AX$642)),INDEX(Данные!$I$1:$IX$303,Данные!$A116,AX$642)-Данные!$H116-AX$643+IF($F$5="Использовать поправку",BU454,0),#N/A)</f>
        <v>#N/A</v>
      </c>
      <c r="AY454" s="62" t="str">
        <f t="shared" si="827"/>
        <v/>
      </c>
      <c r="AZ454" s="63" t="e">
        <f>IF(ISNUMBER(INDEX(Данные!$I$1:$IX$303,Данные!$A116,AZ$642)),INDEX(Данные!$I$1:$IX$303,Данные!$A116,AZ$642)-Данные!$G116-AZ$643+IF($F$6="Использовать поправку",BT454,0),#N/A)</f>
        <v>#N/A</v>
      </c>
      <c r="BA454" s="64" t="e">
        <f>IF(ISNUMBER(INDEX(Данные!$I$1:$IX$303,Данные!$A116,BA$642)),INDEX(Данные!$I$1:$IX$303,Данные!$A116,BA$642)-Данные!$H116-BA$643+IF($F$6="Использовать поправку",BU454,0),#N/A)</f>
        <v>#N/A</v>
      </c>
      <c r="BB454" s="62" t="str">
        <f t="shared" si="828"/>
        <v/>
      </c>
      <c r="BC454" s="63" t="e">
        <f>IF(ISNUMBER(INDEX(Данные!$I$1:$IX$303,Данные!$A116,BC$642)),INDEX(Данные!$I$1:$IX$303,Данные!$A116,BC$642)-Данные!$G116-BC$643+IF($F$7="Использовать поправку",BT454,0),#N/A)</f>
        <v>#N/A</v>
      </c>
      <c r="BD454" s="64" t="e">
        <f>IF(ISNUMBER(INDEX(Данные!$I$1:$IX$303,Данные!$A116,BD$642)),INDEX(Данные!$I$1:$IX$303,Данные!$A116,BD$642)-Данные!$H116-BD$643+IF($F$7="Использовать поправку",BU454,0),#N/A)</f>
        <v>#N/A</v>
      </c>
      <c r="BE454" s="62" t="str">
        <f t="shared" si="829"/>
        <v/>
      </c>
      <c r="BF454" s="63" t="e">
        <f>IF(ISNUMBER(INDEX(Данные!$I$1:$IX$303,Данные!$A116,BF$642)),INDEX(Данные!$I$1:$IX$303,Данные!$A116,BF$642)-Данные!$G116-BF$643+IF($F$8="Использовать поправку",BT454,0),#N/A)</f>
        <v>#N/A</v>
      </c>
      <c r="BG454" s="64" t="e">
        <f>IF(ISNUMBER(INDEX(Данные!$I$1:$IX$303,Данные!$A116,BG$642)),INDEX(Данные!$I$1:$IX$303,Данные!$A116,BG$642)-Данные!$H116-BG$643+IF($F$8="Использовать поправку",BU454,0),#N/A)</f>
        <v>#N/A</v>
      </c>
      <c r="BH454" s="62" t="str">
        <f t="shared" si="830"/>
        <v/>
      </c>
      <c r="BI454" s="63" t="e">
        <f>IF(ISNUMBER(INDEX(Данные!$I$1:$IX$303,Данные!$A116,BI$642)),INDEX(Данные!$I$1:$IX$303,Данные!$A116,BI$642)-Данные!$G116-BI$643+IF($F$9="Использовать поправку",BT454,0),#N/A)</f>
        <v>#N/A</v>
      </c>
      <c r="BJ454" s="64" t="e">
        <f>IF(ISNUMBER(INDEX(Данные!$I$1:$IX$303,Данные!$A116,BJ$642)),INDEX(Данные!$I$1:$IX$303,Данные!$A116,BJ$642)-Данные!$H116-BJ$643+IF($F$9="Использовать поправку",BU454,0),#N/A)</f>
        <v>#N/A</v>
      </c>
      <c r="BK454" s="62" t="str">
        <f t="shared" si="831"/>
        <v/>
      </c>
      <c r="BL454" s="63" t="e">
        <f>IF(ISNUMBER(INDEX(Данные!$I$1:$IX$303,Данные!$A116,BL$642)),INDEX(Данные!$I$1:$IX$303,Данные!$A116,BL$642)-Данные!$G116-BL$643+IF($F$10="Использовать поправку",BT454,0),#N/A)</f>
        <v>#N/A</v>
      </c>
      <c r="BM454" s="64" t="e">
        <f>IF(ISNUMBER(INDEX(Данные!$I$1:$IX$303,Данные!$A116,BM$642)),INDEX(Данные!$I$1:$IX$303,Данные!$A116,BM$642)-Данные!$H116-BM$643+IF($F$10="Использовать поправку",BU454,0),#N/A)</f>
        <v>#N/A</v>
      </c>
      <c r="BN454" s="62" t="str">
        <f t="shared" si="832"/>
        <v/>
      </c>
      <c r="BO454" s="63" t="e">
        <f>IF(ISNUMBER(INDEX(Данные!$I$1:$IX$303,Данные!$A116,BO$642)),INDEX(Данные!$I$1:$IX$303,Данные!$A116,BO$642)-Данные!$G116-BO$643+IF($F$11="Использовать поправку",BT454,0),#N/A)</f>
        <v>#N/A</v>
      </c>
      <c r="BP454" s="64" t="e">
        <f>IF(ISNUMBER(INDEX(Данные!$I$1:$IX$303,Данные!$A116,BP$642)),INDEX(Данные!$I$1:$IX$303,Данные!$A116,BP$642)-Данные!$H116-BP$643+IF($F$11="Использовать поправку",BU454,0),#N/A)</f>
        <v>#N/A</v>
      </c>
      <c r="BQ454" s="62" t="str">
        <f t="shared" si="833"/>
        <v/>
      </c>
      <c r="BR454" s="63" t="e">
        <f>IF(ISNUMBER(INDEX(Данные!$I$1:$IX$303,Данные!$A116,BR$642)),INDEX(Данные!$I$1:$IX$303,Данные!$A116,BR$642)-Данные!$G116-BR$643+IF($F$12="Использовать поправку",BT454,0),#N/A)</f>
        <v>#N/A</v>
      </c>
      <c r="BS454" s="64" t="e">
        <f>IF(ISNUMBER(INDEX(Данные!$I$1:$IX$303,Данные!$A116,BS$642)),INDEX(Данные!$I$1:$IX$303,Данные!$A116,BS$642)-Данные!$H116-BS$643+IF($F$12="Использовать поправку",BU454,0),#N/A)</f>
        <v>#N/A</v>
      </c>
      <c r="BT454" s="100" t="e">
        <f>INDEX(Данные!$I$1:$IX$303,Данные!$A116,BT$642+8)-INDEX(Данные!$I$1:$IX$303,Данные!$A116,BT$643+8)</f>
        <v>#VALUE!</v>
      </c>
      <c r="BU454" s="101" t="e">
        <f>INDEX(Данные!$I$1:$IX$303,Данные!$A116,BU$642+9)-INDEX(Данные!$I$1:$IX$303,Данные!$A116,BU$643+9)</f>
        <v>#VALUE!</v>
      </c>
    </row>
    <row r="455" spans="7:73" s="88" customFormat="1" x14ac:dyDescent="0.25">
      <c r="G455" s="61">
        <v>57</v>
      </c>
      <c r="H455" s="62" t="str">
        <f t="shared" si="834"/>
        <v/>
      </c>
      <c r="I455" s="63" t="e">
        <f>IF(ISNUMBER(INDEX(Данные!$I$1:$IX$303,Данные!$A117,I$642)),INDEX(Данные!$I$1:$IX$303,Данные!$A117,I$642)-Данные!$E117+IF($F$3="Использовать поправку",AL455,0),#N/A)</f>
        <v>#N/A</v>
      </c>
      <c r="J455" s="64" t="e">
        <f>IF(ISNUMBER(INDEX(Данные!$I$1:$IX$303,Данные!$A117,J$642)),INDEX(Данные!$I$1:$IX$303,Данные!$A117,J$642)-Данные!$F117+IF($F$3="Использовать поправку",AM455,0),#N/A)</f>
        <v>#N/A</v>
      </c>
      <c r="K455" s="62" t="str">
        <f t="shared" si="835"/>
        <v/>
      </c>
      <c r="L455" s="63" t="e">
        <f>IF(ISNUMBER(INDEX(Данные!$I$1:$IX$303,Данные!$A117,L$642)),INDEX(Данные!$I$1:$IX$303,Данные!$A117,L$642)-Данные!$E117+IF($F$4="Использовать поправку",AL455,0),#N/A)</f>
        <v>#N/A</v>
      </c>
      <c r="M455" s="64" t="e">
        <f>IF(ISNUMBER(INDEX(Данные!$I$1:$IX$303,Данные!$A117,M$642)),INDEX(Данные!$I$1:$IX$303,Данные!$A117,M$642)-Данные!$F117+IF($F$4="Использовать поправку",AM455,0),#N/A)</f>
        <v>#N/A</v>
      </c>
      <c r="N455" s="62" t="str">
        <f t="shared" si="836"/>
        <v/>
      </c>
      <c r="O455" s="63" t="e">
        <f>IF(ISNUMBER(INDEX(Данные!$I$1:$IX$303,Данные!$A117,O$642)),INDEX(Данные!$I$1:$IX$303,Данные!$A117,O$642)-Данные!$E117+IF($F$5="Использовать поправку",AL455,0),#N/A)</f>
        <v>#N/A</v>
      </c>
      <c r="P455" s="64" t="e">
        <f>IF(ISNUMBER(INDEX(Данные!$I$1:$IX$303,Данные!$A117,P$642)),INDEX(Данные!$I$1:$IX$303,Данные!$A117,P$642)-Данные!$F117+IF($F$5="Использовать поправку",AM455,0),#N/A)</f>
        <v>#N/A</v>
      </c>
      <c r="Q455" s="62" t="str">
        <f t="shared" si="837"/>
        <v/>
      </c>
      <c r="R455" s="63" t="e">
        <f>IF(ISNUMBER(INDEX(Данные!$I$1:$IX$303,Данные!$A117,R$642)),INDEX(Данные!$I$1:$IX$303,Данные!$A117,R$642)-Данные!$E117+IF($F$6="Использовать поправку",AL455,0),#N/A)</f>
        <v>#N/A</v>
      </c>
      <c r="S455" s="64" t="e">
        <f>IF(ISNUMBER(INDEX(Данные!$I$1:$IX$303,Данные!$A117,S$642)),INDEX(Данные!$I$1:$IX$303,Данные!$A117,S$642)-Данные!$F117+IF($F$6="Использовать поправку",AM455,0),#N/A)</f>
        <v>#N/A</v>
      </c>
      <c r="T455" s="62" t="str">
        <f t="shared" si="838"/>
        <v/>
      </c>
      <c r="U455" s="63" t="e">
        <f>IF(ISNUMBER(INDEX(Данные!$I$1:$IX$303,Данные!$A117,U$642)),INDEX(Данные!$I$1:$IX$303,Данные!$A117,U$642)-Данные!$E117+IF($F$7="Использовать поправку",AL455,0),#N/A)</f>
        <v>#N/A</v>
      </c>
      <c r="V455" s="64" t="e">
        <f>IF(ISNUMBER(INDEX(Данные!$I$1:$IX$303,Данные!$A117,V$642)),INDEX(Данные!$I$1:$IX$303,Данные!$A117,V$642)-Данные!$F117+IF($F$7="Использовать поправку",AM455,0),#N/A)</f>
        <v>#N/A</v>
      </c>
      <c r="W455" s="62" t="str">
        <f t="shared" si="839"/>
        <v/>
      </c>
      <c r="X455" s="63" t="e">
        <f>IF(ISNUMBER(INDEX(Данные!$I$1:$IX$303,Данные!$A117,X$642)),INDEX(Данные!$I$1:$IX$303,Данные!$A117,X$642)-Данные!$E117+IF($F$8="Использовать поправку",AL455,0),#N/A)</f>
        <v>#N/A</v>
      </c>
      <c r="Y455" s="64" t="e">
        <f>IF(ISNUMBER(INDEX(Данные!$I$1:$IX$303,Данные!$A117,Y$642)),INDEX(Данные!$I$1:$IX$303,Данные!$A117,Y$642)-Данные!$F117+IF($F$8="Использовать поправку",AM455,0),#N/A)</f>
        <v>#N/A</v>
      </c>
      <c r="Z455" s="62" t="str">
        <f t="shared" si="840"/>
        <v/>
      </c>
      <c r="AA455" s="63" t="e">
        <f>IF(ISNUMBER(INDEX(Данные!$I$1:$IX$303,Данные!$A117,AA$642)),INDEX(Данные!$I$1:$IX$303,Данные!$A117,AA$642)-Данные!$E117+IF($F$9="Использовать поправку",AL455,0),#N/A)</f>
        <v>#N/A</v>
      </c>
      <c r="AB455" s="64" t="e">
        <f>IF(ISNUMBER(INDEX(Данные!$I$1:$IX$303,Данные!$A117,AB$642)),INDEX(Данные!$I$1:$IX$303,Данные!$A117,AB$642)-Данные!$F117+IF($F$9="Использовать поправку",AM455,0),#N/A)</f>
        <v>#N/A</v>
      </c>
      <c r="AC455" s="62" t="str">
        <f t="shared" si="841"/>
        <v/>
      </c>
      <c r="AD455" s="63" t="e">
        <f>IF(ISNUMBER(INDEX(Данные!$I$1:$IX$303,Данные!$A117,AD$642)),INDEX(Данные!$I$1:$IX$303,Данные!$A117,AD$642)-Данные!$E117+IF($F$10="Использовать поправку",AL455,0),#N/A)</f>
        <v>#N/A</v>
      </c>
      <c r="AE455" s="64" t="e">
        <f>IF(ISNUMBER(INDEX(Данные!$I$1:$IX$303,Данные!$A117,AE$642)),INDEX(Данные!$I$1:$IX$303,Данные!$A117,AE$642)-Данные!$F117+IF($F$10="Использовать поправку",AM455,0),#N/A)</f>
        <v>#N/A</v>
      </c>
      <c r="AF455" s="62" t="str">
        <f t="shared" si="842"/>
        <v/>
      </c>
      <c r="AG455" s="63" t="e">
        <f>IF(ISNUMBER(INDEX(Данные!$I$1:$IX$303,Данные!$A117,AG$642)),INDEX(Данные!$I$1:$IX$303,Данные!$A117,AG$642)-Данные!$E117+IF($F$11="Использовать поправку",AL455,0),#N/A)</f>
        <v>#N/A</v>
      </c>
      <c r="AH455" s="64" t="e">
        <f>IF(ISNUMBER(INDEX(Данные!$I$1:$IX$303,Данные!$A117,AH$642)),INDEX(Данные!$I$1:$IX$303,Данные!$A117,AH$642)-Данные!$F117+IF($F$11="Использовать поправку",AM455,0),#N/A)</f>
        <v>#N/A</v>
      </c>
      <c r="AI455" s="62" t="str">
        <f t="shared" si="843"/>
        <v/>
      </c>
      <c r="AJ455" s="63" t="e">
        <f>IF(ISNUMBER(INDEX(Данные!$I$1:$IX$303,Данные!$A117,AJ$642)),INDEX(Данные!$I$1:$IX$303,Данные!$A117,AJ$642)-Данные!$E117+IF($F$12="Использовать поправку",AL455,0),#N/A)</f>
        <v>#N/A</v>
      </c>
      <c r="AK455" s="96" t="e">
        <f>IF(ISNUMBER(INDEX(Данные!$I$1:$IX$303,Данные!$A117,AK$642)),INDEX(Данные!$I$1:$IX$303,Данные!$A117,AK$642)-Данные!$F117+IF($F$12="Использовать поправку",AM455,0),#N/A)</f>
        <v>#N/A</v>
      </c>
      <c r="AL455" s="100" t="e">
        <f>INDEX(Данные!$I$1:$IX$303,Данные!$A117,AL$642+4)-INDEX(Данные!$I$1:$IX$303,Данные!$A117,AL$643+4)</f>
        <v>#VALUE!</v>
      </c>
      <c r="AM455" s="101" t="e">
        <f>INDEX(Данные!$I$1:$IX$303,Данные!$A117,AM$642+5)-INDEX(Данные!$I$1:$IX$303,Данные!$A117,AM$643+5)</f>
        <v>#VALUE!</v>
      </c>
      <c r="AO455" s="61">
        <v>57</v>
      </c>
      <c r="AP455" s="62" t="str">
        <f t="shared" si="824"/>
        <v/>
      </c>
      <c r="AQ455" s="63" t="e">
        <f>IF(ISNUMBER(INDEX(Данные!$I$1:$IX$303,Данные!$A117,AQ$642)),INDEX(Данные!$I$1:$IX$303,Данные!$A117,AQ$642)-Данные!$G117-AQ$643+IF($F$3="Использовать поправку",BT455,0),#N/A)</f>
        <v>#N/A</v>
      </c>
      <c r="AR455" s="64" t="e">
        <f>IF(ISNUMBER(INDEX(Данные!$I$1:$IX$303,Данные!$A117,AR$642)),INDEX(Данные!$I$1:$IX$303,Данные!$A117,AR$642)-Данные!$H117-AR$643+IF($F$3="Использовать поправку",BU455,0),#N/A)</f>
        <v>#N/A</v>
      </c>
      <c r="AS455" s="62" t="str">
        <f t="shared" si="825"/>
        <v/>
      </c>
      <c r="AT455" s="63" t="e">
        <f>IF(ISNUMBER(INDEX(Данные!$I$1:$IX$303,Данные!$A117,AT$642)),INDEX(Данные!$I$1:$IX$303,Данные!$A117,AT$642)-Данные!$G117-AT$643+IF($F$4="Использовать поправку",BT455,0),#N/A)</f>
        <v>#N/A</v>
      </c>
      <c r="AU455" s="64" t="e">
        <f>IF(ISNUMBER(INDEX(Данные!$I$1:$IX$303,Данные!$A117,AU$642)),INDEX(Данные!$I$1:$IX$303,Данные!$A117,AU$642)-Данные!$H117-AU$643+IF($F$4="Использовать поправку",BU455,0),#N/A)</f>
        <v>#N/A</v>
      </c>
      <c r="AV455" s="62" t="str">
        <f t="shared" si="826"/>
        <v/>
      </c>
      <c r="AW455" s="63" t="e">
        <f>IF(ISNUMBER(INDEX(Данные!$I$1:$IX$303,Данные!$A117,AW$642)),INDEX(Данные!$I$1:$IX$303,Данные!$A117,AW$642)-Данные!$G117-AW$643+IF($F$5="Использовать поправку",BT455,0),#N/A)</f>
        <v>#N/A</v>
      </c>
      <c r="AX455" s="64" t="e">
        <f>IF(ISNUMBER(INDEX(Данные!$I$1:$IX$303,Данные!$A117,AX$642)),INDEX(Данные!$I$1:$IX$303,Данные!$A117,AX$642)-Данные!$H117-AX$643+IF($F$5="Использовать поправку",BU455,0),#N/A)</f>
        <v>#N/A</v>
      </c>
      <c r="AY455" s="62" t="str">
        <f t="shared" si="827"/>
        <v/>
      </c>
      <c r="AZ455" s="63" t="e">
        <f>IF(ISNUMBER(INDEX(Данные!$I$1:$IX$303,Данные!$A117,AZ$642)),INDEX(Данные!$I$1:$IX$303,Данные!$A117,AZ$642)-Данные!$G117-AZ$643+IF($F$6="Использовать поправку",BT455,0),#N/A)</f>
        <v>#N/A</v>
      </c>
      <c r="BA455" s="64" t="e">
        <f>IF(ISNUMBER(INDEX(Данные!$I$1:$IX$303,Данные!$A117,BA$642)),INDEX(Данные!$I$1:$IX$303,Данные!$A117,BA$642)-Данные!$H117-BA$643+IF($F$6="Использовать поправку",BU455,0),#N/A)</f>
        <v>#N/A</v>
      </c>
      <c r="BB455" s="62" t="str">
        <f t="shared" si="828"/>
        <v/>
      </c>
      <c r="BC455" s="63" t="e">
        <f>IF(ISNUMBER(INDEX(Данные!$I$1:$IX$303,Данные!$A117,BC$642)),INDEX(Данные!$I$1:$IX$303,Данные!$A117,BC$642)-Данные!$G117-BC$643+IF($F$7="Использовать поправку",BT455,0),#N/A)</f>
        <v>#N/A</v>
      </c>
      <c r="BD455" s="64" t="e">
        <f>IF(ISNUMBER(INDEX(Данные!$I$1:$IX$303,Данные!$A117,BD$642)),INDEX(Данные!$I$1:$IX$303,Данные!$A117,BD$642)-Данные!$H117-BD$643+IF($F$7="Использовать поправку",BU455,0),#N/A)</f>
        <v>#N/A</v>
      </c>
      <c r="BE455" s="62" t="str">
        <f t="shared" si="829"/>
        <v/>
      </c>
      <c r="BF455" s="63" t="e">
        <f>IF(ISNUMBER(INDEX(Данные!$I$1:$IX$303,Данные!$A117,BF$642)),INDEX(Данные!$I$1:$IX$303,Данные!$A117,BF$642)-Данные!$G117-BF$643+IF($F$8="Использовать поправку",BT455,0),#N/A)</f>
        <v>#N/A</v>
      </c>
      <c r="BG455" s="64" t="e">
        <f>IF(ISNUMBER(INDEX(Данные!$I$1:$IX$303,Данные!$A117,BG$642)),INDEX(Данные!$I$1:$IX$303,Данные!$A117,BG$642)-Данные!$H117-BG$643+IF($F$8="Использовать поправку",BU455,0),#N/A)</f>
        <v>#N/A</v>
      </c>
      <c r="BH455" s="62" t="str">
        <f t="shared" si="830"/>
        <v/>
      </c>
      <c r="BI455" s="63" t="e">
        <f>IF(ISNUMBER(INDEX(Данные!$I$1:$IX$303,Данные!$A117,BI$642)),INDEX(Данные!$I$1:$IX$303,Данные!$A117,BI$642)-Данные!$G117-BI$643+IF($F$9="Использовать поправку",BT455,0),#N/A)</f>
        <v>#N/A</v>
      </c>
      <c r="BJ455" s="64" t="e">
        <f>IF(ISNUMBER(INDEX(Данные!$I$1:$IX$303,Данные!$A117,BJ$642)),INDEX(Данные!$I$1:$IX$303,Данные!$A117,BJ$642)-Данные!$H117-BJ$643+IF($F$9="Использовать поправку",BU455,0),#N/A)</f>
        <v>#N/A</v>
      </c>
      <c r="BK455" s="62" t="str">
        <f t="shared" si="831"/>
        <v/>
      </c>
      <c r="BL455" s="63" t="e">
        <f>IF(ISNUMBER(INDEX(Данные!$I$1:$IX$303,Данные!$A117,BL$642)),INDEX(Данные!$I$1:$IX$303,Данные!$A117,BL$642)-Данные!$G117-BL$643+IF($F$10="Использовать поправку",BT455,0),#N/A)</f>
        <v>#N/A</v>
      </c>
      <c r="BM455" s="64" t="e">
        <f>IF(ISNUMBER(INDEX(Данные!$I$1:$IX$303,Данные!$A117,BM$642)),INDEX(Данные!$I$1:$IX$303,Данные!$A117,BM$642)-Данные!$H117-BM$643+IF($F$10="Использовать поправку",BU455,0),#N/A)</f>
        <v>#N/A</v>
      </c>
      <c r="BN455" s="62" t="str">
        <f t="shared" si="832"/>
        <v/>
      </c>
      <c r="BO455" s="63" t="e">
        <f>IF(ISNUMBER(INDEX(Данные!$I$1:$IX$303,Данные!$A117,BO$642)),INDEX(Данные!$I$1:$IX$303,Данные!$A117,BO$642)-Данные!$G117-BO$643+IF($F$11="Использовать поправку",BT455,0),#N/A)</f>
        <v>#N/A</v>
      </c>
      <c r="BP455" s="64" t="e">
        <f>IF(ISNUMBER(INDEX(Данные!$I$1:$IX$303,Данные!$A117,BP$642)),INDEX(Данные!$I$1:$IX$303,Данные!$A117,BP$642)-Данные!$H117-BP$643+IF($F$11="Использовать поправку",BU455,0),#N/A)</f>
        <v>#N/A</v>
      </c>
      <c r="BQ455" s="62" t="str">
        <f t="shared" si="833"/>
        <v/>
      </c>
      <c r="BR455" s="63" t="e">
        <f>IF(ISNUMBER(INDEX(Данные!$I$1:$IX$303,Данные!$A117,BR$642)),INDEX(Данные!$I$1:$IX$303,Данные!$A117,BR$642)-Данные!$G117-BR$643+IF($F$12="Использовать поправку",BT455,0),#N/A)</f>
        <v>#N/A</v>
      </c>
      <c r="BS455" s="64" t="e">
        <f>IF(ISNUMBER(INDEX(Данные!$I$1:$IX$303,Данные!$A117,BS$642)),INDEX(Данные!$I$1:$IX$303,Данные!$A117,BS$642)-Данные!$H117-BS$643+IF($F$12="Использовать поправку",BU455,0),#N/A)</f>
        <v>#N/A</v>
      </c>
      <c r="BT455" s="100" t="e">
        <f>INDEX(Данные!$I$1:$IX$303,Данные!$A117,BT$642+8)-INDEX(Данные!$I$1:$IX$303,Данные!$A117,BT$643+8)</f>
        <v>#VALUE!</v>
      </c>
      <c r="BU455" s="101" t="e">
        <f>INDEX(Данные!$I$1:$IX$303,Данные!$A117,BU$642+9)-INDEX(Данные!$I$1:$IX$303,Данные!$A117,BU$643+9)</f>
        <v>#VALUE!</v>
      </c>
    </row>
    <row r="456" spans="7:73" s="88" customFormat="1" x14ac:dyDescent="0.25">
      <c r="G456" s="61">
        <v>57.5</v>
      </c>
      <c r="H456" s="62" t="str">
        <f t="shared" si="834"/>
        <v/>
      </c>
      <c r="I456" s="63" t="e">
        <f>IF(ISNUMBER(INDEX(Данные!$I$1:$IX$303,Данные!$A118,I$642)),INDEX(Данные!$I$1:$IX$303,Данные!$A118,I$642)-Данные!$E118+IF($F$3="Использовать поправку",AL456,0),#N/A)</f>
        <v>#N/A</v>
      </c>
      <c r="J456" s="64" t="e">
        <f>IF(ISNUMBER(INDEX(Данные!$I$1:$IX$303,Данные!$A118,J$642)),INDEX(Данные!$I$1:$IX$303,Данные!$A118,J$642)-Данные!$F118+IF($F$3="Использовать поправку",AM456,0),#N/A)</f>
        <v>#N/A</v>
      </c>
      <c r="K456" s="62" t="str">
        <f t="shared" si="835"/>
        <v/>
      </c>
      <c r="L456" s="63" t="e">
        <f>IF(ISNUMBER(INDEX(Данные!$I$1:$IX$303,Данные!$A118,L$642)),INDEX(Данные!$I$1:$IX$303,Данные!$A118,L$642)-Данные!$E118+IF($F$4="Использовать поправку",AL456,0),#N/A)</f>
        <v>#N/A</v>
      </c>
      <c r="M456" s="64" t="e">
        <f>IF(ISNUMBER(INDEX(Данные!$I$1:$IX$303,Данные!$A118,M$642)),INDEX(Данные!$I$1:$IX$303,Данные!$A118,M$642)-Данные!$F118+IF($F$4="Использовать поправку",AM456,0),#N/A)</f>
        <v>#N/A</v>
      </c>
      <c r="N456" s="62" t="str">
        <f t="shared" si="836"/>
        <v/>
      </c>
      <c r="O456" s="63" t="e">
        <f>IF(ISNUMBER(INDEX(Данные!$I$1:$IX$303,Данные!$A118,O$642)),INDEX(Данные!$I$1:$IX$303,Данные!$A118,O$642)-Данные!$E118+IF($F$5="Использовать поправку",AL456,0),#N/A)</f>
        <v>#N/A</v>
      </c>
      <c r="P456" s="64" t="e">
        <f>IF(ISNUMBER(INDEX(Данные!$I$1:$IX$303,Данные!$A118,P$642)),INDEX(Данные!$I$1:$IX$303,Данные!$A118,P$642)-Данные!$F118+IF($F$5="Использовать поправку",AM456,0),#N/A)</f>
        <v>#N/A</v>
      </c>
      <c r="Q456" s="62" t="str">
        <f t="shared" si="837"/>
        <v/>
      </c>
      <c r="R456" s="63" t="e">
        <f>IF(ISNUMBER(INDEX(Данные!$I$1:$IX$303,Данные!$A118,R$642)),INDEX(Данные!$I$1:$IX$303,Данные!$A118,R$642)-Данные!$E118+IF($F$6="Использовать поправку",AL456,0),#N/A)</f>
        <v>#N/A</v>
      </c>
      <c r="S456" s="64" t="e">
        <f>IF(ISNUMBER(INDEX(Данные!$I$1:$IX$303,Данные!$A118,S$642)),INDEX(Данные!$I$1:$IX$303,Данные!$A118,S$642)-Данные!$F118+IF($F$6="Использовать поправку",AM456,0),#N/A)</f>
        <v>#N/A</v>
      </c>
      <c r="T456" s="62" t="str">
        <f t="shared" si="838"/>
        <v/>
      </c>
      <c r="U456" s="63" t="e">
        <f>IF(ISNUMBER(INDEX(Данные!$I$1:$IX$303,Данные!$A118,U$642)),INDEX(Данные!$I$1:$IX$303,Данные!$A118,U$642)-Данные!$E118+IF($F$7="Использовать поправку",AL456,0),#N/A)</f>
        <v>#N/A</v>
      </c>
      <c r="V456" s="64" t="e">
        <f>IF(ISNUMBER(INDEX(Данные!$I$1:$IX$303,Данные!$A118,V$642)),INDEX(Данные!$I$1:$IX$303,Данные!$A118,V$642)-Данные!$F118+IF($F$7="Использовать поправку",AM456,0),#N/A)</f>
        <v>#N/A</v>
      </c>
      <c r="W456" s="62" t="str">
        <f t="shared" si="839"/>
        <v/>
      </c>
      <c r="X456" s="63" t="e">
        <f>IF(ISNUMBER(INDEX(Данные!$I$1:$IX$303,Данные!$A118,X$642)),INDEX(Данные!$I$1:$IX$303,Данные!$A118,X$642)-Данные!$E118+IF($F$8="Использовать поправку",AL456,0),#N/A)</f>
        <v>#N/A</v>
      </c>
      <c r="Y456" s="64" t="e">
        <f>IF(ISNUMBER(INDEX(Данные!$I$1:$IX$303,Данные!$A118,Y$642)),INDEX(Данные!$I$1:$IX$303,Данные!$A118,Y$642)-Данные!$F118+IF($F$8="Использовать поправку",AM456,0),#N/A)</f>
        <v>#N/A</v>
      </c>
      <c r="Z456" s="62" t="str">
        <f t="shared" si="840"/>
        <v/>
      </c>
      <c r="AA456" s="63" t="e">
        <f>IF(ISNUMBER(INDEX(Данные!$I$1:$IX$303,Данные!$A118,AA$642)),INDEX(Данные!$I$1:$IX$303,Данные!$A118,AA$642)-Данные!$E118+IF($F$9="Использовать поправку",AL456,0),#N/A)</f>
        <v>#N/A</v>
      </c>
      <c r="AB456" s="64" t="e">
        <f>IF(ISNUMBER(INDEX(Данные!$I$1:$IX$303,Данные!$A118,AB$642)),INDEX(Данные!$I$1:$IX$303,Данные!$A118,AB$642)-Данные!$F118+IF($F$9="Использовать поправку",AM456,0),#N/A)</f>
        <v>#N/A</v>
      </c>
      <c r="AC456" s="62" t="str">
        <f t="shared" si="841"/>
        <v/>
      </c>
      <c r="AD456" s="63" t="e">
        <f>IF(ISNUMBER(INDEX(Данные!$I$1:$IX$303,Данные!$A118,AD$642)),INDEX(Данные!$I$1:$IX$303,Данные!$A118,AD$642)-Данные!$E118+IF($F$10="Использовать поправку",AL456,0),#N/A)</f>
        <v>#N/A</v>
      </c>
      <c r="AE456" s="64" t="e">
        <f>IF(ISNUMBER(INDEX(Данные!$I$1:$IX$303,Данные!$A118,AE$642)),INDEX(Данные!$I$1:$IX$303,Данные!$A118,AE$642)-Данные!$F118+IF($F$10="Использовать поправку",AM456,0),#N/A)</f>
        <v>#N/A</v>
      </c>
      <c r="AF456" s="62" t="str">
        <f t="shared" si="842"/>
        <v/>
      </c>
      <c r="AG456" s="63" t="e">
        <f>IF(ISNUMBER(INDEX(Данные!$I$1:$IX$303,Данные!$A118,AG$642)),INDEX(Данные!$I$1:$IX$303,Данные!$A118,AG$642)-Данные!$E118+IF($F$11="Использовать поправку",AL456,0),#N/A)</f>
        <v>#N/A</v>
      </c>
      <c r="AH456" s="64" t="e">
        <f>IF(ISNUMBER(INDEX(Данные!$I$1:$IX$303,Данные!$A118,AH$642)),INDEX(Данные!$I$1:$IX$303,Данные!$A118,AH$642)-Данные!$F118+IF($F$11="Использовать поправку",AM456,0),#N/A)</f>
        <v>#N/A</v>
      </c>
      <c r="AI456" s="62" t="str">
        <f t="shared" si="843"/>
        <v/>
      </c>
      <c r="AJ456" s="63" t="e">
        <f>IF(ISNUMBER(INDEX(Данные!$I$1:$IX$303,Данные!$A118,AJ$642)),INDEX(Данные!$I$1:$IX$303,Данные!$A118,AJ$642)-Данные!$E118+IF($F$12="Использовать поправку",AL456,0),#N/A)</f>
        <v>#N/A</v>
      </c>
      <c r="AK456" s="96" t="e">
        <f>IF(ISNUMBER(INDEX(Данные!$I$1:$IX$303,Данные!$A118,AK$642)),INDEX(Данные!$I$1:$IX$303,Данные!$A118,AK$642)-Данные!$F118+IF($F$12="Использовать поправку",AM456,0),#N/A)</f>
        <v>#N/A</v>
      </c>
      <c r="AL456" s="100" t="e">
        <f>INDEX(Данные!$I$1:$IX$303,Данные!$A118,AL$642+4)-INDEX(Данные!$I$1:$IX$303,Данные!$A118,AL$643+4)</f>
        <v>#VALUE!</v>
      </c>
      <c r="AM456" s="101" t="e">
        <f>INDEX(Данные!$I$1:$IX$303,Данные!$A118,AM$642+5)-INDEX(Данные!$I$1:$IX$303,Данные!$A118,AM$643+5)</f>
        <v>#VALUE!</v>
      </c>
      <c r="AO456" s="61">
        <v>57.5</v>
      </c>
      <c r="AP456" s="62" t="str">
        <f t="shared" si="824"/>
        <v/>
      </c>
      <c r="AQ456" s="63" t="e">
        <f>IF(ISNUMBER(INDEX(Данные!$I$1:$IX$303,Данные!$A118,AQ$642)),INDEX(Данные!$I$1:$IX$303,Данные!$A118,AQ$642)-Данные!$G118-AQ$643+IF($F$3="Использовать поправку",BT456,0),#N/A)</f>
        <v>#N/A</v>
      </c>
      <c r="AR456" s="64" t="e">
        <f>IF(ISNUMBER(INDEX(Данные!$I$1:$IX$303,Данные!$A118,AR$642)),INDEX(Данные!$I$1:$IX$303,Данные!$A118,AR$642)-Данные!$H118-AR$643+IF($F$3="Использовать поправку",BU456,0),#N/A)</f>
        <v>#N/A</v>
      </c>
      <c r="AS456" s="62" t="str">
        <f t="shared" si="825"/>
        <v/>
      </c>
      <c r="AT456" s="63" t="e">
        <f>IF(ISNUMBER(INDEX(Данные!$I$1:$IX$303,Данные!$A118,AT$642)),INDEX(Данные!$I$1:$IX$303,Данные!$A118,AT$642)-Данные!$G118-AT$643+IF($F$4="Использовать поправку",BT456,0),#N/A)</f>
        <v>#N/A</v>
      </c>
      <c r="AU456" s="64" t="e">
        <f>IF(ISNUMBER(INDEX(Данные!$I$1:$IX$303,Данные!$A118,AU$642)),INDEX(Данные!$I$1:$IX$303,Данные!$A118,AU$642)-Данные!$H118-AU$643+IF($F$4="Использовать поправку",BU456,0),#N/A)</f>
        <v>#N/A</v>
      </c>
      <c r="AV456" s="62" t="str">
        <f t="shared" si="826"/>
        <v/>
      </c>
      <c r="AW456" s="63" t="e">
        <f>IF(ISNUMBER(INDEX(Данные!$I$1:$IX$303,Данные!$A118,AW$642)),INDEX(Данные!$I$1:$IX$303,Данные!$A118,AW$642)-Данные!$G118-AW$643+IF($F$5="Использовать поправку",BT456,0),#N/A)</f>
        <v>#N/A</v>
      </c>
      <c r="AX456" s="64" t="e">
        <f>IF(ISNUMBER(INDEX(Данные!$I$1:$IX$303,Данные!$A118,AX$642)),INDEX(Данные!$I$1:$IX$303,Данные!$A118,AX$642)-Данные!$H118-AX$643+IF($F$5="Использовать поправку",BU456,0),#N/A)</f>
        <v>#N/A</v>
      </c>
      <c r="AY456" s="62" t="str">
        <f t="shared" si="827"/>
        <v/>
      </c>
      <c r="AZ456" s="63" t="e">
        <f>IF(ISNUMBER(INDEX(Данные!$I$1:$IX$303,Данные!$A118,AZ$642)),INDEX(Данные!$I$1:$IX$303,Данные!$A118,AZ$642)-Данные!$G118-AZ$643+IF($F$6="Использовать поправку",BT456,0),#N/A)</f>
        <v>#N/A</v>
      </c>
      <c r="BA456" s="64" t="e">
        <f>IF(ISNUMBER(INDEX(Данные!$I$1:$IX$303,Данные!$A118,BA$642)),INDEX(Данные!$I$1:$IX$303,Данные!$A118,BA$642)-Данные!$H118-BA$643+IF($F$6="Использовать поправку",BU456,0),#N/A)</f>
        <v>#N/A</v>
      </c>
      <c r="BB456" s="62" t="str">
        <f t="shared" si="828"/>
        <v/>
      </c>
      <c r="BC456" s="63" t="e">
        <f>IF(ISNUMBER(INDEX(Данные!$I$1:$IX$303,Данные!$A118,BC$642)),INDEX(Данные!$I$1:$IX$303,Данные!$A118,BC$642)-Данные!$G118-BC$643+IF($F$7="Использовать поправку",BT456,0),#N/A)</f>
        <v>#N/A</v>
      </c>
      <c r="BD456" s="64" t="e">
        <f>IF(ISNUMBER(INDEX(Данные!$I$1:$IX$303,Данные!$A118,BD$642)),INDEX(Данные!$I$1:$IX$303,Данные!$A118,BD$642)-Данные!$H118-BD$643+IF($F$7="Использовать поправку",BU456,0),#N/A)</f>
        <v>#N/A</v>
      </c>
      <c r="BE456" s="62" t="str">
        <f t="shared" si="829"/>
        <v/>
      </c>
      <c r="BF456" s="63" t="e">
        <f>IF(ISNUMBER(INDEX(Данные!$I$1:$IX$303,Данные!$A118,BF$642)),INDEX(Данные!$I$1:$IX$303,Данные!$A118,BF$642)-Данные!$G118-BF$643+IF($F$8="Использовать поправку",BT456,0),#N/A)</f>
        <v>#N/A</v>
      </c>
      <c r="BG456" s="64" t="e">
        <f>IF(ISNUMBER(INDEX(Данные!$I$1:$IX$303,Данные!$A118,BG$642)),INDEX(Данные!$I$1:$IX$303,Данные!$A118,BG$642)-Данные!$H118-BG$643+IF($F$8="Использовать поправку",BU456,0),#N/A)</f>
        <v>#N/A</v>
      </c>
      <c r="BH456" s="62" t="str">
        <f t="shared" si="830"/>
        <v/>
      </c>
      <c r="BI456" s="63" t="e">
        <f>IF(ISNUMBER(INDEX(Данные!$I$1:$IX$303,Данные!$A118,BI$642)),INDEX(Данные!$I$1:$IX$303,Данные!$A118,BI$642)-Данные!$G118-BI$643+IF($F$9="Использовать поправку",BT456,0),#N/A)</f>
        <v>#N/A</v>
      </c>
      <c r="BJ456" s="64" t="e">
        <f>IF(ISNUMBER(INDEX(Данные!$I$1:$IX$303,Данные!$A118,BJ$642)),INDEX(Данные!$I$1:$IX$303,Данные!$A118,BJ$642)-Данные!$H118-BJ$643+IF($F$9="Использовать поправку",BU456,0),#N/A)</f>
        <v>#N/A</v>
      </c>
      <c r="BK456" s="62" t="str">
        <f t="shared" si="831"/>
        <v/>
      </c>
      <c r="BL456" s="63" t="e">
        <f>IF(ISNUMBER(INDEX(Данные!$I$1:$IX$303,Данные!$A118,BL$642)),INDEX(Данные!$I$1:$IX$303,Данные!$A118,BL$642)-Данные!$G118-BL$643+IF($F$10="Использовать поправку",BT456,0),#N/A)</f>
        <v>#N/A</v>
      </c>
      <c r="BM456" s="64" t="e">
        <f>IF(ISNUMBER(INDEX(Данные!$I$1:$IX$303,Данные!$A118,BM$642)),INDEX(Данные!$I$1:$IX$303,Данные!$A118,BM$642)-Данные!$H118-BM$643+IF($F$10="Использовать поправку",BU456,0),#N/A)</f>
        <v>#N/A</v>
      </c>
      <c r="BN456" s="62" t="str">
        <f t="shared" si="832"/>
        <v/>
      </c>
      <c r="BO456" s="63" t="e">
        <f>IF(ISNUMBER(INDEX(Данные!$I$1:$IX$303,Данные!$A118,BO$642)),INDEX(Данные!$I$1:$IX$303,Данные!$A118,BO$642)-Данные!$G118-BO$643+IF($F$11="Использовать поправку",BT456,0),#N/A)</f>
        <v>#N/A</v>
      </c>
      <c r="BP456" s="64" t="e">
        <f>IF(ISNUMBER(INDEX(Данные!$I$1:$IX$303,Данные!$A118,BP$642)),INDEX(Данные!$I$1:$IX$303,Данные!$A118,BP$642)-Данные!$H118-BP$643+IF($F$11="Использовать поправку",BU456,0),#N/A)</f>
        <v>#N/A</v>
      </c>
      <c r="BQ456" s="62" t="str">
        <f t="shared" si="833"/>
        <v/>
      </c>
      <c r="BR456" s="63" t="e">
        <f>IF(ISNUMBER(INDEX(Данные!$I$1:$IX$303,Данные!$A118,BR$642)),INDEX(Данные!$I$1:$IX$303,Данные!$A118,BR$642)-Данные!$G118-BR$643+IF($F$12="Использовать поправку",BT456,0),#N/A)</f>
        <v>#N/A</v>
      </c>
      <c r="BS456" s="64" t="e">
        <f>IF(ISNUMBER(INDEX(Данные!$I$1:$IX$303,Данные!$A118,BS$642)),INDEX(Данные!$I$1:$IX$303,Данные!$A118,BS$642)-Данные!$H118-BS$643+IF($F$12="Использовать поправку",BU456,0),#N/A)</f>
        <v>#N/A</v>
      </c>
      <c r="BT456" s="100" t="e">
        <f>INDEX(Данные!$I$1:$IX$303,Данные!$A118,BT$642+8)-INDEX(Данные!$I$1:$IX$303,Данные!$A118,BT$643+8)</f>
        <v>#VALUE!</v>
      </c>
      <c r="BU456" s="101" t="e">
        <f>INDEX(Данные!$I$1:$IX$303,Данные!$A118,BU$642+9)-INDEX(Данные!$I$1:$IX$303,Данные!$A118,BU$643+9)</f>
        <v>#VALUE!</v>
      </c>
    </row>
    <row r="457" spans="7:73" s="88" customFormat="1" x14ac:dyDescent="0.25">
      <c r="G457" s="61">
        <v>58</v>
      </c>
      <c r="H457" s="62" t="str">
        <f t="shared" si="834"/>
        <v/>
      </c>
      <c r="I457" s="63" t="e">
        <f>IF(ISNUMBER(INDEX(Данные!$I$1:$IX$303,Данные!$A119,I$642)),INDEX(Данные!$I$1:$IX$303,Данные!$A119,I$642)-Данные!$E119+IF($F$3="Использовать поправку",AL457,0),#N/A)</f>
        <v>#N/A</v>
      </c>
      <c r="J457" s="64" t="e">
        <f>IF(ISNUMBER(INDEX(Данные!$I$1:$IX$303,Данные!$A119,J$642)),INDEX(Данные!$I$1:$IX$303,Данные!$A119,J$642)-Данные!$F119+IF($F$3="Использовать поправку",AM457,0),#N/A)</f>
        <v>#N/A</v>
      </c>
      <c r="K457" s="62" t="str">
        <f t="shared" si="835"/>
        <v/>
      </c>
      <c r="L457" s="63" t="e">
        <f>IF(ISNUMBER(INDEX(Данные!$I$1:$IX$303,Данные!$A119,L$642)),INDEX(Данные!$I$1:$IX$303,Данные!$A119,L$642)-Данные!$E119+IF($F$4="Использовать поправку",AL457,0),#N/A)</f>
        <v>#N/A</v>
      </c>
      <c r="M457" s="64" t="e">
        <f>IF(ISNUMBER(INDEX(Данные!$I$1:$IX$303,Данные!$A119,M$642)),INDEX(Данные!$I$1:$IX$303,Данные!$A119,M$642)-Данные!$F119+IF($F$4="Использовать поправку",AM457,0),#N/A)</f>
        <v>#N/A</v>
      </c>
      <c r="N457" s="62" t="str">
        <f t="shared" si="836"/>
        <v/>
      </c>
      <c r="O457" s="63" t="e">
        <f>IF(ISNUMBER(INDEX(Данные!$I$1:$IX$303,Данные!$A119,O$642)),INDEX(Данные!$I$1:$IX$303,Данные!$A119,O$642)-Данные!$E119+IF($F$5="Использовать поправку",AL457,0),#N/A)</f>
        <v>#N/A</v>
      </c>
      <c r="P457" s="64" t="e">
        <f>IF(ISNUMBER(INDEX(Данные!$I$1:$IX$303,Данные!$A119,P$642)),INDEX(Данные!$I$1:$IX$303,Данные!$A119,P$642)-Данные!$F119+IF($F$5="Использовать поправку",AM457,0),#N/A)</f>
        <v>#N/A</v>
      </c>
      <c r="Q457" s="62" t="str">
        <f t="shared" si="837"/>
        <v/>
      </c>
      <c r="R457" s="63" t="e">
        <f>IF(ISNUMBER(INDEX(Данные!$I$1:$IX$303,Данные!$A119,R$642)),INDEX(Данные!$I$1:$IX$303,Данные!$A119,R$642)-Данные!$E119+IF($F$6="Использовать поправку",AL457,0),#N/A)</f>
        <v>#N/A</v>
      </c>
      <c r="S457" s="64" t="e">
        <f>IF(ISNUMBER(INDEX(Данные!$I$1:$IX$303,Данные!$A119,S$642)),INDEX(Данные!$I$1:$IX$303,Данные!$A119,S$642)-Данные!$F119+IF($F$6="Использовать поправку",AM457,0),#N/A)</f>
        <v>#N/A</v>
      </c>
      <c r="T457" s="62" t="str">
        <f t="shared" si="838"/>
        <v/>
      </c>
      <c r="U457" s="63" t="e">
        <f>IF(ISNUMBER(INDEX(Данные!$I$1:$IX$303,Данные!$A119,U$642)),INDEX(Данные!$I$1:$IX$303,Данные!$A119,U$642)-Данные!$E119+IF($F$7="Использовать поправку",AL457,0),#N/A)</f>
        <v>#N/A</v>
      </c>
      <c r="V457" s="64" t="e">
        <f>IF(ISNUMBER(INDEX(Данные!$I$1:$IX$303,Данные!$A119,V$642)),INDEX(Данные!$I$1:$IX$303,Данные!$A119,V$642)-Данные!$F119+IF($F$7="Использовать поправку",AM457,0),#N/A)</f>
        <v>#N/A</v>
      </c>
      <c r="W457" s="62" t="str">
        <f t="shared" si="839"/>
        <v/>
      </c>
      <c r="X457" s="63" t="e">
        <f>IF(ISNUMBER(INDEX(Данные!$I$1:$IX$303,Данные!$A119,X$642)),INDEX(Данные!$I$1:$IX$303,Данные!$A119,X$642)-Данные!$E119+IF($F$8="Использовать поправку",AL457,0),#N/A)</f>
        <v>#N/A</v>
      </c>
      <c r="Y457" s="64" t="e">
        <f>IF(ISNUMBER(INDEX(Данные!$I$1:$IX$303,Данные!$A119,Y$642)),INDEX(Данные!$I$1:$IX$303,Данные!$A119,Y$642)-Данные!$F119+IF($F$8="Использовать поправку",AM457,0),#N/A)</f>
        <v>#N/A</v>
      </c>
      <c r="Z457" s="62" t="str">
        <f t="shared" si="840"/>
        <v/>
      </c>
      <c r="AA457" s="63" t="e">
        <f>IF(ISNUMBER(INDEX(Данные!$I$1:$IX$303,Данные!$A119,AA$642)),INDEX(Данные!$I$1:$IX$303,Данные!$A119,AA$642)-Данные!$E119+IF($F$9="Использовать поправку",AL457,0),#N/A)</f>
        <v>#N/A</v>
      </c>
      <c r="AB457" s="64" t="e">
        <f>IF(ISNUMBER(INDEX(Данные!$I$1:$IX$303,Данные!$A119,AB$642)),INDEX(Данные!$I$1:$IX$303,Данные!$A119,AB$642)-Данные!$F119+IF($F$9="Использовать поправку",AM457,0),#N/A)</f>
        <v>#N/A</v>
      </c>
      <c r="AC457" s="62" t="str">
        <f t="shared" si="841"/>
        <v/>
      </c>
      <c r="AD457" s="63" t="e">
        <f>IF(ISNUMBER(INDEX(Данные!$I$1:$IX$303,Данные!$A119,AD$642)),INDEX(Данные!$I$1:$IX$303,Данные!$A119,AD$642)-Данные!$E119+IF($F$10="Использовать поправку",AL457,0),#N/A)</f>
        <v>#N/A</v>
      </c>
      <c r="AE457" s="64" t="e">
        <f>IF(ISNUMBER(INDEX(Данные!$I$1:$IX$303,Данные!$A119,AE$642)),INDEX(Данные!$I$1:$IX$303,Данные!$A119,AE$642)-Данные!$F119+IF($F$10="Использовать поправку",AM457,0),#N/A)</f>
        <v>#N/A</v>
      </c>
      <c r="AF457" s="62" t="str">
        <f t="shared" si="842"/>
        <v/>
      </c>
      <c r="AG457" s="63" t="e">
        <f>IF(ISNUMBER(INDEX(Данные!$I$1:$IX$303,Данные!$A119,AG$642)),INDEX(Данные!$I$1:$IX$303,Данные!$A119,AG$642)-Данные!$E119+IF($F$11="Использовать поправку",AL457,0),#N/A)</f>
        <v>#N/A</v>
      </c>
      <c r="AH457" s="64" t="e">
        <f>IF(ISNUMBER(INDEX(Данные!$I$1:$IX$303,Данные!$A119,AH$642)),INDEX(Данные!$I$1:$IX$303,Данные!$A119,AH$642)-Данные!$F119+IF($F$11="Использовать поправку",AM457,0),#N/A)</f>
        <v>#N/A</v>
      </c>
      <c r="AI457" s="62" t="str">
        <f t="shared" si="843"/>
        <v/>
      </c>
      <c r="AJ457" s="63" t="e">
        <f>IF(ISNUMBER(INDEX(Данные!$I$1:$IX$303,Данные!$A119,AJ$642)),INDEX(Данные!$I$1:$IX$303,Данные!$A119,AJ$642)-Данные!$E119+IF($F$12="Использовать поправку",AL457,0),#N/A)</f>
        <v>#N/A</v>
      </c>
      <c r="AK457" s="96" t="e">
        <f>IF(ISNUMBER(INDEX(Данные!$I$1:$IX$303,Данные!$A119,AK$642)),INDEX(Данные!$I$1:$IX$303,Данные!$A119,AK$642)-Данные!$F119+IF($F$12="Использовать поправку",AM457,0),#N/A)</f>
        <v>#N/A</v>
      </c>
      <c r="AL457" s="100" t="e">
        <f>INDEX(Данные!$I$1:$IX$303,Данные!$A119,AL$642+4)-INDEX(Данные!$I$1:$IX$303,Данные!$A119,AL$643+4)</f>
        <v>#VALUE!</v>
      </c>
      <c r="AM457" s="101" t="e">
        <f>INDEX(Данные!$I$1:$IX$303,Данные!$A119,AM$642+5)-INDEX(Данные!$I$1:$IX$303,Данные!$A119,AM$643+5)</f>
        <v>#VALUE!</v>
      </c>
      <c r="AO457" s="61">
        <v>58</v>
      </c>
      <c r="AP457" s="62" t="str">
        <f t="shared" si="824"/>
        <v/>
      </c>
      <c r="AQ457" s="63" t="e">
        <f>IF(ISNUMBER(INDEX(Данные!$I$1:$IX$303,Данные!$A119,AQ$642)),INDEX(Данные!$I$1:$IX$303,Данные!$A119,AQ$642)-Данные!$G119-AQ$643+IF($F$3="Использовать поправку",BT457,0),#N/A)</f>
        <v>#N/A</v>
      </c>
      <c r="AR457" s="64" t="e">
        <f>IF(ISNUMBER(INDEX(Данные!$I$1:$IX$303,Данные!$A119,AR$642)),INDEX(Данные!$I$1:$IX$303,Данные!$A119,AR$642)-Данные!$H119-AR$643+IF($F$3="Использовать поправку",BU457,0),#N/A)</f>
        <v>#N/A</v>
      </c>
      <c r="AS457" s="62" t="str">
        <f t="shared" si="825"/>
        <v/>
      </c>
      <c r="AT457" s="63" t="e">
        <f>IF(ISNUMBER(INDEX(Данные!$I$1:$IX$303,Данные!$A119,AT$642)),INDEX(Данные!$I$1:$IX$303,Данные!$A119,AT$642)-Данные!$G119-AT$643+IF($F$4="Использовать поправку",BT457,0),#N/A)</f>
        <v>#N/A</v>
      </c>
      <c r="AU457" s="64" t="e">
        <f>IF(ISNUMBER(INDEX(Данные!$I$1:$IX$303,Данные!$A119,AU$642)),INDEX(Данные!$I$1:$IX$303,Данные!$A119,AU$642)-Данные!$H119-AU$643+IF($F$4="Использовать поправку",BU457,0),#N/A)</f>
        <v>#N/A</v>
      </c>
      <c r="AV457" s="62" t="str">
        <f t="shared" si="826"/>
        <v/>
      </c>
      <c r="AW457" s="63" t="e">
        <f>IF(ISNUMBER(INDEX(Данные!$I$1:$IX$303,Данные!$A119,AW$642)),INDEX(Данные!$I$1:$IX$303,Данные!$A119,AW$642)-Данные!$G119-AW$643+IF($F$5="Использовать поправку",BT457,0),#N/A)</f>
        <v>#N/A</v>
      </c>
      <c r="AX457" s="64" t="e">
        <f>IF(ISNUMBER(INDEX(Данные!$I$1:$IX$303,Данные!$A119,AX$642)),INDEX(Данные!$I$1:$IX$303,Данные!$A119,AX$642)-Данные!$H119-AX$643+IF($F$5="Использовать поправку",BU457,0),#N/A)</f>
        <v>#N/A</v>
      </c>
      <c r="AY457" s="62" t="str">
        <f t="shared" si="827"/>
        <v/>
      </c>
      <c r="AZ457" s="63" t="e">
        <f>IF(ISNUMBER(INDEX(Данные!$I$1:$IX$303,Данные!$A119,AZ$642)),INDEX(Данные!$I$1:$IX$303,Данные!$A119,AZ$642)-Данные!$G119-AZ$643+IF($F$6="Использовать поправку",BT457,0),#N/A)</f>
        <v>#N/A</v>
      </c>
      <c r="BA457" s="64" t="e">
        <f>IF(ISNUMBER(INDEX(Данные!$I$1:$IX$303,Данные!$A119,BA$642)),INDEX(Данные!$I$1:$IX$303,Данные!$A119,BA$642)-Данные!$H119-BA$643+IF($F$6="Использовать поправку",BU457,0),#N/A)</f>
        <v>#N/A</v>
      </c>
      <c r="BB457" s="62" t="str">
        <f t="shared" si="828"/>
        <v/>
      </c>
      <c r="BC457" s="63" t="e">
        <f>IF(ISNUMBER(INDEX(Данные!$I$1:$IX$303,Данные!$A119,BC$642)),INDEX(Данные!$I$1:$IX$303,Данные!$A119,BC$642)-Данные!$G119-BC$643+IF($F$7="Использовать поправку",BT457,0),#N/A)</f>
        <v>#N/A</v>
      </c>
      <c r="BD457" s="64" t="e">
        <f>IF(ISNUMBER(INDEX(Данные!$I$1:$IX$303,Данные!$A119,BD$642)),INDEX(Данные!$I$1:$IX$303,Данные!$A119,BD$642)-Данные!$H119-BD$643+IF($F$7="Использовать поправку",BU457,0),#N/A)</f>
        <v>#N/A</v>
      </c>
      <c r="BE457" s="62" t="str">
        <f t="shared" si="829"/>
        <v/>
      </c>
      <c r="BF457" s="63" t="e">
        <f>IF(ISNUMBER(INDEX(Данные!$I$1:$IX$303,Данные!$A119,BF$642)),INDEX(Данные!$I$1:$IX$303,Данные!$A119,BF$642)-Данные!$G119-BF$643+IF($F$8="Использовать поправку",BT457,0),#N/A)</f>
        <v>#N/A</v>
      </c>
      <c r="BG457" s="64" t="e">
        <f>IF(ISNUMBER(INDEX(Данные!$I$1:$IX$303,Данные!$A119,BG$642)),INDEX(Данные!$I$1:$IX$303,Данные!$A119,BG$642)-Данные!$H119-BG$643+IF($F$8="Использовать поправку",BU457,0),#N/A)</f>
        <v>#N/A</v>
      </c>
      <c r="BH457" s="62" t="str">
        <f t="shared" si="830"/>
        <v/>
      </c>
      <c r="BI457" s="63" t="e">
        <f>IF(ISNUMBER(INDEX(Данные!$I$1:$IX$303,Данные!$A119,BI$642)),INDEX(Данные!$I$1:$IX$303,Данные!$A119,BI$642)-Данные!$G119-BI$643+IF($F$9="Использовать поправку",BT457,0),#N/A)</f>
        <v>#N/A</v>
      </c>
      <c r="BJ457" s="64" t="e">
        <f>IF(ISNUMBER(INDEX(Данные!$I$1:$IX$303,Данные!$A119,BJ$642)),INDEX(Данные!$I$1:$IX$303,Данные!$A119,BJ$642)-Данные!$H119-BJ$643+IF($F$9="Использовать поправку",BU457,0),#N/A)</f>
        <v>#N/A</v>
      </c>
      <c r="BK457" s="62" t="str">
        <f t="shared" si="831"/>
        <v/>
      </c>
      <c r="BL457" s="63" t="e">
        <f>IF(ISNUMBER(INDEX(Данные!$I$1:$IX$303,Данные!$A119,BL$642)),INDEX(Данные!$I$1:$IX$303,Данные!$A119,BL$642)-Данные!$G119-BL$643+IF($F$10="Использовать поправку",BT457,0),#N/A)</f>
        <v>#N/A</v>
      </c>
      <c r="BM457" s="64" t="e">
        <f>IF(ISNUMBER(INDEX(Данные!$I$1:$IX$303,Данные!$A119,BM$642)),INDEX(Данные!$I$1:$IX$303,Данные!$A119,BM$642)-Данные!$H119-BM$643+IF($F$10="Использовать поправку",BU457,0),#N/A)</f>
        <v>#N/A</v>
      </c>
      <c r="BN457" s="62" t="str">
        <f t="shared" si="832"/>
        <v/>
      </c>
      <c r="BO457" s="63" t="e">
        <f>IF(ISNUMBER(INDEX(Данные!$I$1:$IX$303,Данные!$A119,BO$642)),INDEX(Данные!$I$1:$IX$303,Данные!$A119,BO$642)-Данные!$G119-BO$643+IF($F$11="Использовать поправку",BT457,0),#N/A)</f>
        <v>#N/A</v>
      </c>
      <c r="BP457" s="64" t="e">
        <f>IF(ISNUMBER(INDEX(Данные!$I$1:$IX$303,Данные!$A119,BP$642)),INDEX(Данные!$I$1:$IX$303,Данные!$A119,BP$642)-Данные!$H119-BP$643+IF($F$11="Использовать поправку",BU457,0),#N/A)</f>
        <v>#N/A</v>
      </c>
      <c r="BQ457" s="62" t="str">
        <f t="shared" si="833"/>
        <v/>
      </c>
      <c r="BR457" s="63" t="e">
        <f>IF(ISNUMBER(INDEX(Данные!$I$1:$IX$303,Данные!$A119,BR$642)),INDEX(Данные!$I$1:$IX$303,Данные!$A119,BR$642)-Данные!$G119-BR$643+IF($F$12="Использовать поправку",BT457,0),#N/A)</f>
        <v>#N/A</v>
      </c>
      <c r="BS457" s="64" t="e">
        <f>IF(ISNUMBER(INDEX(Данные!$I$1:$IX$303,Данные!$A119,BS$642)),INDEX(Данные!$I$1:$IX$303,Данные!$A119,BS$642)-Данные!$H119-BS$643+IF($F$12="Использовать поправку",BU457,0),#N/A)</f>
        <v>#N/A</v>
      </c>
      <c r="BT457" s="100" t="e">
        <f>INDEX(Данные!$I$1:$IX$303,Данные!$A119,BT$642+8)-INDEX(Данные!$I$1:$IX$303,Данные!$A119,BT$643+8)</f>
        <v>#VALUE!</v>
      </c>
      <c r="BU457" s="101" t="e">
        <f>INDEX(Данные!$I$1:$IX$303,Данные!$A119,BU$642+9)-INDEX(Данные!$I$1:$IX$303,Данные!$A119,BU$643+9)</f>
        <v>#VALUE!</v>
      </c>
    </row>
    <row r="458" spans="7:73" s="88" customFormat="1" x14ac:dyDescent="0.25">
      <c r="G458" s="61">
        <v>58.5</v>
      </c>
      <c r="H458" s="62" t="str">
        <f t="shared" si="834"/>
        <v/>
      </c>
      <c r="I458" s="63" t="e">
        <f>IF(ISNUMBER(INDEX(Данные!$I$1:$IX$303,Данные!$A120,I$642)),INDEX(Данные!$I$1:$IX$303,Данные!$A120,I$642)-Данные!$E120+IF($F$3="Использовать поправку",AL458,0),#N/A)</f>
        <v>#N/A</v>
      </c>
      <c r="J458" s="64" t="e">
        <f>IF(ISNUMBER(INDEX(Данные!$I$1:$IX$303,Данные!$A120,J$642)),INDEX(Данные!$I$1:$IX$303,Данные!$A120,J$642)-Данные!$F120+IF($F$3="Использовать поправку",AM458,0),#N/A)</f>
        <v>#N/A</v>
      </c>
      <c r="K458" s="62" t="str">
        <f t="shared" si="835"/>
        <v/>
      </c>
      <c r="L458" s="63" t="e">
        <f>IF(ISNUMBER(INDEX(Данные!$I$1:$IX$303,Данные!$A120,L$642)),INDEX(Данные!$I$1:$IX$303,Данные!$A120,L$642)-Данные!$E120+IF($F$4="Использовать поправку",AL458,0),#N/A)</f>
        <v>#N/A</v>
      </c>
      <c r="M458" s="64" t="e">
        <f>IF(ISNUMBER(INDEX(Данные!$I$1:$IX$303,Данные!$A120,M$642)),INDEX(Данные!$I$1:$IX$303,Данные!$A120,M$642)-Данные!$F120+IF($F$4="Использовать поправку",AM458,0),#N/A)</f>
        <v>#N/A</v>
      </c>
      <c r="N458" s="62" t="str">
        <f t="shared" si="836"/>
        <v/>
      </c>
      <c r="O458" s="63" t="e">
        <f>IF(ISNUMBER(INDEX(Данные!$I$1:$IX$303,Данные!$A120,O$642)),INDEX(Данные!$I$1:$IX$303,Данные!$A120,O$642)-Данные!$E120+IF($F$5="Использовать поправку",AL458,0),#N/A)</f>
        <v>#N/A</v>
      </c>
      <c r="P458" s="64" t="e">
        <f>IF(ISNUMBER(INDEX(Данные!$I$1:$IX$303,Данные!$A120,P$642)),INDEX(Данные!$I$1:$IX$303,Данные!$A120,P$642)-Данные!$F120+IF($F$5="Использовать поправку",AM458,0),#N/A)</f>
        <v>#N/A</v>
      </c>
      <c r="Q458" s="62" t="str">
        <f t="shared" si="837"/>
        <v/>
      </c>
      <c r="R458" s="63" t="e">
        <f>IF(ISNUMBER(INDEX(Данные!$I$1:$IX$303,Данные!$A120,R$642)),INDEX(Данные!$I$1:$IX$303,Данные!$A120,R$642)-Данные!$E120+IF($F$6="Использовать поправку",AL458,0),#N/A)</f>
        <v>#N/A</v>
      </c>
      <c r="S458" s="64" t="e">
        <f>IF(ISNUMBER(INDEX(Данные!$I$1:$IX$303,Данные!$A120,S$642)),INDEX(Данные!$I$1:$IX$303,Данные!$A120,S$642)-Данные!$F120+IF($F$6="Использовать поправку",AM458,0),#N/A)</f>
        <v>#N/A</v>
      </c>
      <c r="T458" s="62" t="str">
        <f t="shared" si="838"/>
        <v/>
      </c>
      <c r="U458" s="63" t="e">
        <f>IF(ISNUMBER(INDEX(Данные!$I$1:$IX$303,Данные!$A120,U$642)),INDEX(Данные!$I$1:$IX$303,Данные!$A120,U$642)-Данные!$E120+IF($F$7="Использовать поправку",AL458,0),#N/A)</f>
        <v>#N/A</v>
      </c>
      <c r="V458" s="64" t="e">
        <f>IF(ISNUMBER(INDEX(Данные!$I$1:$IX$303,Данные!$A120,V$642)),INDEX(Данные!$I$1:$IX$303,Данные!$A120,V$642)-Данные!$F120+IF($F$7="Использовать поправку",AM458,0),#N/A)</f>
        <v>#N/A</v>
      </c>
      <c r="W458" s="62" t="str">
        <f t="shared" si="839"/>
        <v/>
      </c>
      <c r="X458" s="63" t="e">
        <f>IF(ISNUMBER(INDEX(Данные!$I$1:$IX$303,Данные!$A120,X$642)),INDEX(Данные!$I$1:$IX$303,Данные!$A120,X$642)-Данные!$E120+IF($F$8="Использовать поправку",AL458,0),#N/A)</f>
        <v>#N/A</v>
      </c>
      <c r="Y458" s="64" t="e">
        <f>IF(ISNUMBER(INDEX(Данные!$I$1:$IX$303,Данные!$A120,Y$642)),INDEX(Данные!$I$1:$IX$303,Данные!$A120,Y$642)-Данные!$F120+IF($F$8="Использовать поправку",AM458,0),#N/A)</f>
        <v>#N/A</v>
      </c>
      <c r="Z458" s="62" t="str">
        <f t="shared" si="840"/>
        <v/>
      </c>
      <c r="AA458" s="63" t="e">
        <f>IF(ISNUMBER(INDEX(Данные!$I$1:$IX$303,Данные!$A120,AA$642)),INDEX(Данные!$I$1:$IX$303,Данные!$A120,AA$642)-Данные!$E120+IF($F$9="Использовать поправку",AL458,0),#N/A)</f>
        <v>#N/A</v>
      </c>
      <c r="AB458" s="64" t="e">
        <f>IF(ISNUMBER(INDEX(Данные!$I$1:$IX$303,Данные!$A120,AB$642)),INDEX(Данные!$I$1:$IX$303,Данные!$A120,AB$642)-Данные!$F120+IF($F$9="Использовать поправку",AM458,0),#N/A)</f>
        <v>#N/A</v>
      </c>
      <c r="AC458" s="62" t="str">
        <f t="shared" si="841"/>
        <v/>
      </c>
      <c r="AD458" s="63" t="e">
        <f>IF(ISNUMBER(INDEX(Данные!$I$1:$IX$303,Данные!$A120,AD$642)),INDEX(Данные!$I$1:$IX$303,Данные!$A120,AD$642)-Данные!$E120+IF($F$10="Использовать поправку",AL458,0),#N/A)</f>
        <v>#N/A</v>
      </c>
      <c r="AE458" s="64" t="e">
        <f>IF(ISNUMBER(INDEX(Данные!$I$1:$IX$303,Данные!$A120,AE$642)),INDEX(Данные!$I$1:$IX$303,Данные!$A120,AE$642)-Данные!$F120+IF($F$10="Использовать поправку",AM458,0),#N/A)</f>
        <v>#N/A</v>
      </c>
      <c r="AF458" s="62" t="str">
        <f t="shared" si="842"/>
        <v/>
      </c>
      <c r="AG458" s="63" t="e">
        <f>IF(ISNUMBER(INDEX(Данные!$I$1:$IX$303,Данные!$A120,AG$642)),INDEX(Данные!$I$1:$IX$303,Данные!$A120,AG$642)-Данные!$E120+IF($F$11="Использовать поправку",AL458,0),#N/A)</f>
        <v>#N/A</v>
      </c>
      <c r="AH458" s="64" t="e">
        <f>IF(ISNUMBER(INDEX(Данные!$I$1:$IX$303,Данные!$A120,AH$642)),INDEX(Данные!$I$1:$IX$303,Данные!$A120,AH$642)-Данные!$F120+IF($F$11="Использовать поправку",AM458,0),#N/A)</f>
        <v>#N/A</v>
      </c>
      <c r="AI458" s="62" t="str">
        <f t="shared" si="843"/>
        <v/>
      </c>
      <c r="AJ458" s="63" t="e">
        <f>IF(ISNUMBER(INDEX(Данные!$I$1:$IX$303,Данные!$A120,AJ$642)),INDEX(Данные!$I$1:$IX$303,Данные!$A120,AJ$642)-Данные!$E120+IF($F$12="Использовать поправку",AL458,0),#N/A)</f>
        <v>#N/A</v>
      </c>
      <c r="AK458" s="96" t="e">
        <f>IF(ISNUMBER(INDEX(Данные!$I$1:$IX$303,Данные!$A120,AK$642)),INDEX(Данные!$I$1:$IX$303,Данные!$A120,AK$642)-Данные!$F120+IF($F$12="Использовать поправку",AM458,0),#N/A)</f>
        <v>#N/A</v>
      </c>
      <c r="AL458" s="100" t="e">
        <f>INDEX(Данные!$I$1:$IX$303,Данные!$A120,AL$642+4)-INDEX(Данные!$I$1:$IX$303,Данные!$A120,AL$643+4)</f>
        <v>#VALUE!</v>
      </c>
      <c r="AM458" s="101" t="e">
        <f>INDEX(Данные!$I$1:$IX$303,Данные!$A120,AM$642+5)-INDEX(Данные!$I$1:$IX$303,Данные!$A120,AM$643+5)</f>
        <v>#VALUE!</v>
      </c>
      <c r="AO458" s="61">
        <v>58.5</v>
      </c>
      <c r="AP458" s="62" t="str">
        <f t="shared" si="824"/>
        <v/>
      </c>
      <c r="AQ458" s="63" t="e">
        <f>IF(ISNUMBER(INDEX(Данные!$I$1:$IX$303,Данные!$A120,AQ$642)),INDEX(Данные!$I$1:$IX$303,Данные!$A120,AQ$642)-Данные!$G120-AQ$643+IF($F$3="Использовать поправку",BT458,0),#N/A)</f>
        <v>#N/A</v>
      </c>
      <c r="AR458" s="64" t="e">
        <f>IF(ISNUMBER(INDEX(Данные!$I$1:$IX$303,Данные!$A120,AR$642)),INDEX(Данные!$I$1:$IX$303,Данные!$A120,AR$642)-Данные!$H120-AR$643+IF($F$3="Использовать поправку",BU458,0),#N/A)</f>
        <v>#N/A</v>
      </c>
      <c r="AS458" s="62" t="str">
        <f t="shared" si="825"/>
        <v/>
      </c>
      <c r="AT458" s="63" t="e">
        <f>IF(ISNUMBER(INDEX(Данные!$I$1:$IX$303,Данные!$A120,AT$642)),INDEX(Данные!$I$1:$IX$303,Данные!$A120,AT$642)-Данные!$G120-AT$643+IF($F$4="Использовать поправку",BT458,0),#N/A)</f>
        <v>#N/A</v>
      </c>
      <c r="AU458" s="64" t="e">
        <f>IF(ISNUMBER(INDEX(Данные!$I$1:$IX$303,Данные!$A120,AU$642)),INDEX(Данные!$I$1:$IX$303,Данные!$A120,AU$642)-Данные!$H120-AU$643+IF($F$4="Использовать поправку",BU458,0),#N/A)</f>
        <v>#N/A</v>
      </c>
      <c r="AV458" s="62" t="str">
        <f t="shared" si="826"/>
        <v/>
      </c>
      <c r="AW458" s="63" t="e">
        <f>IF(ISNUMBER(INDEX(Данные!$I$1:$IX$303,Данные!$A120,AW$642)),INDEX(Данные!$I$1:$IX$303,Данные!$A120,AW$642)-Данные!$G120-AW$643+IF($F$5="Использовать поправку",BT458,0),#N/A)</f>
        <v>#N/A</v>
      </c>
      <c r="AX458" s="64" t="e">
        <f>IF(ISNUMBER(INDEX(Данные!$I$1:$IX$303,Данные!$A120,AX$642)),INDEX(Данные!$I$1:$IX$303,Данные!$A120,AX$642)-Данные!$H120-AX$643+IF($F$5="Использовать поправку",BU458,0),#N/A)</f>
        <v>#N/A</v>
      </c>
      <c r="AY458" s="62" t="str">
        <f t="shared" si="827"/>
        <v/>
      </c>
      <c r="AZ458" s="63" t="e">
        <f>IF(ISNUMBER(INDEX(Данные!$I$1:$IX$303,Данные!$A120,AZ$642)),INDEX(Данные!$I$1:$IX$303,Данные!$A120,AZ$642)-Данные!$G120-AZ$643+IF($F$6="Использовать поправку",BT458,0),#N/A)</f>
        <v>#N/A</v>
      </c>
      <c r="BA458" s="64" t="e">
        <f>IF(ISNUMBER(INDEX(Данные!$I$1:$IX$303,Данные!$A120,BA$642)),INDEX(Данные!$I$1:$IX$303,Данные!$A120,BA$642)-Данные!$H120-BA$643+IF($F$6="Использовать поправку",BU458,0),#N/A)</f>
        <v>#N/A</v>
      </c>
      <c r="BB458" s="62" t="str">
        <f t="shared" si="828"/>
        <v/>
      </c>
      <c r="BC458" s="63" t="e">
        <f>IF(ISNUMBER(INDEX(Данные!$I$1:$IX$303,Данные!$A120,BC$642)),INDEX(Данные!$I$1:$IX$303,Данные!$A120,BC$642)-Данные!$G120-BC$643+IF($F$7="Использовать поправку",BT458,0),#N/A)</f>
        <v>#N/A</v>
      </c>
      <c r="BD458" s="64" t="e">
        <f>IF(ISNUMBER(INDEX(Данные!$I$1:$IX$303,Данные!$A120,BD$642)),INDEX(Данные!$I$1:$IX$303,Данные!$A120,BD$642)-Данные!$H120-BD$643+IF($F$7="Использовать поправку",BU458,0),#N/A)</f>
        <v>#N/A</v>
      </c>
      <c r="BE458" s="62" t="str">
        <f t="shared" si="829"/>
        <v/>
      </c>
      <c r="BF458" s="63" t="e">
        <f>IF(ISNUMBER(INDEX(Данные!$I$1:$IX$303,Данные!$A120,BF$642)),INDEX(Данные!$I$1:$IX$303,Данные!$A120,BF$642)-Данные!$G120-BF$643+IF($F$8="Использовать поправку",BT458,0),#N/A)</f>
        <v>#N/A</v>
      </c>
      <c r="BG458" s="64" t="e">
        <f>IF(ISNUMBER(INDEX(Данные!$I$1:$IX$303,Данные!$A120,BG$642)),INDEX(Данные!$I$1:$IX$303,Данные!$A120,BG$642)-Данные!$H120-BG$643+IF($F$8="Использовать поправку",BU458,0),#N/A)</f>
        <v>#N/A</v>
      </c>
      <c r="BH458" s="62" t="str">
        <f t="shared" si="830"/>
        <v/>
      </c>
      <c r="BI458" s="63" t="e">
        <f>IF(ISNUMBER(INDEX(Данные!$I$1:$IX$303,Данные!$A120,BI$642)),INDEX(Данные!$I$1:$IX$303,Данные!$A120,BI$642)-Данные!$G120-BI$643+IF($F$9="Использовать поправку",BT458,0),#N/A)</f>
        <v>#N/A</v>
      </c>
      <c r="BJ458" s="64" t="e">
        <f>IF(ISNUMBER(INDEX(Данные!$I$1:$IX$303,Данные!$A120,BJ$642)),INDEX(Данные!$I$1:$IX$303,Данные!$A120,BJ$642)-Данные!$H120-BJ$643+IF($F$9="Использовать поправку",BU458,0),#N/A)</f>
        <v>#N/A</v>
      </c>
      <c r="BK458" s="62" t="str">
        <f t="shared" si="831"/>
        <v/>
      </c>
      <c r="BL458" s="63" t="e">
        <f>IF(ISNUMBER(INDEX(Данные!$I$1:$IX$303,Данные!$A120,BL$642)),INDEX(Данные!$I$1:$IX$303,Данные!$A120,BL$642)-Данные!$G120-BL$643+IF($F$10="Использовать поправку",BT458,0),#N/A)</f>
        <v>#N/A</v>
      </c>
      <c r="BM458" s="64" t="e">
        <f>IF(ISNUMBER(INDEX(Данные!$I$1:$IX$303,Данные!$A120,BM$642)),INDEX(Данные!$I$1:$IX$303,Данные!$A120,BM$642)-Данные!$H120-BM$643+IF($F$10="Использовать поправку",BU458,0),#N/A)</f>
        <v>#N/A</v>
      </c>
      <c r="BN458" s="62" t="str">
        <f t="shared" si="832"/>
        <v/>
      </c>
      <c r="BO458" s="63" t="e">
        <f>IF(ISNUMBER(INDEX(Данные!$I$1:$IX$303,Данные!$A120,BO$642)),INDEX(Данные!$I$1:$IX$303,Данные!$A120,BO$642)-Данные!$G120-BO$643+IF($F$11="Использовать поправку",BT458,0),#N/A)</f>
        <v>#N/A</v>
      </c>
      <c r="BP458" s="64" t="e">
        <f>IF(ISNUMBER(INDEX(Данные!$I$1:$IX$303,Данные!$A120,BP$642)),INDEX(Данные!$I$1:$IX$303,Данные!$A120,BP$642)-Данные!$H120-BP$643+IF($F$11="Использовать поправку",BU458,0),#N/A)</f>
        <v>#N/A</v>
      </c>
      <c r="BQ458" s="62" t="str">
        <f t="shared" si="833"/>
        <v/>
      </c>
      <c r="BR458" s="63" t="e">
        <f>IF(ISNUMBER(INDEX(Данные!$I$1:$IX$303,Данные!$A120,BR$642)),INDEX(Данные!$I$1:$IX$303,Данные!$A120,BR$642)-Данные!$G120-BR$643+IF($F$12="Использовать поправку",BT458,0),#N/A)</f>
        <v>#N/A</v>
      </c>
      <c r="BS458" s="64" t="e">
        <f>IF(ISNUMBER(INDEX(Данные!$I$1:$IX$303,Данные!$A120,BS$642)),INDEX(Данные!$I$1:$IX$303,Данные!$A120,BS$642)-Данные!$H120-BS$643+IF($F$12="Использовать поправку",BU458,0),#N/A)</f>
        <v>#N/A</v>
      </c>
      <c r="BT458" s="100" t="e">
        <f>INDEX(Данные!$I$1:$IX$303,Данные!$A120,BT$642+8)-INDEX(Данные!$I$1:$IX$303,Данные!$A120,BT$643+8)</f>
        <v>#VALUE!</v>
      </c>
      <c r="BU458" s="101" t="e">
        <f>INDEX(Данные!$I$1:$IX$303,Данные!$A120,BU$642+9)-INDEX(Данные!$I$1:$IX$303,Данные!$A120,BU$643+9)</f>
        <v>#VALUE!</v>
      </c>
    </row>
    <row r="459" spans="7:73" s="88" customFormat="1" x14ac:dyDescent="0.25">
      <c r="G459" s="61">
        <v>59</v>
      </c>
      <c r="H459" s="62" t="str">
        <f t="shared" si="834"/>
        <v/>
      </c>
      <c r="I459" s="63" t="e">
        <f>IF(ISNUMBER(INDEX(Данные!$I$1:$IX$303,Данные!$A121,I$642)),INDEX(Данные!$I$1:$IX$303,Данные!$A121,I$642)-Данные!$E121+IF($F$3="Использовать поправку",AL459,0),#N/A)</f>
        <v>#N/A</v>
      </c>
      <c r="J459" s="64" t="e">
        <f>IF(ISNUMBER(INDEX(Данные!$I$1:$IX$303,Данные!$A121,J$642)),INDEX(Данные!$I$1:$IX$303,Данные!$A121,J$642)-Данные!$F121+IF($F$3="Использовать поправку",AM459,0),#N/A)</f>
        <v>#N/A</v>
      </c>
      <c r="K459" s="62" t="str">
        <f t="shared" si="835"/>
        <v/>
      </c>
      <c r="L459" s="63" t="e">
        <f>IF(ISNUMBER(INDEX(Данные!$I$1:$IX$303,Данные!$A121,L$642)),INDEX(Данные!$I$1:$IX$303,Данные!$A121,L$642)-Данные!$E121+IF($F$4="Использовать поправку",AL459,0),#N/A)</f>
        <v>#N/A</v>
      </c>
      <c r="M459" s="64" t="e">
        <f>IF(ISNUMBER(INDEX(Данные!$I$1:$IX$303,Данные!$A121,M$642)),INDEX(Данные!$I$1:$IX$303,Данные!$A121,M$642)-Данные!$F121+IF($F$4="Использовать поправку",AM459,0),#N/A)</f>
        <v>#N/A</v>
      </c>
      <c r="N459" s="62" t="str">
        <f t="shared" si="836"/>
        <v/>
      </c>
      <c r="O459" s="63" t="e">
        <f>IF(ISNUMBER(INDEX(Данные!$I$1:$IX$303,Данные!$A121,O$642)),INDEX(Данные!$I$1:$IX$303,Данные!$A121,O$642)-Данные!$E121+IF($F$5="Использовать поправку",AL459,0),#N/A)</f>
        <v>#N/A</v>
      </c>
      <c r="P459" s="64" t="e">
        <f>IF(ISNUMBER(INDEX(Данные!$I$1:$IX$303,Данные!$A121,P$642)),INDEX(Данные!$I$1:$IX$303,Данные!$A121,P$642)-Данные!$F121+IF($F$5="Использовать поправку",AM459,0),#N/A)</f>
        <v>#N/A</v>
      </c>
      <c r="Q459" s="62" t="str">
        <f t="shared" si="837"/>
        <v/>
      </c>
      <c r="R459" s="63" t="e">
        <f>IF(ISNUMBER(INDEX(Данные!$I$1:$IX$303,Данные!$A121,R$642)),INDEX(Данные!$I$1:$IX$303,Данные!$A121,R$642)-Данные!$E121+IF($F$6="Использовать поправку",AL459,0),#N/A)</f>
        <v>#N/A</v>
      </c>
      <c r="S459" s="64" t="e">
        <f>IF(ISNUMBER(INDEX(Данные!$I$1:$IX$303,Данные!$A121,S$642)),INDEX(Данные!$I$1:$IX$303,Данные!$A121,S$642)-Данные!$F121+IF($F$6="Использовать поправку",AM459,0),#N/A)</f>
        <v>#N/A</v>
      </c>
      <c r="T459" s="62" t="str">
        <f t="shared" si="838"/>
        <v/>
      </c>
      <c r="U459" s="63" t="e">
        <f>IF(ISNUMBER(INDEX(Данные!$I$1:$IX$303,Данные!$A121,U$642)),INDEX(Данные!$I$1:$IX$303,Данные!$A121,U$642)-Данные!$E121+IF($F$7="Использовать поправку",AL459,0),#N/A)</f>
        <v>#N/A</v>
      </c>
      <c r="V459" s="64" t="e">
        <f>IF(ISNUMBER(INDEX(Данные!$I$1:$IX$303,Данные!$A121,V$642)),INDEX(Данные!$I$1:$IX$303,Данные!$A121,V$642)-Данные!$F121+IF($F$7="Использовать поправку",AM459,0),#N/A)</f>
        <v>#N/A</v>
      </c>
      <c r="W459" s="62" t="str">
        <f t="shared" si="839"/>
        <v/>
      </c>
      <c r="X459" s="63" t="e">
        <f>IF(ISNUMBER(INDEX(Данные!$I$1:$IX$303,Данные!$A121,X$642)),INDEX(Данные!$I$1:$IX$303,Данные!$A121,X$642)-Данные!$E121+IF($F$8="Использовать поправку",AL459,0),#N/A)</f>
        <v>#N/A</v>
      </c>
      <c r="Y459" s="64" t="e">
        <f>IF(ISNUMBER(INDEX(Данные!$I$1:$IX$303,Данные!$A121,Y$642)),INDEX(Данные!$I$1:$IX$303,Данные!$A121,Y$642)-Данные!$F121+IF($F$8="Использовать поправку",AM459,0),#N/A)</f>
        <v>#N/A</v>
      </c>
      <c r="Z459" s="62" t="str">
        <f t="shared" si="840"/>
        <v/>
      </c>
      <c r="AA459" s="63" t="e">
        <f>IF(ISNUMBER(INDEX(Данные!$I$1:$IX$303,Данные!$A121,AA$642)),INDEX(Данные!$I$1:$IX$303,Данные!$A121,AA$642)-Данные!$E121+IF($F$9="Использовать поправку",AL459,0),#N/A)</f>
        <v>#N/A</v>
      </c>
      <c r="AB459" s="64" t="e">
        <f>IF(ISNUMBER(INDEX(Данные!$I$1:$IX$303,Данные!$A121,AB$642)),INDEX(Данные!$I$1:$IX$303,Данные!$A121,AB$642)-Данные!$F121+IF($F$9="Использовать поправку",AM459,0),#N/A)</f>
        <v>#N/A</v>
      </c>
      <c r="AC459" s="62" t="str">
        <f t="shared" si="841"/>
        <v/>
      </c>
      <c r="AD459" s="63" t="e">
        <f>IF(ISNUMBER(INDEX(Данные!$I$1:$IX$303,Данные!$A121,AD$642)),INDEX(Данные!$I$1:$IX$303,Данные!$A121,AD$642)-Данные!$E121+IF($F$10="Использовать поправку",AL459,0),#N/A)</f>
        <v>#N/A</v>
      </c>
      <c r="AE459" s="64" t="e">
        <f>IF(ISNUMBER(INDEX(Данные!$I$1:$IX$303,Данные!$A121,AE$642)),INDEX(Данные!$I$1:$IX$303,Данные!$A121,AE$642)-Данные!$F121+IF($F$10="Использовать поправку",AM459,0),#N/A)</f>
        <v>#N/A</v>
      </c>
      <c r="AF459" s="62" t="str">
        <f t="shared" si="842"/>
        <v/>
      </c>
      <c r="AG459" s="63" t="e">
        <f>IF(ISNUMBER(INDEX(Данные!$I$1:$IX$303,Данные!$A121,AG$642)),INDEX(Данные!$I$1:$IX$303,Данные!$A121,AG$642)-Данные!$E121+IF($F$11="Использовать поправку",AL459,0),#N/A)</f>
        <v>#N/A</v>
      </c>
      <c r="AH459" s="64" t="e">
        <f>IF(ISNUMBER(INDEX(Данные!$I$1:$IX$303,Данные!$A121,AH$642)),INDEX(Данные!$I$1:$IX$303,Данные!$A121,AH$642)-Данные!$F121+IF($F$11="Использовать поправку",AM459,0),#N/A)</f>
        <v>#N/A</v>
      </c>
      <c r="AI459" s="62" t="str">
        <f t="shared" si="843"/>
        <v/>
      </c>
      <c r="AJ459" s="63" t="e">
        <f>IF(ISNUMBER(INDEX(Данные!$I$1:$IX$303,Данные!$A121,AJ$642)),INDEX(Данные!$I$1:$IX$303,Данные!$A121,AJ$642)-Данные!$E121+IF($F$12="Использовать поправку",AL459,0),#N/A)</f>
        <v>#N/A</v>
      </c>
      <c r="AK459" s="96" t="e">
        <f>IF(ISNUMBER(INDEX(Данные!$I$1:$IX$303,Данные!$A121,AK$642)),INDEX(Данные!$I$1:$IX$303,Данные!$A121,AK$642)-Данные!$F121+IF($F$12="Использовать поправку",AM459,0),#N/A)</f>
        <v>#N/A</v>
      </c>
      <c r="AL459" s="100" t="e">
        <f>INDEX(Данные!$I$1:$IX$303,Данные!$A121,AL$642+4)-INDEX(Данные!$I$1:$IX$303,Данные!$A121,AL$643+4)</f>
        <v>#VALUE!</v>
      </c>
      <c r="AM459" s="101" t="e">
        <f>INDEX(Данные!$I$1:$IX$303,Данные!$A121,AM$642+5)-INDEX(Данные!$I$1:$IX$303,Данные!$A121,AM$643+5)</f>
        <v>#VALUE!</v>
      </c>
      <c r="AO459" s="61">
        <v>59</v>
      </c>
      <c r="AP459" s="62" t="str">
        <f t="shared" si="824"/>
        <v/>
      </c>
      <c r="AQ459" s="63" t="e">
        <f>IF(ISNUMBER(INDEX(Данные!$I$1:$IX$303,Данные!$A121,AQ$642)),INDEX(Данные!$I$1:$IX$303,Данные!$A121,AQ$642)-Данные!$G121-AQ$643+IF($F$3="Использовать поправку",BT459,0),#N/A)</f>
        <v>#N/A</v>
      </c>
      <c r="AR459" s="64" t="e">
        <f>IF(ISNUMBER(INDEX(Данные!$I$1:$IX$303,Данные!$A121,AR$642)),INDEX(Данные!$I$1:$IX$303,Данные!$A121,AR$642)-Данные!$H121-AR$643+IF($F$3="Использовать поправку",BU459,0),#N/A)</f>
        <v>#N/A</v>
      </c>
      <c r="AS459" s="62" t="str">
        <f t="shared" si="825"/>
        <v/>
      </c>
      <c r="AT459" s="63" t="e">
        <f>IF(ISNUMBER(INDEX(Данные!$I$1:$IX$303,Данные!$A121,AT$642)),INDEX(Данные!$I$1:$IX$303,Данные!$A121,AT$642)-Данные!$G121-AT$643+IF($F$4="Использовать поправку",BT459,0),#N/A)</f>
        <v>#N/A</v>
      </c>
      <c r="AU459" s="64" t="e">
        <f>IF(ISNUMBER(INDEX(Данные!$I$1:$IX$303,Данные!$A121,AU$642)),INDEX(Данные!$I$1:$IX$303,Данные!$A121,AU$642)-Данные!$H121-AU$643+IF($F$4="Использовать поправку",BU459,0),#N/A)</f>
        <v>#N/A</v>
      </c>
      <c r="AV459" s="62" t="str">
        <f t="shared" si="826"/>
        <v/>
      </c>
      <c r="AW459" s="63" t="e">
        <f>IF(ISNUMBER(INDEX(Данные!$I$1:$IX$303,Данные!$A121,AW$642)),INDEX(Данные!$I$1:$IX$303,Данные!$A121,AW$642)-Данные!$G121-AW$643+IF($F$5="Использовать поправку",BT459,0),#N/A)</f>
        <v>#N/A</v>
      </c>
      <c r="AX459" s="64" t="e">
        <f>IF(ISNUMBER(INDEX(Данные!$I$1:$IX$303,Данные!$A121,AX$642)),INDEX(Данные!$I$1:$IX$303,Данные!$A121,AX$642)-Данные!$H121-AX$643+IF($F$5="Использовать поправку",BU459,0),#N/A)</f>
        <v>#N/A</v>
      </c>
      <c r="AY459" s="62" t="str">
        <f t="shared" si="827"/>
        <v/>
      </c>
      <c r="AZ459" s="63" t="e">
        <f>IF(ISNUMBER(INDEX(Данные!$I$1:$IX$303,Данные!$A121,AZ$642)),INDEX(Данные!$I$1:$IX$303,Данные!$A121,AZ$642)-Данные!$G121-AZ$643+IF($F$6="Использовать поправку",BT459,0),#N/A)</f>
        <v>#N/A</v>
      </c>
      <c r="BA459" s="64" t="e">
        <f>IF(ISNUMBER(INDEX(Данные!$I$1:$IX$303,Данные!$A121,BA$642)),INDEX(Данные!$I$1:$IX$303,Данные!$A121,BA$642)-Данные!$H121-BA$643+IF($F$6="Использовать поправку",BU459,0),#N/A)</f>
        <v>#N/A</v>
      </c>
      <c r="BB459" s="62" t="str">
        <f t="shared" si="828"/>
        <v/>
      </c>
      <c r="BC459" s="63" t="e">
        <f>IF(ISNUMBER(INDEX(Данные!$I$1:$IX$303,Данные!$A121,BC$642)),INDEX(Данные!$I$1:$IX$303,Данные!$A121,BC$642)-Данные!$G121-BC$643+IF($F$7="Использовать поправку",BT459,0),#N/A)</f>
        <v>#N/A</v>
      </c>
      <c r="BD459" s="64" t="e">
        <f>IF(ISNUMBER(INDEX(Данные!$I$1:$IX$303,Данные!$A121,BD$642)),INDEX(Данные!$I$1:$IX$303,Данные!$A121,BD$642)-Данные!$H121-BD$643+IF($F$7="Использовать поправку",BU459,0),#N/A)</f>
        <v>#N/A</v>
      </c>
      <c r="BE459" s="62" t="str">
        <f t="shared" si="829"/>
        <v/>
      </c>
      <c r="BF459" s="63" t="e">
        <f>IF(ISNUMBER(INDEX(Данные!$I$1:$IX$303,Данные!$A121,BF$642)),INDEX(Данные!$I$1:$IX$303,Данные!$A121,BF$642)-Данные!$G121-BF$643+IF($F$8="Использовать поправку",BT459,0),#N/A)</f>
        <v>#N/A</v>
      </c>
      <c r="BG459" s="64" t="e">
        <f>IF(ISNUMBER(INDEX(Данные!$I$1:$IX$303,Данные!$A121,BG$642)),INDEX(Данные!$I$1:$IX$303,Данные!$A121,BG$642)-Данные!$H121-BG$643+IF($F$8="Использовать поправку",BU459,0),#N/A)</f>
        <v>#N/A</v>
      </c>
      <c r="BH459" s="62" t="str">
        <f t="shared" si="830"/>
        <v/>
      </c>
      <c r="BI459" s="63" t="e">
        <f>IF(ISNUMBER(INDEX(Данные!$I$1:$IX$303,Данные!$A121,BI$642)),INDEX(Данные!$I$1:$IX$303,Данные!$A121,BI$642)-Данные!$G121-BI$643+IF($F$9="Использовать поправку",BT459,0),#N/A)</f>
        <v>#N/A</v>
      </c>
      <c r="BJ459" s="64" t="e">
        <f>IF(ISNUMBER(INDEX(Данные!$I$1:$IX$303,Данные!$A121,BJ$642)),INDEX(Данные!$I$1:$IX$303,Данные!$A121,BJ$642)-Данные!$H121-BJ$643+IF($F$9="Использовать поправку",BU459,0),#N/A)</f>
        <v>#N/A</v>
      </c>
      <c r="BK459" s="62" t="str">
        <f t="shared" si="831"/>
        <v/>
      </c>
      <c r="BL459" s="63" t="e">
        <f>IF(ISNUMBER(INDEX(Данные!$I$1:$IX$303,Данные!$A121,BL$642)),INDEX(Данные!$I$1:$IX$303,Данные!$A121,BL$642)-Данные!$G121-BL$643+IF($F$10="Использовать поправку",BT459,0),#N/A)</f>
        <v>#N/A</v>
      </c>
      <c r="BM459" s="64" t="e">
        <f>IF(ISNUMBER(INDEX(Данные!$I$1:$IX$303,Данные!$A121,BM$642)),INDEX(Данные!$I$1:$IX$303,Данные!$A121,BM$642)-Данные!$H121-BM$643+IF($F$10="Использовать поправку",BU459,0),#N/A)</f>
        <v>#N/A</v>
      </c>
      <c r="BN459" s="62" t="str">
        <f t="shared" si="832"/>
        <v/>
      </c>
      <c r="BO459" s="63" t="e">
        <f>IF(ISNUMBER(INDEX(Данные!$I$1:$IX$303,Данные!$A121,BO$642)),INDEX(Данные!$I$1:$IX$303,Данные!$A121,BO$642)-Данные!$G121-BO$643+IF($F$11="Использовать поправку",BT459,0),#N/A)</f>
        <v>#N/A</v>
      </c>
      <c r="BP459" s="64" t="e">
        <f>IF(ISNUMBER(INDEX(Данные!$I$1:$IX$303,Данные!$A121,BP$642)),INDEX(Данные!$I$1:$IX$303,Данные!$A121,BP$642)-Данные!$H121-BP$643+IF($F$11="Использовать поправку",BU459,0),#N/A)</f>
        <v>#N/A</v>
      </c>
      <c r="BQ459" s="62" t="str">
        <f t="shared" si="833"/>
        <v/>
      </c>
      <c r="BR459" s="63" t="e">
        <f>IF(ISNUMBER(INDEX(Данные!$I$1:$IX$303,Данные!$A121,BR$642)),INDEX(Данные!$I$1:$IX$303,Данные!$A121,BR$642)-Данные!$G121-BR$643+IF($F$12="Использовать поправку",BT459,0),#N/A)</f>
        <v>#N/A</v>
      </c>
      <c r="BS459" s="64" t="e">
        <f>IF(ISNUMBER(INDEX(Данные!$I$1:$IX$303,Данные!$A121,BS$642)),INDEX(Данные!$I$1:$IX$303,Данные!$A121,BS$642)-Данные!$H121-BS$643+IF($F$12="Использовать поправку",BU459,0),#N/A)</f>
        <v>#N/A</v>
      </c>
      <c r="BT459" s="100" t="e">
        <f>INDEX(Данные!$I$1:$IX$303,Данные!$A121,BT$642+8)-INDEX(Данные!$I$1:$IX$303,Данные!$A121,BT$643+8)</f>
        <v>#VALUE!</v>
      </c>
      <c r="BU459" s="101" t="e">
        <f>INDEX(Данные!$I$1:$IX$303,Данные!$A121,BU$642+9)-INDEX(Данные!$I$1:$IX$303,Данные!$A121,BU$643+9)</f>
        <v>#VALUE!</v>
      </c>
    </row>
    <row r="460" spans="7:73" s="88" customFormat="1" x14ac:dyDescent="0.25">
      <c r="G460" s="61">
        <v>59.5</v>
      </c>
      <c r="H460" s="62" t="str">
        <f t="shared" si="834"/>
        <v/>
      </c>
      <c r="I460" s="63" t="e">
        <f>IF(ISNUMBER(INDEX(Данные!$I$1:$IX$303,Данные!$A122,I$642)),INDEX(Данные!$I$1:$IX$303,Данные!$A122,I$642)-Данные!$E122+IF($F$3="Использовать поправку",AL460,0),#N/A)</f>
        <v>#N/A</v>
      </c>
      <c r="J460" s="64" t="e">
        <f>IF(ISNUMBER(INDEX(Данные!$I$1:$IX$303,Данные!$A122,J$642)),INDEX(Данные!$I$1:$IX$303,Данные!$A122,J$642)-Данные!$F122+IF($F$3="Использовать поправку",AM460,0),#N/A)</f>
        <v>#N/A</v>
      </c>
      <c r="K460" s="62" t="str">
        <f t="shared" si="835"/>
        <v/>
      </c>
      <c r="L460" s="63" t="e">
        <f>IF(ISNUMBER(INDEX(Данные!$I$1:$IX$303,Данные!$A122,L$642)),INDEX(Данные!$I$1:$IX$303,Данные!$A122,L$642)-Данные!$E122+IF($F$4="Использовать поправку",AL460,0),#N/A)</f>
        <v>#N/A</v>
      </c>
      <c r="M460" s="64" t="e">
        <f>IF(ISNUMBER(INDEX(Данные!$I$1:$IX$303,Данные!$A122,M$642)),INDEX(Данные!$I$1:$IX$303,Данные!$A122,M$642)-Данные!$F122+IF($F$4="Использовать поправку",AM460,0),#N/A)</f>
        <v>#N/A</v>
      </c>
      <c r="N460" s="62" t="str">
        <f t="shared" si="836"/>
        <v/>
      </c>
      <c r="O460" s="63" t="e">
        <f>IF(ISNUMBER(INDEX(Данные!$I$1:$IX$303,Данные!$A122,O$642)),INDEX(Данные!$I$1:$IX$303,Данные!$A122,O$642)-Данные!$E122+IF($F$5="Использовать поправку",AL460,0),#N/A)</f>
        <v>#N/A</v>
      </c>
      <c r="P460" s="64" t="e">
        <f>IF(ISNUMBER(INDEX(Данные!$I$1:$IX$303,Данные!$A122,P$642)),INDEX(Данные!$I$1:$IX$303,Данные!$A122,P$642)-Данные!$F122+IF($F$5="Использовать поправку",AM460,0),#N/A)</f>
        <v>#N/A</v>
      </c>
      <c r="Q460" s="62" t="str">
        <f t="shared" si="837"/>
        <v/>
      </c>
      <c r="R460" s="63" t="e">
        <f>IF(ISNUMBER(INDEX(Данные!$I$1:$IX$303,Данные!$A122,R$642)),INDEX(Данные!$I$1:$IX$303,Данные!$A122,R$642)-Данные!$E122+IF($F$6="Использовать поправку",AL460,0),#N/A)</f>
        <v>#N/A</v>
      </c>
      <c r="S460" s="64" t="e">
        <f>IF(ISNUMBER(INDEX(Данные!$I$1:$IX$303,Данные!$A122,S$642)),INDEX(Данные!$I$1:$IX$303,Данные!$A122,S$642)-Данные!$F122+IF($F$6="Использовать поправку",AM460,0),#N/A)</f>
        <v>#N/A</v>
      </c>
      <c r="T460" s="62" t="str">
        <f t="shared" si="838"/>
        <v/>
      </c>
      <c r="U460" s="63" t="e">
        <f>IF(ISNUMBER(INDEX(Данные!$I$1:$IX$303,Данные!$A122,U$642)),INDEX(Данные!$I$1:$IX$303,Данные!$A122,U$642)-Данные!$E122+IF($F$7="Использовать поправку",AL460,0),#N/A)</f>
        <v>#N/A</v>
      </c>
      <c r="V460" s="64" t="e">
        <f>IF(ISNUMBER(INDEX(Данные!$I$1:$IX$303,Данные!$A122,V$642)),INDEX(Данные!$I$1:$IX$303,Данные!$A122,V$642)-Данные!$F122+IF($F$7="Использовать поправку",AM460,0),#N/A)</f>
        <v>#N/A</v>
      </c>
      <c r="W460" s="62" t="str">
        <f t="shared" si="839"/>
        <v/>
      </c>
      <c r="X460" s="63" t="e">
        <f>IF(ISNUMBER(INDEX(Данные!$I$1:$IX$303,Данные!$A122,X$642)),INDEX(Данные!$I$1:$IX$303,Данные!$A122,X$642)-Данные!$E122+IF($F$8="Использовать поправку",AL460,0),#N/A)</f>
        <v>#N/A</v>
      </c>
      <c r="Y460" s="64" t="e">
        <f>IF(ISNUMBER(INDEX(Данные!$I$1:$IX$303,Данные!$A122,Y$642)),INDEX(Данные!$I$1:$IX$303,Данные!$A122,Y$642)-Данные!$F122+IF($F$8="Использовать поправку",AM460,0),#N/A)</f>
        <v>#N/A</v>
      </c>
      <c r="Z460" s="62" t="str">
        <f t="shared" si="840"/>
        <v/>
      </c>
      <c r="AA460" s="63" t="e">
        <f>IF(ISNUMBER(INDEX(Данные!$I$1:$IX$303,Данные!$A122,AA$642)),INDEX(Данные!$I$1:$IX$303,Данные!$A122,AA$642)-Данные!$E122+IF($F$9="Использовать поправку",AL460,0),#N/A)</f>
        <v>#N/A</v>
      </c>
      <c r="AB460" s="64" t="e">
        <f>IF(ISNUMBER(INDEX(Данные!$I$1:$IX$303,Данные!$A122,AB$642)),INDEX(Данные!$I$1:$IX$303,Данные!$A122,AB$642)-Данные!$F122+IF($F$9="Использовать поправку",AM460,0),#N/A)</f>
        <v>#N/A</v>
      </c>
      <c r="AC460" s="62" t="str">
        <f t="shared" si="841"/>
        <v/>
      </c>
      <c r="AD460" s="63" t="e">
        <f>IF(ISNUMBER(INDEX(Данные!$I$1:$IX$303,Данные!$A122,AD$642)),INDEX(Данные!$I$1:$IX$303,Данные!$A122,AD$642)-Данные!$E122+IF($F$10="Использовать поправку",AL460,0),#N/A)</f>
        <v>#N/A</v>
      </c>
      <c r="AE460" s="64" t="e">
        <f>IF(ISNUMBER(INDEX(Данные!$I$1:$IX$303,Данные!$A122,AE$642)),INDEX(Данные!$I$1:$IX$303,Данные!$A122,AE$642)-Данные!$F122+IF($F$10="Использовать поправку",AM460,0),#N/A)</f>
        <v>#N/A</v>
      </c>
      <c r="AF460" s="62" t="str">
        <f t="shared" si="842"/>
        <v/>
      </c>
      <c r="AG460" s="63" t="e">
        <f>IF(ISNUMBER(INDEX(Данные!$I$1:$IX$303,Данные!$A122,AG$642)),INDEX(Данные!$I$1:$IX$303,Данные!$A122,AG$642)-Данные!$E122+IF($F$11="Использовать поправку",AL460,0),#N/A)</f>
        <v>#N/A</v>
      </c>
      <c r="AH460" s="64" t="e">
        <f>IF(ISNUMBER(INDEX(Данные!$I$1:$IX$303,Данные!$A122,AH$642)),INDEX(Данные!$I$1:$IX$303,Данные!$A122,AH$642)-Данные!$F122+IF($F$11="Использовать поправку",AM460,0),#N/A)</f>
        <v>#N/A</v>
      </c>
      <c r="AI460" s="62" t="str">
        <f t="shared" si="843"/>
        <v/>
      </c>
      <c r="AJ460" s="63" t="e">
        <f>IF(ISNUMBER(INDEX(Данные!$I$1:$IX$303,Данные!$A122,AJ$642)),INDEX(Данные!$I$1:$IX$303,Данные!$A122,AJ$642)-Данные!$E122+IF($F$12="Использовать поправку",AL460,0),#N/A)</f>
        <v>#N/A</v>
      </c>
      <c r="AK460" s="96" t="e">
        <f>IF(ISNUMBER(INDEX(Данные!$I$1:$IX$303,Данные!$A122,AK$642)),INDEX(Данные!$I$1:$IX$303,Данные!$A122,AK$642)-Данные!$F122+IF($F$12="Использовать поправку",AM460,0),#N/A)</f>
        <v>#N/A</v>
      </c>
      <c r="AL460" s="100" t="e">
        <f>INDEX(Данные!$I$1:$IX$303,Данные!$A122,AL$642+4)-INDEX(Данные!$I$1:$IX$303,Данные!$A122,AL$643+4)</f>
        <v>#VALUE!</v>
      </c>
      <c r="AM460" s="101" t="e">
        <f>INDEX(Данные!$I$1:$IX$303,Данные!$A122,AM$642+5)-INDEX(Данные!$I$1:$IX$303,Данные!$A122,AM$643+5)</f>
        <v>#VALUE!</v>
      </c>
      <c r="AO460" s="61">
        <v>59.5</v>
      </c>
      <c r="AP460" s="62" t="str">
        <f t="shared" si="824"/>
        <v/>
      </c>
      <c r="AQ460" s="63" t="e">
        <f>IF(ISNUMBER(INDEX(Данные!$I$1:$IX$303,Данные!$A122,AQ$642)),INDEX(Данные!$I$1:$IX$303,Данные!$A122,AQ$642)-Данные!$G122-AQ$643+IF($F$3="Использовать поправку",BT460,0),#N/A)</f>
        <v>#N/A</v>
      </c>
      <c r="AR460" s="64" t="e">
        <f>IF(ISNUMBER(INDEX(Данные!$I$1:$IX$303,Данные!$A122,AR$642)),INDEX(Данные!$I$1:$IX$303,Данные!$A122,AR$642)-Данные!$H122-AR$643+IF($F$3="Использовать поправку",BU460,0),#N/A)</f>
        <v>#N/A</v>
      </c>
      <c r="AS460" s="62" t="str">
        <f t="shared" si="825"/>
        <v/>
      </c>
      <c r="AT460" s="63" t="e">
        <f>IF(ISNUMBER(INDEX(Данные!$I$1:$IX$303,Данные!$A122,AT$642)),INDEX(Данные!$I$1:$IX$303,Данные!$A122,AT$642)-Данные!$G122-AT$643+IF($F$4="Использовать поправку",BT460,0),#N/A)</f>
        <v>#N/A</v>
      </c>
      <c r="AU460" s="64" t="e">
        <f>IF(ISNUMBER(INDEX(Данные!$I$1:$IX$303,Данные!$A122,AU$642)),INDEX(Данные!$I$1:$IX$303,Данные!$A122,AU$642)-Данные!$H122-AU$643+IF($F$4="Использовать поправку",BU460,0),#N/A)</f>
        <v>#N/A</v>
      </c>
      <c r="AV460" s="62" t="str">
        <f t="shared" si="826"/>
        <v/>
      </c>
      <c r="AW460" s="63" t="e">
        <f>IF(ISNUMBER(INDEX(Данные!$I$1:$IX$303,Данные!$A122,AW$642)),INDEX(Данные!$I$1:$IX$303,Данные!$A122,AW$642)-Данные!$G122-AW$643+IF($F$5="Использовать поправку",BT460,0),#N/A)</f>
        <v>#N/A</v>
      </c>
      <c r="AX460" s="64" t="e">
        <f>IF(ISNUMBER(INDEX(Данные!$I$1:$IX$303,Данные!$A122,AX$642)),INDEX(Данные!$I$1:$IX$303,Данные!$A122,AX$642)-Данные!$H122-AX$643+IF($F$5="Использовать поправку",BU460,0),#N/A)</f>
        <v>#N/A</v>
      </c>
      <c r="AY460" s="62" t="str">
        <f t="shared" si="827"/>
        <v/>
      </c>
      <c r="AZ460" s="63" t="e">
        <f>IF(ISNUMBER(INDEX(Данные!$I$1:$IX$303,Данные!$A122,AZ$642)),INDEX(Данные!$I$1:$IX$303,Данные!$A122,AZ$642)-Данные!$G122-AZ$643+IF($F$6="Использовать поправку",BT460,0),#N/A)</f>
        <v>#N/A</v>
      </c>
      <c r="BA460" s="64" t="e">
        <f>IF(ISNUMBER(INDEX(Данные!$I$1:$IX$303,Данные!$A122,BA$642)),INDEX(Данные!$I$1:$IX$303,Данные!$A122,BA$642)-Данные!$H122-BA$643+IF($F$6="Использовать поправку",BU460,0),#N/A)</f>
        <v>#N/A</v>
      </c>
      <c r="BB460" s="62" t="str">
        <f t="shared" si="828"/>
        <v/>
      </c>
      <c r="BC460" s="63" t="e">
        <f>IF(ISNUMBER(INDEX(Данные!$I$1:$IX$303,Данные!$A122,BC$642)),INDEX(Данные!$I$1:$IX$303,Данные!$A122,BC$642)-Данные!$G122-BC$643+IF($F$7="Использовать поправку",BT460,0),#N/A)</f>
        <v>#N/A</v>
      </c>
      <c r="BD460" s="64" t="e">
        <f>IF(ISNUMBER(INDEX(Данные!$I$1:$IX$303,Данные!$A122,BD$642)),INDEX(Данные!$I$1:$IX$303,Данные!$A122,BD$642)-Данные!$H122-BD$643+IF($F$7="Использовать поправку",BU460,0),#N/A)</f>
        <v>#N/A</v>
      </c>
      <c r="BE460" s="62" t="str">
        <f t="shared" si="829"/>
        <v/>
      </c>
      <c r="BF460" s="63" t="e">
        <f>IF(ISNUMBER(INDEX(Данные!$I$1:$IX$303,Данные!$A122,BF$642)),INDEX(Данные!$I$1:$IX$303,Данные!$A122,BF$642)-Данные!$G122-BF$643+IF($F$8="Использовать поправку",BT460,0),#N/A)</f>
        <v>#N/A</v>
      </c>
      <c r="BG460" s="64" t="e">
        <f>IF(ISNUMBER(INDEX(Данные!$I$1:$IX$303,Данные!$A122,BG$642)),INDEX(Данные!$I$1:$IX$303,Данные!$A122,BG$642)-Данные!$H122-BG$643+IF($F$8="Использовать поправку",BU460,0),#N/A)</f>
        <v>#N/A</v>
      </c>
      <c r="BH460" s="62" t="str">
        <f t="shared" si="830"/>
        <v/>
      </c>
      <c r="BI460" s="63" t="e">
        <f>IF(ISNUMBER(INDEX(Данные!$I$1:$IX$303,Данные!$A122,BI$642)),INDEX(Данные!$I$1:$IX$303,Данные!$A122,BI$642)-Данные!$G122-BI$643+IF($F$9="Использовать поправку",BT460,0),#N/A)</f>
        <v>#N/A</v>
      </c>
      <c r="BJ460" s="64" t="e">
        <f>IF(ISNUMBER(INDEX(Данные!$I$1:$IX$303,Данные!$A122,BJ$642)),INDEX(Данные!$I$1:$IX$303,Данные!$A122,BJ$642)-Данные!$H122-BJ$643+IF($F$9="Использовать поправку",BU460,0),#N/A)</f>
        <v>#N/A</v>
      </c>
      <c r="BK460" s="62" t="str">
        <f t="shared" si="831"/>
        <v/>
      </c>
      <c r="BL460" s="63" t="e">
        <f>IF(ISNUMBER(INDEX(Данные!$I$1:$IX$303,Данные!$A122,BL$642)),INDEX(Данные!$I$1:$IX$303,Данные!$A122,BL$642)-Данные!$G122-BL$643+IF($F$10="Использовать поправку",BT460,0),#N/A)</f>
        <v>#N/A</v>
      </c>
      <c r="BM460" s="64" t="e">
        <f>IF(ISNUMBER(INDEX(Данные!$I$1:$IX$303,Данные!$A122,BM$642)),INDEX(Данные!$I$1:$IX$303,Данные!$A122,BM$642)-Данные!$H122-BM$643+IF($F$10="Использовать поправку",BU460,0),#N/A)</f>
        <v>#N/A</v>
      </c>
      <c r="BN460" s="62" t="str">
        <f t="shared" si="832"/>
        <v/>
      </c>
      <c r="BO460" s="63" t="e">
        <f>IF(ISNUMBER(INDEX(Данные!$I$1:$IX$303,Данные!$A122,BO$642)),INDEX(Данные!$I$1:$IX$303,Данные!$A122,BO$642)-Данные!$G122-BO$643+IF($F$11="Использовать поправку",BT460,0),#N/A)</f>
        <v>#N/A</v>
      </c>
      <c r="BP460" s="64" t="e">
        <f>IF(ISNUMBER(INDEX(Данные!$I$1:$IX$303,Данные!$A122,BP$642)),INDEX(Данные!$I$1:$IX$303,Данные!$A122,BP$642)-Данные!$H122-BP$643+IF($F$11="Использовать поправку",BU460,0),#N/A)</f>
        <v>#N/A</v>
      </c>
      <c r="BQ460" s="62" t="str">
        <f t="shared" si="833"/>
        <v/>
      </c>
      <c r="BR460" s="63" t="e">
        <f>IF(ISNUMBER(INDEX(Данные!$I$1:$IX$303,Данные!$A122,BR$642)),INDEX(Данные!$I$1:$IX$303,Данные!$A122,BR$642)-Данные!$G122-BR$643+IF($F$12="Использовать поправку",BT460,0),#N/A)</f>
        <v>#N/A</v>
      </c>
      <c r="BS460" s="64" t="e">
        <f>IF(ISNUMBER(INDEX(Данные!$I$1:$IX$303,Данные!$A122,BS$642)),INDEX(Данные!$I$1:$IX$303,Данные!$A122,BS$642)-Данные!$H122-BS$643+IF($F$12="Использовать поправку",BU460,0),#N/A)</f>
        <v>#N/A</v>
      </c>
      <c r="BT460" s="100" t="e">
        <f>INDEX(Данные!$I$1:$IX$303,Данные!$A122,BT$642+8)-INDEX(Данные!$I$1:$IX$303,Данные!$A122,BT$643+8)</f>
        <v>#VALUE!</v>
      </c>
      <c r="BU460" s="101" t="e">
        <f>INDEX(Данные!$I$1:$IX$303,Данные!$A122,BU$642+9)-INDEX(Данные!$I$1:$IX$303,Данные!$A122,BU$643+9)</f>
        <v>#VALUE!</v>
      </c>
    </row>
    <row r="461" spans="7:73" s="88" customFormat="1" x14ac:dyDescent="0.25">
      <c r="G461" s="61">
        <v>60</v>
      </c>
      <c r="H461" s="62" t="str">
        <f t="shared" si="834"/>
        <v/>
      </c>
      <c r="I461" s="63" t="e">
        <f>IF(ISNUMBER(INDEX(Данные!$I$1:$IX$303,Данные!$A123,I$642)),INDEX(Данные!$I$1:$IX$303,Данные!$A123,I$642)-Данные!$E123+IF($F$3="Использовать поправку",AL461,0),#N/A)</f>
        <v>#N/A</v>
      </c>
      <c r="J461" s="64" t="e">
        <f>IF(ISNUMBER(INDEX(Данные!$I$1:$IX$303,Данные!$A123,J$642)),INDEX(Данные!$I$1:$IX$303,Данные!$A123,J$642)-Данные!$F123+IF($F$3="Использовать поправку",AM461,0),#N/A)</f>
        <v>#N/A</v>
      </c>
      <c r="K461" s="62" t="str">
        <f t="shared" si="835"/>
        <v/>
      </c>
      <c r="L461" s="63" t="e">
        <f>IF(ISNUMBER(INDEX(Данные!$I$1:$IX$303,Данные!$A123,L$642)),INDEX(Данные!$I$1:$IX$303,Данные!$A123,L$642)-Данные!$E123+IF($F$4="Использовать поправку",AL461,0),#N/A)</f>
        <v>#N/A</v>
      </c>
      <c r="M461" s="64" t="e">
        <f>IF(ISNUMBER(INDEX(Данные!$I$1:$IX$303,Данные!$A123,M$642)),INDEX(Данные!$I$1:$IX$303,Данные!$A123,M$642)-Данные!$F123+IF($F$4="Использовать поправку",AM461,0),#N/A)</f>
        <v>#N/A</v>
      </c>
      <c r="N461" s="62" t="str">
        <f t="shared" si="836"/>
        <v/>
      </c>
      <c r="O461" s="63" t="e">
        <f>IF(ISNUMBER(INDEX(Данные!$I$1:$IX$303,Данные!$A123,O$642)),INDEX(Данные!$I$1:$IX$303,Данные!$A123,O$642)-Данные!$E123+IF($F$5="Использовать поправку",AL461,0),#N/A)</f>
        <v>#N/A</v>
      </c>
      <c r="P461" s="64" t="e">
        <f>IF(ISNUMBER(INDEX(Данные!$I$1:$IX$303,Данные!$A123,P$642)),INDEX(Данные!$I$1:$IX$303,Данные!$A123,P$642)-Данные!$F123+IF($F$5="Использовать поправку",AM461,0),#N/A)</f>
        <v>#N/A</v>
      </c>
      <c r="Q461" s="62" t="str">
        <f t="shared" si="837"/>
        <v/>
      </c>
      <c r="R461" s="63" t="e">
        <f>IF(ISNUMBER(INDEX(Данные!$I$1:$IX$303,Данные!$A123,R$642)),INDEX(Данные!$I$1:$IX$303,Данные!$A123,R$642)-Данные!$E123+IF($F$6="Использовать поправку",AL461,0),#N/A)</f>
        <v>#N/A</v>
      </c>
      <c r="S461" s="64" t="e">
        <f>IF(ISNUMBER(INDEX(Данные!$I$1:$IX$303,Данные!$A123,S$642)),INDEX(Данные!$I$1:$IX$303,Данные!$A123,S$642)-Данные!$F123+IF($F$6="Использовать поправку",AM461,0),#N/A)</f>
        <v>#N/A</v>
      </c>
      <c r="T461" s="62" t="str">
        <f t="shared" si="838"/>
        <v/>
      </c>
      <c r="U461" s="63" t="e">
        <f>IF(ISNUMBER(INDEX(Данные!$I$1:$IX$303,Данные!$A123,U$642)),INDEX(Данные!$I$1:$IX$303,Данные!$A123,U$642)-Данные!$E123+IF($F$7="Использовать поправку",AL461,0),#N/A)</f>
        <v>#N/A</v>
      </c>
      <c r="V461" s="64" t="e">
        <f>IF(ISNUMBER(INDEX(Данные!$I$1:$IX$303,Данные!$A123,V$642)),INDEX(Данные!$I$1:$IX$303,Данные!$A123,V$642)-Данные!$F123+IF($F$7="Использовать поправку",AM461,0),#N/A)</f>
        <v>#N/A</v>
      </c>
      <c r="W461" s="62" t="str">
        <f t="shared" si="839"/>
        <v/>
      </c>
      <c r="X461" s="63" t="e">
        <f>IF(ISNUMBER(INDEX(Данные!$I$1:$IX$303,Данные!$A123,X$642)),INDEX(Данные!$I$1:$IX$303,Данные!$A123,X$642)-Данные!$E123+IF($F$8="Использовать поправку",AL461,0),#N/A)</f>
        <v>#N/A</v>
      </c>
      <c r="Y461" s="64" t="e">
        <f>IF(ISNUMBER(INDEX(Данные!$I$1:$IX$303,Данные!$A123,Y$642)),INDEX(Данные!$I$1:$IX$303,Данные!$A123,Y$642)-Данные!$F123+IF($F$8="Использовать поправку",AM461,0),#N/A)</f>
        <v>#N/A</v>
      </c>
      <c r="Z461" s="62" t="str">
        <f t="shared" si="840"/>
        <v/>
      </c>
      <c r="AA461" s="63" t="e">
        <f>IF(ISNUMBER(INDEX(Данные!$I$1:$IX$303,Данные!$A123,AA$642)),INDEX(Данные!$I$1:$IX$303,Данные!$A123,AA$642)-Данные!$E123+IF($F$9="Использовать поправку",AL461,0),#N/A)</f>
        <v>#N/A</v>
      </c>
      <c r="AB461" s="64" t="e">
        <f>IF(ISNUMBER(INDEX(Данные!$I$1:$IX$303,Данные!$A123,AB$642)),INDEX(Данные!$I$1:$IX$303,Данные!$A123,AB$642)-Данные!$F123+IF($F$9="Использовать поправку",AM461,0),#N/A)</f>
        <v>#N/A</v>
      </c>
      <c r="AC461" s="62" t="str">
        <f t="shared" si="841"/>
        <v/>
      </c>
      <c r="AD461" s="63" t="e">
        <f>IF(ISNUMBER(INDEX(Данные!$I$1:$IX$303,Данные!$A123,AD$642)),INDEX(Данные!$I$1:$IX$303,Данные!$A123,AD$642)-Данные!$E123+IF($F$10="Использовать поправку",AL461,0),#N/A)</f>
        <v>#N/A</v>
      </c>
      <c r="AE461" s="64" t="e">
        <f>IF(ISNUMBER(INDEX(Данные!$I$1:$IX$303,Данные!$A123,AE$642)),INDEX(Данные!$I$1:$IX$303,Данные!$A123,AE$642)-Данные!$F123+IF($F$10="Использовать поправку",AM461,0),#N/A)</f>
        <v>#N/A</v>
      </c>
      <c r="AF461" s="62" t="str">
        <f t="shared" si="842"/>
        <v/>
      </c>
      <c r="AG461" s="63" t="e">
        <f>IF(ISNUMBER(INDEX(Данные!$I$1:$IX$303,Данные!$A123,AG$642)),INDEX(Данные!$I$1:$IX$303,Данные!$A123,AG$642)-Данные!$E123+IF($F$11="Использовать поправку",AL461,0),#N/A)</f>
        <v>#N/A</v>
      </c>
      <c r="AH461" s="64" t="e">
        <f>IF(ISNUMBER(INDEX(Данные!$I$1:$IX$303,Данные!$A123,AH$642)),INDEX(Данные!$I$1:$IX$303,Данные!$A123,AH$642)-Данные!$F123+IF($F$11="Использовать поправку",AM461,0),#N/A)</f>
        <v>#N/A</v>
      </c>
      <c r="AI461" s="62" t="str">
        <f t="shared" si="843"/>
        <v/>
      </c>
      <c r="AJ461" s="63" t="e">
        <f>IF(ISNUMBER(INDEX(Данные!$I$1:$IX$303,Данные!$A123,AJ$642)),INDEX(Данные!$I$1:$IX$303,Данные!$A123,AJ$642)-Данные!$E123+IF($F$12="Использовать поправку",AL461,0),#N/A)</f>
        <v>#N/A</v>
      </c>
      <c r="AK461" s="96" t="e">
        <f>IF(ISNUMBER(INDEX(Данные!$I$1:$IX$303,Данные!$A123,AK$642)),INDEX(Данные!$I$1:$IX$303,Данные!$A123,AK$642)-Данные!$F123+IF($F$12="Использовать поправку",AM461,0),#N/A)</f>
        <v>#N/A</v>
      </c>
      <c r="AL461" s="100" t="e">
        <f>INDEX(Данные!$I$1:$IX$303,Данные!$A123,AL$642+4)-INDEX(Данные!$I$1:$IX$303,Данные!$A123,AL$643+4)</f>
        <v>#VALUE!</v>
      </c>
      <c r="AM461" s="101" t="e">
        <f>INDEX(Данные!$I$1:$IX$303,Данные!$A123,AM$642+5)-INDEX(Данные!$I$1:$IX$303,Данные!$A123,AM$643+5)</f>
        <v>#VALUE!</v>
      </c>
      <c r="AO461" s="61">
        <v>60</v>
      </c>
      <c r="AP461" s="62" t="str">
        <f t="shared" si="824"/>
        <v/>
      </c>
      <c r="AQ461" s="63" t="e">
        <f>IF(ISNUMBER(INDEX(Данные!$I$1:$IX$303,Данные!$A123,AQ$642)),INDEX(Данные!$I$1:$IX$303,Данные!$A123,AQ$642)-Данные!$G123-AQ$643+IF($F$3="Использовать поправку",BT461,0),#N/A)</f>
        <v>#N/A</v>
      </c>
      <c r="AR461" s="64" t="e">
        <f>IF(ISNUMBER(INDEX(Данные!$I$1:$IX$303,Данные!$A123,AR$642)),INDEX(Данные!$I$1:$IX$303,Данные!$A123,AR$642)-Данные!$H123-AR$643+IF($F$3="Использовать поправку",BU461,0),#N/A)</f>
        <v>#N/A</v>
      </c>
      <c r="AS461" s="62" t="str">
        <f t="shared" si="825"/>
        <v/>
      </c>
      <c r="AT461" s="63" t="e">
        <f>IF(ISNUMBER(INDEX(Данные!$I$1:$IX$303,Данные!$A123,AT$642)),INDEX(Данные!$I$1:$IX$303,Данные!$A123,AT$642)-Данные!$G123-AT$643+IF($F$4="Использовать поправку",BT461,0),#N/A)</f>
        <v>#N/A</v>
      </c>
      <c r="AU461" s="64" t="e">
        <f>IF(ISNUMBER(INDEX(Данные!$I$1:$IX$303,Данные!$A123,AU$642)),INDEX(Данные!$I$1:$IX$303,Данные!$A123,AU$642)-Данные!$H123-AU$643+IF($F$4="Использовать поправку",BU461,0),#N/A)</f>
        <v>#N/A</v>
      </c>
      <c r="AV461" s="62" t="str">
        <f t="shared" si="826"/>
        <v/>
      </c>
      <c r="AW461" s="63" t="e">
        <f>IF(ISNUMBER(INDEX(Данные!$I$1:$IX$303,Данные!$A123,AW$642)),INDEX(Данные!$I$1:$IX$303,Данные!$A123,AW$642)-Данные!$G123-AW$643+IF($F$5="Использовать поправку",BT461,0),#N/A)</f>
        <v>#N/A</v>
      </c>
      <c r="AX461" s="64" t="e">
        <f>IF(ISNUMBER(INDEX(Данные!$I$1:$IX$303,Данные!$A123,AX$642)),INDEX(Данные!$I$1:$IX$303,Данные!$A123,AX$642)-Данные!$H123-AX$643+IF($F$5="Использовать поправку",BU461,0),#N/A)</f>
        <v>#N/A</v>
      </c>
      <c r="AY461" s="62" t="str">
        <f t="shared" si="827"/>
        <v/>
      </c>
      <c r="AZ461" s="63" t="e">
        <f>IF(ISNUMBER(INDEX(Данные!$I$1:$IX$303,Данные!$A123,AZ$642)),INDEX(Данные!$I$1:$IX$303,Данные!$A123,AZ$642)-Данные!$G123-AZ$643+IF($F$6="Использовать поправку",BT461,0),#N/A)</f>
        <v>#N/A</v>
      </c>
      <c r="BA461" s="64" t="e">
        <f>IF(ISNUMBER(INDEX(Данные!$I$1:$IX$303,Данные!$A123,BA$642)),INDEX(Данные!$I$1:$IX$303,Данные!$A123,BA$642)-Данные!$H123-BA$643+IF($F$6="Использовать поправку",BU461,0),#N/A)</f>
        <v>#N/A</v>
      </c>
      <c r="BB461" s="62" t="str">
        <f t="shared" si="828"/>
        <v/>
      </c>
      <c r="BC461" s="63" t="e">
        <f>IF(ISNUMBER(INDEX(Данные!$I$1:$IX$303,Данные!$A123,BC$642)),INDEX(Данные!$I$1:$IX$303,Данные!$A123,BC$642)-Данные!$G123-BC$643+IF($F$7="Использовать поправку",BT461,0),#N/A)</f>
        <v>#N/A</v>
      </c>
      <c r="BD461" s="64" t="e">
        <f>IF(ISNUMBER(INDEX(Данные!$I$1:$IX$303,Данные!$A123,BD$642)),INDEX(Данные!$I$1:$IX$303,Данные!$A123,BD$642)-Данные!$H123-BD$643+IF($F$7="Использовать поправку",BU461,0),#N/A)</f>
        <v>#N/A</v>
      </c>
      <c r="BE461" s="62" t="str">
        <f t="shared" si="829"/>
        <v/>
      </c>
      <c r="BF461" s="63" t="e">
        <f>IF(ISNUMBER(INDEX(Данные!$I$1:$IX$303,Данные!$A123,BF$642)),INDEX(Данные!$I$1:$IX$303,Данные!$A123,BF$642)-Данные!$G123-BF$643+IF($F$8="Использовать поправку",BT461,0),#N/A)</f>
        <v>#N/A</v>
      </c>
      <c r="BG461" s="64" t="e">
        <f>IF(ISNUMBER(INDEX(Данные!$I$1:$IX$303,Данные!$A123,BG$642)),INDEX(Данные!$I$1:$IX$303,Данные!$A123,BG$642)-Данные!$H123-BG$643+IF($F$8="Использовать поправку",BU461,0),#N/A)</f>
        <v>#N/A</v>
      </c>
      <c r="BH461" s="62" t="str">
        <f t="shared" si="830"/>
        <v/>
      </c>
      <c r="BI461" s="63" t="e">
        <f>IF(ISNUMBER(INDEX(Данные!$I$1:$IX$303,Данные!$A123,BI$642)),INDEX(Данные!$I$1:$IX$303,Данные!$A123,BI$642)-Данные!$G123-BI$643+IF($F$9="Использовать поправку",BT461,0),#N/A)</f>
        <v>#N/A</v>
      </c>
      <c r="BJ461" s="64" t="e">
        <f>IF(ISNUMBER(INDEX(Данные!$I$1:$IX$303,Данные!$A123,BJ$642)),INDEX(Данные!$I$1:$IX$303,Данные!$A123,BJ$642)-Данные!$H123-BJ$643+IF($F$9="Использовать поправку",BU461,0),#N/A)</f>
        <v>#N/A</v>
      </c>
      <c r="BK461" s="62" t="str">
        <f t="shared" si="831"/>
        <v/>
      </c>
      <c r="BL461" s="63" t="e">
        <f>IF(ISNUMBER(INDEX(Данные!$I$1:$IX$303,Данные!$A123,BL$642)),INDEX(Данные!$I$1:$IX$303,Данные!$A123,BL$642)-Данные!$G123-BL$643+IF($F$10="Использовать поправку",BT461,0),#N/A)</f>
        <v>#N/A</v>
      </c>
      <c r="BM461" s="64" t="e">
        <f>IF(ISNUMBER(INDEX(Данные!$I$1:$IX$303,Данные!$A123,BM$642)),INDEX(Данные!$I$1:$IX$303,Данные!$A123,BM$642)-Данные!$H123-BM$643+IF($F$10="Использовать поправку",BU461,0),#N/A)</f>
        <v>#N/A</v>
      </c>
      <c r="BN461" s="62" t="str">
        <f t="shared" si="832"/>
        <v/>
      </c>
      <c r="BO461" s="63" t="e">
        <f>IF(ISNUMBER(INDEX(Данные!$I$1:$IX$303,Данные!$A123,BO$642)),INDEX(Данные!$I$1:$IX$303,Данные!$A123,BO$642)-Данные!$G123-BO$643+IF($F$11="Использовать поправку",BT461,0),#N/A)</f>
        <v>#N/A</v>
      </c>
      <c r="BP461" s="64" t="e">
        <f>IF(ISNUMBER(INDEX(Данные!$I$1:$IX$303,Данные!$A123,BP$642)),INDEX(Данные!$I$1:$IX$303,Данные!$A123,BP$642)-Данные!$H123-BP$643+IF($F$11="Использовать поправку",BU461,0),#N/A)</f>
        <v>#N/A</v>
      </c>
      <c r="BQ461" s="62" t="str">
        <f t="shared" si="833"/>
        <v/>
      </c>
      <c r="BR461" s="63" t="e">
        <f>IF(ISNUMBER(INDEX(Данные!$I$1:$IX$303,Данные!$A123,BR$642)),INDEX(Данные!$I$1:$IX$303,Данные!$A123,BR$642)-Данные!$G123-BR$643+IF($F$12="Использовать поправку",BT461,0),#N/A)</f>
        <v>#N/A</v>
      </c>
      <c r="BS461" s="64" t="e">
        <f>IF(ISNUMBER(INDEX(Данные!$I$1:$IX$303,Данные!$A123,BS$642)),INDEX(Данные!$I$1:$IX$303,Данные!$A123,BS$642)-Данные!$H123-BS$643+IF($F$12="Использовать поправку",BU461,0),#N/A)</f>
        <v>#N/A</v>
      </c>
      <c r="BT461" s="100" t="e">
        <f>INDEX(Данные!$I$1:$IX$303,Данные!$A123,BT$642+8)-INDEX(Данные!$I$1:$IX$303,Данные!$A123,BT$643+8)</f>
        <v>#VALUE!</v>
      </c>
      <c r="BU461" s="101" t="e">
        <f>INDEX(Данные!$I$1:$IX$303,Данные!$A123,BU$642+9)-INDEX(Данные!$I$1:$IX$303,Данные!$A123,BU$643+9)</f>
        <v>#VALUE!</v>
      </c>
    </row>
    <row r="462" spans="7:73" s="88" customFormat="1" x14ac:dyDescent="0.25">
      <c r="G462" s="61">
        <v>60.5</v>
      </c>
      <c r="H462" s="62" t="str">
        <f t="shared" si="834"/>
        <v/>
      </c>
      <c r="I462" s="63" t="e">
        <f>IF(ISNUMBER(INDEX(Данные!$I$1:$IX$303,Данные!$A124,I$642)),INDEX(Данные!$I$1:$IX$303,Данные!$A124,I$642)-Данные!$E124+IF($F$3="Использовать поправку",AL462,0),#N/A)</f>
        <v>#N/A</v>
      </c>
      <c r="J462" s="64" t="e">
        <f>IF(ISNUMBER(INDEX(Данные!$I$1:$IX$303,Данные!$A124,J$642)),INDEX(Данные!$I$1:$IX$303,Данные!$A124,J$642)-Данные!$F124+IF($F$3="Использовать поправку",AM462,0),#N/A)</f>
        <v>#N/A</v>
      </c>
      <c r="K462" s="62" t="str">
        <f t="shared" si="835"/>
        <v/>
      </c>
      <c r="L462" s="63" t="e">
        <f>IF(ISNUMBER(INDEX(Данные!$I$1:$IX$303,Данные!$A124,L$642)),INDEX(Данные!$I$1:$IX$303,Данные!$A124,L$642)-Данные!$E124+IF($F$4="Использовать поправку",AL462,0),#N/A)</f>
        <v>#N/A</v>
      </c>
      <c r="M462" s="64" t="e">
        <f>IF(ISNUMBER(INDEX(Данные!$I$1:$IX$303,Данные!$A124,M$642)),INDEX(Данные!$I$1:$IX$303,Данные!$A124,M$642)-Данные!$F124+IF($F$4="Использовать поправку",AM462,0),#N/A)</f>
        <v>#N/A</v>
      </c>
      <c r="N462" s="62" t="str">
        <f t="shared" si="836"/>
        <v/>
      </c>
      <c r="O462" s="63" t="e">
        <f>IF(ISNUMBER(INDEX(Данные!$I$1:$IX$303,Данные!$A124,O$642)),INDEX(Данные!$I$1:$IX$303,Данные!$A124,O$642)-Данные!$E124+IF($F$5="Использовать поправку",AL462,0),#N/A)</f>
        <v>#N/A</v>
      </c>
      <c r="P462" s="64" t="e">
        <f>IF(ISNUMBER(INDEX(Данные!$I$1:$IX$303,Данные!$A124,P$642)),INDEX(Данные!$I$1:$IX$303,Данные!$A124,P$642)-Данные!$F124+IF($F$5="Использовать поправку",AM462,0),#N/A)</f>
        <v>#N/A</v>
      </c>
      <c r="Q462" s="62" t="str">
        <f t="shared" si="837"/>
        <v/>
      </c>
      <c r="R462" s="63" t="e">
        <f>IF(ISNUMBER(INDEX(Данные!$I$1:$IX$303,Данные!$A124,R$642)),INDEX(Данные!$I$1:$IX$303,Данные!$A124,R$642)-Данные!$E124+IF($F$6="Использовать поправку",AL462,0),#N/A)</f>
        <v>#N/A</v>
      </c>
      <c r="S462" s="64" t="e">
        <f>IF(ISNUMBER(INDEX(Данные!$I$1:$IX$303,Данные!$A124,S$642)),INDEX(Данные!$I$1:$IX$303,Данные!$A124,S$642)-Данные!$F124+IF($F$6="Использовать поправку",AM462,0),#N/A)</f>
        <v>#N/A</v>
      </c>
      <c r="T462" s="62" t="str">
        <f t="shared" si="838"/>
        <v/>
      </c>
      <c r="U462" s="63" t="e">
        <f>IF(ISNUMBER(INDEX(Данные!$I$1:$IX$303,Данные!$A124,U$642)),INDEX(Данные!$I$1:$IX$303,Данные!$A124,U$642)-Данные!$E124+IF($F$7="Использовать поправку",AL462,0),#N/A)</f>
        <v>#N/A</v>
      </c>
      <c r="V462" s="64" t="e">
        <f>IF(ISNUMBER(INDEX(Данные!$I$1:$IX$303,Данные!$A124,V$642)),INDEX(Данные!$I$1:$IX$303,Данные!$A124,V$642)-Данные!$F124+IF($F$7="Использовать поправку",AM462,0),#N/A)</f>
        <v>#N/A</v>
      </c>
      <c r="W462" s="62" t="str">
        <f t="shared" si="839"/>
        <v/>
      </c>
      <c r="X462" s="63" t="e">
        <f>IF(ISNUMBER(INDEX(Данные!$I$1:$IX$303,Данные!$A124,X$642)),INDEX(Данные!$I$1:$IX$303,Данные!$A124,X$642)-Данные!$E124+IF($F$8="Использовать поправку",AL462,0),#N/A)</f>
        <v>#N/A</v>
      </c>
      <c r="Y462" s="64" t="e">
        <f>IF(ISNUMBER(INDEX(Данные!$I$1:$IX$303,Данные!$A124,Y$642)),INDEX(Данные!$I$1:$IX$303,Данные!$A124,Y$642)-Данные!$F124+IF($F$8="Использовать поправку",AM462,0),#N/A)</f>
        <v>#N/A</v>
      </c>
      <c r="Z462" s="62" t="str">
        <f t="shared" si="840"/>
        <v/>
      </c>
      <c r="AA462" s="63" t="e">
        <f>IF(ISNUMBER(INDEX(Данные!$I$1:$IX$303,Данные!$A124,AA$642)),INDEX(Данные!$I$1:$IX$303,Данные!$A124,AA$642)-Данные!$E124+IF($F$9="Использовать поправку",AL462,0),#N/A)</f>
        <v>#N/A</v>
      </c>
      <c r="AB462" s="64" t="e">
        <f>IF(ISNUMBER(INDEX(Данные!$I$1:$IX$303,Данные!$A124,AB$642)),INDEX(Данные!$I$1:$IX$303,Данные!$A124,AB$642)-Данные!$F124+IF($F$9="Использовать поправку",AM462,0),#N/A)</f>
        <v>#N/A</v>
      </c>
      <c r="AC462" s="62" t="str">
        <f t="shared" si="841"/>
        <v/>
      </c>
      <c r="AD462" s="63" t="e">
        <f>IF(ISNUMBER(INDEX(Данные!$I$1:$IX$303,Данные!$A124,AD$642)),INDEX(Данные!$I$1:$IX$303,Данные!$A124,AD$642)-Данные!$E124+IF($F$10="Использовать поправку",AL462,0),#N/A)</f>
        <v>#N/A</v>
      </c>
      <c r="AE462" s="64" t="e">
        <f>IF(ISNUMBER(INDEX(Данные!$I$1:$IX$303,Данные!$A124,AE$642)),INDEX(Данные!$I$1:$IX$303,Данные!$A124,AE$642)-Данные!$F124+IF($F$10="Использовать поправку",AM462,0),#N/A)</f>
        <v>#N/A</v>
      </c>
      <c r="AF462" s="62" t="str">
        <f t="shared" si="842"/>
        <v/>
      </c>
      <c r="AG462" s="63" t="e">
        <f>IF(ISNUMBER(INDEX(Данные!$I$1:$IX$303,Данные!$A124,AG$642)),INDEX(Данные!$I$1:$IX$303,Данные!$A124,AG$642)-Данные!$E124+IF($F$11="Использовать поправку",AL462,0),#N/A)</f>
        <v>#N/A</v>
      </c>
      <c r="AH462" s="64" t="e">
        <f>IF(ISNUMBER(INDEX(Данные!$I$1:$IX$303,Данные!$A124,AH$642)),INDEX(Данные!$I$1:$IX$303,Данные!$A124,AH$642)-Данные!$F124+IF($F$11="Использовать поправку",AM462,0),#N/A)</f>
        <v>#N/A</v>
      </c>
      <c r="AI462" s="62" t="str">
        <f t="shared" si="843"/>
        <v/>
      </c>
      <c r="AJ462" s="63" t="e">
        <f>IF(ISNUMBER(INDEX(Данные!$I$1:$IX$303,Данные!$A124,AJ$642)),INDEX(Данные!$I$1:$IX$303,Данные!$A124,AJ$642)-Данные!$E124+IF($F$12="Использовать поправку",AL462,0),#N/A)</f>
        <v>#N/A</v>
      </c>
      <c r="AK462" s="96" t="e">
        <f>IF(ISNUMBER(INDEX(Данные!$I$1:$IX$303,Данные!$A124,AK$642)),INDEX(Данные!$I$1:$IX$303,Данные!$A124,AK$642)-Данные!$F124+IF($F$12="Использовать поправку",AM462,0),#N/A)</f>
        <v>#N/A</v>
      </c>
      <c r="AL462" s="100" t="e">
        <f>INDEX(Данные!$I$1:$IX$303,Данные!$A124,AL$642+4)-INDEX(Данные!$I$1:$IX$303,Данные!$A124,AL$643+4)</f>
        <v>#VALUE!</v>
      </c>
      <c r="AM462" s="101" t="e">
        <f>INDEX(Данные!$I$1:$IX$303,Данные!$A124,AM$642+5)-INDEX(Данные!$I$1:$IX$303,Данные!$A124,AM$643+5)</f>
        <v>#VALUE!</v>
      </c>
      <c r="AO462" s="61">
        <v>60.5</v>
      </c>
      <c r="AP462" s="62" t="str">
        <f t="shared" si="824"/>
        <v/>
      </c>
      <c r="AQ462" s="63" t="e">
        <f>IF(ISNUMBER(INDEX(Данные!$I$1:$IX$303,Данные!$A124,AQ$642)),INDEX(Данные!$I$1:$IX$303,Данные!$A124,AQ$642)-Данные!$G124-AQ$643+IF($F$3="Использовать поправку",BT462,0),#N/A)</f>
        <v>#N/A</v>
      </c>
      <c r="AR462" s="64" t="e">
        <f>IF(ISNUMBER(INDEX(Данные!$I$1:$IX$303,Данные!$A124,AR$642)),INDEX(Данные!$I$1:$IX$303,Данные!$A124,AR$642)-Данные!$H124-AR$643+IF($F$3="Использовать поправку",BU462,0),#N/A)</f>
        <v>#N/A</v>
      </c>
      <c r="AS462" s="62" t="str">
        <f t="shared" si="825"/>
        <v/>
      </c>
      <c r="AT462" s="63" t="e">
        <f>IF(ISNUMBER(INDEX(Данные!$I$1:$IX$303,Данные!$A124,AT$642)),INDEX(Данные!$I$1:$IX$303,Данные!$A124,AT$642)-Данные!$G124-AT$643+IF($F$4="Использовать поправку",BT462,0),#N/A)</f>
        <v>#N/A</v>
      </c>
      <c r="AU462" s="64" t="e">
        <f>IF(ISNUMBER(INDEX(Данные!$I$1:$IX$303,Данные!$A124,AU$642)),INDEX(Данные!$I$1:$IX$303,Данные!$A124,AU$642)-Данные!$H124-AU$643+IF($F$4="Использовать поправку",BU462,0),#N/A)</f>
        <v>#N/A</v>
      </c>
      <c r="AV462" s="62" t="str">
        <f t="shared" si="826"/>
        <v/>
      </c>
      <c r="AW462" s="63" t="e">
        <f>IF(ISNUMBER(INDEX(Данные!$I$1:$IX$303,Данные!$A124,AW$642)),INDEX(Данные!$I$1:$IX$303,Данные!$A124,AW$642)-Данные!$G124-AW$643+IF($F$5="Использовать поправку",BT462,0),#N/A)</f>
        <v>#N/A</v>
      </c>
      <c r="AX462" s="64" t="e">
        <f>IF(ISNUMBER(INDEX(Данные!$I$1:$IX$303,Данные!$A124,AX$642)),INDEX(Данные!$I$1:$IX$303,Данные!$A124,AX$642)-Данные!$H124-AX$643+IF($F$5="Использовать поправку",BU462,0),#N/A)</f>
        <v>#N/A</v>
      </c>
      <c r="AY462" s="62" t="str">
        <f t="shared" si="827"/>
        <v/>
      </c>
      <c r="AZ462" s="63" t="e">
        <f>IF(ISNUMBER(INDEX(Данные!$I$1:$IX$303,Данные!$A124,AZ$642)),INDEX(Данные!$I$1:$IX$303,Данные!$A124,AZ$642)-Данные!$G124-AZ$643+IF($F$6="Использовать поправку",BT462,0),#N/A)</f>
        <v>#N/A</v>
      </c>
      <c r="BA462" s="64" t="e">
        <f>IF(ISNUMBER(INDEX(Данные!$I$1:$IX$303,Данные!$A124,BA$642)),INDEX(Данные!$I$1:$IX$303,Данные!$A124,BA$642)-Данные!$H124-BA$643+IF($F$6="Использовать поправку",BU462,0),#N/A)</f>
        <v>#N/A</v>
      </c>
      <c r="BB462" s="62" t="str">
        <f t="shared" si="828"/>
        <v/>
      </c>
      <c r="BC462" s="63" t="e">
        <f>IF(ISNUMBER(INDEX(Данные!$I$1:$IX$303,Данные!$A124,BC$642)),INDEX(Данные!$I$1:$IX$303,Данные!$A124,BC$642)-Данные!$G124-BC$643+IF($F$7="Использовать поправку",BT462,0),#N/A)</f>
        <v>#N/A</v>
      </c>
      <c r="BD462" s="64" t="e">
        <f>IF(ISNUMBER(INDEX(Данные!$I$1:$IX$303,Данные!$A124,BD$642)),INDEX(Данные!$I$1:$IX$303,Данные!$A124,BD$642)-Данные!$H124-BD$643+IF($F$7="Использовать поправку",BU462,0),#N/A)</f>
        <v>#N/A</v>
      </c>
      <c r="BE462" s="62" t="str">
        <f t="shared" si="829"/>
        <v/>
      </c>
      <c r="BF462" s="63" t="e">
        <f>IF(ISNUMBER(INDEX(Данные!$I$1:$IX$303,Данные!$A124,BF$642)),INDEX(Данные!$I$1:$IX$303,Данные!$A124,BF$642)-Данные!$G124-BF$643+IF($F$8="Использовать поправку",BT462,0),#N/A)</f>
        <v>#N/A</v>
      </c>
      <c r="BG462" s="64" t="e">
        <f>IF(ISNUMBER(INDEX(Данные!$I$1:$IX$303,Данные!$A124,BG$642)),INDEX(Данные!$I$1:$IX$303,Данные!$A124,BG$642)-Данные!$H124-BG$643+IF($F$8="Использовать поправку",BU462,0),#N/A)</f>
        <v>#N/A</v>
      </c>
      <c r="BH462" s="62" t="str">
        <f t="shared" si="830"/>
        <v/>
      </c>
      <c r="BI462" s="63" t="e">
        <f>IF(ISNUMBER(INDEX(Данные!$I$1:$IX$303,Данные!$A124,BI$642)),INDEX(Данные!$I$1:$IX$303,Данные!$A124,BI$642)-Данные!$G124-BI$643+IF($F$9="Использовать поправку",BT462,0),#N/A)</f>
        <v>#N/A</v>
      </c>
      <c r="BJ462" s="64" t="e">
        <f>IF(ISNUMBER(INDEX(Данные!$I$1:$IX$303,Данные!$A124,BJ$642)),INDEX(Данные!$I$1:$IX$303,Данные!$A124,BJ$642)-Данные!$H124-BJ$643+IF($F$9="Использовать поправку",BU462,0),#N/A)</f>
        <v>#N/A</v>
      </c>
      <c r="BK462" s="62" t="str">
        <f t="shared" si="831"/>
        <v/>
      </c>
      <c r="BL462" s="63" t="e">
        <f>IF(ISNUMBER(INDEX(Данные!$I$1:$IX$303,Данные!$A124,BL$642)),INDEX(Данные!$I$1:$IX$303,Данные!$A124,BL$642)-Данные!$G124-BL$643+IF($F$10="Использовать поправку",BT462,0),#N/A)</f>
        <v>#N/A</v>
      </c>
      <c r="BM462" s="64" t="e">
        <f>IF(ISNUMBER(INDEX(Данные!$I$1:$IX$303,Данные!$A124,BM$642)),INDEX(Данные!$I$1:$IX$303,Данные!$A124,BM$642)-Данные!$H124-BM$643+IF($F$10="Использовать поправку",BU462,0),#N/A)</f>
        <v>#N/A</v>
      </c>
      <c r="BN462" s="62" t="str">
        <f t="shared" si="832"/>
        <v/>
      </c>
      <c r="BO462" s="63" t="e">
        <f>IF(ISNUMBER(INDEX(Данные!$I$1:$IX$303,Данные!$A124,BO$642)),INDEX(Данные!$I$1:$IX$303,Данные!$A124,BO$642)-Данные!$G124-BO$643+IF($F$11="Использовать поправку",BT462,0),#N/A)</f>
        <v>#N/A</v>
      </c>
      <c r="BP462" s="64" t="e">
        <f>IF(ISNUMBER(INDEX(Данные!$I$1:$IX$303,Данные!$A124,BP$642)),INDEX(Данные!$I$1:$IX$303,Данные!$A124,BP$642)-Данные!$H124-BP$643+IF($F$11="Использовать поправку",BU462,0),#N/A)</f>
        <v>#N/A</v>
      </c>
      <c r="BQ462" s="62" t="str">
        <f t="shared" si="833"/>
        <v/>
      </c>
      <c r="BR462" s="63" t="e">
        <f>IF(ISNUMBER(INDEX(Данные!$I$1:$IX$303,Данные!$A124,BR$642)),INDEX(Данные!$I$1:$IX$303,Данные!$A124,BR$642)-Данные!$G124-BR$643+IF($F$12="Использовать поправку",BT462,0),#N/A)</f>
        <v>#N/A</v>
      </c>
      <c r="BS462" s="64" t="e">
        <f>IF(ISNUMBER(INDEX(Данные!$I$1:$IX$303,Данные!$A124,BS$642)),INDEX(Данные!$I$1:$IX$303,Данные!$A124,BS$642)-Данные!$H124-BS$643+IF($F$12="Использовать поправку",BU462,0),#N/A)</f>
        <v>#N/A</v>
      </c>
      <c r="BT462" s="100" t="e">
        <f>INDEX(Данные!$I$1:$IX$303,Данные!$A124,BT$642+8)-INDEX(Данные!$I$1:$IX$303,Данные!$A124,BT$643+8)</f>
        <v>#VALUE!</v>
      </c>
      <c r="BU462" s="101" t="e">
        <f>INDEX(Данные!$I$1:$IX$303,Данные!$A124,BU$642+9)-INDEX(Данные!$I$1:$IX$303,Данные!$A124,BU$643+9)</f>
        <v>#VALUE!</v>
      </c>
    </row>
    <row r="463" spans="7:73" s="88" customFormat="1" x14ac:dyDescent="0.25">
      <c r="G463" s="61">
        <v>61</v>
      </c>
      <c r="H463" s="62" t="str">
        <f t="shared" si="834"/>
        <v/>
      </c>
      <c r="I463" s="63" t="e">
        <f>IF(ISNUMBER(INDEX(Данные!$I$1:$IX$303,Данные!$A125,I$642)),INDEX(Данные!$I$1:$IX$303,Данные!$A125,I$642)-Данные!$E125+IF($F$3="Использовать поправку",AL463,0),#N/A)</f>
        <v>#N/A</v>
      </c>
      <c r="J463" s="64" t="e">
        <f>IF(ISNUMBER(INDEX(Данные!$I$1:$IX$303,Данные!$A125,J$642)),INDEX(Данные!$I$1:$IX$303,Данные!$A125,J$642)-Данные!$F125+IF($F$3="Использовать поправку",AM463,0),#N/A)</f>
        <v>#N/A</v>
      </c>
      <c r="K463" s="62" t="str">
        <f t="shared" si="835"/>
        <v/>
      </c>
      <c r="L463" s="63" t="e">
        <f>IF(ISNUMBER(INDEX(Данные!$I$1:$IX$303,Данные!$A125,L$642)),INDEX(Данные!$I$1:$IX$303,Данные!$A125,L$642)-Данные!$E125+IF($F$4="Использовать поправку",AL463,0),#N/A)</f>
        <v>#N/A</v>
      </c>
      <c r="M463" s="64" t="e">
        <f>IF(ISNUMBER(INDEX(Данные!$I$1:$IX$303,Данные!$A125,M$642)),INDEX(Данные!$I$1:$IX$303,Данные!$A125,M$642)-Данные!$F125+IF($F$4="Использовать поправку",AM463,0),#N/A)</f>
        <v>#N/A</v>
      </c>
      <c r="N463" s="62" t="str">
        <f t="shared" si="836"/>
        <v/>
      </c>
      <c r="O463" s="63" t="e">
        <f>IF(ISNUMBER(INDEX(Данные!$I$1:$IX$303,Данные!$A125,O$642)),INDEX(Данные!$I$1:$IX$303,Данные!$A125,O$642)-Данные!$E125+IF($F$5="Использовать поправку",AL463,0),#N/A)</f>
        <v>#N/A</v>
      </c>
      <c r="P463" s="64" t="e">
        <f>IF(ISNUMBER(INDEX(Данные!$I$1:$IX$303,Данные!$A125,P$642)),INDEX(Данные!$I$1:$IX$303,Данные!$A125,P$642)-Данные!$F125+IF($F$5="Использовать поправку",AM463,0),#N/A)</f>
        <v>#N/A</v>
      </c>
      <c r="Q463" s="62" t="str">
        <f t="shared" si="837"/>
        <v/>
      </c>
      <c r="R463" s="63" t="e">
        <f>IF(ISNUMBER(INDEX(Данные!$I$1:$IX$303,Данные!$A125,R$642)),INDEX(Данные!$I$1:$IX$303,Данные!$A125,R$642)-Данные!$E125+IF($F$6="Использовать поправку",AL463,0),#N/A)</f>
        <v>#N/A</v>
      </c>
      <c r="S463" s="64" t="e">
        <f>IF(ISNUMBER(INDEX(Данные!$I$1:$IX$303,Данные!$A125,S$642)),INDEX(Данные!$I$1:$IX$303,Данные!$A125,S$642)-Данные!$F125+IF($F$6="Использовать поправку",AM463,0),#N/A)</f>
        <v>#N/A</v>
      </c>
      <c r="T463" s="62" t="str">
        <f t="shared" si="838"/>
        <v/>
      </c>
      <c r="U463" s="63" t="e">
        <f>IF(ISNUMBER(INDEX(Данные!$I$1:$IX$303,Данные!$A125,U$642)),INDEX(Данные!$I$1:$IX$303,Данные!$A125,U$642)-Данные!$E125+IF($F$7="Использовать поправку",AL463,0),#N/A)</f>
        <v>#N/A</v>
      </c>
      <c r="V463" s="64" t="e">
        <f>IF(ISNUMBER(INDEX(Данные!$I$1:$IX$303,Данные!$A125,V$642)),INDEX(Данные!$I$1:$IX$303,Данные!$A125,V$642)-Данные!$F125+IF($F$7="Использовать поправку",AM463,0),#N/A)</f>
        <v>#N/A</v>
      </c>
      <c r="W463" s="62" t="str">
        <f t="shared" si="839"/>
        <v/>
      </c>
      <c r="X463" s="63" t="e">
        <f>IF(ISNUMBER(INDEX(Данные!$I$1:$IX$303,Данные!$A125,X$642)),INDEX(Данные!$I$1:$IX$303,Данные!$A125,X$642)-Данные!$E125+IF($F$8="Использовать поправку",AL463,0),#N/A)</f>
        <v>#N/A</v>
      </c>
      <c r="Y463" s="64" t="e">
        <f>IF(ISNUMBER(INDEX(Данные!$I$1:$IX$303,Данные!$A125,Y$642)),INDEX(Данные!$I$1:$IX$303,Данные!$A125,Y$642)-Данные!$F125+IF($F$8="Использовать поправку",AM463,0),#N/A)</f>
        <v>#N/A</v>
      </c>
      <c r="Z463" s="62" t="str">
        <f t="shared" si="840"/>
        <v/>
      </c>
      <c r="AA463" s="63" t="e">
        <f>IF(ISNUMBER(INDEX(Данные!$I$1:$IX$303,Данные!$A125,AA$642)),INDEX(Данные!$I$1:$IX$303,Данные!$A125,AA$642)-Данные!$E125+IF($F$9="Использовать поправку",AL463,0),#N/A)</f>
        <v>#N/A</v>
      </c>
      <c r="AB463" s="64" t="e">
        <f>IF(ISNUMBER(INDEX(Данные!$I$1:$IX$303,Данные!$A125,AB$642)),INDEX(Данные!$I$1:$IX$303,Данные!$A125,AB$642)-Данные!$F125+IF($F$9="Использовать поправку",AM463,0),#N/A)</f>
        <v>#N/A</v>
      </c>
      <c r="AC463" s="62" t="str">
        <f t="shared" si="841"/>
        <v/>
      </c>
      <c r="AD463" s="63" t="e">
        <f>IF(ISNUMBER(INDEX(Данные!$I$1:$IX$303,Данные!$A125,AD$642)),INDEX(Данные!$I$1:$IX$303,Данные!$A125,AD$642)-Данные!$E125+IF($F$10="Использовать поправку",AL463,0),#N/A)</f>
        <v>#N/A</v>
      </c>
      <c r="AE463" s="64" t="e">
        <f>IF(ISNUMBER(INDEX(Данные!$I$1:$IX$303,Данные!$A125,AE$642)),INDEX(Данные!$I$1:$IX$303,Данные!$A125,AE$642)-Данные!$F125+IF($F$10="Использовать поправку",AM463,0),#N/A)</f>
        <v>#N/A</v>
      </c>
      <c r="AF463" s="62" t="str">
        <f t="shared" si="842"/>
        <v/>
      </c>
      <c r="AG463" s="63" t="e">
        <f>IF(ISNUMBER(INDEX(Данные!$I$1:$IX$303,Данные!$A125,AG$642)),INDEX(Данные!$I$1:$IX$303,Данные!$A125,AG$642)-Данные!$E125+IF($F$11="Использовать поправку",AL463,0),#N/A)</f>
        <v>#N/A</v>
      </c>
      <c r="AH463" s="64" t="e">
        <f>IF(ISNUMBER(INDEX(Данные!$I$1:$IX$303,Данные!$A125,AH$642)),INDEX(Данные!$I$1:$IX$303,Данные!$A125,AH$642)-Данные!$F125+IF($F$11="Использовать поправку",AM463,0),#N/A)</f>
        <v>#N/A</v>
      </c>
      <c r="AI463" s="62" t="str">
        <f t="shared" si="843"/>
        <v/>
      </c>
      <c r="AJ463" s="63" t="e">
        <f>IF(ISNUMBER(INDEX(Данные!$I$1:$IX$303,Данные!$A125,AJ$642)),INDEX(Данные!$I$1:$IX$303,Данные!$A125,AJ$642)-Данные!$E125+IF($F$12="Использовать поправку",AL463,0),#N/A)</f>
        <v>#N/A</v>
      </c>
      <c r="AK463" s="96" t="e">
        <f>IF(ISNUMBER(INDEX(Данные!$I$1:$IX$303,Данные!$A125,AK$642)),INDEX(Данные!$I$1:$IX$303,Данные!$A125,AK$642)-Данные!$F125+IF($F$12="Использовать поправку",AM463,0),#N/A)</f>
        <v>#N/A</v>
      </c>
      <c r="AL463" s="100" t="e">
        <f>INDEX(Данные!$I$1:$IX$303,Данные!$A125,AL$642+4)-INDEX(Данные!$I$1:$IX$303,Данные!$A125,AL$643+4)</f>
        <v>#VALUE!</v>
      </c>
      <c r="AM463" s="101" t="e">
        <f>INDEX(Данные!$I$1:$IX$303,Данные!$A125,AM$642+5)-INDEX(Данные!$I$1:$IX$303,Данные!$A125,AM$643+5)</f>
        <v>#VALUE!</v>
      </c>
      <c r="AO463" s="61">
        <v>61</v>
      </c>
      <c r="AP463" s="62" t="str">
        <f t="shared" si="824"/>
        <v/>
      </c>
      <c r="AQ463" s="63" t="e">
        <f>IF(ISNUMBER(INDEX(Данные!$I$1:$IX$303,Данные!$A125,AQ$642)),INDEX(Данные!$I$1:$IX$303,Данные!$A125,AQ$642)-Данные!$G125-AQ$643+IF($F$3="Использовать поправку",BT463,0),#N/A)</f>
        <v>#N/A</v>
      </c>
      <c r="AR463" s="64" t="e">
        <f>IF(ISNUMBER(INDEX(Данные!$I$1:$IX$303,Данные!$A125,AR$642)),INDEX(Данные!$I$1:$IX$303,Данные!$A125,AR$642)-Данные!$H125-AR$643+IF($F$3="Использовать поправку",BU463,0),#N/A)</f>
        <v>#N/A</v>
      </c>
      <c r="AS463" s="62" t="str">
        <f t="shared" si="825"/>
        <v/>
      </c>
      <c r="AT463" s="63" t="e">
        <f>IF(ISNUMBER(INDEX(Данные!$I$1:$IX$303,Данные!$A125,AT$642)),INDEX(Данные!$I$1:$IX$303,Данные!$A125,AT$642)-Данные!$G125-AT$643+IF($F$4="Использовать поправку",BT463,0),#N/A)</f>
        <v>#N/A</v>
      </c>
      <c r="AU463" s="64" t="e">
        <f>IF(ISNUMBER(INDEX(Данные!$I$1:$IX$303,Данные!$A125,AU$642)),INDEX(Данные!$I$1:$IX$303,Данные!$A125,AU$642)-Данные!$H125-AU$643+IF($F$4="Использовать поправку",BU463,0),#N/A)</f>
        <v>#N/A</v>
      </c>
      <c r="AV463" s="62" t="str">
        <f t="shared" si="826"/>
        <v/>
      </c>
      <c r="AW463" s="63" t="e">
        <f>IF(ISNUMBER(INDEX(Данные!$I$1:$IX$303,Данные!$A125,AW$642)),INDEX(Данные!$I$1:$IX$303,Данные!$A125,AW$642)-Данные!$G125-AW$643+IF($F$5="Использовать поправку",BT463,0),#N/A)</f>
        <v>#N/A</v>
      </c>
      <c r="AX463" s="64" t="e">
        <f>IF(ISNUMBER(INDEX(Данные!$I$1:$IX$303,Данные!$A125,AX$642)),INDEX(Данные!$I$1:$IX$303,Данные!$A125,AX$642)-Данные!$H125-AX$643+IF($F$5="Использовать поправку",BU463,0),#N/A)</f>
        <v>#N/A</v>
      </c>
      <c r="AY463" s="62" t="str">
        <f t="shared" si="827"/>
        <v/>
      </c>
      <c r="AZ463" s="63" t="e">
        <f>IF(ISNUMBER(INDEX(Данные!$I$1:$IX$303,Данные!$A125,AZ$642)),INDEX(Данные!$I$1:$IX$303,Данные!$A125,AZ$642)-Данные!$G125-AZ$643+IF($F$6="Использовать поправку",BT463,0),#N/A)</f>
        <v>#N/A</v>
      </c>
      <c r="BA463" s="64" t="e">
        <f>IF(ISNUMBER(INDEX(Данные!$I$1:$IX$303,Данные!$A125,BA$642)),INDEX(Данные!$I$1:$IX$303,Данные!$A125,BA$642)-Данные!$H125-BA$643+IF($F$6="Использовать поправку",BU463,0),#N/A)</f>
        <v>#N/A</v>
      </c>
      <c r="BB463" s="62" t="str">
        <f t="shared" si="828"/>
        <v/>
      </c>
      <c r="BC463" s="63" t="e">
        <f>IF(ISNUMBER(INDEX(Данные!$I$1:$IX$303,Данные!$A125,BC$642)),INDEX(Данные!$I$1:$IX$303,Данные!$A125,BC$642)-Данные!$G125-BC$643+IF($F$7="Использовать поправку",BT463,0),#N/A)</f>
        <v>#N/A</v>
      </c>
      <c r="BD463" s="64" t="e">
        <f>IF(ISNUMBER(INDEX(Данные!$I$1:$IX$303,Данные!$A125,BD$642)),INDEX(Данные!$I$1:$IX$303,Данные!$A125,BD$642)-Данные!$H125-BD$643+IF($F$7="Использовать поправку",BU463,0),#N/A)</f>
        <v>#N/A</v>
      </c>
      <c r="BE463" s="62" t="str">
        <f t="shared" si="829"/>
        <v/>
      </c>
      <c r="BF463" s="63" t="e">
        <f>IF(ISNUMBER(INDEX(Данные!$I$1:$IX$303,Данные!$A125,BF$642)),INDEX(Данные!$I$1:$IX$303,Данные!$A125,BF$642)-Данные!$G125-BF$643+IF($F$8="Использовать поправку",BT463,0),#N/A)</f>
        <v>#N/A</v>
      </c>
      <c r="BG463" s="64" t="e">
        <f>IF(ISNUMBER(INDEX(Данные!$I$1:$IX$303,Данные!$A125,BG$642)),INDEX(Данные!$I$1:$IX$303,Данные!$A125,BG$642)-Данные!$H125-BG$643+IF($F$8="Использовать поправку",BU463,0),#N/A)</f>
        <v>#N/A</v>
      </c>
      <c r="BH463" s="62" t="str">
        <f t="shared" si="830"/>
        <v/>
      </c>
      <c r="BI463" s="63" t="e">
        <f>IF(ISNUMBER(INDEX(Данные!$I$1:$IX$303,Данные!$A125,BI$642)),INDEX(Данные!$I$1:$IX$303,Данные!$A125,BI$642)-Данные!$G125-BI$643+IF($F$9="Использовать поправку",BT463,0),#N/A)</f>
        <v>#N/A</v>
      </c>
      <c r="BJ463" s="64" t="e">
        <f>IF(ISNUMBER(INDEX(Данные!$I$1:$IX$303,Данные!$A125,BJ$642)),INDEX(Данные!$I$1:$IX$303,Данные!$A125,BJ$642)-Данные!$H125-BJ$643+IF($F$9="Использовать поправку",BU463,0),#N/A)</f>
        <v>#N/A</v>
      </c>
      <c r="BK463" s="62" t="str">
        <f t="shared" si="831"/>
        <v/>
      </c>
      <c r="BL463" s="63" t="e">
        <f>IF(ISNUMBER(INDEX(Данные!$I$1:$IX$303,Данные!$A125,BL$642)),INDEX(Данные!$I$1:$IX$303,Данные!$A125,BL$642)-Данные!$G125-BL$643+IF($F$10="Использовать поправку",BT463,0),#N/A)</f>
        <v>#N/A</v>
      </c>
      <c r="BM463" s="64" t="e">
        <f>IF(ISNUMBER(INDEX(Данные!$I$1:$IX$303,Данные!$A125,BM$642)),INDEX(Данные!$I$1:$IX$303,Данные!$A125,BM$642)-Данные!$H125-BM$643+IF($F$10="Использовать поправку",BU463,0),#N/A)</f>
        <v>#N/A</v>
      </c>
      <c r="BN463" s="62" t="str">
        <f t="shared" si="832"/>
        <v/>
      </c>
      <c r="BO463" s="63" t="e">
        <f>IF(ISNUMBER(INDEX(Данные!$I$1:$IX$303,Данные!$A125,BO$642)),INDEX(Данные!$I$1:$IX$303,Данные!$A125,BO$642)-Данные!$G125-BO$643+IF($F$11="Использовать поправку",BT463,0),#N/A)</f>
        <v>#N/A</v>
      </c>
      <c r="BP463" s="64" t="e">
        <f>IF(ISNUMBER(INDEX(Данные!$I$1:$IX$303,Данные!$A125,BP$642)),INDEX(Данные!$I$1:$IX$303,Данные!$A125,BP$642)-Данные!$H125-BP$643+IF($F$11="Использовать поправку",BU463,0),#N/A)</f>
        <v>#N/A</v>
      </c>
      <c r="BQ463" s="62" t="str">
        <f t="shared" si="833"/>
        <v/>
      </c>
      <c r="BR463" s="63" t="e">
        <f>IF(ISNUMBER(INDEX(Данные!$I$1:$IX$303,Данные!$A125,BR$642)),INDEX(Данные!$I$1:$IX$303,Данные!$A125,BR$642)-Данные!$G125-BR$643+IF($F$12="Использовать поправку",BT463,0),#N/A)</f>
        <v>#N/A</v>
      </c>
      <c r="BS463" s="64" t="e">
        <f>IF(ISNUMBER(INDEX(Данные!$I$1:$IX$303,Данные!$A125,BS$642)),INDEX(Данные!$I$1:$IX$303,Данные!$A125,BS$642)-Данные!$H125-BS$643+IF($F$12="Использовать поправку",BU463,0),#N/A)</f>
        <v>#N/A</v>
      </c>
      <c r="BT463" s="100" t="e">
        <f>INDEX(Данные!$I$1:$IX$303,Данные!$A125,BT$642+8)-INDEX(Данные!$I$1:$IX$303,Данные!$A125,BT$643+8)</f>
        <v>#VALUE!</v>
      </c>
      <c r="BU463" s="101" t="e">
        <f>INDEX(Данные!$I$1:$IX$303,Данные!$A125,BU$642+9)-INDEX(Данные!$I$1:$IX$303,Данные!$A125,BU$643+9)</f>
        <v>#VALUE!</v>
      </c>
    </row>
    <row r="464" spans="7:73" s="88" customFormat="1" x14ac:dyDescent="0.25">
      <c r="G464" s="61">
        <v>61.5</v>
      </c>
      <c r="H464" s="62" t="str">
        <f t="shared" si="834"/>
        <v/>
      </c>
      <c r="I464" s="63" t="e">
        <f>IF(ISNUMBER(INDEX(Данные!$I$1:$IX$303,Данные!$A126,I$642)),INDEX(Данные!$I$1:$IX$303,Данные!$A126,I$642)-Данные!$E126+IF($F$3="Использовать поправку",AL464,0),#N/A)</f>
        <v>#N/A</v>
      </c>
      <c r="J464" s="64" t="e">
        <f>IF(ISNUMBER(INDEX(Данные!$I$1:$IX$303,Данные!$A126,J$642)),INDEX(Данные!$I$1:$IX$303,Данные!$A126,J$642)-Данные!$F126+IF($F$3="Использовать поправку",AM464,0),#N/A)</f>
        <v>#N/A</v>
      </c>
      <c r="K464" s="62" t="str">
        <f t="shared" si="835"/>
        <v/>
      </c>
      <c r="L464" s="63" t="e">
        <f>IF(ISNUMBER(INDEX(Данные!$I$1:$IX$303,Данные!$A126,L$642)),INDEX(Данные!$I$1:$IX$303,Данные!$A126,L$642)-Данные!$E126+IF($F$4="Использовать поправку",AL464,0),#N/A)</f>
        <v>#N/A</v>
      </c>
      <c r="M464" s="64" t="e">
        <f>IF(ISNUMBER(INDEX(Данные!$I$1:$IX$303,Данные!$A126,M$642)),INDEX(Данные!$I$1:$IX$303,Данные!$A126,M$642)-Данные!$F126+IF($F$4="Использовать поправку",AM464,0),#N/A)</f>
        <v>#N/A</v>
      </c>
      <c r="N464" s="62" t="str">
        <f t="shared" si="836"/>
        <v/>
      </c>
      <c r="O464" s="63" t="e">
        <f>IF(ISNUMBER(INDEX(Данные!$I$1:$IX$303,Данные!$A126,O$642)),INDEX(Данные!$I$1:$IX$303,Данные!$A126,O$642)-Данные!$E126+IF($F$5="Использовать поправку",AL464,0),#N/A)</f>
        <v>#N/A</v>
      </c>
      <c r="P464" s="64" t="e">
        <f>IF(ISNUMBER(INDEX(Данные!$I$1:$IX$303,Данные!$A126,P$642)),INDEX(Данные!$I$1:$IX$303,Данные!$A126,P$642)-Данные!$F126+IF($F$5="Использовать поправку",AM464,0),#N/A)</f>
        <v>#N/A</v>
      </c>
      <c r="Q464" s="62" t="str">
        <f t="shared" si="837"/>
        <v/>
      </c>
      <c r="R464" s="63" t="e">
        <f>IF(ISNUMBER(INDEX(Данные!$I$1:$IX$303,Данные!$A126,R$642)),INDEX(Данные!$I$1:$IX$303,Данные!$A126,R$642)-Данные!$E126+IF($F$6="Использовать поправку",AL464,0),#N/A)</f>
        <v>#N/A</v>
      </c>
      <c r="S464" s="64" t="e">
        <f>IF(ISNUMBER(INDEX(Данные!$I$1:$IX$303,Данные!$A126,S$642)),INDEX(Данные!$I$1:$IX$303,Данные!$A126,S$642)-Данные!$F126+IF($F$6="Использовать поправку",AM464,0),#N/A)</f>
        <v>#N/A</v>
      </c>
      <c r="T464" s="62" t="str">
        <f t="shared" si="838"/>
        <v/>
      </c>
      <c r="U464" s="63" t="e">
        <f>IF(ISNUMBER(INDEX(Данные!$I$1:$IX$303,Данные!$A126,U$642)),INDEX(Данные!$I$1:$IX$303,Данные!$A126,U$642)-Данные!$E126+IF($F$7="Использовать поправку",AL464,0),#N/A)</f>
        <v>#N/A</v>
      </c>
      <c r="V464" s="64" t="e">
        <f>IF(ISNUMBER(INDEX(Данные!$I$1:$IX$303,Данные!$A126,V$642)),INDEX(Данные!$I$1:$IX$303,Данные!$A126,V$642)-Данные!$F126+IF($F$7="Использовать поправку",AM464,0),#N/A)</f>
        <v>#N/A</v>
      </c>
      <c r="W464" s="62" t="str">
        <f t="shared" si="839"/>
        <v/>
      </c>
      <c r="X464" s="63" t="e">
        <f>IF(ISNUMBER(INDEX(Данные!$I$1:$IX$303,Данные!$A126,X$642)),INDEX(Данные!$I$1:$IX$303,Данные!$A126,X$642)-Данные!$E126+IF($F$8="Использовать поправку",AL464,0),#N/A)</f>
        <v>#N/A</v>
      </c>
      <c r="Y464" s="64" t="e">
        <f>IF(ISNUMBER(INDEX(Данные!$I$1:$IX$303,Данные!$A126,Y$642)),INDEX(Данные!$I$1:$IX$303,Данные!$A126,Y$642)-Данные!$F126+IF($F$8="Использовать поправку",AM464,0),#N/A)</f>
        <v>#N/A</v>
      </c>
      <c r="Z464" s="62" t="str">
        <f t="shared" si="840"/>
        <v/>
      </c>
      <c r="AA464" s="63" t="e">
        <f>IF(ISNUMBER(INDEX(Данные!$I$1:$IX$303,Данные!$A126,AA$642)),INDEX(Данные!$I$1:$IX$303,Данные!$A126,AA$642)-Данные!$E126+IF($F$9="Использовать поправку",AL464,0),#N/A)</f>
        <v>#N/A</v>
      </c>
      <c r="AB464" s="64" t="e">
        <f>IF(ISNUMBER(INDEX(Данные!$I$1:$IX$303,Данные!$A126,AB$642)),INDEX(Данные!$I$1:$IX$303,Данные!$A126,AB$642)-Данные!$F126+IF($F$9="Использовать поправку",AM464,0),#N/A)</f>
        <v>#N/A</v>
      </c>
      <c r="AC464" s="62" t="str">
        <f t="shared" si="841"/>
        <v/>
      </c>
      <c r="AD464" s="63" t="e">
        <f>IF(ISNUMBER(INDEX(Данные!$I$1:$IX$303,Данные!$A126,AD$642)),INDEX(Данные!$I$1:$IX$303,Данные!$A126,AD$642)-Данные!$E126+IF($F$10="Использовать поправку",AL464,0),#N/A)</f>
        <v>#N/A</v>
      </c>
      <c r="AE464" s="64" t="e">
        <f>IF(ISNUMBER(INDEX(Данные!$I$1:$IX$303,Данные!$A126,AE$642)),INDEX(Данные!$I$1:$IX$303,Данные!$A126,AE$642)-Данные!$F126+IF($F$10="Использовать поправку",AM464,0),#N/A)</f>
        <v>#N/A</v>
      </c>
      <c r="AF464" s="62" t="str">
        <f t="shared" si="842"/>
        <v/>
      </c>
      <c r="AG464" s="63" t="e">
        <f>IF(ISNUMBER(INDEX(Данные!$I$1:$IX$303,Данные!$A126,AG$642)),INDEX(Данные!$I$1:$IX$303,Данные!$A126,AG$642)-Данные!$E126+IF($F$11="Использовать поправку",AL464,0),#N/A)</f>
        <v>#N/A</v>
      </c>
      <c r="AH464" s="64" t="e">
        <f>IF(ISNUMBER(INDEX(Данные!$I$1:$IX$303,Данные!$A126,AH$642)),INDEX(Данные!$I$1:$IX$303,Данные!$A126,AH$642)-Данные!$F126+IF($F$11="Использовать поправку",AM464,0),#N/A)</f>
        <v>#N/A</v>
      </c>
      <c r="AI464" s="62" t="str">
        <f t="shared" si="843"/>
        <v/>
      </c>
      <c r="AJ464" s="63" t="e">
        <f>IF(ISNUMBER(INDEX(Данные!$I$1:$IX$303,Данные!$A126,AJ$642)),INDEX(Данные!$I$1:$IX$303,Данные!$A126,AJ$642)-Данные!$E126+IF($F$12="Использовать поправку",AL464,0),#N/A)</f>
        <v>#N/A</v>
      </c>
      <c r="AK464" s="96" t="e">
        <f>IF(ISNUMBER(INDEX(Данные!$I$1:$IX$303,Данные!$A126,AK$642)),INDEX(Данные!$I$1:$IX$303,Данные!$A126,AK$642)-Данные!$F126+IF($F$12="Использовать поправку",AM464,0),#N/A)</f>
        <v>#N/A</v>
      </c>
      <c r="AL464" s="100" t="e">
        <f>INDEX(Данные!$I$1:$IX$303,Данные!$A126,AL$642+4)-INDEX(Данные!$I$1:$IX$303,Данные!$A126,AL$643+4)</f>
        <v>#VALUE!</v>
      </c>
      <c r="AM464" s="101" t="e">
        <f>INDEX(Данные!$I$1:$IX$303,Данные!$A126,AM$642+5)-INDEX(Данные!$I$1:$IX$303,Данные!$A126,AM$643+5)</f>
        <v>#VALUE!</v>
      </c>
      <c r="AO464" s="61">
        <v>61.5</v>
      </c>
      <c r="AP464" s="62" t="str">
        <f t="shared" si="824"/>
        <v/>
      </c>
      <c r="AQ464" s="63" t="e">
        <f>IF(ISNUMBER(INDEX(Данные!$I$1:$IX$303,Данные!$A126,AQ$642)),INDEX(Данные!$I$1:$IX$303,Данные!$A126,AQ$642)-Данные!$G126-AQ$643+IF($F$3="Использовать поправку",BT464,0),#N/A)</f>
        <v>#N/A</v>
      </c>
      <c r="AR464" s="64" t="e">
        <f>IF(ISNUMBER(INDEX(Данные!$I$1:$IX$303,Данные!$A126,AR$642)),INDEX(Данные!$I$1:$IX$303,Данные!$A126,AR$642)-Данные!$H126-AR$643+IF($F$3="Использовать поправку",BU464,0),#N/A)</f>
        <v>#N/A</v>
      </c>
      <c r="AS464" s="62" t="str">
        <f t="shared" si="825"/>
        <v/>
      </c>
      <c r="AT464" s="63" t="e">
        <f>IF(ISNUMBER(INDEX(Данные!$I$1:$IX$303,Данные!$A126,AT$642)),INDEX(Данные!$I$1:$IX$303,Данные!$A126,AT$642)-Данные!$G126-AT$643+IF($F$4="Использовать поправку",BT464,0),#N/A)</f>
        <v>#N/A</v>
      </c>
      <c r="AU464" s="64" t="e">
        <f>IF(ISNUMBER(INDEX(Данные!$I$1:$IX$303,Данные!$A126,AU$642)),INDEX(Данные!$I$1:$IX$303,Данные!$A126,AU$642)-Данные!$H126-AU$643+IF($F$4="Использовать поправку",BU464,0),#N/A)</f>
        <v>#N/A</v>
      </c>
      <c r="AV464" s="62" t="str">
        <f t="shared" si="826"/>
        <v/>
      </c>
      <c r="AW464" s="63" t="e">
        <f>IF(ISNUMBER(INDEX(Данные!$I$1:$IX$303,Данные!$A126,AW$642)),INDEX(Данные!$I$1:$IX$303,Данные!$A126,AW$642)-Данные!$G126-AW$643+IF($F$5="Использовать поправку",BT464,0),#N/A)</f>
        <v>#N/A</v>
      </c>
      <c r="AX464" s="64" t="e">
        <f>IF(ISNUMBER(INDEX(Данные!$I$1:$IX$303,Данные!$A126,AX$642)),INDEX(Данные!$I$1:$IX$303,Данные!$A126,AX$642)-Данные!$H126-AX$643+IF($F$5="Использовать поправку",BU464,0),#N/A)</f>
        <v>#N/A</v>
      </c>
      <c r="AY464" s="62" t="str">
        <f t="shared" si="827"/>
        <v/>
      </c>
      <c r="AZ464" s="63" t="e">
        <f>IF(ISNUMBER(INDEX(Данные!$I$1:$IX$303,Данные!$A126,AZ$642)),INDEX(Данные!$I$1:$IX$303,Данные!$A126,AZ$642)-Данные!$G126-AZ$643+IF($F$6="Использовать поправку",BT464,0),#N/A)</f>
        <v>#N/A</v>
      </c>
      <c r="BA464" s="64" t="e">
        <f>IF(ISNUMBER(INDEX(Данные!$I$1:$IX$303,Данные!$A126,BA$642)),INDEX(Данные!$I$1:$IX$303,Данные!$A126,BA$642)-Данные!$H126-BA$643+IF($F$6="Использовать поправку",BU464,0),#N/A)</f>
        <v>#N/A</v>
      </c>
      <c r="BB464" s="62" t="str">
        <f t="shared" si="828"/>
        <v/>
      </c>
      <c r="BC464" s="63" t="e">
        <f>IF(ISNUMBER(INDEX(Данные!$I$1:$IX$303,Данные!$A126,BC$642)),INDEX(Данные!$I$1:$IX$303,Данные!$A126,BC$642)-Данные!$G126-BC$643+IF($F$7="Использовать поправку",BT464,0),#N/A)</f>
        <v>#N/A</v>
      </c>
      <c r="BD464" s="64" t="e">
        <f>IF(ISNUMBER(INDEX(Данные!$I$1:$IX$303,Данные!$A126,BD$642)),INDEX(Данные!$I$1:$IX$303,Данные!$A126,BD$642)-Данные!$H126-BD$643+IF($F$7="Использовать поправку",BU464,0),#N/A)</f>
        <v>#N/A</v>
      </c>
      <c r="BE464" s="62" t="str">
        <f t="shared" si="829"/>
        <v/>
      </c>
      <c r="BF464" s="63" t="e">
        <f>IF(ISNUMBER(INDEX(Данные!$I$1:$IX$303,Данные!$A126,BF$642)),INDEX(Данные!$I$1:$IX$303,Данные!$A126,BF$642)-Данные!$G126-BF$643+IF($F$8="Использовать поправку",BT464,0),#N/A)</f>
        <v>#N/A</v>
      </c>
      <c r="BG464" s="64" t="e">
        <f>IF(ISNUMBER(INDEX(Данные!$I$1:$IX$303,Данные!$A126,BG$642)),INDEX(Данные!$I$1:$IX$303,Данные!$A126,BG$642)-Данные!$H126-BG$643+IF($F$8="Использовать поправку",BU464,0),#N/A)</f>
        <v>#N/A</v>
      </c>
      <c r="BH464" s="62" t="str">
        <f t="shared" si="830"/>
        <v/>
      </c>
      <c r="BI464" s="63" t="e">
        <f>IF(ISNUMBER(INDEX(Данные!$I$1:$IX$303,Данные!$A126,BI$642)),INDEX(Данные!$I$1:$IX$303,Данные!$A126,BI$642)-Данные!$G126-BI$643+IF($F$9="Использовать поправку",BT464,0),#N/A)</f>
        <v>#N/A</v>
      </c>
      <c r="BJ464" s="64" t="e">
        <f>IF(ISNUMBER(INDEX(Данные!$I$1:$IX$303,Данные!$A126,BJ$642)),INDEX(Данные!$I$1:$IX$303,Данные!$A126,BJ$642)-Данные!$H126-BJ$643+IF($F$9="Использовать поправку",BU464,0),#N/A)</f>
        <v>#N/A</v>
      </c>
      <c r="BK464" s="62" t="str">
        <f t="shared" si="831"/>
        <v/>
      </c>
      <c r="BL464" s="63" t="e">
        <f>IF(ISNUMBER(INDEX(Данные!$I$1:$IX$303,Данные!$A126,BL$642)),INDEX(Данные!$I$1:$IX$303,Данные!$A126,BL$642)-Данные!$G126-BL$643+IF($F$10="Использовать поправку",BT464,0),#N/A)</f>
        <v>#N/A</v>
      </c>
      <c r="BM464" s="64" t="e">
        <f>IF(ISNUMBER(INDEX(Данные!$I$1:$IX$303,Данные!$A126,BM$642)),INDEX(Данные!$I$1:$IX$303,Данные!$A126,BM$642)-Данные!$H126-BM$643+IF($F$10="Использовать поправку",BU464,0),#N/A)</f>
        <v>#N/A</v>
      </c>
      <c r="BN464" s="62" t="str">
        <f t="shared" si="832"/>
        <v/>
      </c>
      <c r="BO464" s="63" t="e">
        <f>IF(ISNUMBER(INDEX(Данные!$I$1:$IX$303,Данные!$A126,BO$642)),INDEX(Данные!$I$1:$IX$303,Данные!$A126,BO$642)-Данные!$G126-BO$643+IF($F$11="Использовать поправку",BT464,0),#N/A)</f>
        <v>#N/A</v>
      </c>
      <c r="BP464" s="64" t="e">
        <f>IF(ISNUMBER(INDEX(Данные!$I$1:$IX$303,Данные!$A126,BP$642)),INDEX(Данные!$I$1:$IX$303,Данные!$A126,BP$642)-Данные!$H126-BP$643+IF($F$11="Использовать поправку",BU464,0),#N/A)</f>
        <v>#N/A</v>
      </c>
      <c r="BQ464" s="62" t="str">
        <f t="shared" si="833"/>
        <v/>
      </c>
      <c r="BR464" s="63" t="e">
        <f>IF(ISNUMBER(INDEX(Данные!$I$1:$IX$303,Данные!$A126,BR$642)),INDEX(Данные!$I$1:$IX$303,Данные!$A126,BR$642)-Данные!$G126-BR$643+IF($F$12="Использовать поправку",BT464,0),#N/A)</f>
        <v>#N/A</v>
      </c>
      <c r="BS464" s="64" t="e">
        <f>IF(ISNUMBER(INDEX(Данные!$I$1:$IX$303,Данные!$A126,BS$642)),INDEX(Данные!$I$1:$IX$303,Данные!$A126,BS$642)-Данные!$H126-BS$643+IF($F$12="Использовать поправку",BU464,0),#N/A)</f>
        <v>#N/A</v>
      </c>
      <c r="BT464" s="100" t="e">
        <f>INDEX(Данные!$I$1:$IX$303,Данные!$A126,BT$642+8)-INDEX(Данные!$I$1:$IX$303,Данные!$A126,BT$643+8)</f>
        <v>#VALUE!</v>
      </c>
      <c r="BU464" s="101" t="e">
        <f>INDEX(Данные!$I$1:$IX$303,Данные!$A126,BU$642+9)-INDEX(Данные!$I$1:$IX$303,Данные!$A126,BU$643+9)</f>
        <v>#VALUE!</v>
      </c>
    </row>
    <row r="465" spans="7:73" s="88" customFormat="1" x14ac:dyDescent="0.25">
      <c r="G465" s="61">
        <v>62</v>
      </c>
      <c r="H465" s="62" t="str">
        <f t="shared" si="834"/>
        <v/>
      </c>
      <c r="I465" s="63" t="e">
        <f>IF(ISNUMBER(INDEX(Данные!$I$1:$IX$303,Данные!$A127,I$642)),INDEX(Данные!$I$1:$IX$303,Данные!$A127,I$642)-Данные!$E127+IF($F$3="Использовать поправку",AL465,0),#N/A)</f>
        <v>#N/A</v>
      </c>
      <c r="J465" s="64" t="e">
        <f>IF(ISNUMBER(INDEX(Данные!$I$1:$IX$303,Данные!$A127,J$642)),INDEX(Данные!$I$1:$IX$303,Данные!$A127,J$642)-Данные!$F127+IF($F$3="Использовать поправку",AM465,0),#N/A)</f>
        <v>#N/A</v>
      </c>
      <c r="K465" s="62" t="str">
        <f t="shared" si="835"/>
        <v/>
      </c>
      <c r="L465" s="63" t="e">
        <f>IF(ISNUMBER(INDEX(Данные!$I$1:$IX$303,Данные!$A127,L$642)),INDEX(Данные!$I$1:$IX$303,Данные!$A127,L$642)-Данные!$E127+IF($F$4="Использовать поправку",AL465,0),#N/A)</f>
        <v>#N/A</v>
      </c>
      <c r="M465" s="64" t="e">
        <f>IF(ISNUMBER(INDEX(Данные!$I$1:$IX$303,Данные!$A127,M$642)),INDEX(Данные!$I$1:$IX$303,Данные!$A127,M$642)-Данные!$F127+IF($F$4="Использовать поправку",AM465,0),#N/A)</f>
        <v>#N/A</v>
      </c>
      <c r="N465" s="62" t="str">
        <f t="shared" si="836"/>
        <v/>
      </c>
      <c r="O465" s="63" t="e">
        <f>IF(ISNUMBER(INDEX(Данные!$I$1:$IX$303,Данные!$A127,O$642)),INDEX(Данные!$I$1:$IX$303,Данные!$A127,O$642)-Данные!$E127+IF($F$5="Использовать поправку",AL465,0),#N/A)</f>
        <v>#N/A</v>
      </c>
      <c r="P465" s="64" t="e">
        <f>IF(ISNUMBER(INDEX(Данные!$I$1:$IX$303,Данные!$A127,P$642)),INDEX(Данные!$I$1:$IX$303,Данные!$A127,P$642)-Данные!$F127+IF($F$5="Использовать поправку",AM465,0),#N/A)</f>
        <v>#N/A</v>
      </c>
      <c r="Q465" s="62" t="str">
        <f t="shared" si="837"/>
        <v/>
      </c>
      <c r="R465" s="63" t="e">
        <f>IF(ISNUMBER(INDEX(Данные!$I$1:$IX$303,Данные!$A127,R$642)),INDEX(Данные!$I$1:$IX$303,Данные!$A127,R$642)-Данные!$E127+IF($F$6="Использовать поправку",AL465,0),#N/A)</f>
        <v>#N/A</v>
      </c>
      <c r="S465" s="64" t="e">
        <f>IF(ISNUMBER(INDEX(Данные!$I$1:$IX$303,Данные!$A127,S$642)),INDEX(Данные!$I$1:$IX$303,Данные!$A127,S$642)-Данные!$F127+IF($F$6="Использовать поправку",AM465,0),#N/A)</f>
        <v>#N/A</v>
      </c>
      <c r="T465" s="62" t="str">
        <f t="shared" si="838"/>
        <v/>
      </c>
      <c r="U465" s="63" t="e">
        <f>IF(ISNUMBER(INDEX(Данные!$I$1:$IX$303,Данные!$A127,U$642)),INDEX(Данные!$I$1:$IX$303,Данные!$A127,U$642)-Данные!$E127+IF($F$7="Использовать поправку",AL465,0),#N/A)</f>
        <v>#N/A</v>
      </c>
      <c r="V465" s="64" t="e">
        <f>IF(ISNUMBER(INDEX(Данные!$I$1:$IX$303,Данные!$A127,V$642)),INDEX(Данные!$I$1:$IX$303,Данные!$A127,V$642)-Данные!$F127+IF($F$7="Использовать поправку",AM465,0),#N/A)</f>
        <v>#N/A</v>
      </c>
      <c r="W465" s="62" t="str">
        <f t="shared" si="839"/>
        <v/>
      </c>
      <c r="X465" s="63" t="e">
        <f>IF(ISNUMBER(INDEX(Данные!$I$1:$IX$303,Данные!$A127,X$642)),INDEX(Данные!$I$1:$IX$303,Данные!$A127,X$642)-Данные!$E127+IF($F$8="Использовать поправку",AL465,0),#N/A)</f>
        <v>#N/A</v>
      </c>
      <c r="Y465" s="64" t="e">
        <f>IF(ISNUMBER(INDEX(Данные!$I$1:$IX$303,Данные!$A127,Y$642)),INDEX(Данные!$I$1:$IX$303,Данные!$A127,Y$642)-Данные!$F127+IF($F$8="Использовать поправку",AM465,0),#N/A)</f>
        <v>#N/A</v>
      </c>
      <c r="Z465" s="62" t="str">
        <f t="shared" si="840"/>
        <v/>
      </c>
      <c r="AA465" s="63" t="e">
        <f>IF(ISNUMBER(INDEX(Данные!$I$1:$IX$303,Данные!$A127,AA$642)),INDEX(Данные!$I$1:$IX$303,Данные!$A127,AA$642)-Данные!$E127+IF($F$9="Использовать поправку",AL465,0),#N/A)</f>
        <v>#N/A</v>
      </c>
      <c r="AB465" s="64" t="e">
        <f>IF(ISNUMBER(INDEX(Данные!$I$1:$IX$303,Данные!$A127,AB$642)),INDEX(Данные!$I$1:$IX$303,Данные!$A127,AB$642)-Данные!$F127+IF($F$9="Использовать поправку",AM465,0),#N/A)</f>
        <v>#N/A</v>
      </c>
      <c r="AC465" s="62" t="str">
        <f t="shared" si="841"/>
        <v/>
      </c>
      <c r="AD465" s="63" t="e">
        <f>IF(ISNUMBER(INDEX(Данные!$I$1:$IX$303,Данные!$A127,AD$642)),INDEX(Данные!$I$1:$IX$303,Данные!$A127,AD$642)-Данные!$E127+IF($F$10="Использовать поправку",AL465,0),#N/A)</f>
        <v>#N/A</v>
      </c>
      <c r="AE465" s="64" t="e">
        <f>IF(ISNUMBER(INDEX(Данные!$I$1:$IX$303,Данные!$A127,AE$642)),INDEX(Данные!$I$1:$IX$303,Данные!$A127,AE$642)-Данные!$F127+IF($F$10="Использовать поправку",AM465,0),#N/A)</f>
        <v>#N/A</v>
      </c>
      <c r="AF465" s="62" t="str">
        <f t="shared" si="842"/>
        <v/>
      </c>
      <c r="AG465" s="63" t="e">
        <f>IF(ISNUMBER(INDEX(Данные!$I$1:$IX$303,Данные!$A127,AG$642)),INDEX(Данные!$I$1:$IX$303,Данные!$A127,AG$642)-Данные!$E127+IF($F$11="Использовать поправку",AL465,0),#N/A)</f>
        <v>#N/A</v>
      </c>
      <c r="AH465" s="64" t="e">
        <f>IF(ISNUMBER(INDEX(Данные!$I$1:$IX$303,Данные!$A127,AH$642)),INDEX(Данные!$I$1:$IX$303,Данные!$A127,AH$642)-Данные!$F127+IF($F$11="Использовать поправку",AM465,0),#N/A)</f>
        <v>#N/A</v>
      </c>
      <c r="AI465" s="62" t="str">
        <f t="shared" si="843"/>
        <v/>
      </c>
      <c r="AJ465" s="63" t="e">
        <f>IF(ISNUMBER(INDEX(Данные!$I$1:$IX$303,Данные!$A127,AJ$642)),INDEX(Данные!$I$1:$IX$303,Данные!$A127,AJ$642)-Данные!$E127+IF($F$12="Использовать поправку",AL465,0),#N/A)</f>
        <v>#N/A</v>
      </c>
      <c r="AK465" s="96" t="e">
        <f>IF(ISNUMBER(INDEX(Данные!$I$1:$IX$303,Данные!$A127,AK$642)),INDEX(Данные!$I$1:$IX$303,Данные!$A127,AK$642)-Данные!$F127+IF($F$12="Использовать поправку",AM465,0),#N/A)</f>
        <v>#N/A</v>
      </c>
      <c r="AL465" s="100" t="e">
        <f>INDEX(Данные!$I$1:$IX$303,Данные!$A127,AL$642+4)-INDEX(Данные!$I$1:$IX$303,Данные!$A127,AL$643+4)</f>
        <v>#VALUE!</v>
      </c>
      <c r="AM465" s="101" t="e">
        <f>INDEX(Данные!$I$1:$IX$303,Данные!$A127,AM$642+5)-INDEX(Данные!$I$1:$IX$303,Данные!$A127,AM$643+5)</f>
        <v>#VALUE!</v>
      </c>
      <c r="AO465" s="61">
        <v>62</v>
      </c>
      <c r="AP465" s="62" t="str">
        <f t="shared" si="824"/>
        <v/>
      </c>
      <c r="AQ465" s="63" t="e">
        <f>IF(ISNUMBER(INDEX(Данные!$I$1:$IX$303,Данные!$A127,AQ$642)),INDEX(Данные!$I$1:$IX$303,Данные!$A127,AQ$642)-Данные!$G127-AQ$643+IF($F$3="Использовать поправку",BT465,0),#N/A)</f>
        <v>#N/A</v>
      </c>
      <c r="AR465" s="64" t="e">
        <f>IF(ISNUMBER(INDEX(Данные!$I$1:$IX$303,Данные!$A127,AR$642)),INDEX(Данные!$I$1:$IX$303,Данные!$A127,AR$642)-Данные!$H127-AR$643+IF($F$3="Использовать поправку",BU465,0),#N/A)</f>
        <v>#N/A</v>
      </c>
      <c r="AS465" s="62" t="str">
        <f t="shared" si="825"/>
        <v/>
      </c>
      <c r="AT465" s="63" t="e">
        <f>IF(ISNUMBER(INDEX(Данные!$I$1:$IX$303,Данные!$A127,AT$642)),INDEX(Данные!$I$1:$IX$303,Данные!$A127,AT$642)-Данные!$G127-AT$643+IF($F$4="Использовать поправку",BT465,0),#N/A)</f>
        <v>#N/A</v>
      </c>
      <c r="AU465" s="64" t="e">
        <f>IF(ISNUMBER(INDEX(Данные!$I$1:$IX$303,Данные!$A127,AU$642)),INDEX(Данные!$I$1:$IX$303,Данные!$A127,AU$642)-Данные!$H127-AU$643+IF($F$4="Использовать поправку",BU465,0),#N/A)</f>
        <v>#N/A</v>
      </c>
      <c r="AV465" s="62" t="str">
        <f t="shared" si="826"/>
        <v/>
      </c>
      <c r="AW465" s="63" t="e">
        <f>IF(ISNUMBER(INDEX(Данные!$I$1:$IX$303,Данные!$A127,AW$642)),INDEX(Данные!$I$1:$IX$303,Данные!$A127,AW$642)-Данные!$G127-AW$643+IF($F$5="Использовать поправку",BT465,0),#N/A)</f>
        <v>#N/A</v>
      </c>
      <c r="AX465" s="64" t="e">
        <f>IF(ISNUMBER(INDEX(Данные!$I$1:$IX$303,Данные!$A127,AX$642)),INDEX(Данные!$I$1:$IX$303,Данные!$A127,AX$642)-Данные!$H127-AX$643+IF($F$5="Использовать поправку",BU465,0),#N/A)</f>
        <v>#N/A</v>
      </c>
      <c r="AY465" s="62" t="str">
        <f t="shared" si="827"/>
        <v/>
      </c>
      <c r="AZ465" s="63" t="e">
        <f>IF(ISNUMBER(INDEX(Данные!$I$1:$IX$303,Данные!$A127,AZ$642)),INDEX(Данные!$I$1:$IX$303,Данные!$A127,AZ$642)-Данные!$G127-AZ$643+IF($F$6="Использовать поправку",BT465,0),#N/A)</f>
        <v>#N/A</v>
      </c>
      <c r="BA465" s="64" t="e">
        <f>IF(ISNUMBER(INDEX(Данные!$I$1:$IX$303,Данные!$A127,BA$642)),INDEX(Данные!$I$1:$IX$303,Данные!$A127,BA$642)-Данные!$H127-BA$643+IF($F$6="Использовать поправку",BU465,0),#N/A)</f>
        <v>#N/A</v>
      </c>
      <c r="BB465" s="62" t="str">
        <f t="shared" si="828"/>
        <v/>
      </c>
      <c r="BC465" s="63" t="e">
        <f>IF(ISNUMBER(INDEX(Данные!$I$1:$IX$303,Данные!$A127,BC$642)),INDEX(Данные!$I$1:$IX$303,Данные!$A127,BC$642)-Данные!$G127-BC$643+IF($F$7="Использовать поправку",BT465,0),#N/A)</f>
        <v>#N/A</v>
      </c>
      <c r="BD465" s="64" t="e">
        <f>IF(ISNUMBER(INDEX(Данные!$I$1:$IX$303,Данные!$A127,BD$642)),INDEX(Данные!$I$1:$IX$303,Данные!$A127,BD$642)-Данные!$H127-BD$643+IF($F$7="Использовать поправку",BU465,0),#N/A)</f>
        <v>#N/A</v>
      </c>
      <c r="BE465" s="62" t="str">
        <f t="shared" si="829"/>
        <v/>
      </c>
      <c r="BF465" s="63" t="e">
        <f>IF(ISNUMBER(INDEX(Данные!$I$1:$IX$303,Данные!$A127,BF$642)),INDEX(Данные!$I$1:$IX$303,Данные!$A127,BF$642)-Данные!$G127-BF$643+IF($F$8="Использовать поправку",BT465,0),#N/A)</f>
        <v>#N/A</v>
      </c>
      <c r="BG465" s="64" t="e">
        <f>IF(ISNUMBER(INDEX(Данные!$I$1:$IX$303,Данные!$A127,BG$642)),INDEX(Данные!$I$1:$IX$303,Данные!$A127,BG$642)-Данные!$H127-BG$643+IF($F$8="Использовать поправку",BU465,0),#N/A)</f>
        <v>#N/A</v>
      </c>
      <c r="BH465" s="62" t="str">
        <f t="shared" si="830"/>
        <v/>
      </c>
      <c r="BI465" s="63" t="e">
        <f>IF(ISNUMBER(INDEX(Данные!$I$1:$IX$303,Данные!$A127,BI$642)),INDEX(Данные!$I$1:$IX$303,Данные!$A127,BI$642)-Данные!$G127-BI$643+IF($F$9="Использовать поправку",BT465,0),#N/A)</f>
        <v>#N/A</v>
      </c>
      <c r="BJ465" s="64" t="e">
        <f>IF(ISNUMBER(INDEX(Данные!$I$1:$IX$303,Данные!$A127,BJ$642)),INDEX(Данные!$I$1:$IX$303,Данные!$A127,BJ$642)-Данные!$H127-BJ$643+IF($F$9="Использовать поправку",BU465,0),#N/A)</f>
        <v>#N/A</v>
      </c>
      <c r="BK465" s="62" t="str">
        <f t="shared" si="831"/>
        <v/>
      </c>
      <c r="BL465" s="63" t="e">
        <f>IF(ISNUMBER(INDEX(Данные!$I$1:$IX$303,Данные!$A127,BL$642)),INDEX(Данные!$I$1:$IX$303,Данные!$A127,BL$642)-Данные!$G127-BL$643+IF($F$10="Использовать поправку",BT465,0),#N/A)</f>
        <v>#N/A</v>
      </c>
      <c r="BM465" s="64" t="e">
        <f>IF(ISNUMBER(INDEX(Данные!$I$1:$IX$303,Данные!$A127,BM$642)),INDEX(Данные!$I$1:$IX$303,Данные!$A127,BM$642)-Данные!$H127-BM$643+IF($F$10="Использовать поправку",BU465,0),#N/A)</f>
        <v>#N/A</v>
      </c>
      <c r="BN465" s="62" t="str">
        <f t="shared" si="832"/>
        <v/>
      </c>
      <c r="BO465" s="63" t="e">
        <f>IF(ISNUMBER(INDEX(Данные!$I$1:$IX$303,Данные!$A127,BO$642)),INDEX(Данные!$I$1:$IX$303,Данные!$A127,BO$642)-Данные!$G127-BO$643+IF($F$11="Использовать поправку",BT465,0),#N/A)</f>
        <v>#N/A</v>
      </c>
      <c r="BP465" s="64" t="e">
        <f>IF(ISNUMBER(INDEX(Данные!$I$1:$IX$303,Данные!$A127,BP$642)),INDEX(Данные!$I$1:$IX$303,Данные!$A127,BP$642)-Данные!$H127-BP$643+IF($F$11="Использовать поправку",BU465,0),#N/A)</f>
        <v>#N/A</v>
      </c>
      <c r="BQ465" s="62" t="str">
        <f t="shared" si="833"/>
        <v/>
      </c>
      <c r="BR465" s="63" t="e">
        <f>IF(ISNUMBER(INDEX(Данные!$I$1:$IX$303,Данные!$A127,BR$642)),INDEX(Данные!$I$1:$IX$303,Данные!$A127,BR$642)-Данные!$G127-BR$643+IF($F$12="Использовать поправку",BT465,0),#N/A)</f>
        <v>#N/A</v>
      </c>
      <c r="BS465" s="64" t="e">
        <f>IF(ISNUMBER(INDEX(Данные!$I$1:$IX$303,Данные!$A127,BS$642)),INDEX(Данные!$I$1:$IX$303,Данные!$A127,BS$642)-Данные!$H127-BS$643+IF($F$12="Использовать поправку",BU465,0),#N/A)</f>
        <v>#N/A</v>
      </c>
      <c r="BT465" s="100" t="e">
        <f>INDEX(Данные!$I$1:$IX$303,Данные!$A127,BT$642+8)-INDEX(Данные!$I$1:$IX$303,Данные!$A127,BT$643+8)</f>
        <v>#VALUE!</v>
      </c>
      <c r="BU465" s="101" t="e">
        <f>INDEX(Данные!$I$1:$IX$303,Данные!$A127,BU$642+9)-INDEX(Данные!$I$1:$IX$303,Данные!$A127,BU$643+9)</f>
        <v>#VALUE!</v>
      </c>
    </row>
    <row r="466" spans="7:73" s="88" customFormat="1" x14ac:dyDescent="0.25">
      <c r="G466" s="61">
        <v>62.5</v>
      </c>
      <c r="H466" s="62" t="str">
        <f t="shared" si="834"/>
        <v/>
      </c>
      <c r="I466" s="63" t="e">
        <f>IF(ISNUMBER(INDEX(Данные!$I$1:$IX$303,Данные!$A128,I$642)),INDEX(Данные!$I$1:$IX$303,Данные!$A128,I$642)-Данные!$E128+IF($F$3="Использовать поправку",AL466,0),#N/A)</f>
        <v>#N/A</v>
      </c>
      <c r="J466" s="64" t="e">
        <f>IF(ISNUMBER(INDEX(Данные!$I$1:$IX$303,Данные!$A128,J$642)),INDEX(Данные!$I$1:$IX$303,Данные!$A128,J$642)-Данные!$F128+IF($F$3="Использовать поправку",AM466,0),#N/A)</f>
        <v>#N/A</v>
      </c>
      <c r="K466" s="62" t="str">
        <f t="shared" si="835"/>
        <v/>
      </c>
      <c r="L466" s="63" t="e">
        <f>IF(ISNUMBER(INDEX(Данные!$I$1:$IX$303,Данные!$A128,L$642)),INDEX(Данные!$I$1:$IX$303,Данные!$A128,L$642)-Данные!$E128+IF($F$4="Использовать поправку",AL466,0),#N/A)</f>
        <v>#N/A</v>
      </c>
      <c r="M466" s="64" t="e">
        <f>IF(ISNUMBER(INDEX(Данные!$I$1:$IX$303,Данные!$A128,M$642)),INDEX(Данные!$I$1:$IX$303,Данные!$A128,M$642)-Данные!$F128+IF($F$4="Использовать поправку",AM466,0),#N/A)</f>
        <v>#N/A</v>
      </c>
      <c r="N466" s="62" t="str">
        <f t="shared" si="836"/>
        <v/>
      </c>
      <c r="O466" s="63" t="e">
        <f>IF(ISNUMBER(INDEX(Данные!$I$1:$IX$303,Данные!$A128,O$642)),INDEX(Данные!$I$1:$IX$303,Данные!$A128,O$642)-Данные!$E128+IF($F$5="Использовать поправку",AL466,0),#N/A)</f>
        <v>#N/A</v>
      </c>
      <c r="P466" s="64" t="e">
        <f>IF(ISNUMBER(INDEX(Данные!$I$1:$IX$303,Данные!$A128,P$642)),INDEX(Данные!$I$1:$IX$303,Данные!$A128,P$642)-Данные!$F128+IF($F$5="Использовать поправку",AM466,0),#N/A)</f>
        <v>#N/A</v>
      </c>
      <c r="Q466" s="62" t="str">
        <f t="shared" si="837"/>
        <v/>
      </c>
      <c r="R466" s="63" t="e">
        <f>IF(ISNUMBER(INDEX(Данные!$I$1:$IX$303,Данные!$A128,R$642)),INDEX(Данные!$I$1:$IX$303,Данные!$A128,R$642)-Данные!$E128+IF($F$6="Использовать поправку",AL466,0),#N/A)</f>
        <v>#N/A</v>
      </c>
      <c r="S466" s="64" t="e">
        <f>IF(ISNUMBER(INDEX(Данные!$I$1:$IX$303,Данные!$A128,S$642)),INDEX(Данные!$I$1:$IX$303,Данные!$A128,S$642)-Данные!$F128+IF($F$6="Использовать поправку",AM466,0),#N/A)</f>
        <v>#N/A</v>
      </c>
      <c r="T466" s="62" t="str">
        <f t="shared" si="838"/>
        <v/>
      </c>
      <c r="U466" s="63" t="e">
        <f>IF(ISNUMBER(INDEX(Данные!$I$1:$IX$303,Данные!$A128,U$642)),INDEX(Данные!$I$1:$IX$303,Данные!$A128,U$642)-Данные!$E128+IF($F$7="Использовать поправку",AL466,0),#N/A)</f>
        <v>#N/A</v>
      </c>
      <c r="V466" s="64" t="e">
        <f>IF(ISNUMBER(INDEX(Данные!$I$1:$IX$303,Данные!$A128,V$642)),INDEX(Данные!$I$1:$IX$303,Данные!$A128,V$642)-Данные!$F128+IF($F$7="Использовать поправку",AM466,0),#N/A)</f>
        <v>#N/A</v>
      </c>
      <c r="W466" s="62" t="str">
        <f t="shared" si="839"/>
        <v/>
      </c>
      <c r="X466" s="63" t="e">
        <f>IF(ISNUMBER(INDEX(Данные!$I$1:$IX$303,Данные!$A128,X$642)),INDEX(Данные!$I$1:$IX$303,Данные!$A128,X$642)-Данные!$E128+IF($F$8="Использовать поправку",AL466,0),#N/A)</f>
        <v>#N/A</v>
      </c>
      <c r="Y466" s="64" t="e">
        <f>IF(ISNUMBER(INDEX(Данные!$I$1:$IX$303,Данные!$A128,Y$642)),INDEX(Данные!$I$1:$IX$303,Данные!$A128,Y$642)-Данные!$F128+IF($F$8="Использовать поправку",AM466,0),#N/A)</f>
        <v>#N/A</v>
      </c>
      <c r="Z466" s="62" t="str">
        <f t="shared" si="840"/>
        <v/>
      </c>
      <c r="AA466" s="63" t="e">
        <f>IF(ISNUMBER(INDEX(Данные!$I$1:$IX$303,Данные!$A128,AA$642)),INDEX(Данные!$I$1:$IX$303,Данные!$A128,AA$642)-Данные!$E128+IF($F$9="Использовать поправку",AL466,0),#N/A)</f>
        <v>#N/A</v>
      </c>
      <c r="AB466" s="64" t="e">
        <f>IF(ISNUMBER(INDEX(Данные!$I$1:$IX$303,Данные!$A128,AB$642)),INDEX(Данные!$I$1:$IX$303,Данные!$A128,AB$642)-Данные!$F128+IF($F$9="Использовать поправку",AM466,0),#N/A)</f>
        <v>#N/A</v>
      </c>
      <c r="AC466" s="62" t="str">
        <f t="shared" si="841"/>
        <v/>
      </c>
      <c r="AD466" s="63" t="e">
        <f>IF(ISNUMBER(INDEX(Данные!$I$1:$IX$303,Данные!$A128,AD$642)),INDEX(Данные!$I$1:$IX$303,Данные!$A128,AD$642)-Данные!$E128+IF($F$10="Использовать поправку",AL466,0),#N/A)</f>
        <v>#N/A</v>
      </c>
      <c r="AE466" s="64" t="e">
        <f>IF(ISNUMBER(INDEX(Данные!$I$1:$IX$303,Данные!$A128,AE$642)),INDEX(Данные!$I$1:$IX$303,Данные!$A128,AE$642)-Данные!$F128+IF($F$10="Использовать поправку",AM466,0),#N/A)</f>
        <v>#N/A</v>
      </c>
      <c r="AF466" s="62" t="str">
        <f t="shared" si="842"/>
        <v/>
      </c>
      <c r="AG466" s="63" t="e">
        <f>IF(ISNUMBER(INDEX(Данные!$I$1:$IX$303,Данные!$A128,AG$642)),INDEX(Данные!$I$1:$IX$303,Данные!$A128,AG$642)-Данные!$E128+IF($F$11="Использовать поправку",AL466,0),#N/A)</f>
        <v>#N/A</v>
      </c>
      <c r="AH466" s="64" t="e">
        <f>IF(ISNUMBER(INDEX(Данные!$I$1:$IX$303,Данные!$A128,AH$642)),INDEX(Данные!$I$1:$IX$303,Данные!$A128,AH$642)-Данные!$F128+IF($F$11="Использовать поправку",AM466,0),#N/A)</f>
        <v>#N/A</v>
      </c>
      <c r="AI466" s="62" t="str">
        <f t="shared" si="843"/>
        <v/>
      </c>
      <c r="AJ466" s="63" t="e">
        <f>IF(ISNUMBER(INDEX(Данные!$I$1:$IX$303,Данные!$A128,AJ$642)),INDEX(Данные!$I$1:$IX$303,Данные!$A128,AJ$642)-Данные!$E128+IF($F$12="Использовать поправку",AL466,0),#N/A)</f>
        <v>#N/A</v>
      </c>
      <c r="AK466" s="96" t="e">
        <f>IF(ISNUMBER(INDEX(Данные!$I$1:$IX$303,Данные!$A128,AK$642)),INDEX(Данные!$I$1:$IX$303,Данные!$A128,AK$642)-Данные!$F128+IF($F$12="Использовать поправку",AM466,0),#N/A)</f>
        <v>#N/A</v>
      </c>
      <c r="AL466" s="100" t="e">
        <f>INDEX(Данные!$I$1:$IX$303,Данные!$A128,AL$642+4)-INDEX(Данные!$I$1:$IX$303,Данные!$A128,AL$643+4)</f>
        <v>#VALUE!</v>
      </c>
      <c r="AM466" s="101" t="e">
        <f>INDEX(Данные!$I$1:$IX$303,Данные!$A128,AM$642+5)-INDEX(Данные!$I$1:$IX$303,Данные!$A128,AM$643+5)</f>
        <v>#VALUE!</v>
      </c>
      <c r="AO466" s="61">
        <v>62.5</v>
      </c>
      <c r="AP466" s="62" t="str">
        <f t="shared" si="824"/>
        <v/>
      </c>
      <c r="AQ466" s="63" t="e">
        <f>IF(ISNUMBER(INDEX(Данные!$I$1:$IX$303,Данные!$A128,AQ$642)),INDEX(Данные!$I$1:$IX$303,Данные!$A128,AQ$642)-Данные!$G128-AQ$643+IF($F$3="Использовать поправку",BT466,0),#N/A)</f>
        <v>#N/A</v>
      </c>
      <c r="AR466" s="64" t="e">
        <f>IF(ISNUMBER(INDEX(Данные!$I$1:$IX$303,Данные!$A128,AR$642)),INDEX(Данные!$I$1:$IX$303,Данные!$A128,AR$642)-Данные!$H128-AR$643+IF($F$3="Использовать поправку",BU466,0),#N/A)</f>
        <v>#N/A</v>
      </c>
      <c r="AS466" s="62" t="str">
        <f t="shared" si="825"/>
        <v/>
      </c>
      <c r="AT466" s="63" t="e">
        <f>IF(ISNUMBER(INDEX(Данные!$I$1:$IX$303,Данные!$A128,AT$642)),INDEX(Данные!$I$1:$IX$303,Данные!$A128,AT$642)-Данные!$G128-AT$643+IF($F$4="Использовать поправку",BT466,0),#N/A)</f>
        <v>#N/A</v>
      </c>
      <c r="AU466" s="64" t="e">
        <f>IF(ISNUMBER(INDEX(Данные!$I$1:$IX$303,Данные!$A128,AU$642)),INDEX(Данные!$I$1:$IX$303,Данные!$A128,AU$642)-Данные!$H128-AU$643+IF($F$4="Использовать поправку",BU466,0),#N/A)</f>
        <v>#N/A</v>
      </c>
      <c r="AV466" s="62" t="str">
        <f t="shared" si="826"/>
        <v/>
      </c>
      <c r="AW466" s="63" t="e">
        <f>IF(ISNUMBER(INDEX(Данные!$I$1:$IX$303,Данные!$A128,AW$642)),INDEX(Данные!$I$1:$IX$303,Данные!$A128,AW$642)-Данные!$G128-AW$643+IF($F$5="Использовать поправку",BT466,0),#N/A)</f>
        <v>#N/A</v>
      </c>
      <c r="AX466" s="64" t="e">
        <f>IF(ISNUMBER(INDEX(Данные!$I$1:$IX$303,Данные!$A128,AX$642)),INDEX(Данные!$I$1:$IX$303,Данные!$A128,AX$642)-Данные!$H128-AX$643+IF($F$5="Использовать поправку",BU466,0),#N/A)</f>
        <v>#N/A</v>
      </c>
      <c r="AY466" s="62" t="str">
        <f t="shared" si="827"/>
        <v/>
      </c>
      <c r="AZ466" s="63" t="e">
        <f>IF(ISNUMBER(INDEX(Данные!$I$1:$IX$303,Данные!$A128,AZ$642)),INDEX(Данные!$I$1:$IX$303,Данные!$A128,AZ$642)-Данные!$G128-AZ$643+IF($F$6="Использовать поправку",BT466,0),#N/A)</f>
        <v>#N/A</v>
      </c>
      <c r="BA466" s="64" t="e">
        <f>IF(ISNUMBER(INDEX(Данные!$I$1:$IX$303,Данные!$A128,BA$642)),INDEX(Данные!$I$1:$IX$303,Данные!$A128,BA$642)-Данные!$H128-BA$643+IF($F$6="Использовать поправку",BU466,0),#N/A)</f>
        <v>#N/A</v>
      </c>
      <c r="BB466" s="62" t="str">
        <f t="shared" si="828"/>
        <v/>
      </c>
      <c r="BC466" s="63" t="e">
        <f>IF(ISNUMBER(INDEX(Данные!$I$1:$IX$303,Данные!$A128,BC$642)),INDEX(Данные!$I$1:$IX$303,Данные!$A128,BC$642)-Данные!$G128-BC$643+IF($F$7="Использовать поправку",BT466,0),#N/A)</f>
        <v>#N/A</v>
      </c>
      <c r="BD466" s="64" t="e">
        <f>IF(ISNUMBER(INDEX(Данные!$I$1:$IX$303,Данные!$A128,BD$642)),INDEX(Данные!$I$1:$IX$303,Данные!$A128,BD$642)-Данные!$H128-BD$643+IF($F$7="Использовать поправку",BU466,0),#N/A)</f>
        <v>#N/A</v>
      </c>
      <c r="BE466" s="62" t="str">
        <f t="shared" si="829"/>
        <v/>
      </c>
      <c r="BF466" s="63" t="e">
        <f>IF(ISNUMBER(INDEX(Данные!$I$1:$IX$303,Данные!$A128,BF$642)),INDEX(Данные!$I$1:$IX$303,Данные!$A128,BF$642)-Данные!$G128-BF$643+IF($F$8="Использовать поправку",BT466,0),#N/A)</f>
        <v>#N/A</v>
      </c>
      <c r="BG466" s="64" t="e">
        <f>IF(ISNUMBER(INDEX(Данные!$I$1:$IX$303,Данные!$A128,BG$642)),INDEX(Данные!$I$1:$IX$303,Данные!$A128,BG$642)-Данные!$H128-BG$643+IF($F$8="Использовать поправку",BU466,0),#N/A)</f>
        <v>#N/A</v>
      </c>
      <c r="BH466" s="62" t="str">
        <f t="shared" si="830"/>
        <v/>
      </c>
      <c r="BI466" s="63" t="e">
        <f>IF(ISNUMBER(INDEX(Данные!$I$1:$IX$303,Данные!$A128,BI$642)),INDEX(Данные!$I$1:$IX$303,Данные!$A128,BI$642)-Данные!$G128-BI$643+IF($F$9="Использовать поправку",BT466,0),#N/A)</f>
        <v>#N/A</v>
      </c>
      <c r="BJ466" s="64" t="e">
        <f>IF(ISNUMBER(INDEX(Данные!$I$1:$IX$303,Данные!$A128,BJ$642)),INDEX(Данные!$I$1:$IX$303,Данные!$A128,BJ$642)-Данные!$H128-BJ$643+IF($F$9="Использовать поправку",BU466,0),#N/A)</f>
        <v>#N/A</v>
      </c>
      <c r="BK466" s="62" t="str">
        <f t="shared" si="831"/>
        <v/>
      </c>
      <c r="BL466" s="63" t="e">
        <f>IF(ISNUMBER(INDEX(Данные!$I$1:$IX$303,Данные!$A128,BL$642)),INDEX(Данные!$I$1:$IX$303,Данные!$A128,BL$642)-Данные!$G128-BL$643+IF($F$10="Использовать поправку",BT466,0),#N/A)</f>
        <v>#N/A</v>
      </c>
      <c r="BM466" s="64" t="e">
        <f>IF(ISNUMBER(INDEX(Данные!$I$1:$IX$303,Данные!$A128,BM$642)),INDEX(Данные!$I$1:$IX$303,Данные!$A128,BM$642)-Данные!$H128-BM$643+IF($F$10="Использовать поправку",BU466,0),#N/A)</f>
        <v>#N/A</v>
      </c>
      <c r="BN466" s="62" t="str">
        <f t="shared" si="832"/>
        <v/>
      </c>
      <c r="BO466" s="63" t="e">
        <f>IF(ISNUMBER(INDEX(Данные!$I$1:$IX$303,Данные!$A128,BO$642)),INDEX(Данные!$I$1:$IX$303,Данные!$A128,BO$642)-Данные!$G128-BO$643+IF($F$11="Использовать поправку",BT466,0),#N/A)</f>
        <v>#N/A</v>
      </c>
      <c r="BP466" s="64" t="e">
        <f>IF(ISNUMBER(INDEX(Данные!$I$1:$IX$303,Данные!$A128,BP$642)),INDEX(Данные!$I$1:$IX$303,Данные!$A128,BP$642)-Данные!$H128-BP$643+IF($F$11="Использовать поправку",BU466,0),#N/A)</f>
        <v>#N/A</v>
      </c>
      <c r="BQ466" s="62" t="str">
        <f t="shared" si="833"/>
        <v/>
      </c>
      <c r="BR466" s="63" t="e">
        <f>IF(ISNUMBER(INDEX(Данные!$I$1:$IX$303,Данные!$A128,BR$642)),INDEX(Данные!$I$1:$IX$303,Данные!$A128,BR$642)-Данные!$G128-BR$643+IF($F$12="Использовать поправку",BT466,0),#N/A)</f>
        <v>#N/A</v>
      </c>
      <c r="BS466" s="64" t="e">
        <f>IF(ISNUMBER(INDEX(Данные!$I$1:$IX$303,Данные!$A128,BS$642)),INDEX(Данные!$I$1:$IX$303,Данные!$A128,BS$642)-Данные!$H128-BS$643+IF($F$12="Использовать поправку",BU466,0),#N/A)</f>
        <v>#N/A</v>
      </c>
      <c r="BT466" s="100" t="e">
        <f>INDEX(Данные!$I$1:$IX$303,Данные!$A128,BT$642+8)-INDEX(Данные!$I$1:$IX$303,Данные!$A128,BT$643+8)</f>
        <v>#VALUE!</v>
      </c>
      <c r="BU466" s="101" t="e">
        <f>INDEX(Данные!$I$1:$IX$303,Данные!$A128,BU$642+9)-INDEX(Данные!$I$1:$IX$303,Данные!$A128,BU$643+9)</f>
        <v>#VALUE!</v>
      </c>
    </row>
    <row r="467" spans="7:73" s="88" customFormat="1" x14ac:dyDescent="0.25">
      <c r="G467" s="61">
        <v>63</v>
      </c>
      <c r="H467" s="62" t="str">
        <f t="shared" si="834"/>
        <v/>
      </c>
      <c r="I467" s="63" t="e">
        <f>IF(ISNUMBER(INDEX(Данные!$I$1:$IX$303,Данные!$A129,I$642)),INDEX(Данные!$I$1:$IX$303,Данные!$A129,I$642)-Данные!$E129+IF($F$3="Использовать поправку",AL467,0),#N/A)</f>
        <v>#N/A</v>
      </c>
      <c r="J467" s="64" t="e">
        <f>IF(ISNUMBER(INDEX(Данные!$I$1:$IX$303,Данные!$A129,J$642)),INDEX(Данные!$I$1:$IX$303,Данные!$A129,J$642)-Данные!$F129+IF($F$3="Использовать поправку",AM467,0),#N/A)</f>
        <v>#N/A</v>
      </c>
      <c r="K467" s="62" t="str">
        <f t="shared" si="835"/>
        <v/>
      </c>
      <c r="L467" s="63" t="e">
        <f>IF(ISNUMBER(INDEX(Данные!$I$1:$IX$303,Данные!$A129,L$642)),INDEX(Данные!$I$1:$IX$303,Данные!$A129,L$642)-Данные!$E129+IF($F$4="Использовать поправку",AL467,0),#N/A)</f>
        <v>#N/A</v>
      </c>
      <c r="M467" s="64" t="e">
        <f>IF(ISNUMBER(INDEX(Данные!$I$1:$IX$303,Данные!$A129,M$642)),INDEX(Данные!$I$1:$IX$303,Данные!$A129,M$642)-Данные!$F129+IF($F$4="Использовать поправку",AM467,0),#N/A)</f>
        <v>#N/A</v>
      </c>
      <c r="N467" s="62" t="str">
        <f t="shared" si="836"/>
        <v/>
      </c>
      <c r="O467" s="63" t="e">
        <f>IF(ISNUMBER(INDEX(Данные!$I$1:$IX$303,Данные!$A129,O$642)),INDEX(Данные!$I$1:$IX$303,Данные!$A129,O$642)-Данные!$E129+IF($F$5="Использовать поправку",AL467,0),#N/A)</f>
        <v>#N/A</v>
      </c>
      <c r="P467" s="64" t="e">
        <f>IF(ISNUMBER(INDEX(Данные!$I$1:$IX$303,Данные!$A129,P$642)),INDEX(Данные!$I$1:$IX$303,Данные!$A129,P$642)-Данные!$F129+IF($F$5="Использовать поправку",AM467,0),#N/A)</f>
        <v>#N/A</v>
      </c>
      <c r="Q467" s="62" t="str">
        <f t="shared" si="837"/>
        <v/>
      </c>
      <c r="R467" s="63" t="e">
        <f>IF(ISNUMBER(INDEX(Данные!$I$1:$IX$303,Данные!$A129,R$642)),INDEX(Данные!$I$1:$IX$303,Данные!$A129,R$642)-Данные!$E129+IF($F$6="Использовать поправку",AL467,0),#N/A)</f>
        <v>#N/A</v>
      </c>
      <c r="S467" s="64" t="e">
        <f>IF(ISNUMBER(INDEX(Данные!$I$1:$IX$303,Данные!$A129,S$642)),INDEX(Данные!$I$1:$IX$303,Данные!$A129,S$642)-Данные!$F129+IF($F$6="Использовать поправку",AM467,0),#N/A)</f>
        <v>#N/A</v>
      </c>
      <c r="T467" s="62" t="str">
        <f t="shared" si="838"/>
        <v/>
      </c>
      <c r="U467" s="63" t="e">
        <f>IF(ISNUMBER(INDEX(Данные!$I$1:$IX$303,Данные!$A129,U$642)),INDEX(Данные!$I$1:$IX$303,Данные!$A129,U$642)-Данные!$E129+IF($F$7="Использовать поправку",AL467,0),#N/A)</f>
        <v>#N/A</v>
      </c>
      <c r="V467" s="64" t="e">
        <f>IF(ISNUMBER(INDEX(Данные!$I$1:$IX$303,Данные!$A129,V$642)),INDEX(Данные!$I$1:$IX$303,Данные!$A129,V$642)-Данные!$F129+IF($F$7="Использовать поправку",AM467,0),#N/A)</f>
        <v>#N/A</v>
      </c>
      <c r="W467" s="62" t="str">
        <f t="shared" si="839"/>
        <v/>
      </c>
      <c r="X467" s="63" t="e">
        <f>IF(ISNUMBER(INDEX(Данные!$I$1:$IX$303,Данные!$A129,X$642)),INDEX(Данные!$I$1:$IX$303,Данные!$A129,X$642)-Данные!$E129+IF($F$8="Использовать поправку",AL467,0),#N/A)</f>
        <v>#N/A</v>
      </c>
      <c r="Y467" s="64" t="e">
        <f>IF(ISNUMBER(INDEX(Данные!$I$1:$IX$303,Данные!$A129,Y$642)),INDEX(Данные!$I$1:$IX$303,Данные!$A129,Y$642)-Данные!$F129+IF($F$8="Использовать поправку",AM467,0),#N/A)</f>
        <v>#N/A</v>
      </c>
      <c r="Z467" s="62" t="str">
        <f t="shared" si="840"/>
        <v/>
      </c>
      <c r="AA467" s="63" t="e">
        <f>IF(ISNUMBER(INDEX(Данные!$I$1:$IX$303,Данные!$A129,AA$642)),INDEX(Данные!$I$1:$IX$303,Данные!$A129,AA$642)-Данные!$E129+IF($F$9="Использовать поправку",AL467,0),#N/A)</f>
        <v>#N/A</v>
      </c>
      <c r="AB467" s="64" t="e">
        <f>IF(ISNUMBER(INDEX(Данные!$I$1:$IX$303,Данные!$A129,AB$642)),INDEX(Данные!$I$1:$IX$303,Данные!$A129,AB$642)-Данные!$F129+IF($F$9="Использовать поправку",AM467,0),#N/A)</f>
        <v>#N/A</v>
      </c>
      <c r="AC467" s="62" t="str">
        <f t="shared" si="841"/>
        <v/>
      </c>
      <c r="AD467" s="63" t="e">
        <f>IF(ISNUMBER(INDEX(Данные!$I$1:$IX$303,Данные!$A129,AD$642)),INDEX(Данные!$I$1:$IX$303,Данные!$A129,AD$642)-Данные!$E129+IF($F$10="Использовать поправку",AL467,0),#N/A)</f>
        <v>#N/A</v>
      </c>
      <c r="AE467" s="64" t="e">
        <f>IF(ISNUMBER(INDEX(Данные!$I$1:$IX$303,Данные!$A129,AE$642)),INDEX(Данные!$I$1:$IX$303,Данные!$A129,AE$642)-Данные!$F129+IF($F$10="Использовать поправку",AM467,0),#N/A)</f>
        <v>#N/A</v>
      </c>
      <c r="AF467" s="62" t="str">
        <f t="shared" si="842"/>
        <v/>
      </c>
      <c r="AG467" s="63" t="e">
        <f>IF(ISNUMBER(INDEX(Данные!$I$1:$IX$303,Данные!$A129,AG$642)),INDEX(Данные!$I$1:$IX$303,Данные!$A129,AG$642)-Данные!$E129+IF($F$11="Использовать поправку",AL467,0),#N/A)</f>
        <v>#N/A</v>
      </c>
      <c r="AH467" s="64" t="e">
        <f>IF(ISNUMBER(INDEX(Данные!$I$1:$IX$303,Данные!$A129,AH$642)),INDEX(Данные!$I$1:$IX$303,Данные!$A129,AH$642)-Данные!$F129+IF($F$11="Использовать поправку",AM467,0),#N/A)</f>
        <v>#N/A</v>
      </c>
      <c r="AI467" s="62" t="str">
        <f t="shared" si="843"/>
        <v/>
      </c>
      <c r="AJ467" s="63" t="e">
        <f>IF(ISNUMBER(INDEX(Данные!$I$1:$IX$303,Данные!$A129,AJ$642)),INDEX(Данные!$I$1:$IX$303,Данные!$A129,AJ$642)-Данные!$E129+IF($F$12="Использовать поправку",AL467,0),#N/A)</f>
        <v>#N/A</v>
      </c>
      <c r="AK467" s="96" t="e">
        <f>IF(ISNUMBER(INDEX(Данные!$I$1:$IX$303,Данные!$A129,AK$642)),INDEX(Данные!$I$1:$IX$303,Данные!$A129,AK$642)-Данные!$F129+IF($F$12="Использовать поправку",AM467,0),#N/A)</f>
        <v>#N/A</v>
      </c>
      <c r="AL467" s="100" t="e">
        <f>INDEX(Данные!$I$1:$IX$303,Данные!$A129,AL$642+4)-INDEX(Данные!$I$1:$IX$303,Данные!$A129,AL$643+4)</f>
        <v>#VALUE!</v>
      </c>
      <c r="AM467" s="101" t="e">
        <f>INDEX(Данные!$I$1:$IX$303,Данные!$A129,AM$642+5)-INDEX(Данные!$I$1:$IX$303,Данные!$A129,AM$643+5)</f>
        <v>#VALUE!</v>
      </c>
      <c r="AO467" s="61">
        <v>63</v>
      </c>
      <c r="AP467" s="62" t="str">
        <f t="shared" si="824"/>
        <v/>
      </c>
      <c r="AQ467" s="63" t="e">
        <f>IF(ISNUMBER(INDEX(Данные!$I$1:$IX$303,Данные!$A129,AQ$642)),INDEX(Данные!$I$1:$IX$303,Данные!$A129,AQ$642)-Данные!$G129-AQ$643+IF($F$3="Использовать поправку",BT467,0),#N/A)</f>
        <v>#N/A</v>
      </c>
      <c r="AR467" s="64" t="e">
        <f>IF(ISNUMBER(INDEX(Данные!$I$1:$IX$303,Данные!$A129,AR$642)),INDEX(Данные!$I$1:$IX$303,Данные!$A129,AR$642)-Данные!$H129-AR$643+IF($F$3="Использовать поправку",BU467,0),#N/A)</f>
        <v>#N/A</v>
      </c>
      <c r="AS467" s="62" t="str">
        <f t="shared" si="825"/>
        <v/>
      </c>
      <c r="AT467" s="63" t="e">
        <f>IF(ISNUMBER(INDEX(Данные!$I$1:$IX$303,Данные!$A129,AT$642)),INDEX(Данные!$I$1:$IX$303,Данные!$A129,AT$642)-Данные!$G129-AT$643+IF($F$4="Использовать поправку",BT467,0),#N/A)</f>
        <v>#N/A</v>
      </c>
      <c r="AU467" s="64" t="e">
        <f>IF(ISNUMBER(INDEX(Данные!$I$1:$IX$303,Данные!$A129,AU$642)),INDEX(Данные!$I$1:$IX$303,Данные!$A129,AU$642)-Данные!$H129-AU$643+IF($F$4="Использовать поправку",BU467,0),#N/A)</f>
        <v>#N/A</v>
      </c>
      <c r="AV467" s="62" t="str">
        <f t="shared" si="826"/>
        <v/>
      </c>
      <c r="AW467" s="63" t="e">
        <f>IF(ISNUMBER(INDEX(Данные!$I$1:$IX$303,Данные!$A129,AW$642)),INDEX(Данные!$I$1:$IX$303,Данные!$A129,AW$642)-Данные!$G129-AW$643+IF($F$5="Использовать поправку",BT467,0),#N/A)</f>
        <v>#N/A</v>
      </c>
      <c r="AX467" s="64" t="e">
        <f>IF(ISNUMBER(INDEX(Данные!$I$1:$IX$303,Данные!$A129,AX$642)),INDEX(Данные!$I$1:$IX$303,Данные!$A129,AX$642)-Данные!$H129-AX$643+IF($F$5="Использовать поправку",BU467,0),#N/A)</f>
        <v>#N/A</v>
      </c>
      <c r="AY467" s="62" t="str">
        <f t="shared" si="827"/>
        <v/>
      </c>
      <c r="AZ467" s="63" t="e">
        <f>IF(ISNUMBER(INDEX(Данные!$I$1:$IX$303,Данные!$A129,AZ$642)),INDEX(Данные!$I$1:$IX$303,Данные!$A129,AZ$642)-Данные!$G129-AZ$643+IF($F$6="Использовать поправку",BT467,0),#N/A)</f>
        <v>#N/A</v>
      </c>
      <c r="BA467" s="64" t="e">
        <f>IF(ISNUMBER(INDEX(Данные!$I$1:$IX$303,Данные!$A129,BA$642)),INDEX(Данные!$I$1:$IX$303,Данные!$A129,BA$642)-Данные!$H129-BA$643+IF($F$6="Использовать поправку",BU467,0),#N/A)</f>
        <v>#N/A</v>
      </c>
      <c r="BB467" s="62" t="str">
        <f t="shared" si="828"/>
        <v/>
      </c>
      <c r="BC467" s="63" t="e">
        <f>IF(ISNUMBER(INDEX(Данные!$I$1:$IX$303,Данные!$A129,BC$642)),INDEX(Данные!$I$1:$IX$303,Данные!$A129,BC$642)-Данные!$G129-BC$643+IF($F$7="Использовать поправку",BT467,0),#N/A)</f>
        <v>#N/A</v>
      </c>
      <c r="BD467" s="64" t="e">
        <f>IF(ISNUMBER(INDEX(Данные!$I$1:$IX$303,Данные!$A129,BD$642)),INDEX(Данные!$I$1:$IX$303,Данные!$A129,BD$642)-Данные!$H129-BD$643+IF($F$7="Использовать поправку",BU467,0),#N/A)</f>
        <v>#N/A</v>
      </c>
      <c r="BE467" s="62" t="str">
        <f t="shared" si="829"/>
        <v/>
      </c>
      <c r="BF467" s="63" t="e">
        <f>IF(ISNUMBER(INDEX(Данные!$I$1:$IX$303,Данные!$A129,BF$642)),INDEX(Данные!$I$1:$IX$303,Данные!$A129,BF$642)-Данные!$G129-BF$643+IF($F$8="Использовать поправку",BT467,0),#N/A)</f>
        <v>#N/A</v>
      </c>
      <c r="BG467" s="64" t="e">
        <f>IF(ISNUMBER(INDEX(Данные!$I$1:$IX$303,Данные!$A129,BG$642)),INDEX(Данные!$I$1:$IX$303,Данные!$A129,BG$642)-Данные!$H129-BG$643+IF($F$8="Использовать поправку",BU467,0),#N/A)</f>
        <v>#N/A</v>
      </c>
      <c r="BH467" s="62" t="str">
        <f t="shared" si="830"/>
        <v/>
      </c>
      <c r="BI467" s="63" t="e">
        <f>IF(ISNUMBER(INDEX(Данные!$I$1:$IX$303,Данные!$A129,BI$642)),INDEX(Данные!$I$1:$IX$303,Данные!$A129,BI$642)-Данные!$G129-BI$643+IF($F$9="Использовать поправку",BT467,0),#N/A)</f>
        <v>#N/A</v>
      </c>
      <c r="BJ467" s="64" t="e">
        <f>IF(ISNUMBER(INDEX(Данные!$I$1:$IX$303,Данные!$A129,BJ$642)),INDEX(Данные!$I$1:$IX$303,Данные!$A129,BJ$642)-Данные!$H129-BJ$643+IF($F$9="Использовать поправку",BU467,0),#N/A)</f>
        <v>#N/A</v>
      </c>
      <c r="BK467" s="62" t="str">
        <f t="shared" si="831"/>
        <v/>
      </c>
      <c r="BL467" s="63" t="e">
        <f>IF(ISNUMBER(INDEX(Данные!$I$1:$IX$303,Данные!$A129,BL$642)),INDEX(Данные!$I$1:$IX$303,Данные!$A129,BL$642)-Данные!$G129-BL$643+IF($F$10="Использовать поправку",BT467,0),#N/A)</f>
        <v>#N/A</v>
      </c>
      <c r="BM467" s="64" t="e">
        <f>IF(ISNUMBER(INDEX(Данные!$I$1:$IX$303,Данные!$A129,BM$642)),INDEX(Данные!$I$1:$IX$303,Данные!$A129,BM$642)-Данные!$H129-BM$643+IF($F$10="Использовать поправку",BU467,0),#N/A)</f>
        <v>#N/A</v>
      </c>
      <c r="BN467" s="62" t="str">
        <f t="shared" si="832"/>
        <v/>
      </c>
      <c r="BO467" s="63" t="e">
        <f>IF(ISNUMBER(INDEX(Данные!$I$1:$IX$303,Данные!$A129,BO$642)),INDEX(Данные!$I$1:$IX$303,Данные!$A129,BO$642)-Данные!$G129-BO$643+IF($F$11="Использовать поправку",BT467,0),#N/A)</f>
        <v>#N/A</v>
      </c>
      <c r="BP467" s="64" t="e">
        <f>IF(ISNUMBER(INDEX(Данные!$I$1:$IX$303,Данные!$A129,BP$642)),INDEX(Данные!$I$1:$IX$303,Данные!$A129,BP$642)-Данные!$H129-BP$643+IF($F$11="Использовать поправку",BU467,0),#N/A)</f>
        <v>#N/A</v>
      </c>
      <c r="BQ467" s="62" t="str">
        <f t="shared" si="833"/>
        <v/>
      </c>
      <c r="BR467" s="63" t="e">
        <f>IF(ISNUMBER(INDEX(Данные!$I$1:$IX$303,Данные!$A129,BR$642)),INDEX(Данные!$I$1:$IX$303,Данные!$A129,BR$642)-Данные!$G129-BR$643+IF($F$12="Использовать поправку",BT467,0),#N/A)</f>
        <v>#N/A</v>
      </c>
      <c r="BS467" s="64" t="e">
        <f>IF(ISNUMBER(INDEX(Данные!$I$1:$IX$303,Данные!$A129,BS$642)),INDEX(Данные!$I$1:$IX$303,Данные!$A129,BS$642)-Данные!$H129-BS$643+IF($F$12="Использовать поправку",BU467,0),#N/A)</f>
        <v>#N/A</v>
      </c>
      <c r="BT467" s="100" t="e">
        <f>INDEX(Данные!$I$1:$IX$303,Данные!$A129,BT$642+8)-INDEX(Данные!$I$1:$IX$303,Данные!$A129,BT$643+8)</f>
        <v>#VALUE!</v>
      </c>
      <c r="BU467" s="101" t="e">
        <f>INDEX(Данные!$I$1:$IX$303,Данные!$A129,BU$642+9)-INDEX(Данные!$I$1:$IX$303,Данные!$A129,BU$643+9)</f>
        <v>#VALUE!</v>
      </c>
    </row>
    <row r="468" spans="7:73" s="88" customFormat="1" x14ac:dyDescent="0.25">
      <c r="G468" s="61">
        <v>63.5</v>
      </c>
      <c r="H468" s="62" t="str">
        <f t="shared" si="834"/>
        <v/>
      </c>
      <c r="I468" s="63" t="e">
        <f>IF(ISNUMBER(INDEX(Данные!$I$1:$IX$303,Данные!$A130,I$642)),INDEX(Данные!$I$1:$IX$303,Данные!$A130,I$642)-Данные!$E130+IF($F$3="Использовать поправку",AL468,0),#N/A)</f>
        <v>#N/A</v>
      </c>
      <c r="J468" s="64" t="e">
        <f>IF(ISNUMBER(INDEX(Данные!$I$1:$IX$303,Данные!$A130,J$642)),INDEX(Данные!$I$1:$IX$303,Данные!$A130,J$642)-Данные!$F130+IF($F$3="Использовать поправку",AM468,0),#N/A)</f>
        <v>#N/A</v>
      </c>
      <c r="K468" s="62" t="str">
        <f t="shared" si="835"/>
        <v/>
      </c>
      <c r="L468" s="63" t="e">
        <f>IF(ISNUMBER(INDEX(Данные!$I$1:$IX$303,Данные!$A130,L$642)),INDEX(Данные!$I$1:$IX$303,Данные!$A130,L$642)-Данные!$E130+IF($F$4="Использовать поправку",AL468,0),#N/A)</f>
        <v>#N/A</v>
      </c>
      <c r="M468" s="64" t="e">
        <f>IF(ISNUMBER(INDEX(Данные!$I$1:$IX$303,Данные!$A130,M$642)),INDEX(Данные!$I$1:$IX$303,Данные!$A130,M$642)-Данные!$F130+IF($F$4="Использовать поправку",AM468,0),#N/A)</f>
        <v>#N/A</v>
      </c>
      <c r="N468" s="62" t="str">
        <f t="shared" si="836"/>
        <v/>
      </c>
      <c r="O468" s="63" t="e">
        <f>IF(ISNUMBER(INDEX(Данные!$I$1:$IX$303,Данные!$A130,O$642)),INDEX(Данные!$I$1:$IX$303,Данные!$A130,O$642)-Данные!$E130+IF($F$5="Использовать поправку",AL468,0),#N/A)</f>
        <v>#N/A</v>
      </c>
      <c r="P468" s="64" t="e">
        <f>IF(ISNUMBER(INDEX(Данные!$I$1:$IX$303,Данные!$A130,P$642)),INDEX(Данные!$I$1:$IX$303,Данные!$A130,P$642)-Данные!$F130+IF($F$5="Использовать поправку",AM468,0),#N/A)</f>
        <v>#N/A</v>
      </c>
      <c r="Q468" s="62" t="str">
        <f t="shared" si="837"/>
        <v/>
      </c>
      <c r="R468" s="63" t="e">
        <f>IF(ISNUMBER(INDEX(Данные!$I$1:$IX$303,Данные!$A130,R$642)),INDEX(Данные!$I$1:$IX$303,Данные!$A130,R$642)-Данные!$E130+IF($F$6="Использовать поправку",AL468,0),#N/A)</f>
        <v>#N/A</v>
      </c>
      <c r="S468" s="64" t="e">
        <f>IF(ISNUMBER(INDEX(Данные!$I$1:$IX$303,Данные!$A130,S$642)),INDEX(Данные!$I$1:$IX$303,Данные!$A130,S$642)-Данные!$F130+IF($F$6="Использовать поправку",AM468,0),#N/A)</f>
        <v>#N/A</v>
      </c>
      <c r="T468" s="62" t="str">
        <f t="shared" si="838"/>
        <v/>
      </c>
      <c r="U468" s="63" t="e">
        <f>IF(ISNUMBER(INDEX(Данные!$I$1:$IX$303,Данные!$A130,U$642)),INDEX(Данные!$I$1:$IX$303,Данные!$A130,U$642)-Данные!$E130+IF($F$7="Использовать поправку",AL468,0),#N/A)</f>
        <v>#N/A</v>
      </c>
      <c r="V468" s="64" t="e">
        <f>IF(ISNUMBER(INDEX(Данные!$I$1:$IX$303,Данные!$A130,V$642)),INDEX(Данные!$I$1:$IX$303,Данные!$A130,V$642)-Данные!$F130+IF($F$7="Использовать поправку",AM468,0),#N/A)</f>
        <v>#N/A</v>
      </c>
      <c r="W468" s="62" t="str">
        <f t="shared" si="839"/>
        <v/>
      </c>
      <c r="X468" s="63" t="e">
        <f>IF(ISNUMBER(INDEX(Данные!$I$1:$IX$303,Данные!$A130,X$642)),INDEX(Данные!$I$1:$IX$303,Данные!$A130,X$642)-Данные!$E130+IF($F$8="Использовать поправку",AL468,0),#N/A)</f>
        <v>#N/A</v>
      </c>
      <c r="Y468" s="64" t="e">
        <f>IF(ISNUMBER(INDEX(Данные!$I$1:$IX$303,Данные!$A130,Y$642)),INDEX(Данные!$I$1:$IX$303,Данные!$A130,Y$642)-Данные!$F130+IF($F$8="Использовать поправку",AM468,0),#N/A)</f>
        <v>#N/A</v>
      </c>
      <c r="Z468" s="62" t="str">
        <f t="shared" si="840"/>
        <v/>
      </c>
      <c r="AA468" s="63" t="e">
        <f>IF(ISNUMBER(INDEX(Данные!$I$1:$IX$303,Данные!$A130,AA$642)),INDEX(Данные!$I$1:$IX$303,Данные!$A130,AA$642)-Данные!$E130+IF($F$9="Использовать поправку",AL468,0),#N/A)</f>
        <v>#N/A</v>
      </c>
      <c r="AB468" s="64" t="e">
        <f>IF(ISNUMBER(INDEX(Данные!$I$1:$IX$303,Данные!$A130,AB$642)),INDEX(Данные!$I$1:$IX$303,Данные!$A130,AB$642)-Данные!$F130+IF($F$9="Использовать поправку",AM468,0),#N/A)</f>
        <v>#N/A</v>
      </c>
      <c r="AC468" s="62" t="str">
        <f t="shared" si="841"/>
        <v/>
      </c>
      <c r="AD468" s="63" t="e">
        <f>IF(ISNUMBER(INDEX(Данные!$I$1:$IX$303,Данные!$A130,AD$642)),INDEX(Данные!$I$1:$IX$303,Данные!$A130,AD$642)-Данные!$E130+IF($F$10="Использовать поправку",AL468,0),#N/A)</f>
        <v>#N/A</v>
      </c>
      <c r="AE468" s="64" t="e">
        <f>IF(ISNUMBER(INDEX(Данные!$I$1:$IX$303,Данные!$A130,AE$642)),INDEX(Данные!$I$1:$IX$303,Данные!$A130,AE$642)-Данные!$F130+IF($F$10="Использовать поправку",AM468,0),#N/A)</f>
        <v>#N/A</v>
      </c>
      <c r="AF468" s="62" t="str">
        <f t="shared" si="842"/>
        <v/>
      </c>
      <c r="AG468" s="63" t="e">
        <f>IF(ISNUMBER(INDEX(Данные!$I$1:$IX$303,Данные!$A130,AG$642)),INDEX(Данные!$I$1:$IX$303,Данные!$A130,AG$642)-Данные!$E130+IF($F$11="Использовать поправку",AL468,0),#N/A)</f>
        <v>#N/A</v>
      </c>
      <c r="AH468" s="64" t="e">
        <f>IF(ISNUMBER(INDEX(Данные!$I$1:$IX$303,Данные!$A130,AH$642)),INDEX(Данные!$I$1:$IX$303,Данные!$A130,AH$642)-Данные!$F130+IF($F$11="Использовать поправку",AM468,0),#N/A)</f>
        <v>#N/A</v>
      </c>
      <c r="AI468" s="62" t="str">
        <f t="shared" si="843"/>
        <v/>
      </c>
      <c r="AJ468" s="63" t="e">
        <f>IF(ISNUMBER(INDEX(Данные!$I$1:$IX$303,Данные!$A130,AJ$642)),INDEX(Данные!$I$1:$IX$303,Данные!$A130,AJ$642)-Данные!$E130+IF($F$12="Использовать поправку",AL468,0),#N/A)</f>
        <v>#N/A</v>
      </c>
      <c r="AK468" s="96" t="e">
        <f>IF(ISNUMBER(INDEX(Данные!$I$1:$IX$303,Данные!$A130,AK$642)),INDEX(Данные!$I$1:$IX$303,Данные!$A130,AK$642)-Данные!$F130+IF($F$12="Использовать поправку",AM468,0),#N/A)</f>
        <v>#N/A</v>
      </c>
      <c r="AL468" s="100" t="e">
        <f>INDEX(Данные!$I$1:$IX$303,Данные!$A130,AL$642+4)-INDEX(Данные!$I$1:$IX$303,Данные!$A130,AL$643+4)</f>
        <v>#VALUE!</v>
      </c>
      <c r="AM468" s="101" t="e">
        <f>INDEX(Данные!$I$1:$IX$303,Данные!$A130,AM$642+5)-INDEX(Данные!$I$1:$IX$303,Данные!$A130,AM$643+5)</f>
        <v>#VALUE!</v>
      </c>
      <c r="AO468" s="61">
        <v>63.5</v>
      </c>
      <c r="AP468" s="62" t="str">
        <f t="shared" si="824"/>
        <v/>
      </c>
      <c r="AQ468" s="63" t="e">
        <f>IF(ISNUMBER(INDEX(Данные!$I$1:$IX$303,Данные!$A130,AQ$642)),INDEX(Данные!$I$1:$IX$303,Данные!$A130,AQ$642)-Данные!$G130-AQ$643+IF($F$3="Использовать поправку",BT468,0),#N/A)</f>
        <v>#N/A</v>
      </c>
      <c r="AR468" s="64" t="e">
        <f>IF(ISNUMBER(INDEX(Данные!$I$1:$IX$303,Данные!$A130,AR$642)),INDEX(Данные!$I$1:$IX$303,Данные!$A130,AR$642)-Данные!$H130-AR$643+IF($F$3="Использовать поправку",BU468,0),#N/A)</f>
        <v>#N/A</v>
      </c>
      <c r="AS468" s="62" t="str">
        <f t="shared" si="825"/>
        <v/>
      </c>
      <c r="AT468" s="63" t="e">
        <f>IF(ISNUMBER(INDEX(Данные!$I$1:$IX$303,Данные!$A130,AT$642)),INDEX(Данные!$I$1:$IX$303,Данные!$A130,AT$642)-Данные!$G130-AT$643+IF($F$4="Использовать поправку",BT468,0),#N/A)</f>
        <v>#N/A</v>
      </c>
      <c r="AU468" s="64" t="e">
        <f>IF(ISNUMBER(INDEX(Данные!$I$1:$IX$303,Данные!$A130,AU$642)),INDEX(Данные!$I$1:$IX$303,Данные!$A130,AU$642)-Данные!$H130-AU$643+IF($F$4="Использовать поправку",BU468,0),#N/A)</f>
        <v>#N/A</v>
      </c>
      <c r="AV468" s="62" t="str">
        <f t="shared" si="826"/>
        <v/>
      </c>
      <c r="AW468" s="63" t="e">
        <f>IF(ISNUMBER(INDEX(Данные!$I$1:$IX$303,Данные!$A130,AW$642)),INDEX(Данные!$I$1:$IX$303,Данные!$A130,AW$642)-Данные!$G130-AW$643+IF($F$5="Использовать поправку",BT468,0),#N/A)</f>
        <v>#N/A</v>
      </c>
      <c r="AX468" s="64" t="e">
        <f>IF(ISNUMBER(INDEX(Данные!$I$1:$IX$303,Данные!$A130,AX$642)),INDEX(Данные!$I$1:$IX$303,Данные!$A130,AX$642)-Данные!$H130-AX$643+IF($F$5="Использовать поправку",BU468,0),#N/A)</f>
        <v>#N/A</v>
      </c>
      <c r="AY468" s="62" t="str">
        <f t="shared" si="827"/>
        <v/>
      </c>
      <c r="AZ468" s="63" t="e">
        <f>IF(ISNUMBER(INDEX(Данные!$I$1:$IX$303,Данные!$A130,AZ$642)),INDEX(Данные!$I$1:$IX$303,Данные!$A130,AZ$642)-Данные!$G130-AZ$643+IF($F$6="Использовать поправку",BT468,0),#N/A)</f>
        <v>#N/A</v>
      </c>
      <c r="BA468" s="64" t="e">
        <f>IF(ISNUMBER(INDEX(Данные!$I$1:$IX$303,Данные!$A130,BA$642)),INDEX(Данные!$I$1:$IX$303,Данные!$A130,BA$642)-Данные!$H130-BA$643+IF($F$6="Использовать поправку",BU468,0),#N/A)</f>
        <v>#N/A</v>
      </c>
      <c r="BB468" s="62" t="str">
        <f t="shared" si="828"/>
        <v/>
      </c>
      <c r="BC468" s="63" t="e">
        <f>IF(ISNUMBER(INDEX(Данные!$I$1:$IX$303,Данные!$A130,BC$642)),INDEX(Данные!$I$1:$IX$303,Данные!$A130,BC$642)-Данные!$G130-BC$643+IF($F$7="Использовать поправку",BT468,0),#N/A)</f>
        <v>#N/A</v>
      </c>
      <c r="BD468" s="64" t="e">
        <f>IF(ISNUMBER(INDEX(Данные!$I$1:$IX$303,Данные!$A130,BD$642)),INDEX(Данные!$I$1:$IX$303,Данные!$A130,BD$642)-Данные!$H130-BD$643+IF($F$7="Использовать поправку",BU468,0),#N/A)</f>
        <v>#N/A</v>
      </c>
      <c r="BE468" s="62" t="str">
        <f t="shared" si="829"/>
        <v/>
      </c>
      <c r="BF468" s="63" t="e">
        <f>IF(ISNUMBER(INDEX(Данные!$I$1:$IX$303,Данные!$A130,BF$642)),INDEX(Данные!$I$1:$IX$303,Данные!$A130,BF$642)-Данные!$G130-BF$643+IF($F$8="Использовать поправку",BT468,0),#N/A)</f>
        <v>#N/A</v>
      </c>
      <c r="BG468" s="64" t="e">
        <f>IF(ISNUMBER(INDEX(Данные!$I$1:$IX$303,Данные!$A130,BG$642)),INDEX(Данные!$I$1:$IX$303,Данные!$A130,BG$642)-Данные!$H130-BG$643+IF($F$8="Использовать поправку",BU468,0),#N/A)</f>
        <v>#N/A</v>
      </c>
      <c r="BH468" s="62" t="str">
        <f t="shared" si="830"/>
        <v/>
      </c>
      <c r="BI468" s="63" t="e">
        <f>IF(ISNUMBER(INDEX(Данные!$I$1:$IX$303,Данные!$A130,BI$642)),INDEX(Данные!$I$1:$IX$303,Данные!$A130,BI$642)-Данные!$G130-BI$643+IF($F$9="Использовать поправку",BT468,0),#N/A)</f>
        <v>#N/A</v>
      </c>
      <c r="BJ468" s="64" t="e">
        <f>IF(ISNUMBER(INDEX(Данные!$I$1:$IX$303,Данные!$A130,BJ$642)),INDEX(Данные!$I$1:$IX$303,Данные!$A130,BJ$642)-Данные!$H130-BJ$643+IF($F$9="Использовать поправку",BU468,0),#N/A)</f>
        <v>#N/A</v>
      </c>
      <c r="BK468" s="62" t="str">
        <f t="shared" si="831"/>
        <v/>
      </c>
      <c r="BL468" s="63" t="e">
        <f>IF(ISNUMBER(INDEX(Данные!$I$1:$IX$303,Данные!$A130,BL$642)),INDEX(Данные!$I$1:$IX$303,Данные!$A130,BL$642)-Данные!$G130-BL$643+IF($F$10="Использовать поправку",BT468,0),#N/A)</f>
        <v>#N/A</v>
      </c>
      <c r="BM468" s="64" t="e">
        <f>IF(ISNUMBER(INDEX(Данные!$I$1:$IX$303,Данные!$A130,BM$642)),INDEX(Данные!$I$1:$IX$303,Данные!$A130,BM$642)-Данные!$H130-BM$643+IF($F$10="Использовать поправку",BU468,0),#N/A)</f>
        <v>#N/A</v>
      </c>
      <c r="BN468" s="62" t="str">
        <f t="shared" si="832"/>
        <v/>
      </c>
      <c r="BO468" s="63" t="e">
        <f>IF(ISNUMBER(INDEX(Данные!$I$1:$IX$303,Данные!$A130,BO$642)),INDEX(Данные!$I$1:$IX$303,Данные!$A130,BO$642)-Данные!$G130-BO$643+IF($F$11="Использовать поправку",BT468,0),#N/A)</f>
        <v>#N/A</v>
      </c>
      <c r="BP468" s="64" t="e">
        <f>IF(ISNUMBER(INDEX(Данные!$I$1:$IX$303,Данные!$A130,BP$642)),INDEX(Данные!$I$1:$IX$303,Данные!$A130,BP$642)-Данные!$H130-BP$643+IF($F$11="Использовать поправку",BU468,0),#N/A)</f>
        <v>#N/A</v>
      </c>
      <c r="BQ468" s="62" t="str">
        <f t="shared" si="833"/>
        <v/>
      </c>
      <c r="BR468" s="63" t="e">
        <f>IF(ISNUMBER(INDEX(Данные!$I$1:$IX$303,Данные!$A130,BR$642)),INDEX(Данные!$I$1:$IX$303,Данные!$A130,BR$642)-Данные!$G130-BR$643+IF($F$12="Использовать поправку",BT468,0),#N/A)</f>
        <v>#N/A</v>
      </c>
      <c r="BS468" s="64" t="e">
        <f>IF(ISNUMBER(INDEX(Данные!$I$1:$IX$303,Данные!$A130,BS$642)),INDEX(Данные!$I$1:$IX$303,Данные!$A130,BS$642)-Данные!$H130-BS$643+IF($F$12="Использовать поправку",BU468,0),#N/A)</f>
        <v>#N/A</v>
      </c>
      <c r="BT468" s="100" t="e">
        <f>INDEX(Данные!$I$1:$IX$303,Данные!$A130,BT$642+8)-INDEX(Данные!$I$1:$IX$303,Данные!$A130,BT$643+8)</f>
        <v>#VALUE!</v>
      </c>
      <c r="BU468" s="101" t="e">
        <f>INDEX(Данные!$I$1:$IX$303,Данные!$A130,BU$642+9)-INDEX(Данные!$I$1:$IX$303,Данные!$A130,BU$643+9)</f>
        <v>#VALUE!</v>
      </c>
    </row>
    <row r="469" spans="7:73" s="88" customFormat="1" x14ac:dyDescent="0.25">
      <c r="G469" s="61">
        <v>64</v>
      </c>
      <c r="H469" s="62" t="str">
        <f t="shared" si="834"/>
        <v/>
      </c>
      <c r="I469" s="63" t="e">
        <f>IF(ISNUMBER(INDEX(Данные!$I$1:$IX$303,Данные!$A131,I$642)),INDEX(Данные!$I$1:$IX$303,Данные!$A131,I$642)-Данные!$E131+IF($F$3="Использовать поправку",AL469,0),#N/A)</f>
        <v>#N/A</v>
      </c>
      <c r="J469" s="64" t="e">
        <f>IF(ISNUMBER(INDEX(Данные!$I$1:$IX$303,Данные!$A131,J$642)),INDEX(Данные!$I$1:$IX$303,Данные!$A131,J$642)-Данные!$F131+IF($F$3="Использовать поправку",AM469,0),#N/A)</f>
        <v>#N/A</v>
      </c>
      <c r="K469" s="62" t="str">
        <f t="shared" si="835"/>
        <v/>
      </c>
      <c r="L469" s="63" t="e">
        <f>IF(ISNUMBER(INDEX(Данные!$I$1:$IX$303,Данные!$A131,L$642)),INDEX(Данные!$I$1:$IX$303,Данные!$A131,L$642)-Данные!$E131+IF($F$4="Использовать поправку",AL469,0),#N/A)</f>
        <v>#N/A</v>
      </c>
      <c r="M469" s="64" t="e">
        <f>IF(ISNUMBER(INDEX(Данные!$I$1:$IX$303,Данные!$A131,M$642)),INDEX(Данные!$I$1:$IX$303,Данные!$A131,M$642)-Данные!$F131+IF($F$4="Использовать поправку",AM469,0),#N/A)</f>
        <v>#N/A</v>
      </c>
      <c r="N469" s="62" t="str">
        <f t="shared" si="836"/>
        <v/>
      </c>
      <c r="O469" s="63" t="e">
        <f>IF(ISNUMBER(INDEX(Данные!$I$1:$IX$303,Данные!$A131,O$642)),INDEX(Данные!$I$1:$IX$303,Данные!$A131,O$642)-Данные!$E131+IF($F$5="Использовать поправку",AL469,0),#N/A)</f>
        <v>#N/A</v>
      </c>
      <c r="P469" s="64" t="e">
        <f>IF(ISNUMBER(INDEX(Данные!$I$1:$IX$303,Данные!$A131,P$642)),INDEX(Данные!$I$1:$IX$303,Данные!$A131,P$642)-Данные!$F131+IF($F$5="Использовать поправку",AM469,0),#N/A)</f>
        <v>#N/A</v>
      </c>
      <c r="Q469" s="62" t="str">
        <f t="shared" si="837"/>
        <v/>
      </c>
      <c r="R469" s="63" t="e">
        <f>IF(ISNUMBER(INDEX(Данные!$I$1:$IX$303,Данные!$A131,R$642)),INDEX(Данные!$I$1:$IX$303,Данные!$A131,R$642)-Данные!$E131+IF($F$6="Использовать поправку",AL469,0),#N/A)</f>
        <v>#N/A</v>
      </c>
      <c r="S469" s="64" t="e">
        <f>IF(ISNUMBER(INDEX(Данные!$I$1:$IX$303,Данные!$A131,S$642)),INDEX(Данные!$I$1:$IX$303,Данные!$A131,S$642)-Данные!$F131+IF($F$6="Использовать поправку",AM469,0),#N/A)</f>
        <v>#N/A</v>
      </c>
      <c r="T469" s="62" t="str">
        <f t="shared" si="838"/>
        <v/>
      </c>
      <c r="U469" s="63" t="e">
        <f>IF(ISNUMBER(INDEX(Данные!$I$1:$IX$303,Данные!$A131,U$642)),INDEX(Данные!$I$1:$IX$303,Данные!$A131,U$642)-Данные!$E131+IF($F$7="Использовать поправку",AL469,0),#N/A)</f>
        <v>#N/A</v>
      </c>
      <c r="V469" s="64" t="e">
        <f>IF(ISNUMBER(INDEX(Данные!$I$1:$IX$303,Данные!$A131,V$642)),INDEX(Данные!$I$1:$IX$303,Данные!$A131,V$642)-Данные!$F131+IF($F$7="Использовать поправку",AM469,0),#N/A)</f>
        <v>#N/A</v>
      </c>
      <c r="W469" s="62" t="str">
        <f t="shared" si="839"/>
        <v/>
      </c>
      <c r="X469" s="63" t="e">
        <f>IF(ISNUMBER(INDEX(Данные!$I$1:$IX$303,Данные!$A131,X$642)),INDEX(Данные!$I$1:$IX$303,Данные!$A131,X$642)-Данные!$E131+IF($F$8="Использовать поправку",AL469,0),#N/A)</f>
        <v>#N/A</v>
      </c>
      <c r="Y469" s="64" t="e">
        <f>IF(ISNUMBER(INDEX(Данные!$I$1:$IX$303,Данные!$A131,Y$642)),INDEX(Данные!$I$1:$IX$303,Данные!$A131,Y$642)-Данные!$F131+IF($F$8="Использовать поправку",AM469,0),#N/A)</f>
        <v>#N/A</v>
      </c>
      <c r="Z469" s="62" t="str">
        <f t="shared" si="840"/>
        <v/>
      </c>
      <c r="AA469" s="63" t="e">
        <f>IF(ISNUMBER(INDEX(Данные!$I$1:$IX$303,Данные!$A131,AA$642)),INDEX(Данные!$I$1:$IX$303,Данные!$A131,AA$642)-Данные!$E131+IF($F$9="Использовать поправку",AL469,0),#N/A)</f>
        <v>#N/A</v>
      </c>
      <c r="AB469" s="64" t="e">
        <f>IF(ISNUMBER(INDEX(Данные!$I$1:$IX$303,Данные!$A131,AB$642)),INDEX(Данные!$I$1:$IX$303,Данные!$A131,AB$642)-Данные!$F131+IF($F$9="Использовать поправку",AM469,0),#N/A)</f>
        <v>#N/A</v>
      </c>
      <c r="AC469" s="62" t="str">
        <f t="shared" si="841"/>
        <v/>
      </c>
      <c r="AD469" s="63" t="e">
        <f>IF(ISNUMBER(INDEX(Данные!$I$1:$IX$303,Данные!$A131,AD$642)),INDEX(Данные!$I$1:$IX$303,Данные!$A131,AD$642)-Данные!$E131+IF($F$10="Использовать поправку",AL469,0),#N/A)</f>
        <v>#N/A</v>
      </c>
      <c r="AE469" s="64" t="e">
        <f>IF(ISNUMBER(INDEX(Данные!$I$1:$IX$303,Данные!$A131,AE$642)),INDEX(Данные!$I$1:$IX$303,Данные!$A131,AE$642)-Данные!$F131+IF($F$10="Использовать поправку",AM469,0),#N/A)</f>
        <v>#N/A</v>
      </c>
      <c r="AF469" s="62" t="str">
        <f t="shared" si="842"/>
        <v/>
      </c>
      <c r="AG469" s="63" t="e">
        <f>IF(ISNUMBER(INDEX(Данные!$I$1:$IX$303,Данные!$A131,AG$642)),INDEX(Данные!$I$1:$IX$303,Данные!$A131,AG$642)-Данные!$E131+IF($F$11="Использовать поправку",AL469,0),#N/A)</f>
        <v>#N/A</v>
      </c>
      <c r="AH469" s="64" t="e">
        <f>IF(ISNUMBER(INDEX(Данные!$I$1:$IX$303,Данные!$A131,AH$642)),INDEX(Данные!$I$1:$IX$303,Данные!$A131,AH$642)-Данные!$F131+IF($F$11="Использовать поправку",AM469,0),#N/A)</f>
        <v>#N/A</v>
      </c>
      <c r="AI469" s="62" t="str">
        <f t="shared" si="843"/>
        <v/>
      </c>
      <c r="AJ469" s="63" t="e">
        <f>IF(ISNUMBER(INDEX(Данные!$I$1:$IX$303,Данные!$A131,AJ$642)),INDEX(Данные!$I$1:$IX$303,Данные!$A131,AJ$642)-Данные!$E131+IF($F$12="Использовать поправку",AL469,0),#N/A)</f>
        <v>#N/A</v>
      </c>
      <c r="AK469" s="96" t="e">
        <f>IF(ISNUMBER(INDEX(Данные!$I$1:$IX$303,Данные!$A131,AK$642)),INDEX(Данные!$I$1:$IX$303,Данные!$A131,AK$642)-Данные!$F131+IF($F$12="Использовать поправку",AM469,0),#N/A)</f>
        <v>#N/A</v>
      </c>
      <c r="AL469" s="100" t="e">
        <f>INDEX(Данные!$I$1:$IX$303,Данные!$A131,AL$642+4)-INDEX(Данные!$I$1:$IX$303,Данные!$A131,AL$643+4)</f>
        <v>#VALUE!</v>
      </c>
      <c r="AM469" s="101" t="e">
        <f>INDEX(Данные!$I$1:$IX$303,Данные!$A131,AM$642+5)-INDEX(Данные!$I$1:$IX$303,Данные!$A131,AM$643+5)</f>
        <v>#VALUE!</v>
      </c>
      <c r="AO469" s="61">
        <v>64</v>
      </c>
      <c r="AP469" s="62" t="str">
        <f t="shared" si="824"/>
        <v/>
      </c>
      <c r="AQ469" s="63" t="e">
        <f>IF(ISNUMBER(INDEX(Данные!$I$1:$IX$303,Данные!$A131,AQ$642)),INDEX(Данные!$I$1:$IX$303,Данные!$A131,AQ$642)-Данные!$G131-AQ$643+IF($F$3="Использовать поправку",BT469,0),#N/A)</f>
        <v>#N/A</v>
      </c>
      <c r="AR469" s="64" t="e">
        <f>IF(ISNUMBER(INDEX(Данные!$I$1:$IX$303,Данные!$A131,AR$642)),INDEX(Данные!$I$1:$IX$303,Данные!$A131,AR$642)-Данные!$H131-AR$643+IF($F$3="Использовать поправку",BU469,0),#N/A)</f>
        <v>#N/A</v>
      </c>
      <c r="AS469" s="62" t="str">
        <f t="shared" si="825"/>
        <v/>
      </c>
      <c r="AT469" s="63" t="e">
        <f>IF(ISNUMBER(INDEX(Данные!$I$1:$IX$303,Данные!$A131,AT$642)),INDEX(Данные!$I$1:$IX$303,Данные!$A131,AT$642)-Данные!$G131-AT$643+IF($F$4="Использовать поправку",BT469,0),#N/A)</f>
        <v>#N/A</v>
      </c>
      <c r="AU469" s="64" t="e">
        <f>IF(ISNUMBER(INDEX(Данные!$I$1:$IX$303,Данные!$A131,AU$642)),INDEX(Данные!$I$1:$IX$303,Данные!$A131,AU$642)-Данные!$H131-AU$643+IF($F$4="Использовать поправку",BU469,0),#N/A)</f>
        <v>#N/A</v>
      </c>
      <c r="AV469" s="62" t="str">
        <f t="shared" si="826"/>
        <v/>
      </c>
      <c r="AW469" s="63" t="e">
        <f>IF(ISNUMBER(INDEX(Данные!$I$1:$IX$303,Данные!$A131,AW$642)),INDEX(Данные!$I$1:$IX$303,Данные!$A131,AW$642)-Данные!$G131-AW$643+IF($F$5="Использовать поправку",BT469,0),#N/A)</f>
        <v>#N/A</v>
      </c>
      <c r="AX469" s="64" t="e">
        <f>IF(ISNUMBER(INDEX(Данные!$I$1:$IX$303,Данные!$A131,AX$642)),INDEX(Данные!$I$1:$IX$303,Данные!$A131,AX$642)-Данные!$H131-AX$643+IF($F$5="Использовать поправку",BU469,0),#N/A)</f>
        <v>#N/A</v>
      </c>
      <c r="AY469" s="62" t="str">
        <f t="shared" si="827"/>
        <v/>
      </c>
      <c r="AZ469" s="63" t="e">
        <f>IF(ISNUMBER(INDEX(Данные!$I$1:$IX$303,Данные!$A131,AZ$642)),INDEX(Данные!$I$1:$IX$303,Данные!$A131,AZ$642)-Данные!$G131-AZ$643+IF($F$6="Использовать поправку",BT469,0),#N/A)</f>
        <v>#N/A</v>
      </c>
      <c r="BA469" s="64" t="e">
        <f>IF(ISNUMBER(INDEX(Данные!$I$1:$IX$303,Данные!$A131,BA$642)),INDEX(Данные!$I$1:$IX$303,Данные!$A131,BA$642)-Данные!$H131-BA$643+IF($F$6="Использовать поправку",BU469,0),#N/A)</f>
        <v>#N/A</v>
      </c>
      <c r="BB469" s="62" t="str">
        <f t="shared" si="828"/>
        <v/>
      </c>
      <c r="BC469" s="63" t="e">
        <f>IF(ISNUMBER(INDEX(Данные!$I$1:$IX$303,Данные!$A131,BC$642)),INDEX(Данные!$I$1:$IX$303,Данные!$A131,BC$642)-Данные!$G131-BC$643+IF($F$7="Использовать поправку",BT469,0),#N/A)</f>
        <v>#N/A</v>
      </c>
      <c r="BD469" s="64" t="e">
        <f>IF(ISNUMBER(INDEX(Данные!$I$1:$IX$303,Данные!$A131,BD$642)),INDEX(Данные!$I$1:$IX$303,Данные!$A131,BD$642)-Данные!$H131-BD$643+IF($F$7="Использовать поправку",BU469,0),#N/A)</f>
        <v>#N/A</v>
      </c>
      <c r="BE469" s="62" t="str">
        <f t="shared" si="829"/>
        <v/>
      </c>
      <c r="BF469" s="63" t="e">
        <f>IF(ISNUMBER(INDEX(Данные!$I$1:$IX$303,Данные!$A131,BF$642)),INDEX(Данные!$I$1:$IX$303,Данные!$A131,BF$642)-Данные!$G131-BF$643+IF($F$8="Использовать поправку",BT469,0),#N/A)</f>
        <v>#N/A</v>
      </c>
      <c r="BG469" s="64" t="e">
        <f>IF(ISNUMBER(INDEX(Данные!$I$1:$IX$303,Данные!$A131,BG$642)),INDEX(Данные!$I$1:$IX$303,Данные!$A131,BG$642)-Данные!$H131-BG$643+IF($F$8="Использовать поправку",BU469,0),#N/A)</f>
        <v>#N/A</v>
      </c>
      <c r="BH469" s="62" t="str">
        <f t="shared" si="830"/>
        <v/>
      </c>
      <c r="BI469" s="63" t="e">
        <f>IF(ISNUMBER(INDEX(Данные!$I$1:$IX$303,Данные!$A131,BI$642)),INDEX(Данные!$I$1:$IX$303,Данные!$A131,BI$642)-Данные!$G131-BI$643+IF($F$9="Использовать поправку",BT469,0),#N/A)</f>
        <v>#N/A</v>
      </c>
      <c r="BJ469" s="64" t="e">
        <f>IF(ISNUMBER(INDEX(Данные!$I$1:$IX$303,Данные!$A131,BJ$642)),INDEX(Данные!$I$1:$IX$303,Данные!$A131,BJ$642)-Данные!$H131-BJ$643+IF($F$9="Использовать поправку",BU469,0),#N/A)</f>
        <v>#N/A</v>
      </c>
      <c r="BK469" s="62" t="str">
        <f t="shared" si="831"/>
        <v/>
      </c>
      <c r="BL469" s="63" t="e">
        <f>IF(ISNUMBER(INDEX(Данные!$I$1:$IX$303,Данные!$A131,BL$642)),INDEX(Данные!$I$1:$IX$303,Данные!$A131,BL$642)-Данные!$G131-BL$643+IF($F$10="Использовать поправку",BT469,0),#N/A)</f>
        <v>#N/A</v>
      </c>
      <c r="BM469" s="64" t="e">
        <f>IF(ISNUMBER(INDEX(Данные!$I$1:$IX$303,Данные!$A131,BM$642)),INDEX(Данные!$I$1:$IX$303,Данные!$A131,BM$642)-Данные!$H131-BM$643+IF($F$10="Использовать поправку",BU469,0),#N/A)</f>
        <v>#N/A</v>
      </c>
      <c r="BN469" s="62" t="str">
        <f t="shared" si="832"/>
        <v/>
      </c>
      <c r="BO469" s="63" t="e">
        <f>IF(ISNUMBER(INDEX(Данные!$I$1:$IX$303,Данные!$A131,BO$642)),INDEX(Данные!$I$1:$IX$303,Данные!$A131,BO$642)-Данные!$G131-BO$643+IF($F$11="Использовать поправку",BT469,0),#N/A)</f>
        <v>#N/A</v>
      </c>
      <c r="BP469" s="64" t="e">
        <f>IF(ISNUMBER(INDEX(Данные!$I$1:$IX$303,Данные!$A131,BP$642)),INDEX(Данные!$I$1:$IX$303,Данные!$A131,BP$642)-Данные!$H131-BP$643+IF($F$11="Использовать поправку",BU469,0),#N/A)</f>
        <v>#N/A</v>
      </c>
      <c r="BQ469" s="62" t="str">
        <f t="shared" si="833"/>
        <v/>
      </c>
      <c r="BR469" s="63" t="e">
        <f>IF(ISNUMBER(INDEX(Данные!$I$1:$IX$303,Данные!$A131,BR$642)),INDEX(Данные!$I$1:$IX$303,Данные!$A131,BR$642)-Данные!$G131-BR$643+IF($F$12="Использовать поправку",BT469,0),#N/A)</f>
        <v>#N/A</v>
      </c>
      <c r="BS469" s="64" t="e">
        <f>IF(ISNUMBER(INDEX(Данные!$I$1:$IX$303,Данные!$A131,BS$642)),INDEX(Данные!$I$1:$IX$303,Данные!$A131,BS$642)-Данные!$H131-BS$643+IF($F$12="Использовать поправку",BU469,0),#N/A)</f>
        <v>#N/A</v>
      </c>
      <c r="BT469" s="100" t="e">
        <f>INDEX(Данные!$I$1:$IX$303,Данные!$A131,BT$642+8)-INDEX(Данные!$I$1:$IX$303,Данные!$A131,BT$643+8)</f>
        <v>#VALUE!</v>
      </c>
      <c r="BU469" s="101" t="e">
        <f>INDEX(Данные!$I$1:$IX$303,Данные!$A131,BU$642+9)-INDEX(Данные!$I$1:$IX$303,Данные!$A131,BU$643+9)</f>
        <v>#VALUE!</v>
      </c>
    </row>
    <row r="470" spans="7:73" s="88" customFormat="1" x14ac:dyDescent="0.25">
      <c r="G470" s="61">
        <v>64.5</v>
      </c>
      <c r="H470" s="62" t="str">
        <f t="shared" si="834"/>
        <v/>
      </c>
      <c r="I470" s="63" t="e">
        <f>IF(ISNUMBER(INDEX(Данные!$I$1:$IX$303,Данные!$A132,I$642)),INDEX(Данные!$I$1:$IX$303,Данные!$A132,I$642)-Данные!$E132+IF($F$3="Использовать поправку",AL470,0),#N/A)</f>
        <v>#N/A</v>
      </c>
      <c r="J470" s="64" t="e">
        <f>IF(ISNUMBER(INDEX(Данные!$I$1:$IX$303,Данные!$A132,J$642)),INDEX(Данные!$I$1:$IX$303,Данные!$A132,J$642)-Данные!$F132+IF($F$3="Использовать поправку",AM470,0),#N/A)</f>
        <v>#N/A</v>
      </c>
      <c r="K470" s="62" t="str">
        <f t="shared" si="835"/>
        <v/>
      </c>
      <c r="L470" s="63" t="e">
        <f>IF(ISNUMBER(INDEX(Данные!$I$1:$IX$303,Данные!$A132,L$642)),INDEX(Данные!$I$1:$IX$303,Данные!$A132,L$642)-Данные!$E132+IF($F$4="Использовать поправку",AL470,0),#N/A)</f>
        <v>#N/A</v>
      </c>
      <c r="M470" s="64" t="e">
        <f>IF(ISNUMBER(INDEX(Данные!$I$1:$IX$303,Данные!$A132,M$642)),INDEX(Данные!$I$1:$IX$303,Данные!$A132,M$642)-Данные!$F132+IF($F$4="Использовать поправку",AM470,0),#N/A)</f>
        <v>#N/A</v>
      </c>
      <c r="N470" s="62" t="str">
        <f t="shared" si="836"/>
        <v/>
      </c>
      <c r="O470" s="63" t="e">
        <f>IF(ISNUMBER(INDEX(Данные!$I$1:$IX$303,Данные!$A132,O$642)),INDEX(Данные!$I$1:$IX$303,Данные!$A132,O$642)-Данные!$E132+IF($F$5="Использовать поправку",AL470,0),#N/A)</f>
        <v>#N/A</v>
      </c>
      <c r="P470" s="64" t="e">
        <f>IF(ISNUMBER(INDEX(Данные!$I$1:$IX$303,Данные!$A132,P$642)),INDEX(Данные!$I$1:$IX$303,Данные!$A132,P$642)-Данные!$F132+IF($F$5="Использовать поправку",AM470,0),#N/A)</f>
        <v>#N/A</v>
      </c>
      <c r="Q470" s="62" t="str">
        <f t="shared" si="837"/>
        <v/>
      </c>
      <c r="R470" s="63" t="e">
        <f>IF(ISNUMBER(INDEX(Данные!$I$1:$IX$303,Данные!$A132,R$642)),INDEX(Данные!$I$1:$IX$303,Данные!$A132,R$642)-Данные!$E132+IF($F$6="Использовать поправку",AL470,0),#N/A)</f>
        <v>#N/A</v>
      </c>
      <c r="S470" s="64" t="e">
        <f>IF(ISNUMBER(INDEX(Данные!$I$1:$IX$303,Данные!$A132,S$642)),INDEX(Данные!$I$1:$IX$303,Данные!$A132,S$642)-Данные!$F132+IF($F$6="Использовать поправку",AM470,0),#N/A)</f>
        <v>#N/A</v>
      </c>
      <c r="T470" s="62" t="str">
        <f t="shared" si="838"/>
        <v/>
      </c>
      <c r="U470" s="63" t="e">
        <f>IF(ISNUMBER(INDEX(Данные!$I$1:$IX$303,Данные!$A132,U$642)),INDEX(Данные!$I$1:$IX$303,Данные!$A132,U$642)-Данные!$E132+IF($F$7="Использовать поправку",AL470,0),#N/A)</f>
        <v>#N/A</v>
      </c>
      <c r="V470" s="64" t="e">
        <f>IF(ISNUMBER(INDEX(Данные!$I$1:$IX$303,Данные!$A132,V$642)),INDEX(Данные!$I$1:$IX$303,Данные!$A132,V$642)-Данные!$F132+IF($F$7="Использовать поправку",AM470,0),#N/A)</f>
        <v>#N/A</v>
      </c>
      <c r="W470" s="62" t="str">
        <f t="shared" si="839"/>
        <v/>
      </c>
      <c r="X470" s="63" t="e">
        <f>IF(ISNUMBER(INDEX(Данные!$I$1:$IX$303,Данные!$A132,X$642)),INDEX(Данные!$I$1:$IX$303,Данные!$A132,X$642)-Данные!$E132+IF($F$8="Использовать поправку",AL470,0),#N/A)</f>
        <v>#N/A</v>
      </c>
      <c r="Y470" s="64" t="e">
        <f>IF(ISNUMBER(INDEX(Данные!$I$1:$IX$303,Данные!$A132,Y$642)),INDEX(Данные!$I$1:$IX$303,Данные!$A132,Y$642)-Данные!$F132+IF($F$8="Использовать поправку",AM470,0),#N/A)</f>
        <v>#N/A</v>
      </c>
      <c r="Z470" s="62" t="str">
        <f t="shared" si="840"/>
        <v/>
      </c>
      <c r="AA470" s="63" t="e">
        <f>IF(ISNUMBER(INDEX(Данные!$I$1:$IX$303,Данные!$A132,AA$642)),INDEX(Данные!$I$1:$IX$303,Данные!$A132,AA$642)-Данные!$E132+IF($F$9="Использовать поправку",AL470,0),#N/A)</f>
        <v>#N/A</v>
      </c>
      <c r="AB470" s="64" t="e">
        <f>IF(ISNUMBER(INDEX(Данные!$I$1:$IX$303,Данные!$A132,AB$642)),INDEX(Данные!$I$1:$IX$303,Данные!$A132,AB$642)-Данные!$F132+IF($F$9="Использовать поправку",AM470,0),#N/A)</f>
        <v>#N/A</v>
      </c>
      <c r="AC470" s="62" t="str">
        <f t="shared" si="841"/>
        <v/>
      </c>
      <c r="AD470" s="63" t="e">
        <f>IF(ISNUMBER(INDEX(Данные!$I$1:$IX$303,Данные!$A132,AD$642)),INDEX(Данные!$I$1:$IX$303,Данные!$A132,AD$642)-Данные!$E132+IF($F$10="Использовать поправку",AL470,0),#N/A)</f>
        <v>#N/A</v>
      </c>
      <c r="AE470" s="64" t="e">
        <f>IF(ISNUMBER(INDEX(Данные!$I$1:$IX$303,Данные!$A132,AE$642)),INDEX(Данные!$I$1:$IX$303,Данные!$A132,AE$642)-Данные!$F132+IF($F$10="Использовать поправку",AM470,0),#N/A)</f>
        <v>#N/A</v>
      </c>
      <c r="AF470" s="62" t="str">
        <f t="shared" si="842"/>
        <v/>
      </c>
      <c r="AG470" s="63" t="e">
        <f>IF(ISNUMBER(INDEX(Данные!$I$1:$IX$303,Данные!$A132,AG$642)),INDEX(Данные!$I$1:$IX$303,Данные!$A132,AG$642)-Данные!$E132+IF($F$11="Использовать поправку",AL470,0),#N/A)</f>
        <v>#N/A</v>
      </c>
      <c r="AH470" s="64" t="e">
        <f>IF(ISNUMBER(INDEX(Данные!$I$1:$IX$303,Данные!$A132,AH$642)),INDEX(Данные!$I$1:$IX$303,Данные!$A132,AH$642)-Данные!$F132+IF($F$11="Использовать поправку",AM470,0),#N/A)</f>
        <v>#N/A</v>
      </c>
      <c r="AI470" s="62" t="str">
        <f t="shared" si="843"/>
        <v/>
      </c>
      <c r="AJ470" s="63" t="e">
        <f>IF(ISNUMBER(INDEX(Данные!$I$1:$IX$303,Данные!$A132,AJ$642)),INDEX(Данные!$I$1:$IX$303,Данные!$A132,AJ$642)-Данные!$E132+IF($F$12="Использовать поправку",AL470,0),#N/A)</f>
        <v>#N/A</v>
      </c>
      <c r="AK470" s="96" t="e">
        <f>IF(ISNUMBER(INDEX(Данные!$I$1:$IX$303,Данные!$A132,AK$642)),INDEX(Данные!$I$1:$IX$303,Данные!$A132,AK$642)-Данные!$F132+IF($F$12="Использовать поправку",AM470,0),#N/A)</f>
        <v>#N/A</v>
      </c>
      <c r="AL470" s="100" t="e">
        <f>INDEX(Данные!$I$1:$IX$303,Данные!$A132,AL$642+4)-INDEX(Данные!$I$1:$IX$303,Данные!$A132,AL$643+4)</f>
        <v>#VALUE!</v>
      </c>
      <c r="AM470" s="101" t="e">
        <f>INDEX(Данные!$I$1:$IX$303,Данные!$A132,AM$642+5)-INDEX(Данные!$I$1:$IX$303,Данные!$A132,AM$643+5)</f>
        <v>#VALUE!</v>
      </c>
      <c r="AO470" s="61">
        <v>64.5</v>
      </c>
      <c r="AP470" s="62" t="str">
        <f t="shared" si="824"/>
        <v/>
      </c>
      <c r="AQ470" s="63" t="e">
        <f>IF(ISNUMBER(INDEX(Данные!$I$1:$IX$303,Данные!$A132,AQ$642)),INDEX(Данные!$I$1:$IX$303,Данные!$A132,AQ$642)-Данные!$G132-AQ$643+IF($F$3="Использовать поправку",BT470,0),#N/A)</f>
        <v>#N/A</v>
      </c>
      <c r="AR470" s="64" t="e">
        <f>IF(ISNUMBER(INDEX(Данные!$I$1:$IX$303,Данные!$A132,AR$642)),INDEX(Данные!$I$1:$IX$303,Данные!$A132,AR$642)-Данные!$H132-AR$643+IF($F$3="Использовать поправку",BU470,0),#N/A)</f>
        <v>#N/A</v>
      </c>
      <c r="AS470" s="62" t="str">
        <f t="shared" si="825"/>
        <v/>
      </c>
      <c r="AT470" s="63" t="e">
        <f>IF(ISNUMBER(INDEX(Данные!$I$1:$IX$303,Данные!$A132,AT$642)),INDEX(Данные!$I$1:$IX$303,Данные!$A132,AT$642)-Данные!$G132-AT$643+IF($F$4="Использовать поправку",BT470,0),#N/A)</f>
        <v>#N/A</v>
      </c>
      <c r="AU470" s="64" t="e">
        <f>IF(ISNUMBER(INDEX(Данные!$I$1:$IX$303,Данные!$A132,AU$642)),INDEX(Данные!$I$1:$IX$303,Данные!$A132,AU$642)-Данные!$H132-AU$643+IF($F$4="Использовать поправку",BU470,0),#N/A)</f>
        <v>#N/A</v>
      </c>
      <c r="AV470" s="62" t="str">
        <f t="shared" si="826"/>
        <v/>
      </c>
      <c r="AW470" s="63" t="e">
        <f>IF(ISNUMBER(INDEX(Данные!$I$1:$IX$303,Данные!$A132,AW$642)),INDEX(Данные!$I$1:$IX$303,Данные!$A132,AW$642)-Данные!$G132-AW$643+IF($F$5="Использовать поправку",BT470,0),#N/A)</f>
        <v>#N/A</v>
      </c>
      <c r="AX470" s="64" t="e">
        <f>IF(ISNUMBER(INDEX(Данные!$I$1:$IX$303,Данные!$A132,AX$642)),INDEX(Данные!$I$1:$IX$303,Данные!$A132,AX$642)-Данные!$H132-AX$643+IF($F$5="Использовать поправку",BU470,0),#N/A)</f>
        <v>#N/A</v>
      </c>
      <c r="AY470" s="62" t="str">
        <f t="shared" si="827"/>
        <v/>
      </c>
      <c r="AZ470" s="63" t="e">
        <f>IF(ISNUMBER(INDEX(Данные!$I$1:$IX$303,Данные!$A132,AZ$642)),INDEX(Данные!$I$1:$IX$303,Данные!$A132,AZ$642)-Данные!$G132-AZ$643+IF($F$6="Использовать поправку",BT470,0),#N/A)</f>
        <v>#N/A</v>
      </c>
      <c r="BA470" s="64" t="e">
        <f>IF(ISNUMBER(INDEX(Данные!$I$1:$IX$303,Данные!$A132,BA$642)),INDEX(Данные!$I$1:$IX$303,Данные!$A132,BA$642)-Данные!$H132-BA$643+IF($F$6="Использовать поправку",BU470,0),#N/A)</f>
        <v>#N/A</v>
      </c>
      <c r="BB470" s="62" t="str">
        <f t="shared" si="828"/>
        <v/>
      </c>
      <c r="BC470" s="63" t="e">
        <f>IF(ISNUMBER(INDEX(Данные!$I$1:$IX$303,Данные!$A132,BC$642)),INDEX(Данные!$I$1:$IX$303,Данные!$A132,BC$642)-Данные!$G132-BC$643+IF($F$7="Использовать поправку",BT470,0),#N/A)</f>
        <v>#N/A</v>
      </c>
      <c r="BD470" s="64" t="e">
        <f>IF(ISNUMBER(INDEX(Данные!$I$1:$IX$303,Данные!$A132,BD$642)),INDEX(Данные!$I$1:$IX$303,Данные!$A132,BD$642)-Данные!$H132-BD$643+IF($F$7="Использовать поправку",BU470,0),#N/A)</f>
        <v>#N/A</v>
      </c>
      <c r="BE470" s="62" t="str">
        <f t="shared" si="829"/>
        <v/>
      </c>
      <c r="BF470" s="63" t="e">
        <f>IF(ISNUMBER(INDEX(Данные!$I$1:$IX$303,Данные!$A132,BF$642)),INDEX(Данные!$I$1:$IX$303,Данные!$A132,BF$642)-Данные!$G132-BF$643+IF($F$8="Использовать поправку",BT470,0),#N/A)</f>
        <v>#N/A</v>
      </c>
      <c r="BG470" s="64" t="e">
        <f>IF(ISNUMBER(INDEX(Данные!$I$1:$IX$303,Данные!$A132,BG$642)),INDEX(Данные!$I$1:$IX$303,Данные!$A132,BG$642)-Данные!$H132-BG$643+IF($F$8="Использовать поправку",BU470,0),#N/A)</f>
        <v>#N/A</v>
      </c>
      <c r="BH470" s="62" t="str">
        <f t="shared" si="830"/>
        <v/>
      </c>
      <c r="BI470" s="63" t="e">
        <f>IF(ISNUMBER(INDEX(Данные!$I$1:$IX$303,Данные!$A132,BI$642)),INDEX(Данные!$I$1:$IX$303,Данные!$A132,BI$642)-Данные!$G132-BI$643+IF($F$9="Использовать поправку",BT470,0),#N/A)</f>
        <v>#N/A</v>
      </c>
      <c r="BJ470" s="64" t="e">
        <f>IF(ISNUMBER(INDEX(Данные!$I$1:$IX$303,Данные!$A132,BJ$642)),INDEX(Данные!$I$1:$IX$303,Данные!$A132,BJ$642)-Данные!$H132-BJ$643+IF($F$9="Использовать поправку",BU470,0),#N/A)</f>
        <v>#N/A</v>
      </c>
      <c r="BK470" s="62" t="str">
        <f t="shared" si="831"/>
        <v/>
      </c>
      <c r="BL470" s="63" t="e">
        <f>IF(ISNUMBER(INDEX(Данные!$I$1:$IX$303,Данные!$A132,BL$642)),INDEX(Данные!$I$1:$IX$303,Данные!$A132,BL$642)-Данные!$G132-BL$643+IF($F$10="Использовать поправку",BT470,0),#N/A)</f>
        <v>#N/A</v>
      </c>
      <c r="BM470" s="64" t="e">
        <f>IF(ISNUMBER(INDEX(Данные!$I$1:$IX$303,Данные!$A132,BM$642)),INDEX(Данные!$I$1:$IX$303,Данные!$A132,BM$642)-Данные!$H132-BM$643+IF($F$10="Использовать поправку",BU470,0),#N/A)</f>
        <v>#N/A</v>
      </c>
      <c r="BN470" s="62" t="str">
        <f t="shared" si="832"/>
        <v/>
      </c>
      <c r="BO470" s="63" t="e">
        <f>IF(ISNUMBER(INDEX(Данные!$I$1:$IX$303,Данные!$A132,BO$642)),INDEX(Данные!$I$1:$IX$303,Данные!$A132,BO$642)-Данные!$G132-BO$643+IF($F$11="Использовать поправку",BT470,0),#N/A)</f>
        <v>#N/A</v>
      </c>
      <c r="BP470" s="64" t="e">
        <f>IF(ISNUMBER(INDEX(Данные!$I$1:$IX$303,Данные!$A132,BP$642)),INDEX(Данные!$I$1:$IX$303,Данные!$A132,BP$642)-Данные!$H132-BP$643+IF($F$11="Использовать поправку",BU470,0),#N/A)</f>
        <v>#N/A</v>
      </c>
      <c r="BQ470" s="62" t="str">
        <f t="shared" si="833"/>
        <v/>
      </c>
      <c r="BR470" s="63" t="e">
        <f>IF(ISNUMBER(INDEX(Данные!$I$1:$IX$303,Данные!$A132,BR$642)),INDEX(Данные!$I$1:$IX$303,Данные!$A132,BR$642)-Данные!$G132-BR$643+IF($F$12="Использовать поправку",BT470,0),#N/A)</f>
        <v>#N/A</v>
      </c>
      <c r="BS470" s="64" t="e">
        <f>IF(ISNUMBER(INDEX(Данные!$I$1:$IX$303,Данные!$A132,BS$642)),INDEX(Данные!$I$1:$IX$303,Данные!$A132,BS$642)-Данные!$H132-BS$643+IF($F$12="Использовать поправку",BU470,0),#N/A)</f>
        <v>#N/A</v>
      </c>
      <c r="BT470" s="100" t="e">
        <f>INDEX(Данные!$I$1:$IX$303,Данные!$A132,BT$642+8)-INDEX(Данные!$I$1:$IX$303,Данные!$A132,BT$643+8)</f>
        <v>#VALUE!</v>
      </c>
      <c r="BU470" s="101" t="e">
        <f>INDEX(Данные!$I$1:$IX$303,Данные!$A132,BU$642+9)-INDEX(Данные!$I$1:$IX$303,Данные!$A132,BU$643+9)</f>
        <v>#VALUE!</v>
      </c>
    </row>
    <row r="471" spans="7:73" s="88" customFormat="1" x14ac:dyDescent="0.25">
      <c r="G471" s="61">
        <v>65</v>
      </c>
      <c r="H471" s="62" t="str">
        <f t="shared" si="834"/>
        <v/>
      </c>
      <c r="I471" s="63" t="e">
        <f>IF(ISNUMBER(INDEX(Данные!$I$1:$IX$303,Данные!$A133,I$642)),INDEX(Данные!$I$1:$IX$303,Данные!$A133,I$642)-Данные!$E133+IF($F$3="Использовать поправку",AL471,0),#N/A)</f>
        <v>#N/A</v>
      </c>
      <c r="J471" s="64" t="e">
        <f>IF(ISNUMBER(INDEX(Данные!$I$1:$IX$303,Данные!$A133,J$642)),INDEX(Данные!$I$1:$IX$303,Данные!$A133,J$642)-Данные!$F133+IF($F$3="Использовать поправку",AM471,0),#N/A)</f>
        <v>#N/A</v>
      </c>
      <c r="K471" s="62" t="str">
        <f t="shared" si="835"/>
        <v/>
      </c>
      <c r="L471" s="63" t="e">
        <f>IF(ISNUMBER(INDEX(Данные!$I$1:$IX$303,Данные!$A133,L$642)),INDEX(Данные!$I$1:$IX$303,Данные!$A133,L$642)-Данные!$E133+IF($F$4="Использовать поправку",AL471,0),#N/A)</f>
        <v>#N/A</v>
      </c>
      <c r="M471" s="64" t="e">
        <f>IF(ISNUMBER(INDEX(Данные!$I$1:$IX$303,Данные!$A133,M$642)),INDEX(Данные!$I$1:$IX$303,Данные!$A133,M$642)-Данные!$F133+IF($F$4="Использовать поправку",AM471,0),#N/A)</f>
        <v>#N/A</v>
      </c>
      <c r="N471" s="62" t="str">
        <f t="shared" si="836"/>
        <v/>
      </c>
      <c r="O471" s="63" t="e">
        <f>IF(ISNUMBER(INDEX(Данные!$I$1:$IX$303,Данные!$A133,O$642)),INDEX(Данные!$I$1:$IX$303,Данные!$A133,O$642)-Данные!$E133+IF($F$5="Использовать поправку",AL471,0),#N/A)</f>
        <v>#N/A</v>
      </c>
      <c r="P471" s="64" t="e">
        <f>IF(ISNUMBER(INDEX(Данные!$I$1:$IX$303,Данные!$A133,P$642)),INDEX(Данные!$I$1:$IX$303,Данные!$A133,P$642)-Данные!$F133+IF($F$5="Использовать поправку",AM471,0),#N/A)</f>
        <v>#N/A</v>
      </c>
      <c r="Q471" s="62" t="str">
        <f t="shared" si="837"/>
        <v/>
      </c>
      <c r="R471" s="63" t="e">
        <f>IF(ISNUMBER(INDEX(Данные!$I$1:$IX$303,Данные!$A133,R$642)),INDEX(Данные!$I$1:$IX$303,Данные!$A133,R$642)-Данные!$E133+IF($F$6="Использовать поправку",AL471,0),#N/A)</f>
        <v>#N/A</v>
      </c>
      <c r="S471" s="64" t="e">
        <f>IF(ISNUMBER(INDEX(Данные!$I$1:$IX$303,Данные!$A133,S$642)),INDEX(Данные!$I$1:$IX$303,Данные!$A133,S$642)-Данные!$F133+IF($F$6="Использовать поправку",AM471,0),#N/A)</f>
        <v>#N/A</v>
      </c>
      <c r="T471" s="62" t="str">
        <f t="shared" si="838"/>
        <v/>
      </c>
      <c r="U471" s="63" t="e">
        <f>IF(ISNUMBER(INDEX(Данные!$I$1:$IX$303,Данные!$A133,U$642)),INDEX(Данные!$I$1:$IX$303,Данные!$A133,U$642)-Данные!$E133+IF($F$7="Использовать поправку",AL471,0),#N/A)</f>
        <v>#N/A</v>
      </c>
      <c r="V471" s="64" t="e">
        <f>IF(ISNUMBER(INDEX(Данные!$I$1:$IX$303,Данные!$A133,V$642)),INDEX(Данные!$I$1:$IX$303,Данные!$A133,V$642)-Данные!$F133+IF($F$7="Использовать поправку",AM471,0),#N/A)</f>
        <v>#N/A</v>
      </c>
      <c r="W471" s="62" t="str">
        <f t="shared" si="839"/>
        <v/>
      </c>
      <c r="X471" s="63" t="e">
        <f>IF(ISNUMBER(INDEX(Данные!$I$1:$IX$303,Данные!$A133,X$642)),INDEX(Данные!$I$1:$IX$303,Данные!$A133,X$642)-Данные!$E133+IF($F$8="Использовать поправку",AL471,0),#N/A)</f>
        <v>#N/A</v>
      </c>
      <c r="Y471" s="64" t="e">
        <f>IF(ISNUMBER(INDEX(Данные!$I$1:$IX$303,Данные!$A133,Y$642)),INDEX(Данные!$I$1:$IX$303,Данные!$A133,Y$642)-Данные!$F133+IF($F$8="Использовать поправку",AM471,0),#N/A)</f>
        <v>#N/A</v>
      </c>
      <c r="Z471" s="62" t="str">
        <f t="shared" si="840"/>
        <v/>
      </c>
      <c r="AA471" s="63" t="e">
        <f>IF(ISNUMBER(INDEX(Данные!$I$1:$IX$303,Данные!$A133,AA$642)),INDEX(Данные!$I$1:$IX$303,Данные!$A133,AA$642)-Данные!$E133+IF($F$9="Использовать поправку",AL471,0),#N/A)</f>
        <v>#N/A</v>
      </c>
      <c r="AB471" s="64" t="e">
        <f>IF(ISNUMBER(INDEX(Данные!$I$1:$IX$303,Данные!$A133,AB$642)),INDEX(Данные!$I$1:$IX$303,Данные!$A133,AB$642)-Данные!$F133+IF($F$9="Использовать поправку",AM471,0),#N/A)</f>
        <v>#N/A</v>
      </c>
      <c r="AC471" s="62" t="str">
        <f t="shared" si="841"/>
        <v/>
      </c>
      <c r="AD471" s="63" t="e">
        <f>IF(ISNUMBER(INDEX(Данные!$I$1:$IX$303,Данные!$A133,AD$642)),INDEX(Данные!$I$1:$IX$303,Данные!$A133,AD$642)-Данные!$E133+IF($F$10="Использовать поправку",AL471,0),#N/A)</f>
        <v>#N/A</v>
      </c>
      <c r="AE471" s="64" t="e">
        <f>IF(ISNUMBER(INDEX(Данные!$I$1:$IX$303,Данные!$A133,AE$642)),INDEX(Данные!$I$1:$IX$303,Данные!$A133,AE$642)-Данные!$F133+IF($F$10="Использовать поправку",AM471,0),#N/A)</f>
        <v>#N/A</v>
      </c>
      <c r="AF471" s="62" t="str">
        <f t="shared" si="842"/>
        <v/>
      </c>
      <c r="AG471" s="63" t="e">
        <f>IF(ISNUMBER(INDEX(Данные!$I$1:$IX$303,Данные!$A133,AG$642)),INDEX(Данные!$I$1:$IX$303,Данные!$A133,AG$642)-Данные!$E133+IF($F$11="Использовать поправку",AL471,0),#N/A)</f>
        <v>#N/A</v>
      </c>
      <c r="AH471" s="64" t="e">
        <f>IF(ISNUMBER(INDEX(Данные!$I$1:$IX$303,Данные!$A133,AH$642)),INDEX(Данные!$I$1:$IX$303,Данные!$A133,AH$642)-Данные!$F133+IF($F$11="Использовать поправку",AM471,0),#N/A)</f>
        <v>#N/A</v>
      </c>
      <c r="AI471" s="62" t="str">
        <f t="shared" si="843"/>
        <v/>
      </c>
      <c r="AJ471" s="63" t="e">
        <f>IF(ISNUMBER(INDEX(Данные!$I$1:$IX$303,Данные!$A133,AJ$642)),INDEX(Данные!$I$1:$IX$303,Данные!$A133,AJ$642)-Данные!$E133+IF($F$12="Использовать поправку",AL471,0),#N/A)</f>
        <v>#N/A</v>
      </c>
      <c r="AK471" s="96" t="e">
        <f>IF(ISNUMBER(INDEX(Данные!$I$1:$IX$303,Данные!$A133,AK$642)),INDEX(Данные!$I$1:$IX$303,Данные!$A133,AK$642)-Данные!$F133+IF($F$12="Использовать поправку",AM471,0),#N/A)</f>
        <v>#N/A</v>
      </c>
      <c r="AL471" s="100" t="e">
        <f>INDEX(Данные!$I$1:$IX$303,Данные!$A133,AL$642+4)-INDEX(Данные!$I$1:$IX$303,Данные!$A133,AL$643+4)</f>
        <v>#VALUE!</v>
      </c>
      <c r="AM471" s="101" t="e">
        <f>INDEX(Данные!$I$1:$IX$303,Данные!$A133,AM$642+5)-INDEX(Данные!$I$1:$IX$303,Данные!$A133,AM$643+5)</f>
        <v>#VALUE!</v>
      </c>
      <c r="AO471" s="61">
        <v>65</v>
      </c>
      <c r="AP471" s="62" t="str">
        <f t="shared" si="824"/>
        <v/>
      </c>
      <c r="AQ471" s="63" t="e">
        <f>IF(ISNUMBER(INDEX(Данные!$I$1:$IX$303,Данные!$A133,AQ$642)),INDEX(Данные!$I$1:$IX$303,Данные!$A133,AQ$642)-Данные!$G133-AQ$643+IF($F$3="Использовать поправку",BT471,0),#N/A)</f>
        <v>#N/A</v>
      </c>
      <c r="AR471" s="64" t="e">
        <f>IF(ISNUMBER(INDEX(Данные!$I$1:$IX$303,Данные!$A133,AR$642)),INDEX(Данные!$I$1:$IX$303,Данные!$A133,AR$642)-Данные!$H133-AR$643+IF($F$3="Использовать поправку",BU471,0),#N/A)</f>
        <v>#N/A</v>
      </c>
      <c r="AS471" s="62" t="str">
        <f t="shared" si="825"/>
        <v/>
      </c>
      <c r="AT471" s="63" t="e">
        <f>IF(ISNUMBER(INDEX(Данные!$I$1:$IX$303,Данные!$A133,AT$642)),INDEX(Данные!$I$1:$IX$303,Данные!$A133,AT$642)-Данные!$G133-AT$643+IF($F$4="Использовать поправку",BT471,0),#N/A)</f>
        <v>#N/A</v>
      </c>
      <c r="AU471" s="64" t="e">
        <f>IF(ISNUMBER(INDEX(Данные!$I$1:$IX$303,Данные!$A133,AU$642)),INDEX(Данные!$I$1:$IX$303,Данные!$A133,AU$642)-Данные!$H133-AU$643+IF($F$4="Использовать поправку",BU471,0),#N/A)</f>
        <v>#N/A</v>
      </c>
      <c r="AV471" s="62" t="str">
        <f t="shared" si="826"/>
        <v/>
      </c>
      <c r="AW471" s="63" t="e">
        <f>IF(ISNUMBER(INDEX(Данные!$I$1:$IX$303,Данные!$A133,AW$642)),INDEX(Данные!$I$1:$IX$303,Данные!$A133,AW$642)-Данные!$G133-AW$643+IF($F$5="Использовать поправку",BT471,0),#N/A)</f>
        <v>#N/A</v>
      </c>
      <c r="AX471" s="64" t="e">
        <f>IF(ISNUMBER(INDEX(Данные!$I$1:$IX$303,Данные!$A133,AX$642)),INDEX(Данные!$I$1:$IX$303,Данные!$A133,AX$642)-Данные!$H133-AX$643+IF($F$5="Использовать поправку",BU471,0),#N/A)</f>
        <v>#N/A</v>
      </c>
      <c r="AY471" s="62" t="str">
        <f t="shared" si="827"/>
        <v/>
      </c>
      <c r="AZ471" s="63" t="e">
        <f>IF(ISNUMBER(INDEX(Данные!$I$1:$IX$303,Данные!$A133,AZ$642)),INDEX(Данные!$I$1:$IX$303,Данные!$A133,AZ$642)-Данные!$G133-AZ$643+IF($F$6="Использовать поправку",BT471,0),#N/A)</f>
        <v>#N/A</v>
      </c>
      <c r="BA471" s="64" t="e">
        <f>IF(ISNUMBER(INDEX(Данные!$I$1:$IX$303,Данные!$A133,BA$642)),INDEX(Данные!$I$1:$IX$303,Данные!$A133,BA$642)-Данные!$H133-BA$643+IF($F$6="Использовать поправку",BU471,0),#N/A)</f>
        <v>#N/A</v>
      </c>
      <c r="BB471" s="62" t="str">
        <f t="shared" si="828"/>
        <v/>
      </c>
      <c r="BC471" s="63" t="e">
        <f>IF(ISNUMBER(INDEX(Данные!$I$1:$IX$303,Данные!$A133,BC$642)),INDEX(Данные!$I$1:$IX$303,Данные!$A133,BC$642)-Данные!$G133-BC$643+IF($F$7="Использовать поправку",BT471,0),#N/A)</f>
        <v>#N/A</v>
      </c>
      <c r="BD471" s="64" t="e">
        <f>IF(ISNUMBER(INDEX(Данные!$I$1:$IX$303,Данные!$A133,BD$642)),INDEX(Данные!$I$1:$IX$303,Данные!$A133,BD$642)-Данные!$H133-BD$643+IF($F$7="Использовать поправку",BU471,0),#N/A)</f>
        <v>#N/A</v>
      </c>
      <c r="BE471" s="62" t="str">
        <f t="shared" si="829"/>
        <v/>
      </c>
      <c r="BF471" s="63" t="e">
        <f>IF(ISNUMBER(INDEX(Данные!$I$1:$IX$303,Данные!$A133,BF$642)),INDEX(Данные!$I$1:$IX$303,Данные!$A133,BF$642)-Данные!$G133-BF$643+IF($F$8="Использовать поправку",BT471,0),#N/A)</f>
        <v>#N/A</v>
      </c>
      <c r="BG471" s="64" t="e">
        <f>IF(ISNUMBER(INDEX(Данные!$I$1:$IX$303,Данные!$A133,BG$642)),INDEX(Данные!$I$1:$IX$303,Данные!$A133,BG$642)-Данные!$H133-BG$643+IF($F$8="Использовать поправку",BU471,0),#N/A)</f>
        <v>#N/A</v>
      </c>
      <c r="BH471" s="62" t="str">
        <f t="shared" si="830"/>
        <v/>
      </c>
      <c r="BI471" s="63" t="e">
        <f>IF(ISNUMBER(INDEX(Данные!$I$1:$IX$303,Данные!$A133,BI$642)),INDEX(Данные!$I$1:$IX$303,Данные!$A133,BI$642)-Данные!$G133-BI$643+IF($F$9="Использовать поправку",BT471,0),#N/A)</f>
        <v>#N/A</v>
      </c>
      <c r="BJ471" s="64" t="e">
        <f>IF(ISNUMBER(INDEX(Данные!$I$1:$IX$303,Данные!$A133,BJ$642)),INDEX(Данные!$I$1:$IX$303,Данные!$A133,BJ$642)-Данные!$H133-BJ$643+IF($F$9="Использовать поправку",BU471,0),#N/A)</f>
        <v>#N/A</v>
      </c>
      <c r="BK471" s="62" t="str">
        <f t="shared" si="831"/>
        <v/>
      </c>
      <c r="BL471" s="63" t="e">
        <f>IF(ISNUMBER(INDEX(Данные!$I$1:$IX$303,Данные!$A133,BL$642)),INDEX(Данные!$I$1:$IX$303,Данные!$A133,BL$642)-Данные!$G133-BL$643+IF($F$10="Использовать поправку",BT471,0),#N/A)</f>
        <v>#N/A</v>
      </c>
      <c r="BM471" s="64" t="e">
        <f>IF(ISNUMBER(INDEX(Данные!$I$1:$IX$303,Данные!$A133,BM$642)),INDEX(Данные!$I$1:$IX$303,Данные!$A133,BM$642)-Данные!$H133-BM$643+IF($F$10="Использовать поправку",BU471,0),#N/A)</f>
        <v>#N/A</v>
      </c>
      <c r="BN471" s="62" t="str">
        <f t="shared" si="832"/>
        <v/>
      </c>
      <c r="BO471" s="63" t="e">
        <f>IF(ISNUMBER(INDEX(Данные!$I$1:$IX$303,Данные!$A133,BO$642)),INDEX(Данные!$I$1:$IX$303,Данные!$A133,BO$642)-Данные!$G133-BO$643+IF($F$11="Использовать поправку",BT471,0),#N/A)</f>
        <v>#N/A</v>
      </c>
      <c r="BP471" s="64" t="e">
        <f>IF(ISNUMBER(INDEX(Данные!$I$1:$IX$303,Данные!$A133,BP$642)),INDEX(Данные!$I$1:$IX$303,Данные!$A133,BP$642)-Данные!$H133-BP$643+IF($F$11="Использовать поправку",BU471,0),#N/A)</f>
        <v>#N/A</v>
      </c>
      <c r="BQ471" s="62" t="str">
        <f t="shared" si="833"/>
        <v/>
      </c>
      <c r="BR471" s="63" t="e">
        <f>IF(ISNUMBER(INDEX(Данные!$I$1:$IX$303,Данные!$A133,BR$642)),INDEX(Данные!$I$1:$IX$303,Данные!$A133,BR$642)-Данные!$G133-BR$643+IF($F$12="Использовать поправку",BT471,0),#N/A)</f>
        <v>#N/A</v>
      </c>
      <c r="BS471" s="64" t="e">
        <f>IF(ISNUMBER(INDEX(Данные!$I$1:$IX$303,Данные!$A133,BS$642)),INDEX(Данные!$I$1:$IX$303,Данные!$A133,BS$642)-Данные!$H133-BS$643+IF($F$12="Использовать поправку",BU471,0),#N/A)</f>
        <v>#N/A</v>
      </c>
      <c r="BT471" s="100" t="e">
        <f>INDEX(Данные!$I$1:$IX$303,Данные!$A133,BT$642+8)-INDEX(Данные!$I$1:$IX$303,Данные!$A133,BT$643+8)</f>
        <v>#VALUE!</v>
      </c>
      <c r="BU471" s="101" t="e">
        <f>INDEX(Данные!$I$1:$IX$303,Данные!$A133,BU$642+9)-INDEX(Данные!$I$1:$IX$303,Данные!$A133,BU$643+9)</f>
        <v>#VALUE!</v>
      </c>
    </row>
    <row r="472" spans="7:73" s="88" customFormat="1" x14ac:dyDescent="0.25">
      <c r="G472" s="61">
        <v>65.5</v>
      </c>
      <c r="H472" s="62" t="str">
        <f t="shared" si="834"/>
        <v/>
      </c>
      <c r="I472" s="63" t="e">
        <f>IF(ISNUMBER(INDEX(Данные!$I$1:$IX$303,Данные!$A134,I$642)),INDEX(Данные!$I$1:$IX$303,Данные!$A134,I$642)-Данные!$E134+IF($F$3="Использовать поправку",AL472,0),#N/A)</f>
        <v>#N/A</v>
      </c>
      <c r="J472" s="64" t="e">
        <f>IF(ISNUMBER(INDEX(Данные!$I$1:$IX$303,Данные!$A134,J$642)),INDEX(Данные!$I$1:$IX$303,Данные!$A134,J$642)-Данные!$F134+IF($F$3="Использовать поправку",AM472,0),#N/A)</f>
        <v>#N/A</v>
      </c>
      <c r="K472" s="62" t="str">
        <f t="shared" si="835"/>
        <v/>
      </c>
      <c r="L472" s="63" t="e">
        <f>IF(ISNUMBER(INDEX(Данные!$I$1:$IX$303,Данные!$A134,L$642)),INDEX(Данные!$I$1:$IX$303,Данные!$A134,L$642)-Данные!$E134+IF($F$4="Использовать поправку",AL472,0),#N/A)</f>
        <v>#N/A</v>
      </c>
      <c r="M472" s="64" t="e">
        <f>IF(ISNUMBER(INDEX(Данные!$I$1:$IX$303,Данные!$A134,M$642)),INDEX(Данные!$I$1:$IX$303,Данные!$A134,M$642)-Данные!$F134+IF($F$4="Использовать поправку",AM472,0),#N/A)</f>
        <v>#N/A</v>
      </c>
      <c r="N472" s="62" t="str">
        <f t="shared" si="836"/>
        <v/>
      </c>
      <c r="O472" s="63" t="e">
        <f>IF(ISNUMBER(INDEX(Данные!$I$1:$IX$303,Данные!$A134,O$642)),INDEX(Данные!$I$1:$IX$303,Данные!$A134,O$642)-Данные!$E134+IF($F$5="Использовать поправку",AL472,0),#N/A)</f>
        <v>#N/A</v>
      </c>
      <c r="P472" s="64" t="e">
        <f>IF(ISNUMBER(INDEX(Данные!$I$1:$IX$303,Данные!$A134,P$642)),INDEX(Данные!$I$1:$IX$303,Данные!$A134,P$642)-Данные!$F134+IF($F$5="Использовать поправку",AM472,0),#N/A)</f>
        <v>#N/A</v>
      </c>
      <c r="Q472" s="62" t="str">
        <f t="shared" si="837"/>
        <v/>
      </c>
      <c r="R472" s="63" t="e">
        <f>IF(ISNUMBER(INDEX(Данные!$I$1:$IX$303,Данные!$A134,R$642)),INDEX(Данные!$I$1:$IX$303,Данные!$A134,R$642)-Данные!$E134+IF($F$6="Использовать поправку",AL472,0),#N/A)</f>
        <v>#N/A</v>
      </c>
      <c r="S472" s="64" t="e">
        <f>IF(ISNUMBER(INDEX(Данные!$I$1:$IX$303,Данные!$A134,S$642)),INDEX(Данные!$I$1:$IX$303,Данные!$A134,S$642)-Данные!$F134+IF($F$6="Использовать поправку",AM472,0),#N/A)</f>
        <v>#N/A</v>
      </c>
      <c r="T472" s="62" t="str">
        <f t="shared" si="838"/>
        <v/>
      </c>
      <c r="U472" s="63" t="e">
        <f>IF(ISNUMBER(INDEX(Данные!$I$1:$IX$303,Данные!$A134,U$642)),INDEX(Данные!$I$1:$IX$303,Данные!$A134,U$642)-Данные!$E134+IF($F$7="Использовать поправку",AL472,0),#N/A)</f>
        <v>#N/A</v>
      </c>
      <c r="V472" s="64" t="e">
        <f>IF(ISNUMBER(INDEX(Данные!$I$1:$IX$303,Данные!$A134,V$642)),INDEX(Данные!$I$1:$IX$303,Данные!$A134,V$642)-Данные!$F134+IF($F$7="Использовать поправку",AM472,0),#N/A)</f>
        <v>#N/A</v>
      </c>
      <c r="W472" s="62" t="str">
        <f t="shared" si="839"/>
        <v/>
      </c>
      <c r="X472" s="63" t="e">
        <f>IF(ISNUMBER(INDEX(Данные!$I$1:$IX$303,Данные!$A134,X$642)),INDEX(Данные!$I$1:$IX$303,Данные!$A134,X$642)-Данные!$E134+IF($F$8="Использовать поправку",AL472,0),#N/A)</f>
        <v>#N/A</v>
      </c>
      <c r="Y472" s="64" t="e">
        <f>IF(ISNUMBER(INDEX(Данные!$I$1:$IX$303,Данные!$A134,Y$642)),INDEX(Данные!$I$1:$IX$303,Данные!$A134,Y$642)-Данные!$F134+IF($F$8="Использовать поправку",AM472,0),#N/A)</f>
        <v>#N/A</v>
      </c>
      <c r="Z472" s="62" t="str">
        <f t="shared" si="840"/>
        <v/>
      </c>
      <c r="AA472" s="63" t="e">
        <f>IF(ISNUMBER(INDEX(Данные!$I$1:$IX$303,Данные!$A134,AA$642)),INDEX(Данные!$I$1:$IX$303,Данные!$A134,AA$642)-Данные!$E134+IF($F$9="Использовать поправку",AL472,0),#N/A)</f>
        <v>#N/A</v>
      </c>
      <c r="AB472" s="64" t="e">
        <f>IF(ISNUMBER(INDEX(Данные!$I$1:$IX$303,Данные!$A134,AB$642)),INDEX(Данные!$I$1:$IX$303,Данные!$A134,AB$642)-Данные!$F134+IF($F$9="Использовать поправку",AM472,0),#N/A)</f>
        <v>#N/A</v>
      </c>
      <c r="AC472" s="62" t="str">
        <f t="shared" si="841"/>
        <v/>
      </c>
      <c r="AD472" s="63" t="e">
        <f>IF(ISNUMBER(INDEX(Данные!$I$1:$IX$303,Данные!$A134,AD$642)),INDEX(Данные!$I$1:$IX$303,Данные!$A134,AD$642)-Данные!$E134+IF($F$10="Использовать поправку",AL472,0),#N/A)</f>
        <v>#N/A</v>
      </c>
      <c r="AE472" s="64" t="e">
        <f>IF(ISNUMBER(INDEX(Данные!$I$1:$IX$303,Данные!$A134,AE$642)),INDEX(Данные!$I$1:$IX$303,Данные!$A134,AE$642)-Данные!$F134+IF($F$10="Использовать поправку",AM472,0),#N/A)</f>
        <v>#N/A</v>
      </c>
      <c r="AF472" s="62" t="str">
        <f t="shared" si="842"/>
        <v/>
      </c>
      <c r="AG472" s="63" t="e">
        <f>IF(ISNUMBER(INDEX(Данные!$I$1:$IX$303,Данные!$A134,AG$642)),INDEX(Данные!$I$1:$IX$303,Данные!$A134,AG$642)-Данные!$E134+IF($F$11="Использовать поправку",AL472,0),#N/A)</f>
        <v>#N/A</v>
      </c>
      <c r="AH472" s="64" t="e">
        <f>IF(ISNUMBER(INDEX(Данные!$I$1:$IX$303,Данные!$A134,AH$642)),INDEX(Данные!$I$1:$IX$303,Данные!$A134,AH$642)-Данные!$F134+IF($F$11="Использовать поправку",AM472,0),#N/A)</f>
        <v>#N/A</v>
      </c>
      <c r="AI472" s="62" t="str">
        <f t="shared" si="843"/>
        <v/>
      </c>
      <c r="AJ472" s="63" t="e">
        <f>IF(ISNUMBER(INDEX(Данные!$I$1:$IX$303,Данные!$A134,AJ$642)),INDEX(Данные!$I$1:$IX$303,Данные!$A134,AJ$642)-Данные!$E134+IF($F$12="Использовать поправку",AL472,0),#N/A)</f>
        <v>#N/A</v>
      </c>
      <c r="AK472" s="96" t="e">
        <f>IF(ISNUMBER(INDEX(Данные!$I$1:$IX$303,Данные!$A134,AK$642)),INDEX(Данные!$I$1:$IX$303,Данные!$A134,AK$642)-Данные!$F134+IF($F$12="Использовать поправку",AM472,0),#N/A)</f>
        <v>#N/A</v>
      </c>
      <c r="AL472" s="100" t="e">
        <f>INDEX(Данные!$I$1:$IX$303,Данные!$A134,AL$642+4)-INDEX(Данные!$I$1:$IX$303,Данные!$A134,AL$643+4)</f>
        <v>#VALUE!</v>
      </c>
      <c r="AM472" s="101" t="e">
        <f>INDEX(Данные!$I$1:$IX$303,Данные!$A134,AM$642+5)-INDEX(Данные!$I$1:$IX$303,Данные!$A134,AM$643+5)</f>
        <v>#VALUE!</v>
      </c>
      <c r="AO472" s="61">
        <v>65.5</v>
      </c>
      <c r="AP472" s="62" t="str">
        <f t="shared" si="824"/>
        <v/>
      </c>
      <c r="AQ472" s="63" t="e">
        <f>IF(ISNUMBER(INDEX(Данные!$I$1:$IX$303,Данные!$A134,AQ$642)),INDEX(Данные!$I$1:$IX$303,Данные!$A134,AQ$642)-Данные!$G134-AQ$643+IF($F$3="Использовать поправку",BT472,0),#N/A)</f>
        <v>#N/A</v>
      </c>
      <c r="AR472" s="64" t="e">
        <f>IF(ISNUMBER(INDEX(Данные!$I$1:$IX$303,Данные!$A134,AR$642)),INDEX(Данные!$I$1:$IX$303,Данные!$A134,AR$642)-Данные!$H134-AR$643+IF($F$3="Использовать поправку",BU472,0),#N/A)</f>
        <v>#N/A</v>
      </c>
      <c r="AS472" s="62" t="str">
        <f t="shared" si="825"/>
        <v/>
      </c>
      <c r="AT472" s="63" t="e">
        <f>IF(ISNUMBER(INDEX(Данные!$I$1:$IX$303,Данные!$A134,AT$642)),INDEX(Данные!$I$1:$IX$303,Данные!$A134,AT$642)-Данные!$G134-AT$643+IF($F$4="Использовать поправку",BT472,0),#N/A)</f>
        <v>#N/A</v>
      </c>
      <c r="AU472" s="64" t="e">
        <f>IF(ISNUMBER(INDEX(Данные!$I$1:$IX$303,Данные!$A134,AU$642)),INDEX(Данные!$I$1:$IX$303,Данные!$A134,AU$642)-Данные!$H134-AU$643+IF($F$4="Использовать поправку",BU472,0),#N/A)</f>
        <v>#N/A</v>
      </c>
      <c r="AV472" s="62" t="str">
        <f t="shared" si="826"/>
        <v/>
      </c>
      <c r="AW472" s="63" t="e">
        <f>IF(ISNUMBER(INDEX(Данные!$I$1:$IX$303,Данные!$A134,AW$642)),INDEX(Данные!$I$1:$IX$303,Данные!$A134,AW$642)-Данные!$G134-AW$643+IF($F$5="Использовать поправку",BT472,0),#N/A)</f>
        <v>#N/A</v>
      </c>
      <c r="AX472" s="64" t="e">
        <f>IF(ISNUMBER(INDEX(Данные!$I$1:$IX$303,Данные!$A134,AX$642)),INDEX(Данные!$I$1:$IX$303,Данные!$A134,AX$642)-Данные!$H134-AX$643+IF($F$5="Использовать поправку",BU472,0),#N/A)</f>
        <v>#N/A</v>
      </c>
      <c r="AY472" s="62" t="str">
        <f t="shared" si="827"/>
        <v/>
      </c>
      <c r="AZ472" s="63" t="e">
        <f>IF(ISNUMBER(INDEX(Данные!$I$1:$IX$303,Данные!$A134,AZ$642)),INDEX(Данные!$I$1:$IX$303,Данные!$A134,AZ$642)-Данные!$G134-AZ$643+IF($F$6="Использовать поправку",BT472,0),#N/A)</f>
        <v>#N/A</v>
      </c>
      <c r="BA472" s="64" t="e">
        <f>IF(ISNUMBER(INDEX(Данные!$I$1:$IX$303,Данные!$A134,BA$642)),INDEX(Данные!$I$1:$IX$303,Данные!$A134,BA$642)-Данные!$H134-BA$643+IF($F$6="Использовать поправку",BU472,0),#N/A)</f>
        <v>#N/A</v>
      </c>
      <c r="BB472" s="62" t="str">
        <f t="shared" si="828"/>
        <v/>
      </c>
      <c r="BC472" s="63" t="e">
        <f>IF(ISNUMBER(INDEX(Данные!$I$1:$IX$303,Данные!$A134,BC$642)),INDEX(Данные!$I$1:$IX$303,Данные!$A134,BC$642)-Данные!$G134-BC$643+IF($F$7="Использовать поправку",BT472,0),#N/A)</f>
        <v>#N/A</v>
      </c>
      <c r="BD472" s="64" t="e">
        <f>IF(ISNUMBER(INDEX(Данные!$I$1:$IX$303,Данные!$A134,BD$642)),INDEX(Данные!$I$1:$IX$303,Данные!$A134,BD$642)-Данные!$H134-BD$643+IF($F$7="Использовать поправку",BU472,0),#N/A)</f>
        <v>#N/A</v>
      </c>
      <c r="BE472" s="62" t="str">
        <f t="shared" si="829"/>
        <v/>
      </c>
      <c r="BF472" s="63" t="e">
        <f>IF(ISNUMBER(INDEX(Данные!$I$1:$IX$303,Данные!$A134,BF$642)),INDEX(Данные!$I$1:$IX$303,Данные!$A134,BF$642)-Данные!$G134-BF$643+IF($F$8="Использовать поправку",BT472,0),#N/A)</f>
        <v>#N/A</v>
      </c>
      <c r="BG472" s="64" t="e">
        <f>IF(ISNUMBER(INDEX(Данные!$I$1:$IX$303,Данные!$A134,BG$642)),INDEX(Данные!$I$1:$IX$303,Данные!$A134,BG$642)-Данные!$H134-BG$643+IF($F$8="Использовать поправку",BU472,0),#N/A)</f>
        <v>#N/A</v>
      </c>
      <c r="BH472" s="62" t="str">
        <f t="shared" si="830"/>
        <v/>
      </c>
      <c r="BI472" s="63" t="e">
        <f>IF(ISNUMBER(INDEX(Данные!$I$1:$IX$303,Данные!$A134,BI$642)),INDEX(Данные!$I$1:$IX$303,Данные!$A134,BI$642)-Данные!$G134-BI$643+IF($F$9="Использовать поправку",BT472,0),#N/A)</f>
        <v>#N/A</v>
      </c>
      <c r="BJ472" s="64" t="e">
        <f>IF(ISNUMBER(INDEX(Данные!$I$1:$IX$303,Данные!$A134,BJ$642)),INDEX(Данные!$I$1:$IX$303,Данные!$A134,BJ$642)-Данные!$H134-BJ$643+IF($F$9="Использовать поправку",BU472,0),#N/A)</f>
        <v>#N/A</v>
      </c>
      <c r="BK472" s="62" t="str">
        <f t="shared" si="831"/>
        <v/>
      </c>
      <c r="BL472" s="63" t="e">
        <f>IF(ISNUMBER(INDEX(Данные!$I$1:$IX$303,Данные!$A134,BL$642)),INDEX(Данные!$I$1:$IX$303,Данные!$A134,BL$642)-Данные!$G134-BL$643+IF($F$10="Использовать поправку",BT472,0),#N/A)</f>
        <v>#N/A</v>
      </c>
      <c r="BM472" s="64" t="e">
        <f>IF(ISNUMBER(INDEX(Данные!$I$1:$IX$303,Данные!$A134,BM$642)),INDEX(Данные!$I$1:$IX$303,Данные!$A134,BM$642)-Данные!$H134-BM$643+IF($F$10="Использовать поправку",BU472,0),#N/A)</f>
        <v>#N/A</v>
      </c>
      <c r="BN472" s="62" t="str">
        <f t="shared" si="832"/>
        <v/>
      </c>
      <c r="BO472" s="63" t="e">
        <f>IF(ISNUMBER(INDEX(Данные!$I$1:$IX$303,Данные!$A134,BO$642)),INDEX(Данные!$I$1:$IX$303,Данные!$A134,BO$642)-Данные!$G134-BO$643+IF($F$11="Использовать поправку",BT472,0),#N/A)</f>
        <v>#N/A</v>
      </c>
      <c r="BP472" s="64" t="e">
        <f>IF(ISNUMBER(INDEX(Данные!$I$1:$IX$303,Данные!$A134,BP$642)),INDEX(Данные!$I$1:$IX$303,Данные!$A134,BP$642)-Данные!$H134-BP$643+IF($F$11="Использовать поправку",BU472,0),#N/A)</f>
        <v>#N/A</v>
      </c>
      <c r="BQ472" s="62" t="str">
        <f t="shared" si="833"/>
        <v/>
      </c>
      <c r="BR472" s="63" t="e">
        <f>IF(ISNUMBER(INDEX(Данные!$I$1:$IX$303,Данные!$A134,BR$642)),INDEX(Данные!$I$1:$IX$303,Данные!$A134,BR$642)-Данные!$G134-BR$643+IF($F$12="Использовать поправку",BT472,0),#N/A)</f>
        <v>#N/A</v>
      </c>
      <c r="BS472" s="64" t="e">
        <f>IF(ISNUMBER(INDEX(Данные!$I$1:$IX$303,Данные!$A134,BS$642)),INDEX(Данные!$I$1:$IX$303,Данные!$A134,BS$642)-Данные!$H134-BS$643+IF($F$12="Использовать поправку",BU472,0),#N/A)</f>
        <v>#N/A</v>
      </c>
      <c r="BT472" s="100" t="e">
        <f>INDEX(Данные!$I$1:$IX$303,Данные!$A134,BT$642+8)-INDEX(Данные!$I$1:$IX$303,Данные!$A134,BT$643+8)</f>
        <v>#VALUE!</v>
      </c>
      <c r="BU472" s="101" t="e">
        <f>INDEX(Данные!$I$1:$IX$303,Данные!$A134,BU$642+9)-INDEX(Данные!$I$1:$IX$303,Данные!$A134,BU$643+9)</f>
        <v>#VALUE!</v>
      </c>
    </row>
    <row r="473" spans="7:73" s="88" customFormat="1" x14ac:dyDescent="0.25">
      <c r="G473" s="61">
        <v>66</v>
      </c>
      <c r="H473" s="62" t="str">
        <f t="shared" si="834"/>
        <v/>
      </c>
      <c r="I473" s="63" t="e">
        <f>IF(ISNUMBER(INDEX(Данные!$I$1:$IX$303,Данные!$A135,I$642)),INDEX(Данные!$I$1:$IX$303,Данные!$A135,I$642)-Данные!$E135+IF($F$3="Использовать поправку",AL473,0),#N/A)</f>
        <v>#N/A</v>
      </c>
      <c r="J473" s="64" t="e">
        <f>IF(ISNUMBER(INDEX(Данные!$I$1:$IX$303,Данные!$A135,J$642)),INDEX(Данные!$I$1:$IX$303,Данные!$A135,J$642)-Данные!$F135+IF($F$3="Использовать поправку",AM473,0),#N/A)</f>
        <v>#N/A</v>
      </c>
      <c r="K473" s="62" t="str">
        <f t="shared" si="835"/>
        <v/>
      </c>
      <c r="L473" s="63" t="e">
        <f>IF(ISNUMBER(INDEX(Данные!$I$1:$IX$303,Данные!$A135,L$642)),INDEX(Данные!$I$1:$IX$303,Данные!$A135,L$642)-Данные!$E135+IF($F$4="Использовать поправку",AL473,0),#N/A)</f>
        <v>#N/A</v>
      </c>
      <c r="M473" s="64" t="e">
        <f>IF(ISNUMBER(INDEX(Данные!$I$1:$IX$303,Данные!$A135,M$642)),INDEX(Данные!$I$1:$IX$303,Данные!$A135,M$642)-Данные!$F135+IF($F$4="Использовать поправку",AM473,0),#N/A)</f>
        <v>#N/A</v>
      </c>
      <c r="N473" s="62" t="str">
        <f t="shared" si="836"/>
        <v/>
      </c>
      <c r="O473" s="63" t="e">
        <f>IF(ISNUMBER(INDEX(Данные!$I$1:$IX$303,Данные!$A135,O$642)),INDEX(Данные!$I$1:$IX$303,Данные!$A135,O$642)-Данные!$E135+IF($F$5="Использовать поправку",AL473,0),#N/A)</f>
        <v>#N/A</v>
      </c>
      <c r="P473" s="64" t="e">
        <f>IF(ISNUMBER(INDEX(Данные!$I$1:$IX$303,Данные!$A135,P$642)),INDEX(Данные!$I$1:$IX$303,Данные!$A135,P$642)-Данные!$F135+IF($F$5="Использовать поправку",AM473,0),#N/A)</f>
        <v>#N/A</v>
      </c>
      <c r="Q473" s="62" t="str">
        <f t="shared" si="837"/>
        <v/>
      </c>
      <c r="R473" s="63" t="e">
        <f>IF(ISNUMBER(INDEX(Данные!$I$1:$IX$303,Данные!$A135,R$642)),INDEX(Данные!$I$1:$IX$303,Данные!$A135,R$642)-Данные!$E135+IF($F$6="Использовать поправку",AL473,0),#N/A)</f>
        <v>#N/A</v>
      </c>
      <c r="S473" s="64" t="e">
        <f>IF(ISNUMBER(INDEX(Данные!$I$1:$IX$303,Данные!$A135,S$642)),INDEX(Данные!$I$1:$IX$303,Данные!$A135,S$642)-Данные!$F135+IF($F$6="Использовать поправку",AM473,0),#N/A)</f>
        <v>#N/A</v>
      </c>
      <c r="T473" s="62" t="str">
        <f t="shared" si="838"/>
        <v/>
      </c>
      <c r="U473" s="63" t="e">
        <f>IF(ISNUMBER(INDEX(Данные!$I$1:$IX$303,Данные!$A135,U$642)),INDEX(Данные!$I$1:$IX$303,Данные!$A135,U$642)-Данные!$E135+IF($F$7="Использовать поправку",AL473,0),#N/A)</f>
        <v>#N/A</v>
      </c>
      <c r="V473" s="64" t="e">
        <f>IF(ISNUMBER(INDEX(Данные!$I$1:$IX$303,Данные!$A135,V$642)),INDEX(Данные!$I$1:$IX$303,Данные!$A135,V$642)-Данные!$F135+IF($F$7="Использовать поправку",AM473,0),#N/A)</f>
        <v>#N/A</v>
      </c>
      <c r="W473" s="62" t="str">
        <f t="shared" si="839"/>
        <v/>
      </c>
      <c r="X473" s="63" t="e">
        <f>IF(ISNUMBER(INDEX(Данные!$I$1:$IX$303,Данные!$A135,X$642)),INDEX(Данные!$I$1:$IX$303,Данные!$A135,X$642)-Данные!$E135+IF($F$8="Использовать поправку",AL473,0),#N/A)</f>
        <v>#N/A</v>
      </c>
      <c r="Y473" s="64" t="e">
        <f>IF(ISNUMBER(INDEX(Данные!$I$1:$IX$303,Данные!$A135,Y$642)),INDEX(Данные!$I$1:$IX$303,Данные!$A135,Y$642)-Данные!$F135+IF($F$8="Использовать поправку",AM473,0),#N/A)</f>
        <v>#N/A</v>
      </c>
      <c r="Z473" s="62" t="str">
        <f t="shared" si="840"/>
        <v/>
      </c>
      <c r="AA473" s="63" t="e">
        <f>IF(ISNUMBER(INDEX(Данные!$I$1:$IX$303,Данные!$A135,AA$642)),INDEX(Данные!$I$1:$IX$303,Данные!$A135,AA$642)-Данные!$E135+IF($F$9="Использовать поправку",AL473,0),#N/A)</f>
        <v>#N/A</v>
      </c>
      <c r="AB473" s="64" t="e">
        <f>IF(ISNUMBER(INDEX(Данные!$I$1:$IX$303,Данные!$A135,AB$642)),INDEX(Данные!$I$1:$IX$303,Данные!$A135,AB$642)-Данные!$F135+IF($F$9="Использовать поправку",AM473,0),#N/A)</f>
        <v>#N/A</v>
      </c>
      <c r="AC473" s="62" t="str">
        <f t="shared" si="841"/>
        <v/>
      </c>
      <c r="AD473" s="63" t="e">
        <f>IF(ISNUMBER(INDEX(Данные!$I$1:$IX$303,Данные!$A135,AD$642)),INDEX(Данные!$I$1:$IX$303,Данные!$A135,AD$642)-Данные!$E135+IF($F$10="Использовать поправку",AL473,0),#N/A)</f>
        <v>#N/A</v>
      </c>
      <c r="AE473" s="64" t="e">
        <f>IF(ISNUMBER(INDEX(Данные!$I$1:$IX$303,Данные!$A135,AE$642)),INDEX(Данные!$I$1:$IX$303,Данные!$A135,AE$642)-Данные!$F135+IF($F$10="Использовать поправку",AM473,0),#N/A)</f>
        <v>#N/A</v>
      </c>
      <c r="AF473" s="62" t="str">
        <f t="shared" si="842"/>
        <v/>
      </c>
      <c r="AG473" s="63" t="e">
        <f>IF(ISNUMBER(INDEX(Данные!$I$1:$IX$303,Данные!$A135,AG$642)),INDEX(Данные!$I$1:$IX$303,Данные!$A135,AG$642)-Данные!$E135+IF($F$11="Использовать поправку",AL473,0),#N/A)</f>
        <v>#N/A</v>
      </c>
      <c r="AH473" s="64" t="e">
        <f>IF(ISNUMBER(INDEX(Данные!$I$1:$IX$303,Данные!$A135,AH$642)),INDEX(Данные!$I$1:$IX$303,Данные!$A135,AH$642)-Данные!$F135+IF($F$11="Использовать поправку",AM473,0),#N/A)</f>
        <v>#N/A</v>
      </c>
      <c r="AI473" s="62" t="str">
        <f t="shared" si="843"/>
        <v/>
      </c>
      <c r="AJ473" s="63" t="e">
        <f>IF(ISNUMBER(INDEX(Данные!$I$1:$IX$303,Данные!$A135,AJ$642)),INDEX(Данные!$I$1:$IX$303,Данные!$A135,AJ$642)-Данные!$E135+IF($F$12="Использовать поправку",AL473,0),#N/A)</f>
        <v>#N/A</v>
      </c>
      <c r="AK473" s="96" t="e">
        <f>IF(ISNUMBER(INDEX(Данные!$I$1:$IX$303,Данные!$A135,AK$642)),INDEX(Данные!$I$1:$IX$303,Данные!$A135,AK$642)-Данные!$F135+IF($F$12="Использовать поправку",AM473,0),#N/A)</f>
        <v>#N/A</v>
      </c>
      <c r="AL473" s="100" t="e">
        <f>INDEX(Данные!$I$1:$IX$303,Данные!$A135,AL$642+4)-INDEX(Данные!$I$1:$IX$303,Данные!$A135,AL$643+4)</f>
        <v>#VALUE!</v>
      </c>
      <c r="AM473" s="101" t="e">
        <f>INDEX(Данные!$I$1:$IX$303,Данные!$A135,AM$642+5)-INDEX(Данные!$I$1:$IX$303,Данные!$A135,AM$643+5)</f>
        <v>#VALUE!</v>
      </c>
      <c r="AO473" s="61">
        <v>66</v>
      </c>
      <c r="AP473" s="62" t="str">
        <f t="shared" si="824"/>
        <v/>
      </c>
      <c r="AQ473" s="63" t="e">
        <f>IF(ISNUMBER(INDEX(Данные!$I$1:$IX$303,Данные!$A135,AQ$642)),INDEX(Данные!$I$1:$IX$303,Данные!$A135,AQ$642)-Данные!$G135-AQ$643+IF($F$3="Использовать поправку",BT473,0),#N/A)</f>
        <v>#N/A</v>
      </c>
      <c r="AR473" s="64" t="e">
        <f>IF(ISNUMBER(INDEX(Данные!$I$1:$IX$303,Данные!$A135,AR$642)),INDEX(Данные!$I$1:$IX$303,Данные!$A135,AR$642)-Данные!$H135-AR$643+IF($F$3="Использовать поправку",BU473,0),#N/A)</f>
        <v>#N/A</v>
      </c>
      <c r="AS473" s="62" t="str">
        <f t="shared" si="825"/>
        <v/>
      </c>
      <c r="AT473" s="63" t="e">
        <f>IF(ISNUMBER(INDEX(Данные!$I$1:$IX$303,Данные!$A135,AT$642)),INDEX(Данные!$I$1:$IX$303,Данные!$A135,AT$642)-Данные!$G135-AT$643+IF($F$4="Использовать поправку",BT473,0),#N/A)</f>
        <v>#N/A</v>
      </c>
      <c r="AU473" s="64" t="e">
        <f>IF(ISNUMBER(INDEX(Данные!$I$1:$IX$303,Данные!$A135,AU$642)),INDEX(Данные!$I$1:$IX$303,Данные!$A135,AU$642)-Данные!$H135-AU$643+IF($F$4="Использовать поправку",BU473,0),#N/A)</f>
        <v>#N/A</v>
      </c>
      <c r="AV473" s="62" t="str">
        <f t="shared" si="826"/>
        <v/>
      </c>
      <c r="AW473" s="63" t="e">
        <f>IF(ISNUMBER(INDEX(Данные!$I$1:$IX$303,Данные!$A135,AW$642)),INDEX(Данные!$I$1:$IX$303,Данные!$A135,AW$642)-Данные!$G135-AW$643+IF($F$5="Использовать поправку",BT473,0),#N/A)</f>
        <v>#N/A</v>
      </c>
      <c r="AX473" s="64" t="e">
        <f>IF(ISNUMBER(INDEX(Данные!$I$1:$IX$303,Данные!$A135,AX$642)),INDEX(Данные!$I$1:$IX$303,Данные!$A135,AX$642)-Данные!$H135-AX$643+IF($F$5="Использовать поправку",BU473,0),#N/A)</f>
        <v>#N/A</v>
      </c>
      <c r="AY473" s="62" t="str">
        <f t="shared" si="827"/>
        <v/>
      </c>
      <c r="AZ473" s="63" t="e">
        <f>IF(ISNUMBER(INDEX(Данные!$I$1:$IX$303,Данные!$A135,AZ$642)),INDEX(Данные!$I$1:$IX$303,Данные!$A135,AZ$642)-Данные!$G135-AZ$643+IF($F$6="Использовать поправку",BT473,0),#N/A)</f>
        <v>#N/A</v>
      </c>
      <c r="BA473" s="64" t="e">
        <f>IF(ISNUMBER(INDEX(Данные!$I$1:$IX$303,Данные!$A135,BA$642)),INDEX(Данные!$I$1:$IX$303,Данные!$A135,BA$642)-Данные!$H135-BA$643+IF($F$6="Использовать поправку",BU473,0),#N/A)</f>
        <v>#N/A</v>
      </c>
      <c r="BB473" s="62" t="str">
        <f t="shared" si="828"/>
        <v/>
      </c>
      <c r="BC473" s="63" t="e">
        <f>IF(ISNUMBER(INDEX(Данные!$I$1:$IX$303,Данные!$A135,BC$642)),INDEX(Данные!$I$1:$IX$303,Данные!$A135,BC$642)-Данные!$G135-BC$643+IF($F$7="Использовать поправку",BT473,0),#N/A)</f>
        <v>#N/A</v>
      </c>
      <c r="BD473" s="64" t="e">
        <f>IF(ISNUMBER(INDEX(Данные!$I$1:$IX$303,Данные!$A135,BD$642)),INDEX(Данные!$I$1:$IX$303,Данные!$A135,BD$642)-Данные!$H135-BD$643+IF($F$7="Использовать поправку",BU473,0),#N/A)</f>
        <v>#N/A</v>
      </c>
      <c r="BE473" s="62" t="str">
        <f t="shared" si="829"/>
        <v/>
      </c>
      <c r="BF473" s="63" t="e">
        <f>IF(ISNUMBER(INDEX(Данные!$I$1:$IX$303,Данные!$A135,BF$642)),INDEX(Данные!$I$1:$IX$303,Данные!$A135,BF$642)-Данные!$G135-BF$643+IF($F$8="Использовать поправку",BT473,0),#N/A)</f>
        <v>#N/A</v>
      </c>
      <c r="BG473" s="64" t="e">
        <f>IF(ISNUMBER(INDEX(Данные!$I$1:$IX$303,Данные!$A135,BG$642)),INDEX(Данные!$I$1:$IX$303,Данные!$A135,BG$642)-Данные!$H135-BG$643+IF($F$8="Использовать поправку",BU473,0),#N/A)</f>
        <v>#N/A</v>
      </c>
      <c r="BH473" s="62" t="str">
        <f t="shared" si="830"/>
        <v/>
      </c>
      <c r="BI473" s="63" t="e">
        <f>IF(ISNUMBER(INDEX(Данные!$I$1:$IX$303,Данные!$A135,BI$642)),INDEX(Данные!$I$1:$IX$303,Данные!$A135,BI$642)-Данные!$G135-BI$643+IF($F$9="Использовать поправку",BT473,0),#N/A)</f>
        <v>#N/A</v>
      </c>
      <c r="BJ473" s="64" t="e">
        <f>IF(ISNUMBER(INDEX(Данные!$I$1:$IX$303,Данные!$A135,BJ$642)),INDEX(Данные!$I$1:$IX$303,Данные!$A135,BJ$642)-Данные!$H135-BJ$643+IF($F$9="Использовать поправку",BU473,0),#N/A)</f>
        <v>#N/A</v>
      </c>
      <c r="BK473" s="62" t="str">
        <f t="shared" si="831"/>
        <v/>
      </c>
      <c r="BL473" s="63" t="e">
        <f>IF(ISNUMBER(INDEX(Данные!$I$1:$IX$303,Данные!$A135,BL$642)),INDEX(Данные!$I$1:$IX$303,Данные!$A135,BL$642)-Данные!$G135-BL$643+IF($F$10="Использовать поправку",BT473,0),#N/A)</f>
        <v>#N/A</v>
      </c>
      <c r="BM473" s="64" t="e">
        <f>IF(ISNUMBER(INDEX(Данные!$I$1:$IX$303,Данные!$A135,BM$642)),INDEX(Данные!$I$1:$IX$303,Данные!$A135,BM$642)-Данные!$H135-BM$643+IF($F$10="Использовать поправку",BU473,0),#N/A)</f>
        <v>#N/A</v>
      </c>
      <c r="BN473" s="62" t="str">
        <f t="shared" si="832"/>
        <v/>
      </c>
      <c r="BO473" s="63" t="e">
        <f>IF(ISNUMBER(INDEX(Данные!$I$1:$IX$303,Данные!$A135,BO$642)),INDEX(Данные!$I$1:$IX$303,Данные!$A135,BO$642)-Данные!$G135-BO$643+IF($F$11="Использовать поправку",BT473,0),#N/A)</f>
        <v>#N/A</v>
      </c>
      <c r="BP473" s="64" t="e">
        <f>IF(ISNUMBER(INDEX(Данные!$I$1:$IX$303,Данные!$A135,BP$642)),INDEX(Данные!$I$1:$IX$303,Данные!$A135,BP$642)-Данные!$H135-BP$643+IF($F$11="Использовать поправку",BU473,0),#N/A)</f>
        <v>#N/A</v>
      </c>
      <c r="BQ473" s="62" t="str">
        <f t="shared" si="833"/>
        <v/>
      </c>
      <c r="BR473" s="63" t="e">
        <f>IF(ISNUMBER(INDEX(Данные!$I$1:$IX$303,Данные!$A135,BR$642)),INDEX(Данные!$I$1:$IX$303,Данные!$A135,BR$642)-Данные!$G135-BR$643+IF($F$12="Использовать поправку",BT473,0),#N/A)</f>
        <v>#N/A</v>
      </c>
      <c r="BS473" s="64" t="e">
        <f>IF(ISNUMBER(INDEX(Данные!$I$1:$IX$303,Данные!$A135,BS$642)),INDEX(Данные!$I$1:$IX$303,Данные!$A135,BS$642)-Данные!$H135-BS$643+IF($F$12="Использовать поправку",BU473,0),#N/A)</f>
        <v>#N/A</v>
      </c>
      <c r="BT473" s="100" t="e">
        <f>INDEX(Данные!$I$1:$IX$303,Данные!$A135,BT$642+8)-INDEX(Данные!$I$1:$IX$303,Данные!$A135,BT$643+8)</f>
        <v>#VALUE!</v>
      </c>
      <c r="BU473" s="101" t="e">
        <f>INDEX(Данные!$I$1:$IX$303,Данные!$A135,BU$642+9)-INDEX(Данные!$I$1:$IX$303,Данные!$A135,BU$643+9)</f>
        <v>#VALUE!</v>
      </c>
    </row>
    <row r="474" spans="7:73" s="88" customFormat="1" x14ac:dyDescent="0.25">
      <c r="G474" s="61">
        <v>66.5</v>
      </c>
      <c r="H474" s="62" t="str">
        <f t="shared" si="834"/>
        <v/>
      </c>
      <c r="I474" s="63" t="e">
        <f>IF(ISNUMBER(INDEX(Данные!$I$1:$IX$303,Данные!$A136,I$642)),INDEX(Данные!$I$1:$IX$303,Данные!$A136,I$642)-Данные!$E136+IF($F$3="Использовать поправку",AL474,0),#N/A)</f>
        <v>#N/A</v>
      </c>
      <c r="J474" s="64" t="e">
        <f>IF(ISNUMBER(INDEX(Данные!$I$1:$IX$303,Данные!$A136,J$642)),INDEX(Данные!$I$1:$IX$303,Данные!$A136,J$642)-Данные!$F136+IF($F$3="Использовать поправку",AM474,0),#N/A)</f>
        <v>#N/A</v>
      </c>
      <c r="K474" s="62" t="str">
        <f t="shared" si="835"/>
        <v/>
      </c>
      <c r="L474" s="63" t="e">
        <f>IF(ISNUMBER(INDEX(Данные!$I$1:$IX$303,Данные!$A136,L$642)),INDEX(Данные!$I$1:$IX$303,Данные!$A136,L$642)-Данные!$E136+IF($F$4="Использовать поправку",AL474,0),#N/A)</f>
        <v>#N/A</v>
      </c>
      <c r="M474" s="64" t="e">
        <f>IF(ISNUMBER(INDEX(Данные!$I$1:$IX$303,Данные!$A136,M$642)),INDEX(Данные!$I$1:$IX$303,Данные!$A136,M$642)-Данные!$F136+IF($F$4="Использовать поправку",AM474,0),#N/A)</f>
        <v>#N/A</v>
      </c>
      <c r="N474" s="62" t="str">
        <f t="shared" si="836"/>
        <v/>
      </c>
      <c r="O474" s="63" t="e">
        <f>IF(ISNUMBER(INDEX(Данные!$I$1:$IX$303,Данные!$A136,O$642)),INDEX(Данные!$I$1:$IX$303,Данные!$A136,O$642)-Данные!$E136+IF($F$5="Использовать поправку",AL474,0),#N/A)</f>
        <v>#N/A</v>
      </c>
      <c r="P474" s="64" t="e">
        <f>IF(ISNUMBER(INDEX(Данные!$I$1:$IX$303,Данные!$A136,P$642)),INDEX(Данные!$I$1:$IX$303,Данные!$A136,P$642)-Данные!$F136+IF($F$5="Использовать поправку",AM474,0),#N/A)</f>
        <v>#N/A</v>
      </c>
      <c r="Q474" s="62" t="str">
        <f t="shared" si="837"/>
        <v/>
      </c>
      <c r="R474" s="63" t="e">
        <f>IF(ISNUMBER(INDEX(Данные!$I$1:$IX$303,Данные!$A136,R$642)),INDEX(Данные!$I$1:$IX$303,Данные!$A136,R$642)-Данные!$E136+IF($F$6="Использовать поправку",AL474,0),#N/A)</f>
        <v>#N/A</v>
      </c>
      <c r="S474" s="64" t="e">
        <f>IF(ISNUMBER(INDEX(Данные!$I$1:$IX$303,Данные!$A136,S$642)),INDEX(Данные!$I$1:$IX$303,Данные!$A136,S$642)-Данные!$F136+IF($F$6="Использовать поправку",AM474,0),#N/A)</f>
        <v>#N/A</v>
      </c>
      <c r="T474" s="62" t="str">
        <f t="shared" si="838"/>
        <v/>
      </c>
      <c r="U474" s="63" t="e">
        <f>IF(ISNUMBER(INDEX(Данные!$I$1:$IX$303,Данные!$A136,U$642)),INDEX(Данные!$I$1:$IX$303,Данные!$A136,U$642)-Данные!$E136+IF($F$7="Использовать поправку",AL474,0),#N/A)</f>
        <v>#N/A</v>
      </c>
      <c r="V474" s="64" t="e">
        <f>IF(ISNUMBER(INDEX(Данные!$I$1:$IX$303,Данные!$A136,V$642)),INDEX(Данные!$I$1:$IX$303,Данные!$A136,V$642)-Данные!$F136+IF($F$7="Использовать поправку",AM474,0),#N/A)</f>
        <v>#N/A</v>
      </c>
      <c r="W474" s="62" t="str">
        <f t="shared" si="839"/>
        <v/>
      </c>
      <c r="X474" s="63" t="e">
        <f>IF(ISNUMBER(INDEX(Данные!$I$1:$IX$303,Данные!$A136,X$642)),INDEX(Данные!$I$1:$IX$303,Данные!$A136,X$642)-Данные!$E136+IF($F$8="Использовать поправку",AL474,0),#N/A)</f>
        <v>#N/A</v>
      </c>
      <c r="Y474" s="64" t="e">
        <f>IF(ISNUMBER(INDEX(Данные!$I$1:$IX$303,Данные!$A136,Y$642)),INDEX(Данные!$I$1:$IX$303,Данные!$A136,Y$642)-Данные!$F136+IF($F$8="Использовать поправку",AM474,0),#N/A)</f>
        <v>#N/A</v>
      </c>
      <c r="Z474" s="62" t="str">
        <f t="shared" si="840"/>
        <v/>
      </c>
      <c r="AA474" s="63" t="e">
        <f>IF(ISNUMBER(INDEX(Данные!$I$1:$IX$303,Данные!$A136,AA$642)),INDEX(Данные!$I$1:$IX$303,Данные!$A136,AA$642)-Данные!$E136+IF($F$9="Использовать поправку",AL474,0),#N/A)</f>
        <v>#N/A</v>
      </c>
      <c r="AB474" s="64" t="e">
        <f>IF(ISNUMBER(INDEX(Данные!$I$1:$IX$303,Данные!$A136,AB$642)),INDEX(Данные!$I$1:$IX$303,Данные!$A136,AB$642)-Данные!$F136+IF($F$9="Использовать поправку",AM474,0),#N/A)</f>
        <v>#N/A</v>
      </c>
      <c r="AC474" s="62" t="str">
        <f t="shared" si="841"/>
        <v/>
      </c>
      <c r="AD474" s="63" t="e">
        <f>IF(ISNUMBER(INDEX(Данные!$I$1:$IX$303,Данные!$A136,AD$642)),INDEX(Данные!$I$1:$IX$303,Данные!$A136,AD$642)-Данные!$E136+IF($F$10="Использовать поправку",AL474,0),#N/A)</f>
        <v>#N/A</v>
      </c>
      <c r="AE474" s="64" t="e">
        <f>IF(ISNUMBER(INDEX(Данные!$I$1:$IX$303,Данные!$A136,AE$642)),INDEX(Данные!$I$1:$IX$303,Данные!$A136,AE$642)-Данные!$F136+IF($F$10="Использовать поправку",AM474,0),#N/A)</f>
        <v>#N/A</v>
      </c>
      <c r="AF474" s="62" t="str">
        <f t="shared" si="842"/>
        <v/>
      </c>
      <c r="AG474" s="63" t="e">
        <f>IF(ISNUMBER(INDEX(Данные!$I$1:$IX$303,Данные!$A136,AG$642)),INDEX(Данные!$I$1:$IX$303,Данные!$A136,AG$642)-Данные!$E136+IF($F$11="Использовать поправку",AL474,0),#N/A)</f>
        <v>#N/A</v>
      </c>
      <c r="AH474" s="64" t="e">
        <f>IF(ISNUMBER(INDEX(Данные!$I$1:$IX$303,Данные!$A136,AH$642)),INDEX(Данные!$I$1:$IX$303,Данные!$A136,AH$642)-Данные!$F136+IF($F$11="Использовать поправку",AM474,0),#N/A)</f>
        <v>#N/A</v>
      </c>
      <c r="AI474" s="62" t="str">
        <f t="shared" si="843"/>
        <v/>
      </c>
      <c r="AJ474" s="63" t="e">
        <f>IF(ISNUMBER(INDEX(Данные!$I$1:$IX$303,Данные!$A136,AJ$642)),INDEX(Данные!$I$1:$IX$303,Данные!$A136,AJ$642)-Данные!$E136+IF($F$12="Использовать поправку",AL474,0),#N/A)</f>
        <v>#N/A</v>
      </c>
      <c r="AK474" s="96" t="e">
        <f>IF(ISNUMBER(INDEX(Данные!$I$1:$IX$303,Данные!$A136,AK$642)),INDEX(Данные!$I$1:$IX$303,Данные!$A136,AK$642)-Данные!$F136+IF($F$12="Использовать поправку",AM474,0),#N/A)</f>
        <v>#N/A</v>
      </c>
      <c r="AL474" s="100" t="e">
        <f>INDEX(Данные!$I$1:$IX$303,Данные!$A136,AL$642+4)-INDEX(Данные!$I$1:$IX$303,Данные!$A136,AL$643+4)</f>
        <v>#VALUE!</v>
      </c>
      <c r="AM474" s="101" t="e">
        <f>INDEX(Данные!$I$1:$IX$303,Данные!$A136,AM$642+5)-INDEX(Данные!$I$1:$IX$303,Данные!$A136,AM$643+5)</f>
        <v>#VALUE!</v>
      </c>
      <c r="AO474" s="61">
        <v>66.5</v>
      </c>
      <c r="AP474" s="62" t="str">
        <f t="shared" si="824"/>
        <v/>
      </c>
      <c r="AQ474" s="63" t="e">
        <f>IF(ISNUMBER(INDEX(Данные!$I$1:$IX$303,Данные!$A136,AQ$642)),INDEX(Данные!$I$1:$IX$303,Данные!$A136,AQ$642)-Данные!$G136-AQ$643+IF($F$3="Использовать поправку",BT474,0),#N/A)</f>
        <v>#N/A</v>
      </c>
      <c r="AR474" s="64" t="e">
        <f>IF(ISNUMBER(INDEX(Данные!$I$1:$IX$303,Данные!$A136,AR$642)),INDEX(Данные!$I$1:$IX$303,Данные!$A136,AR$642)-Данные!$H136-AR$643+IF($F$3="Использовать поправку",BU474,0),#N/A)</f>
        <v>#N/A</v>
      </c>
      <c r="AS474" s="62" t="str">
        <f t="shared" si="825"/>
        <v/>
      </c>
      <c r="AT474" s="63" t="e">
        <f>IF(ISNUMBER(INDEX(Данные!$I$1:$IX$303,Данные!$A136,AT$642)),INDEX(Данные!$I$1:$IX$303,Данные!$A136,AT$642)-Данные!$G136-AT$643+IF($F$4="Использовать поправку",BT474,0),#N/A)</f>
        <v>#N/A</v>
      </c>
      <c r="AU474" s="64" t="e">
        <f>IF(ISNUMBER(INDEX(Данные!$I$1:$IX$303,Данные!$A136,AU$642)),INDEX(Данные!$I$1:$IX$303,Данные!$A136,AU$642)-Данные!$H136-AU$643+IF($F$4="Использовать поправку",BU474,0),#N/A)</f>
        <v>#N/A</v>
      </c>
      <c r="AV474" s="62" t="str">
        <f t="shared" si="826"/>
        <v/>
      </c>
      <c r="AW474" s="63" t="e">
        <f>IF(ISNUMBER(INDEX(Данные!$I$1:$IX$303,Данные!$A136,AW$642)),INDEX(Данные!$I$1:$IX$303,Данные!$A136,AW$642)-Данные!$G136-AW$643+IF($F$5="Использовать поправку",BT474,0),#N/A)</f>
        <v>#N/A</v>
      </c>
      <c r="AX474" s="64" t="e">
        <f>IF(ISNUMBER(INDEX(Данные!$I$1:$IX$303,Данные!$A136,AX$642)),INDEX(Данные!$I$1:$IX$303,Данные!$A136,AX$642)-Данные!$H136-AX$643+IF($F$5="Использовать поправку",BU474,0),#N/A)</f>
        <v>#N/A</v>
      </c>
      <c r="AY474" s="62" t="str">
        <f t="shared" si="827"/>
        <v/>
      </c>
      <c r="AZ474" s="63" t="e">
        <f>IF(ISNUMBER(INDEX(Данные!$I$1:$IX$303,Данные!$A136,AZ$642)),INDEX(Данные!$I$1:$IX$303,Данные!$A136,AZ$642)-Данные!$G136-AZ$643+IF($F$6="Использовать поправку",BT474,0),#N/A)</f>
        <v>#N/A</v>
      </c>
      <c r="BA474" s="64" t="e">
        <f>IF(ISNUMBER(INDEX(Данные!$I$1:$IX$303,Данные!$A136,BA$642)),INDEX(Данные!$I$1:$IX$303,Данные!$A136,BA$642)-Данные!$H136-BA$643+IF($F$6="Использовать поправку",BU474,0),#N/A)</f>
        <v>#N/A</v>
      </c>
      <c r="BB474" s="62" t="str">
        <f t="shared" si="828"/>
        <v/>
      </c>
      <c r="BC474" s="63" t="e">
        <f>IF(ISNUMBER(INDEX(Данные!$I$1:$IX$303,Данные!$A136,BC$642)),INDEX(Данные!$I$1:$IX$303,Данные!$A136,BC$642)-Данные!$G136-BC$643+IF($F$7="Использовать поправку",BT474,0),#N/A)</f>
        <v>#N/A</v>
      </c>
      <c r="BD474" s="64" t="e">
        <f>IF(ISNUMBER(INDEX(Данные!$I$1:$IX$303,Данные!$A136,BD$642)),INDEX(Данные!$I$1:$IX$303,Данные!$A136,BD$642)-Данные!$H136-BD$643+IF($F$7="Использовать поправку",BU474,0),#N/A)</f>
        <v>#N/A</v>
      </c>
      <c r="BE474" s="62" t="str">
        <f t="shared" si="829"/>
        <v/>
      </c>
      <c r="BF474" s="63" t="e">
        <f>IF(ISNUMBER(INDEX(Данные!$I$1:$IX$303,Данные!$A136,BF$642)),INDEX(Данные!$I$1:$IX$303,Данные!$A136,BF$642)-Данные!$G136-BF$643+IF($F$8="Использовать поправку",BT474,0),#N/A)</f>
        <v>#N/A</v>
      </c>
      <c r="BG474" s="64" t="e">
        <f>IF(ISNUMBER(INDEX(Данные!$I$1:$IX$303,Данные!$A136,BG$642)),INDEX(Данные!$I$1:$IX$303,Данные!$A136,BG$642)-Данные!$H136-BG$643+IF($F$8="Использовать поправку",BU474,0),#N/A)</f>
        <v>#N/A</v>
      </c>
      <c r="BH474" s="62" t="str">
        <f t="shared" si="830"/>
        <v/>
      </c>
      <c r="BI474" s="63" t="e">
        <f>IF(ISNUMBER(INDEX(Данные!$I$1:$IX$303,Данные!$A136,BI$642)),INDEX(Данные!$I$1:$IX$303,Данные!$A136,BI$642)-Данные!$G136-BI$643+IF($F$9="Использовать поправку",BT474,0),#N/A)</f>
        <v>#N/A</v>
      </c>
      <c r="BJ474" s="64" t="e">
        <f>IF(ISNUMBER(INDEX(Данные!$I$1:$IX$303,Данные!$A136,BJ$642)),INDEX(Данные!$I$1:$IX$303,Данные!$A136,BJ$642)-Данные!$H136-BJ$643+IF($F$9="Использовать поправку",BU474,0),#N/A)</f>
        <v>#N/A</v>
      </c>
      <c r="BK474" s="62" t="str">
        <f t="shared" si="831"/>
        <v/>
      </c>
      <c r="BL474" s="63" t="e">
        <f>IF(ISNUMBER(INDEX(Данные!$I$1:$IX$303,Данные!$A136,BL$642)),INDEX(Данные!$I$1:$IX$303,Данные!$A136,BL$642)-Данные!$G136-BL$643+IF($F$10="Использовать поправку",BT474,0),#N/A)</f>
        <v>#N/A</v>
      </c>
      <c r="BM474" s="64" t="e">
        <f>IF(ISNUMBER(INDEX(Данные!$I$1:$IX$303,Данные!$A136,BM$642)),INDEX(Данные!$I$1:$IX$303,Данные!$A136,BM$642)-Данные!$H136-BM$643+IF($F$10="Использовать поправку",BU474,0),#N/A)</f>
        <v>#N/A</v>
      </c>
      <c r="BN474" s="62" t="str">
        <f t="shared" si="832"/>
        <v/>
      </c>
      <c r="BO474" s="63" t="e">
        <f>IF(ISNUMBER(INDEX(Данные!$I$1:$IX$303,Данные!$A136,BO$642)),INDEX(Данные!$I$1:$IX$303,Данные!$A136,BO$642)-Данные!$G136-BO$643+IF($F$11="Использовать поправку",BT474,0),#N/A)</f>
        <v>#N/A</v>
      </c>
      <c r="BP474" s="64" t="e">
        <f>IF(ISNUMBER(INDEX(Данные!$I$1:$IX$303,Данные!$A136,BP$642)),INDEX(Данные!$I$1:$IX$303,Данные!$A136,BP$642)-Данные!$H136-BP$643+IF($F$11="Использовать поправку",BU474,0),#N/A)</f>
        <v>#N/A</v>
      </c>
      <c r="BQ474" s="62" t="str">
        <f t="shared" si="833"/>
        <v/>
      </c>
      <c r="BR474" s="63" t="e">
        <f>IF(ISNUMBER(INDEX(Данные!$I$1:$IX$303,Данные!$A136,BR$642)),INDEX(Данные!$I$1:$IX$303,Данные!$A136,BR$642)-Данные!$G136-BR$643+IF($F$12="Использовать поправку",BT474,0),#N/A)</f>
        <v>#N/A</v>
      </c>
      <c r="BS474" s="64" t="e">
        <f>IF(ISNUMBER(INDEX(Данные!$I$1:$IX$303,Данные!$A136,BS$642)),INDEX(Данные!$I$1:$IX$303,Данные!$A136,BS$642)-Данные!$H136-BS$643+IF($F$12="Использовать поправку",BU474,0),#N/A)</f>
        <v>#N/A</v>
      </c>
      <c r="BT474" s="100" t="e">
        <f>INDEX(Данные!$I$1:$IX$303,Данные!$A136,BT$642+8)-INDEX(Данные!$I$1:$IX$303,Данные!$A136,BT$643+8)</f>
        <v>#VALUE!</v>
      </c>
      <c r="BU474" s="101" t="e">
        <f>INDEX(Данные!$I$1:$IX$303,Данные!$A136,BU$642+9)-INDEX(Данные!$I$1:$IX$303,Данные!$A136,BU$643+9)</f>
        <v>#VALUE!</v>
      </c>
    </row>
    <row r="475" spans="7:73" s="88" customFormat="1" x14ac:dyDescent="0.25">
      <c r="G475" s="61">
        <v>67</v>
      </c>
      <c r="H475" s="62" t="str">
        <f t="shared" si="834"/>
        <v/>
      </c>
      <c r="I475" s="63" t="e">
        <f>IF(ISNUMBER(INDEX(Данные!$I$1:$IX$303,Данные!$A137,I$642)),INDEX(Данные!$I$1:$IX$303,Данные!$A137,I$642)-Данные!$E137+IF($F$3="Использовать поправку",AL475,0),#N/A)</f>
        <v>#N/A</v>
      </c>
      <c r="J475" s="64" t="e">
        <f>IF(ISNUMBER(INDEX(Данные!$I$1:$IX$303,Данные!$A137,J$642)),INDEX(Данные!$I$1:$IX$303,Данные!$A137,J$642)-Данные!$F137+IF($F$3="Использовать поправку",AM475,0),#N/A)</f>
        <v>#N/A</v>
      </c>
      <c r="K475" s="62" t="str">
        <f t="shared" si="835"/>
        <v/>
      </c>
      <c r="L475" s="63" t="e">
        <f>IF(ISNUMBER(INDEX(Данные!$I$1:$IX$303,Данные!$A137,L$642)),INDEX(Данные!$I$1:$IX$303,Данные!$A137,L$642)-Данные!$E137+IF($F$4="Использовать поправку",AL475,0),#N/A)</f>
        <v>#N/A</v>
      </c>
      <c r="M475" s="64" t="e">
        <f>IF(ISNUMBER(INDEX(Данные!$I$1:$IX$303,Данные!$A137,M$642)),INDEX(Данные!$I$1:$IX$303,Данные!$A137,M$642)-Данные!$F137+IF($F$4="Использовать поправку",AM475,0),#N/A)</f>
        <v>#N/A</v>
      </c>
      <c r="N475" s="62" t="str">
        <f t="shared" si="836"/>
        <v/>
      </c>
      <c r="O475" s="63" t="e">
        <f>IF(ISNUMBER(INDEX(Данные!$I$1:$IX$303,Данные!$A137,O$642)),INDEX(Данные!$I$1:$IX$303,Данные!$A137,O$642)-Данные!$E137+IF($F$5="Использовать поправку",AL475,0),#N/A)</f>
        <v>#N/A</v>
      </c>
      <c r="P475" s="64" t="e">
        <f>IF(ISNUMBER(INDEX(Данные!$I$1:$IX$303,Данные!$A137,P$642)),INDEX(Данные!$I$1:$IX$303,Данные!$A137,P$642)-Данные!$F137+IF($F$5="Использовать поправку",AM475,0),#N/A)</f>
        <v>#N/A</v>
      </c>
      <c r="Q475" s="62" t="str">
        <f t="shared" si="837"/>
        <v/>
      </c>
      <c r="R475" s="63" t="e">
        <f>IF(ISNUMBER(INDEX(Данные!$I$1:$IX$303,Данные!$A137,R$642)),INDEX(Данные!$I$1:$IX$303,Данные!$A137,R$642)-Данные!$E137+IF($F$6="Использовать поправку",AL475,0),#N/A)</f>
        <v>#N/A</v>
      </c>
      <c r="S475" s="64" t="e">
        <f>IF(ISNUMBER(INDEX(Данные!$I$1:$IX$303,Данные!$A137,S$642)),INDEX(Данные!$I$1:$IX$303,Данные!$A137,S$642)-Данные!$F137+IF($F$6="Использовать поправку",AM475,0),#N/A)</f>
        <v>#N/A</v>
      </c>
      <c r="T475" s="62" t="str">
        <f t="shared" si="838"/>
        <v/>
      </c>
      <c r="U475" s="63" t="e">
        <f>IF(ISNUMBER(INDEX(Данные!$I$1:$IX$303,Данные!$A137,U$642)),INDEX(Данные!$I$1:$IX$303,Данные!$A137,U$642)-Данные!$E137+IF($F$7="Использовать поправку",AL475,0),#N/A)</f>
        <v>#N/A</v>
      </c>
      <c r="V475" s="64" t="e">
        <f>IF(ISNUMBER(INDEX(Данные!$I$1:$IX$303,Данные!$A137,V$642)),INDEX(Данные!$I$1:$IX$303,Данные!$A137,V$642)-Данные!$F137+IF($F$7="Использовать поправку",AM475,0),#N/A)</f>
        <v>#N/A</v>
      </c>
      <c r="W475" s="62" t="str">
        <f t="shared" si="839"/>
        <v/>
      </c>
      <c r="X475" s="63" t="e">
        <f>IF(ISNUMBER(INDEX(Данные!$I$1:$IX$303,Данные!$A137,X$642)),INDEX(Данные!$I$1:$IX$303,Данные!$A137,X$642)-Данные!$E137+IF($F$8="Использовать поправку",AL475,0),#N/A)</f>
        <v>#N/A</v>
      </c>
      <c r="Y475" s="64" t="e">
        <f>IF(ISNUMBER(INDEX(Данные!$I$1:$IX$303,Данные!$A137,Y$642)),INDEX(Данные!$I$1:$IX$303,Данные!$A137,Y$642)-Данные!$F137+IF($F$8="Использовать поправку",AM475,0),#N/A)</f>
        <v>#N/A</v>
      </c>
      <c r="Z475" s="62" t="str">
        <f t="shared" si="840"/>
        <v/>
      </c>
      <c r="AA475" s="63" t="e">
        <f>IF(ISNUMBER(INDEX(Данные!$I$1:$IX$303,Данные!$A137,AA$642)),INDEX(Данные!$I$1:$IX$303,Данные!$A137,AA$642)-Данные!$E137+IF($F$9="Использовать поправку",AL475,0),#N/A)</f>
        <v>#N/A</v>
      </c>
      <c r="AB475" s="64" t="e">
        <f>IF(ISNUMBER(INDEX(Данные!$I$1:$IX$303,Данные!$A137,AB$642)),INDEX(Данные!$I$1:$IX$303,Данные!$A137,AB$642)-Данные!$F137+IF($F$9="Использовать поправку",AM475,0),#N/A)</f>
        <v>#N/A</v>
      </c>
      <c r="AC475" s="62" t="str">
        <f t="shared" si="841"/>
        <v/>
      </c>
      <c r="AD475" s="63" t="e">
        <f>IF(ISNUMBER(INDEX(Данные!$I$1:$IX$303,Данные!$A137,AD$642)),INDEX(Данные!$I$1:$IX$303,Данные!$A137,AD$642)-Данные!$E137+IF($F$10="Использовать поправку",AL475,0),#N/A)</f>
        <v>#N/A</v>
      </c>
      <c r="AE475" s="64" t="e">
        <f>IF(ISNUMBER(INDEX(Данные!$I$1:$IX$303,Данные!$A137,AE$642)),INDEX(Данные!$I$1:$IX$303,Данные!$A137,AE$642)-Данные!$F137+IF($F$10="Использовать поправку",AM475,0),#N/A)</f>
        <v>#N/A</v>
      </c>
      <c r="AF475" s="62" t="str">
        <f t="shared" si="842"/>
        <v/>
      </c>
      <c r="AG475" s="63" t="e">
        <f>IF(ISNUMBER(INDEX(Данные!$I$1:$IX$303,Данные!$A137,AG$642)),INDEX(Данные!$I$1:$IX$303,Данные!$A137,AG$642)-Данные!$E137+IF($F$11="Использовать поправку",AL475,0),#N/A)</f>
        <v>#N/A</v>
      </c>
      <c r="AH475" s="64" t="e">
        <f>IF(ISNUMBER(INDEX(Данные!$I$1:$IX$303,Данные!$A137,AH$642)),INDEX(Данные!$I$1:$IX$303,Данные!$A137,AH$642)-Данные!$F137+IF($F$11="Использовать поправку",AM475,0),#N/A)</f>
        <v>#N/A</v>
      </c>
      <c r="AI475" s="62" t="str">
        <f t="shared" si="843"/>
        <v/>
      </c>
      <c r="AJ475" s="63" t="e">
        <f>IF(ISNUMBER(INDEX(Данные!$I$1:$IX$303,Данные!$A137,AJ$642)),INDEX(Данные!$I$1:$IX$303,Данные!$A137,AJ$642)-Данные!$E137+IF($F$12="Использовать поправку",AL475,0),#N/A)</f>
        <v>#N/A</v>
      </c>
      <c r="AK475" s="96" t="e">
        <f>IF(ISNUMBER(INDEX(Данные!$I$1:$IX$303,Данные!$A137,AK$642)),INDEX(Данные!$I$1:$IX$303,Данные!$A137,AK$642)-Данные!$F137+IF($F$12="Использовать поправку",AM475,0),#N/A)</f>
        <v>#N/A</v>
      </c>
      <c r="AL475" s="100" t="e">
        <f>INDEX(Данные!$I$1:$IX$303,Данные!$A137,AL$642+4)-INDEX(Данные!$I$1:$IX$303,Данные!$A137,AL$643+4)</f>
        <v>#VALUE!</v>
      </c>
      <c r="AM475" s="101" t="e">
        <f>INDEX(Данные!$I$1:$IX$303,Данные!$A137,AM$642+5)-INDEX(Данные!$I$1:$IX$303,Данные!$A137,AM$643+5)</f>
        <v>#VALUE!</v>
      </c>
      <c r="AO475" s="61">
        <v>67</v>
      </c>
      <c r="AP475" s="62" t="str">
        <f t="shared" si="824"/>
        <v/>
      </c>
      <c r="AQ475" s="63" t="e">
        <f>IF(ISNUMBER(INDEX(Данные!$I$1:$IX$303,Данные!$A137,AQ$642)),INDEX(Данные!$I$1:$IX$303,Данные!$A137,AQ$642)-Данные!$G137-AQ$643+IF($F$3="Использовать поправку",BT475,0),#N/A)</f>
        <v>#N/A</v>
      </c>
      <c r="AR475" s="64" t="e">
        <f>IF(ISNUMBER(INDEX(Данные!$I$1:$IX$303,Данные!$A137,AR$642)),INDEX(Данные!$I$1:$IX$303,Данные!$A137,AR$642)-Данные!$H137-AR$643+IF($F$3="Использовать поправку",BU475,0),#N/A)</f>
        <v>#N/A</v>
      </c>
      <c r="AS475" s="62" t="str">
        <f t="shared" si="825"/>
        <v/>
      </c>
      <c r="AT475" s="63" t="e">
        <f>IF(ISNUMBER(INDEX(Данные!$I$1:$IX$303,Данные!$A137,AT$642)),INDEX(Данные!$I$1:$IX$303,Данные!$A137,AT$642)-Данные!$G137-AT$643+IF($F$4="Использовать поправку",BT475,0),#N/A)</f>
        <v>#N/A</v>
      </c>
      <c r="AU475" s="64" t="e">
        <f>IF(ISNUMBER(INDEX(Данные!$I$1:$IX$303,Данные!$A137,AU$642)),INDEX(Данные!$I$1:$IX$303,Данные!$A137,AU$642)-Данные!$H137-AU$643+IF($F$4="Использовать поправку",BU475,0),#N/A)</f>
        <v>#N/A</v>
      </c>
      <c r="AV475" s="62" t="str">
        <f t="shared" si="826"/>
        <v/>
      </c>
      <c r="AW475" s="63" t="e">
        <f>IF(ISNUMBER(INDEX(Данные!$I$1:$IX$303,Данные!$A137,AW$642)),INDEX(Данные!$I$1:$IX$303,Данные!$A137,AW$642)-Данные!$G137-AW$643+IF($F$5="Использовать поправку",BT475,0),#N/A)</f>
        <v>#N/A</v>
      </c>
      <c r="AX475" s="64" t="e">
        <f>IF(ISNUMBER(INDEX(Данные!$I$1:$IX$303,Данные!$A137,AX$642)),INDEX(Данные!$I$1:$IX$303,Данные!$A137,AX$642)-Данные!$H137-AX$643+IF($F$5="Использовать поправку",BU475,0),#N/A)</f>
        <v>#N/A</v>
      </c>
      <c r="AY475" s="62" t="str">
        <f t="shared" si="827"/>
        <v/>
      </c>
      <c r="AZ475" s="63" t="e">
        <f>IF(ISNUMBER(INDEX(Данные!$I$1:$IX$303,Данные!$A137,AZ$642)),INDEX(Данные!$I$1:$IX$303,Данные!$A137,AZ$642)-Данные!$G137-AZ$643+IF($F$6="Использовать поправку",BT475,0),#N/A)</f>
        <v>#N/A</v>
      </c>
      <c r="BA475" s="64" t="e">
        <f>IF(ISNUMBER(INDEX(Данные!$I$1:$IX$303,Данные!$A137,BA$642)),INDEX(Данные!$I$1:$IX$303,Данные!$A137,BA$642)-Данные!$H137-BA$643+IF($F$6="Использовать поправку",BU475,0),#N/A)</f>
        <v>#N/A</v>
      </c>
      <c r="BB475" s="62" t="str">
        <f t="shared" si="828"/>
        <v/>
      </c>
      <c r="BC475" s="63" t="e">
        <f>IF(ISNUMBER(INDEX(Данные!$I$1:$IX$303,Данные!$A137,BC$642)),INDEX(Данные!$I$1:$IX$303,Данные!$A137,BC$642)-Данные!$G137-BC$643+IF($F$7="Использовать поправку",BT475,0),#N/A)</f>
        <v>#N/A</v>
      </c>
      <c r="BD475" s="64" t="e">
        <f>IF(ISNUMBER(INDEX(Данные!$I$1:$IX$303,Данные!$A137,BD$642)),INDEX(Данные!$I$1:$IX$303,Данные!$A137,BD$642)-Данные!$H137-BD$643+IF($F$7="Использовать поправку",BU475,0),#N/A)</f>
        <v>#N/A</v>
      </c>
      <c r="BE475" s="62" t="str">
        <f t="shared" si="829"/>
        <v/>
      </c>
      <c r="BF475" s="63" t="e">
        <f>IF(ISNUMBER(INDEX(Данные!$I$1:$IX$303,Данные!$A137,BF$642)),INDEX(Данные!$I$1:$IX$303,Данные!$A137,BF$642)-Данные!$G137-BF$643+IF($F$8="Использовать поправку",BT475,0),#N/A)</f>
        <v>#N/A</v>
      </c>
      <c r="BG475" s="64" t="e">
        <f>IF(ISNUMBER(INDEX(Данные!$I$1:$IX$303,Данные!$A137,BG$642)),INDEX(Данные!$I$1:$IX$303,Данные!$A137,BG$642)-Данные!$H137-BG$643+IF($F$8="Использовать поправку",BU475,0),#N/A)</f>
        <v>#N/A</v>
      </c>
      <c r="BH475" s="62" t="str">
        <f t="shared" si="830"/>
        <v/>
      </c>
      <c r="BI475" s="63" t="e">
        <f>IF(ISNUMBER(INDEX(Данные!$I$1:$IX$303,Данные!$A137,BI$642)),INDEX(Данные!$I$1:$IX$303,Данные!$A137,BI$642)-Данные!$G137-BI$643+IF($F$9="Использовать поправку",BT475,0),#N/A)</f>
        <v>#N/A</v>
      </c>
      <c r="BJ475" s="64" t="e">
        <f>IF(ISNUMBER(INDEX(Данные!$I$1:$IX$303,Данные!$A137,BJ$642)),INDEX(Данные!$I$1:$IX$303,Данные!$A137,BJ$642)-Данные!$H137-BJ$643+IF($F$9="Использовать поправку",BU475,0),#N/A)</f>
        <v>#N/A</v>
      </c>
      <c r="BK475" s="62" t="str">
        <f t="shared" si="831"/>
        <v/>
      </c>
      <c r="BL475" s="63" t="e">
        <f>IF(ISNUMBER(INDEX(Данные!$I$1:$IX$303,Данные!$A137,BL$642)),INDEX(Данные!$I$1:$IX$303,Данные!$A137,BL$642)-Данные!$G137-BL$643+IF($F$10="Использовать поправку",BT475,0),#N/A)</f>
        <v>#N/A</v>
      </c>
      <c r="BM475" s="64" t="e">
        <f>IF(ISNUMBER(INDEX(Данные!$I$1:$IX$303,Данные!$A137,BM$642)),INDEX(Данные!$I$1:$IX$303,Данные!$A137,BM$642)-Данные!$H137-BM$643+IF($F$10="Использовать поправку",BU475,0),#N/A)</f>
        <v>#N/A</v>
      </c>
      <c r="BN475" s="62" t="str">
        <f t="shared" si="832"/>
        <v/>
      </c>
      <c r="BO475" s="63" t="e">
        <f>IF(ISNUMBER(INDEX(Данные!$I$1:$IX$303,Данные!$A137,BO$642)),INDEX(Данные!$I$1:$IX$303,Данные!$A137,BO$642)-Данные!$G137-BO$643+IF($F$11="Использовать поправку",BT475,0),#N/A)</f>
        <v>#N/A</v>
      </c>
      <c r="BP475" s="64" t="e">
        <f>IF(ISNUMBER(INDEX(Данные!$I$1:$IX$303,Данные!$A137,BP$642)),INDEX(Данные!$I$1:$IX$303,Данные!$A137,BP$642)-Данные!$H137-BP$643+IF($F$11="Использовать поправку",BU475,0),#N/A)</f>
        <v>#N/A</v>
      </c>
      <c r="BQ475" s="62" t="str">
        <f t="shared" si="833"/>
        <v/>
      </c>
      <c r="BR475" s="63" t="e">
        <f>IF(ISNUMBER(INDEX(Данные!$I$1:$IX$303,Данные!$A137,BR$642)),INDEX(Данные!$I$1:$IX$303,Данные!$A137,BR$642)-Данные!$G137-BR$643+IF($F$12="Использовать поправку",BT475,0),#N/A)</f>
        <v>#N/A</v>
      </c>
      <c r="BS475" s="64" t="e">
        <f>IF(ISNUMBER(INDEX(Данные!$I$1:$IX$303,Данные!$A137,BS$642)),INDEX(Данные!$I$1:$IX$303,Данные!$A137,BS$642)-Данные!$H137-BS$643+IF($F$12="Использовать поправку",BU475,0),#N/A)</f>
        <v>#N/A</v>
      </c>
      <c r="BT475" s="100" t="e">
        <f>INDEX(Данные!$I$1:$IX$303,Данные!$A137,BT$642+8)-INDEX(Данные!$I$1:$IX$303,Данные!$A137,BT$643+8)</f>
        <v>#VALUE!</v>
      </c>
      <c r="BU475" s="101" t="e">
        <f>INDEX(Данные!$I$1:$IX$303,Данные!$A137,BU$642+9)-INDEX(Данные!$I$1:$IX$303,Данные!$A137,BU$643+9)</f>
        <v>#VALUE!</v>
      </c>
    </row>
    <row r="476" spans="7:73" s="88" customFormat="1" x14ac:dyDescent="0.25">
      <c r="G476" s="61">
        <v>67.5</v>
      </c>
      <c r="H476" s="62" t="str">
        <f t="shared" si="834"/>
        <v/>
      </c>
      <c r="I476" s="63" t="e">
        <f>IF(ISNUMBER(INDEX(Данные!$I$1:$IX$303,Данные!$A138,I$642)),INDEX(Данные!$I$1:$IX$303,Данные!$A138,I$642)-Данные!$E138+IF($F$3="Использовать поправку",AL476,0),#N/A)</f>
        <v>#N/A</v>
      </c>
      <c r="J476" s="64" t="e">
        <f>IF(ISNUMBER(INDEX(Данные!$I$1:$IX$303,Данные!$A138,J$642)),INDEX(Данные!$I$1:$IX$303,Данные!$A138,J$642)-Данные!$F138+IF($F$3="Использовать поправку",AM476,0),#N/A)</f>
        <v>#N/A</v>
      </c>
      <c r="K476" s="62" t="str">
        <f t="shared" si="835"/>
        <v/>
      </c>
      <c r="L476" s="63" t="e">
        <f>IF(ISNUMBER(INDEX(Данные!$I$1:$IX$303,Данные!$A138,L$642)),INDEX(Данные!$I$1:$IX$303,Данные!$A138,L$642)-Данные!$E138+IF($F$4="Использовать поправку",AL476,0),#N/A)</f>
        <v>#N/A</v>
      </c>
      <c r="M476" s="64" t="e">
        <f>IF(ISNUMBER(INDEX(Данные!$I$1:$IX$303,Данные!$A138,M$642)),INDEX(Данные!$I$1:$IX$303,Данные!$A138,M$642)-Данные!$F138+IF($F$4="Использовать поправку",AM476,0),#N/A)</f>
        <v>#N/A</v>
      </c>
      <c r="N476" s="62" t="str">
        <f t="shared" si="836"/>
        <v/>
      </c>
      <c r="O476" s="63" t="e">
        <f>IF(ISNUMBER(INDEX(Данные!$I$1:$IX$303,Данные!$A138,O$642)),INDEX(Данные!$I$1:$IX$303,Данные!$A138,O$642)-Данные!$E138+IF($F$5="Использовать поправку",AL476,0),#N/A)</f>
        <v>#N/A</v>
      </c>
      <c r="P476" s="64" t="e">
        <f>IF(ISNUMBER(INDEX(Данные!$I$1:$IX$303,Данные!$A138,P$642)),INDEX(Данные!$I$1:$IX$303,Данные!$A138,P$642)-Данные!$F138+IF($F$5="Использовать поправку",AM476,0),#N/A)</f>
        <v>#N/A</v>
      </c>
      <c r="Q476" s="62" t="str">
        <f t="shared" si="837"/>
        <v/>
      </c>
      <c r="R476" s="63" t="e">
        <f>IF(ISNUMBER(INDEX(Данные!$I$1:$IX$303,Данные!$A138,R$642)),INDEX(Данные!$I$1:$IX$303,Данные!$A138,R$642)-Данные!$E138+IF($F$6="Использовать поправку",AL476,0),#N/A)</f>
        <v>#N/A</v>
      </c>
      <c r="S476" s="64" t="e">
        <f>IF(ISNUMBER(INDEX(Данные!$I$1:$IX$303,Данные!$A138,S$642)),INDEX(Данные!$I$1:$IX$303,Данные!$A138,S$642)-Данные!$F138+IF($F$6="Использовать поправку",AM476,0),#N/A)</f>
        <v>#N/A</v>
      </c>
      <c r="T476" s="62" t="str">
        <f t="shared" si="838"/>
        <v/>
      </c>
      <c r="U476" s="63" t="e">
        <f>IF(ISNUMBER(INDEX(Данные!$I$1:$IX$303,Данные!$A138,U$642)),INDEX(Данные!$I$1:$IX$303,Данные!$A138,U$642)-Данные!$E138+IF($F$7="Использовать поправку",AL476,0),#N/A)</f>
        <v>#N/A</v>
      </c>
      <c r="V476" s="64" t="e">
        <f>IF(ISNUMBER(INDEX(Данные!$I$1:$IX$303,Данные!$A138,V$642)),INDEX(Данные!$I$1:$IX$303,Данные!$A138,V$642)-Данные!$F138+IF($F$7="Использовать поправку",AM476,0),#N/A)</f>
        <v>#N/A</v>
      </c>
      <c r="W476" s="62" t="str">
        <f t="shared" si="839"/>
        <v/>
      </c>
      <c r="X476" s="63" t="e">
        <f>IF(ISNUMBER(INDEX(Данные!$I$1:$IX$303,Данные!$A138,X$642)),INDEX(Данные!$I$1:$IX$303,Данные!$A138,X$642)-Данные!$E138+IF($F$8="Использовать поправку",AL476,0),#N/A)</f>
        <v>#N/A</v>
      </c>
      <c r="Y476" s="64" t="e">
        <f>IF(ISNUMBER(INDEX(Данные!$I$1:$IX$303,Данные!$A138,Y$642)),INDEX(Данные!$I$1:$IX$303,Данные!$A138,Y$642)-Данные!$F138+IF($F$8="Использовать поправку",AM476,0),#N/A)</f>
        <v>#N/A</v>
      </c>
      <c r="Z476" s="62" t="str">
        <f t="shared" si="840"/>
        <v/>
      </c>
      <c r="AA476" s="63" t="e">
        <f>IF(ISNUMBER(INDEX(Данные!$I$1:$IX$303,Данные!$A138,AA$642)),INDEX(Данные!$I$1:$IX$303,Данные!$A138,AA$642)-Данные!$E138+IF($F$9="Использовать поправку",AL476,0),#N/A)</f>
        <v>#N/A</v>
      </c>
      <c r="AB476" s="64" t="e">
        <f>IF(ISNUMBER(INDEX(Данные!$I$1:$IX$303,Данные!$A138,AB$642)),INDEX(Данные!$I$1:$IX$303,Данные!$A138,AB$642)-Данные!$F138+IF($F$9="Использовать поправку",AM476,0),#N/A)</f>
        <v>#N/A</v>
      </c>
      <c r="AC476" s="62" t="str">
        <f t="shared" si="841"/>
        <v/>
      </c>
      <c r="AD476" s="63" t="e">
        <f>IF(ISNUMBER(INDEX(Данные!$I$1:$IX$303,Данные!$A138,AD$642)),INDEX(Данные!$I$1:$IX$303,Данные!$A138,AD$642)-Данные!$E138+IF($F$10="Использовать поправку",AL476,0),#N/A)</f>
        <v>#N/A</v>
      </c>
      <c r="AE476" s="64" t="e">
        <f>IF(ISNUMBER(INDEX(Данные!$I$1:$IX$303,Данные!$A138,AE$642)),INDEX(Данные!$I$1:$IX$303,Данные!$A138,AE$642)-Данные!$F138+IF($F$10="Использовать поправку",AM476,0),#N/A)</f>
        <v>#N/A</v>
      </c>
      <c r="AF476" s="62" t="str">
        <f t="shared" si="842"/>
        <v/>
      </c>
      <c r="AG476" s="63" t="e">
        <f>IF(ISNUMBER(INDEX(Данные!$I$1:$IX$303,Данные!$A138,AG$642)),INDEX(Данные!$I$1:$IX$303,Данные!$A138,AG$642)-Данные!$E138+IF($F$11="Использовать поправку",AL476,0),#N/A)</f>
        <v>#N/A</v>
      </c>
      <c r="AH476" s="64" t="e">
        <f>IF(ISNUMBER(INDEX(Данные!$I$1:$IX$303,Данные!$A138,AH$642)),INDEX(Данные!$I$1:$IX$303,Данные!$A138,AH$642)-Данные!$F138+IF($F$11="Использовать поправку",AM476,0),#N/A)</f>
        <v>#N/A</v>
      </c>
      <c r="AI476" s="62" t="str">
        <f t="shared" si="843"/>
        <v/>
      </c>
      <c r="AJ476" s="63" t="e">
        <f>IF(ISNUMBER(INDEX(Данные!$I$1:$IX$303,Данные!$A138,AJ$642)),INDEX(Данные!$I$1:$IX$303,Данные!$A138,AJ$642)-Данные!$E138+IF($F$12="Использовать поправку",AL476,0),#N/A)</f>
        <v>#N/A</v>
      </c>
      <c r="AK476" s="96" t="e">
        <f>IF(ISNUMBER(INDEX(Данные!$I$1:$IX$303,Данные!$A138,AK$642)),INDEX(Данные!$I$1:$IX$303,Данные!$A138,AK$642)-Данные!$F138+IF($F$12="Использовать поправку",AM476,0),#N/A)</f>
        <v>#N/A</v>
      </c>
      <c r="AL476" s="100" t="e">
        <f>INDEX(Данные!$I$1:$IX$303,Данные!$A138,AL$642+4)-INDEX(Данные!$I$1:$IX$303,Данные!$A138,AL$643+4)</f>
        <v>#VALUE!</v>
      </c>
      <c r="AM476" s="101" t="e">
        <f>INDEX(Данные!$I$1:$IX$303,Данные!$A138,AM$642+5)-INDEX(Данные!$I$1:$IX$303,Данные!$A138,AM$643+5)</f>
        <v>#VALUE!</v>
      </c>
      <c r="AO476" s="61">
        <v>67.5</v>
      </c>
      <c r="AP476" s="62" t="str">
        <f t="shared" si="824"/>
        <v/>
      </c>
      <c r="AQ476" s="63" t="e">
        <f>IF(ISNUMBER(INDEX(Данные!$I$1:$IX$303,Данные!$A138,AQ$642)),INDEX(Данные!$I$1:$IX$303,Данные!$A138,AQ$642)-Данные!$G138-AQ$643+IF($F$3="Использовать поправку",BT476,0),#N/A)</f>
        <v>#N/A</v>
      </c>
      <c r="AR476" s="64" t="e">
        <f>IF(ISNUMBER(INDEX(Данные!$I$1:$IX$303,Данные!$A138,AR$642)),INDEX(Данные!$I$1:$IX$303,Данные!$A138,AR$642)-Данные!$H138-AR$643+IF($F$3="Использовать поправку",BU476,0),#N/A)</f>
        <v>#N/A</v>
      </c>
      <c r="AS476" s="62" t="str">
        <f t="shared" si="825"/>
        <v/>
      </c>
      <c r="AT476" s="63" t="e">
        <f>IF(ISNUMBER(INDEX(Данные!$I$1:$IX$303,Данные!$A138,AT$642)),INDEX(Данные!$I$1:$IX$303,Данные!$A138,AT$642)-Данные!$G138-AT$643+IF($F$4="Использовать поправку",BT476,0),#N/A)</f>
        <v>#N/A</v>
      </c>
      <c r="AU476" s="64" t="e">
        <f>IF(ISNUMBER(INDEX(Данные!$I$1:$IX$303,Данные!$A138,AU$642)),INDEX(Данные!$I$1:$IX$303,Данные!$A138,AU$642)-Данные!$H138-AU$643+IF($F$4="Использовать поправку",BU476,0),#N/A)</f>
        <v>#N/A</v>
      </c>
      <c r="AV476" s="62" t="str">
        <f t="shared" si="826"/>
        <v/>
      </c>
      <c r="AW476" s="63" t="e">
        <f>IF(ISNUMBER(INDEX(Данные!$I$1:$IX$303,Данные!$A138,AW$642)),INDEX(Данные!$I$1:$IX$303,Данные!$A138,AW$642)-Данные!$G138-AW$643+IF($F$5="Использовать поправку",BT476,0),#N/A)</f>
        <v>#N/A</v>
      </c>
      <c r="AX476" s="64" t="e">
        <f>IF(ISNUMBER(INDEX(Данные!$I$1:$IX$303,Данные!$A138,AX$642)),INDEX(Данные!$I$1:$IX$303,Данные!$A138,AX$642)-Данные!$H138-AX$643+IF($F$5="Использовать поправку",BU476,0),#N/A)</f>
        <v>#N/A</v>
      </c>
      <c r="AY476" s="62" t="str">
        <f t="shared" si="827"/>
        <v/>
      </c>
      <c r="AZ476" s="63" t="e">
        <f>IF(ISNUMBER(INDEX(Данные!$I$1:$IX$303,Данные!$A138,AZ$642)),INDEX(Данные!$I$1:$IX$303,Данные!$A138,AZ$642)-Данные!$G138-AZ$643+IF($F$6="Использовать поправку",BT476,0),#N/A)</f>
        <v>#N/A</v>
      </c>
      <c r="BA476" s="64" t="e">
        <f>IF(ISNUMBER(INDEX(Данные!$I$1:$IX$303,Данные!$A138,BA$642)),INDEX(Данные!$I$1:$IX$303,Данные!$A138,BA$642)-Данные!$H138-BA$643+IF($F$6="Использовать поправку",BU476,0),#N/A)</f>
        <v>#N/A</v>
      </c>
      <c r="BB476" s="62" t="str">
        <f t="shared" si="828"/>
        <v/>
      </c>
      <c r="BC476" s="63" t="e">
        <f>IF(ISNUMBER(INDEX(Данные!$I$1:$IX$303,Данные!$A138,BC$642)),INDEX(Данные!$I$1:$IX$303,Данные!$A138,BC$642)-Данные!$G138-BC$643+IF($F$7="Использовать поправку",BT476,0),#N/A)</f>
        <v>#N/A</v>
      </c>
      <c r="BD476" s="64" t="e">
        <f>IF(ISNUMBER(INDEX(Данные!$I$1:$IX$303,Данные!$A138,BD$642)),INDEX(Данные!$I$1:$IX$303,Данные!$A138,BD$642)-Данные!$H138-BD$643+IF($F$7="Использовать поправку",BU476,0),#N/A)</f>
        <v>#N/A</v>
      </c>
      <c r="BE476" s="62" t="str">
        <f t="shared" si="829"/>
        <v/>
      </c>
      <c r="BF476" s="63" t="e">
        <f>IF(ISNUMBER(INDEX(Данные!$I$1:$IX$303,Данные!$A138,BF$642)),INDEX(Данные!$I$1:$IX$303,Данные!$A138,BF$642)-Данные!$G138-BF$643+IF($F$8="Использовать поправку",BT476,0),#N/A)</f>
        <v>#N/A</v>
      </c>
      <c r="BG476" s="64" t="e">
        <f>IF(ISNUMBER(INDEX(Данные!$I$1:$IX$303,Данные!$A138,BG$642)),INDEX(Данные!$I$1:$IX$303,Данные!$A138,BG$642)-Данные!$H138-BG$643+IF($F$8="Использовать поправку",BU476,0),#N/A)</f>
        <v>#N/A</v>
      </c>
      <c r="BH476" s="62" t="str">
        <f t="shared" si="830"/>
        <v/>
      </c>
      <c r="BI476" s="63" t="e">
        <f>IF(ISNUMBER(INDEX(Данные!$I$1:$IX$303,Данные!$A138,BI$642)),INDEX(Данные!$I$1:$IX$303,Данные!$A138,BI$642)-Данные!$G138-BI$643+IF($F$9="Использовать поправку",BT476,0),#N/A)</f>
        <v>#N/A</v>
      </c>
      <c r="BJ476" s="64" t="e">
        <f>IF(ISNUMBER(INDEX(Данные!$I$1:$IX$303,Данные!$A138,BJ$642)),INDEX(Данные!$I$1:$IX$303,Данные!$A138,BJ$642)-Данные!$H138-BJ$643+IF($F$9="Использовать поправку",BU476,0),#N/A)</f>
        <v>#N/A</v>
      </c>
      <c r="BK476" s="62" t="str">
        <f t="shared" si="831"/>
        <v/>
      </c>
      <c r="BL476" s="63" t="e">
        <f>IF(ISNUMBER(INDEX(Данные!$I$1:$IX$303,Данные!$A138,BL$642)),INDEX(Данные!$I$1:$IX$303,Данные!$A138,BL$642)-Данные!$G138-BL$643+IF($F$10="Использовать поправку",BT476,0),#N/A)</f>
        <v>#N/A</v>
      </c>
      <c r="BM476" s="64" t="e">
        <f>IF(ISNUMBER(INDEX(Данные!$I$1:$IX$303,Данные!$A138,BM$642)),INDEX(Данные!$I$1:$IX$303,Данные!$A138,BM$642)-Данные!$H138-BM$643+IF($F$10="Использовать поправку",BU476,0),#N/A)</f>
        <v>#N/A</v>
      </c>
      <c r="BN476" s="62" t="str">
        <f t="shared" si="832"/>
        <v/>
      </c>
      <c r="BO476" s="63" t="e">
        <f>IF(ISNUMBER(INDEX(Данные!$I$1:$IX$303,Данные!$A138,BO$642)),INDEX(Данные!$I$1:$IX$303,Данные!$A138,BO$642)-Данные!$G138-BO$643+IF($F$11="Использовать поправку",BT476,0),#N/A)</f>
        <v>#N/A</v>
      </c>
      <c r="BP476" s="64" t="e">
        <f>IF(ISNUMBER(INDEX(Данные!$I$1:$IX$303,Данные!$A138,BP$642)),INDEX(Данные!$I$1:$IX$303,Данные!$A138,BP$642)-Данные!$H138-BP$643+IF($F$11="Использовать поправку",BU476,0),#N/A)</f>
        <v>#N/A</v>
      </c>
      <c r="BQ476" s="62" t="str">
        <f t="shared" si="833"/>
        <v/>
      </c>
      <c r="BR476" s="63" t="e">
        <f>IF(ISNUMBER(INDEX(Данные!$I$1:$IX$303,Данные!$A138,BR$642)),INDEX(Данные!$I$1:$IX$303,Данные!$A138,BR$642)-Данные!$G138-BR$643+IF($F$12="Использовать поправку",BT476,0),#N/A)</f>
        <v>#N/A</v>
      </c>
      <c r="BS476" s="64" t="e">
        <f>IF(ISNUMBER(INDEX(Данные!$I$1:$IX$303,Данные!$A138,BS$642)),INDEX(Данные!$I$1:$IX$303,Данные!$A138,BS$642)-Данные!$H138-BS$643+IF($F$12="Использовать поправку",BU476,0),#N/A)</f>
        <v>#N/A</v>
      </c>
      <c r="BT476" s="100" t="e">
        <f>INDEX(Данные!$I$1:$IX$303,Данные!$A138,BT$642+8)-INDEX(Данные!$I$1:$IX$303,Данные!$A138,BT$643+8)</f>
        <v>#VALUE!</v>
      </c>
      <c r="BU476" s="101" t="e">
        <f>INDEX(Данные!$I$1:$IX$303,Данные!$A138,BU$642+9)-INDEX(Данные!$I$1:$IX$303,Данные!$A138,BU$643+9)</f>
        <v>#VALUE!</v>
      </c>
    </row>
    <row r="477" spans="7:73" s="88" customFormat="1" x14ac:dyDescent="0.25">
      <c r="G477" s="61">
        <v>68</v>
      </c>
      <c r="H477" s="62" t="str">
        <f t="shared" si="834"/>
        <v/>
      </c>
      <c r="I477" s="63" t="e">
        <f>IF(ISNUMBER(INDEX(Данные!$I$1:$IX$303,Данные!$A139,I$642)),INDEX(Данные!$I$1:$IX$303,Данные!$A139,I$642)-Данные!$E139+IF($F$3="Использовать поправку",AL477,0),#N/A)</f>
        <v>#N/A</v>
      </c>
      <c r="J477" s="64" t="e">
        <f>IF(ISNUMBER(INDEX(Данные!$I$1:$IX$303,Данные!$A139,J$642)),INDEX(Данные!$I$1:$IX$303,Данные!$A139,J$642)-Данные!$F139+IF($F$3="Использовать поправку",AM477,0),#N/A)</f>
        <v>#N/A</v>
      </c>
      <c r="K477" s="62" t="str">
        <f t="shared" si="835"/>
        <v/>
      </c>
      <c r="L477" s="63" t="e">
        <f>IF(ISNUMBER(INDEX(Данные!$I$1:$IX$303,Данные!$A139,L$642)),INDEX(Данные!$I$1:$IX$303,Данные!$A139,L$642)-Данные!$E139+IF($F$4="Использовать поправку",AL477,0),#N/A)</f>
        <v>#N/A</v>
      </c>
      <c r="M477" s="64" t="e">
        <f>IF(ISNUMBER(INDEX(Данные!$I$1:$IX$303,Данные!$A139,M$642)),INDEX(Данные!$I$1:$IX$303,Данные!$A139,M$642)-Данные!$F139+IF($F$4="Использовать поправку",AM477,0),#N/A)</f>
        <v>#N/A</v>
      </c>
      <c r="N477" s="62" t="str">
        <f t="shared" si="836"/>
        <v/>
      </c>
      <c r="O477" s="63" t="e">
        <f>IF(ISNUMBER(INDEX(Данные!$I$1:$IX$303,Данные!$A139,O$642)),INDEX(Данные!$I$1:$IX$303,Данные!$A139,O$642)-Данные!$E139+IF($F$5="Использовать поправку",AL477,0),#N/A)</f>
        <v>#N/A</v>
      </c>
      <c r="P477" s="64" t="e">
        <f>IF(ISNUMBER(INDEX(Данные!$I$1:$IX$303,Данные!$A139,P$642)),INDEX(Данные!$I$1:$IX$303,Данные!$A139,P$642)-Данные!$F139+IF($F$5="Использовать поправку",AM477,0),#N/A)</f>
        <v>#N/A</v>
      </c>
      <c r="Q477" s="62" t="str">
        <f t="shared" si="837"/>
        <v/>
      </c>
      <c r="R477" s="63" t="e">
        <f>IF(ISNUMBER(INDEX(Данные!$I$1:$IX$303,Данные!$A139,R$642)),INDEX(Данные!$I$1:$IX$303,Данные!$A139,R$642)-Данные!$E139+IF($F$6="Использовать поправку",AL477,0),#N/A)</f>
        <v>#N/A</v>
      </c>
      <c r="S477" s="64" t="e">
        <f>IF(ISNUMBER(INDEX(Данные!$I$1:$IX$303,Данные!$A139,S$642)),INDEX(Данные!$I$1:$IX$303,Данные!$A139,S$642)-Данные!$F139+IF($F$6="Использовать поправку",AM477,0),#N/A)</f>
        <v>#N/A</v>
      </c>
      <c r="T477" s="62" t="str">
        <f t="shared" si="838"/>
        <v/>
      </c>
      <c r="U477" s="63" t="e">
        <f>IF(ISNUMBER(INDEX(Данные!$I$1:$IX$303,Данные!$A139,U$642)),INDEX(Данные!$I$1:$IX$303,Данные!$A139,U$642)-Данные!$E139+IF($F$7="Использовать поправку",AL477,0),#N/A)</f>
        <v>#N/A</v>
      </c>
      <c r="V477" s="64" t="e">
        <f>IF(ISNUMBER(INDEX(Данные!$I$1:$IX$303,Данные!$A139,V$642)),INDEX(Данные!$I$1:$IX$303,Данные!$A139,V$642)-Данные!$F139+IF($F$7="Использовать поправку",AM477,0),#N/A)</f>
        <v>#N/A</v>
      </c>
      <c r="W477" s="62" t="str">
        <f t="shared" si="839"/>
        <v/>
      </c>
      <c r="X477" s="63" t="e">
        <f>IF(ISNUMBER(INDEX(Данные!$I$1:$IX$303,Данные!$A139,X$642)),INDEX(Данные!$I$1:$IX$303,Данные!$A139,X$642)-Данные!$E139+IF($F$8="Использовать поправку",AL477,0),#N/A)</f>
        <v>#N/A</v>
      </c>
      <c r="Y477" s="64" t="e">
        <f>IF(ISNUMBER(INDEX(Данные!$I$1:$IX$303,Данные!$A139,Y$642)),INDEX(Данные!$I$1:$IX$303,Данные!$A139,Y$642)-Данные!$F139+IF($F$8="Использовать поправку",AM477,0),#N/A)</f>
        <v>#N/A</v>
      </c>
      <c r="Z477" s="62" t="str">
        <f t="shared" si="840"/>
        <v/>
      </c>
      <c r="AA477" s="63" t="e">
        <f>IF(ISNUMBER(INDEX(Данные!$I$1:$IX$303,Данные!$A139,AA$642)),INDEX(Данные!$I$1:$IX$303,Данные!$A139,AA$642)-Данные!$E139+IF($F$9="Использовать поправку",AL477,0),#N/A)</f>
        <v>#N/A</v>
      </c>
      <c r="AB477" s="64" t="e">
        <f>IF(ISNUMBER(INDEX(Данные!$I$1:$IX$303,Данные!$A139,AB$642)),INDEX(Данные!$I$1:$IX$303,Данные!$A139,AB$642)-Данные!$F139+IF($F$9="Использовать поправку",AM477,0),#N/A)</f>
        <v>#N/A</v>
      </c>
      <c r="AC477" s="62" t="str">
        <f t="shared" si="841"/>
        <v/>
      </c>
      <c r="AD477" s="63" t="e">
        <f>IF(ISNUMBER(INDEX(Данные!$I$1:$IX$303,Данные!$A139,AD$642)),INDEX(Данные!$I$1:$IX$303,Данные!$A139,AD$642)-Данные!$E139+IF($F$10="Использовать поправку",AL477,0),#N/A)</f>
        <v>#N/A</v>
      </c>
      <c r="AE477" s="64" t="e">
        <f>IF(ISNUMBER(INDEX(Данные!$I$1:$IX$303,Данные!$A139,AE$642)),INDEX(Данные!$I$1:$IX$303,Данные!$A139,AE$642)-Данные!$F139+IF($F$10="Использовать поправку",AM477,0),#N/A)</f>
        <v>#N/A</v>
      </c>
      <c r="AF477" s="62" t="str">
        <f t="shared" si="842"/>
        <v/>
      </c>
      <c r="AG477" s="63" t="e">
        <f>IF(ISNUMBER(INDEX(Данные!$I$1:$IX$303,Данные!$A139,AG$642)),INDEX(Данные!$I$1:$IX$303,Данные!$A139,AG$642)-Данные!$E139+IF($F$11="Использовать поправку",AL477,0),#N/A)</f>
        <v>#N/A</v>
      </c>
      <c r="AH477" s="64" t="e">
        <f>IF(ISNUMBER(INDEX(Данные!$I$1:$IX$303,Данные!$A139,AH$642)),INDEX(Данные!$I$1:$IX$303,Данные!$A139,AH$642)-Данные!$F139+IF($F$11="Использовать поправку",AM477,0),#N/A)</f>
        <v>#N/A</v>
      </c>
      <c r="AI477" s="62" t="str">
        <f t="shared" si="843"/>
        <v/>
      </c>
      <c r="AJ477" s="63" t="e">
        <f>IF(ISNUMBER(INDEX(Данные!$I$1:$IX$303,Данные!$A139,AJ$642)),INDEX(Данные!$I$1:$IX$303,Данные!$A139,AJ$642)-Данные!$E139+IF($F$12="Использовать поправку",AL477,0),#N/A)</f>
        <v>#N/A</v>
      </c>
      <c r="AK477" s="96" t="e">
        <f>IF(ISNUMBER(INDEX(Данные!$I$1:$IX$303,Данные!$A139,AK$642)),INDEX(Данные!$I$1:$IX$303,Данные!$A139,AK$642)-Данные!$F139+IF($F$12="Использовать поправку",AM477,0),#N/A)</f>
        <v>#N/A</v>
      </c>
      <c r="AL477" s="100" t="e">
        <f>INDEX(Данные!$I$1:$IX$303,Данные!$A139,AL$642+4)-INDEX(Данные!$I$1:$IX$303,Данные!$A139,AL$643+4)</f>
        <v>#VALUE!</v>
      </c>
      <c r="AM477" s="101" t="e">
        <f>INDEX(Данные!$I$1:$IX$303,Данные!$A139,AM$642+5)-INDEX(Данные!$I$1:$IX$303,Данные!$A139,AM$643+5)</f>
        <v>#VALUE!</v>
      </c>
      <c r="AO477" s="61">
        <v>68</v>
      </c>
      <c r="AP477" s="62" t="str">
        <f t="shared" si="824"/>
        <v/>
      </c>
      <c r="AQ477" s="63" t="e">
        <f>IF(ISNUMBER(INDEX(Данные!$I$1:$IX$303,Данные!$A139,AQ$642)),INDEX(Данные!$I$1:$IX$303,Данные!$A139,AQ$642)-Данные!$G139-AQ$643+IF($F$3="Использовать поправку",BT477,0),#N/A)</f>
        <v>#N/A</v>
      </c>
      <c r="AR477" s="64" t="e">
        <f>IF(ISNUMBER(INDEX(Данные!$I$1:$IX$303,Данные!$A139,AR$642)),INDEX(Данные!$I$1:$IX$303,Данные!$A139,AR$642)-Данные!$H139-AR$643+IF($F$3="Использовать поправку",BU477,0),#N/A)</f>
        <v>#N/A</v>
      </c>
      <c r="AS477" s="62" t="str">
        <f t="shared" si="825"/>
        <v/>
      </c>
      <c r="AT477" s="63" t="e">
        <f>IF(ISNUMBER(INDEX(Данные!$I$1:$IX$303,Данные!$A139,AT$642)),INDEX(Данные!$I$1:$IX$303,Данные!$A139,AT$642)-Данные!$G139-AT$643+IF($F$4="Использовать поправку",BT477,0),#N/A)</f>
        <v>#N/A</v>
      </c>
      <c r="AU477" s="64" t="e">
        <f>IF(ISNUMBER(INDEX(Данные!$I$1:$IX$303,Данные!$A139,AU$642)),INDEX(Данные!$I$1:$IX$303,Данные!$A139,AU$642)-Данные!$H139-AU$643+IF($F$4="Использовать поправку",BU477,0),#N/A)</f>
        <v>#N/A</v>
      </c>
      <c r="AV477" s="62" t="str">
        <f t="shared" si="826"/>
        <v/>
      </c>
      <c r="AW477" s="63" t="e">
        <f>IF(ISNUMBER(INDEX(Данные!$I$1:$IX$303,Данные!$A139,AW$642)),INDEX(Данные!$I$1:$IX$303,Данные!$A139,AW$642)-Данные!$G139-AW$643+IF($F$5="Использовать поправку",BT477,0),#N/A)</f>
        <v>#N/A</v>
      </c>
      <c r="AX477" s="64" t="e">
        <f>IF(ISNUMBER(INDEX(Данные!$I$1:$IX$303,Данные!$A139,AX$642)),INDEX(Данные!$I$1:$IX$303,Данные!$A139,AX$642)-Данные!$H139-AX$643+IF($F$5="Использовать поправку",BU477,0),#N/A)</f>
        <v>#N/A</v>
      </c>
      <c r="AY477" s="62" t="str">
        <f t="shared" si="827"/>
        <v/>
      </c>
      <c r="AZ477" s="63" t="e">
        <f>IF(ISNUMBER(INDEX(Данные!$I$1:$IX$303,Данные!$A139,AZ$642)),INDEX(Данные!$I$1:$IX$303,Данные!$A139,AZ$642)-Данные!$G139-AZ$643+IF($F$6="Использовать поправку",BT477,0),#N/A)</f>
        <v>#N/A</v>
      </c>
      <c r="BA477" s="64" t="e">
        <f>IF(ISNUMBER(INDEX(Данные!$I$1:$IX$303,Данные!$A139,BA$642)),INDEX(Данные!$I$1:$IX$303,Данные!$A139,BA$642)-Данные!$H139-BA$643+IF($F$6="Использовать поправку",BU477,0),#N/A)</f>
        <v>#N/A</v>
      </c>
      <c r="BB477" s="62" t="str">
        <f t="shared" si="828"/>
        <v/>
      </c>
      <c r="BC477" s="63" t="e">
        <f>IF(ISNUMBER(INDEX(Данные!$I$1:$IX$303,Данные!$A139,BC$642)),INDEX(Данные!$I$1:$IX$303,Данные!$A139,BC$642)-Данные!$G139-BC$643+IF($F$7="Использовать поправку",BT477,0),#N/A)</f>
        <v>#N/A</v>
      </c>
      <c r="BD477" s="64" t="e">
        <f>IF(ISNUMBER(INDEX(Данные!$I$1:$IX$303,Данные!$A139,BD$642)),INDEX(Данные!$I$1:$IX$303,Данные!$A139,BD$642)-Данные!$H139-BD$643+IF($F$7="Использовать поправку",BU477,0),#N/A)</f>
        <v>#N/A</v>
      </c>
      <c r="BE477" s="62" t="str">
        <f t="shared" si="829"/>
        <v/>
      </c>
      <c r="BF477" s="63" t="e">
        <f>IF(ISNUMBER(INDEX(Данные!$I$1:$IX$303,Данные!$A139,BF$642)),INDEX(Данные!$I$1:$IX$303,Данные!$A139,BF$642)-Данные!$G139-BF$643+IF($F$8="Использовать поправку",BT477,0),#N/A)</f>
        <v>#N/A</v>
      </c>
      <c r="BG477" s="64" t="e">
        <f>IF(ISNUMBER(INDEX(Данные!$I$1:$IX$303,Данные!$A139,BG$642)),INDEX(Данные!$I$1:$IX$303,Данные!$A139,BG$642)-Данные!$H139-BG$643+IF($F$8="Использовать поправку",BU477,0),#N/A)</f>
        <v>#N/A</v>
      </c>
      <c r="BH477" s="62" t="str">
        <f t="shared" si="830"/>
        <v/>
      </c>
      <c r="BI477" s="63" t="e">
        <f>IF(ISNUMBER(INDEX(Данные!$I$1:$IX$303,Данные!$A139,BI$642)),INDEX(Данные!$I$1:$IX$303,Данные!$A139,BI$642)-Данные!$G139-BI$643+IF($F$9="Использовать поправку",BT477,0),#N/A)</f>
        <v>#N/A</v>
      </c>
      <c r="BJ477" s="64" t="e">
        <f>IF(ISNUMBER(INDEX(Данные!$I$1:$IX$303,Данные!$A139,BJ$642)),INDEX(Данные!$I$1:$IX$303,Данные!$A139,BJ$642)-Данные!$H139-BJ$643+IF($F$9="Использовать поправку",BU477,0),#N/A)</f>
        <v>#N/A</v>
      </c>
      <c r="BK477" s="62" t="str">
        <f t="shared" si="831"/>
        <v/>
      </c>
      <c r="BL477" s="63" t="e">
        <f>IF(ISNUMBER(INDEX(Данные!$I$1:$IX$303,Данные!$A139,BL$642)),INDEX(Данные!$I$1:$IX$303,Данные!$A139,BL$642)-Данные!$G139-BL$643+IF($F$10="Использовать поправку",BT477,0),#N/A)</f>
        <v>#N/A</v>
      </c>
      <c r="BM477" s="64" t="e">
        <f>IF(ISNUMBER(INDEX(Данные!$I$1:$IX$303,Данные!$A139,BM$642)),INDEX(Данные!$I$1:$IX$303,Данные!$A139,BM$642)-Данные!$H139-BM$643+IF($F$10="Использовать поправку",BU477,0),#N/A)</f>
        <v>#N/A</v>
      </c>
      <c r="BN477" s="62" t="str">
        <f t="shared" si="832"/>
        <v/>
      </c>
      <c r="BO477" s="63" t="e">
        <f>IF(ISNUMBER(INDEX(Данные!$I$1:$IX$303,Данные!$A139,BO$642)),INDEX(Данные!$I$1:$IX$303,Данные!$A139,BO$642)-Данные!$G139-BO$643+IF($F$11="Использовать поправку",BT477,0),#N/A)</f>
        <v>#N/A</v>
      </c>
      <c r="BP477" s="64" t="e">
        <f>IF(ISNUMBER(INDEX(Данные!$I$1:$IX$303,Данные!$A139,BP$642)),INDEX(Данные!$I$1:$IX$303,Данные!$A139,BP$642)-Данные!$H139-BP$643+IF($F$11="Использовать поправку",BU477,0),#N/A)</f>
        <v>#N/A</v>
      </c>
      <c r="BQ477" s="62" t="str">
        <f t="shared" si="833"/>
        <v/>
      </c>
      <c r="BR477" s="63" t="e">
        <f>IF(ISNUMBER(INDEX(Данные!$I$1:$IX$303,Данные!$A139,BR$642)),INDEX(Данные!$I$1:$IX$303,Данные!$A139,BR$642)-Данные!$G139-BR$643+IF($F$12="Использовать поправку",BT477,0),#N/A)</f>
        <v>#N/A</v>
      </c>
      <c r="BS477" s="64" t="e">
        <f>IF(ISNUMBER(INDEX(Данные!$I$1:$IX$303,Данные!$A139,BS$642)),INDEX(Данные!$I$1:$IX$303,Данные!$A139,BS$642)-Данные!$H139-BS$643+IF($F$12="Использовать поправку",BU477,0),#N/A)</f>
        <v>#N/A</v>
      </c>
      <c r="BT477" s="100" t="e">
        <f>INDEX(Данные!$I$1:$IX$303,Данные!$A139,BT$642+8)-INDEX(Данные!$I$1:$IX$303,Данные!$A139,BT$643+8)</f>
        <v>#VALUE!</v>
      </c>
      <c r="BU477" s="101" t="e">
        <f>INDEX(Данные!$I$1:$IX$303,Данные!$A139,BU$642+9)-INDEX(Данные!$I$1:$IX$303,Данные!$A139,BU$643+9)</f>
        <v>#VALUE!</v>
      </c>
    </row>
    <row r="478" spans="7:73" s="88" customFormat="1" x14ac:dyDescent="0.25">
      <c r="G478" s="61">
        <v>68.5</v>
      </c>
      <c r="H478" s="62" t="str">
        <f t="shared" si="834"/>
        <v/>
      </c>
      <c r="I478" s="63" t="e">
        <f>IF(ISNUMBER(INDEX(Данные!$I$1:$IX$303,Данные!$A140,I$642)),INDEX(Данные!$I$1:$IX$303,Данные!$A140,I$642)-Данные!$E140+IF($F$3="Использовать поправку",AL478,0),#N/A)</f>
        <v>#N/A</v>
      </c>
      <c r="J478" s="64" t="e">
        <f>IF(ISNUMBER(INDEX(Данные!$I$1:$IX$303,Данные!$A140,J$642)),INDEX(Данные!$I$1:$IX$303,Данные!$A140,J$642)-Данные!$F140+IF($F$3="Использовать поправку",AM478,0),#N/A)</f>
        <v>#N/A</v>
      </c>
      <c r="K478" s="62" t="str">
        <f t="shared" si="835"/>
        <v/>
      </c>
      <c r="L478" s="63" t="e">
        <f>IF(ISNUMBER(INDEX(Данные!$I$1:$IX$303,Данные!$A140,L$642)),INDEX(Данные!$I$1:$IX$303,Данные!$A140,L$642)-Данные!$E140+IF($F$4="Использовать поправку",AL478,0),#N/A)</f>
        <v>#N/A</v>
      </c>
      <c r="M478" s="64" t="e">
        <f>IF(ISNUMBER(INDEX(Данные!$I$1:$IX$303,Данные!$A140,M$642)),INDEX(Данные!$I$1:$IX$303,Данные!$A140,M$642)-Данные!$F140+IF($F$4="Использовать поправку",AM478,0),#N/A)</f>
        <v>#N/A</v>
      </c>
      <c r="N478" s="62" t="str">
        <f t="shared" si="836"/>
        <v/>
      </c>
      <c r="O478" s="63" t="e">
        <f>IF(ISNUMBER(INDEX(Данные!$I$1:$IX$303,Данные!$A140,O$642)),INDEX(Данные!$I$1:$IX$303,Данные!$A140,O$642)-Данные!$E140+IF($F$5="Использовать поправку",AL478,0),#N/A)</f>
        <v>#N/A</v>
      </c>
      <c r="P478" s="64" t="e">
        <f>IF(ISNUMBER(INDEX(Данные!$I$1:$IX$303,Данные!$A140,P$642)),INDEX(Данные!$I$1:$IX$303,Данные!$A140,P$642)-Данные!$F140+IF($F$5="Использовать поправку",AM478,0),#N/A)</f>
        <v>#N/A</v>
      </c>
      <c r="Q478" s="62" t="str">
        <f t="shared" si="837"/>
        <v/>
      </c>
      <c r="R478" s="63" t="e">
        <f>IF(ISNUMBER(INDEX(Данные!$I$1:$IX$303,Данные!$A140,R$642)),INDEX(Данные!$I$1:$IX$303,Данные!$A140,R$642)-Данные!$E140+IF($F$6="Использовать поправку",AL478,0),#N/A)</f>
        <v>#N/A</v>
      </c>
      <c r="S478" s="64" t="e">
        <f>IF(ISNUMBER(INDEX(Данные!$I$1:$IX$303,Данные!$A140,S$642)),INDEX(Данные!$I$1:$IX$303,Данные!$A140,S$642)-Данные!$F140+IF($F$6="Использовать поправку",AM478,0),#N/A)</f>
        <v>#N/A</v>
      </c>
      <c r="T478" s="62" t="str">
        <f t="shared" si="838"/>
        <v/>
      </c>
      <c r="U478" s="63" t="e">
        <f>IF(ISNUMBER(INDEX(Данные!$I$1:$IX$303,Данные!$A140,U$642)),INDEX(Данные!$I$1:$IX$303,Данные!$A140,U$642)-Данные!$E140+IF($F$7="Использовать поправку",AL478,0),#N/A)</f>
        <v>#N/A</v>
      </c>
      <c r="V478" s="64" t="e">
        <f>IF(ISNUMBER(INDEX(Данные!$I$1:$IX$303,Данные!$A140,V$642)),INDEX(Данные!$I$1:$IX$303,Данные!$A140,V$642)-Данные!$F140+IF($F$7="Использовать поправку",AM478,0),#N/A)</f>
        <v>#N/A</v>
      </c>
      <c r="W478" s="62" t="str">
        <f t="shared" si="839"/>
        <v/>
      </c>
      <c r="X478" s="63" t="e">
        <f>IF(ISNUMBER(INDEX(Данные!$I$1:$IX$303,Данные!$A140,X$642)),INDEX(Данные!$I$1:$IX$303,Данные!$A140,X$642)-Данные!$E140+IF($F$8="Использовать поправку",AL478,0),#N/A)</f>
        <v>#N/A</v>
      </c>
      <c r="Y478" s="64" t="e">
        <f>IF(ISNUMBER(INDEX(Данные!$I$1:$IX$303,Данные!$A140,Y$642)),INDEX(Данные!$I$1:$IX$303,Данные!$A140,Y$642)-Данные!$F140+IF($F$8="Использовать поправку",AM478,0),#N/A)</f>
        <v>#N/A</v>
      </c>
      <c r="Z478" s="62" t="str">
        <f t="shared" si="840"/>
        <v/>
      </c>
      <c r="AA478" s="63" t="e">
        <f>IF(ISNUMBER(INDEX(Данные!$I$1:$IX$303,Данные!$A140,AA$642)),INDEX(Данные!$I$1:$IX$303,Данные!$A140,AA$642)-Данные!$E140+IF($F$9="Использовать поправку",AL478,0),#N/A)</f>
        <v>#N/A</v>
      </c>
      <c r="AB478" s="64" t="e">
        <f>IF(ISNUMBER(INDEX(Данные!$I$1:$IX$303,Данные!$A140,AB$642)),INDEX(Данные!$I$1:$IX$303,Данные!$A140,AB$642)-Данные!$F140+IF($F$9="Использовать поправку",AM478,0),#N/A)</f>
        <v>#N/A</v>
      </c>
      <c r="AC478" s="62" t="str">
        <f t="shared" si="841"/>
        <v/>
      </c>
      <c r="AD478" s="63" t="e">
        <f>IF(ISNUMBER(INDEX(Данные!$I$1:$IX$303,Данные!$A140,AD$642)),INDEX(Данные!$I$1:$IX$303,Данные!$A140,AD$642)-Данные!$E140+IF($F$10="Использовать поправку",AL478,0),#N/A)</f>
        <v>#N/A</v>
      </c>
      <c r="AE478" s="64" t="e">
        <f>IF(ISNUMBER(INDEX(Данные!$I$1:$IX$303,Данные!$A140,AE$642)),INDEX(Данные!$I$1:$IX$303,Данные!$A140,AE$642)-Данные!$F140+IF($F$10="Использовать поправку",AM478,0),#N/A)</f>
        <v>#N/A</v>
      </c>
      <c r="AF478" s="62" t="str">
        <f t="shared" si="842"/>
        <v/>
      </c>
      <c r="AG478" s="63" t="e">
        <f>IF(ISNUMBER(INDEX(Данные!$I$1:$IX$303,Данные!$A140,AG$642)),INDEX(Данные!$I$1:$IX$303,Данные!$A140,AG$642)-Данные!$E140+IF($F$11="Использовать поправку",AL478,0),#N/A)</f>
        <v>#N/A</v>
      </c>
      <c r="AH478" s="64" t="e">
        <f>IF(ISNUMBER(INDEX(Данные!$I$1:$IX$303,Данные!$A140,AH$642)),INDEX(Данные!$I$1:$IX$303,Данные!$A140,AH$642)-Данные!$F140+IF($F$11="Использовать поправку",AM478,0),#N/A)</f>
        <v>#N/A</v>
      </c>
      <c r="AI478" s="62" t="str">
        <f t="shared" si="843"/>
        <v/>
      </c>
      <c r="AJ478" s="63" t="e">
        <f>IF(ISNUMBER(INDEX(Данные!$I$1:$IX$303,Данные!$A140,AJ$642)),INDEX(Данные!$I$1:$IX$303,Данные!$A140,AJ$642)-Данные!$E140+IF($F$12="Использовать поправку",AL478,0),#N/A)</f>
        <v>#N/A</v>
      </c>
      <c r="AK478" s="96" t="e">
        <f>IF(ISNUMBER(INDEX(Данные!$I$1:$IX$303,Данные!$A140,AK$642)),INDEX(Данные!$I$1:$IX$303,Данные!$A140,AK$642)-Данные!$F140+IF($F$12="Использовать поправку",AM478,0),#N/A)</f>
        <v>#N/A</v>
      </c>
      <c r="AL478" s="100" t="e">
        <f>INDEX(Данные!$I$1:$IX$303,Данные!$A140,AL$642+4)-INDEX(Данные!$I$1:$IX$303,Данные!$A140,AL$643+4)</f>
        <v>#VALUE!</v>
      </c>
      <c r="AM478" s="101" t="e">
        <f>INDEX(Данные!$I$1:$IX$303,Данные!$A140,AM$642+5)-INDEX(Данные!$I$1:$IX$303,Данные!$A140,AM$643+5)</f>
        <v>#VALUE!</v>
      </c>
      <c r="AO478" s="61">
        <v>68.5</v>
      </c>
      <c r="AP478" s="62" t="str">
        <f t="shared" si="824"/>
        <v/>
      </c>
      <c r="AQ478" s="63" t="e">
        <f>IF(ISNUMBER(INDEX(Данные!$I$1:$IX$303,Данные!$A140,AQ$642)),INDEX(Данные!$I$1:$IX$303,Данные!$A140,AQ$642)-Данные!$G140-AQ$643+IF($F$3="Использовать поправку",BT478,0),#N/A)</f>
        <v>#N/A</v>
      </c>
      <c r="AR478" s="64" t="e">
        <f>IF(ISNUMBER(INDEX(Данные!$I$1:$IX$303,Данные!$A140,AR$642)),INDEX(Данные!$I$1:$IX$303,Данные!$A140,AR$642)-Данные!$H140-AR$643+IF($F$3="Использовать поправку",BU478,0),#N/A)</f>
        <v>#N/A</v>
      </c>
      <c r="AS478" s="62" t="str">
        <f t="shared" si="825"/>
        <v/>
      </c>
      <c r="AT478" s="63" t="e">
        <f>IF(ISNUMBER(INDEX(Данные!$I$1:$IX$303,Данные!$A140,AT$642)),INDEX(Данные!$I$1:$IX$303,Данные!$A140,AT$642)-Данные!$G140-AT$643+IF($F$4="Использовать поправку",BT478,0),#N/A)</f>
        <v>#N/A</v>
      </c>
      <c r="AU478" s="64" t="e">
        <f>IF(ISNUMBER(INDEX(Данные!$I$1:$IX$303,Данные!$A140,AU$642)),INDEX(Данные!$I$1:$IX$303,Данные!$A140,AU$642)-Данные!$H140-AU$643+IF($F$4="Использовать поправку",BU478,0),#N/A)</f>
        <v>#N/A</v>
      </c>
      <c r="AV478" s="62" t="str">
        <f t="shared" si="826"/>
        <v/>
      </c>
      <c r="AW478" s="63" t="e">
        <f>IF(ISNUMBER(INDEX(Данные!$I$1:$IX$303,Данные!$A140,AW$642)),INDEX(Данные!$I$1:$IX$303,Данные!$A140,AW$642)-Данные!$G140-AW$643+IF($F$5="Использовать поправку",BT478,0),#N/A)</f>
        <v>#N/A</v>
      </c>
      <c r="AX478" s="64" t="e">
        <f>IF(ISNUMBER(INDEX(Данные!$I$1:$IX$303,Данные!$A140,AX$642)),INDEX(Данные!$I$1:$IX$303,Данные!$A140,AX$642)-Данные!$H140-AX$643+IF($F$5="Использовать поправку",BU478,0),#N/A)</f>
        <v>#N/A</v>
      </c>
      <c r="AY478" s="62" t="str">
        <f t="shared" si="827"/>
        <v/>
      </c>
      <c r="AZ478" s="63" t="e">
        <f>IF(ISNUMBER(INDEX(Данные!$I$1:$IX$303,Данные!$A140,AZ$642)),INDEX(Данные!$I$1:$IX$303,Данные!$A140,AZ$642)-Данные!$G140-AZ$643+IF($F$6="Использовать поправку",BT478,0),#N/A)</f>
        <v>#N/A</v>
      </c>
      <c r="BA478" s="64" t="e">
        <f>IF(ISNUMBER(INDEX(Данные!$I$1:$IX$303,Данные!$A140,BA$642)),INDEX(Данные!$I$1:$IX$303,Данные!$A140,BA$642)-Данные!$H140-BA$643+IF($F$6="Использовать поправку",BU478,0),#N/A)</f>
        <v>#N/A</v>
      </c>
      <c r="BB478" s="62" t="str">
        <f t="shared" si="828"/>
        <v/>
      </c>
      <c r="BC478" s="63" t="e">
        <f>IF(ISNUMBER(INDEX(Данные!$I$1:$IX$303,Данные!$A140,BC$642)),INDEX(Данные!$I$1:$IX$303,Данные!$A140,BC$642)-Данные!$G140-BC$643+IF($F$7="Использовать поправку",BT478,0),#N/A)</f>
        <v>#N/A</v>
      </c>
      <c r="BD478" s="64" t="e">
        <f>IF(ISNUMBER(INDEX(Данные!$I$1:$IX$303,Данные!$A140,BD$642)),INDEX(Данные!$I$1:$IX$303,Данные!$A140,BD$642)-Данные!$H140-BD$643+IF($F$7="Использовать поправку",BU478,0),#N/A)</f>
        <v>#N/A</v>
      </c>
      <c r="BE478" s="62" t="str">
        <f t="shared" si="829"/>
        <v/>
      </c>
      <c r="BF478" s="63" t="e">
        <f>IF(ISNUMBER(INDEX(Данные!$I$1:$IX$303,Данные!$A140,BF$642)),INDEX(Данные!$I$1:$IX$303,Данные!$A140,BF$642)-Данные!$G140-BF$643+IF($F$8="Использовать поправку",BT478,0),#N/A)</f>
        <v>#N/A</v>
      </c>
      <c r="BG478" s="64" t="e">
        <f>IF(ISNUMBER(INDEX(Данные!$I$1:$IX$303,Данные!$A140,BG$642)),INDEX(Данные!$I$1:$IX$303,Данные!$A140,BG$642)-Данные!$H140-BG$643+IF($F$8="Использовать поправку",BU478,0),#N/A)</f>
        <v>#N/A</v>
      </c>
      <c r="BH478" s="62" t="str">
        <f t="shared" si="830"/>
        <v/>
      </c>
      <c r="BI478" s="63" t="e">
        <f>IF(ISNUMBER(INDEX(Данные!$I$1:$IX$303,Данные!$A140,BI$642)),INDEX(Данные!$I$1:$IX$303,Данные!$A140,BI$642)-Данные!$G140-BI$643+IF($F$9="Использовать поправку",BT478,0),#N/A)</f>
        <v>#N/A</v>
      </c>
      <c r="BJ478" s="64" t="e">
        <f>IF(ISNUMBER(INDEX(Данные!$I$1:$IX$303,Данные!$A140,BJ$642)),INDEX(Данные!$I$1:$IX$303,Данные!$A140,BJ$642)-Данные!$H140-BJ$643+IF($F$9="Использовать поправку",BU478,0),#N/A)</f>
        <v>#N/A</v>
      </c>
      <c r="BK478" s="62" t="str">
        <f t="shared" si="831"/>
        <v/>
      </c>
      <c r="BL478" s="63" t="e">
        <f>IF(ISNUMBER(INDEX(Данные!$I$1:$IX$303,Данные!$A140,BL$642)),INDEX(Данные!$I$1:$IX$303,Данные!$A140,BL$642)-Данные!$G140-BL$643+IF($F$10="Использовать поправку",BT478,0),#N/A)</f>
        <v>#N/A</v>
      </c>
      <c r="BM478" s="64" t="e">
        <f>IF(ISNUMBER(INDEX(Данные!$I$1:$IX$303,Данные!$A140,BM$642)),INDEX(Данные!$I$1:$IX$303,Данные!$A140,BM$642)-Данные!$H140-BM$643+IF($F$10="Использовать поправку",BU478,0),#N/A)</f>
        <v>#N/A</v>
      </c>
      <c r="BN478" s="62" t="str">
        <f t="shared" si="832"/>
        <v/>
      </c>
      <c r="BO478" s="63" t="e">
        <f>IF(ISNUMBER(INDEX(Данные!$I$1:$IX$303,Данные!$A140,BO$642)),INDEX(Данные!$I$1:$IX$303,Данные!$A140,BO$642)-Данные!$G140-BO$643+IF($F$11="Использовать поправку",BT478,0),#N/A)</f>
        <v>#N/A</v>
      </c>
      <c r="BP478" s="64" t="e">
        <f>IF(ISNUMBER(INDEX(Данные!$I$1:$IX$303,Данные!$A140,BP$642)),INDEX(Данные!$I$1:$IX$303,Данные!$A140,BP$642)-Данные!$H140-BP$643+IF($F$11="Использовать поправку",BU478,0),#N/A)</f>
        <v>#N/A</v>
      </c>
      <c r="BQ478" s="62" t="str">
        <f t="shared" si="833"/>
        <v/>
      </c>
      <c r="BR478" s="63" t="e">
        <f>IF(ISNUMBER(INDEX(Данные!$I$1:$IX$303,Данные!$A140,BR$642)),INDEX(Данные!$I$1:$IX$303,Данные!$A140,BR$642)-Данные!$G140-BR$643+IF($F$12="Использовать поправку",BT478,0),#N/A)</f>
        <v>#N/A</v>
      </c>
      <c r="BS478" s="64" t="e">
        <f>IF(ISNUMBER(INDEX(Данные!$I$1:$IX$303,Данные!$A140,BS$642)),INDEX(Данные!$I$1:$IX$303,Данные!$A140,BS$642)-Данные!$H140-BS$643+IF($F$12="Использовать поправку",BU478,0),#N/A)</f>
        <v>#N/A</v>
      </c>
      <c r="BT478" s="100" t="e">
        <f>INDEX(Данные!$I$1:$IX$303,Данные!$A140,BT$642+8)-INDEX(Данные!$I$1:$IX$303,Данные!$A140,BT$643+8)</f>
        <v>#VALUE!</v>
      </c>
      <c r="BU478" s="101" t="e">
        <f>INDEX(Данные!$I$1:$IX$303,Данные!$A140,BU$642+9)-INDEX(Данные!$I$1:$IX$303,Данные!$A140,BU$643+9)</f>
        <v>#VALUE!</v>
      </c>
    </row>
    <row r="479" spans="7:73" s="88" customFormat="1" x14ac:dyDescent="0.25">
      <c r="G479" s="61">
        <v>69</v>
      </c>
      <c r="H479" s="62" t="str">
        <f t="shared" si="834"/>
        <v/>
      </c>
      <c r="I479" s="63" t="e">
        <f>IF(ISNUMBER(INDEX(Данные!$I$1:$IX$303,Данные!$A141,I$642)),INDEX(Данные!$I$1:$IX$303,Данные!$A141,I$642)-Данные!$E141+IF($F$3="Использовать поправку",AL479,0),#N/A)</f>
        <v>#N/A</v>
      </c>
      <c r="J479" s="64" t="e">
        <f>IF(ISNUMBER(INDEX(Данные!$I$1:$IX$303,Данные!$A141,J$642)),INDEX(Данные!$I$1:$IX$303,Данные!$A141,J$642)-Данные!$F141+IF($F$3="Использовать поправку",AM479,0),#N/A)</f>
        <v>#N/A</v>
      </c>
      <c r="K479" s="62" t="str">
        <f t="shared" si="835"/>
        <v/>
      </c>
      <c r="L479" s="63" t="e">
        <f>IF(ISNUMBER(INDEX(Данные!$I$1:$IX$303,Данные!$A141,L$642)),INDEX(Данные!$I$1:$IX$303,Данные!$A141,L$642)-Данные!$E141+IF($F$4="Использовать поправку",AL479,0),#N/A)</f>
        <v>#N/A</v>
      </c>
      <c r="M479" s="64" t="e">
        <f>IF(ISNUMBER(INDEX(Данные!$I$1:$IX$303,Данные!$A141,M$642)),INDEX(Данные!$I$1:$IX$303,Данные!$A141,M$642)-Данные!$F141+IF($F$4="Использовать поправку",AM479,0),#N/A)</f>
        <v>#N/A</v>
      </c>
      <c r="N479" s="62" t="str">
        <f t="shared" si="836"/>
        <v/>
      </c>
      <c r="O479" s="63" t="e">
        <f>IF(ISNUMBER(INDEX(Данные!$I$1:$IX$303,Данные!$A141,O$642)),INDEX(Данные!$I$1:$IX$303,Данные!$A141,O$642)-Данные!$E141+IF($F$5="Использовать поправку",AL479,0),#N/A)</f>
        <v>#N/A</v>
      </c>
      <c r="P479" s="64" t="e">
        <f>IF(ISNUMBER(INDEX(Данные!$I$1:$IX$303,Данные!$A141,P$642)),INDEX(Данные!$I$1:$IX$303,Данные!$A141,P$642)-Данные!$F141+IF($F$5="Использовать поправку",AM479,0),#N/A)</f>
        <v>#N/A</v>
      </c>
      <c r="Q479" s="62" t="str">
        <f t="shared" si="837"/>
        <v/>
      </c>
      <c r="R479" s="63" t="e">
        <f>IF(ISNUMBER(INDEX(Данные!$I$1:$IX$303,Данные!$A141,R$642)),INDEX(Данные!$I$1:$IX$303,Данные!$A141,R$642)-Данные!$E141+IF($F$6="Использовать поправку",AL479,0),#N/A)</f>
        <v>#N/A</v>
      </c>
      <c r="S479" s="64" t="e">
        <f>IF(ISNUMBER(INDEX(Данные!$I$1:$IX$303,Данные!$A141,S$642)),INDEX(Данные!$I$1:$IX$303,Данные!$A141,S$642)-Данные!$F141+IF($F$6="Использовать поправку",AM479,0),#N/A)</f>
        <v>#N/A</v>
      </c>
      <c r="T479" s="62" t="str">
        <f t="shared" si="838"/>
        <v/>
      </c>
      <c r="U479" s="63" t="e">
        <f>IF(ISNUMBER(INDEX(Данные!$I$1:$IX$303,Данные!$A141,U$642)),INDEX(Данные!$I$1:$IX$303,Данные!$A141,U$642)-Данные!$E141+IF($F$7="Использовать поправку",AL479,0),#N/A)</f>
        <v>#N/A</v>
      </c>
      <c r="V479" s="64" t="e">
        <f>IF(ISNUMBER(INDEX(Данные!$I$1:$IX$303,Данные!$A141,V$642)),INDEX(Данные!$I$1:$IX$303,Данные!$A141,V$642)-Данные!$F141+IF($F$7="Использовать поправку",AM479,0),#N/A)</f>
        <v>#N/A</v>
      </c>
      <c r="W479" s="62" t="str">
        <f t="shared" si="839"/>
        <v/>
      </c>
      <c r="X479" s="63" t="e">
        <f>IF(ISNUMBER(INDEX(Данные!$I$1:$IX$303,Данные!$A141,X$642)),INDEX(Данные!$I$1:$IX$303,Данные!$A141,X$642)-Данные!$E141+IF($F$8="Использовать поправку",AL479,0),#N/A)</f>
        <v>#N/A</v>
      </c>
      <c r="Y479" s="64" t="e">
        <f>IF(ISNUMBER(INDEX(Данные!$I$1:$IX$303,Данные!$A141,Y$642)),INDEX(Данные!$I$1:$IX$303,Данные!$A141,Y$642)-Данные!$F141+IF($F$8="Использовать поправку",AM479,0),#N/A)</f>
        <v>#N/A</v>
      </c>
      <c r="Z479" s="62" t="str">
        <f t="shared" si="840"/>
        <v/>
      </c>
      <c r="AA479" s="63" t="e">
        <f>IF(ISNUMBER(INDEX(Данные!$I$1:$IX$303,Данные!$A141,AA$642)),INDEX(Данные!$I$1:$IX$303,Данные!$A141,AA$642)-Данные!$E141+IF($F$9="Использовать поправку",AL479,0),#N/A)</f>
        <v>#N/A</v>
      </c>
      <c r="AB479" s="64" t="e">
        <f>IF(ISNUMBER(INDEX(Данные!$I$1:$IX$303,Данные!$A141,AB$642)),INDEX(Данные!$I$1:$IX$303,Данные!$A141,AB$642)-Данные!$F141+IF($F$9="Использовать поправку",AM479,0),#N/A)</f>
        <v>#N/A</v>
      </c>
      <c r="AC479" s="62" t="str">
        <f t="shared" si="841"/>
        <v/>
      </c>
      <c r="AD479" s="63" t="e">
        <f>IF(ISNUMBER(INDEX(Данные!$I$1:$IX$303,Данные!$A141,AD$642)),INDEX(Данные!$I$1:$IX$303,Данные!$A141,AD$642)-Данные!$E141+IF($F$10="Использовать поправку",AL479,0),#N/A)</f>
        <v>#N/A</v>
      </c>
      <c r="AE479" s="64" t="e">
        <f>IF(ISNUMBER(INDEX(Данные!$I$1:$IX$303,Данные!$A141,AE$642)),INDEX(Данные!$I$1:$IX$303,Данные!$A141,AE$642)-Данные!$F141+IF($F$10="Использовать поправку",AM479,0),#N/A)</f>
        <v>#N/A</v>
      </c>
      <c r="AF479" s="62" t="str">
        <f t="shared" si="842"/>
        <v/>
      </c>
      <c r="AG479" s="63" t="e">
        <f>IF(ISNUMBER(INDEX(Данные!$I$1:$IX$303,Данные!$A141,AG$642)),INDEX(Данные!$I$1:$IX$303,Данные!$A141,AG$642)-Данные!$E141+IF($F$11="Использовать поправку",AL479,0),#N/A)</f>
        <v>#N/A</v>
      </c>
      <c r="AH479" s="64" t="e">
        <f>IF(ISNUMBER(INDEX(Данные!$I$1:$IX$303,Данные!$A141,AH$642)),INDEX(Данные!$I$1:$IX$303,Данные!$A141,AH$642)-Данные!$F141+IF($F$11="Использовать поправку",AM479,0),#N/A)</f>
        <v>#N/A</v>
      </c>
      <c r="AI479" s="62" t="str">
        <f t="shared" si="843"/>
        <v/>
      </c>
      <c r="AJ479" s="63" t="e">
        <f>IF(ISNUMBER(INDEX(Данные!$I$1:$IX$303,Данные!$A141,AJ$642)),INDEX(Данные!$I$1:$IX$303,Данные!$A141,AJ$642)-Данные!$E141+IF($F$12="Использовать поправку",AL479,0),#N/A)</f>
        <v>#N/A</v>
      </c>
      <c r="AK479" s="96" t="e">
        <f>IF(ISNUMBER(INDEX(Данные!$I$1:$IX$303,Данные!$A141,AK$642)),INDEX(Данные!$I$1:$IX$303,Данные!$A141,AK$642)-Данные!$F141+IF($F$12="Использовать поправку",AM479,0),#N/A)</f>
        <v>#N/A</v>
      </c>
      <c r="AL479" s="100" t="e">
        <f>INDEX(Данные!$I$1:$IX$303,Данные!$A141,AL$642+4)-INDEX(Данные!$I$1:$IX$303,Данные!$A141,AL$643+4)</f>
        <v>#VALUE!</v>
      </c>
      <c r="AM479" s="101" t="e">
        <f>INDEX(Данные!$I$1:$IX$303,Данные!$A141,AM$642+5)-INDEX(Данные!$I$1:$IX$303,Данные!$A141,AM$643+5)</f>
        <v>#VALUE!</v>
      </c>
      <c r="AO479" s="61">
        <v>69</v>
      </c>
      <c r="AP479" s="62" t="str">
        <f t="shared" si="824"/>
        <v/>
      </c>
      <c r="AQ479" s="63" t="e">
        <f>IF(ISNUMBER(INDEX(Данные!$I$1:$IX$303,Данные!$A141,AQ$642)),INDEX(Данные!$I$1:$IX$303,Данные!$A141,AQ$642)-Данные!$G141-AQ$643+IF($F$3="Использовать поправку",BT479,0),#N/A)</f>
        <v>#N/A</v>
      </c>
      <c r="AR479" s="64" t="e">
        <f>IF(ISNUMBER(INDEX(Данные!$I$1:$IX$303,Данные!$A141,AR$642)),INDEX(Данные!$I$1:$IX$303,Данные!$A141,AR$642)-Данные!$H141-AR$643+IF($F$3="Использовать поправку",BU479,0),#N/A)</f>
        <v>#N/A</v>
      </c>
      <c r="AS479" s="62" t="str">
        <f t="shared" si="825"/>
        <v/>
      </c>
      <c r="AT479" s="63" t="e">
        <f>IF(ISNUMBER(INDEX(Данные!$I$1:$IX$303,Данные!$A141,AT$642)),INDEX(Данные!$I$1:$IX$303,Данные!$A141,AT$642)-Данные!$G141-AT$643+IF($F$4="Использовать поправку",BT479,0),#N/A)</f>
        <v>#N/A</v>
      </c>
      <c r="AU479" s="64" t="e">
        <f>IF(ISNUMBER(INDEX(Данные!$I$1:$IX$303,Данные!$A141,AU$642)),INDEX(Данные!$I$1:$IX$303,Данные!$A141,AU$642)-Данные!$H141-AU$643+IF($F$4="Использовать поправку",BU479,0),#N/A)</f>
        <v>#N/A</v>
      </c>
      <c r="AV479" s="62" t="str">
        <f t="shared" si="826"/>
        <v/>
      </c>
      <c r="AW479" s="63" t="e">
        <f>IF(ISNUMBER(INDEX(Данные!$I$1:$IX$303,Данные!$A141,AW$642)),INDEX(Данные!$I$1:$IX$303,Данные!$A141,AW$642)-Данные!$G141-AW$643+IF($F$5="Использовать поправку",BT479,0),#N/A)</f>
        <v>#N/A</v>
      </c>
      <c r="AX479" s="64" t="e">
        <f>IF(ISNUMBER(INDEX(Данные!$I$1:$IX$303,Данные!$A141,AX$642)),INDEX(Данные!$I$1:$IX$303,Данные!$A141,AX$642)-Данные!$H141-AX$643+IF($F$5="Использовать поправку",BU479,0),#N/A)</f>
        <v>#N/A</v>
      </c>
      <c r="AY479" s="62" t="str">
        <f t="shared" si="827"/>
        <v/>
      </c>
      <c r="AZ479" s="63" t="e">
        <f>IF(ISNUMBER(INDEX(Данные!$I$1:$IX$303,Данные!$A141,AZ$642)),INDEX(Данные!$I$1:$IX$303,Данные!$A141,AZ$642)-Данные!$G141-AZ$643+IF($F$6="Использовать поправку",BT479,0),#N/A)</f>
        <v>#N/A</v>
      </c>
      <c r="BA479" s="64" t="e">
        <f>IF(ISNUMBER(INDEX(Данные!$I$1:$IX$303,Данные!$A141,BA$642)),INDEX(Данные!$I$1:$IX$303,Данные!$A141,BA$642)-Данные!$H141-BA$643+IF($F$6="Использовать поправку",BU479,0),#N/A)</f>
        <v>#N/A</v>
      </c>
      <c r="BB479" s="62" t="str">
        <f t="shared" si="828"/>
        <v/>
      </c>
      <c r="BC479" s="63" t="e">
        <f>IF(ISNUMBER(INDEX(Данные!$I$1:$IX$303,Данные!$A141,BC$642)),INDEX(Данные!$I$1:$IX$303,Данные!$A141,BC$642)-Данные!$G141-BC$643+IF($F$7="Использовать поправку",BT479,0),#N/A)</f>
        <v>#N/A</v>
      </c>
      <c r="BD479" s="64" t="e">
        <f>IF(ISNUMBER(INDEX(Данные!$I$1:$IX$303,Данные!$A141,BD$642)),INDEX(Данные!$I$1:$IX$303,Данные!$A141,BD$642)-Данные!$H141-BD$643+IF($F$7="Использовать поправку",BU479,0),#N/A)</f>
        <v>#N/A</v>
      </c>
      <c r="BE479" s="62" t="str">
        <f t="shared" si="829"/>
        <v/>
      </c>
      <c r="BF479" s="63" t="e">
        <f>IF(ISNUMBER(INDEX(Данные!$I$1:$IX$303,Данные!$A141,BF$642)),INDEX(Данные!$I$1:$IX$303,Данные!$A141,BF$642)-Данные!$G141-BF$643+IF($F$8="Использовать поправку",BT479,0),#N/A)</f>
        <v>#N/A</v>
      </c>
      <c r="BG479" s="64" t="e">
        <f>IF(ISNUMBER(INDEX(Данные!$I$1:$IX$303,Данные!$A141,BG$642)),INDEX(Данные!$I$1:$IX$303,Данные!$A141,BG$642)-Данные!$H141-BG$643+IF($F$8="Использовать поправку",BU479,0),#N/A)</f>
        <v>#N/A</v>
      </c>
      <c r="BH479" s="62" t="str">
        <f t="shared" si="830"/>
        <v/>
      </c>
      <c r="BI479" s="63" t="e">
        <f>IF(ISNUMBER(INDEX(Данные!$I$1:$IX$303,Данные!$A141,BI$642)),INDEX(Данные!$I$1:$IX$303,Данные!$A141,BI$642)-Данные!$G141-BI$643+IF($F$9="Использовать поправку",BT479,0),#N/A)</f>
        <v>#N/A</v>
      </c>
      <c r="BJ479" s="64" t="e">
        <f>IF(ISNUMBER(INDEX(Данные!$I$1:$IX$303,Данные!$A141,BJ$642)),INDEX(Данные!$I$1:$IX$303,Данные!$A141,BJ$642)-Данные!$H141-BJ$643+IF($F$9="Использовать поправку",BU479,0),#N/A)</f>
        <v>#N/A</v>
      </c>
      <c r="BK479" s="62" t="str">
        <f t="shared" si="831"/>
        <v/>
      </c>
      <c r="BL479" s="63" t="e">
        <f>IF(ISNUMBER(INDEX(Данные!$I$1:$IX$303,Данные!$A141,BL$642)),INDEX(Данные!$I$1:$IX$303,Данные!$A141,BL$642)-Данные!$G141-BL$643+IF($F$10="Использовать поправку",BT479,0),#N/A)</f>
        <v>#N/A</v>
      </c>
      <c r="BM479" s="64" t="e">
        <f>IF(ISNUMBER(INDEX(Данные!$I$1:$IX$303,Данные!$A141,BM$642)),INDEX(Данные!$I$1:$IX$303,Данные!$A141,BM$642)-Данные!$H141-BM$643+IF($F$10="Использовать поправку",BU479,0),#N/A)</f>
        <v>#N/A</v>
      </c>
      <c r="BN479" s="62" t="str">
        <f t="shared" si="832"/>
        <v/>
      </c>
      <c r="BO479" s="63" t="e">
        <f>IF(ISNUMBER(INDEX(Данные!$I$1:$IX$303,Данные!$A141,BO$642)),INDEX(Данные!$I$1:$IX$303,Данные!$A141,BO$642)-Данные!$G141-BO$643+IF($F$11="Использовать поправку",BT479,0),#N/A)</f>
        <v>#N/A</v>
      </c>
      <c r="BP479" s="64" t="e">
        <f>IF(ISNUMBER(INDEX(Данные!$I$1:$IX$303,Данные!$A141,BP$642)),INDEX(Данные!$I$1:$IX$303,Данные!$A141,BP$642)-Данные!$H141-BP$643+IF($F$11="Использовать поправку",BU479,0),#N/A)</f>
        <v>#N/A</v>
      </c>
      <c r="BQ479" s="62" t="str">
        <f t="shared" si="833"/>
        <v/>
      </c>
      <c r="BR479" s="63" t="e">
        <f>IF(ISNUMBER(INDEX(Данные!$I$1:$IX$303,Данные!$A141,BR$642)),INDEX(Данные!$I$1:$IX$303,Данные!$A141,BR$642)-Данные!$G141-BR$643+IF($F$12="Использовать поправку",BT479,0),#N/A)</f>
        <v>#N/A</v>
      </c>
      <c r="BS479" s="64" t="e">
        <f>IF(ISNUMBER(INDEX(Данные!$I$1:$IX$303,Данные!$A141,BS$642)),INDEX(Данные!$I$1:$IX$303,Данные!$A141,BS$642)-Данные!$H141-BS$643+IF($F$12="Использовать поправку",BU479,0),#N/A)</f>
        <v>#N/A</v>
      </c>
      <c r="BT479" s="100" t="e">
        <f>INDEX(Данные!$I$1:$IX$303,Данные!$A141,BT$642+8)-INDEX(Данные!$I$1:$IX$303,Данные!$A141,BT$643+8)</f>
        <v>#VALUE!</v>
      </c>
      <c r="BU479" s="101" t="e">
        <f>INDEX(Данные!$I$1:$IX$303,Данные!$A141,BU$642+9)-INDEX(Данные!$I$1:$IX$303,Данные!$A141,BU$643+9)</f>
        <v>#VALUE!</v>
      </c>
    </row>
    <row r="480" spans="7:73" s="88" customFormat="1" x14ac:dyDescent="0.25">
      <c r="G480" s="61">
        <v>69.5</v>
      </c>
      <c r="H480" s="62" t="str">
        <f t="shared" si="834"/>
        <v/>
      </c>
      <c r="I480" s="63" t="e">
        <f>IF(ISNUMBER(INDEX(Данные!$I$1:$IX$303,Данные!$A142,I$642)),INDEX(Данные!$I$1:$IX$303,Данные!$A142,I$642)-Данные!$E142+IF($F$3="Использовать поправку",AL480,0),#N/A)</f>
        <v>#N/A</v>
      </c>
      <c r="J480" s="64" t="e">
        <f>IF(ISNUMBER(INDEX(Данные!$I$1:$IX$303,Данные!$A142,J$642)),INDEX(Данные!$I$1:$IX$303,Данные!$A142,J$642)-Данные!$F142+IF($F$3="Использовать поправку",AM480,0),#N/A)</f>
        <v>#N/A</v>
      </c>
      <c r="K480" s="62" t="str">
        <f t="shared" si="835"/>
        <v/>
      </c>
      <c r="L480" s="63" t="e">
        <f>IF(ISNUMBER(INDEX(Данные!$I$1:$IX$303,Данные!$A142,L$642)),INDEX(Данные!$I$1:$IX$303,Данные!$A142,L$642)-Данные!$E142+IF($F$4="Использовать поправку",AL480,0),#N/A)</f>
        <v>#N/A</v>
      </c>
      <c r="M480" s="64" t="e">
        <f>IF(ISNUMBER(INDEX(Данные!$I$1:$IX$303,Данные!$A142,M$642)),INDEX(Данные!$I$1:$IX$303,Данные!$A142,M$642)-Данные!$F142+IF($F$4="Использовать поправку",AM480,0),#N/A)</f>
        <v>#N/A</v>
      </c>
      <c r="N480" s="62" t="str">
        <f t="shared" si="836"/>
        <v/>
      </c>
      <c r="O480" s="63" t="e">
        <f>IF(ISNUMBER(INDEX(Данные!$I$1:$IX$303,Данные!$A142,O$642)),INDEX(Данные!$I$1:$IX$303,Данные!$A142,O$642)-Данные!$E142+IF($F$5="Использовать поправку",AL480,0),#N/A)</f>
        <v>#N/A</v>
      </c>
      <c r="P480" s="64" t="e">
        <f>IF(ISNUMBER(INDEX(Данные!$I$1:$IX$303,Данные!$A142,P$642)),INDEX(Данные!$I$1:$IX$303,Данные!$A142,P$642)-Данные!$F142+IF($F$5="Использовать поправку",AM480,0),#N/A)</f>
        <v>#N/A</v>
      </c>
      <c r="Q480" s="62" t="str">
        <f t="shared" si="837"/>
        <v/>
      </c>
      <c r="R480" s="63" t="e">
        <f>IF(ISNUMBER(INDEX(Данные!$I$1:$IX$303,Данные!$A142,R$642)),INDEX(Данные!$I$1:$IX$303,Данные!$A142,R$642)-Данные!$E142+IF($F$6="Использовать поправку",AL480,0),#N/A)</f>
        <v>#N/A</v>
      </c>
      <c r="S480" s="64" t="e">
        <f>IF(ISNUMBER(INDEX(Данные!$I$1:$IX$303,Данные!$A142,S$642)),INDEX(Данные!$I$1:$IX$303,Данные!$A142,S$642)-Данные!$F142+IF($F$6="Использовать поправку",AM480,0),#N/A)</f>
        <v>#N/A</v>
      </c>
      <c r="T480" s="62" t="str">
        <f t="shared" si="838"/>
        <v/>
      </c>
      <c r="U480" s="63" t="e">
        <f>IF(ISNUMBER(INDEX(Данные!$I$1:$IX$303,Данные!$A142,U$642)),INDEX(Данные!$I$1:$IX$303,Данные!$A142,U$642)-Данные!$E142+IF($F$7="Использовать поправку",AL480,0),#N/A)</f>
        <v>#N/A</v>
      </c>
      <c r="V480" s="64" t="e">
        <f>IF(ISNUMBER(INDEX(Данные!$I$1:$IX$303,Данные!$A142,V$642)),INDEX(Данные!$I$1:$IX$303,Данные!$A142,V$642)-Данные!$F142+IF($F$7="Использовать поправку",AM480,0),#N/A)</f>
        <v>#N/A</v>
      </c>
      <c r="W480" s="62" t="str">
        <f t="shared" si="839"/>
        <v/>
      </c>
      <c r="X480" s="63" t="e">
        <f>IF(ISNUMBER(INDEX(Данные!$I$1:$IX$303,Данные!$A142,X$642)),INDEX(Данные!$I$1:$IX$303,Данные!$A142,X$642)-Данные!$E142+IF($F$8="Использовать поправку",AL480,0),#N/A)</f>
        <v>#N/A</v>
      </c>
      <c r="Y480" s="64" t="e">
        <f>IF(ISNUMBER(INDEX(Данные!$I$1:$IX$303,Данные!$A142,Y$642)),INDEX(Данные!$I$1:$IX$303,Данные!$A142,Y$642)-Данные!$F142+IF($F$8="Использовать поправку",AM480,0),#N/A)</f>
        <v>#N/A</v>
      </c>
      <c r="Z480" s="62" t="str">
        <f t="shared" si="840"/>
        <v/>
      </c>
      <c r="AA480" s="63" t="e">
        <f>IF(ISNUMBER(INDEX(Данные!$I$1:$IX$303,Данные!$A142,AA$642)),INDEX(Данные!$I$1:$IX$303,Данные!$A142,AA$642)-Данные!$E142+IF($F$9="Использовать поправку",AL480,0),#N/A)</f>
        <v>#N/A</v>
      </c>
      <c r="AB480" s="64" t="e">
        <f>IF(ISNUMBER(INDEX(Данные!$I$1:$IX$303,Данные!$A142,AB$642)),INDEX(Данные!$I$1:$IX$303,Данные!$A142,AB$642)-Данные!$F142+IF($F$9="Использовать поправку",AM480,0),#N/A)</f>
        <v>#N/A</v>
      </c>
      <c r="AC480" s="62" t="str">
        <f t="shared" si="841"/>
        <v/>
      </c>
      <c r="AD480" s="63" t="e">
        <f>IF(ISNUMBER(INDEX(Данные!$I$1:$IX$303,Данные!$A142,AD$642)),INDEX(Данные!$I$1:$IX$303,Данные!$A142,AD$642)-Данные!$E142+IF($F$10="Использовать поправку",AL480,0),#N/A)</f>
        <v>#N/A</v>
      </c>
      <c r="AE480" s="64" t="e">
        <f>IF(ISNUMBER(INDEX(Данные!$I$1:$IX$303,Данные!$A142,AE$642)),INDEX(Данные!$I$1:$IX$303,Данные!$A142,AE$642)-Данные!$F142+IF($F$10="Использовать поправку",AM480,0),#N/A)</f>
        <v>#N/A</v>
      </c>
      <c r="AF480" s="62" t="str">
        <f t="shared" si="842"/>
        <v/>
      </c>
      <c r="AG480" s="63" t="e">
        <f>IF(ISNUMBER(INDEX(Данные!$I$1:$IX$303,Данные!$A142,AG$642)),INDEX(Данные!$I$1:$IX$303,Данные!$A142,AG$642)-Данные!$E142+IF($F$11="Использовать поправку",AL480,0),#N/A)</f>
        <v>#N/A</v>
      </c>
      <c r="AH480" s="64" t="e">
        <f>IF(ISNUMBER(INDEX(Данные!$I$1:$IX$303,Данные!$A142,AH$642)),INDEX(Данные!$I$1:$IX$303,Данные!$A142,AH$642)-Данные!$F142+IF($F$11="Использовать поправку",AM480,0),#N/A)</f>
        <v>#N/A</v>
      </c>
      <c r="AI480" s="62" t="str">
        <f t="shared" si="843"/>
        <v/>
      </c>
      <c r="AJ480" s="63" t="e">
        <f>IF(ISNUMBER(INDEX(Данные!$I$1:$IX$303,Данные!$A142,AJ$642)),INDEX(Данные!$I$1:$IX$303,Данные!$A142,AJ$642)-Данные!$E142+IF($F$12="Использовать поправку",AL480,0),#N/A)</f>
        <v>#N/A</v>
      </c>
      <c r="AK480" s="96" t="e">
        <f>IF(ISNUMBER(INDEX(Данные!$I$1:$IX$303,Данные!$A142,AK$642)),INDEX(Данные!$I$1:$IX$303,Данные!$A142,AK$642)-Данные!$F142+IF($F$12="Использовать поправку",AM480,0),#N/A)</f>
        <v>#N/A</v>
      </c>
      <c r="AL480" s="100" t="e">
        <f>INDEX(Данные!$I$1:$IX$303,Данные!$A142,AL$642+4)-INDEX(Данные!$I$1:$IX$303,Данные!$A142,AL$643+4)</f>
        <v>#VALUE!</v>
      </c>
      <c r="AM480" s="101" t="e">
        <f>INDEX(Данные!$I$1:$IX$303,Данные!$A142,AM$642+5)-INDEX(Данные!$I$1:$IX$303,Данные!$A142,AM$643+5)</f>
        <v>#VALUE!</v>
      </c>
      <c r="AO480" s="61">
        <v>69.5</v>
      </c>
      <c r="AP480" s="62" t="str">
        <f t="shared" si="824"/>
        <v/>
      </c>
      <c r="AQ480" s="63" t="e">
        <f>IF(ISNUMBER(INDEX(Данные!$I$1:$IX$303,Данные!$A142,AQ$642)),INDEX(Данные!$I$1:$IX$303,Данные!$A142,AQ$642)-Данные!$G142-AQ$643+IF($F$3="Использовать поправку",BT480,0),#N/A)</f>
        <v>#N/A</v>
      </c>
      <c r="AR480" s="64" t="e">
        <f>IF(ISNUMBER(INDEX(Данные!$I$1:$IX$303,Данные!$A142,AR$642)),INDEX(Данные!$I$1:$IX$303,Данные!$A142,AR$642)-Данные!$H142-AR$643+IF($F$3="Использовать поправку",BU480,0),#N/A)</f>
        <v>#N/A</v>
      </c>
      <c r="AS480" s="62" t="str">
        <f t="shared" si="825"/>
        <v/>
      </c>
      <c r="AT480" s="63" t="e">
        <f>IF(ISNUMBER(INDEX(Данные!$I$1:$IX$303,Данные!$A142,AT$642)),INDEX(Данные!$I$1:$IX$303,Данные!$A142,AT$642)-Данные!$G142-AT$643+IF($F$4="Использовать поправку",BT480,0),#N/A)</f>
        <v>#N/A</v>
      </c>
      <c r="AU480" s="64" t="e">
        <f>IF(ISNUMBER(INDEX(Данные!$I$1:$IX$303,Данные!$A142,AU$642)),INDEX(Данные!$I$1:$IX$303,Данные!$A142,AU$642)-Данные!$H142-AU$643+IF($F$4="Использовать поправку",BU480,0),#N/A)</f>
        <v>#N/A</v>
      </c>
      <c r="AV480" s="62" t="str">
        <f t="shared" si="826"/>
        <v/>
      </c>
      <c r="AW480" s="63" t="e">
        <f>IF(ISNUMBER(INDEX(Данные!$I$1:$IX$303,Данные!$A142,AW$642)),INDEX(Данные!$I$1:$IX$303,Данные!$A142,AW$642)-Данные!$G142-AW$643+IF($F$5="Использовать поправку",BT480,0),#N/A)</f>
        <v>#N/A</v>
      </c>
      <c r="AX480" s="64" t="e">
        <f>IF(ISNUMBER(INDEX(Данные!$I$1:$IX$303,Данные!$A142,AX$642)),INDEX(Данные!$I$1:$IX$303,Данные!$A142,AX$642)-Данные!$H142-AX$643+IF($F$5="Использовать поправку",BU480,0),#N/A)</f>
        <v>#N/A</v>
      </c>
      <c r="AY480" s="62" t="str">
        <f t="shared" si="827"/>
        <v/>
      </c>
      <c r="AZ480" s="63" t="e">
        <f>IF(ISNUMBER(INDEX(Данные!$I$1:$IX$303,Данные!$A142,AZ$642)),INDEX(Данные!$I$1:$IX$303,Данные!$A142,AZ$642)-Данные!$G142-AZ$643+IF($F$6="Использовать поправку",BT480,0),#N/A)</f>
        <v>#N/A</v>
      </c>
      <c r="BA480" s="64" t="e">
        <f>IF(ISNUMBER(INDEX(Данные!$I$1:$IX$303,Данные!$A142,BA$642)),INDEX(Данные!$I$1:$IX$303,Данные!$A142,BA$642)-Данные!$H142-BA$643+IF($F$6="Использовать поправку",BU480,0),#N/A)</f>
        <v>#N/A</v>
      </c>
      <c r="BB480" s="62" t="str">
        <f t="shared" si="828"/>
        <v/>
      </c>
      <c r="BC480" s="63" t="e">
        <f>IF(ISNUMBER(INDEX(Данные!$I$1:$IX$303,Данные!$A142,BC$642)),INDEX(Данные!$I$1:$IX$303,Данные!$A142,BC$642)-Данные!$G142-BC$643+IF($F$7="Использовать поправку",BT480,0),#N/A)</f>
        <v>#N/A</v>
      </c>
      <c r="BD480" s="64" t="e">
        <f>IF(ISNUMBER(INDEX(Данные!$I$1:$IX$303,Данные!$A142,BD$642)),INDEX(Данные!$I$1:$IX$303,Данные!$A142,BD$642)-Данные!$H142-BD$643+IF($F$7="Использовать поправку",BU480,0),#N/A)</f>
        <v>#N/A</v>
      </c>
      <c r="BE480" s="62" t="str">
        <f t="shared" si="829"/>
        <v/>
      </c>
      <c r="BF480" s="63" t="e">
        <f>IF(ISNUMBER(INDEX(Данные!$I$1:$IX$303,Данные!$A142,BF$642)),INDEX(Данные!$I$1:$IX$303,Данные!$A142,BF$642)-Данные!$G142-BF$643+IF($F$8="Использовать поправку",BT480,0),#N/A)</f>
        <v>#N/A</v>
      </c>
      <c r="BG480" s="64" t="e">
        <f>IF(ISNUMBER(INDEX(Данные!$I$1:$IX$303,Данные!$A142,BG$642)),INDEX(Данные!$I$1:$IX$303,Данные!$A142,BG$642)-Данные!$H142-BG$643+IF($F$8="Использовать поправку",BU480,0),#N/A)</f>
        <v>#N/A</v>
      </c>
      <c r="BH480" s="62" t="str">
        <f t="shared" si="830"/>
        <v/>
      </c>
      <c r="BI480" s="63" t="e">
        <f>IF(ISNUMBER(INDEX(Данные!$I$1:$IX$303,Данные!$A142,BI$642)),INDEX(Данные!$I$1:$IX$303,Данные!$A142,BI$642)-Данные!$G142-BI$643+IF($F$9="Использовать поправку",BT480,0),#N/A)</f>
        <v>#N/A</v>
      </c>
      <c r="BJ480" s="64" t="e">
        <f>IF(ISNUMBER(INDEX(Данные!$I$1:$IX$303,Данные!$A142,BJ$642)),INDEX(Данные!$I$1:$IX$303,Данные!$A142,BJ$642)-Данные!$H142-BJ$643+IF($F$9="Использовать поправку",BU480,0),#N/A)</f>
        <v>#N/A</v>
      </c>
      <c r="BK480" s="62" t="str">
        <f t="shared" si="831"/>
        <v/>
      </c>
      <c r="BL480" s="63" t="e">
        <f>IF(ISNUMBER(INDEX(Данные!$I$1:$IX$303,Данные!$A142,BL$642)),INDEX(Данные!$I$1:$IX$303,Данные!$A142,BL$642)-Данные!$G142-BL$643+IF($F$10="Использовать поправку",BT480,0),#N/A)</f>
        <v>#N/A</v>
      </c>
      <c r="BM480" s="64" t="e">
        <f>IF(ISNUMBER(INDEX(Данные!$I$1:$IX$303,Данные!$A142,BM$642)),INDEX(Данные!$I$1:$IX$303,Данные!$A142,BM$642)-Данные!$H142-BM$643+IF($F$10="Использовать поправку",BU480,0),#N/A)</f>
        <v>#N/A</v>
      </c>
      <c r="BN480" s="62" t="str">
        <f t="shared" si="832"/>
        <v/>
      </c>
      <c r="BO480" s="63" t="e">
        <f>IF(ISNUMBER(INDEX(Данные!$I$1:$IX$303,Данные!$A142,BO$642)),INDEX(Данные!$I$1:$IX$303,Данные!$A142,BO$642)-Данные!$G142-BO$643+IF($F$11="Использовать поправку",BT480,0),#N/A)</f>
        <v>#N/A</v>
      </c>
      <c r="BP480" s="64" t="e">
        <f>IF(ISNUMBER(INDEX(Данные!$I$1:$IX$303,Данные!$A142,BP$642)),INDEX(Данные!$I$1:$IX$303,Данные!$A142,BP$642)-Данные!$H142-BP$643+IF($F$11="Использовать поправку",BU480,0),#N/A)</f>
        <v>#N/A</v>
      </c>
      <c r="BQ480" s="62" t="str">
        <f t="shared" si="833"/>
        <v/>
      </c>
      <c r="BR480" s="63" t="e">
        <f>IF(ISNUMBER(INDEX(Данные!$I$1:$IX$303,Данные!$A142,BR$642)),INDEX(Данные!$I$1:$IX$303,Данные!$A142,BR$642)-Данные!$G142-BR$643+IF($F$12="Использовать поправку",BT480,0),#N/A)</f>
        <v>#N/A</v>
      </c>
      <c r="BS480" s="64" t="e">
        <f>IF(ISNUMBER(INDEX(Данные!$I$1:$IX$303,Данные!$A142,BS$642)),INDEX(Данные!$I$1:$IX$303,Данные!$A142,BS$642)-Данные!$H142-BS$643+IF($F$12="Использовать поправку",BU480,0),#N/A)</f>
        <v>#N/A</v>
      </c>
      <c r="BT480" s="100" t="e">
        <f>INDEX(Данные!$I$1:$IX$303,Данные!$A142,BT$642+8)-INDEX(Данные!$I$1:$IX$303,Данные!$A142,BT$643+8)</f>
        <v>#VALUE!</v>
      </c>
      <c r="BU480" s="101" t="e">
        <f>INDEX(Данные!$I$1:$IX$303,Данные!$A142,BU$642+9)-INDEX(Данные!$I$1:$IX$303,Данные!$A142,BU$643+9)</f>
        <v>#VALUE!</v>
      </c>
    </row>
    <row r="481" spans="7:73" s="88" customFormat="1" x14ac:dyDescent="0.25">
      <c r="G481" s="61">
        <v>70</v>
      </c>
      <c r="H481" s="62" t="str">
        <f t="shared" si="834"/>
        <v/>
      </c>
      <c r="I481" s="63" t="e">
        <f>IF(ISNUMBER(INDEX(Данные!$I$1:$IX$303,Данные!$A143,I$642)),INDEX(Данные!$I$1:$IX$303,Данные!$A143,I$642)-Данные!$E143+IF($F$3="Использовать поправку",AL481,0),#N/A)</f>
        <v>#N/A</v>
      </c>
      <c r="J481" s="64" t="e">
        <f>IF(ISNUMBER(INDEX(Данные!$I$1:$IX$303,Данные!$A143,J$642)),INDEX(Данные!$I$1:$IX$303,Данные!$A143,J$642)-Данные!$F143+IF($F$3="Использовать поправку",AM481,0),#N/A)</f>
        <v>#N/A</v>
      </c>
      <c r="K481" s="62" t="str">
        <f t="shared" si="835"/>
        <v/>
      </c>
      <c r="L481" s="63" t="e">
        <f>IF(ISNUMBER(INDEX(Данные!$I$1:$IX$303,Данные!$A143,L$642)),INDEX(Данные!$I$1:$IX$303,Данные!$A143,L$642)-Данные!$E143+IF($F$4="Использовать поправку",AL481,0),#N/A)</f>
        <v>#N/A</v>
      </c>
      <c r="M481" s="64" t="e">
        <f>IF(ISNUMBER(INDEX(Данные!$I$1:$IX$303,Данные!$A143,M$642)),INDEX(Данные!$I$1:$IX$303,Данные!$A143,M$642)-Данные!$F143+IF($F$4="Использовать поправку",AM481,0),#N/A)</f>
        <v>#N/A</v>
      </c>
      <c r="N481" s="62" t="str">
        <f t="shared" si="836"/>
        <v/>
      </c>
      <c r="O481" s="63" t="e">
        <f>IF(ISNUMBER(INDEX(Данные!$I$1:$IX$303,Данные!$A143,O$642)),INDEX(Данные!$I$1:$IX$303,Данные!$A143,O$642)-Данные!$E143+IF($F$5="Использовать поправку",AL481,0),#N/A)</f>
        <v>#N/A</v>
      </c>
      <c r="P481" s="64" t="e">
        <f>IF(ISNUMBER(INDEX(Данные!$I$1:$IX$303,Данные!$A143,P$642)),INDEX(Данные!$I$1:$IX$303,Данные!$A143,P$642)-Данные!$F143+IF($F$5="Использовать поправку",AM481,0),#N/A)</f>
        <v>#N/A</v>
      </c>
      <c r="Q481" s="62" t="str">
        <f t="shared" si="837"/>
        <v/>
      </c>
      <c r="R481" s="63" t="e">
        <f>IF(ISNUMBER(INDEX(Данные!$I$1:$IX$303,Данные!$A143,R$642)),INDEX(Данные!$I$1:$IX$303,Данные!$A143,R$642)-Данные!$E143+IF($F$6="Использовать поправку",AL481,0),#N/A)</f>
        <v>#N/A</v>
      </c>
      <c r="S481" s="64" t="e">
        <f>IF(ISNUMBER(INDEX(Данные!$I$1:$IX$303,Данные!$A143,S$642)),INDEX(Данные!$I$1:$IX$303,Данные!$A143,S$642)-Данные!$F143+IF($F$6="Использовать поправку",AM481,0),#N/A)</f>
        <v>#N/A</v>
      </c>
      <c r="T481" s="62" t="str">
        <f t="shared" si="838"/>
        <v/>
      </c>
      <c r="U481" s="63" t="e">
        <f>IF(ISNUMBER(INDEX(Данные!$I$1:$IX$303,Данные!$A143,U$642)),INDEX(Данные!$I$1:$IX$303,Данные!$A143,U$642)-Данные!$E143+IF($F$7="Использовать поправку",AL481,0),#N/A)</f>
        <v>#N/A</v>
      </c>
      <c r="V481" s="64" t="e">
        <f>IF(ISNUMBER(INDEX(Данные!$I$1:$IX$303,Данные!$A143,V$642)),INDEX(Данные!$I$1:$IX$303,Данные!$A143,V$642)-Данные!$F143+IF($F$7="Использовать поправку",AM481,0),#N/A)</f>
        <v>#N/A</v>
      </c>
      <c r="W481" s="62" t="str">
        <f t="shared" si="839"/>
        <v/>
      </c>
      <c r="X481" s="63" t="e">
        <f>IF(ISNUMBER(INDEX(Данные!$I$1:$IX$303,Данные!$A143,X$642)),INDEX(Данные!$I$1:$IX$303,Данные!$A143,X$642)-Данные!$E143+IF($F$8="Использовать поправку",AL481,0),#N/A)</f>
        <v>#N/A</v>
      </c>
      <c r="Y481" s="64" t="e">
        <f>IF(ISNUMBER(INDEX(Данные!$I$1:$IX$303,Данные!$A143,Y$642)),INDEX(Данные!$I$1:$IX$303,Данные!$A143,Y$642)-Данные!$F143+IF($F$8="Использовать поправку",AM481,0),#N/A)</f>
        <v>#N/A</v>
      </c>
      <c r="Z481" s="62" t="str">
        <f t="shared" si="840"/>
        <v/>
      </c>
      <c r="AA481" s="63" t="e">
        <f>IF(ISNUMBER(INDEX(Данные!$I$1:$IX$303,Данные!$A143,AA$642)),INDEX(Данные!$I$1:$IX$303,Данные!$A143,AA$642)-Данные!$E143+IF($F$9="Использовать поправку",AL481,0),#N/A)</f>
        <v>#N/A</v>
      </c>
      <c r="AB481" s="64" t="e">
        <f>IF(ISNUMBER(INDEX(Данные!$I$1:$IX$303,Данные!$A143,AB$642)),INDEX(Данные!$I$1:$IX$303,Данные!$A143,AB$642)-Данные!$F143+IF($F$9="Использовать поправку",AM481,0),#N/A)</f>
        <v>#N/A</v>
      </c>
      <c r="AC481" s="62" t="str">
        <f t="shared" si="841"/>
        <v/>
      </c>
      <c r="AD481" s="63" t="e">
        <f>IF(ISNUMBER(INDEX(Данные!$I$1:$IX$303,Данные!$A143,AD$642)),INDEX(Данные!$I$1:$IX$303,Данные!$A143,AD$642)-Данные!$E143+IF($F$10="Использовать поправку",AL481,0),#N/A)</f>
        <v>#N/A</v>
      </c>
      <c r="AE481" s="64" t="e">
        <f>IF(ISNUMBER(INDEX(Данные!$I$1:$IX$303,Данные!$A143,AE$642)),INDEX(Данные!$I$1:$IX$303,Данные!$A143,AE$642)-Данные!$F143+IF($F$10="Использовать поправку",AM481,0),#N/A)</f>
        <v>#N/A</v>
      </c>
      <c r="AF481" s="62" t="str">
        <f t="shared" si="842"/>
        <v/>
      </c>
      <c r="AG481" s="63" t="e">
        <f>IF(ISNUMBER(INDEX(Данные!$I$1:$IX$303,Данные!$A143,AG$642)),INDEX(Данные!$I$1:$IX$303,Данные!$A143,AG$642)-Данные!$E143+IF($F$11="Использовать поправку",AL481,0),#N/A)</f>
        <v>#N/A</v>
      </c>
      <c r="AH481" s="64" t="e">
        <f>IF(ISNUMBER(INDEX(Данные!$I$1:$IX$303,Данные!$A143,AH$642)),INDEX(Данные!$I$1:$IX$303,Данные!$A143,AH$642)-Данные!$F143+IF($F$11="Использовать поправку",AM481,0),#N/A)</f>
        <v>#N/A</v>
      </c>
      <c r="AI481" s="62" t="str">
        <f t="shared" si="843"/>
        <v/>
      </c>
      <c r="AJ481" s="63" t="e">
        <f>IF(ISNUMBER(INDEX(Данные!$I$1:$IX$303,Данные!$A143,AJ$642)),INDEX(Данные!$I$1:$IX$303,Данные!$A143,AJ$642)-Данные!$E143+IF($F$12="Использовать поправку",AL481,0),#N/A)</f>
        <v>#N/A</v>
      </c>
      <c r="AK481" s="96" t="e">
        <f>IF(ISNUMBER(INDEX(Данные!$I$1:$IX$303,Данные!$A143,AK$642)),INDEX(Данные!$I$1:$IX$303,Данные!$A143,AK$642)-Данные!$F143+IF($F$12="Использовать поправку",AM481,0),#N/A)</f>
        <v>#N/A</v>
      </c>
      <c r="AL481" s="100" t="e">
        <f>INDEX(Данные!$I$1:$IX$303,Данные!$A143,AL$642+4)-INDEX(Данные!$I$1:$IX$303,Данные!$A143,AL$643+4)</f>
        <v>#VALUE!</v>
      </c>
      <c r="AM481" s="101" t="e">
        <f>INDEX(Данные!$I$1:$IX$303,Данные!$A143,AM$642+5)-INDEX(Данные!$I$1:$IX$303,Данные!$A143,AM$643+5)</f>
        <v>#VALUE!</v>
      </c>
      <c r="AO481" s="61">
        <v>70</v>
      </c>
      <c r="AP481" s="62" t="str">
        <f t="shared" si="824"/>
        <v/>
      </c>
      <c r="AQ481" s="63" t="e">
        <f>IF(ISNUMBER(INDEX(Данные!$I$1:$IX$303,Данные!$A143,AQ$642)),INDEX(Данные!$I$1:$IX$303,Данные!$A143,AQ$642)-Данные!$G143-AQ$643+IF($F$3="Использовать поправку",BT481,0),#N/A)</f>
        <v>#N/A</v>
      </c>
      <c r="AR481" s="64" t="e">
        <f>IF(ISNUMBER(INDEX(Данные!$I$1:$IX$303,Данные!$A143,AR$642)),INDEX(Данные!$I$1:$IX$303,Данные!$A143,AR$642)-Данные!$H143-AR$643+IF($F$3="Использовать поправку",BU481,0),#N/A)</f>
        <v>#N/A</v>
      </c>
      <c r="AS481" s="62" t="str">
        <f t="shared" si="825"/>
        <v/>
      </c>
      <c r="AT481" s="63" t="e">
        <f>IF(ISNUMBER(INDEX(Данные!$I$1:$IX$303,Данные!$A143,AT$642)),INDEX(Данные!$I$1:$IX$303,Данные!$A143,AT$642)-Данные!$G143-AT$643+IF($F$4="Использовать поправку",BT481,0),#N/A)</f>
        <v>#N/A</v>
      </c>
      <c r="AU481" s="64" t="e">
        <f>IF(ISNUMBER(INDEX(Данные!$I$1:$IX$303,Данные!$A143,AU$642)),INDEX(Данные!$I$1:$IX$303,Данные!$A143,AU$642)-Данные!$H143-AU$643+IF($F$4="Использовать поправку",BU481,0),#N/A)</f>
        <v>#N/A</v>
      </c>
      <c r="AV481" s="62" t="str">
        <f t="shared" si="826"/>
        <v/>
      </c>
      <c r="AW481" s="63" t="e">
        <f>IF(ISNUMBER(INDEX(Данные!$I$1:$IX$303,Данные!$A143,AW$642)),INDEX(Данные!$I$1:$IX$303,Данные!$A143,AW$642)-Данные!$G143-AW$643+IF($F$5="Использовать поправку",BT481,0),#N/A)</f>
        <v>#N/A</v>
      </c>
      <c r="AX481" s="64" t="e">
        <f>IF(ISNUMBER(INDEX(Данные!$I$1:$IX$303,Данные!$A143,AX$642)),INDEX(Данные!$I$1:$IX$303,Данные!$A143,AX$642)-Данные!$H143-AX$643+IF($F$5="Использовать поправку",BU481,0),#N/A)</f>
        <v>#N/A</v>
      </c>
      <c r="AY481" s="62" t="str">
        <f t="shared" si="827"/>
        <v/>
      </c>
      <c r="AZ481" s="63" t="e">
        <f>IF(ISNUMBER(INDEX(Данные!$I$1:$IX$303,Данные!$A143,AZ$642)),INDEX(Данные!$I$1:$IX$303,Данные!$A143,AZ$642)-Данные!$G143-AZ$643+IF($F$6="Использовать поправку",BT481,0),#N/A)</f>
        <v>#N/A</v>
      </c>
      <c r="BA481" s="64" t="e">
        <f>IF(ISNUMBER(INDEX(Данные!$I$1:$IX$303,Данные!$A143,BA$642)),INDEX(Данные!$I$1:$IX$303,Данные!$A143,BA$642)-Данные!$H143-BA$643+IF($F$6="Использовать поправку",BU481,0),#N/A)</f>
        <v>#N/A</v>
      </c>
      <c r="BB481" s="62" t="str">
        <f t="shared" si="828"/>
        <v/>
      </c>
      <c r="BC481" s="63" t="e">
        <f>IF(ISNUMBER(INDEX(Данные!$I$1:$IX$303,Данные!$A143,BC$642)),INDEX(Данные!$I$1:$IX$303,Данные!$A143,BC$642)-Данные!$G143-BC$643+IF($F$7="Использовать поправку",BT481,0),#N/A)</f>
        <v>#N/A</v>
      </c>
      <c r="BD481" s="64" t="e">
        <f>IF(ISNUMBER(INDEX(Данные!$I$1:$IX$303,Данные!$A143,BD$642)),INDEX(Данные!$I$1:$IX$303,Данные!$A143,BD$642)-Данные!$H143-BD$643+IF($F$7="Использовать поправку",BU481,0),#N/A)</f>
        <v>#N/A</v>
      </c>
      <c r="BE481" s="62" t="str">
        <f t="shared" si="829"/>
        <v/>
      </c>
      <c r="BF481" s="63" t="e">
        <f>IF(ISNUMBER(INDEX(Данные!$I$1:$IX$303,Данные!$A143,BF$642)),INDEX(Данные!$I$1:$IX$303,Данные!$A143,BF$642)-Данные!$G143-BF$643+IF($F$8="Использовать поправку",BT481,0),#N/A)</f>
        <v>#N/A</v>
      </c>
      <c r="BG481" s="64" t="e">
        <f>IF(ISNUMBER(INDEX(Данные!$I$1:$IX$303,Данные!$A143,BG$642)),INDEX(Данные!$I$1:$IX$303,Данные!$A143,BG$642)-Данные!$H143-BG$643+IF($F$8="Использовать поправку",BU481,0),#N/A)</f>
        <v>#N/A</v>
      </c>
      <c r="BH481" s="62" t="str">
        <f t="shared" si="830"/>
        <v/>
      </c>
      <c r="BI481" s="63" t="e">
        <f>IF(ISNUMBER(INDEX(Данные!$I$1:$IX$303,Данные!$A143,BI$642)),INDEX(Данные!$I$1:$IX$303,Данные!$A143,BI$642)-Данные!$G143-BI$643+IF($F$9="Использовать поправку",BT481,0),#N/A)</f>
        <v>#N/A</v>
      </c>
      <c r="BJ481" s="64" t="e">
        <f>IF(ISNUMBER(INDEX(Данные!$I$1:$IX$303,Данные!$A143,BJ$642)),INDEX(Данные!$I$1:$IX$303,Данные!$A143,BJ$642)-Данные!$H143-BJ$643+IF($F$9="Использовать поправку",BU481,0),#N/A)</f>
        <v>#N/A</v>
      </c>
      <c r="BK481" s="62" t="str">
        <f t="shared" si="831"/>
        <v/>
      </c>
      <c r="BL481" s="63" t="e">
        <f>IF(ISNUMBER(INDEX(Данные!$I$1:$IX$303,Данные!$A143,BL$642)),INDEX(Данные!$I$1:$IX$303,Данные!$A143,BL$642)-Данные!$G143-BL$643+IF($F$10="Использовать поправку",BT481,0),#N/A)</f>
        <v>#N/A</v>
      </c>
      <c r="BM481" s="64" t="e">
        <f>IF(ISNUMBER(INDEX(Данные!$I$1:$IX$303,Данные!$A143,BM$642)),INDEX(Данные!$I$1:$IX$303,Данные!$A143,BM$642)-Данные!$H143-BM$643+IF($F$10="Использовать поправку",BU481,0),#N/A)</f>
        <v>#N/A</v>
      </c>
      <c r="BN481" s="62" t="str">
        <f t="shared" si="832"/>
        <v/>
      </c>
      <c r="BO481" s="63" t="e">
        <f>IF(ISNUMBER(INDEX(Данные!$I$1:$IX$303,Данные!$A143,BO$642)),INDEX(Данные!$I$1:$IX$303,Данные!$A143,BO$642)-Данные!$G143-BO$643+IF($F$11="Использовать поправку",BT481,0),#N/A)</f>
        <v>#N/A</v>
      </c>
      <c r="BP481" s="64" t="e">
        <f>IF(ISNUMBER(INDEX(Данные!$I$1:$IX$303,Данные!$A143,BP$642)),INDEX(Данные!$I$1:$IX$303,Данные!$A143,BP$642)-Данные!$H143-BP$643+IF($F$11="Использовать поправку",BU481,0),#N/A)</f>
        <v>#N/A</v>
      </c>
      <c r="BQ481" s="62" t="str">
        <f t="shared" si="833"/>
        <v/>
      </c>
      <c r="BR481" s="63" t="e">
        <f>IF(ISNUMBER(INDEX(Данные!$I$1:$IX$303,Данные!$A143,BR$642)),INDEX(Данные!$I$1:$IX$303,Данные!$A143,BR$642)-Данные!$G143-BR$643+IF($F$12="Использовать поправку",BT481,0),#N/A)</f>
        <v>#N/A</v>
      </c>
      <c r="BS481" s="64" t="e">
        <f>IF(ISNUMBER(INDEX(Данные!$I$1:$IX$303,Данные!$A143,BS$642)),INDEX(Данные!$I$1:$IX$303,Данные!$A143,BS$642)-Данные!$H143-BS$643+IF($F$12="Использовать поправку",BU481,0),#N/A)</f>
        <v>#N/A</v>
      </c>
      <c r="BT481" s="100" t="e">
        <f>INDEX(Данные!$I$1:$IX$303,Данные!$A143,BT$642+8)-INDEX(Данные!$I$1:$IX$303,Данные!$A143,BT$643+8)</f>
        <v>#VALUE!</v>
      </c>
      <c r="BU481" s="101" t="e">
        <f>INDEX(Данные!$I$1:$IX$303,Данные!$A143,BU$642+9)-INDEX(Данные!$I$1:$IX$303,Данные!$A143,BU$643+9)</f>
        <v>#VALUE!</v>
      </c>
    </row>
    <row r="482" spans="7:73" s="88" customFormat="1" x14ac:dyDescent="0.25">
      <c r="G482" s="61">
        <v>70.5</v>
      </c>
      <c r="H482" s="62" t="str">
        <f t="shared" si="834"/>
        <v/>
      </c>
      <c r="I482" s="63" t="e">
        <f>IF(ISNUMBER(INDEX(Данные!$I$1:$IX$303,Данные!$A144,I$642)),INDEX(Данные!$I$1:$IX$303,Данные!$A144,I$642)-Данные!$E144+IF($F$3="Использовать поправку",AL482,0),#N/A)</f>
        <v>#N/A</v>
      </c>
      <c r="J482" s="64" t="e">
        <f>IF(ISNUMBER(INDEX(Данные!$I$1:$IX$303,Данные!$A144,J$642)),INDEX(Данные!$I$1:$IX$303,Данные!$A144,J$642)-Данные!$F144+IF($F$3="Использовать поправку",AM482,0),#N/A)</f>
        <v>#N/A</v>
      </c>
      <c r="K482" s="62" t="str">
        <f t="shared" si="835"/>
        <v/>
      </c>
      <c r="L482" s="63" t="e">
        <f>IF(ISNUMBER(INDEX(Данные!$I$1:$IX$303,Данные!$A144,L$642)),INDEX(Данные!$I$1:$IX$303,Данные!$A144,L$642)-Данные!$E144+IF($F$4="Использовать поправку",AL482,0),#N/A)</f>
        <v>#N/A</v>
      </c>
      <c r="M482" s="64" t="e">
        <f>IF(ISNUMBER(INDEX(Данные!$I$1:$IX$303,Данные!$A144,M$642)),INDEX(Данные!$I$1:$IX$303,Данные!$A144,M$642)-Данные!$F144+IF($F$4="Использовать поправку",AM482,0),#N/A)</f>
        <v>#N/A</v>
      </c>
      <c r="N482" s="62" t="str">
        <f t="shared" si="836"/>
        <v/>
      </c>
      <c r="O482" s="63" t="e">
        <f>IF(ISNUMBER(INDEX(Данные!$I$1:$IX$303,Данные!$A144,O$642)),INDEX(Данные!$I$1:$IX$303,Данные!$A144,O$642)-Данные!$E144+IF($F$5="Использовать поправку",AL482,0),#N/A)</f>
        <v>#N/A</v>
      </c>
      <c r="P482" s="64" t="e">
        <f>IF(ISNUMBER(INDEX(Данные!$I$1:$IX$303,Данные!$A144,P$642)),INDEX(Данные!$I$1:$IX$303,Данные!$A144,P$642)-Данные!$F144+IF($F$5="Использовать поправку",AM482,0),#N/A)</f>
        <v>#N/A</v>
      </c>
      <c r="Q482" s="62" t="str">
        <f t="shared" si="837"/>
        <v/>
      </c>
      <c r="R482" s="63" t="e">
        <f>IF(ISNUMBER(INDEX(Данные!$I$1:$IX$303,Данные!$A144,R$642)),INDEX(Данные!$I$1:$IX$303,Данные!$A144,R$642)-Данные!$E144+IF($F$6="Использовать поправку",AL482,0),#N/A)</f>
        <v>#N/A</v>
      </c>
      <c r="S482" s="64" t="e">
        <f>IF(ISNUMBER(INDEX(Данные!$I$1:$IX$303,Данные!$A144,S$642)),INDEX(Данные!$I$1:$IX$303,Данные!$A144,S$642)-Данные!$F144+IF($F$6="Использовать поправку",AM482,0),#N/A)</f>
        <v>#N/A</v>
      </c>
      <c r="T482" s="62" t="str">
        <f t="shared" si="838"/>
        <v/>
      </c>
      <c r="U482" s="63" t="e">
        <f>IF(ISNUMBER(INDEX(Данные!$I$1:$IX$303,Данные!$A144,U$642)),INDEX(Данные!$I$1:$IX$303,Данные!$A144,U$642)-Данные!$E144+IF($F$7="Использовать поправку",AL482,0),#N/A)</f>
        <v>#N/A</v>
      </c>
      <c r="V482" s="64" t="e">
        <f>IF(ISNUMBER(INDEX(Данные!$I$1:$IX$303,Данные!$A144,V$642)),INDEX(Данные!$I$1:$IX$303,Данные!$A144,V$642)-Данные!$F144+IF($F$7="Использовать поправку",AM482,0),#N/A)</f>
        <v>#N/A</v>
      </c>
      <c r="W482" s="62" t="str">
        <f t="shared" si="839"/>
        <v/>
      </c>
      <c r="X482" s="63" t="e">
        <f>IF(ISNUMBER(INDEX(Данные!$I$1:$IX$303,Данные!$A144,X$642)),INDEX(Данные!$I$1:$IX$303,Данные!$A144,X$642)-Данные!$E144+IF($F$8="Использовать поправку",AL482,0),#N/A)</f>
        <v>#N/A</v>
      </c>
      <c r="Y482" s="64" t="e">
        <f>IF(ISNUMBER(INDEX(Данные!$I$1:$IX$303,Данные!$A144,Y$642)),INDEX(Данные!$I$1:$IX$303,Данные!$A144,Y$642)-Данные!$F144+IF($F$8="Использовать поправку",AM482,0),#N/A)</f>
        <v>#N/A</v>
      </c>
      <c r="Z482" s="62" t="str">
        <f t="shared" si="840"/>
        <v/>
      </c>
      <c r="AA482" s="63" t="e">
        <f>IF(ISNUMBER(INDEX(Данные!$I$1:$IX$303,Данные!$A144,AA$642)),INDEX(Данные!$I$1:$IX$303,Данные!$A144,AA$642)-Данные!$E144+IF($F$9="Использовать поправку",AL482,0),#N/A)</f>
        <v>#N/A</v>
      </c>
      <c r="AB482" s="64" t="e">
        <f>IF(ISNUMBER(INDEX(Данные!$I$1:$IX$303,Данные!$A144,AB$642)),INDEX(Данные!$I$1:$IX$303,Данные!$A144,AB$642)-Данные!$F144+IF($F$9="Использовать поправку",AM482,0),#N/A)</f>
        <v>#N/A</v>
      </c>
      <c r="AC482" s="62" t="str">
        <f t="shared" si="841"/>
        <v/>
      </c>
      <c r="AD482" s="63" t="e">
        <f>IF(ISNUMBER(INDEX(Данные!$I$1:$IX$303,Данные!$A144,AD$642)),INDEX(Данные!$I$1:$IX$303,Данные!$A144,AD$642)-Данные!$E144+IF($F$10="Использовать поправку",AL482,0),#N/A)</f>
        <v>#N/A</v>
      </c>
      <c r="AE482" s="64" t="e">
        <f>IF(ISNUMBER(INDEX(Данные!$I$1:$IX$303,Данные!$A144,AE$642)),INDEX(Данные!$I$1:$IX$303,Данные!$A144,AE$642)-Данные!$F144+IF($F$10="Использовать поправку",AM482,0),#N/A)</f>
        <v>#N/A</v>
      </c>
      <c r="AF482" s="62" t="str">
        <f t="shared" si="842"/>
        <v/>
      </c>
      <c r="AG482" s="63" t="e">
        <f>IF(ISNUMBER(INDEX(Данные!$I$1:$IX$303,Данные!$A144,AG$642)),INDEX(Данные!$I$1:$IX$303,Данные!$A144,AG$642)-Данные!$E144+IF($F$11="Использовать поправку",AL482,0),#N/A)</f>
        <v>#N/A</v>
      </c>
      <c r="AH482" s="64" t="e">
        <f>IF(ISNUMBER(INDEX(Данные!$I$1:$IX$303,Данные!$A144,AH$642)),INDEX(Данные!$I$1:$IX$303,Данные!$A144,AH$642)-Данные!$F144+IF($F$11="Использовать поправку",AM482,0),#N/A)</f>
        <v>#N/A</v>
      </c>
      <c r="AI482" s="62" t="str">
        <f t="shared" si="843"/>
        <v/>
      </c>
      <c r="AJ482" s="63" t="e">
        <f>IF(ISNUMBER(INDEX(Данные!$I$1:$IX$303,Данные!$A144,AJ$642)),INDEX(Данные!$I$1:$IX$303,Данные!$A144,AJ$642)-Данные!$E144+IF($F$12="Использовать поправку",AL482,0),#N/A)</f>
        <v>#N/A</v>
      </c>
      <c r="AK482" s="96" t="e">
        <f>IF(ISNUMBER(INDEX(Данные!$I$1:$IX$303,Данные!$A144,AK$642)),INDEX(Данные!$I$1:$IX$303,Данные!$A144,AK$642)-Данные!$F144+IF($F$12="Использовать поправку",AM482,0),#N/A)</f>
        <v>#N/A</v>
      </c>
      <c r="AL482" s="100" t="e">
        <f>INDEX(Данные!$I$1:$IX$303,Данные!$A144,AL$642+4)-INDEX(Данные!$I$1:$IX$303,Данные!$A144,AL$643+4)</f>
        <v>#VALUE!</v>
      </c>
      <c r="AM482" s="101" t="e">
        <f>INDEX(Данные!$I$1:$IX$303,Данные!$A144,AM$642+5)-INDEX(Данные!$I$1:$IX$303,Данные!$A144,AM$643+5)</f>
        <v>#VALUE!</v>
      </c>
      <c r="AO482" s="61">
        <v>70.5</v>
      </c>
      <c r="AP482" s="62" t="str">
        <f t="shared" si="824"/>
        <v/>
      </c>
      <c r="AQ482" s="63" t="e">
        <f>IF(ISNUMBER(INDEX(Данные!$I$1:$IX$303,Данные!$A144,AQ$642)),INDEX(Данные!$I$1:$IX$303,Данные!$A144,AQ$642)-Данные!$G144-AQ$643+IF($F$3="Использовать поправку",BT482,0),#N/A)</f>
        <v>#N/A</v>
      </c>
      <c r="AR482" s="64" t="e">
        <f>IF(ISNUMBER(INDEX(Данные!$I$1:$IX$303,Данные!$A144,AR$642)),INDEX(Данные!$I$1:$IX$303,Данные!$A144,AR$642)-Данные!$H144-AR$643+IF($F$3="Использовать поправку",BU482,0),#N/A)</f>
        <v>#N/A</v>
      </c>
      <c r="AS482" s="62" t="str">
        <f t="shared" si="825"/>
        <v/>
      </c>
      <c r="AT482" s="63" t="e">
        <f>IF(ISNUMBER(INDEX(Данные!$I$1:$IX$303,Данные!$A144,AT$642)),INDEX(Данные!$I$1:$IX$303,Данные!$A144,AT$642)-Данные!$G144-AT$643+IF($F$4="Использовать поправку",BT482,0),#N/A)</f>
        <v>#N/A</v>
      </c>
      <c r="AU482" s="64" t="e">
        <f>IF(ISNUMBER(INDEX(Данные!$I$1:$IX$303,Данные!$A144,AU$642)),INDEX(Данные!$I$1:$IX$303,Данные!$A144,AU$642)-Данные!$H144-AU$643+IF($F$4="Использовать поправку",BU482,0),#N/A)</f>
        <v>#N/A</v>
      </c>
      <c r="AV482" s="62" t="str">
        <f t="shared" si="826"/>
        <v/>
      </c>
      <c r="AW482" s="63" t="e">
        <f>IF(ISNUMBER(INDEX(Данные!$I$1:$IX$303,Данные!$A144,AW$642)),INDEX(Данные!$I$1:$IX$303,Данные!$A144,AW$642)-Данные!$G144-AW$643+IF($F$5="Использовать поправку",BT482,0),#N/A)</f>
        <v>#N/A</v>
      </c>
      <c r="AX482" s="64" t="e">
        <f>IF(ISNUMBER(INDEX(Данные!$I$1:$IX$303,Данные!$A144,AX$642)),INDEX(Данные!$I$1:$IX$303,Данные!$A144,AX$642)-Данные!$H144-AX$643+IF($F$5="Использовать поправку",BU482,0),#N/A)</f>
        <v>#N/A</v>
      </c>
      <c r="AY482" s="62" t="str">
        <f t="shared" si="827"/>
        <v/>
      </c>
      <c r="AZ482" s="63" t="e">
        <f>IF(ISNUMBER(INDEX(Данные!$I$1:$IX$303,Данные!$A144,AZ$642)),INDEX(Данные!$I$1:$IX$303,Данные!$A144,AZ$642)-Данные!$G144-AZ$643+IF($F$6="Использовать поправку",BT482,0),#N/A)</f>
        <v>#N/A</v>
      </c>
      <c r="BA482" s="64" t="e">
        <f>IF(ISNUMBER(INDEX(Данные!$I$1:$IX$303,Данные!$A144,BA$642)),INDEX(Данные!$I$1:$IX$303,Данные!$A144,BA$642)-Данные!$H144-BA$643+IF($F$6="Использовать поправку",BU482,0),#N/A)</f>
        <v>#N/A</v>
      </c>
      <c r="BB482" s="62" t="str">
        <f t="shared" si="828"/>
        <v/>
      </c>
      <c r="BC482" s="63" t="e">
        <f>IF(ISNUMBER(INDEX(Данные!$I$1:$IX$303,Данные!$A144,BC$642)),INDEX(Данные!$I$1:$IX$303,Данные!$A144,BC$642)-Данные!$G144-BC$643+IF($F$7="Использовать поправку",BT482,0),#N/A)</f>
        <v>#N/A</v>
      </c>
      <c r="BD482" s="64" t="e">
        <f>IF(ISNUMBER(INDEX(Данные!$I$1:$IX$303,Данные!$A144,BD$642)),INDEX(Данные!$I$1:$IX$303,Данные!$A144,BD$642)-Данные!$H144-BD$643+IF($F$7="Использовать поправку",BU482,0),#N/A)</f>
        <v>#N/A</v>
      </c>
      <c r="BE482" s="62" t="str">
        <f t="shared" si="829"/>
        <v/>
      </c>
      <c r="BF482" s="63" t="e">
        <f>IF(ISNUMBER(INDEX(Данные!$I$1:$IX$303,Данные!$A144,BF$642)),INDEX(Данные!$I$1:$IX$303,Данные!$A144,BF$642)-Данные!$G144-BF$643+IF($F$8="Использовать поправку",BT482,0),#N/A)</f>
        <v>#N/A</v>
      </c>
      <c r="BG482" s="64" t="e">
        <f>IF(ISNUMBER(INDEX(Данные!$I$1:$IX$303,Данные!$A144,BG$642)),INDEX(Данные!$I$1:$IX$303,Данные!$A144,BG$642)-Данные!$H144-BG$643+IF($F$8="Использовать поправку",BU482,0),#N/A)</f>
        <v>#N/A</v>
      </c>
      <c r="BH482" s="62" t="str">
        <f t="shared" si="830"/>
        <v/>
      </c>
      <c r="BI482" s="63" t="e">
        <f>IF(ISNUMBER(INDEX(Данные!$I$1:$IX$303,Данные!$A144,BI$642)),INDEX(Данные!$I$1:$IX$303,Данные!$A144,BI$642)-Данные!$G144-BI$643+IF($F$9="Использовать поправку",BT482,0),#N/A)</f>
        <v>#N/A</v>
      </c>
      <c r="BJ482" s="64" t="e">
        <f>IF(ISNUMBER(INDEX(Данные!$I$1:$IX$303,Данные!$A144,BJ$642)),INDEX(Данные!$I$1:$IX$303,Данные!$A144,BJ$642)-Данные!$H144-BJ$643+IF($F$9="Использовать поправку",BU482,0),#N/A)</f>
        <v>#N/A</v>
      </c>
      <c r="BK482" s="62" t="str">
        <f t="shared" si="831"/>
        <v/>
      </c>
      <c r="BL482" s="63" t="e">
        <f>IF(ISNUMBER(INDEX(Данные!$I$1:$IX$303,Данные!$A144,BL$642)),INDEX(Данные!$I$1:$IX$303,Данные!$A144,BL$642)-Данные!$G144-BL$643+IF($F$10="Использовать поправку",BT482,0),#N/A)</f>
        <v>#N/A</v>
      </c>
      <c r="BM482" s="64" t="e">
        <f>IF(ISNUMBER(INDEX(Данные!$I$1:$IX$303,Данные!$A144,BM$642)),INDEX(Данные!$I$1:$IX$303,Данные!$A144,BM$642)-Данные!$H144-BM$643+IF($F$10="Использовать поправку",BU482,0),#N/A)</f>
        <v>#N/A</v>
      </c>
      <c r="BN482" s="62" t="str">
        <f t="shared" si="832"/>
        <v/>
      </c>
      <c r="BO482" s="63" t="e">
        <f>IF(ISNUMBER(INDEX(Данные!$I$1:$IX$303,Данные!$A144,BO$642)),INDEX(Данные!$I$1:$IX$303,Данные!$A144,BO$642)-Данные!$G144-BO$643+IF($F$11="Использовать поправку",BT482,0),#N/A)</f>
        <v>#N/A</v>
      </c>
      <c r="BP482" s="64" t="e">
        <f>IF(ISNUMBER(INDEX(Данные!$I$1:$IX$303,Данные!$A144,BP$642)),INDEX(Данные!$I$1:$IX$303,Данные!$A144,BP$642)-Данные!$H144-BP$643+IF($F$11="Использовать поправку",BU482,0),#N/A)</f>
        <v>#N/A</v>
      </c>
      <c r="BQ482" s="62" t="str">
        <f t="shared" si="833"/>
        <v/>
      </c>
      <c r="BR482" s="63" t="e">
        <f>IF(ISNUMBER(INDEX(Данные!$I$1:$IX$303,Данные!$A144,BR$642)),INDEX(Данные!$I$1:$IX$303,Данные!$A144,BR$642)-Данные!$G144-BR$643+IF($F$12="Использовать поправку",BT482,0),#N/A)</f>
        <v>#N/A</v>
      </c>
      <c r="BS482" s="64" t="e">
        <f>IF(ISNUMBER(INDEX(Данные!$I$1:$IX$303,Данные!$A144,BS$642)),INDEX(Данные!$I$1:$IX$303,Данные!$A144,BS$642)-Данные!$H144-BS$643+IF($F$12="Использовать поправку",BU482,0),#N/A)</f>
        <v>#N/A</v>
      </c>
      <c r="BT482" s="100" t="e">
        <f>INDEX(Данные!$I$1:$IX$303,Данные!$A144,BT$642+8)-INDEX(Данные!$I$1:$IX$303,Данные!$A144,BT$643+8)</f>
        <v>#VALUE!</v>
      </c>
      <c r="BU482" s="101" t="e">
        <f>INDEX(Данные!$I$1:$IX$303,Данные!$A144,BU$642+9)-INDEX(Данные!$I$1:$IX$303,Данные!$A144,BU$643+9)</f>
        <v>#VALUE!</v>
      </c>
    </row>
    <row r="483" spans="7:73" s="88" customFormat="1" x14ac:dyDescent="0.25">
      <c r="G483" s="61">
        <v>71</v>
      </c>
      <c r="H483" s="62" t="str">
        <f t="shared" si="834"/>
        <v/>
      </c>
      <c r="I483" s="63" t="e">
        <f>IF(ISNUMBER(INDEX(Данные!$I$1:$IX$303,Данные!$A145,I$642)),INDEX(Данные!$I$1:$IX$303,Данные!$A145,I$642)-Данные!$E145+IF($F$3="Использовать поправку",AL483,0),#N/A)</f>
        <v>#N/A</v>
      </c>
      <c r="J483" s="64" t="e">
        <f>IF(ISNUMBER(INDEX(Данные!$I$1:$IX$303,Данные!$A145,J$642)),INDEX(Данные!$I$1:$IX$303,Данные!$A145,J$642)-Данные!$F145+IF($F$3="Использовать поправку",AM483,0),#N/A)</f>
        <v>#N/A</v>
      </c>
      <c r="K483" s="62" t="str">
        <f t="shared" si="835"/>
        <v/>
      </c>
      <c r="L483" s="63" t="e">
        <f>IF(ISNUMBER(INDEX(Данные!$I$1:$IX$303,Данные!$A145,L$642)),INDEX(Данные!$I$1:$IX$303,Данные!$A145,L$642)-Данные!$E145+IF($F$4="Использовать поправку",AL483,0),#N/A)</f>
        <v>#N/A</v>
      </c>
      <c r="M483" s="64" t="e">
        <f>IF(ISNUMBER(INDEX(Данные!$I$1:$IX$303,Данные!$A145,M$642)),INDEX(Данные!$I$1:$IX$303,Данные!$A145,M$642)-Данные!$F145+IF($F$4="Использовать поправку",AM483,0),#N/A)</f>
        <v>#N/A</v>
      </c>
      <c r="N483" s="62" t="str">
        <f t="shared" si="836"/>
        <v/>
      </c>
      <c r="O483" s="63" t="e">
        <f>IF(ISNUMBER(INDEX(Данные!$I$1:$IX$303,Данные!$A145,O$642)),INDEX(Данные!$I$1:$IX$303,Данные!$A145,O$642)-Данные!$E145+IF($F$5="Использовать поправку",AL483,0),#N/A)</f>
        <v>#N/A</v>
      </c>
      <c r="P483" s="64" t="e">
        <f>IF(ISNUMBER(INDEX(Данные!$I$1:$IX$303,Данные!$A145,P$642)),INDEX(Данные!$I$1:$IX$303,Данные!$A145,P$642)-Данные!$F145+IF($F$5="Использовать поправку",AM483,0),#N/A)</f>
        <v>#N/A</v>
      </c>
      <c r="Q483" s="62" t="str">
        <f t="shared" si="837"/>
        <v/>
      </c>
      <c r="R483" s="63" t="e">
        <f>IF(ISNUMBER(INDEX(Данные!$I$1:$IX$303,Данные!$A145,R$642)),INDEX(Данные!$I$1:$IX$303,Данные!$A145,R$642)-Данные!$E145+IF($F$6="Использовать поправку",AL483,0),#N/A)</f>
        <v>#N/A</v>
      </c>
      <c r="S483" s="64" t="e">
        <f>IF(ISNUMBER(INDEX(Данные!$I$1:$IX$303,Данные!$A145,S$642)),INDEX(Данные!$I$1:$IX$303,Данные!$A145,S$642)-Данные!$F145+IF($F$6="Использовать поправку",AM483,0),#N/A)</f>
        <v>#N/A</v>
      </c>
      <c r="T483" s="62" t="str">
        <f t="shared" si="838"/>
        <v/>
      </c>
      <c r="U483" s="63" t="e">
        <f>IF(ISNUMBER(INDEX(Данные!$I$1:$IX$303,Данные!$A145,U$642)),INDEX(Данные!$I$1:$IX$303,Данные!$A145,U$642)-Данные!$E145+IF($F$7="Использовать поправку",AL483,0),#N/A)</f>
        <v>#N/A</v>
      </c>
      <c r="V483" s="64" t="e">
        <f>IF(ISNUMBER(INDEX(Данные!$I$1:$IX$303,Данные!$A145,V$642)),INDEX(Данные!$I$1:$IX$303,Данные!$A145,V$642)-Данные!$F145+IF($F$7="Использовать поправку",AM483,0),#N/A)</f>
        <v>#N/A</v>
      </c>
      <c r="W483" s="62" t="str">
        <f t="shared" si="839"/>
        <v/>
      </c>
      <c r="X483" s="63" t="e">
        <f>IF(ISNUMBER(INDEX(Данные!$I$1:$IX$303,Данные!$A145,X$642)),INDEX(Данные!$I$1:$IX$303,Данные!$A145,X$642)-Данные!$E145+IF($F$8="Использовать поправку",AL483,0),#N/A)</f>
        <v>#N/A</v>
      </c>
      <c r="Y483" s="64" t="e">
        <f>IF(ISNUMBER(INDEX(Данные!$I$1:$IX$303,Данные!$A145,Y$642)),INDEX(Данные!$I$1:$IX$303,Данные!$A145,Y$642)-Данные!$F145+IF($F$8="Использовать поправку",AM483,0),#N/A)</f>
        <v>#N/A</v>
      </c>
      <c r="Z483" s="62" t="str">
        <f t="shared" si="840"/>
        <v/>
      </c>
      <c r="AA483" s="63" t="e">
        <f>IF(ISNUMBER(INDEX(Данные!$I$1:$IX$303,Данные!$A145,AA$642)),INDEX(Данные!$I$1:$IX$303,Данные!$A145,AA$642)-Данные!$E145+IF($F$9="Использовать поправку",AL483,0),#N/A)</f>
        <v>#N/A</v>
      </c>
      <c r="AB483" s="64" t="e">
        <f>IF(ISNUMBER(INDEX(Данные!$I$1:$IX$303,Данные!$A145,AB$642)),INDEX(Данные!$I$1:$IX$303,Данные!$A145,AB$642)-Данные!$F145+IF($F$9="Использовать поправку",AM483,0),#N/A)</f>
        <v>#N/A</v>
      </c>
      <c r="AC483" s="62" t="str">
        <f t="shared" si="841"/>
        <v/>
      </c>
      <c r="AD483" s="63" t="e">
        <f>IF(ISNUMBER(INDEX(Данные!$I$1:$IX$303,Данные!$A145,AD$642)),INDEX(Данные!$I$1:$IX$303,Данные!$A145,AD$642)-Данные!$E145+IF($F$10="Использовать поправку",AL483,0),#N/A)</f>
        <v>#N/A</v>
      </c>
      <c r="AE483" s="64" t="e">
        <f>IF(ISNUMBER(INDEX(Данные!$I$1:$IX$303,Данные!$A145,AE$642)),INDEX(Данные!$I$1:$IX$303,Данные!$A145,AE$642)-Данные!$F145+IF($F$10="Использовать поправку",AM483,0),#N/A)</f>
        <v>#N/A</v>
      </c>
      <c r="AF483" s="62" t="str">
        <f t="shared" si="842"/>
        <v/>
      </c>
      <c r="AG483" s="63" t="e">
        <f>IF(ISNUMBER(INDEX(Данные!$I$1:$IX$303,Данные!$A145,AG$642)),INDEX(Данные!$I$1:$IX$303,Данные!$A145,AG$642)-Данные!$E145+IF($F$11="Использовать поправку",AL483,0),#N/A)</f>
        <v>#N/A</v>
      </c>
      <c r="AH483" s="64" t="e">
        <f>IF(ISNUMBER(INDEX(Данные!$I$1:$IX$303,Данные!$A145,AH$642)),INDEX(Данные!$I$1:$IX$303,Данные!$A145,AH$642)-Данные!$F145+IF($F$11="Использовать поправку",AM483,0),#N/A)</f>
        <v>#N/A</v>
      </c>
      <c r="AI483" s="62" t="str">
        <f t="shared" si="843"/>
        <v/>
      </c>
      <c r="AJ483" s="63" t="e">
        <f>IF(ISNUMBER(INDEX(Данные!$I$1:$IX$303,Данные!$A145,AJ$642)),INDEX(Данные!$I$1:$IX$303,Данные!$A145,AJ$642)-Данные!$E145+IF($F$12="Использовать поправку",AL483,0),#N/A)</f>
        <v>#N/A</v>
      </c>
      <c r="AK483" s="96" t="e">
        <f>IF(ISNUMBER(INDEX(Данные!$I$1:$IX$303,Данные!$A145,AK$642)),INDEX(Данные!$I$1:$IX$303,Данные!$A145,AK$642)-Данные!$F145+IF($F$12="Использовать поправку",AM483,0),#N/A)</f>
        <v>#N/A</v>
      </c>
      <c r="AL483" s="100" t="e">
        <f>INDEX(Данные!$I$1:$IX$303,Данные!$A145,AL$642+4)-INDEX(Данные!$I$1:$IX$303,Данные!$A145,AL$643+4)</f>
        <v>#VALUE!</v>
      </c>
      <c r="AM483" s="101" t="e">
        <f>INDEX(Данные!$I$1:$IX$303,Данные!$A145,AM$642+5)-INDEX(Данные!$I$1:$IX$303,Данные!$A145,AM$643+5)</f>
        <v>#VALUE!</v>
      </c>
      <c r="AO483" s="61">
        <v>71</v>
      </c>
      <c r="AP483" s="62" t="str">
        <f t="shared" si="824"/>
        <v/>
      </c>
      <c r="AQ483" s="63" t="e">
        <f>IF(ISNUMBER(INDEX(Данные!$I$1:$IX$303,Данные!$A145,AQ$642)),INDEX(Данные!$I$1:$IX$303,Данные!$A145,AQ$642)-Данные!$G145-AQ$643+IF($F$3="Использовать поправку",BT483,0),#N/A)</f>
        <v>#N/A</v>
      </c>
      <c r="AR483" s="64" t="e">
        <f>IF(ISNUMBER(INDEX(Данные!$I$1:$IX$303,Данные!$A145,AR$642)),INDEX(Данные!$I$1:$IX$303,Данные!$A145,AR$642)-Данные!$H145-AR$643+IF($F$3="Использовать поправку",BU483,0),#N/A)</f>
        <v>#N/A</v>
      </c>
      <c r="AS483" s="62" t="str">
        <f t="shared" si="825"/>
        <v/>
      </c>
      <c r="AT483" s="63" t="e">
        <f>IF(ISNUMBER(INDEX(Данные!$I$1:$IX$303,Данные!$A145,AT$642)),INDEX(Данные!$I$1:$IX$303,Данные!$A145,AT$642)-Данные!$G145-AT$643+IF($F$4="Использовать поправку",BT483,0),#N/A)</f>
        <v>#N/A</v>
      </c>
      <c r="AU483" s="64" t="e">
        <f>IF(ISNUMBER(INDEX(Данные!$I$1:$IX$303,Данные!$A145,AU$642)),INDEX(Данные!$I$1:$IX$303,Данные!$A145,AU$642)-Данные!$H145-AU$643+IF($F$4="Использовать поправку",BU483,0),#N/A)</f>
        <v>#N/A</v>
      </c>
      <c r="AV483" s="62" t="str">
        <f t="shared" si="826"/>
        <v/>
      </c>
      <c r="AW483" s="63" t="e">
        <f>IF(ISNUMBER(INDEX(Данные!$I$1:$IX$303,Данные!$A145,AW$642)),INDEX(Данные!$I$1:$IX$303,Данные!$A145,AW$642)-Данные!$G145-AW$643+IF($F$5="Использовать поправку",BT483,0),#N/A)</f>
        <v>#N/A</v>
      </c>
      <c r="AX483" s="64" t="e">
        <f>IF(ISNUMBER(INDEX(Данные!$I$1:$IX$303,Данные!$A145,AX$642)),INDEX(Данные!$I$1:$IX$303,Данные!$A145,AX$642)-Данные!$H145-AX$643+IF($F$5="Использовать поправку",BU483,0),#N/A)</f>
        <v>#N/A</v>
      </c>
      <c r="AY483" s="62" t="str">
        <f t="shared" si="827"/>
        <v/>
      </c>
      <c r="AZ483" s="63" t="e">
        <f>IF(ISNUMBER(INDEX(Данные!$I$1:$IX$303,Данные!$A145,AZ$642)),INDEX(Данные!$I$1:$IX$303,Данные!$A145,AZ$642)-Данные!$G145-AZ$643+IF($F$6="Использовать поправку",BT483,0),#N/A)</f>
        <v>#N/A</v>
      </c>
      <c r="BA483" s="64" t="e">
        <f>IF(ISNUMBER(INDEX(Данные!$I$1:$IX$303,Данные!$A145,BA$642)),INDEX(Данные!$I$1:$IX$303,Данные!$A145,BA$642)-Данные!$H145-BA$643+IF($F$6="Использовать поправку",BU483,0),#N/A)</f>
        <v>#N/A</v>
      </c>
      <c r="BB483" s="62" t="str">
        <f t="shared" si="828"/>
        <v/>
      </c>
      <c r="BC483" s="63" t="e">
        <f>IF(ISNUMBER(INDEX(Данные!$I$1:$IX$303,Данные!$A145,BC$642)),INDEX(Данные!$I$1:$IX$303,Данные!$A145,BC$642)-Данные!$G145-BC$643+IF($F$7="Использовать поправку",BT483,0),#N/A)</f>
        <v>#N/A</v>
      </c>
      <c r="BD483" s="64" t="e">
        <f>IF(ISNUMBER(INDEX(Данные!$I$1:$IX$303,Данные!$A145,BD$642)),INDEX(Данные!$I$1:$IX$303,Данные!$A145,BD$642)-Данные!$H145-BD$643+IF($F$7="Использовать поправку",BU483,0),#N/A)</f>
        <v>#N/A</v>
      </c>
      <c r="BE483" s="62" t="str">
        <f t="shared" si="829"/>
        <v/>
      </c>
      <c r="BF483" s="63" t="e">
        <f>IF(ISNUMBER(INDEX(Данные!$I$1:$IX$303,Данные!$A145,BF$642)),INDEX(Данные!$I$1:$IX$303,Данные!$A145,BF$642)-Данные!$G145-BF$643+IF($F$8="Использовать поправку",BT483,0),#N/A)</f>
        <v>#N/A</v>
      </c>
      <c r="BG483" s="64" t="e">
        <f>IF(ISNUMBER(INDEX(Данные!$I$1:$IX$303,Данные!$A145,BG$642)),INDEX(Данные!$I$1:$IX$303,Данные!$A145,BG$642)-Данные!$H145-BG$643+IF($F$8="Использовать поправку",BU483,0),#N/A)</f>
        <v>#N/A</v>
      </c>
      <c r="BH483" s="62" t="str">
        <f t="shared" si="830"/>
        <v/>
      </c>
      <c r="BI483" s="63" t="e">
        <f>IF(ISNUMBER(INDEX(Данные!$I$1:$IX$303,Данные!$A145,BI$642)),INDEX(Данные!$I$1:$IX$303,Данные!$A145,BI$642)-Данные!$G145-BI$643+IF($F$9="Использовать поправку",BT483,0),#N/A)</f>
        <v>#N/A</v>
      </c>
      <c r="BJ483" s="64" t="e">
        <f>IF(ISNUMBER(INDEX(Данные!$I$1:$IX$303,Данные!$A145,BJ$642)),INDEX(Данные!$I$1:$IX$303,Данные!$A145,BJ$642)-Данные!$H145-BJ$643+IF($F$9="Использовать поправку",BU483,0),#N/A)</f>
        <v>#N/A</v>
      </c>
      <c r="BK483" s="62" t="str">
        <f t="shared" si="831"/>
        <v/>
      </c>
      <c r="BL483" s="63" t="e">
        <f>IF(ISNUMBER(INDEX(Данные!$I$1:$IX$303,Данные!$A145,BL$642)),INDEX(Данные!$I$1:$IX$303,Данные!$A145,BL$642)-Данные!$G145-BL$643+IF($F$10="Использовать поправку",BT483,0),#N/A)</f>
        <v>#N/A</v>
      </c>
      <c r="BM483" s="64" t="e">
        <f>IF(ISNUMBER(INDEX(Данные!$I$1:$IX$303,Данные!$A145,BM$642)),INDEX(Данные!$I$1:$IX$303,Данные!$A145,BM$642)-Данные!$H145-BM$643+IF($F$10="Использовать поправку",BU483,0),#N/A)</f>
        <v>#N/A</v>
      </c>
      <c r="BN483" s="62" t="str">
        <f t="shared" si="832"/>
        <v/>
      </c>
      <c r="BO483" s="63" t="e">
        <f>IF(ISNUMBER(INDEX(Данные!$I$1:$IX$303,Данные!$A145,BO$642)),INDEX(Данные!$I$1:$IX$303,Данные!$A145,BO$642)-Данные!$G145-BO$643+IF($F$11="Использовать поправку",BT483,0),#N/A)</f>
        <v>#N/A</v>
      </c>
      <c r="BP483" s="64" t="e">
        <f>IF(ISNUMBER(INDEX(Данные!$I$1:$IX$303,Данные!$A145,BP$642)),INDEX(Данные!$I$1:$IX$303,Данные!$A145,BP$642)-Данные!$H145-BP$643+IF($F$11="Использовать поправку",BU483,0),#N/A)</f>
        <v>#N/A</v>
      </c>
      <c r="BQ483" s="62" t="str">
        <f t="shared" si="833"/>
        <v/>
      </c>
      <c r="BR483" s="63" t="e">
        <f>IF(ISNUMBER(INDEX(Данные!$I$1:$IX$303,Данные!$A145,BR$642)),INDEX(Данные!$I$1:$IX$303,Данные!$A145,BR$642)-Данные!$G145-BR$643+IF($F$12="Использовать поправку",BT483,0),#N/A)</f>
        <v>#N/A</v>
      </c>
      <c r="BS483" s="64" t="e">
        <f>IF(ISNUMBER(INDEX(Данные!$I$1:$IX$303,Данные!$A145,BS$642)),INDEX(Данные!$I$1:$IX$303,Данные!$A145,BS$642)-Данные!$H145-BS$643+IF($F$12="Использовать поправку",BU483,0),#N/A)</f>
        <v>#N/A</v>
      </c>
      <c r="BT483" s="100" t="e">
        <f>INDEX(Данные!$I$1:$IX$303,Данные!$A145,BT$642+8)-INDEX(Данные!$I$1:$IX$303,Данные!$A145,BT$643+8)</f>
        <v>#VALUE!</v>
      </c>
      <c r="BU483" s="101" t="e">
        <f>INDEX(Данные!$I$1:$IX$303,Данные!$A145,BU$642+9)-INDEX(Данные!$I$1:$IX$303,Данные!$A145,BU$643+9)</f>
        <v>#VALUE!</v>
      </c>
    </row>
    <row r="484" spans="7:73" s="88" customFormat="1" x14ac:dyDescent="0.25">
      <c r="G484" s="61">
        <v>71.5</v>
      </c>
      <c r="H484" s="62" t="str">
        <f t="shared" si="834"/>
        <v/>
      </c>
      <c r="I484" s="63" t="e">
        <f>IF(ISNUMBER(INDEX(Данные!$I$1:$IX$303,Данные!$A146,I$642)),INDEX(Данные!$I$1:$IX$303,Данные!$A146,I$642)-Данные!$E146+IF($F$3="Использовать поправку",AL484,0),#N/A)</f>
        <v>#N/A</v>
      </c>
      <c r="J484" s="64" t="e">
        <f>IF(ISNUMBER(INDEX(Данные!$I$1:$IX$303,Данные!$A146,J$642)),INDEX(Данные!$I$1:$IX$303,Данные!$A146,J$642)-Данные!$F146+IF($F$3="Использовать поправку",AM484,0),#N/A)</f>
        <v>#N/A</v>
      </c>
      <c r="K484" s="62" t="str">
        <f t="shared" si="835"/>
        <v/>
      </c>
      <c r="L484" s="63" t="e">
        <f>IF(ISNUMBER(INDEX(Данные!$I$1:$IX$303,Данные!$A146,L$642)),INDEX(Данные!$I$1:$IX$303,Данные!$A146,L$642)-Данные!$E146+IF($F$4="Использовать поправку",AL484,0),#N/A)</f>
        <v>#N/A</v>
      </c>
      <c r="M484" s="64" t="e">
        <f>IF(ISNUMBER(INDEX(Данные!$I$1:$IX$303,Данные!$A146,M$642)),INDEX(Данные!$I$1:$IX$303,Данные!$A146,M$642)-Данные!$F146+IF($F$4="Использовать поправку",AM484,0),#N/A)</f>
        <v>#N/A</v>
      </c>
      <c r="N484" s="62" t="str">
        <f t="shared" si="836"/>
        <v/>
      </c>
      <c r="O484" s="63" t="e">
        <f>IF(ISNUMBER(INDEX(Данные!$I$1:$IX$303,Данные!$A146,O$642)),INDEX(Данные!$I$1:$IX$303,Данные!$A146,O$642)-Данные!$E146+IF($F$5="Использовать поправку",AL484,0),#N/A)</f>
        <v>#N/A</v>
      </c>
      <c r="P484" s="64" t="e">
        <f>IF(ISNUMBER(INDEX(Данные!$I$1:$IX$303,Данные!$A146,P$642)),INDEX(Данные!$I$1:$IX$303,Данные!$A146,P$642)-Данные!$F146+IF($F$5="Использовать поправку",AM484,0),#N/A)</f>
        <v>#N/A</v>
      </c>
      <c r="Q484" s="62" t="str">
        <f t="shared" si="837"/>
        <v/>
      </c>
      <c r="R484" s="63" t="e">
        <f>IF(ISNUMBER(INDEX(Данные!$I$1:$IX$303,Данные!$A146,R$642)),INDEX(Данные!$I$1:$IX$303,Данные!$A146,R$642)-Данные!$E146+IF($F$6="Использовать поправку",AL484,0),#N/A)</f>
        <v>#N/A</v>
      </c>
      <c r="S484" s="64" t="e">
        <f>IF(ISNUMBER(INDEX(Данные!$I$1:$IX$303,Данные!$A146,S$642)),INDEX(Данные!$I$1:$IX$303,Данные!$A146,S$642)-Данные!$F146+IF($F$6="Использовать поправку",AM484,0),#N/A)</f>
        <v>#N/A</v>
      </c>
      <c r="T484" s="62" t="str">
        <f t="shared" si="838"/>
        <v/>
      </c>
      <c r="U484" s="63" t="e">
        <f>IF(ISNUMBER(INDEX(Данные!$I$1:$IX$303,Данные!$A146,U$642)),INDEX(Данные!$I$1:$IX$303,Данные!$A146,U$642)-Данные!$E146+IF($F$7="Использовать поправку",AL484,0),#N/A)</f>
        <v>#N/A</v>
      </c>
      <c r="V484" s="64" t="e">
        <f>IF(ISNUMBER(INDEX(Данные!$I$1:$IX$303,Данные!$A146,V$642)),INDEX(Данные!$I$1:$IX$303,Данные!$A146,V$642)-Данные!$F146+IF($F$7="Использовать поправку",AM484,0),#N/A)</f>
        <v>#N/A</v>
      </c>
      <c r="W484" s="62" t="str">
        <f t="shared" si="839"/>
        <v/>
      </c>
      <c r="X484" s="63" t="e">
        <f>IF(ISNUMBER(INDEX(Данные!$I$1:$IX$303,Данные!$A146,X$642)),INDEX(Данные!$I$1:$IX$303,Данные!$A146,X$642)-Данные!$E146+IF($F$8="Использовать поправку",AL484,0),#N/A)</f>
        <v>#N/A</v>
      </c>
      <c r="Y484" s="64" t="e">
        <f>IF(ISNUMBER(INDEX(Данные!$I$1:$IX$303,Данные!$A146,Y$642)),INDEX(Данные!$I$1:$IX$303,Данные!$A146,Y$642)-Данные!$F146+IF($F$8="Использовать поправку",AM484,0),#N/A)</f>
        <v>#N/A</v>
      </c>
      <c r="Z484" s="62" t="str">
        <f t="shared" si="840"/>
        <v/>
      </c>
      <c r="AA484" s="63" t="e">
        <f>IF(ISNUMBER(INDEX(Данные!$I$1:$IX$303,Данные!$A146,AA$642)),INDEX(Данные!$I$1:$IX$303,Данные!$A146,AA$642)-Данные!$E146+IF($F$9="Использовать поправку",AL484,0),#N/A)</f>
        <v>#N/A</v>
      </c>
      <c r="AB484" s="64" t="e">
        <f>IF(ISNUMBER(INDEX(Данные!$I$1:$IX$303,Данные!$A146,AB$642)),INDEX(Данные!$I$1:$IX$303,Данные!$A146,AB$642)-Данные!$F146+IF($F$9="Использовать поправку",AM484,0),#N/A)</f>
        <v>#N/A</v>
      </c>
      <c r="AC484" s="62" t="str">
        <f t="shared" si="841"/>
        <v/>
      </c>
      <c r="AD484" s="63" t="e">
        <f>IF(ISNUMBER(INDEX(Данные!$I$1:$IX$303,Данные!$A146,AD$642)),INDEX(Данные!$I$1:$IX$303,Данные!$A146,AD$642)-Данные!$E146+IF($F$10="Использовать поправку",AL484,0),#N/A)</f>
        <v>#N/A</v>
      </c>
      <c r="AE484" s="64" t="e">
        <f>IF(ISNUMBER(INDEX(Данные!$I$1:$IX$303,Данные!$A146,AE$642)),INDEX(Данные!$I$1:$IX$303,Данные!$A146,AE$642)-Данные!$F146+IF($F$10="Использовать поправку",AM484,0),#N/A)</f>
        <v>#N/A</v>
      </c>
      <c r="AF484" s="62" t="str">
        <f t="shared" si="842"/>
        <v/>
      </c>
      <c r="AG484" s="63" t="e">
        <f>IF(ISNUMBER(INDEX(Данные!$I$1:$IX$303,Данные!$A146,AG$642)),INDEX(Данные!$I$1:$IX$303,Данные!$A146,AG$642)-Данные!$E146+IF($F$11="Использовать поправку",AL484,0),#N/A)</f>
        <v>#N/A</v>
      </c>
      <c r="AH484" s="64" t="e">
        <f>IF(ISNUMBER(INDEX(Данные!$I$1:$IX$303,Данные!$A146,AH$642)),INDEX(Данные!$I$1:$IX$303,Данные!$A146,AH$642)-Данные!$F146+IF($F$11="Использовать поправку",AM484,0),#N/A)</f>
        <v>#N/A</v>
      </c>
      <c r="AI484" s="62" t="str">
        <f t="shared" si="843"/>
        <v/>
      </c>
      <c r="AJ484" s="63" t="e">
        <f>IF(ISNUMBER(INDEX(Данные!$I$1:$IX$303,Данные!$A146,AJ$642)),INDEX(Данные!$I$1:$IX$303,Данные!$A146,AJ$642)-Данные!$E146+IF($F$12="Использовать поправку",AL484,0),#N/A)</f>
        <v>#N/A</v>
      </c>
      <c r="AK484" s="96" t="e">
        <f>IF(ISNUMBER(INDEX(Данные!$I$1:$IX$303,Данные!$A146,AK$642)),INDEX(Данные!$I$1:$IX$303,Данные!$A146,AK$642)-Данные!$F146+IF($F$12="Использовать поправку",AM484,0),#N/A)</f>
        <v>#N/A</v>
      </c>
      <c r="AL484" s="100" t="e">
        <f>INDEX(Данные!$I$1:$IX$303,Данные!$A146,AL$642+4)-INDEX(Данные!$I$1:$IX$303,Данные!$A146,AL$643+4)</f>
        <v>#VALUE!</v>
      </c>
      <c r="AM484" s="101" t="e">
        <f>INDEX(Данные!$I$1:$IX$303,Данные!$A146,AM$642+5)-INDEX(Данные!$I$1:$IX$303,Данные!$A146,AM$643+5)</f>
        <v>#VALUE!</v>
      </c>
      <c r="AO484" s="61">
        <v>71.5</v>
      </c>
      <c r="AP484" s="62" t="str">
        <f t="shared" si="824"/>
        <v/>
      </c>
      <c r="AQ484" s="63" t="e">
        <f>IF(ISNUMBER(INDEX(Данные!$I$1:$IX$303,Данные!$A146,AQ$642)),INDEX(Данные!$I$1:$IX$303,Данные!$A146,AQ$642)-Данные!$G146-AQ$643+IF($F$3="Использовать поправку",BT484,0),#N/A)</f>
        <v>#N/A</v>
      </c>
      <c r="AR484" s="64" t="e">
        <f>IF(ISNUMBER(INDEX(Данные!$I$1:$IX$303,Данные!$A146,AR$642)),INDEX(Данные!$I$1:$IX$303,Данные!$A146,AR$642)-Данные!$H146-AR$643+IF($F$3="Использовать поправку",BU484,0),#N/A)</f>
        <v>#N/A</v>
      </c>
      <c r="AS484" s="62" t="str">
        <f t="shared" si="825"/>
        <v/>
      </c>
      <c r="AT484" s="63" t="e">
        <f>IF(ISNUMBER(INDEX(Данные!$I$1:$IX$303,Данные!$A146,AT$642)),INDEX(Данные!$I$1:$IX$303,Данные!$A146,AT$642)-Данные!$G146-AT$643+IF($F$4="Использовать поправку",BT484,0),#N/A)</f>
        <v>#N/A</v>
      </c>
      <c r="AU484" s="64" t="e">
        <f>IF(ISNUMBER(INDEX(Данные!$I$1:$IX$303,Данные!$A146,AU$642)),INDEX(Данные!$I$1:$IX$303,Данные!$A146,AU$642)-Данные!$H146-AU$643+IF($F$4="Использовать поправку",BU484,0),#N/A)</f>
        <v>#N/A</v>
      </c>
      <c r="AV484" s="62" t="str">
        <f t="shared" si="826"/>
        <v/>
      </c>
      <c r="AW484" s="63" t="e">
        <f>IF(ISNUMBER(INDEX(Данные!$I$1:$IX$303,Данные!$A146,AW$642)),INDEX(Данные!$I$1:$IX$303,Данные!$A146,AW$642)-Данные!$G146-AW$643+IF($F$5="Использовать поправку",BT484,0),#N/A)</f>
        <v>#N/A</v>
      </c>
      <c r="AX484" s="64" t="e">
        <f>IF(ISNUMBER(INDEX(Данные!$I$1:$IX$303,Данные!$A146,AX$642)),INDEX(Данные!$I$1:$IX$303,Данные!$A146,AX$642)-Данные!$H146-AX$643+IF($F$5="Использовать поправку",BU484,0),#N/A)</f>
        <v>#N/A</v>
      </c>
      <c r="AY484" s="62" t="str">
        <f t="shared" si="827"/>
        <v/>
      </c>
      <c r="AZ484" s="63" t="e">
        <f>IF(ISNUMBER(INDEX(Данные!$I$1:$IX$303,Данные!$A146,AZ$642)),INDEX(Данные!$I$1:$IX$303,Данные!$A146,AZ$642)-Данные!$G146-AZ$643+IF($F$6="Использовать поправку",BT484,0),#N/A)</f>
        <v>#N/A</v>
      </c>
      <c r="BA484" s="64" t="e">
        <f>IF(ISNUMBER(INDEX(Данные!$I$1:$IX$303,Данные!$A146,BA$642)),INDEX(Данные!$I$1:$IX$303,Данные!$A146,BA$642)-Данные!$H146-BA$643+IF($F$6="Использовать поправку",BU484,0),#N/A)</f>
        <v>#N/A</v>
      </c>
      <c r="BB484" s="62" t="str">
        <f t="shared" si="828"/>
        <v/>
      </c>
      <c r="BC484" s="63" t="e">
        <f>IF(ISNUMBER(INDEX(Данные!$I$1:$IX$303,Данные!$A146,BC$642)),INDEX(Данные!$I$1:$IX$303,Данные!$A146,BC$642)-Данные!$G146-BC$643+IF($F$7="Использовать поправку",BT484,0),#N/A)</f>
        <v>#N/A</v>
      </c>
      <c r="BD484" s="64" t="e">
        <f>IF(ISNUMBER(INDEX(Данные!$I$1:$IX$303,Данные!$A146,BD$642)),INDEX(Данные!$I$1:$IX$303,Данные!$A146,BD$642)-Данные!$H146-BD$643+IF($F$7="Использовать поправку",BU484,0),#N/A)</f>
        <v>#N/A</v>
      </c>
      <c r="BE484" s="62" t="str">
        <f t="shared" si="829"/>
        <v/>
      </c>
      <c r="BF484" s="63" t="e">
        <f>IF(ISNUMBER(INDEX(Данные!$I$1:$IX$303,Данные!$A146,BF$642)),INDEX(Данные!$I$1:$IX$303,Данные!$A146,BF$642)-Данные!$G146-BF$643+IF($F$8="Использовать поправку",BT484,0),#N/A)</f>
        <v>#N/A</v>
      </c>
      <c r="BG484" s="64" t="e">
        <f>IF(ISNUMBER(INDEX(Данные!$I$1:$IX$303,Данные!$A146,BG$642)),INDEX(Данные!$I$1:$IX$303,Данные!$A146,BG$642)-Данные!$H146-BG$643+IF($F$8="Использовать поправку",BU484,0),#N/A)</f>
        <v>#N/A</v>
      </c>
      <c r="BH484" s="62" t="str">
        <f t="shared" si="830"/>
        <v/>
      </c>
      <c r="BI484" s="63" t="e">
        <f>IF(ISNUMBER(INDEX(Данные!$I$1:$IX$303,Данные!$A146,BI$642)),INDEX(Данные!$I$1:$IX$303,Данные!$A146,BI$642)-Данные!$G146-BI$643+IF($F$9="Использовать поправку",BT484,0),#N/A)</f>
        <v>#N/A</v>
      </c>
      <c r="BJ484" s="64" t="e">
        <f>IF(ISNUMBER(INDEX(Данные!$I$1:$IX$303,Данные!$A146,BJ$642)),INDEX(Данные!$I$1:$IX$303,Данные!$A146,BJ$642)-Данные!$H146-BJ$643+IF($F$9="Использовать поправку",BU484,0),#N/A)</f>
        <v>#N/A</v>
      </c>
      <c r="BK484" s="62" t="str">
        <f t="shared" si="831"/>
        <v/>
      </c>
      <c r="BL484" s="63" t="e">
        <f>IF(ISNUMBER(INDEX(Данные!$I$1:$IX$303,Данные!$A146,BL$642)),INDEX(Данные!$I$1:$IX$303,Данные!$A146,BL$642)-Данные!$G146-BL$643+IF($F$10="Использовать поправку",BT484,0),#N/A)</f>
        <v>#N/A</v>
      </c>
      <c r="BM484" s="64" t="e">
        <f>IF(ISNUMBER(INDEX(Данные!$I$1:$IX$303,Данные!$A146,BM$642)),INDEX(Данные!$I$1:$IX$303,Данные!$A146,BM$642)-Данные!$H146-BM$643+IF($F$10="Использовать поправку",BU484,0),#N/A)</f>
        <v>#N/A</v>
      </c>
      <c r="BN484" s="62" t="str">
        <f t="shared" si="832"/>
        <v/>
      </c>
      <c r="BO484" s="63" t="e">
        <f>IF(ISNUMBER(INDEX(Данные!$I$1:$IX$303,Данные!$A146,BO$642)),INDEX(Данные!$I$1:$IX$303,Данные!$A146,BO$642)-Данные!$G146-BO$643+IF($F$11="Использовать поправку",BT484,0),#N/A)</f>
        <v>#N/A</v>
      </c>
      <c r="BP484" s="64" t="e">
        <f>IF(ISNUMBER(INDEX(Данные!$I$1:$IX$303,Данные!$A146,BP$642)),INDEX(Данные!$I$1:$IX$303,Данные!$A146,BP$642)-Данные!$H146-BP$643+IF($F$11="Использовать поправку",BU484,0),#N/A)</f>
        <v>#N/A</v>
      </c>
      <c r="BQ484" s="62" t="str">
        <f t="shared" si="833"/>
        <v/>
      </c>
      <c r="BR484" s="63" t="e">
        <f>IF(ISNUMBER(INDEX(Данные!$I$1:$IX$303,Данные!$A146,BR$642)),INDEX(Данные!$I$1:$IX$303,Данные!$A146,BR$642)-Данные!$G146-BR$643+IF($F$12="Использовать поправку",BT484,0),#N/A)</f>
        <v>#N/A</v>
      </c>
      <c r="BS484" s="64" t="e">
        <f>IF(ISNUMBER(INDEX(Данные!$I$1:$IX$303,Данные!$A146,BS$642)),INDEX(Данные!$I$1:$IX$303,Данные!$A146,BS$642)-Данные!$H146-BS$643+IF($F$12="Использовать поправку",BU484,0),#N/A)</f>
        <v>#N/A</v>
      </c>
      <c r="BT484" s="100" t="e">
        <f>INDEX(Данные!$I$1:$IX$303,Данные!$A146,BT$642+8)-INDEX(Данные!$I$1:$IX$303,Данные!$A146,BT$643+8)</f>
        <v>#VALUE!</v>
      </c>
      <c r="BU484" s="101" t="e">
        <f>INDEX(Данные!$I$1:$IX$303,Данные!$A146,BU$642+9)-INDEX(Данные!$I$1:$IX$303,Данные!$A146,BU$643+9)</f>
        <v>#VALUE!</v>
      </c>
    </row>
    <row r="485" spans="7:73" s="88" customFormat="1" x14ac:dyDescent="0.25">
      <c r="G485" s="61">
        <v>72</v>
      </c>
      <c r="H485" s="62" t="str">
        <f t="shared" si="834"/>
        <v/>
      </c>
      <c r="I485" s="63" t="e">
        <f>IF(ISNUMBER(INDEX(Данные!$I$1:$IX$303,Данные!$A147,I$642)),INDEX(Данные!$I$1:$IX$303,Данные!$A147,I$642)-Данные!$E147+IF($F$3="Использовать поправку",AL485,0),#N/A)</f>
        <v>#N/A</v>
      </c>
      <c r="J485" s="64" t="e">
        <f>IF(ISNUMBER(INDEX(Данные!$I$1:$IX$303,Данные!$A147,J$642)),INDEX(Данные!$I$1:$IX$303,Данные!$A147,J$642)-Данные!$F147+IF($F$3="Использовать поправку",AM485,0),#N/A)</f>
        <v>#N/A</v>
      </c>
      <c r="K485" s="62" t="str">
        <f t="shared" si="835"/>
        <v/>
      </c>
      <c r="L485" s="63" t="e">
        <f>IF(ISNUMBER(INDEX(Данные!$I$1:$IX$303,Данные!$A147,L$642)),INDEX(Данные!$I$1:$IX$303,Данные!$A147,L$642)-Данные!$E147+IF($F$4="Использовать поправку",AL485,0),#N/A)</f>
        <v>#N/A</v>
      </c>
      <c r="M485" s="64" t="e">
        <f>IF(ISNUMBER(INDEX(Данные!$I$1:$IX$303,Данные!$A147,M$642)),INDEX(Данные!$I$1:$IX$303,Данные!$A147,M$642)-Данные!$F147+IF($F$4="Использовать поправку",AM485,0),#N/A)</f>
        <v>#N/A</v>
      </c>
      <c r="N485" s="62" t="str">
        <f t="shared" si="836"/>
        <v/>
      </c>
      <c r="O485" s="63" t="e">
        <f>IF(ISNUMBER(INDEX(Данные!$I$1:$IX$303,Данные!$A147,O$642)),INDEX(Данные!$I$1:$IX$303,Данные!$A147,O$642)-Данные!$E147+IF($F$5="Использовать поправку",AL485,0),#N/A)</f>
        <v>#N/A</v>
      </c>
      <c r="P485" s="64" t="e">
        <f>IF(ISNUMBER(INDEX(Данные!$I$1:$IX$303,Данные!$A147,P$642)),INDEX(Данные!$I$1:$IX$303,Данные!$A147,P$642)-Данные!$F147+IF($F$5="Использовать поправку",AM485,0),#N/A)</f>
        <v>#N/A</v>
      </c>
      <c r="Q485" s="62" t="str">
        <f t="shared" si="837"/>
        <v/>
      </c>
      <c r="R485" s="63" t="e">
        <f>IF(ISNUMBER(INDEX(Данные!$I$1:$IX$303,Данные!$A147,R$642)),INDEX(Данные!$I$1:$IX$303,Данные!$A147,R$642)-Данные!$E147+IF($F$6="Использовать поправку",AL485,0),#N/A)</f>
        <v>#N/A</v>
      </c>
      <c r="S485" s="64" t="e">
        <f>IF(ISNUMBER(INDEX(Данные!$I$1:$IX$303,Данные!$A147,S$642)),INDEX(Данные!$I$1:$IX$303,Данные!$A147,S$642)-Данные!$F147+IF($F$6="Использовать поправку",AM485,0),#N/A)</f>
        <v>#N/A</v>
      </c>
      <c r="T485" s="62" t="str">
        <f t="shared" si="838"/>
        <v/>
      </c>
      <c r="U485" s="63" t="e">
        <f>IF(ISNUMBER(INDEX(Данные!$I$1:$IX$303,Данные!$A147,U$642)),INDEX(Данные!$I$1:$IX$303,Данные!$A147,U$642)-Данные!$E147+IF($F$7="Использовать поправку",AL485,0),#N/A)</f>
        <v>#N/A</v>
      </c>
      <c r="V485" s="64" t="e">
        <f>IF(ISNUMBER(INDEX(Данные!$I$1:$IX$303,Данные!$A147,V$642)),INDEX(Данные!$I$1:$IX$303,Данные!$A147,V$642)-Данные!$F147+IF($F$7="Использовать поправку",AM485,0),#N/A)</f>
        <v>#N/A</v>
      </c>
      <c r="W485" s="62" t="str">
        <f t="shared" si="839"/>
        <v/>
      </c>
      <c r="X485" s="63" t="e">
        <f>IF(ISNUMBER(INDEX(Данные!$I$1:$IX$303,Данные!$A147,X$642)),INDEX(Данные!$I$1:$IX$303,Данные!$A147,X$642)-Данные!$E147+IF($F$8="Использовать поправку",AL485,0),#N/A)</f>
        <v>#N/A</v>
      </c>
      <c r="Y485" s="64" t="e">
        <f>IF(ISNUMBER(INDEX(Данные!$I$1:$IX$303,Данные!$A147,Y$642)),INDEX(Данные!$I$1:$IX$303,Данные!$A147,Y$642)-Данные!$F147+IF($F$8="Использовать поправку",AM485,0),#N/A)</f>
        <v>#N/A</v>
      </c>
      <c r="Z485" s="62" t="str">
        <f t="shared" si="840"/>
        <v/>
      </c>
      <c r="AA485" s="63" t="e">
        <f>IF(ISNUMBER(INDEX(Данные!$I$1:$IX$303,Данные!$A147,AA$642)),INDEX(Данные!$I$1:$IX$303,Данные!$A147,AA$642)-Данные!$E147+IF($F$9="Использовать поправку",AL485,0),#N/A)</f>
        <v>#N/A</v>
      </c>
      <c r="AB485" s="64" t="e">
        <f>IF(ISNUMBER(INDEX(Данные!$I$1:$IX$303,Данные!$A147,AB$642)),INDEX(Данные!$I$1:$IX$303,Данные!$A147,AB$642)-Данные!$F147+IF($F$9="Использовать поправку",AM485,0),#N/A)</f>
        <v>#N/A</v>
      </c>
      <c r="AC485" s="62" t="str">
        <f t="shared" si="841"/>
        <v/>
      </c>
      <c r="AD485" s="63" t="e">
        <f>IF(ISNUMBER(INDEX(Данные!$I$1:$IX$303,Данные!$A147,AD$642)),INDEX(Данные!$I$1:$IX$303,Данные!$A147,AD$642)-Данные!$E147+IF($F$10="Использовать поправку",AL485,0),#N/A)</f>
        <v>#N/A</v>
      </c>
      <c r="AE485" s="64" t="e">
        <f>IF(ISNUMBER(INDEX(Данные!$I$1:$IX$303,Данные!$A147,AE$642)),INDEX(Данные!$I$1:$IX$303,Данные!$A147,AE$642)-Данные!$F147+IF($F$10="Использовать поправку",AM485,0),#N/A)</f>
        <v>#N/A</v>
      </c>
      <c r="AF485" s="62" t="str">
        <f t="shared" si="842"/>
        <v/>
      </c>
      <c r="AG485" s="63" t="e">
        <f>IF(ISNUMBER(INDEX(Данные!$I$1:$IX$303,Данные!$A147,AG$642)),INDEX(Данные!$I$1:$IX$303,Данные!$A147,AG$642)-Данные!$E147+IF($F$11="Использовать поправку",AL485,0),#N/A)</f>
        <v>#N/A</v>
      </c>
      <c r="AH485" s="64" t="e">
        <f>IF(ISNUMBER(INDEX(Данные!$I$1:$IX$303,Данные!$A147,AH$642)),INDEX(Данные!$I$1:$IX$303,Данные!$A147,AH$642)-Данные!$F147+IF($F$11="Использовать поправку",AM485,0),#N/A)</f>
        <v>#N/A</v>
      </c>
      <c r="AI485" s="62" t="str">
        <f t="shared" si="843"/>
        <v/>
      </c>
      <c r="AJ485" s="63" t="e">
        <f>IF(ISNUMBER(INDEX(Данные!$I$1:$IX$303,Данные!$A147,AJ$642)),INDEX(Данные!$I$1:$IX$303,Данные!$A147,AJ$642)-Данные!$E147+IF($F$12="Использовать поправку",AL485,0),#N/A)</f>
        <v>#N/A</v>
      </c>
      <c r="AK485" s="96" t="e">
        <f>IF(ISNUMBER(INDEX(Данные!$I$1:$IX$303,Данные!$A147,AK$642)),INDEX(Данные!$I$1:$IX$303,Данные!$A147,AK$642)-Данные!$F147+IF($F$12="Использовать поправку",AM485,0),#N/A)</f>
        <v>#N/A</v>
      </c>
      <c r="AL485" s="100" t="e">
        <f>INDEX(Данные!$I$1:$IX$303,Данные!$A147,AL$642+4)-INDEX(Данные!$I$1:$IX$303,Данные!$A147,AL$643+4)</f>
        <v>#VALUE!</v>
      </c>
      <c r="AM485" s="101" t="e">
        <f>INDEX(Данные!$I$1:$IX$303,Данные!$A147,AM$642+5)-INDEX(Данные!$I$1:$IX$303,Данные!$A147,AM$643+5)</f>
        <v>#VALUE!</v>
      </c>
      <c r="AO485" s="61">
        <v>72</v>
      </c>
      <c r="AP485" s="62" t="str">
        <f t="shared" si="824"/>
        <v/>
      </c>
      <c r="AQ485" s="63" t="e">
        <f>IF(ISNUMBER(INDEX(Данные!$I$1:$IX$303,Данные!$A147,AQ$642)),INDEX(Данные!$I$1:$IX$303,Данные!$A147,AQ$642)-Данные!$G147-AQ$643+IF($F$3="Использовать поправку",BT485,0),#N/A)</f>
        <v>#N/A</v>
      </c>
      <c r="AR485" s="64" t="e">
        <f>IF(ISNUMBER(INDEX(Данные!$I$1:$IX$303,Данные!$A147,AR$642)),INDEX(Данные!$I$1:$IX$303,Данные!$A147,AR$642)-Данные!$H147-AR$643+IF($F$3="Использовать поправку",BU485,0),#N/A)</f>
        <v>#N/A</v>
      </c>
      <c r="AS485" s="62" t="str">
        <f t="shared" si="825"/>
        <v/>
      </c>
      <c r="AT485" s="63" t="e">
        <f>IF(ISNUMBER(INDEX(Данные!$I$1:$IX$303,Данные!$A147,AT$642)),INDEX(Данные!$I$1:$IX$303,Данные!$A147,AT$642)-Данные!$G147-AT$643+IF($F$4="Использовать поправку",BT485,0),#N/A)</f>
        <v>#N/A</v>
      </c>
      <c r="AU485" s="64" t="e">
        <f>IF(ISNUMBER(INDEX(Данные!$I$1:$IX$303,Данные!$A147,AU$642)),INDEX(Данные!$I$1:$IX$303,Данные!$A147,AU$642)-Данные!$H147-AU$643+IF($F$4="Использовать поправку",BU485,0),#N/A)</f>
        <v>#N/A</v>
      </c>
      <c r="AV485" s="62" t="str">
        <f t="shared" si="826"/>
        <v/>
      </c>
      <c r="AW485" s="63" t="e">
        <f>IF(ISNUMBER(INDEX(Данные!$I$1:$IX$303,Данные!$A147,AW$642)),INDEX(Данные!$I$1:$IX$303,Данные!$A147,AW$642)-Данные!$G147-AW$643+IF($F$5="Использовать поправку",BT485,0),#N/A)</f>
        <v>#N/A</v>
      </c>
      <c r="AX485" s="64" t="e">
        <f>IF(ISNUMBER(INDEX(Данные!$I$1:$IX$303,Данные!$A147,AX$642)),INDEX(Данные!$I$1:$IX$303,Данные!$A147,AX$642)-Данные!$H147-AX$643+IF($F$5="Использовать поправку",BU485,0),#N/A)</f>
        <v>#N/A</v>
      </c>
      <c r="AY485" s="62" t="str">
        <f t="shared" si="827"/>
        <v/>
      </c>
      <c r="AZ485" s="63" t="e">
        <f>IF(ISNUMBER(INDEX(Данные!$I$1:$IX$303,Данные!$A147,AZ$642)),INDEX(Данные!$I$1:$IX$303,Данные!$A147,AZ$642)-Данные!$G147-AZ$643+IF($F$6="Использовать поправку",BT485,0),#N/A)</f>
        <v>#N/A</v>
      </c>
      <c r="BA485" s="64" t="e">
        <f>IF(ISNUMBER(INDEX(Данные!$I$1:$IX$303,Данные!$A147,BA$642)),INDEX(Данные!$I$1:$IX$303,Данные!$A147,BA$642)-Данные!$H147-BA$643+IF($F$6="Использовать поправку",BU485,0),#N/A)</f>
        <v>#N/A</v>
      </c>
      <c r="BB485" s="62" t="str">
        <f t="shared" si="828"/>
        <v/>
      </c>
      <c r="BC485" s="63" t="e">
        <f>IF(ISNUMBER(INDEX(Данные!$I$1:$IX$303,Данные!$A147,BC$642)),INDEX(Данные!$I$1:$IX$303,Данные!$A147,BC$642)-Данные!$G147-BC$643+IF($F$7="Использовать поправку",BT485,0),#N/A)</f>
        <v>#N/A</v>
      </c>
      <c r="BD485" s="64" t="e">
        <f>IF(ISNUMBER(INDEX(Данные!$I$1:$IX$303,Данные!$A147,BD$642)),INDEX(Данные!$I$1:$IX$303,Данные!$A147,BD$642)-Данные!$H147-BD$643+IF($F$7="Использовать поправку",BU485,0),#N/A)</f>
        <v>#N/A</v>
      </c>
      <c r="BE485" s="62" t="str">
        <f t="shared" si="829"/>
        <v/>
      </c>
      <c r="BF485" s="63" t="e">
        <f>IF(ISNUMBER(INDEX(Данные!$I$1:$IX$303,Данные!$A147,BF$642)),INDEX(Данные!$I$1:$IX$303,Данные!$A147,BF$642)-Данные!$G147-BF$643+IF($F$8="Использовать поправку",BT485,0),#N/A)</f>
        <v>#N/A</v>
      </c>
      <c r="BG485" s="64" t="e">
        <f>IF(ISNUMBER(INDEX(Данные!$I$1:$IX$303,Данные!$A147,BG$642)),INDEX(Данные!$I$1:$IX$303,Данные!$A147,BG$642)-Данные!$H147-BG$643+IF($F$8="Использовать поправку",BU485,0),#N/A)</f>
        <v>#N/A</v>
      </c>
      <c r="BH485" s="62" t="str">
        <f t="shared" si="830"/>
        <v/>
      </c>
      <c r="BI485" s="63" t="e">
        <f>IF(ISNUMBER(INDEX(Данные!$I$1:$IX$303,Данные!$A147,BI$642)),INDEX(Данные!$I$1:$IX$303,Данные!$A147,BI$642)-Данные!$G147-BI$643+IF($F$9="Использовать поправку",BT485,0),#N/A)</f>
        <v>#N/A</v>
      </c>
      <c r="BJ485" s="64" t="e">
        <f>IF(ISNUMBER(INDEX(Данные!$I$1:$IX$303,Данные!$A147,BJ$642)),INDEX(Данные!$I$1:$IX$303,Данные!$A147,BJ$642)-Данные!$H147-BJ$643+IF($F$9="Использовать поправку",BU485,0),#N/A)</f>
        <v>#N/A</v>
      </c>
      <c r="BK485" s="62" t="str">
        <f t="shared" si="831"/>
        <v/>
      </c>
      <c r="BL485" s="63" t="e">
        <f>IF(ISNUMBER(INDEX(Данные!$I$1:$IX$303,Данные!$A147,BL$642)),INDEX(Данные!$I$1:$IX$303,Данные!$A147,BL$642)-Данные!$G147-BL$643+IF($F$10="Использовать поправку",BT485,0),#N/A)</f>
        <v>#N/A</v>
      </c>
      <c r="BM485" s="64" t="e">
        <f>IF(ISNUMBER(INDEX(Данные!$I$1:$IX$303,Данные!$A147,BM$642)),INDEX(Данные!$I$1:$IX$303,Данные!$A147,BM$642)-Данные!$H147-BM$643+IF($F$10="Использовать поправку",BU485,0),#N/A)</f>
        <v>#N/A</v>
      </c>
      <c r="BN485" s="62" t="str">
        <f t="shared" si="832"/>
        <v/>
      </c>
      <c r="BO485" s="63" t="e">
        <f>IF(ISNUMBER(INDEX(Данные!$I$1:$IX$303,Данные!$A147,BO$642)),INDEX(Данные!$I$1:$IX$303,Данные!$A147,BO$642)-Данные!$G147-BO$643+IF($F$11="Использовать поправку",BT485,0),#N/A)</f>
        <v>#N/A</v>
      </c>
      <c r="BP485" s="64" t="e">
        <f>IF(ISNUMBER(INDEX(Данные!$I$1:$IX$303,Данные!$A147,BP$642)),INDEX(Данные!$I$1:$IX$303,Данные!$A147,BP$642)-Данные!$H147-BP$643+IF($F$11="Использовать поправку",BU485,0),#N/A)</f>
        <v>#N/A</v>
      </c>
      <c r="BQ485" s="62" t="str">
        <f t="shared" si="833"/>
        <v/>
      </c>
      <c r="BR485" s="63" t="e">
        <f>IF(ISNUMBER(INDEX(Данные!$I$1:$IX$303,Данные!$A147,BR$642)),INDEX(Данные!$I$1:$IX$303,Данные!$A147,BR$642)-Данные!$G147-BR$643+IF($F$12="Использовать поправку",BT485,0),#N/A)</f>
        <v>#N/A</v>
      </c>
      <c r="BS485" s="64" t="e">
        <f>IF(ISNUMBER(INDEX(Данные!$I$1:$IX$303,Данные!$A147,BS$642)),INDEX(Данные!$I$1:$IX$303,Данные!$A147,BS$642)-Данные!$H147-BS$643+IF($F$12="Использовать поправку",BU485,0),#N/A)</f>
        <v>#N/A</v>
      </c>
      <c r="BT485" s="100" t="e">
        <f>INDEX(Данные!$I$1:$IX$303,Данные!$A147,BT$642+8)-INDEX(Данные!$I$1:$IX$303,Данные!$A147,BT$643+8)</f>
        <v>#VALUE!</v>
      </c>
      <c r="BU485" s="101" t="e">
        <f>INDEX(Данные!$I$1:$IX$303,Данные!$A147,BU$642+9)-INDEX(Данные!$I$1:$IX$303,Данные!$A147,BU$643+9)</f>
        <v>#VALUE!</v>
      </c>
    </row>
    <row r="486" spans="7:73" s="88" customFormat="1" x14ac:dyDescent="0.25">
      <c r="G486" s="61">
        <v>72.5</v>
      </c>
      <c r="H486" s="62" t="str">
        <f t="shared" si="834"/>
        <v/>
      </c>
      <c r="I486" s="63" t="e">
        <f>IF(ISNUMBER(INDEX(Данные!$I$1:$IX$303,Данные!$A148,I$642)),INDEX(Данные!$I$1:$IX$303,Данные!$A148,I$642)-Данные!$E148+IF($F$3="Использовать поправку",AL486,0),#N/A)</f>
        <v>#N/A</v>
      </c>
      <c r="J486" s="64" t="e">
        <f>IF(ISNUMBER(INDEX(Данные!$I$1:$IX$303,Данные!$A148,J$642)),INDEX(Данные!$I$1:$IX$303,Данные!$A148,J$642)-Данные!$F148+IF($F$3="Использовать поправку",AM486,0),#N/A)</f>
        <v>#N/A</v>
      </c>
      <c r="K486" s="62" t="str">
        <f t="shared" si="835"/>
        <v/>
      </c>
      <c r="L486" s="63" t="e">
        <f>IF(ISNUMBER(INDEX(Данные!$I$1:$IX$303,Данные!$A148,L$642)),INDEX(Данные!$I$1:$IX$303,Данные!$A148,L$642)-Данные!$E148+IF($F$4="Использовать поправку",AL486,0),#N/A)</f>
        <v>#N/A</v>
      </c>
      <c r="M486" s="64" t="e">
        <f>IF(ISNUMBER(INDEX(Данные!$I$1:$IX$303,Данные!$A148,M$642)),INDEX(Данные!$I$1:$IX$303,Данные!$A148,M$642)-Данные!$F148+IF($F$4="Использовать поправку",AM486,0),#N/A)</f>
        <v>#N/A</v>
      </c>
      <c r="N486" s="62" t="str">
        <f t="shared" si="836"/>
        <v/>
      </c>
      <c r="O486" s="63" t="e">
        <f>IF(ISNUMBER(INDEX(Данные!$I$1:$IX$303,Данные!$A148,O$642)),INDEX(Данные!$I$1:$IX$303,Данные!$A148,O$642)-Данные!$E148+IF($F$5="Использовать поправку",AL486,0),#N/A)</f>
        <v>#N/A</v>
      </c>
      <c r="P486" s="64" t="e">
        <f>IF(ISNUMBER(INDEX(Данные!$I$1:$IX$303,Данные!$A148,P$642)),INDEX(Данные!$I$1:$IX$303,Данные!$A148,P$642)-Данные!$F148+IF($F$5="Использовать поправку",AM486,0),#N/A)</f>
        <v>#N/A</v>
      </c>
      <c r="Q486" s="62" t="str">
        <f t="shared" si="837"/>
        <v/>
      </c>
      <c r="R486" s="63" t="e">
        <f>IF(ISNUMBER(INDEX(Данные!$I$1:$IX$303,Данные!$A148,R$642)),INDEX(Данные!$I$1:$IX$303,Данные!$A148,R$642)-Данные!$E148+IF($F$6="Использовать поправку",AL486,0),#N/A)</f>
        <v>#N/A</v>
      </c>
      <c r="S486" s="64" t="e">
        <f>IF(ISNUMBER(INDEX(Данные!$I$1:$IX$303,Данные!$A148,S$642)),INDEX(Данные!$I$1:$IX$303,Данные!$A148,S$642)-Данные!$F148+IF($F$6="Использовать поправку",AM486,0),#N/A)</f>
        <v>#N/A</v>
      </c>
      <c r="T486" s="62" t="str">
        <f t="shared" si="838"/>
        <v/>
      </c>
      <c r="U486" s="63" t="e">
        <f>IF(ISNUMBER(INDEX(Данные!$I$1:$IX$303,Данные!$A148,U$642)),INDEX(Данные!$I$1:$IX$303,Данные!$A148,U$642)-Данные!$E148+IF($F$7="Использовать поправку",AL486,0),#N/A)</f>
        <v>#N/A</v>
      </c>
      <c r="V486" s="64" t="e">
        <f>IF(ISNUMBER(INDEX(Данные!$I$1:$IX$303,Данные!$A148,V$642)),INDEX(Данные!$I$1:$IX$303,Данные!$A148,V$642)-Данные!$F148+IF($F$7="Использовать поправку",AM486,0),#N/A)</f>
        <v>#N/A</v>
      </c>
      <c r="W486" s="62" t="str">
        <f t="shared" si="839"/>
        <v/>
      </c>
      <c r="X486" s="63" t="e">
        <f>IF(ISNUMBER(INDEX(Данные!$I$1:$IX$303,Данные!$A148,X$642)),INDEX(Данные!$I$1:$IX$303,Данные!$A148,X$642)-Данные!$E148+IF($F$8="Использовать поправку",AL486,0),#N/A)</f>
        <v>#N/A</v>
      </c>
      <c r="Y486" s="64" t="e">
        <f>IF(ISNUMBER(INDEX(Данные!$I$1:$IX$303,Данные!$A148,Y$642)),INDEX(Данные!$I$1:$IX$303,Данные!$A148,Y$642)-Данные!$F148+IF($F$8="Использовать поправку",AM486,0),#N/A)</f>
        <v>#N/A</v>
      </c>
      <c r="Z486" s="62" t="str">
        <f t="shared" si="840"/>
        <v/>
      </c>
      <c r="AA486" s="63" t="e">
        <f>IF(ISNUMBER(INDEX(Данные!$I$1:$IX$303,Данные!$A148,AA$642)),INDEX(Данные!$I$1:$IX$303,Данные!$A148,AA$642)-Данные!$E148+IF($F$9="Использовать поправку",AL486,0),#N/A)</f>
        <v>#N/A</v>
      </c>
      <c r="AB486" s="64" t="e">
        <f>IF(ISNUMBER(INDEX(Данные!$I$1:$IX$303,Данные!$A148,AB$642)),INDEX(Данные!$I$1:$IX$303,Данные!$A148,AB$642)-Данные!$F148+IF($F$9="Использовать поправку",AM486,0),#N/A)</f>
        <v>#N/A</v>
      </c>
      <c r="AC486" s="62" t="str">
        <f t="shared" si="841"/>
        <v/>
      </c>
      <c r="AD486" s="63" t="e">
        <f>IF(ISNUMBER(INDEX(Данные!$I$1:$IX$303,Данные!$A148,AD$642)),INDEX(Данные!$I$1:$IX$303,Данные!$A148,AD$642)-Данные!$E148+IF($F$10="Использовать поправку",AL486,0),#N/A)</f>
        <v>#N/A</v>
      </c>
      <c r="AE486" s="64" t="e">
        <f>IF(ISNUMBER(INDEX(Данные!$I$1:$IX$303,Данные!$A148,AE$642)),INDEX(Данные!$I$1:$IX$303,Данные!$A148,AE$642)-Данные!$F148+IF($F$10="Использовать поправку",AM486,0),#N/A)</f>
        <v>#N/A</v>
      </c>
      <c r="AF486" s="62" t="str">
        <f t="shared" si="842"/>
        <v/>
      </c>
      <c r="AG486" s="63" t="e">
        <f>IF(ISNUMBER(INDEX(Данные!$I$1:$IX$303,Данные!$A148,AG$642)),INDEX(Данные!$I$1:$IX$303,Данные!$A148,AG$642)-Данные!$E148+IF($F$11="Использовать поправку",AL486,0),#N/A)</f>
        <v>#N/A</v>
      </c>
      <c r="AH486" s="64" t="e">
        <f>IF(ISNUMBER(INDEX(Данные!$I$1:$IX$303,Данные!$A148,AH$642)),INDEX(Данные!$I$1:$IX$303,Данные!$A148,AH$642)-Данные!$F148+IF($F$11="Использовать поправку",AM486,0),#N/A)</f>
        <v>#N/A</v>
      </c>
      <c r="AI486" s="62" t="str">
        <f t="shared" si="843"/>
        <v/>
      </c>
      <c r="AJ486" s="63" t="e">
        <f>IF(ISNUMBER(INDEX(Данные!$I$1:$IX$303,Данные!$A148,AJ$642)),INDEX(Данные!$I$1:$IX$303,Данные!$A148,AJ$642)-Данные!$E148+IF($F$12="Использовать поправку",AL486,0),#N/A)</f>
        <v>#N/A</v>
      </c>
      <c r="AK486" s="96" t="e">
        <f>IF(ISNUMBER(INDEX(Данные!$I$1:$IX$303,Данные!$A148,AK$642)),INDEX(Данные!$I$1:$IX$303,Данные!$A148,AK$642)-Данные!$F148+IF($F$12="Использовать поправку",AM486,0),#N/A)</f>
        <v>#N/A</v>
      </c>
      <c r="AL486" s="100" t="e">
        <f>INDEX(Данные!$I$1:$IX$303,Данные!$A148,AL$642+4)-INDEX(Данные!$I$1:$IX$303,Данные!$A148,AL$643+4)</f>
        <v>#VALUE!</v>
      </c>
      <c r="AM486" s="101" t="e">
        <f>INDEX(Данные!$I$1:$IX$303,Данные!$A148,AM$642+5)-INDEX(Данные!$I$1:$IX$303,Данные!$A148,AM$643+5)</f>
        <v>#VALUE!</v>
      </c>
      <c r="AO486" s="61">
        <v>72.5</v>
      </c>
      <c r="AP486" s="62" t="str">
        <f t="shared" si="824"/>
        <v/>
      </c>
      <c r="AQ486" s="63" t="e">
        <f>IF(ISNUMBER(INDEX(Данные!$I$1:$IX$303,Данные!$A148,AQ$642)),INDEX(Данные!$I$1:$IX$303,Данные!$A148,AQ$642)-Данные!$G148-AQ$643+IF($F$3="Использовать поправку",BT486,0),#N/A)</f>
        <v>#N/A</v>
      </c>
      <c r="AR486" s="64" t="e">
        <f>IF(ISNUMBER(INDEX(Данные!$I$1:$IX$303,Данные!$A148,AR$642)),INDEX(Данные!$I$1:$IX$303,Данные!$A148,AR$642)-Данные!$H148-AR$643+IF($F$3="Использовать поправку",BU486,0),#N/A)</f>
        <v>#N/A</v>
      </c>
      <c r="AS486" s="62" t="str">
        <f t="shared" si="825"/>
        <v/>
      </c>
      <c r="AT486" s="63" t="e">
        <f>IF(ISNUMBER(INDEX(Данные!$I$1:$IX$303,Данные!$A148,AT$642)),INDEX(Данные!$I$1:$IX$303,Данные!$A148,AT$642)-Данные!$G148-AT$643+IF($F$4="Использовать поправку",BT486,0),#N/A)</f>
        <v>#N/A</v>
      </c>
      <c r="AU486" s="64" t="e">
        <f>IF(ISNUMBER(INDEX(Данные!$I$1:$IX$303,Данные!$A148,AU$642)),INDEX(Данные!$I$1:$IX$303,Данные!$A148,AU$642)-Данные!$H148-AU$643+IF($F$4="Использовать поправку",BU486,0),#N/A)</f>
        <v>#N/A</v>
      </c>
      <c r="AV486" s="62" t="str">
        <f t="shared" si="826"/>
        <v/>
      </c>
      <c r="AW486" s="63" t="e">
        <f>IF(ISNUMBER(INDEX(Данные!$I$1:$IX$303,Данные!$A148,AW$642)),INDEX(Данные!$I$1:$IX$303,Данные!$A148,AW$642)-Данные!$G148-AW$643+IF($F$5="Использовать поправку",BT486,0),#N/A)</f>
        <v>#N/A</v>
      </c>
      <c r="AX486" s="64" t="e">
        <f>IF(ISNUMBER(INDEX(Данные!$I$1:$IX$303,Данные!$A148,AX$642)),INDEX(Данные!$I$1:$IX$303,Данные!$A148,AX$642)-Данные!$H148-AX$643+IF($F$5="Использовать поправку",BU486,0),#N/A)</f>
        <v>#N/A</v>
      </c>
      <c r="AY486" s="62" t="str">
        <f t="shared" si="827"/>
        <v/>
      </c>
      <c r="AZ486" s="63" t="e">
        <f>IF(ISNUMBER(INDEX(Данные!$I$1:$IX$303,Данные!$A148,AZ$642)),INDEX(Данные!$I$1:$IX$303,Данные!$A148,AZ$642)-Данные!$G148-AZ$643+IF($F$6="Использовать поправку",BT486,0),#N/A)</f>
        <v>#N/A</v>
      </c>
      <c r="BA486" s="64" t="e">
        <f>IF(ISNUMBER(INDEX(Данные!$I$1:$IX$303,Данные!$A148,BA$642)),INDEX(Данные!$I$1:$IX$303,Данные!$A148,BA$642)-Данные!$H148-BA$643+IF($F$6="Использовать поправку",BU486,0),#N/A)</f>
        <v>#N/A</v>
      </c>
      <c r="BB486" s="62" t="str">
        <f t="shared" si="828"/>
        <v/>
      </c>
      <c r="BC486" s="63" t="e">
        <f>IF(ISNUMBER(INDEX(Данные!$I$1:$IX$303,Данные!$A148,BC$642)),INDEX(Данные!$I$1:$IX$303,Данные!$A148,BC$642)-Данные!$G148-BC$643+IF($F$7="Использовать поправку",BT486,0),#N/A)</f>
        <v>#N/A</v>
      </c>
      <c r="BD486" s="64" t="e">
        <f>IF(ISNUMBER(INDEX(Данные!$I$1:$IX$303,Данные!$A148,BD$642)),INDEX(Данные!$I$1:$IX$303,Данные!$A148,BD$642)-Данные!$H148-BD$643+IF($F$7="Использовать поправку",BU486,0),#N/A)</f>
        <v>#N/A</v>
      </c>
      <c r="BE486" s="62" t="str">
        <f t="shared" si="829"/>
        <v/>
      </c>
      <c r="BF486" s="63" t="e">
        <f>IF(ISNUMBER(INDEX(Данные!$I$1:$IX$303,Данные!$A148,BF$642)),INDEX(Данные!$I$1:$IX$303,Данные!$A148,BF$642)-Данные!$G148-BF$643+IF($F$8="Использовать поправку",BT486,0),#N/A)</f>
        <v>#N/A</v>
      </c>
      <c r="BG486" s="64" t="e">
        <f>IF(ISNUMBER(INDEX(Данные!$I$1:$IX$303,Данные!$A148,BG$642)),INDEX(Данные!$I$1:$IX$303,Данные!$A148,BG$642)-Данные!$H148-BG$643+IF($F$8="Использовать поправку",BU486,0),#N/A)</f>
        <v>#N/A</v>
      </c>
      <c r="BH486" s="62" t="str">
        <f t="shared" si="830"/>
        <v/>
      </c>
      <c r="BI486" s="63" t="e">
        <f>IF(ISNUMBER(INDEX(Данные!$I$1:$IX$303,Данные!$A148,BI$642)),INDEX(Данные!$I$1:$IX$303,Данные!$A148,BI$642)-Данные!$G148-BI$643+IF($F$9="Использовать поправку",BT486,0),#N/A)</f>
        <v>#N/A</v>
      </c>
      <c r="BJ486" s="64" t="e">
        <f>IF(ISNUMBER(INDEX(Данные!$I$1:$IX$303,Данные!$A148,BJ$642)),INDEX(Данные!$I$1:$IX$303,Данные!$A148,BJ$642)-Данные!$H148-BJ$643+IF($F$9="Использовать поправку",BU486,0),#N/A)</f>
        <v>#N/A</v>
      </c>
      <c r="BK486" s="62" t="str">
        <f t="shared" si="831"/>
        <v/>
      </c>
      <c r="BL486" s="63" t="e">
        <f>IF(ISNUMBER(INDEX(Данные!$I$1:$IX$303,Данные!$A148,BL$642)),INDEX(Данные!$I$1:$IX$303,Данные!$A148,BL$642)-Данные!$G148-BL$643+IF($F$10="Использовать поправку",BT486,0),#N/A)</f>
        <v>#N/A</v>
      </c>
      <c r="BM486" s="64" t="e">
        <f>IF(ISNUMBER(INDEX(Данные!$I$1:$IX$303,Данные!$A148,BM$642)),INDEX(Данные!$I$1:$IX$303,Данные!$A148,BM$642)-Данные!$H148-BM$643+IF($F$10="Использовать поправку",BU486,0),#N/A)</f>
        <v>#N/A</v>
      </c>
      <c r="BN486" s="62" t="str">
        <f t="shared" si="832"/>
        <v/>
      </c>
      <c r="BO486" s="63" t="e">
        <f>IF(ISNUMBER(INDEX(Данные!$I$1:$IX$303,Данные!$A148,BO$642)),INDEX(Данные!$I$1:$IX$303,Данные!$A148,BO$642)-Данные!$G148-BO$643+IF($F$11="Использовать поправку",BT486,0),#N/A)</f>
        <v>#N/A</v>
      </c>
      <c r="BP486" s="64" t="e">
        <f>IF(ISNUMBER(INDEX(Данные!$I$1:$IX$303,Данные!$A148,BP$642)),INDEX(Данные!$I$1:$IX$303,Данные!$A148,BP$642)-Данные!$H148-BP$643+IF($F$11="Использовать поправку",BU486,0),#N/A)</f>
        <v>#N/A</v>
      </c>
      <c r="BQ486" s="62" t="str">
        <f t="shared" si="833"/>
        <v/>
      </c>
      <c r="BR486" s="63" t="e">
        <f>IF(ISNUMBER(INDEX(Данные!$I$1:$IX$303,Данные!$A148,BR$642)),INDEX(Данные!$I$1:$IX$303,Данные!$A148,BR$642)-Данные!$G148-BR$643+IF($F$12="Использовать поправку",BT486,0),#N/A)</f>
        <v>#N/A</v>
      </c>
      <c r="BS486" s="64" t="e">
        <f>IF(ISNUMBER(INDEX(Данные!$I$1:$IX$303,Данные!$A148,BS$642)),INDEX(Данные!$I$1:$IX$303,Данные!$A148,BS$642)-Данные!$H148-BS$643+IF($F$12="Использовать поправку",BU486,0),#N/A)</f>
        <v>#N/A</v>
      </c>
      <c r="BT486" s="100" t="e">
        <f>INDEX(Данные!$I$1:$IX$303,Данные!$A148,BT$642+8)-INDEX(Данные!$I$1:$IX$303,Данные!$A148,BT$643+8)</f>
        <v>#VALUE!</v>
      </c>
      <c r="BU486" s="101" t="e">
        <f>INDEX(Данные!$I$1:$IX$303,Данные!$A148,BU$642+9)-INDEX(Данные!$I$1:$IX$303,Данные!$A148,BU$643+9)</f>
        <v>#VALUE!</v>
      </c>
    </row>
    <row r="487" spans="7:73" s="88" customFormat="1" x14ac:dyDescent="0.25">
      <c r="G487" s="61">
        <v>73</v>
      </c>
      <c r="H487" s="62" t="str">
        <f t="shared" si="834"/>
        <v/>
      </c>
      <c r="I487" s="63" t="e">
        <f>IF(ISNUMBER(INDEX(Данные!$I$1:$IX$303,Данные!$A149,I$642)),INDEX(Данные!$I$1:$IX$303,Данные!$A149,I$642)-Данные!$E149+IF($F$3="Использовать поправку",AL487,0),#N/A)</f>
        <v>#N/A</v>
      </c>
      <c r="J487" s="64" t="e">
        <f>IF(ISNUMBER(INDEX(Данные!$I$1:$IX$303,Данные!$A149,J$642)),INDEX(Данные!$I$1:$IX$303,Данные!$A149,J$642)-Данные!$F149+IF($F$3="Использовать поправку",AM487,0),#N/A)</f>
        <v>#N/A</v>
      </c>
      <c r="K487" s="62" t="str">
        <f t="shared" si="835"/>
        <v/>
      </c>
      <c r="L487" s="63" t="e">
        <f>IF(ISNUMBER(INDEX(Данные!$I$1:$IX$303,Данные!$A149,L$642)),INDEX(Данные!$I$1:$IX$303,Данные!$A149,L$642)-Данные!$E149+IF($F$4="Использовать поправку",AL487,0),#N/A)</f>
        <v>#N/A</v>
      </c>
      <c r="M487" s="64" t="e">
        <f>IF(ISNUMBER(INDEX(Данные!$I$1:$IX$303,Данные!$A149,M$642)),INDEX(Данные!$I$1:$IX$303,Данные!$A149,M$642)-Данные!$F149+IF($F$4="Использовать поправку",AM487,0),#N/A)</f>
        <v>#N/A</v>
      </c>
      <c r="N487" s="62" t="str">
        <f t="shared" si="836"/>
        <v/>
      </c>
      <c r="O487" s="63" t="e">
        <f>IF(ISNUMBER(INDEX(Данные!$I$1:$IX$303,Данные!$A149,O$642)),INDEX(Данные!$I$1:$IX$303,Данные!$A149,O$642)-Данные!$E149+IF($F$5="Использовать поправку",AL487,0),#N/A)</f>
        <v>#N/A</v>
      </c>
      <c r="P487" s="64" t="e">
        <f>IF(ISNUMBER(INDEX(Данные!$I$1:$IX$303,Данные!$A149,P$642)),INDEX(Данные!$I$1:$IX$303,Данные!$A149,P$642)-Данные!$F149+IF($F$5="Использовать поправку",AM487,0),#N/A)</f>
        <v>#N/A</v>
      </c>
      <c r="Q487" s="62" t="str">
        <f t="shared" si="837"/>
        <v/>
      </c>
      <c r="R487" s="63" t="e">
        <f>IF(ISNUMBER(INDEX(Данные!$I$1:$IX$303,Данные!$A149,R$642)),INDEX(Данные!$I$1:$IX$303,Данные!$A149,R$642)-Данные!$E149+IF($F$6="Использовать поправку",AL487,0),#N/A)</f>
        <v>#N/A</v>
      </c>
      <c r="S487" s="64" t="e">
        <f>IF(ISNUMBER(INDEX(Данные!$I$1:$IX$303,Данные!$A149,S$642)),INDEX(Данные!$I$1:$IX$303,Данные!$A149,S$642)-Данные!$F149+IF($F$6="Использовать поправку",AM487,0),#N/A)</f>
        <v>#N/A</v>
      </c>
      <c r="T487" s="62" t="str">
        <f t="shared" si="838"/>
        <v/>
      </c>
      <c r="U487" s="63" t="e">
        <f>IF(ISNUMBER(INDEX(Данные!$I$1:$IX$303,Данные!$A149,U$642)),INDEX(Данные!$I$1:$IX$303,Данные!$A149,U$642)-Данные!$E149+IF($F$7="Использовать поправку",AL487,0),#N/A)</f>
        <v>#N/A</v>
      </c>
      <c r="V487" s="64" t="e">
        <f>IF(ISNUMBER(INDEX(Данные!$I$1:$IX$303,Данные!$A149,V$642)),INDEX(Данные!$I$1:$IX$303,Данные!$A149,V$642)-Данные!$F149+IF($F$7="Использовать поправку",AM487,0),#N/A)</f>
        <v>#N/A</v>
      </c>
      <c r="W487" s="62" t="str">
        <f t="shared" si="839"/>
        <v/>
      </c>
      <c r="X487" s="63" t="e">
        <f>IF(ISNUMBER(INDEX(Данные!$I$1:$IX$303,Данные!$A149,X$642)),INDEX(Данные!$I$1:$IX$303,Данные!$A149,X$642)-Данные!$E149+IF($F$8="Использовать поправку",AL487,0),#N/A)</f>
        <v>#N/A</v>
      </c>
      <c r="Y487" s="64" t="e">
        <f>IF(ISNUMBER(INDEX(Данные!$I$1:$IX$303,Данные!$A149,Y$642)),INDEX(Данные!$I$1:$IX$303,Данные!$A149,Y$642)-Данные!$F149+IF($F$8="Использовать поправку",AM487,0),#N/A)</f>
        <v>#N/A</v>
      </c>
      <c r="Z487" s="62" t="str">
        <f t="shared" si="840"/>
        <v/>
      </c>
      <c r="AA487" s="63" t="e">
        <f>IF(ISNUMBER(INDEX(Данные!$I$1:$IX$303,Данные!$A149,AA$642)),INDEX(Данные!$I$1:$IX$303,Данные!$A149,AA$642)-Данные!$E149+IF($F$9="Использовать поправку",AL487,0),#N/A)</f>
        <v>#N/A</v>
      </c>
      <c r="AB487" s="64" t="e">
        <f>IF(ISNUMBER(INDEX(Данные!$I$1:$IX$303,Данные!$A149,AB$642)),INDEX(Данные!$I$1:$IX$303,Данные!$A149,AB$642)-Данные!$F149+IF($F$9="Использовать поправку",AM487,0),#N/A)</f>
        <v>#N/A</v>
      </c>
      <c r="AC487" s="62" t="str">
        <f t="shared" si="841"/>
        <v/>
      </c>
      <c r="AD487" s="63" t="e">
        <f>IF(ISNUMBER(INDEX(Данные!$I$1:$IX$303,Данные!$A149,AD$642)),INDEX(Данные!$I$1:$IX$303,Данные!$A149,AD$642)-Данные!$E149+IF($F$10="Использовать поправку",AL487,0),#N/A)</f>
        <v>#N/A</v>
      </c>
      <c r="AE487" s="64" t="e">
        <f>IF(ISNUMBER(INDEX(Данные!$I$1:$IX$303,Данные!$A149,AE$642)),INDEX(Данные!$I$1:$IX$303,Данные!$A149,AE$642)-Данные!$F149+IF($F$10="Использовать поправку",AM487,0),#N/A)</f>
        <v>#N/A</v>
      </c>
      <c r="AF487" s="62" t="str">
        <f t="shared" si="842"/>
        <v/>
      </c>
      <c r="AG487" s="63" t="e">
        <f>IF(ISNUMBER(INDEX(Данные!$I$1:$IX$303,Данные!$A149,AG$642)),INDEX(Данные!$I$1:$IX$303,Данные!$A149,AG$642)-Данные!$E149+IF($F$11="Использовать поправку",AL487,0),#N/A)</f>
        <v>#N/A</v>
      </c>
      <c r="AH487" s="64" t="e">
        <f>IF(ISNUMBER(INDEX(Данные!$I$1:$IX$303,Данные!$A149,AH$642)),INDEX(Данные!$I$1:$IX$303,Данные!$A149,AH$642)-Данные!$F149+IF($F$11="Использовать поправку",AM487,0),#N/A)</f>
        <v>#N/A</v>
      </c>
      <c r="AI487" s="62" t="str">
        <f t="shared" si="843"/>
        <v/>
      </c>
      <c r="AJ487" s="63" t="e">
        <f>IF(ISNUMBER(INDEX(Данные!$I$1:$IX$303,Данные!$A149,AJ$642)),INDEX(Данные!$I$1:$IX$303,Данные!$A149,AJ$642)-Данные!$E149+IF($F$12="Использовать поправку",AL487,0),#N/A)</f>
        <v>#N/A</v>
      </c>
      <c r="AK487" s="96" t="e">
        <f>IF(ISNUMBER(INDEX(Данные!$I$1:$IX$303,Данные!$A149,AK$642)),INDEX(Данные!$I$1:$IX$303,Данные!$A149,AK$642)-Данные!$F149+IF($F$12="Использовать поправку",AM487,0),#N/A)</f>
        <v>#N/A</v>
      </c>
      <c r="AL487" s="100" t="e">
        <f>INDEX(Данные!$I$1:$IX$303,Данные!$A149,AL$642+4)-INDEX(Данные!$I$1:$IX$303,Данные!$A149,AL$643+4)</f>
        <v>#VALUE!</v>
      </c>
      <c r="AM487" s="101" t="e">
        <f>INDEX(Данные!$I$1:$IX$303,Данные!$A149,AM$642+5)-INDEX(Данные!$I$1:$IX$303,Данные!$A149,AM$643+5)</f>
        <v>#VALUE!</v>
      </c>
      <c r="AO487" s="61">
        <v>73</v>
      </c>
      <c r="AP487" s="62" t="str">
        <f t="shared" si="824"/>
        <v/>
      </c>
      <c r="AQ487" s="63" t="e">
        <f>IF(ISNUMBER(INDEX(Данные!$I$1:$IX$303,Данные!$A149,AQ$642)),INDEX(Данные!$I$1:$IX$303,Данные!$A149,AQ$642)-Данные!$G149-AQ$643+IF($F$3="Использовать поправку",BT487,0),#N/A)</f>
        <v>#N/A</v>
      </c>
      <c r="AR487" s="64" t="e">
        <f>IF(ISNUMBER(INDEX(Данные!$I$1:$IX$303,Данные!$A149,AR$642)),INDEX(Данные!$I$1:$IX$303,Данные!$A149,AR$642)-Данные!$H149-AR$643+IF($F$3="Использовать поправку",BU487,0),#N/A)</f>
        <v>#N/A</v>
      </c>
      <c r="AS487" s="62" t="str">
        <f t="shared" si="825"/>
        <v/>
      </c>
      <c r="AT487" s="63" t="e">
        <f>IF(ISNUMBER(INDEX(Данные!$I$1:$IX$303,Данные!$A149,AT$642)),INDEX(Данные!$I$1:$IX$303,Данные!$A149,AT$642)-Данные!$G149-AT$643+IF($F$4="Использовать поправку",BT487,0),#N/A)</f>
        <v>#N/A</v>
      </c>
      <c r="AU487" s="64" t="e">
        <f>IF(ISNUMBER(INDEX(Данные!$I$1:$IX$303,Данные!$A149,AU$642)),INDEX(Данные!$I$1:$IX$303,Данные!$A149,AU$642)-Данные!$H149-AU$643+IF($F$4="Использовать поправку",BU487,0),#N/A)</f>
        <v>#N/A</v>
      </c>
      <c r="AV487" s="62" t="str">
        <f t="shared" si="826"/>
        <v/>
      </c>
      <c r="AW487" s="63" t="e">
        <f>IF(ISNUMBER(INDEX(Данные!$I$1:$IX$303,Данные!$A149,AW$642)),INDEX(Данные!$I$1:$IX$303,Данные!$A149,AW$642)-Данные!$G149-AW$643+IF($F$5="Использовать поправку",BT487,0),#N/A)</f>
        <v>#N/A</v>
      </c>
      <c r="AX487" s="64" t="e">
        <f>IF(ISNUMBER(INDEX(Данные!$I$1:$IX$303,Данные!$A149,AX$642)),INDEX(Данные!$I$1:$IX$303,Данные!$A149,AX$642)-Данные!$H149-AX$643+IF($F$5="Использовать поправку",BU487,0),#N/A)</f>
        <v>#N/A</v>
      </c>
      <c r="AY487" s="62" t="str">
        <f t="shared" si="827"/>
        <v/>
      </c>
      <c r="AZ487" s="63" t="e">
        <f>IF(ISNUMBER(INDEX(Данные!$I$1:$IX$303,Данные!$A149,AZ$642)),INDEX(Данные!$I$1:$IX$303,Данные!$A149,AZ$642)-Данные!$G149-AZ$643+IF($F$6="Использовать поправку",BT487,0),#N/A)</f>
        <v>#N/A</v>
      </c>
      <c r="BA487" s="64" t="e">
        <f>IF(ISNUMBER(INDEX(Данные!$I$1:$IX$303,Данные!$A149,BA$642)),INDEX(Данные!$I$1:$IX$303,Данные!$A149,BA$642)-Данные!$H149-BA$643+IF($F$6="Использовать поправку",BU487,0),#N/A)</f>
        <v>#N/A</v>
      </c>
      <c r="BB487" s="62" t="str">
        <f t="shared" si="828"/>
        <v/>
      </c>
      <c r="BC487" s="63" t="e">
        <f>IF(ISNUMBER(INDEX(Данные!$I$1:$IX$303,Данные!$A149,BC$642)),INDEX(Данные!$I$1:$IX$303,Данные!$A149,BC$642)-Данные!$G149-BC$643+IF($F$7="Использовать поправку",BT487,0),#N/A)</f>
        <v>#N/A</v>
      </c>
      <c r="BD487" s="64" t="e">
        <f>IF(ISNUMBER(INDEX(Данные!$I$1:$IX$303,Данные!$A149,BD$642)),INDEX(Данные!$I$1:$IX$303,Данные!$A149,BD$642)-Данные!$H149-BD$643+IF($F$7="Использовать поправку",BU487,0),#N/A)</f>
        <v>#N/A</v>
      </c>
      <c r="BE487" s="62" t="str">
        <f t="shared" si="829"/>
        <v/>
      </c>
      <c r="BF487" s="63" t="e">
        <f>IF(ISNUMBER(INDEX(Данные!$I$1:$IX$303,Данные!$A149,BF$642)),INDEX(Данные!$I$1:$IX$303,Данные!$A149,BF$642)-Данные!$G149-BF$643+IF($F$8="Использовать поправку",BT487,0),#N/A)</f>
        <v>#N/A</v>
      </c>
      <c r="BG487" s="64" t="e">
        <f>IF(ISNUMBER(INDEX(Данные!$I$1:$IX$303,Данные!$A149,BG$642)),INDEX(Данные!$I$1:$IX$303,Данные!$A149,BG$642)-Данные!$H149-BG$643+IF($F$8="Использовать поправку",BU487,0),#N/A)</f>
        <v>#N/A</v>
      </c>
      <c r="BH487" s="62" t="str">
        <f t="shared" si="830"/>
        <v/>
      </c>
      <c r="BI487" s="63" t="e">
        <f>IF(ISNUMBER(INDEX(Данные!$I$1:$IX$303,Данные!$A149,BI$642)),INDEX(Данные!$I$1:$IX$303,Данные!$A149,BI$642)-Данные!$G149-BI$643+IF($F$9="Использовать поправку",BT487,0),#N/A)</f>
        <v>#N/A</v>
      </c>
      <c r="BJ487" s="64" t="e">
        <f>IF(ISNUMBER(INDEX(Данные!$I$1:$IX$303,Данные!$A149,BJ$642)),INDEX(Данные!$I$1:$IX$303,Данные!$A149,BJ$642)-Данные!$H149-BJ$643+IF($F$9="Использовать поправку",BU487,0),#N/A)</f>
        <v>#N/A</v>
      </c>
      <c r="BK487" s="62" t="str">
        <f t="shared" si="831"/>
        <v/>
      </c>
      <c r="BL487" s="63" t="e">
        <f>IF(ISNUMBER(INDEX(Данные!$I$1:$IX$303,Данные!$A149,BL$642)),INDEX(Данные!$I$1:$IX$303,Данные!$A149,BL$642)-Данные!$G149-BL$643+IF($F$10="Использовать поправку",BT487,0),#N/A)</f>
        <v>#N/A</v>
      </c>
      <c r="BM487" s="64" t="e">
        <f>IF(ISNUMBER(INDEX(Данные!$I$1:$IX$303,Данные!$A149,BM$642)),INDEX(Данные!$I$1:$IX$303,Данные!$A149,BM$642)-Данные!$H149-BM$643+IF($F$10="Использовать поправку",BU487,0),#N/A)</f>
        <v>#N/A</v>
      </c>
      <c r="BN487" s="62" t="str">
        <f t="shared" si="832"/>
        <v/>
      </c>
      <c r="BO487" s="63" t="e">
        <f>IF(ISNUMBER(INDEX(Данные!$I$1:$IX$303,Данные!$A149,BO$642)),INDEX(Данные!$I$1:$IX$303,Данные!$A149,BO$642)-Данные!$G149-BO$643+IF($F$11="Использовать поправку",BT487,0),#N/A)</f>
        <v>#N/A</v>
      </c>
      <c r="BP487" s="64" t="e">
        <f>IF(ISNUMBER(INDEX(Данные!$I$1:$IX$303,Данные!$A149,BP$642)),INDEX(Данные!$I$1:$IX$303,Данные!$A149,BP$642)-Данные!$H149-BP$643+IF($F$11="Использовать поправку",BU487,0),#N/A)</f>
        <v>#N/A</v>
      </c>
      <c r="BQ487" s="62" t="str">
        <f t="shared" si="833"/>
        <v/>
      </c>
      <c r="BR487" s="63" t="e">
        <f>IF(ISNUMBER(INDEX(Данные!$I$1:$IX$303,Данные!$A149,BR$642)),INDEX(Данные!$I$1:$IX$303,Данные!$A149,BR$642)-Данные!$G149-BR$643+IF($F$12="Использовать поправку",BT487,0),#N/A)</f>
        <v>#N/A</v>
      </c>
      <c r="BS487" s="64" t="e">
        <f>IF(ISNUMBER(INDEX(Данные!$I$1:$IX$303,Данные!$A149,BS$642)),INDEX(Данные!$I$1:$IX$303,Данные!$A149,BS$642)-Данные!$H149-BS$643+IF($F$12="Использовать поправку",BU487,0),#N/A)</f>
        <v>#N/A</v>
      </c>
      <c r="BT487" s="100" t="e">
        <f>INDEX(Данные!$I$1:$IX$303,Данные!$A149,BT$642+8)-INDEX(Данные!$I$1:$IX$303,Данные!$A149,BT$643+8)</f>
        <v>#VALUE!</v>
      </c>
      <c r="BU487" s="101" t="e">
        <f>INDEX(Данные!$I$1:$IX$303,Данные!$A149,BU$642+9)-INDEX(Данные!$I$1:$IX$303,Данные!$A149,BU$643+9)</f>
        <v>#VALUE!</v>
      </c>
    </row>
    <row r="488" spans="7:73" s="88" customFormat="1" x14ac:dyDescent="0.25">
      <c r="G488" s="61">
        <v>73.5</v>
      </c>
      <c r="H488" s="62" t="str">
        <f t="shared" si="834"/>
        <v/>
      </c>
      <c r="I488" s="63" t="e">
        <f>IF(ISNUMBER(INDEX(Данные!$I$1:$IX$303,Данные!$A150,I$642)),INDEX(Данные!$I$1:$IX$303,Данные!$A150,I$642)-Данные!$E150+IF($F$3="Использовать поправку",AL488,0),#N/A)</f>
        <v>#N/A</v>
      </c>
      <c r="J488" s="64" t="e">
        <f>IF(ISNUMBER(INDEX(Данные!$I$1:$IX$303,Данные!$A150,J$642)),INDEX(Данные!$I$1:$IX$303,Данные!$A150,J$642)-Данные!$F150+IF($F$3="Использовать поправку",AM488,0),#N/A)</f>
        <v>#N/A</v>
      </c>
      <c r="K488" s="62" t="str">
        <f t="shared" si="835"/>
        <v/>
      </c>
      <c r="L488" s="63" t="e">
        <f>IF(ISNUMBER(INDEX(Данные!$I$1:$IX$303,Данные!$A150,L$642)),INDEX(Данные!$I$1:$IX$303,Данные!$A150,L$642)-Данные!$E150+IF($F$4="Использовать поправку",AL488,0),#N/A)</f>
        <v>#N/A</v>
      </c>
      <c r="M488" s="64" t="e">
        <f>IF(ISNUMBER(INDEX(Данные!$I$1:$IX$303,Данные!$A150,M$642)),INDEX(Данные!$I$1:$IX$303,Данные!$A150,M$642)-Данные!$F150+IF($F$4="Использовать поправку",AM488,0),#N/A)</f>
        <v>#N/A</v>
      </c>
      <c r="N488" s="62" t="str">
        <f t="shared" si="836"/>
        <v/>
      </c>
      <c r="O488" s="63" t="e">
        <f>IF(ISNUMBER(INDEX(Данные!$I$1:$IX$303,Данные!$A150,O$642)),INDEX(Данные!$I$1:$IX$303,Данные!$A150,O$642)-Данные!$E150+IF($F$5="Использовать поправку",AL488,0),#N/A)</f>
        <v>#N/A</v>
      </c>
      <c r="P488" s="64" t="e">
        <f>IF(ISNUMBER(INDEX(Данные!$I$1:$IX$303,Данные!$A150,P$642)),INDEX(Данные!$I$1:$IX$303,Данные!$A150,P$642)-Данные!$F150+IF($F$5="Использовать поправку",AM488,0),#N/A)</f>
        <v>#N/A</v>
      </c>
      <c r="Q488" s="62" t="str">
        <f t="shared" si="837"/>
        <v/>
      </c>
      <c r="R488" s="63" t="e">
        <f>IF(ISNUMBER(INDEX(Данные!$I$1:$IX$303,Данные!$A150,R$642)),INDEX(Данные!$I$1:$IX$303,Данные!$A150,R$642)-Данные!$E150+IF($F$6="Использовать поправку",AL488,0),#N/A)</f>
        <v>#N/A</v>
      </c>
      <c r="S488" s="64" t="e">
        <f>IF(ISNUMBER(INDEX(Данные!$I$1:$IX$303,Данные!$A150,S$642)),INDEX(Данные!$I$1:$IX$303,Данные!$A150,S$642)-Данные!$F150+IF($F$6="Использовать поправку",AM488,0),#N/A)</f>
        <v>#N/A</v>
      </c>
      <c r="T488" s="62" t="str">
        <f t="shared" si="838"/>
        <v/>
      </c>
      <c r="U488" s="63" t="e">
        <f>IF(ISNUMBER(INDEX(Данные!$I$1:$IX$303,Данные!$A150,U$642)),INDEX(Данные!$I$1:$IX$303,Данные!$A150,U$642)-Данные!$E150+IF($F$7="Использовать поправку",AL488,0),#N/A)</f>
        <v>#N/A</v>
      </c>
      <c r="V488" s="64" t="e">
        <f>IF(ISNUMBER(INDEX(Данные!$I$1:$IX$303,Данные!$A150,V$642)),INDEX(Данные!$I$1:$IX$303,Данные!$A150,V$642)-Данные!$F150+IF($F$7="Использовать поправку",AM488,0),#N/A)</f>
        <v>#N/A</v>
      </c>
      <c r="W488" s="62" t="str">
        <f t="shared" si="839"/>
        <v/>
      </c>
      <c r="X488" s="63" t="e">
        <f>IF(ISNUMBER(INDEX(Данные!$I$1:$IX$303,Данные!$A150,X$642)),INDEX(Данные!$I$1:$IX$303,Данные!$A150,X$642)-Данные!$E150+IF($F$8="Использовать поправку",AL488,0),#N/A)</f>
        <v>#N/A</v>
      </c>
      <c r="Y488" s="64" t="e">
        <f>IF(ISNUMBER(INDEX(Данные!$I$1:$IX$303,Данные!$A150,Y$642)),INDEX(Данные!$I$1:$IX$303,Данные!$A150,Y$642)-Данные!$F150+IF($F$8="Использовать поправку",AM488,0),#N/A)</f>
        <v>#N/A</v>
      </c>
      <c r="Z488" s="62" t="str">
        <f t="shared" si="840"/>
        <v/>
      </c>
      <c r="AA488" s="63" t="e">
        <f>IF(ISNUMBER(INDEX(Данные!$I$1:$IX$303,Данные!$A150,AA$642)),INDEX(Данные!$I$1:$IX$303,Данные!$A150,AA$642)-Данные!$E150+IF($F$9="Использовать поправку",AL488,0),#N/A)</f>
        <v>#N/A</v>
      </c>
      <c r="AB488" s="64" t="e">
        <f>IF(ISNUMBER(INDEX(Данные!$I$1:$IX$303,Данные!$A150,AB$642)),INDEX(Данные!$I$1:$IX$303,Данные!$A150,AB$642)-Данные!$F150+IF($F$9="Использовать поправку",AM488,0),#N/A)</f>
        <v>#N/A</v>
      </c>
      <c r="AC488" s="62" t="str">
        <f t="shared" si="841"/>
        <v/>
      </c>
      <c r="AD488" s="63" t="e">
        <f>IF(ISNUMBER(INDEX(Данные!$I$1:$IX$303,Данные!$A150,AD$642)),INDEX(Данные!$I$1:$IX$303,Данные!$A150,AD$642)-Данные!$E150+IF($F$10="Использовать поправку",AL488,0),#N/A)</f>
        <v>#N/A</v>
      </c>
      <c r="AE488" s="64" t="e">
        <f>IF(ISNUMBER(INDEX(Данные!$I$1:$IX$303,Данные!$A150,AE$642)),INDEX(Данные!$I$1:$IX$303,Данные!$A150,AE$642)-Данные!$F150+IF($F$10="Использовать поправку",AM488,0),#N/A)</f>
        <v>#N/A</v>
      </c>
      <c r="AF488" s="62" t="str">
        <f t="shared" si="842"/>
        <v/>
      </c>
      <c r="AG488" s="63" t="e">
        <f>IF(ISNUMBER(INDEX(Данные!$I$1:$IX$303,Данные!$A150,AG$642)),INDEX(Данные!$I$1:$IX$303,Данные!$A150,AG$642)-Данные!$E150+IF($F$11="Использовать поправку",AL488,0),#N/A)</f>
        <v>#N/A</v>
      </c>
      <c r="AH488" s="64" t="e">
        <f>IF(ISNUMBER(INDEX(Данные!$I$1:$IX$303,Данные!$A150,AH$642)),INDEX(Данные!$I$1:$IX$303,Данные!$A150,AH$642)-Данные!$F150+IF($F$11="Использовать поправку",AM488,0),#N/A)</f>
        <v>#N/A</v>
      </c>
      <c r="AI488" s="62" t="str">
        <f t="shared" si="843"/>
        <v/>
      </c>
      <c r="AJ488" s="63" t="e">
        <f>IF(ISNUMBER(INDEX(Данные!$I$1:$IX$303,Данные!$A150,AJ$642)),INDEX(Данные!$I$1:$IX$303,Данные!$A150,AJ$642)-Данные!$E150+IF($F$12="Использовать поправку",AL488,0),#N/A)</f>
        <v>#N/A</v>
      </c>
      <c r="AK488" s="96" t="e">
        <f>IF(ISNUMBER(INDEX(Данные!$I$1:$IX$303,Данные!$A150,AK$642)),INDEX(Данные!$I$1:$IX$303,Данные!$A150,AK$642)-Данные!$F150+IF($F$12="Использовать поправку",AM488,0),#N/A)</f>
        <v>#N/A</v>
      </c>
      <c r="AL488" s="100" t="e">
        <f>INDEX(Данные!$I$1:$IX$303,Данные!$A150,AL$642+4)-INDEX(Данные!$I$1:$IX$303,Данные!$A150,AL$643+4)</f>
        <v>#VALUE!</v>
      </c>
      <c r="AM488" s="101" t="e">
        <f>INDEX(Данные!$I$1:$IX$303,Данные!$A150,AM$642+5)-INDEX(Данные!$I$1:$IX$303,Данные!$A150,AM$643+5)</f>
        <v>#VALUE!</v>
      </c>
      <c r="AO488" s="61">
        <v>73.5</v>
      </c>
      <c r="AP488" s="62" t="str">
        <f t="shared" si="824"/>
        <v/>
      </c>
      <c r="AQ488" s="63" t="e">
        <f>IF(ISNUMBER(INDEX(Данные!$I$1:$IX$303,Данные!$A150,AQ$642)),INDEX(Данные!$I$1:$IX$303,Данные!$A150,AQ$642)-Данные!$G150-AQ$643+IF($F$3="Использовать поправку",BT488,0),#N/A)</f>
        <v>#N/A</v>
      </c>
      <c r="AR488" s="64" t="e">
        <f>IF(ISNUMBER(INDEX(Данные!$I$1:$IX$303,Данные!$A150,AR$642)),INDEX(Данные!$I$1:$IX$303,Данные!$A150,AR$642)-Данные!$H150-AR$643+IF($F$3="Использовать поправку",BU488,0),#N/A)</f>
        <v>#N/A</v>
      </c>
      <c r="AS488" s="62" t="str">
        <f t="shared" si="825"/>
        <v/>
      </c>
      <c r="AT488" s="63" t="e">
        <f>IF(ISNUMBER(INDEX(Данные!$I$1:$IX$303,Данные!$A150,AT$642)),INDEX(Данные!$I$1:$IX$303,Данные!$A150,AT$642)-Данные!$G150-AT$643+IF($F$4="Использовать поправку",BT488,0),#N/A)</f>
        <v>#N/A</v>
      </c>
      <c r="AU488" s="64" t="e">
        <f>IF(ISNUMBER(INDEX(Данные!$I$1:$IX$303,Данные!$A150,AU$642)),INDEX(Данные!$I$1:$IX$303,Данные!$A150,AU$642)-Данные!$H150-AU$643+IF($F$4="Использовать поправку",BU488,0),#N/A)</f>
        <v>#N/A</v>
      </c>
      <c r="AV488" s="62" t="str">
        <f t="shared" si="826"/>
        <v/>
      </c>
      <c r="AW488" s="63" t="e">
        <f>IF(ISNUMBER(INDEX(Данные!$I$1:$IX$303,Данные!$A150,AW$642)),INDEX(Данные!$I$1:$IX$303,Данные!$A150,AW$642)-Данные!$G150-AW$643+IF($F$5="Использовать поправку",BT488,0),#N/A)</f>
        <v>#N/A</v>
      </c>
      <c r="AX488" s="64" t="e">
        <f>IF(ISNUMBER(INDEX(Данные!$I$1:$IX$303,Данные!$A150,AX$642)),INDEX(Данные!$I$1:$IX$303,Данные!$A150,AX$642)-Данные!$H150-AX$643+IF($F$5="Использовать поправку",BU488,0),#N/A)</f>
        <v>#N/A</v>
      </c>
      <c r="AY488" s="62" t="str">
        <f t="shared" si="827"/>
        <v/>
      </c>
      <c r="AZ488" s="63" t="e">
        <f>IF(ISNUMBER(INDEX(Данные!$I$1:$IX$303,Данные!$A150,AZ$642)),INDEX(Данные!$I$1:$IX$303,Данные!$A150,AZ$642)-Данные!$G150-AZ$643+IF($F$6="Использовать поправку",BT488,0),#N/A)</f>
        <v>#N/A</v>
      </c>
      <c r="BA488" s="64" t="e">
        <f>IF(ISNUMBER(INDEX(Данные!$I$1:$IX$303,Данные!$A150,BA$642)),INDEX(Данные!$I$1:$IX$303,Данные!$A150,BA$642)-Данные!$H150-BA$643+IF($F$6="Использовать поправку",BU488,0),#N/A)</f>
        <v>#N/A</v>
      </c>
      <c r="BB488" s="62" t="str">
        <f t="shared" si="828"/>
        <v/>
      </c>
      <c r="BC488" s="63" t="e">
        <f>IF(ISNUMBER(INDEX(Данные!$I$1:$IX$303,Данные!$A150,BC$642)),INDEX(Данные!$I$1:$IX$303,Данные!$A150,BC$642)-Данные!$G150-BC$643+IF($F$7="Использовать поправку",BT488,0),#N/A)</f>
        <v>#N/A</v>
      </c>
      <c r="BD488" s="64" t="e">
        <f>IF(ISNUMBER(INDEX(Данные!$I$1:$IX$303,Данные!$A150,BD$642)),INDEX(Данные!$I$1:$IX$303,Данные!$A150,BD$642)-Данные!$H150-BD$643+IF($F$7="Использовать поправку",BU488,0),#N/A)</f>
        <v>#N/A</v>
      </c>
      <c r="BE488" s="62" t="str">
        <f t="shared" si="829"/>
        <v/>
      </c>
      <c r="BF488" s="63" t="e">
        <f>IF(ISNUMBER(INDEX(Данные!$I$1:$IX$303,Данные!$A150,BF$642)),INDEX(Данные!$I$1:$IX$303,Данные!$A150,BF$642)-Данные!$G150-BF$643+IF($F$8="Использовать поправку",BT488,0),#N/A)</f>
        <v>#N/A</v>
      </c>
      <c r="BG488" s="64" t="e">
        <f>IF(ISNUMBER(INDEX(Данные!$I$1:$IX$303,Данные!$A150,BG$642)),INDEX(Данные!$I$1:$IX$303,Данные!$A150,BG$642)-Данные!$H150-BG$643+IF($F$8="Использовать поправку",BU488,0),#N/A)</f>
        <v>#N/A</v>
      </c>
      <c r="BH488" s="62" t="str">
        <f t="shared" si="830"/>
        <v/>
      </c>
      <c r="BI488" s="63" t="e">
        <f>IF(ISNUMBER(INDEX(Данные!$I$1:$IX$303,Данные!$A150,BI$642)),INDEX(Данные!$I$1:$IX$303,Данные!$A150,BI$642)-Данные!$G150-BI$643+IF($F$9="Использовать поправку",BT488,0),#N/A)</f>
        <v>#N/A</v>
      </c>
      <c r="BJ488" s="64" t="e">
        <f>IF(ISNUMBER(INDEX(Данные!$I$1:$IX$303,Данные!$A150,BJ$642)),INDEX(Данные!$I$1:$IX$303,Данные!$A150,BJ$642)-Данные!$H150-BJ$643+IF($F$9="Использовать поправку",BU488,0),#N/A)</f>
        <v>#N/A</v>
      </c>
      <c r="BK488" s="62" t="str">
        <f t="shared" si="831"/>
        <v/>
      </c>
      <c r="BL488" s="63" t="e">
        <f>IF(ISNUMBER(INDEX(Данные!$I$1:$IX$303,Данные!$A150,BL$642)),INDEX(Данные!$I$1:$IX$303,Данные!$A150,BL$642)-Данные!$G150-BL$643+IF($F$10="Использовать поправку",BT488,0),#N/A)</f>
        <v>#N/A</v>
      </c>
      <c r="BM488" s="64" t="e">
        <f>IF(ISNUMBER(INDEX(Данные!$I$1:$IX$303,Данные!$A150,BM$642)),INDEX(Данные!$I$1:$IX$303,Данные!$A150,BM$642)-Данные!$H150-BM$643+IF($F$10="Использовать поправку",BU488,0),#N/A)</f>
        <v>#N/A</v>
      </c>
      <c r="BN488" s="62" t="str">
        <f t="shared" si="832"/>
        <v/>
      </c>
      <c r="BO488" s="63" t="e">
        <f>IF(ISNUMBER(INDEX(Данные!$I$1:$IX$303,Данные!$A150,BO$642)),INDEX(Данные!$I$1:$IX$303,Данные!$A150,BO$642)-Данные!$G150-BO$643+IF($F$11="Использовать поправку",BT488,0),#N/A)</f>
        <v>#N/A</v>
      </c>
      <c r="BP488" s="64" t="e">
        <f>IF(ISNUMBER(INDEX(Данные!$I$1:$IX$303,Данные!$A150,BP$642)),INDEX(Данные!$I$1:$IX$303,Данные!$A150,BP$642)-Данные!$H150-BP$643+IF($F$11="Использовать поправку",BU488,0),#N/A)</f>
        <v>#N/A</v>
      </c>
      <c r="BQ488" s="62" t="str">
        <f t="shared" si="833"/>
        <v/>
      </c>
      <c r="BR488" s="63" t="e">
        <f>IF(ISNUMBER(INDEX(Данные!$I$1:$IX$303,Данные!$A150,BR$642)),INDEX(Данные!$I$1:$IX$303,Данные!$A150,BR$642)-Данные!$G150-BR$643+IF($F$12="Использовать поправку",BT488,0),#N/A)</f>
        <v>#N/A</v>
      </c>
      <c r="BS488" s="64" t="e">
        <f>IF(ISNUMBER(INDEX(Данные!$I$1:$IX$303,Данные!$A150,BS$642)),INDEX(Данные!$I$1:$IX$303,Данные!$A150,BS$642)-Данные!$H150-BS$643+IF($F$12="Использовать поправку",BU488,0),#N/A)</f>
        <v>#N/A</v>
      </c>
      <c r="BT488" s="100" t="e">
        <f>INDEX(Данные!$I$1:$IX$303,Данные!$A150,BT$642+8)-INDEX(Данные!$I$1:$IX$303,Данные!$A150,BT$643+8)</f>
        <v>#VALUE!</v>
      </c>
      <c r="BU488" s="101" t="e">
        <f>INDEX(Данные!$I$1:$IX$303,Данные!$A150,BU$642+9)-INDEX(Данные!$I$1:$IX$303,Данные!$A150,BU$643+9)</f>
        <v>#VALUE!</v>
      </c>
    </row>
    <row r="489" spans="7:73" s="88" customFormat="1" x14ac:dyDescent="0.25">
      <c r="G489" s="61">
        <v>74</v>
      </c>
      <c r="H489" s="62" t="str">
        <f t="shared" si="834"/>
        <v/>
      </c>
      <c r="I489" s="63" t="e">
        <f>IF(ISNUMBER(INDEX(Данные!$I$1:$IX$303,Данные!$A151,I$642)),INDEX(Данные!$I$1:$IX$303,Данные!$A151,I$642)-Данные!$E151+IF($F$3="Использовать поправку",AL489,0),#N/A)</f>
        <v>#N/A</v>
      </c>
      <c r="J489" s="64" t="e">
        <f>IF(ISNUMBER(INDEX(Данные!$I$1:$IX$303,Данные!$A151,J$642)),INDEX(Данные!$I$1:$IX$303,Данные!$A151,J$642)-Данные!$F151+IF($F$3="Использовать поправку",AM489,0),#N/A)</f>
        <v>#N/A</v>
      </c>
      <c r="K489" s="62" t="str">
        <f t="shared" si="835"/>
        <v/>
      </c>
      <c r="L489" s="63" t="e">
        <f>IF(ISNUMBER(INDEX(Данные!$I$1:$IX$303,Данные!$A151,L$642)),INDEX(Данные!$I$1:$IX$303,Данные!$A151,L$642)-Данные!$E151+IF($F$4="Использовать поправку",AL489,0),#N/A)</f>
        <v>#N/A</v>
      </c>
      <c r="M489" s="64" t="e">
        <f>IF(ISNUMBER(INDEX(Данные!$I$1:$IX$303,Данные!$A151,M$642)),INDEX(Данные!$I$1:$IX$303,Данные!$A151,M$642)-Данные!$F151+IF($F$4="Использовать поправку",AM489,0),#N/A)</f>
        <v>#N/A</v>
      </c>
      <c r="N489" s="62" t="str">
        <f t="shared" si="836"/>
        <v/>
      </c>
      <c r="O489" s="63" t="e">
        <f>IF(ISNUMBER(INDEX(Данные!$I$1:$IX$303,Данные!$A151,O$642)),INDEX(Данные!$I$1:$IX$303,Данные!$A151,O$642)-Данные!$E151+IF($F$5="Использовать поправку",AL489,0),#N/A)</f>
        <v>#N/A</v>
      </c>
      <c r="P489" s="64" t="e">
        <f>IF(ISNUMBER(INDEX(Данные!$I$1:$IX$303,Данные!$A151,P$642)),INDEX(Данные!$I$1:$IX$303,Данные!$A151,P$642)-Данные!$F151+IF($F$5="Использовать поправку",AM489,0),#N/A)</f>
        <v>#N/A</v>
      </c>
      <c r="Q489" s="62" t="str">
        <f t="shared" si="837"/>
        <v/>
      </c>
      <c r="R489" s="63" t="e">
        <f>IF(ISNUMBER(INDEX(Данные!$I$1:$IX$303,Данные!$A151,R$642)),INDEX(Данные!$I$1:$IX$303,Данные!$A151,R$642)-Данные!$E151+IF($F$6="Использовать поправку",AL489,0),#N/A)</f>
        <v>#N/A</v>
      </c>
      <c r="S489" s="64" t="e">
        <f>IF(ISNUMBER(INDEX(Данные!$I$1:$IX$303,Данные!$A151,S$642)),INDEX(Данные!$I$1:$IX$303,Данные!$A151,S$642)-Данные!$F151+IF($F$6="Использовать поправку",AM489,0),#N/A)</f>
        <v>#N/A</v>
      </c>
      <c r="T489" s="62" t="str">
        <f t="shared" si="838"/>
        <v/>
      </c>
      <c r="U489" s="63" t="e">
        <f>IF(ISNUMBER(INDEX(Данные!$I$1:$IX$303,Данные!$A151,U$642)),INDEX(Данные!$I$1:$IX$303,Данные!$A151,U$642)-Данные!$E151+IF($F$7="Использовать поправку",AL489,0),#N/A)</f>
        <v>#N/A</v>
      </c>
      <c r="V489" s="64" t="e">
        <f>IF(ISNUMBER(INDEX(Данные!$I$1:$IX$303,Данные!$A151,V$642)),INDEX(Данные!$I$1:$IX$303,Данные!$A151,V$642)-Данные!$F151+IF($F$7="Использовать поправку",AM489,0),#N/A)</f>
        <v>#N/A</v>
      </c>
      <c r="W489" s="62" t="str">
        <f t="shared" si="839"/>
        <v/>
      </c>
      <c r="X489" s="63" t="e">
        <f>IF(ISNUMBER(INDEX(Данные!$I$1:$IX$303,Данные!$A151,X$642)),INDEX(Данные!$I$1:$IX$303,Данные!$A151,X$642)-Данные!$E151+IF($F$8="Использовать поправку",AL489,0),#N/A)</f>
        <v>#N/A</v>
      </c>
      <c r="Y489" s="64" t="e">
        <f>IF(ISNUMBER(INDEX(Данные!$I$1:$IX$303,Данные!$A151,Y$642)),INDEX(Данные!$I$1:$IX$303,Данные!$A151,Y$642)-Данные!$F151+IF($F$8="Использовать поправку",AM489,0),#N/A)</f>
        <v>#N/A</v>
      </c>
      <c r="Z489" s="62" t="str">
        <f t="shared" si="840"/>
        <v/>
      </c>
      <c r="AA489" s="63" t="e">
        <f>IF(ISNUMBER(INDEX(Данные!$I$1:$IX$303,Данные!$A151,AA$642)),INDEX(Данные!$I$1:$IX$303,Данные!$A151,AA$642)-Данные!$E151+IF($F$9="Использовать поправку",AL489,0),#N/A)</f>
        <v>#N/A</v>
      </c>
      <c r="AB489" s="64" t="e">
        <f>IF(ISNUMBER(INDEX(Данные!$I$1:$IX$303,Данные!$A151,AB$642)),INDEX(Данные!$I$1:$IX$303,Данные!$A151,AB$642)-Данные!$F151+IF($F$9="Использовать поправку",AM489,0),#N/A)</f>
        <v>#N/A</v>
      </c>
      <c r="AC489" s="62" t="str">
        <f t="shared" si="841"/>
        <v/>
      </c>
      <c r="AD489" s="63" t="e">
        <f>IF(ISNUMBER(INDEX(Данные!$I$1:$IX$303,Данные!$A151,AD$642)),INDEX(Данные!$I$1:$IX$303,Данные!$A151,AD$642)-Данные!$E151+IF($F$10="Использовать поправку",AL489,0),#N/A)</f>
        <v>#N/A</v>
      </c>
      <c r="AE489" s="64" t="e">
        <f>IF(ISNUMBER(INDEX(Данные!$I$1:$IX$303,Данные!$A151,AE$642)),INDEX(Данные!$I$1:$IX$303,Данные!$A151,AE$642)-Данные!$F151+IF($F$10="Использовать поправку",AM489,0),#N/A)</f>
        <v>#N/A</v>
      </c>
      <c r="AF489" s="62" t="str">
        <f t="shared" si="842"/>
        <v/>
      </c>
      <c r="AG489" s="63" t="e">
        <f>IF(ISNUMBER(INDEX(Данные!$I$1:$IX$303,Данные!$A151,AG$642)),INDEX(Данные!$I$1:$IX$303,Данные!$A151,AG$642)-Данные!$E151+IF($F$11="Использовать поправку",AL489,0),#N/A)</f>
        <v>#N/A</v>
      </c>
      <c r="AH489" s="64" t="e">
        <f>IF(ISNUMBER(INDEX(Данные!$I$1:$IX$303,Данные!$A151,AH$642)),INDEX(Данные!$I$1:$IX$303,Данные!$A151,AH$642)-Данные!$F151+IF($F$11="Использовать поправку",AM489,0),#N/A)</f>
        <v>#N/A</v>
      </c>
      <c r="AI489" s="62" t="str">
        <f t="shared" si="843"/>
        <v/>
      </c>
      <c r="AJ489" s="63" t="e">
        <f>IF(ISNUMBER(INDEX(Данные!$I$1:$IX$303,Данные!$A151,AJ$642)),INDEX(Данные!$I$1:$IX$303,Данные!$A151,AJ$642)-Данные!$E151+IF($F$12="Использовать поправку",AL489,0),#N/A)</f>
        <v>#N/A</v>
      </c>
      <c r="AK489" s="96" t="e">
        <f>IF(ISNUMBER(INDEX(Данные!$I$1:$IX$303,Данные!$A151,AK$642)),INDEX(Данные!$I$1:$IX$303,Данные!$A151,AK$642)-Данные!$F151+IF($F$12="Использовать поправку",AM489,0),#N/A)</f>
        <v>#N/A</v>
      </c>
      <c r="AL489" s="100" t="e">
        <f>INDEX(Данные!$I$1:$IX$303,Данные!$A151,AL$642+4)-INDEX(Данные!$I$1:$IX$303,Данные!$A151,AL$643+4)</f>
        <v>#VALUE!</v>
      </c>
      <c r="AM489" s="101" t="e">
        <f>INDEX(Данные!$I$1:$IX$303,Данные!$A151,AM$642+5)-INDEX(Данные!$I$1:$IX$303,Данные!$A151,AM$643+5)</f>
        <v>#VALUE!</v>
      </c>
      <c r="AO489" s="61">
        <v>74</v>
      </c>
      <c r="AP489" s="62" t="str">
        <f t="shared" si="824"/>
        <v/>
      </c>
      <c r="AQ489" s="63" t="e">
        <f>IF(ISNUMBER(INDEX(Данные!$I$1:$IX$303,Данные!$A151,AQ$642)),INDEX(Данные!$I$1:$IX$303,Данные!$A151,AQ$642)-Данные!$G151-AQ$643+IF($F$3="Использовать поправку",BT489,0),#N/A)</f>
        <v>#N/A</v>
      </c>
      <c r="AR489" s="64" t="e">
        <f>IF(ISNUMBER(INDEX(Данные!$I$1:$IX$303,Данные!$A151,AR$642)),INDEX(Данные!$I$1:$IX$303,Данные!$A151,AR$642)-Данные!$H151-AR$643+IF($F$3="Использовать поправку",BU489,0),#N/A)</f>
        <v>#N/A</v>
      </c>
      <c r="AS489" s="62" t="str">
        <f t="shared" si="825"/>
        <v/>
      </c>
      <c r="AT489" s="63" t="e">
        <f>IF(ISNUMBER(INDEX(Данные!$I$1:$IX$303,Данные!$A151,AT$642)),INDEX(Данные!$I$1:$IX$303,Данные!$A151,AT$642)-Данные!$G151-AT$643+IF($F$4="Использовать поправку",BT489,0),#N/A)</f>
        <v>#N/A</v>
      </c>
      <c r="AU489" s="64" t="e">
        <f>IF(ISNUMBER(INDEX(Данные!$I$1:$IX$303,Данные!$A151,AU$642)),INDEX(Данные!$I$1:$IX$303,Данные!$A151,AU$642)-Данные!$H151-AU$643+IF($F$4="Использовать поправку",BU489,0),#N/A)</f>
        <v>#N/A</v>
      </c>
      <c r="AV489" s="62" t="str">
        <f t="shared" si="826"/>
        <v/>
      </c>
      <c r="AW489" s="63" t="e">
        <f>IF(ISNUMBER(INDEX(Данные!$I$1:$IX$303,Данные!$A151,AW$642)),INDEX(Данные!$I$1:$IX$303,Данные!$A151,AW$642)-Данные!$G151-AW$643+IF($F$5="Использовать поправку",BT489,0),#N/A)</f>
        <v>#N/A</v>
      </c>
      <c r="AX489" s="64" t="e">
        <f>IF(ISNUMBER(INDEX(Данные!$I$1:$IX$303,Данные!$A151,AX$642)),INDEX(Данные!$I$1:$IX$303,Данные!$A151,AX$642)-Данные!$H151-AX$643+IF($F$5="Использовать поправку",BU489,0),#N/A)</f>
        <v>#N/A</v>
      </c>
      <c r="AY489" s="62" t="str">
        <f t="shared" si="827"/>
        <v/>
      </c>
      <c r="AZ489" s="63" t="e">
        <f>IF(ISNUMBER(INDEX(Данные!$I$1:$IX$303,Данные!$A151,AZ$642)),INDEX(Данные!$I$1:$IX$303,Данные!$A151,AZ$642)-Данные!$G151-AZ$643+IF($F$6="Использовать поправку",BT489,0),#N/A)</f>
        <v>#N/A</v>
      </c>
      <c r="BA489" s="64" t="e">
        <f>IF(ISNUMBER(INDEX(Данные!$I$1:$IX$303,Данные!$A151,BA$642)),INDEX(Данные!$I$1:$IX$303,Данные!$A151,BA$642)-Данные!$H151-BA$643+IF($F$6="Использовать поправку",BU489,0),#N/A)</f>
        <v>#N/A</v>
      </c>
      <c r="BB489" s="62" t="str">
        <f t="shared" si="828"/>
        <v/>
      </c>
      <c r="BC489" s="63" t="e">
        <f>IF(ISNUMBER(INDEX(Данные!$I$1:$IX$303,Данные!$A151,BC$642)),INDEX(Данные!$I$1:$IX$303,Данные!$A151,BC$642)-Данные!$G151-BC$643+IF($F$7="Использовать поправку",BT489,0),#N/A)</f>
        <v>#N/A</v>
      </c>
      <c r="BD489" s="64" t="e">
        <f>IF(ISNUMBER(INDEX(Данные!$I$1:$IX$303,Данные!$A151,BD$642)),INDEX(Данные!$I$1:$IX$303,Данные!$A151,BD$642)-Данные!$H151-BD$643+IF($F$7="Использовать поправку",BU489,0),#N/A)</f>
        <v>#N/A</v>
      </c>
      <c r="BE489" s="62" t="str">
        <f t="shared" si="829"/>
        <v/>
      </c>
      <c r="BF489" s="63" t="e">
        <f>IF(ISNUMBER(INDEX(Данные!$I$1:$IX$303,Данные!$A151,BF$642)),INDEX(Данные!$I$1:$IX$303,Данные!$A151,BF$642)-Данные!$G151-BF$643+IF($F$8="Использовать поправку",BT489,0),#N/A)</f>
        <v>#N/A</v>
      </c>
      <c r="BG489" s="64" t="e">
        <f>IF(ISNUMBER(INDEX(Данные!$I$1:$IX$303,Данные!$A151,BG$642)),INDEX(Данные!$I$1:$IX$303,Данные!$A151,BG$642)-Данные!$H151-BG$643+IF($F$8="Использовать поправку",BU489,0),#N/A)</f>
        <v>#N/A</v>
      </c>
      <c r="BH489" s="62" t="str">
        <f t="shared" si="830"/>
        <v/>
      </c>
      <c r="BI489" s="63" t="e">
        <f>IF(ISNUMBER(INDEX(Данные!$I$1:$IX$303,Данные!$A151,BI$642)),INDEX(Данные!$I$1:$IX$303,Данные!$A151,BI$642)-Данные!$G151-BI$643+IF($F$9="Использовать поправку",BT489,0),#N/A)</f>
        <v>#N/A</v>
      </c>
      <c r="BJ489" s="64" t="e">
        <f>IF(ISNUMBER(INDEX(Данные!$I$1:$IX$303,Данные!$A151,BJ$642)),INDEX(Данные!$I$1:$IX$303,Данные!$A151,BJ$642)-Данные!$H151-BJ$643+IF($F$9="Использовать поправку",BU489,0),#N/A)</f>
        <v>#N/A</v>
      </c>
      <c r="BK489" s="62" t="str">
        <f t="shared" si="831"/>
        <v/>
      </c>
      <c r="BL489" s="63" t="e">
        <f>IF(ISNUMBER(INDEX(Данные!$I$1:$IX$303,Данные!$A151,BL$642)),INDEX(Данные!$I$1:$IX$303,Данные!$A151,BL$642)-Данные!$G151-BL$643+IF($F$10="Использовать поправку",BT489,0),#N/A)</f>
        <v>#N/A</v>
      </c>
      <c r="BM489" s="64" t="e">
        <f>IF(ISNUMBER(INDEX(Данные!$I$1:$IX$303,Данные!$A151,BM$642)),INDEX(Данные!$I$1:$IX$303,Данные!$A151,BM$642)-Данные!$H151-BM$643+IF($F$10="Использовать поправку",BU489,0),#N/A)</f>
        <v>#N/A</v>
      </c>
      <c r="BN489" s="62" t="str">
        <f t="shared" si="832"/>
        <v/>
      </c>
      <c r="BO489" s="63" t="e">
        <f>IF(ISNUMBER(INDEX(Данные!$I$1:$IX$303,Данные!$A151,BO$642)),INDEX(Данные!$I$1:$IX$303,Данные!$A151,BO$642)-Данные!$G151-BO$643+IF($F$11="Использовать поправку",BT489,0),#N/A)</f>
        <v>#N/A</v>
      </c>
      <c r="BP489" s="64" t="e">
        <f>IF(ISNUMBER(INDEX(Данные!$I$1:$IX$303,Данные!$A151,BP$642)),INDEX(Данные!$I$1:$IX$303,Данные!$A151,BP$642)-Данные!$H151-BP$643+IF($F$11="Использовать поправку",BU489,0),#N/A)</f>
        <v>#N/A</v>
      </c>
      <c r="BQ489" s="62" t="str">
        <f t="shared" si="833"/>
        <v/>
      </c>
      <c r="BR489" s="63" t="e">
        <f>IF(ISNUMBER(INDEX(Данные!$I$1:$IX$303,Данные!$A151,BR$642)),INDEX(Данные!$I$1:$IX$303,Данные!$A151,BR$642)-Данные!$G151-BR$643+IF($F$12="Использовать поправку",BT489,0),#N/A)</f>
        <v>#N/A</v>
      </c>
      <c r="BS489" s="64" t="e">
        <f>IF(ISNUMBER(INDEX(Данные!$I$1:$IX$303,Данные!$A151,BS$642)),INDEX(Данные!$I$1:$IX$303,Данные!$A151,BS$642)-Данные!$H151-BS$643+IF($F$12="Использовать поправку",BU489,0),#N/A)</f>
        <v>#N/A</v>
      </c>
      <c r="BT489" s="100" t="e">
        <f>INDEX(Данные!$I$1:$IX$303,Данные!$A151,BT$642+8)-INDEX(Данные!$I$1:$IX$303,Данные!$A151,BT$643+8)</f>
        <v>#VALUE!</v>
      </c>
      <c r="BU489" s="101" t="e">
        <f>INDEX(Данные!$I$1:$IX$303,Данные!$A151,BU$642+9)-INDEX(Данные!$I$1:$IX$303,Данные!$A151,BU$643+9)</f>
        <v>#VALUE!</v>
      </c>
    </row>
    <row r="490" spans="7:73" s="88" customFormat="1" x14ac:dyDescent="0.25">
      <c r="G490" s="61">
        <v>74.5</v>
      </c>
      <c r="H490" s="62" t="str">
        <f t="shared" si="834"/>
        <v/>
      </c>
      <c r="I490" s="63" t="e">
        <f>IF(ISNUMBER(INDEX(Данные!$I$1:$IX$303,Данные!$A152,I$642)),INDEX(Данные!$I$1:$IX$303,Данные!$A152,I$642)-Данные!$E152+IF($F$3="Использовать поправку",AL490,0),#N/A)</f>
        <v>#N/A</v>
      </c>
      <c r="J490" s="64" t="e">
        <f>IF(ISNUMBER(INDEX(Данные!$I$1:$IX$303,Данные!$A152,J$642)),INDEX(Данные!$I$1:$IX$303,Данные!$A152,J$642)-Данные!$F152+IF($F$3="Использовать поправку",AM490,0),#N/A)</f>
        <v>#N/A</v>
      </c>
      <c r="K490" s="62" t="str">
        <f t="shared" si="835"/>
        <v/>
      </c>
      <c r="L490" s="63" t="e">
        <f>IF(ISNUMBER(INDEX(Данные!$I$1:$IX$303,Данные!$A152,L$642)),INDEX(Данные!$I$1:$IX$303,Данные!$A152,L$642)-Данные!$E152+IF($F$4="Использовать поправку",AL490,0),#N/A)</f>
        <v>#N/A</v>
      </c>
      <c r="M490" s="64" t="e">
        <f>IF(ISNUMBER(INDEX(Данные!$I$1:$IX$303,Данные!$A152,M$642)),INDEX(Данные!$I$1:$IX$303,Данные!$A152,M$642)-Данные!$F152+IF($F$4="Использовать поправку",AM490,0),#N/A)</f>
        <v>#N/A</v>
      </c>
      <c r="N490" s="62" t="str">
        <f t="shared" si="836"/>
        <v/>
      </c>
      <c r="O490" s="63" t="e">
        <f>IF(ISNUMBER(INDEX(Данные!$I$1:$IX$303,Данные!$A152,O$642)),INDEX(Данные!$I$1:$IX$303,Данные!$A152,O$642)-Данные!$E152+IF($F$5="Использовать поправку",AL490,0),#N/A)</f>
        <v>#N/A</v>
      </c>
      <c r="P490" s="64" t="e">
        <f>IF(ISNUMBER(INDEX(Данные!$I$1:$IX$303,Данные!$A152,P$642)),INDEX(Данные!$I$1:$IX$303,Данные!$A152,P$642)-Данные!$F152+IF($F$5="Использовать поправку",AM490,0),#N/A)</f>
        <v>#N/A</v>
      </c>
      <c r="Q490" s="62" t="str">
        <f t="shared" si="837"/>
        <v/>
      </c>
      <c r="R490" s="63" t="e">
        <f>IF(ISNUMBER(INDEX(Данные!$I$1:$IX$303,Данные!$A152,R$642)),INDEX(Данные!$I$1:$IX$303,Данные!$A152,R$642)-Данные!$E152+IF($F$6="Использовать поправку",AL490,0),#N/A)</f>
        <v>#N/A</v>
      </c>
      <c r="S490" s="64" t="e">
        <f>IF(ISNUMBER(INDEX(Данные!$I$1:$IX$303,Данные!$A152,S$642)),INDEX(Данные!$I$1:$IX$303,Данные!$A152,S$642)-Данные!$F152+IF($F$6="Использовать поправку",AM490,0),#N/A)</f>
        <v>#N/A</v>
      </c>
      <c r="T490" s="62" t="str">
        <f t="shared" si="838"/>
        <v/>
      </c>
      <c r="U490" s="63" t="e">
        <f>IF(ISNUMBER(INDEX(Данные!$I$1:$IX$303,Данные!$A152,U$642)),INDEX(Данные!$I$1:$IX$303,Данные!$A152,U$642)-Данные!$E152+IF($F$7="Использовать поправку",AL490,0),#N/A)</f>
        <v>#N/A</v>
      </c>
      <c r="V490" s="64" t="e">
        <f>IF(ISNUMBER(INDEX(Данные!$I$1:$IX$303,Данные!$A152,V$642)),INDEX(Данные!$I$1:$IX$303,Данные!$A152,V$642)-Данные!$F152+IF($F$7="Использовать поправку",AM490,0),#N/A)</f>
        <v>#N/A</v>
      </c>
      <c r="W490" s="62" t="str">
        <f t="shared" si="839"/>
        <v/>
      </c>
      <c r="X490" s="63" t="e">
        <f>IF(ISNUMBER(INDEX(Данные!$I$1:$IX$303,Данные!$A152,X$642)),INDEX(Данные!$I$1:$IX$303,Данные!$A152,X$642)-Данные!$E152+IF($F$8="Использовать поправку",AL490,0),#N/A)</f>
        <v>#N/A</v>
      </c>
      <c r="Y490" s="64" t="e">
        <f>IF(ISNUMBER(INDEX(Данные!$I$1:$IX$303,Данные!$A152,Y$642)),INDEX(Данные!$I$1:$IX$303,Данные!$A152,Y$642)-Данные!$F152+IF($F$8="Использовать поправку",AM490,0),#N/A)</f>
        <v>#N/A</v>
      </c>
      <c r="Z490" s="62" t="str">
        <f t="shared" si="840"/>
        <v/>
      </c>
      <c r="AA490" s="63" t="e">
        <f>IF(ISNUMBER(INDEX(Данные!$I$1:$IX$303,Данные!$A152,AA$642)),INDEX(Данные!$I$1:$IX$303,Данные!$A152,AA$642)-Данные!$E152+IF($F$9="Использовать поправку",AL490,0),#N/A)</f>
        <v>#N/A</v>
      </c>
      <c r="AB490" s="64" t="e">
        <f>IF(ISNUMBER(INDEX(Данные!$I$1:$IX$303,Данные!$A152,AB$642)),INDEX(Данные!$I$1:$IX$303,Данные!$A152,AB$642)-Данные!$F152+IF($F$9="Использовать поправку",AM490,0),#N/A)</f>
        <v>#N/A</v>
      </c>
      <c r="AC490" s="62" t="str">
        <f t="shared" si="841"/>
        <v/>
      </c>
      <c r="AD490" s="63" t="e">
        <f>IF(ISNUMBER(INDEX(Данные!$I$1:$IX$303,Данные!$A152,AD$642)),INDEX(Данные!$I$1:$IX$303,Данные!$A152,AD$642)-Данные!$E152+IF($F$10="Использовать поправку",AL490,0),#N/A)</f>
        <v>#N/A</v>
      </c>
      <c r="AE490" s="64" t="e">
        <f>IF(ISNUMBER(INDEX(Данные!$I$1:$IX$303,Данные!$A152,AE$642)),INDEX(Данные!$I$1:$IX$303,Данные!$A152,AE$642)-Данные!$F152+IF($F$10="Использовать поправку",AM490,0),#N/A)</f>
        <v>#N/A</v>
      </c>
      <c r="AF490" s="62" t="str">
        <f t="shared" si="842"/>
        <v/>
      </c>
      <c r="AG490" s="63" t="e">
        <f>IF(ISNUMBER(INDEX(Данные!$I$1:$IX$303,Данные!$A152,AG$642)),INDEX(Данные!$I$1:$IX$303,Данные!$A152,AG$642)-Данные!$E152+IF($F$11="Использовать поправку",AL490,0),#N/A)</f>
        <v>#N/A</v>
      </c>
      <c r="AH490" s="64" t="e">
        <f>IF(ISNUMBER(INDEX(Данные!$I$1:$IX$303,Данные!$A152,AH$642)),INDEX(Данные!$I$1:$IX$303,Данные!$A152,AH$642)-Данные!$F152+IF($F$11="Использовать поправку",AM490,0),#N/A)</f>
        <v>#N/A</v>
      </c>
      <c r="AI490" s="62" t="str">
        <f t="shared" si="843"/>
        <v/>
      </c>
      <c r="AJ490" s="63" t="e">
        <f>IF(ISNUMBER(INDEX(Данные!$I$1:$IX$303,Данные!$A152,AJ$642)),INDEX(Данные!$I$1:$IX$303,Данные!$A152,AJ$642)-Данные!$E152+IF($F$12="Использовать поправку",AL490,0),#N/A)</f>
        <v>#N/A</v>
      </c>
      <c r="AK490" s="96" t="e">
        <f>IF(ISNUMBER(INDEX(Данные!$I$1:$IX$303,Данные!$A152,AK$642)),INDEX(Данные!$I$1:$IX$303,Данные!$A152,AK$642)-Данные!$F152+IF($F$12="Использовать поправку",AM490,0),#N/A)</f>
        <v>#N/A</v>
      </c>
      <c r="AL490" s="100" t="e">
        <f>INDEX(Данные!$I$1:$IX$303,Данные!$A152,AL$642+4)-INDEX(Данные!$I$1:$IX$303,Данные!$A152,AL$643+4)</f>
        <v>#VALUE!</v>
      </c>
      <c r="AM490" s="101" t="e">
        <f>INDEX(Данные!$I$1:$IX$303,Данные!$A152,AM$642+5)-INDEX(Данные!$I$1:$IX$303,Данные!$A152,AM$643+5)</f>
        <v>#VALUE!</v>
      </c>
      <c r="AO490" s="61">
        <v>74.5</v>
      </c>
      <c r="AP490" s="62" t="str">
        <f t="shared" si="824"/>
        <v/>
      </c>
      <c r="AQ490" s="63" t="e">
        <f>IF(ISNUMBER(INDEX(Данные!$I$1:$IX$303,Данные!$A152,AQ$642)),INDEX(Данные!$I$1:$IX$303,Данные!$A152,AQ$642)-Данные!$G152-AQ$643+IF($F$3="Использовать поправку",BT490,0),#N/A)</f>
        <v>#N/A</v>
      </c>
      <c r="AR490" s="64" t="e">
        <f>IF(ISNUMBER(INDEX(Данные!$I$1:$IX$303,Данные!$A152,AR$642)),INDEX(Данные!$I$1:$IX$303,Данные!$A152,AR$642)-Данные!$H152-AR$643+IF($F$3="Использовать поправку",BU490,0),#N/A)</f>
        <v>#N/A</v>
      </c>
      <c r="AS490" s="62" t="str">
        <f t="shared" si="825"/>
        <v/>
      </c>
      <c r="AT490" s="63" t="e">
        <f>IF(ISNUMBER(INDEX(Данные!$I$1:$IX$303,Данные!$A152,AT$642)),INDEX(Данные!$I$1:$IX$303,Данные!$A152,AT$642)-Данные!$G152-AT$643+IF($F$4="Использовать поправку",BT490,0),#N/A)</f>
        <v>#N/A</v>
      </c>
      <c r="AU490" s="64" t="e">
        <f>IF(ISNUMBER(INDEX(Данные!$I$1:$IX$303,Данные!$A152,AU$642)),INDEX(Данные!$I$1:$IX$303,Данные!$A152,AU$642)-Данные!$H152-AU$643+IF($F$4="Использовать поправку",BU490,0),#N/A)</f>
        <v>#N/A</v>
      </c>
      <c r="AV490" s="62" t="str">
        <f t="shared" si="826"/>
        <v/>
      </c>
      <c r="AW490" s="63" t="e">
        <f>IF(ISNUMBER(INDEX(Данные!$I$1:$IX$303,Данные!$A152,AW$642)),INDEX(Данные!$I$1:$IX$303,Данные!$A152,AW$642)-Данные!$G152-AW$643+IF($F$5="Использовать поправку",BT490,0),#N/A)</f>
        <v>#N/A</v>
      </c>
      <c r="AX490" s="64" t="e">
        <f>IF(ISNUMBER(INDEX(Данные!$I$1:$IX$303,Данные!$A152,AX$642)),INDEX(Данные!$I$1:$IX$303,Данные!$A152,AX$642)-Данные!$H152-AX$643+IF($F$5="Использовать поправку",BU490,0),#N/A)</f>
        <v>#N/A</v>
      </c>
      <c r="AY490" s="62" t="str">
        <f t="shared" si="827"/>
        <v/>
      </c>
      <c r="AZ490" s="63" t="e">
        <f>IF(ISNUMBER(INDEX(Данные!$I$1:$IX$303,Данные!$A152,AZ$642)),INDEX(Данные!$I$1:$IX$303,Данные!$A152,AZ$642)-Данные!$G152-AZ$643+IF($F$6="Использовать поправку",BT490,0),#N/A)</f>
        <v>#N/A</v>
      </c>
      <c r="BA490" s="64" t="e">
        <f>IF(ISNUMBER(INDEX(Данные!$I$1:$IX$303,Данные!$A152,BA$642)),INDEX(Данные!$I$1:$IX$303,Данные!$A152,BA$642)-Данные!$H152-BA$643+IF($F$6="Использовать поправку",BU490,0),#N/A)</f>
        <v>#N/A</v>
      </c>
      <c r="BB490" s="62" t="str">
        <f t="shared" si="828"/>
        <v/>
      </c>
      <c r="BC490" s="63" t="e">
        <f>IF(ISNUMBER(INDEX(Данные!$I$1:$IX$303,Данные!$A152,BC$642)),INDEX(Данные!$I$1:$IX$303,Данные!$A152,BC$642)-Данные!$G152-BC$643+IF($F$7="Использовать поправку",BT490,0),#N/A)</f>
        <v>#N/A</v>
      </c>
      <c r="BD490" s="64" t="e">
        <f>IF(ISNUMBER(INDEX(Данные!$I$1:$IX$303,Данные!$A152,BD$642)),INDEX(Данные!$I$1:$IX$303,Данные!$A152,BD$642)-Данные!$H152-BD$643+IF($F$7="Использовать поправку",BU490,0),#N/A)</f>
        <v>#N/A</v>
      </c>
      <c r="BE490" s="62" t="str">
        <f t="shared" si="829"/>
        <v/>
      </c>
      <c r="BF490" s="63" t="e">
        <f>IF(ISNUMBER(INDEX(Данные!$I$1:$IX$303,Данные!$A152,BF$642)),INDEX(Данные!$I$1:$IX$303,Данные!$A152,BF$642)-Данные!$G152-BF$643+IF($F$8="Использовать поправку",BT490,0),#N/A)</f>
        <v>#N/A</v>
      </c>
      <c r="BG490" s="64" t="e">
        <f>IF(ISNUMBER(INDEX(Данные!$I$1:$IX$303,Данные!$A152,BG$642)),INDEX(Данные!$I$1:$IX$303,Данные!$A152,BG$642)-Данные!$H152-BG$643+IF($F$8="Использовать поправку",BU490,0),#N/A)</f>
        <v>#N/A</v>
      </c>
      <c r="BH490" s="62" t="str">
        <f t="shared" si="830"/>
        <v/>
      </c>
      <c r="BI490" s="63" t="e">
        <f>IF(ISNUMBER(INDEX(Данные!$I$1:$IX$303,Данные!$A152,BI$642)),INDEX(Данные!$I$1:$IX$303,Данные!$A152,BI$642)-Данные!$G152-BI$643+IF($F$9="Использовать поправку",BT490,0),#N/A)</f>
        <v>#N/A</v>
      </c>
      <c r="BJ490" s="64" t="e">
        <f>IF(ISNUMBER(INDEX(Данные!$I$1:$IX$303,Данные!$A152,BJ$642)),INDEX(Данные!$I$1:$IX$303,Данные!$A152,BJ$642)-Данные!$H152-BJ$643+IF($F$9="Использовать поправку",BU490,0),#N/A)</f>
        <v>#N/A</v>
      </c>
      <c r="BK490" s="62" t="str">
        <f t="shared" si="831"/>
        <v/>
      </c>
      <c r="BL490" s="63" t="e">
        <f>IF(ISNUMBER(INDEX(Данные!$I$1:$IX$303,Данные!$A152,BL$642)),INDEX(Данные!$I$1:$IX$303,Данные!$A152,BL$642)-Данные!$G152-BL$643+IF($F$10="Использовать поправку",BT490,0),#N/A)</f>
        <v>#N/A</v>
      </c>
      <c r="BM490" s="64" t="e">
        <f>IF(ISNUMBER(INDEX(Данные!$I$1:$IX$303,Данные!$A152,BM$642)),INDEX(Данные!$I$1:$IX$303,Данные!$A152,BM$642)-Данные!$H152-BM$643+IF($F$10="Использовать поправку",BU490,0),#N/A)</f>
        <v>#N/A</v>
      </c>
      <c r="BN490" s="62" t="str">
        <f t="shared" si="832"/>
        <v/>
      </c>
      <c r="BO490" s="63" t="e">
        <f>IF(ISNUMBER(INDEX(Данные!$I$1:$IX$303,Данные!$A152,BO$642)),INDEX(Данные!$I$1:$IX$303,Данные!$A152,BO$642)-Данные!$G152-BO$643+IF($F$11="Использовать поправку",BT490,0),#N/A)</f>
        <v>#N/A</v>
      </c>
      <c r="BP490" s="64" t="e">
        <f>IF(ISNUMBER(INDEX(Данные!$I$1:$IX$303,Данные!$A152,BP$642)),INDEX(Данные!$I$1:$IX$303,Данные!$A152,BP$642)-Данные!$H152-BP$643+IF($F$11="Использовать поправку",BU490,0),#N/A)</f>
        <v>#N/A</v>
      </c>
      <c r="BQ490" s="62" t="str">
        <f t="shared" si="833"/>
        <v/>
      </c>
      <c r="BR490" s="63" t="e">
        <f>IF(ISNUMBER(INDEX(Данные!$I$1:$IX$303,Данные!$A152,BR$642)),INDEX(Данные!$I$1:$IX$303,Данные!$A152,BR$642)-Данные!$G152-BR$643+IF($F$12="Использовать поправку",BT490,0),#N/A)</f>
        <v>#N/A</v>
      </c>
      <c r="BS490" s="64" t="e">
        <f>IF(ISNUMBER(INDEX(Данные!$I$1:$IX$303,Данные!$A152,BS$642)),INDEX(Данные!$I$1:$IX$303,Данные!$A152,BS$642)-Данные!$H152-BS$643+IF($F$12="Использовать поправку",BU490,0),#N/A)</f>
        <v>#N/A</v>
      </c>
      <c r="BT490" s="100" t="e">
        <f>INDEX(Данные!$I$1:$IX$303,Данные!$A152,BT$642+8)-INDEX(Данные!$I$1:$IX$303,Данные!$A152,BT$643+8)</f>
        <v>#VALUE!</v>
      </c>
      <c r="BU490" s="101" t="e">
        <f>INDEX(Данные!$I$1:$IX$303,Данные!$A152,BU$642+9)-INDEX(Данные!$I$1:$IX$303,Данные!$A152,BU$643+9)</f>
        <v>#VALUE!</v>
      </c>
    </row>
    <row r="491" spans="7:73" s="88" customFormat="1" x14ac:dyDescent="0.25">
      <c r="G491" s="61">
        <v>75</v>
      </c>
      <c r="H491" s="62" t="str">
        <f t="shared" si="834"/>
        <v/>
      </c>
      <c r="I491" s="63" t="e">
        <f>IF(ISNUMBER(INDEX(Данные!$I$1:$IX$303,Данные!$A153,I$642)),INDEX(Данные!$I$1:$IX$303,Данные!$A153,I$642)-Данные!$E153+IF($F$3="Использовать поправку",AL491,0),#N/A)</f>
        <v>#N/A</v>
      </c>
      <c r="J491" s="64" t="e">
        <f>IF(ISNUMBER(INDEX(Данные!$I$1:$IX$303,Данные!$A153,J$642)),INDEX(Данные!$I$1:$IX$303,Данные!$A153,J$642)-Данные!$F153+IF($F$3="Использовать поправку",AM491,0),#N/A)</f>
        <v>#N/A</v>
      </c>
      <c r="K491" s="62" t="str">
        <f t="shared" si="835"/>
        <v/>
      </c>
      <c r="L491" s="63" t="e">
        <f>IF(ISNUMBER(INDEX(Данные!$I$1:$IX$303,Данные!$A153,L$642)),INDEX(Данные!$I$1:$IX$303,Данные!$A153,L$642)-Данные!$E153+IF($F$4="Использовать поправку",AL491,0),#N/A)</f>
        <v>#N/A</v>
      </c>
      <c r="M491" s="64" t="e">
        <f>IF(ISNUMBER(INDEX(Данные!$I$1:$IX$303,Данные!$A153,M$642)),INDEX(Данные!$I$1:$IX$303,Данные!$A153,M$642)-Данные!$F153+IF($F$4="Использовать поправку",AM491,0),#N/A)</f>
        <v>#N/A</v>
      </c>
      <c r="N491" s="62" t="str">
        <f t="shared" si="836"/>
        <v/>
      </c>
      <c r="O491" s="63" t="e">
        <f>IF(ISNUMBER(INDEX(Данные!$I$1:$IX$303,Данные!$A153,O$642)),INDEX(Данные!$I$1:$IX$303,Данные!$A153,O$642)-Данные!$E153+IF($F$5="Использовать поправку",AL491,0),#N/A)</f>
        <v>#N/A</v>
      </c>
      <c r="P491" s="64" t="e">
        <f>IF(ISNUMBER(INDEX(Данные!$I$1:$IX$303,Данные!$A153,P$642)),INDEX(Данные!$I$1:$IX$303,Данные!$A153,P$642)-Данные!$F153+IF($F$5="Использовать поправку",AM491,0),#N/A)</f>
        <v>#N/A</v>
      </c>
      <c r="Q491" s="62" t="str">
        <f t="shared" si="837"/>
        <v/>
      </c>
      <c r="R491" s="63" t="e">
        <f>IF(ISNUMBER(INDEX(Данные!$I$1:$IX$303,Данные!$A153,R$642)),INDEX(Данные!$I$1:$IX$303,Данные!$A153,R$642)-Данные!$E153+IF($F$6="Использовать поправку",AL491,0),#N/A)</f>
        <v>#N/A</v>
      </c>
      <c r="S491" s="64" t="e">
        <f>IF(ISNUMBER(INDEX(Данные!$I$1:$IX$303,Данные!$A153,S$642)),INDEX(Данные!$I$1:$IX$303,Данные!$A153,S$642)-Данные!$F153+IF($F$6="Использовать поправку",AM491,0),#N/A)</f>
        <v>#N/A</v>
      </c>
      <c r="T491" s="62" t="str">
        <f t="shared" si="838"/>
        <v/>
      </c>
      <c r="U491" s="63" t="e">
        <f>IF(ISNUMBER(INDEX(Данные!$I$1:$IX$303,Данные!$A153,U$642)),INDEX(Данные!$I$1:$IX$303,Данные!$A153,U$642)-Данные!$E153+IF($F$7="Использовать поправку",AL491,0),#N/A)</f>
        <v>#N/A</v>
      </c>
      <c r="V491" s="64" t="e">
        <f>IF(ISNUMBER(INDEX(Данные!$I$1:$IX$303,Данные!$A153,V$642)),INDEX(Данные!$I$1:$IX$303,Данные!$A153,V$642)-Данные!$F153+IF($F$7="Использовать поправку",AM491,0),#N/A)</f>
        <v>#N/A</v>
      </c>
      <c r="W491" s="62" t="str">
        <f t="shared" si="839"/>
        <v/>
      </c>
      <c r="X491" s="63" t="e">
        <f>IF(ISNUMBER(INDEX(Данные!$I$1:$IX$303,Данные!$A153,X$642)),INDEX(Данные!$I$1:$IX$303,Данные!$A153,X$642)-Данные!$E153+IF($F$8="Использовать поправку",AL491,0),#N/A)</f>
        <v>#N/A</v>
      </c>
      <c r="Y491" s="64" t="e">
        <f>IF(ISNUMBER(INDEX(Данные!$I$1:$IX$303,Данные!$A153,Y$642)),INDEX(Данные!$I$1:$IX$303,Данные!$A153,Y$642)-Данные!$F153+IF($F$8="Использовать поправку",AM491,0),#N/A)</f>
        <v>#N/A</v>
      </c>
      <c r="Z491" s="62" t="str">
        <f t="shared" si="840"/>
        <v/>
      </c>
      <c r="AA491" s="63" t="e">
        <f>IF(ISNUMBER(INDEX(Данные!$I$1:$IX$303,Данные!$A153,AA$642)),INDEX(Данные!$I$1:$IX$303,Данные!$A153,AA$642)-Данные!$E153+IF($F$9="Использовать поправку",AL491,0),#N/A)</f>
        <v>#N/A</v>
      </c>
      <c r="AB491" s="64" t="e">
        <f>IF(ISNUMBER(INDEX(Данные!$I$1:$IX$303,Данные!$A153,AB$642)),INDEX(Данные!$I$1:$IX$303,Данные!$A153,AB$642)-Данные!$F153+IF($F$9="Использовать поправку",AM491,0),#N/A)</f>
        <v>#N/A</v>
      </c>
      <c r="AC491" s="62" t="str">
        <f t="shared" si="841"/>
        <v/>
      </c>
      <c r="AD491" s="63" t="e">
        <f>IF(ISNUMBER(INDEX(Данные!$I$1:$IX$303,Данные!$A153,AD$642)),INDEX(Данные!$I$1:$IX$303,Данные!$A153,AD$642)-Данные!$E153+IF($F$10="Использовать поправку",AL491,0),#N/A)</f>
        <v>#N/A</v>
      </c>
      <c r="AE491" s="64" t="e">
        <f>IF(ISNUMBER(INDEX(Данные!$I$1:$IX$303,Данные!$A153,AE$642)),INDEX(Данные!$I$1:$IX$303,Данные!$A153,AE$642)-Данные!$F153+IF($F$10="Использовать поправку",AM491,0),#N/A)</f>
        <v>#N/A</v>
      </c>
      <c r="AF491" s="62" t="str">
        <f t="shared" si="842"/>
        <v/>
      </c>
      <c r="AG491" s="63" t="e">
        <f>IF(ISNUMBER(INDEX(Данные!$I$1:$IX$303,Данные!$A153,AG$642)),INDEX(Данные!$I$1:$IX$303,Данные!$A153,AG$642)-Данные!$E153+IF($F$11="Использовать поправку",AL491,0),#N/A)</f>
        <v>#N/A</v>
      </c>
      <c r="AH491" s="64" t="e">
        <f>IF(ISNUMBER(INDEX(Данные!$I$1:$IX$303,Данные!$A153,AH$642)),INDEX(Данные!$I$1:$IX$303,Данные!$A153,AH$642)-Данные!$F153+IF($F$11="Использовать поправку",AM491,0),#N/A)</f>
        <v>#N/A</v>
      </c>
      <c r="AI491" s="62" t="str">
        <f t="shared" si="843"/>
        <v/>
      </c>
      <c r="AJ491" s="63" t="e">
        <f>IF(ISNUMBER(INDEX(Данные!$I$1:$IX$303,Данные!$A153,AJ$642)),INDEX(Данные!$I$1:$IX$303,Данные!$A153,AJ$642)-Данные!$E153+IF($F$12="Использовать поправку",AL491,0),#N/A)</f>
        <v>#N/A</v>
      </c>
      <c r="AK491" s="96" t="e">
        <f>IF(ISNUMBER(INDEX(Данные!$I$1:$IX$303,Данные!$A153,AK$642)),INDEX(Данные!$I$1:$IX$303,Данные!$A153,AK$642)-Данные!$F153+IF($F$12="Использовать поправку",AM491,0),#N/A)</f>
        <v>#N/A</v>
      </c>
      <c r="AL491" s="100" t="e">
        <f>INDEX(Данные!$I$1:$IX$303,Данные!$A153,AL$642+4)-INDEX(Данные!$I$1:$IX$303,Данные!$A153,AL$643+4)</f>
        <v>#VALUE!</v>
      </c>
      <c r="AM491" s="101" t="e">
        <f>INDEX(Данные!$I$1:$IX$303,Данные!$A153,AM$642+5)-INDEX(Данные!$I$1:$IX$303,Данные!$A153,AM$643+5)</f>
        <v>#VALUE!</v>
      </c>
      <c r="AO491" s="61">
        <v>75</v>
      </c>
      <c r="AP491" s="62" t="str">
        <f t="shared" si="824"/>
        <v/>
      </c>
      <c r="AQ491" s="63" t="e">
        <f>IF(ISNUMBER(INDEX(Данные!$I$1:$IX$303,Данные!$A153,AQ$642)),INDEX(Данные!$I$1:$IX$303,Данные!$A153,AQ$642)-Данные!$G153-AQ$643+IF($F$3="Использовать поправку",BT491,0),#N/A)</f>
        <v>#N/A</v>
      </c>
      <c r="AR491" s="64" t="e">
        <f>IF(ISNUMBER(INDEX(Данные!$I$1:$IX$303,Данные!$A153,AR$642)),INDEX(Данные!$I$1:$IX$303,Данные!$A153,AR$642)-Данные!$H153-AR$643+IF($F$3="Использовать поправку",BU491,0),#N/A)</f>
        <v>#N/A</v>
      </c>
      <c r="AS491" s="62" t="str">
        <f t="shared" si="825"/>
        <v/>
      </c>
      <c r="AT491" s="63" t="e">
        <f>IF(ISNUMBER(INDEX(Данные!$I$1:$IX$303,Данные!$A153,AT$642)),INDEX(Данные!$I$1:$IX$303,Данные!$A153,AT$642)-Данные!$G153-AT$643+IF($F$4="Использовать поправку",BT491,0),#N/A)</f>
        <v>#N/A</v>
      </c>
      <c r="AU491" s="64" t="e">
        <f>IF(ISNUMBER(INDEX(Данные!$I$1:$IX$303,Данные!$A153,AU$642)),INDEX(Данные!$I$1:$IX$303,Данные!$A153,AU$642)-Данные!$H153-AU$643+IF($F$4="Использовать поправку",BU491,0),#N/A)</f>
        <v>#N/A</v>
      </c>
      <c r="AV491" s="62" t="str">
        <f t="shared" si="826"/>
        <v/>
      </c>
      <c r="AW491" s="63" t="e">
        <f>IF(ISNUMBER(INDEX(Данные!$I$1:$IX$303,Данные!$A153,AW$642)),INDEX(Данные!$I$1:$IX$303,Данные!$A153,AW$642)-Данные!$G153-AW$643+IF($F$5="Использовать поправку",BT491,0),#N/A)</f>
        <v>#N/A</v>
      </c>
      <c r="AX491" s="64" t="e">
        <f>IF(ISNUMBER(INDEX(Данные!$I$1:$IX$303,Данные!$A153,AX$642)),INDEX(Данные!$I$1:$IX$303,Данные!$A153,AX$642)-Данные!$H153-AX$643+IF($F$5="Использовать поправку",BU491,0),#N/A)</f>
        <v>#N/A</v>
      </c>
      <c r="AY491" s="62" t="str">
        <f t="shared" si="827"/>
        <v/>
      </c>
      <c r="AZ491" s="63" t="e">
        <f>IF(ISNUMBER(INDEX(Данные!$I$1:$IX$303,Данные!$A153,AZ$642)),INDEX(Данные!$I$1:$IX$303,Данные!$A153,AZ$642)-Данные!$G153-AZ$643+IF($F$6="Использовать поправку",BT491,0),#N/A)</f>
        <v>#N/A</v>
      </c>
      <c r="BA491" s="64" t="e">
        <f>IF(ISNUMBER(INDEX(Данные!$I$1:$IX$303,Данные!$A153,BA$642)),INDEX(Данные!$I$1:$IX$303,Данные!$A153,BA$642)-Данные!$H153-BA$643+IF($F$6="Использовать поправку",BU491,0),#N/A)</f>
        <v>#N/A</v>
      </c>
      <c r="BB491" s="62" t="str">
        <f t="shared" si="828"/>
        <v/>
      </c>
      <c r="BC491" s="63" t="e">
        <f>IF(ISNUMBER(INDEX(Данные!$I$1:$IX$303,Данные!$A153,BC$642)),INDEX(Данные!$I$1:$IX$303,Данные!$A153,BC$642)-Данные!$G153-BC$643+IF($F$7="Использовать поправку",BT491,0),#N/A)</f>
        <v>#N/A</v>
      </c>
      <c r="BD491" s="64" t="e">
        <f>IF(ISNUMBER(INDEX(Данные!$I$1:$IX$303,Данные!$A153,BD$642)),INDEX(Данные!$I$1:$IX$303,Данные!$A153,BD$642)-Данные!$H153-BD$643+IF($F$7="Использовать поправку",BU491,0),#N/A)</f>
        <v>#N/A</v>
      </c>
      <c r="BE491" s="62" t="str">
        <f t="shared" si="829"/>
        <v/>
      </c>
      <c r="BF491" s="63" t="e">
        <f>IF(ISNUMBER(INDEX(Данные!$I$1:$IX$303,Данные!$A153,BF$642)),INDEX(Данные!$I$1:$IX$303,Данные!$A153,BF$642)-Данные!$G153-BF$643+IF($F$8="Использовать поправку",BT491,0),#N/A)</f>
        <v>#N/A</v>
      </c>
      <c r="BG491" s="64" t="e">
        <f>IF(ISNUMBER(INDEX(Данные!$I$1:$IX$303,Данные!$A153,BG$642)),INDEX(Данные!$I$1:$IX$303,Данные!$A153,BG$642)-Данные!$H153-BG$643+IF($F$8="Использовать поправку",BU491,0),#N/A)</f>
        <v>#N/A</v>
      </c>
      <c r="BH491" s="62" t="str">
        <f t="shared" si="830"/>
        <v/>
      </c>
      <c r="BI491" s="63" t="e">
        <f>IF(ISNUMBER(INDEX(Данные!$I$1:$IX$303,Данные!$A153,BI$642)),INDEX(Данные!$I$1:$IX$303,Данные!$A153,BI$642)-Данные!$G153-BI$643+IF($F$9="Использовать поправку",BT491,0),#N/A)</f>
        <v>#N/A</v>
      </c>
      <c r="BJ491" s="64" t="e">
        <f>IF(ISNUMBER(INDEX(Данные!$I$1:$IX$303,Данные!$A153,BJ$642)),INDEX(Данные!$I$1:$IX$303,Данные!$A153,BJ$642)-Данные!$H153-BJ$643+IF($F$9="Использовать поправку",BU491,0),#N/A)</f>
        <v>#N/A</v>
      </c>
      <c r="BK491" s="62" t="str">
        <f t="shared" si="831"/>
        <v/>
      </c>
      <c r="BL491" s="63" t="e">
        <f>IF(ISNUMBER(INDEX(Данные!$I$1:$IX$303,Данные!$A153,BL$642)),INDEX(Данные!$I$1:$IX$303,Данные!$A153,BL$642)-Данные!$G153-BL$643+IF($F$10="Использовать поправку",BT491,0),#N/A)</f>
        <v>#N/A</v>
      </c>
      <c r="BM491" s="64" t="e">
        <f>IF(ISNUMBER(INDEX(Данные!$I$1:$IX$303,Данные!$A153,BM$642)),INDEX(Данные!$I$1:$IX$303,Данные!$A153,BM$642)-Данные!$H153-BM$643+IF($F$10="Использовать поправку",BU491,0),#N/A)</f>
        <v>#N/A</v>
      </c>
      <c r="BN491" s="62" t="str">
        <f t="shared" si="832"/>
        <v/>
      </c>
      <c r="BO491" s="63" t="e">
        <f>IF(ISNUMBER(INDEX(Данные!$I$1:$IX$303,Данные!$A153,BO$642)),INDEX(Данные!$I$1:$IX$303,Данные!$A153,BO$642)-Данные!$G153-BO$643+IF($F$11="Использовать поправку",BT491,0),#N/A)</f>
        <v>#N/A</v>
      </c>
      <c r="BP491" s="64" t="e">
        <f>IF(ISNUMBER(INDEX(Данные!$I$1:$IX$303,Данные!$A153,BP$642)),INDEX(Данные!$I$1:$IX$303,Данные!$A153,BP$642)-Данные!$H153-BP$643+IF($F$11="Использовать поправку",BU491,0),#N/A)</f>
        <v>#N/A</v>
      </c>
      <c r="BQ491" s="62" t="str">
        <f t="shared" si="833"/>
        <v/>
      </c>
      <c r="BR491" s="63" t="e">
        <f>IF(ISNUMBER(INDEX(Данные!$I$1:$IX$303,Данные!$A153,BR$642)),INDEX(Данные!$I$1:$IX$303,Данные!$A153,BR$642)-Данные!$G153-BR$643+IF($F$12="Использовать поправку",BT491,0),#N/A)</f>
        <v>#N/A</v>
      </c>
      <c r="BS491" s="64" t="e">
        <f>IF(ISNUMBER(INDEX(Данные!$I$1:$IX$303,Данные!$A153,BS$642)),INDEX(Данные!$I$1:$IX$303,Данные!$A153,BS$642)-Данные!$H153-BS$643+IF($F$12="Использовать поправку",BU491,0),#N/A)</f>
        <v>#N/A</v>
      </c>
      <c r="BT491" s="100" t="e">
        <f>INDEX(Данные!$I$1:$IX$303,Данные!$A153,BT$642+8)-INDEX(Данные!$I$1:$IX$303,Данные!$A153,BT$643+8)</f>
        <v>#VALUE!</v>
      </c>
      <c r="BU491" s="101" t="e">
        <f>INDEX(Данные!$I$1:$IX$303,Данные!$A153,BU$642+9)-INDEX(Данные!$I$1:$IX$303,Данные!$A153,BU$643+9)</f>
        <v>#VALUE!</v>
      </c>
    </row>
    <row r="492" spans="7:73" s="88" customFormat="1" x14ac:dyDescent="0.25">
      <c r="G492" s="61">
        <v>75.5</v>
      </c>
      <c r="H492" s="62" t="str">
        <f t="shared" si="834"/>
        <v/>
      </c>
      <c r="I492" s="63" t="e">
        <f>IF(ISNUMBER(INDEX(Данные!$I$1:$IX$303,Данные!$A154,I$642)),INDEX(Данные!$I$1:$IX$303,Данные!$A154,I$642)-Данные!$E154+IF($F$3="Использовать поправку",AL492,0),#N/A)</f>
        <v>#N/A</v>
      </c>
      <c r="J492" s="64" t="e">
        <f>IF(ISNUMBER(INDEX(Данные!$I$1:$IX$303,Данные!$A154,J$642)),INDEX(Данные!$I$1:$IX$303,Данные!$A154,J$642)-Данные!$F154+IF($F$3="Использовать поправку",AM492,0),#N/A)</f>
        <v>#N/A</v>
      </c>
      <c r="K492" s="62" t="str">
        <f t="shared" si="835"/>
        <v/>
      </c>
      <c r="L492" s="63" t="e">
        <f>IF(ISNUMBER(INDEX(Данные!$I$1:$IX$303,Данные!$A154,L$642)),INDEX(Данные!$I$1:$IX$303,Данные!$A154,L$642)-Данные!$E154+IF($F$4="Использовать поправку",AL492,0),#N/A)</f>
        <v>#N/A</v>
      </c>
      <c r="M492" s="64" t="e">
        <f>IF(ISNUMBER(INDEX(Данные!$I$1:$IX$303,Данные!$A154,M$642)),INDEX(Данные!$I$1:$IX$303,Данные!$A154,M$642)-Данные!$F154+IF($F$4="Использовать поправку",AM492,0),#N/A)</f>
        <v>#N/A</v>
      </c>
      <c r="N492" s="62" t="str">
        <f t="shared" si="836"/>
        <v/>
      </c>
      <c r="O492" s="63" t="e">
        <f>IF(ISNUMBER(INDEX(Данные!$I$1:$IX$303,Данные!$A154,O$642)),INDEX(Данные!$I$1:$IX$303,Данные!$A154,O$642)-Данные!$E154+IF($F$5="Использовать поправку",AL492,0),#N/A)</f>
        <v>#N/A</v>
      </c>
      <c r="P492" s="64" t="e">
        <f>IF(ISNUMBER(INDEX(Данные!$I$1:$IX$303,Данные!$A154,P$642)),INDEX(Данные!$I$1:$IX$303,Данные!$A154,P$642)-Данные!$F154+IF($F$5="Использовать поправку",AM492,0),#N/A)</f>
        <v>#N/A</v>
      </c>
      <c r="Q492" s="62" t="str">
        <f t="shared" si="837"/>
        <v/>
      </c>
      <c r="R492" s="63" t="e">
        <f>IF(ISNUMBER(INDEX(Данные!$I$1:$IX$303,Данные!$A154,R$642)),INDEX(Данные!$I$1:$IX$303,Данные!$A154,R$642)-Данные!$E154+IF($F$6="Использовать поправку",AL492,0),#N/A)</f>
        <v>#N/A</v>
      </c>
      <c r="S492" s="64" t="e">
        <f>IF(ISNUMBER(INDEX(Данные!$I$1:$IX$303,Данные!$A154,S$642)),INDEX(Данные!$I$1:$IX$303,Данные!$A154,S$642)-Данные!$F154+IF($F$6="Использовать поправку",AM492,0),#N/A)</f>
        <v>#N/A</v>
      </c>
      <c r="T492" s="62" t="str">
        <f t="shared" si="838"/>
        <v/>
      </c>
      <c r="U492" s="63" t="e">
        <f>IF(ISNUMBER(INDEX(Данные!$I$1:$IX$303,Данные!$A154,U$642)),INDEX(Данные!$I$1:$IX$303,Данные!$A154,U$642)-Данные!$E154+IF($F$7="Использовать поправку",AL492,0),#N/A)</f>
        <v>#N/A</v>
      </c>
      <c r="V492" s="64" t="e">
        <f>IF(ISNUMBER(INDEX(Данные!$I$1:$IX$303,Данные!$A154,V$642)),INDEX(Данные!$I$1:$IX$303,Данные!$A154,V$642)-Данные!$F154+IF($F$7="Использовать поправку",AM492,0),#N/A)</f>
        <v>#N/A</v>
      </c>
      <c r="W492" s="62" t="str">
        <f t="shared" si="839"/>
        <v/>
      </c>
      <c r="X492" s="63" t="e">
        <f>IF(ISNUMBER(INDEX(Данные!$I$1:$IX$303,Данные!$A154,X$642)),INDEX(Данные!$I$1:$IX$303,Данные!$A154,X$642)-Данные!$E154+IF($F$8="Использовать поправку",AL492,0),#N/A)</f>
        <v>#N/A</v>
      </c>
      <c r="Y492" s="64" t="e">
        <f>IF(ISNUMBER(INDEX(Данные!$I$1:$IX$303,Данные!$A154,Y$642)),INDEX(Данные!$I$1:$IX$303,Данные!$A154,Y$642)-Данные!$F154+IF($F$8="Использовать поправку",AM492,0),#N/A)</f>
        <v>#N/A</v>
      </c>
      <c r="Z492" s="62" t="str">
        <f t="shared" si="840"/>
        <v/>
      </c>
      <c r="AA492" s="63" t="e">
        <f>IF(ISNUMBER(INDEX(Данные!$I$1:$IX$303,Данные!$A154,AA$642)),INDEX(Данные!$I$1:$IX$303,Данные!$A154,AA$642)-Данные!$E154+IF($F$9="Использовать поправку",AL492,0),#N/A)</f>
        <v>#N/A</v>
      </c>
      <c r="AB492" s="64" t="e">
        <f>IF(ISNUMBER(INDEX(Данные!$I$1:$IX$303,Данные!$A154,AB$642)),INDEX(Данные!$I$1:$IX$303,Данные!$A154,AB$642)-Данные!$F154+IF($F$9="Использовать поправку",AM492,0),#N/A)</f>
        <v>#N/A</v>
      </c>
      <c r="AC492" s="62" t="str">
        <f t="shared" si="841"/>
        <v/>
      </c>
      <c r="AD492" s="63" t="e">
        <f>IF(ISNUMBER(INDEX(Данные!$I$1:$IX$303,Данные!$A154,AD$642)),INDEX(Данные!$I$1:$IX$303,Данные!$A154,AD$642)-Данные!$E154+IF($F$10="Использовать поправку",AL492,0),#N/A)</f>
        <v>#N/A</v>
      </c>
      <c r="AE492" s="64" t="e">
        <f>IF(ISNUMBER(INDEX(Данные!$I$1:$IX$303,Данные!$A154,AE$642)),INDEX(Данные!$I$1:$IX$303,Данные!$A154,AE$642)-Данные!$F154+IF($F$10="Использовать поправку",AM492,0),#N/A)</f>
        <v>#N/A</v>
      </c>
      <c r="AF492" s="62" t="str">
        <f t="shared" si="842"/>
        <v/>
      </c>
      <c r="AG492" s="63" t="e">
        <f>IF(ISNUMBER(INDEX(Данные!$I$1:$IX$303,Данные!$A154,AG$642)),INDEX(Данные!$I$1:$IX$303,Данные!$A154,AG$642)-Данные!$E154+IF($F$11="Использовать поправку",AL492,0),#N/A)</f>
        <v>#N/A</v>
      </c>
      <c r="AH492" s="64" t="e">
        <f>IF(ISNUMBER(INDEX(Данные!$I$1:$IX$303,Данные!$A154,AH$642)),INDEX(Данные!$I$1:$IX$303,Данные!$A154,AH$642)-Данные!$F154+IF($F$11="Использовать поправку",AM492,0),#N/A)</f>
        <v>#N/A</v>
      </c>
      <c r="AI492" s="62" t="str">
        <f t="shared" si="843"/>
        <v/>
      </c>
      <c r="AJ492" s="63" t="e">
        <f>IF(ISNUMBER(INDEX(Данные!$I$1:$IX$303,Данные!$A154,AJ$642)),INDEX(Данные!$I$1:$IX$303,Данные!$A154,AJ$642)-Данные!$E154+IF($F$12="Использовать поправку",AL492,0),#N/A)</f>
        <v>#N/A</v>
      </c>
      <c r="AK492" s="96" t="e">
        <f>IF(ISNUMBER(INDEX(Данные!$I$1:$IX$303,Данные!$A154,AK$642)),INDEX(Данные!$I$1:$IX$303,Данные!$A154,AK$642)-Данные!$F154+IF($F$12="Использовать поправку",AM492,0),#N/A)</f>
        <v>#N/A</v>
      </c>
      <c r="AL492" s="100" t="e">
        <f>INDEX(Данные!$I$1:$IX$303,Данные!$A154,AL$642+4)-INDEX(Данные!$I$1:$IX$303,Данные!$A154,AL$643+4)</f>
        <v>#VALUE!</v>
      </c>
      <c r="AM492" s="101" t="e">
        <f>INDEX(Данные!$I$1:$IX$303,Данные!$A154,AM$642+5)-INDEX(Данные!$I$1:$IX$303,Данные!$A154,AM$643+5)</f>
        <v>#VALUE!</v>
      </c>
      <c r="AO492" s="61">
        <v>75.5</v>
      </c>
      <c r="AP492" s="62" t="str">
        <f t="shared" si="824"/>
        <v/>
      </c>
      <c r="AQ492" s="63" t="e">
        <f>IF(ISNUMBER(INDEX(Данные!$I$1:$IX$303,Данные!$A154,AQ$642)),INDEX(Данные!$I$1:$IX$303,Данные!$A154,AQ$642)-Данные!$G154-AQ$643+IF($F$3="Использовать поправку",BT492,0),#N/A)</f>
        <v>#N/A</v>
      </c>
      <c r="AR492" s="64" t="e">
        <f>IF(ISNUMBER(INDEX(Данные!$I$1:$IX$303,Данные!$A154,AR$642)),INDEX(Данные!$I$1:$IX$303,Данные!$A154,AR$642)-Данные!$H154-AR$643+IF($F$3="Использовать поправку",BU492,0),#N/A)</f>
        <v>#N/A</v>
      </c>
      <c r="AS492" s="62" t="str">
        <f t="shared" si="825"/>
        <v/>
      </c>
      <c r="AT492" s="63" t="e">
        <f>IF(ISNUMBER(INDEX(Данные!$I$1:$IX$303,Данные!$A154,AT$642)),INDEX(Данные!$I$1:$IX$303,Данные!$A154,AT$642)-Данные!$G154-AT$643+IF($F$4="Использовать поправку",BT492,0),#N/A)</f>
        <v>#N/A</v>
      </c>
      <c r="AU492" s="64" t="e">
        <f>IF(ISNUMBER(INDEX(Данные!$I$1:$IX$303,Данные!$A154,AU$642)),INDEX(Данные!$I$1:$IX$303,Данные!$A154,AU$642)-Данные!$H154-AU$643+IF($F$4="Использовать поправку",BU492,0),#N/A)</f>
        <v>#N/A</v>
      </c>
      <c r="AV492" s="62" t="str">
        <f t="shared" si="826"/>
        <v/>
      </c>
      <c r="AW492" s="63" t="e">
        <f>IF(ISNUMBER(INDEX(Данные!$I$1:$IX$303,Данные!$A154,AW$642)),INDEX(Данные!$I$1:$IX$303,Данные!$A154,AW$642)-Данные!$G154-AW$643+IF($F$5="Использовать поправку",BT492,0),#N/A)</f>
        <v>#N/A</v>
      </c>
      <c r="AX492" s="64" t="e">
        <f>IF(ISNUMBER(INDEX(Данные!$I$1:$IX$303,Данные!$A154,AX$642)),INDEX(Данные!$I$1:$IX$303,Данные!$A154,AX$642)-Данные!$H154-AX$643+IF($F$5="Использовать поправку",BU492,0),#N/A)</f>
        <v>#N/A</v>
      </c>
      <c r="AY492" s="62" t="str">
        <f t="shared" si="827"/>
        <v/>
      </c>
      <c r="AZ492" s="63" t="e">
        <f>IF(ISNUMBER(INDEX(Данные!$I$1:$IX$303,Данные!$A154,AZ$642)),INDEX(Данные!$I$1:$IX$303,Данные!$A154,AZ$642)-Данные!$G154-AZ$643+IF($F$6="Использовать поправку",BT492,0),#N/A)</f>
        <v>#N/A</v>
      </c>
      <c r="BA492" s="64" t="e">
        <f>IF(ISNUMBER(INDEX(Данные!$I$1:$IX$303,Данные!$A154,BA$642)),INDEX(Данные!$I$1:$IX$303,Данные!$A154,BA$642)-Данные!$H154-BA$643+IF($F$6="Использовать поправку",BU492,0),#N/A)</f>
        <v>#N/A</v>
      </c>
      <c r="BB492" s="62" t="str">
        <f t="shared" si="828"/>
        <v/>
      </c>
      <c r="BC492" s="63" t="e">
        <f>IF(ISNUMBER(INDEX(Данные!$I$1:$IX$303,Данные!$A154,BC$642)),INDEX(Данные!$I$1:$IX$303,Данные!$A154,BC$642)-Данные!$G154-BC$643+IF($F$7="Использовать поправку",BT492,0),#N/A)</f>
        <v>#N/A</v>
      </c>
      <c r="BD492" s="64" t="e">
        <f>IF(ISNUMBER(INDEX(Данные!$I$1:$IX$303,Данные!$A154,BD$642)),INDEX(Данные!$I$1:$IX$303,Данные!$A154,BD$642)-Данные!$H154-BD$643+IF($F$7="Использовать поправку",BU492,0),#N/A)</f>
        <v>#N/A</v>
      </c>
      <c r="BE492" s="62" t="str">
        <f t="shared" si="829"/>
        <v/>
      </c>
      <c r="BF492" s="63" t="e">
        <f>IF(ISNUMBER(INDEX(Данные!$I$1:$IX$303,Данные!$A154,BF$642)),INDEX(Данные!$I$1:$IX$303,Данные!$A154,BF$642)-Данные!$G154-BF$643+IF($F$8="Использовать поправку",BT492,0),#N/A)</f>
        <v>#N/A</v>
      </c>
      <c r="BG492" s="64" t="e">
        <f>IF(ISNUMBER(INDEX(Данные!$I$1:$IX$303,Данные!$A154,BG$642)),INDEX(Данные!$I$1:$IX$303,Данные!$A154,BG$642)-Данные!$H154-BG$643+IF($F$8="Использовать поправку",BU492,0),#N/A)</f>
        <v>#N/A</v>
      </c>
      <c r="BH492" s="62" t="str">
        <f t="shared" si="830"/>
        <v/>
      </c>
      <c r="BI492" s="63" t="e">
        <f>IF(ISNUMBER(INDEX(Данные!$I$1:$IX$303,Данные!$A154,BI$642)),INDEX(Данные!$I$1:$IX$303,Данные!$A154,BI$642)-Данные!$G154-BI$643+IF($F$9="Использовать поправку",BT492,0),#N/A)</f>
        <v>#N/A</v>
      </c>
      <c r="BJ492" s="64" t="e">
        <f>IF(ISNUMBER(INDEX(Данные!$I$1:$IX$303,Данные!$A154,BJ$642)),INDEX(Данные!$I$1:$IX$303,Данные!$A154,BJ$642)-Данные!$H154-BJ$643+IF($F$9="Использовать поправку",BU492,0),#N/A)</f>
        <v>#N/A</v>
      </c>
      <c r="BK492" s="62" t="str">
        <f t="shared" si="831"/>
        <v/>
      </c>
      <c r="BL492" s="63" t="e">
        <f>IF(ISNUMBER(INDEX(Данные!$I$1:$IX$303,Данные!$A154,BL$642)),INDEX(Данные!$I$1:$IX$303,Данные!$A154,BL$642)-Данные!$G154-BL$643+IF($F$10="Использовать поправку",BT492,0),#N/A)</f>
        <v>#N/A</v>
      </c>
      <c r="BM492" s="64" t="e">
        <f>IF(ISNUMBER(INDEX(Данные!$I$1:$IX$303,Данные!$A154,BM$642)),INDEX(Данные!$I$1:$IX$303,Данные!$A154,BM$642)-Данные!$H154-BM$643+IF($F$10="Использовать поправку",BU492,0),#N/A)</f>
        <v>#N/A</v>
      </c>
      <c r="BN492" s="62" t="str">
        <f t="shared" si="832"/>
        <v/>
      </c>
      <c r="BO492" s="63" t="e">
        <f>IF(ISNUMBER(INDEX(Данные!$I$1:$IX$303,Данные!$A154,BO$642)),INDEX(Данные!$I$1:$IX$303,Данные!$A154,BO$642)-Данные!$G154-BO$643+IF($F$11="Использовать поправку",BT492,0),#N/A)</f>
        <v>#N/A</v>
      </c>
      <c r="BP492" s="64" t="e">
        <f>IF(ISNUMBER(INDEX(Данные!$I$1:$IX$303,Данные!$A154,BP$642)),INDEX(Данные!$I$1:$IX$303,Данные!$A154,BP$642)-Данные!$H154-BP$643+IF($F$11="Использовать поправку",BU492,0),#N/A)</f>
        <v>#N/A</v>
      </c>
      <c r="BQ492" s="62" t="str">
        <f t="shared" si="833"/>
        <v/>
      </c>
      <c r="BR492" s="63" t="e">
        <f>IF(ISNUMBER(INDEX(Данные!$I$1:$IX$303,Данные!$A154,BR$642)),INDEX(Данные!$I$1:$IX$303,Данные!$A154,BR$642)-Данные!$G154-BR$643+IF($F$12="Использовать поправку",BT492,0),#N/A)</f>
        <v>#N/A</v>
      </c>
      <c r="BS492" s="64" t="e">
        <f>IF(ISNUMBER(INDEX(Данные!$I$1:$IX$303,Данные!$A154,BS$642)),INDEX(Данные!$I$1:$IX$303,Данные!$A154,BS$642)-Данные!$H154-BS$643+IF($F$12="Использовать поправку",BU492,0),#N/A)</f>
        <v>#N/A</v>
      </c>
      <c r="BT492" s="100" t="e">
        <f>INDEX(Данные!$I$1:$IX$303,Данные!$A154,BT$642+8)-INDEX(Данные!$I$1:$IX$303,Данные!$A154,BT$643+8)</f>
        <v>#VALUE!</v>
      </c>
      <c r="BU492" s="101" t="e">
        <f>INDEX(Данные!$I$1:$IX$303,Данные!$A154,BU$642+9)-INDEX(Данные!$I$1:$IX$303,Данные!$A154,BU$643+9)</f>
        <v>#VALUE!</v>
      </c>
    </row>
    <row r="493" spans="7:73" s="88" customFormat="1" x14ac:dyDescent="0.25">
      <c r="G493" s="61">
        <v>76</v>
      </c>
      <c r="H493" s="62" t="str">
        <f t="shared" si="834"/>
        <v/>
      </c>
      <c r="I493" s="63" t="e">
        <f>IF(ISNUMBER(INDEX(Данные!$I$1:$IX$303,Данные!$A155,I$642)),INDEX(Данные!$I$1:$IX$303,Данные!$A155,I$642)-Данные!$E155+IF($F$3="Использовать поправку",AL493,0),#N/A)</f>
        <v>#N/A</v>
      </c>
      <c r="J493" s="64" t="e">
        <f>IF(ISNUMBER(INDEX(Данные!$I$1:$IX$303,Данные!$A155,J$642)),INDEX(Данные!$I$1:$IX$303,Данные!$A155,J$642)-Данные!$F155+IF($F$3="Использовать поправку",AM493,0),#N/A)</f>
        <v>#N/A</v>
      </c>
      <c r="K493" s="62" t="str">
        <f t="shared" si="835"/>
        <v/>
      </c>
      <c r="L493" s="63" t="e">
        <f>IF(ISNUMBER(INDEX(Данные!$I$1:$IX$303,Данные!$A155,L$642)),INDEX(Данные!$I$1:$IX$303,Данные!$A155,L$642)-Данные!$E155+IF($F$4="Использовать поправку",AL493,0),#N/A)</f>
        <v>#N/A</v>
      </c>
      <c r="M493" s="64" t="e">
        <f>IF(ISNUMBER(INDEX(Данные!$I$1:$IX$303,Данные!$A155,M$642)),INDEX(Данные!$I$1:$IX$303,Данные!$A155,M$642)-Данные!$F155+IF($F$4="Использовать поправку",AM493,0),#N/A)</f>
        <v>#N/A</v>
      </c>
      <c r="N493" s="62" t="str">
        <f t="shared" si="836"/>
        <v/>
      </c>
      <c r="O493" s="63" t="e">
        <f>IF(ISNUMBER(INDEX(Данные!$I$1:$IX$303,Данные!$A155,O$642)),INDEX(Данные!$I$1:$IX$303,Данные!$A155,O$642)-Данные!$E155+IF($F$5="Использовать поправку",AL493,0),#N/A)</f>
        <v>#N/A</v>
      </c>
      <c r="P493" s="64" t="e">
        <f>IF(ISNUMBER(INDEX(Данные!$I$1:$IX$303,Данные!$A155,P$642)),INDEX(Данные!$I$1:$IX$303,Данные!$A155,P$642)-Данные!$F155+IF($F$5="Использовать поправку",AM493,0),#N/A)</f>
        <v>#N/A</v>
      </c>
      <c r="Q493" s="62" t="str">
        <f t="shared" si="837"/>
        <v/>
      </c>
      <c r="R493" s="63" t="e">
        <f>IF(ISNUMBER(INDEX(Данные!$I$1:$IX$303,Данные!$A155,R$642)),INDEX(Данные!$I$1:$IX$303,Данные!$A155,R$642)-Данные!$E155+IF($F$6="Использовать поправку",AL493,0),#N/A)</f>
        <v>#N/A</v>
      </c>
      <c r="S493" s="64" t="e">
        <f>IF(ISNUMBER(INDEX(Данные!$I$1:$IX$303,Данные!$A155,S$642)),INDEX(Данные!$I$1:$IX$303,Данные!$A155,S$642)-Данные!$F155+IF($F$6="Использовать поправку",AM493,0),#N/A)</f>
        <v>#N/A</v>
      </c>
      <c r="T493" s="62" t="str">
        <f t="shared" si="838"/>
        <v/>
      </c>
      <c r="U493" s="63" t="e">
        <f>IF(ISNUMBER(INDEX(Данные!$I$1:$IX$303,Данные!$A155,U$642)),INDEX(Данные!$I$1:$IX$303,Данные!$A155,U$642)-Данные!$E155+IF($F$7="Использовать поправку",AL493,0),#N/A)</f>
        <v>#N/A</v>
      </c>
      <c r="V493" s="64" t="e">
        <f>IF(ISNUMBER(INDEX(Данные!$I$1:$IX$303,Данные!$A155,V$642)),INDEX(Данные!$I$1:$IX$303,Данные!$A155,V$642)-Данные!$F155+IF($F$7="Использовать поправку",AM493,0),#N/A)</f>
        <v>#N/A</v>
      </c>
      <c r="W493" s="62" t="str">
        <f t="shared" si="839"/>
        <v/>
      </c>
      <c r="X493" s="63" t="e">
        <f>IF(ISNUMBER(INDEX(Данные!$I$1:$IX$303,Данные!$A155,X$642)),INDEX(Данные!$I$1:$IX$303,Данные!$A155,X$642)-Данные!$E155+IF($F$8="Использовать поправку",AL493,0),#N/A)</f>
        <v>#N/A</v>
      </c>
      <c r="Y493" s="64" t="e">
        <f>IF(ISNUMBER(INDEX(Данные!$I$1:$IX$303,Данные!$A155,Y$642)),INDEX(Данные!$I$1:$IX$303,Данные!$A155,Y$642)-Данные!$F155+IF($F$8="Использовать поправку",AM493,0),#N/A)</f>
        <v>#N/A</v>
      </c>
      <c r="Z493" s="62" t="str">
        <f t="shared" si="840"/>
        <v/>
      </c>
      <c r="AA493" s="63" t="e">
        <f>IF(ISNUMBER(INDEX(Данные!$I$1:$IX$303,Данные!$A155,AA$642)),INDEX(Данные!$I$1:$IX$303,Данные!$A155,AA$642)-Данные!$E155+IF($F$9="Использовать поправку",AL493,0),#N/A)</f>
        <v>#N/A</v>
      </c>
      <c r="AB493" s="64" t="e">
        <f>IF(ISNUMBER(INDEX(Данные!$I$1:$IX$303,Данные!$A155,AB$642)),INDEX(Данные!$I$1:$IX$303,Данные!$A155,AB$642)-Данные!$F155+IF($F$9="Использовать поправку",AM493,0),#N/A)</f>
        <v>#N/A</v>
      </c>
      <c r="AC493" s="62" t="str">
        <f t="shared" si="841"/>
        <v/>
      </c>
      <c r="AD493" s="63" t="e">
        <f>IF(ISNUMBER(INDEX(Данные!$I$1:$IX$303,Данные!$A155,AD$642)),INDEX(Данные!$I$1:$IX$303,Данные!$A155,AD$642)-Данные!$E155+IF($F$10="Использовать поправку",AL493,0),#N/A)</f>
        <v>#N/A</v>
      </c>
      <c r="AE493" s="64" t="e">
        <f>IF(ISNUMBER(INDEX(Данные!$I$1:$IX$303,Данные!$A155,AE$642)),INDEX(Данные!$I$1:$IX$303,Данные!$A155,AE$642)-Данные!$F155+IF($F$10="Использовать поправку",AM493,0),#N/A)</f>
        <v>#N/A</v>
      </c>
      <c r="AF493" s="62" t="str">
        <f t="shared" si="842"/>
        <v/>
      </c>
      <c r="AG493" s="63" t="e">
        <f>IF(ISNUMBER(INDEX(Данные!$I$1:$IX$303,Данные!$A155,AG$642)),INDEX(Данные!$I$1:$IX$303,Данные!$A155,AG$642)-Данные!$E155+IF($F$11="Использовать поправку",AL493,0),#N/A)</f>
        <v>#N/A</v>
      </c>
      <c r="AH493" s="64" t="e">
        <f>IF(ISNUMBER(INDEX(Данные!$I$1:$IX$303,Данные!$A155,AH$642)),INDEX(Данные!$I$1:$IX$303,Данные!$A155,AH$642)-Данные!$F155+IF($F$11="Использовать поправку",AM493,0),#N/A)</f>
        <v>#N/A</v>
      </c>
      <c r="AI493" s="62" t="str">
        <f t="shared" si="843"/>
        <v/>
      </c>
      <c r="AJ493" s="63" t="e">
        <f>IF(ISNUMBER(INDEX(Данные!$I$1:$IX$303,Данные!$A155,AJ$642)),INDEX(Данные!$I$1:$IX$303,Данные!$A155,AJ$642)-Данные!$E155+IF($F$12="Использовать поправку",AL493,0),#N/A)</f>
        <v>#N/A</v>
      </c>
      <c r="AK493" s="96" t="e">
        <f>IF(ISNUMBER(INDEX(Данные!$I$1:$IX$303,Данные!$A155,AK$642)),INDEX(Данные!$I$1:$IX$303,Данные!$A155,AK$642)-Данные!$F155+IF($F$12="Использовать поправку",AM493,0),#N/A)</f>
        <v>#N/A</v>
      </c>
      <c r="AL493" s="100" t="e">
        <f>INDEX(Данные!$I$1:$IX$303,Данные!$A155,AL$642+4)-INDEX(Данные!$I$1:$IX$303,Данные!$A155,AL$643+4)</f>
        <v>#VALUE!</v>
      </c>
      <c r="AM493" s="101" t="e">
        <f>INDEX(Данные!$I$1:$IX$303,Данные!$A155,AM$642+5)-INDEX(Данные!$I$1:$IX$303,Данные!$A155,AM$643+5)</f>
        <v>#VALUE!</v>
      </c>
      <c r="AO493" s="61">
        <v>76</v>
      </c>
      <c r="AP493" s="62" t="str">
        <f t="shared" si="824"/>
        <v/>
      </c>
      <c r="AQ493" s="63" t="e">
        <f>IF(ISNUMBER(INDEX(Данные!$I$1:$IX$303,Данные!$A155,AQ$642)),INDEX(Данные!$I$1:$IX$303,Данные!$A155,AQ$642)-Данные!$G155-AQ$643+IF($F$3="Использовать поправку",BT493,0),#N/A)</f>
        <v>#N/A</v>
      </c>
      <c r="AR493" s="64" t="e">
        <f>IF(ISNUMBER(INDEX(Данные!$I$1:$IX$303,Данные!$A155,AR$642)),INDEX(Данные!$I$1:$IX$303,Данные!$A155,AR$642)-Данные!$H155-AR$643+IF($F$3="Использовать поправку",BU493,0),#N/A)</f>
        <v>#N/A</v>
      </c>
      <c r="AS493" s="62" t="str">
        <f t="shared" si="825"/>
        <v/>
      </c>
      <c r="AT493" s="63" t="e">
        <f>IF(ISNUMBER(INDEX(Данные!$I$1:$IX$303,Данные!$A155,AT$642)),INDEX(Данные!$I$1:$IX$303,Данные!$A155,AT$642)-Данные!$G155-AT$643+IF($F$4="Использовать поправку",BT493,0),#N/A)</f>
        <v>#N/A</v>
      </c>
      <c r="AU493" s="64" t="e">
        <f>IF(ISNUMBER(INDEX(Данные!$I$1:$IX$303,Данные!$A155,AU$642)),INDEX(Данные!$I$1:$IX$303,Данные!$A155,AU$642)-Данные!$H155-AU$643+IF($F$4="Использовать поправку",BU493,0),#N/A)</f>
        <v>#N/A</v>
      </c>
      <c r="AV493" s="62" t="str">
        <f t="shared" si="826"/>
        <v/>
      </c>
      <c r="AW493" s="63" t="e">
        <f>IF(ISNUMBER(INDEX(Данные!$I$1:$IX$303,Данные!$A155,AW$642)),INDEX(Данные!$I$1:$IX$303,Данные!$A155,AW$642)-Данные!$G155-AW$643+IF($F$5="Использовать поправку",BT493,0),#N/A)</f>
        <v>#N/A</v>
      </c>
      <c r="AX493" s="64" t="e">
        <f>IF(ISNUMBER(INDEX(Данные!$I$1:$IX$303,Данные!$A155,AX$642)),INDEX(Данные!$I$1:$IX$303,Данные!$A155,AX$642)-Данные!$H155-AX$643+IF($F$5="Использовать поправку",BU493,0),#N/A)</f>
        <v>#N/A</v>
      </c>
      <c r="AY493" s="62" t="str">
        <f t="shared" si="827"/>
        <v/>
      </c>
      <c r="AZ493" s="63" t="e">
        <f>IF(ISNUMBER(INDEX(Данные!$I$1:$IX$303,Данные!$A155,AZ$642)),INDEX(Данные!$I$1:$IX$303,Данные!$A155,AZ$642)-Данные!$G155-AZ$643+IF($F$6="Использовать поправку",BT493,0),#N/A)</f>
        <v>#N/A</v>
      </c>
      <c r="BA493" s="64" t="e">
        <f>IF(ISNUMBER(INDEX(Данные!$I$1:$IX$303,Данные!$A155,BA$642)),INDEX(Данные!$I$1:$IX$303,Данные!$A155,BA$642)-Данные!$H155-BA$643+IF($F$6="Использовать поправку",BU493,0),#N/A)</f>
        <v>#N/A</v>
      </c>
      <c r="BB493" s="62" t="str">
        <f t="shared" si="828"/>
        <v/>
      </c>
      <c r="BC493" s="63" t="e">
        <f>IF(ISNUMBER(INDEX(Данные!$I$1:$IX$303,Данные!$A155,BC$642)),INDEX(Данные!$I$1:$IX$303,Данные!$A155,BC$642)-Данные!$G155-BC$643+IF($F$7="Использовать поправку",BT493,0),#N/A)</f>
        <v>#N/A</v>
      </c>
      <c r="BD493" s="64" t="e">
        <f>IF(ISNUMBER(INDEX(Данные!$I$1:$IX$303,Данные!$A155,BD$642)),INDEX(Данные!$I$1:$IX$303,Данные!$A155,BD$642)-Данные!$H155-BD$643+IF($F$7="Использовать поправку",BU493,0),#N/A)</f>
        <v>#N/A</v>
      </c>
      <c r="BE493" s="62" t="str">
        <f t="shared" si="829"/>
        <v/>
      </c>
      <c r="BF493" s="63" t="e">
        <f>IF(ISNUMBER(INDEX(Данные!$I$1:$IX$303,Данные!$A155,BF$642)),INDEX(Данные!$I$1:$IX$303,Данные!$A155,BF$642)-Данные!$G155-BF$643+IF($F$8="Использовать поправку",BT493,0),#N/A)</f>
        <v>#N/A</v>
      </c>
      <c r="BG493" s="64" t="e">
        <f>IF(ISNUMBER(INDEX(Данные!$I$1:$IX$303,Данные!$A155,BG$642)),INDEX(Данные!$I$1:$IX$303,Данные!$A155,BG$642)-Данные!$H155-BG$643+IF($F$8="Использовать поправку",BU493,0),#N/A)</f>
        <v>#N/A</v>
      </c>
      <c r="BH493" s="62" t="str">
        <f t="shared" si="830"/>
        <v/>
      </c>
      <c r="BI493" s="63" t="e">
        <f>IF(ISNUMBER(INDEX(Данные!$I$1:$IX$303,Данные!$A155,BI$642)),INDEX(Данные!$I$1:$IX$303,Данные!$A155,BI$642)-Данные!$G155-BI$643+IF($F$9="Использовать поправку",BT493,0),#N/A)</f>
        <v>#N/A</v>
      </c>
      <c r="BJ493" s="64" t="e">
        <f>IF(ISNUMBER(INDEX(Данные!$I$1:$IX$303,Данные!$A155,BJ$642)),INDEX(Данные!$I$1:$IX$303,Данные!$A155,BJ$642)-Данные!$H155-BJ$643+IF($F$9="Использовать поправку",BU493,0),#N/A)</f>
        <v>#N/A</v>
      </c>
      <c r="BK493" s="62" t="str">
        <f t="shared" si="831"/>
        <v/>
      </c>
      <c r="BL493" s="63" t="e">
        <f>IF(ISNUMBER(INDEX(Данные!$I$1:$IX$303,Данные!$A155,BL$642)),INDEX(Данные!$I$1:$IX$303,Данные!$A155,BL$642)-Данные!$G155-BL$643+IF($F$10="Использовать поправку",BT493,0),#N/A)</f>
        <v>#N/A</v>
      </c>
      <c r="BM493" s="64" t="e">
        <f>IF(ISNUMBER(INDEX(Данные!$I$1:$IX$303,Данные!$A155,BM$642)),INDEX(Данные!$I$1:$IX$303,Данные!$A155,BM$642)-Данные!$H155-BM$643+IF($F$10="Использовать поправку",BU493,0),#N/A)</f>
        <v>#N/A</v>
      </c>
      <c r="BN493" s="62" t="str">
        <f t="shared" si="832"/>
        <v/>
      </c>
      <c r="BO493" s="63" t="e">
        <f>IF(ISNUMBER(INDEX(Данные!$I$1:$IX$303,Данные!$A155,BO$642)),INDEX(Данные!$I$1:$IX$303,Данные!$A155,BO$642)-Данные!$G155-BO$643+IF($F$11="Использовать поправку",BT493,0),#N/A)</f>
        <v>#N/A</v>
      </c>
      <c r="BP493" s="64" t="e">
        <f>IF(ISNUMBER(INDEX(Данные!$I$1:$IX$303,Данные!$A155,BP$642)),INDEX(Данные!$I$1:$IX$303,Данные!$A155,BP$642)-Данные!$H155-BP$643+IF($F$11="Использовать поправку",BU493,0),#N/A)</f>
        <v>#N/A</v>
      </c>
      <c r="BQ493" s="62" t="str">
        <f t="shared" si="833"/>
        <v/>
      </c>
      <c r="BR493" s="63" t="e">
        <f>IF(ISNUMBER(INDEX(Данные!$I$1:$IX$303,Данные!$A155,BR$642)),INDEX(Данные!$I$1:$IX$303,Данные!$A155,BR$642)-Данные!$G155-BR$643+IF($F$12="Использовать поправку",BT493,0),#N/A)</f>
        <v>#N/A</v>
      </c>
      <c r="BS493" s="64" t="e">
        <f>IF(ISNUMBER(INDEX(Данные!$I$1:$IX$303,Данные!$A155,BS$642)),INDEX(Данные!$I$1:$IX$303,Данные!$A155,BS$642)-Данные!$H155-BS$643+IF($F$12="Использовать поправку",BU493,0),#N/A)</f>
        <v>#N/A</v>
      </c>
      <c r="BT493" s="100" t="e">
        <f>INDEX(Данные!$I$1:$IX$303,Данные!$A155,BT$642+8)-INDEX(Данные!$I$1:$IX$303,Данные!$A155,BT$643+8)</f>
        <v>#VALUE!</v>
      </c>
      <c r="BU493" s="101" t="e">
        <f>INDEX(Данные!$I$1:$IX$303,Данные!$A155,BU$642+9)-INDEX(Данные!$I$1:$IX$303,Данные!$A155,BU$643+9)</f>
        <v>#VALUE!</v>
      </c>
    </row>
    <row r="494" spans="7:73" s="88" customFormat="1" x14ac:dyDescent="0.25">
      <c r="G494" s="61">
        <v>76.5</v>
      </c>
      <c r="H494" s="62" t="str">
        <f t="shared" si="834"/>
        <v/>
      </c>
      <c r="I494" s="63" t="e">
        <f>IF(ISNUMBER(INDEX(Данные!$I$1:$IX$303,Данные!$A156,I$642)),INDEX(Данные!$I$1:$IX$303,Данные!$A156,I$642)-Данные!$E156+IF($F$3="Использовать поправку",AL494,0),#N/A)</f>
        <v>#N/A</v>
      </c>
      <c r="J494" s="64" t="e">
        <f>IF(ISNUMBER(INDEX(Данные!$I$1:$IX$303,Данные!$A156,J$642)),INDEX(Данные!$I$1:$IX$303,Данные!$A156,J$642)-Данные!$F156+IF($F$3="Использовать поправку",AM494,0),#N/A)</f>
        <v>#N/A</v>
      </c>
      <c r="K494" s="62" t="str">
        <f t="shared" si="835"/>
        <v/>
      </c>
      <c r="L494" s="63" t="e">
        <f>IF(ISNUMBER(INDEX(Данные!$I$1:$IX$303,Данные!$A156,L$642)),INDEX(Данные!$I$1:$IX$303,Данные!$A156,L$642)-Данные!$E156+IF($F$4="Использовать поправку",AL494,0),#N/A)</f>
        <v>#N/A</v>
      </c>
      <c r="M494" s="64" t="e">
        <f>IF(ISNUMBER(INDEX(Данные!$I$1:$IX$303,Данные!$A156,M$642)),INDEX(Данные!$I$1:$IX$303,Данные!$A156,M$642)-Данные!$F156+IF($F$4="Использовать поправку",AM494,0),#N/A)</f>
        <v>#N/A</v>
      </c>
      <c r="N494" s="62" t="str">
        <f t="shared" si="836"/>
        <v/>
      </c>
      <c r="O494" s="63" t="e">
        <f>IF(ISNUMBER(INDEX(Данные!$I$1:$IX$303,Данные!$A156,O$642)),INDEX(Данные!$I$1:$IX$303,Данные!$A156,O$642)-Данные!$E156+IF($F$5="Использовать поправку",AL494,0),#N/A)</f>
        <v>#N/A</v>
      </c>
      <c r="P494" s="64" t="e">
        <f>IF(ISNUMBER(INDEX(Данные!$I$1:$IX$303,Данные!$A156,P$642)),INDEX(Данные!$I$1:$IX$303,Данные!$A156,P$642)-Данные!$F156+IF($F$5="Использовать поправку",AM494,0),#N/A)</f>
        <v>#N/A</v>
      </c>
      <c r="Q494" s="62" t="str">
        <f t="shared" si="837"/>
        <v/>
      </c>
      <c r="R494" s="63" t="e">
        <f>IF(ISNUMBER(INDEX(Данные!$I$1:$IX$303,Данные!$A156,R$642)),INDEX(Данные!$I$1:$IX$303,Данные!$A156,R$642)-Данные!$E156+IF($F$6="Использовать поправку",AL494,0),#N/A)</f>
        <v>#N/A</v>
      </c>
      <c r="S494" s="64" t="e">
        <f>IF(ISNUMBER(INDEX(Данные!$I$1:$IX$303,Данные!$A156,S$642)),INDEX(Данные!$I$1:$IX$303,Данные!$A156,S$642)-Данные!$F156+IF($F$6="Использовать поправку",AM494,0),#N/A)</f>
        <v>#N/A</v>
      </c>
      <c r="T494" s="62" t="str">
        <f t="shared" si="838"/>
        <v/>
      </c>
      <c r="U494" s="63" t="e">
        <f>IF(ISNUMBER(INDEX(Данные!$I$1:$IX$303,Данные!$A156,U$642)),INDEX(Данные!$I$1:$IX$303,Данные!$A156,U$642)-Данные!$E156+IF($F$7="Использовать поправку",AL494,0),#N/A)</f>
        <v>#N/A</v>
      </c>
      <c r="V494" s="64" t="e">
        <f>IF(ISNUMBER(INDEX(Данные!$I$1:$IX$303,Данные!$A156,V$642)),INDEX(Данные!$I$1:$IX$303,Данные!$A156,V$642)-Данные!$F156+IF($F$7="Использовать поправку",AM494,0),#N/A)</f>
        <v>#N/A</v>
      </c>
      <c r="W494" s="62" t="str">
        <f t="shared" si="839"/>
        <v/>
      </c>
      <c r="X494" s="63" t="e">
        <f>IF(ISNUMBER(INDEX(Данные!$I$1:$IX$303,Данные!$A156,X$642)),INDEX(Данные!$I$1:$IX$303,Данные!$A156,X$642)-Данные!$E156+IF($F$8="Использовать поправку",AL494,0),#N/A)</f>
        <v>#N/A</v>
      </c>
      <c r="Y494" s="64" t="e">
        <f>IF(ISNUMBER(INDEX(Данные!$I$1:$IX$303,Данные!$A156,Y$642)),INDEX(Данные!$I$1:$IX$303,Данные!$A156,Y$642)-Данные!$F156+IF($F$8="Использовать поправку",AM494,0),#N/A)</f>
        <v>#N/A</v>
      </c>
      <c r="Z494" s="62" t="str">
        <f t="shared" si="840"/>
        <v/>
      </c>
      <c r="AA494" s="63" t="e">
        <f>IF(ISNUMBER(INDEX(Данные!$I$1:$IX$303,Данные!$A156,AA$642)),INDEX(Данные!$I$1:$IX$303,Данные!$A156,AA$642)-Данные!$E156+IF($F$9="Использовать поправку",AL494,0),#N/A)</f>
        <v>#N/A</v>
      </c>
      <c r="AB494" s="64" t="e">
        <f>IF(ISNUMBER(INDEX(Данные!$I$1:$IX$303,Данные!$A156,AB$642)),INDEX(Данные!$I$1:$IX$303,Данные!$A156,AB$642)-Данные!$F156+IF($F$9="Использовать поправку",AM494,0),#N/A)</f>
        <v>#N/A</v>
      </c>
      <c r="AC494" s="62" t="str">
        <f t="shared" si="841"/>
        <v/>
      </c>
      <c r="AD494" s="63" t="e">
        <f>IF(ISNUMBER(INDEX(Данные!$I$1:$IX$303,Данные!$A156,AD$642)),INDEX(Данные!$I$1:$IX$303,Данные!$A156,AD$642)-Данные!$E156+IF($F$10="Использовать поправку",AL494,0),#N/A)</f>
        <v>#N/A</v>
      </c>
      <c r="AE494" s="64" t="e">
        <f>IF(ISNUMBER(INDEX(Данные!$I$1:$IX$303,Данные!$A156,AE$642)),INDEX(Данные!$I$1:$IX$303,Данные!$A156,AE$642)-Данные!$F156+IF($F$10="Использовать поправку",AM494,0),#N/A)</f>
        <v>#N/A</v>
      </c>
      <c r="AF494" s="62" t="str">
        <f t="shared" si="842"/>
        <v/>
      </c>
      <c r="AG494" s="63" t="e">
        <f>IF(ISNUMBER(INDEX(Данные!$I$1:$IX$303,Данные!$A156,AG$642)),INDEX(Данные!$I$1:$IX$303,Данные!$A156,AG$642)-Данные!$E156+IF($F$11="Использовать поправку",AL494,0),#N/A)</f>
        <v>#N/A</v>
      </c>
      <c r="AH494" s="64" t="e">
        <f>IF(ISNUMBER(INDEX(Данные!$I$1:$IX$303,Данные!$A156,AH$642)),INDEX(Данные!$I$1:$IX$303,Данные!$A156,AH$642)-Данные!$F156+IF($F$11="Использовать поправку",AM494,0),#N/A)</f>
        <v>#N/A</v>
      </c>
      <c r="AI494" s="62" t="str">
        <f t="shared" si="843"/>
        <v/>
      </c>
      <c r="AJ494" s="63" t="e">
        <f>IF(ISNUMBER(INDEX(Данные!$I$1:$IX$303,Данные!$A156,AJ$642)),INDEX(Данные!$I$1:$IX$303,Данные!$A156,AJ$642)-Данные!$E156+IF($F$12="Использовать поправку",AL494,0),#N/A)</f>
        <v>#N/A</v>
      </c>
      <c r="AK494" s="96" t="e">
        <f>IF(ISNUMBER(INDEX(Данные!$I$1:$IX$303,Данные!$A156,AK$642)),INDEX(Данные!$I$1:$IX$303,Данные!$A156,AK$642)-Данные!$F156+IF($F$12="Использовать поправку",AM494,0),#N/A)</f>
        <v>#N/A</v>
      </c>
      <c r="AL494" s="100" t="e">
        <f>INDEX(Данные!$I$1:$IX$303,Данные!$A156,AL$642+4)-INDEX(Данные!$I$1:$IX$303,Данные!$A156,AL$643+4)</f>
        <v>#VALUE!</v>
      </c>
      <c r="AM494" s="101" t="e">
        <f>INDEX(Данные!$I$1:$IX$303,Данные!$A156,AM$642+5)-INDEX(Данные!$I$1:$IX$303,Данные!$A156,AM$643+5)</f>
        <v>#VALUE!</v>
      </c>
      <c r="AO494" s="61">
        <v>76.5</v>
      </c>
      <c r="AP494" s="62" t="str">
        <f t="shared" si="824"/>
        <v/>
      </c>
      <c r="AQ494" s="63" t="e">
        <f>IF(ISNUMBER(INDEX(Данные!$I$1:$IX$303,Данные!$A156,AQ$642)),INDEX(Данные!$I$1:$IX$303,Данные!$A156,AQ$642)-Данные!$G156-AQ$643+IF($F$3="Использовать поправку",BT494,0),#N/A)</f>
        <v>#N/A</v>
      </c>
      <c r="AR494" s="64" t="e">
        <f>IF(ISNUMBER(INDEX(Данные!$I$1:$IX$303,Данные!$A156,AR$642)),INDEX(Данные!$I$1:$IX$303,Данные!$A156,AR$642)-Данные!$H156-AR$643+IF($F$3="Использовать поправку",BU494,0),#N/A)</f>
        <v>#N/A</v>
      </c>
      <c r="AS494" s="62" t="str">
        <f t="shared" si="825"/>
        <v/>
      </c>
      <c r="AT494" s="63" t="e">
        <f>IF(ISNUMBER(INDEX(Данные!$I$1:$IX$303,Данные!$A156,AT$642)),INDEX(Данные!$I$1:$IX$303,Данные!$A156,AT$642)-Данные!$G156-AT$643+IF($F$4="Использовать поправку",BT494,0),#N/A)</f>
        <v>#N/A</v>
      </c>
      <c r="AU494" s="64" t="e">
        <f>IF(ISNUMBER(INDEX(Данные!$I$1:$IX$303,Данные!$A156,AU$642)),INDEX(Данные!$I$1:$IX$303,Данные!$A156,AU$642)-Данные!$H156-AU$643+IF($F$4="Использовать поправку",BU494,0),#N/A)</f>
        <v>#N/A</v>
      </c>
      <c r="AV494" s="62" t="str">
        <f t="shared" si="826"/>
        <v/>
      </c>
      <c r="AW494" s="63" t="e">
        <f>IF(ISNUMBER(INDEX(Данные!$I$1:$IX$303,Данные!$A156,AW$642)),INDEX(Данные!$I$1:$IX$303,Данные!$A156,AW$642)-Данные!$G156-AW$643+IF($F$5="Использовать поправку",BT494,0),#N/A)</f>
        <v>#N/A</v>
      </c>
      <c r="AX494" s="64" t="e">
        <f>IF(ISNUMBER(INDEX(Данные!$I$1:$IX$303,Данные!$A156,AX$642)),INDEX(Данные!$I$1:$IX$303,Данные!$A156,AX$642)-Данные!$H156-AX$643+IF($F$5="Использовать поправку",BU494,0),#N/A)</f>
        <v>#N/A</v>
      </c>
      <c r="AY494" s="62" t="str">
        <f t="shared" si="827"/>
        <v/>
      </c>
      <c r="AZ494" s="63" t="e">
        <f>IF(ISNUMBER(INDEX(Данные!$I$1:$IX$303,Данные!$A156,AZ$642)),INDEX(Данные!$I$1:$IX$303,Данные!$A156,AZ$642)-Данные!$G156-AZ$643+IF($F$6="Использовать поправку",BT494,0),#N/A)</f>
        <v>#N/A</v>
      </c>
      <c r="BA494" s="64" t="e">
        <f>IF(ISNUMBER(INDEX(Данные!$I$1:$IX$303,Данные!$A156,BA$642)),INDEX(Данные!$I$1:$IX$303,Данные!$A156,BA$642)-Данные!$H156-BA$643+IF($F$6="Использовать поправку",BU494,0),#N/A)</f>
        <v>#N/A</v>
      </c>
      <c r="BB494" s="62" t="str">
        <f t="shared" si="828"/>
        <v/>
      </c>
      <c r="BC494" s="63" t="e">
        <f>IF(ISNUMBER(INDEX(Данные!$I$1:$IX$303,Данные!$A156,BC$642)),INDEX(Данные!$I$1:$IX$303,Данные!$A156,BC$642)-Данные!$G156-BC$643+IF($F$7="Использовать поправку",BT494,0),#N/A)</f>
        <v>#N/A</v>
      </c>
      <c r="BD494" s="64" t="e">
        <f>IF(ISNUMBER(INDEX(Данные!$I$1:$IX$303,Данные!$A156,BD$642)),INDEX(Данные!$I$1:$IX$303,Данные!$A156,BD$642)-Данные!$H156-BD$643+IF($F$7="Использовать поправку",BU494,0),#N/A)</f>
        <v>#N/A</v>
      </c>
      <c r="BE494" s="62" t="str">
        <f t="shared" si="829"/>
        <v/>
      </c>
      <c r="BF494" s="63" t="e">
        <f>IF(ISNUMBER(INDEX(Данные!$I$1:$IX$303,Данные!$A156,BF$642)),INDEX(Данные!$I$1:$IX$303,Данные!$A156,BF$642)-Данные!$G156-BF$643+IF($F$8="Использовать поправку",BT494,0),#N/A)</f>
        <v>#N/A</v>
      </c>
      <c r="BG494" s="64" t="e">
        <f>IF(ISNUMBER(INDEX(Данные!$I$1:$IX$303,Данные!$A156,BG$642)),INDEX(Данные!$I$1:$IX$303,Данные!$A156,BG$642)-Данные!$H156-BG$643+IF($F$8="Использовать поправку",BU494,0),#N/A)</f>
        <v>#N/A</v>
      </c>
      <c r="BH494" s="62" t="str">
        <f t="shared" si="830"/>
        <v/>
      </c>
      <c r="BI494" s="63" t="e">
        <f>IF(ISNUMBER(INDEX(Данные!$I$1:$IX$303,Данные!$A156,BI$642)),INDEX(Данные!$I$1:$IX$303,Данные!$A156,BI$642)-Данные!$G156-BI$643+IF($F$9="Использовать поправку",BT494,0),#N/A)</f>
        <v>#N/A</v>
      </c>
      <c r="BJ494" s="64" t="e">
        <f>IF(ISNUMBER(INDEX(Данные!$I$1:$IX$303,Данные!$A156,BJ$642)),INDEX(Данные!$I$1:$IX$303,Данные!$A156,BJ$642)-Данные!$H156-BJ$643+IF($F$9="Использовать поправку",BU494,0),#N/A)</f>
        <v>#N/A</v>
      </c>
      <c r="BK494" s="62" t="str">
        <f t="shared" si="831"/>
        <v/>
      </c>
      <c r="BL494" s="63" t="e">
        <f>IF(ISNUMBER(INDEX(Данные!$I$1:$IX$303,Данные!$A156,BL$642)),INDEX(Данные!$I$1:$IX$303,Данные!$A156,BL$642)-Данные!$G156-BL$643+IF($F$10="Использовать поправку",BT494,0),#N/A)</f>
        <v>#N/A</v>
      </c>
      <c r="BM494" s="64" t="e">
        <f>IF(ISNUMBER(INDEX(Данные!$I$1:$IX$303,Данные!$A156,BM$642)),INDEX(Данные!$I$1:$IX$303,Данные!$A156,BM$642)-Данные!$H156-BM$643+IF($F$10="Использовать поправку",BU494,0),#N/A)</f>
        <v>#N/A</v>
      </c>
      <c r="BN494" s="62" t="str">
        <f t="shared" si="832"/>
        <v/>
      </c>
      <c r="BO494" s="63" t="e">
        <f>IF(ISNUMBER(INDEX(Данные!$I$1:$IX$303,Данные!$A156,BO$642)),INDEX(Данные!$I$1:$IX$303,Данные!$A156,BO$642)-Данные!$G156-BO$643+IF($F$11="Использовать поправку",BT494,0),#N/A)</f>
        <v>#N/A</v>
      </c>
      <c r="BP494" s="64" t="e">
        <f>IF(ISNUMBER(INDEX(Данные!$I$1:$IX$303,Данные!$A156,BP$642)),INDEX(Данные!$I$1:$IX$303,Данные!$A156,BP$642)-Данные!$H156-BP$643+IF($F$11="Использовать поправку",BU494,0),#N/A)</f>
        <v>#N/A</v>
      </c>
      <c r="BQ494" s="62" t="str">
        <f t="shared" si="833"/>
        <v/>
      </c>
      <c r="BR494" s="63" t="e">
        <f>IF(ISNUMBER(INDEX(Данные!$I$1:$IX$303,Данные!$A156,BR$642)),INDEX(Данные!$I$1:$IX$303,Данные!$A156,BR$642)-Данные!$G156-BR$643+IF($F$12="Использовать поправку",BT494,0),#N/A)</f>
        <v>#N/A</v>
      </c>
      <c r="BS494" s="64" t="e">
        <f>IF(ISNUMBER(INDEX(Данные!$I$1:$IX$303,Данные!$A156,BS$642)),INDEX(Данные!$I$1:$IX$303,Данные!$A156,BS$642)-Данные!$H156-BS$643+IF($F$12="Использовать поправку",BU494,0),#N/A)</f>
        <v>#N/A</v>
      </c>
      <c r="BT494" s="100" t="e">
        <f>INDEX(Данные!$I$1:$IX$303,Данные!$A156,BT$642+8)-INDEX(Данные!$I$1:$IX$303,Данные!$A156,BT$643+8)</f>
        <v>#VALUE!</v>
      </c>
      <c r="BU494" s="101" t="e">
        <f>INDEX(Данные!$I$1:$IX$303,Данные!$A156,BU$642+9)-INDEX(Данные!$I$1:$IX$303,Данные!$A156,BU$643+9)</f>
        <v>#VALUE!</v>
      </c>
    </row>
    <row r="495" spans="7:73" s="88" customFormat="1" x14ac:dyDescent="0.25">
      <c r="G495" s="61">
        <v>77</v>
      </c>
      <c r="H495" s="62" t="str">
        <f t="shared" si="834"/>
        <v/>
      </c>
      <c r="I495" s="63" t="e">
        <f>IF(ISNUMBER(INDEX(Данные!$I$1:$IX$303,Данные!$A157,I$642)),INDEX(Данные!$I$1:$IX$303,Данные!$A157,I$642)-Данные!$E157+IF($F$3="Использовать поправку",AL495,0),#N/A)</f>
        <v>#N/A</v>
      </c>
      <c r="J495" s="64" t="e">
        <f>IF(ISNUMBER(INDEX(Данные!$I$1:$IX$303,Данные!$A157,J$642)),INDEX(Данные!$I$1:$IX$303,Данные!$A157,J$642)-Данные!$F157+IF($F$3="Использовать поправку",AM495,0),#N/A)</f>
        <v>#N/A</v>
      </c>
      <c r="K495" s="62" t="str">
        <f t="shared" si="835"/>
        <v/>
      </c>
      <c r="L495" s="63" t="e">
        <f>IF(ISNUMBER(INDEX(Данные!$I$1:$IX$303,Данные!$A157,L$642)),INDEX(Данные!$I$1:$IX$303,Данные!$A157,L$642)-Данные!$E157+IF($F$4="Использовать поправку",AL495,0),#N/A)</f>
        <v>#N/A</v>
      </c>
      <c r="M495" s="64" t="e">
        <f>IF(ISNUMBER(INDEX(Данные!$I$1:$IX$303,Данные!$A157,M$642)),INDEX(Данные!$I$1:$IX$303,Данные!$A157,M$642)-Данные!$F157+IF($F$4="Использовать поправку",AM495,0),#N/A)</f>
        <v>#N/A</v>
      </c>
      <c r="N495" s="62" t="str">
        <f t="shared" si="836"/>
        <v/>
      </c>
      <c r="O495" s="63" t="e">
        <f>IF(ISNUMBER(INDEX(Данные!$I$1:$IX$303,Данные!$A157,O$642)),INDEX(Данные!$I$1:$IX$303,Данные!$A157,O$642)-Данные!$E157+IF($F$5="Использовать поправку",AL495,0),#N/A)</f>
        <v>#N/A</v>
      </c>
      <c r="P495" s="64" t="e">
        <f>IF(ISNUMBER(INDEX(Данные!$I$1:$IX$303,Данные!$A157,P$642)),INDEX(Данные!$I$1:$IX$303,Данные!$A157,P$642)-Данные!$F157+IF($F$5="Использовать поправку",AM495,0),#N/A)</f>
        <v>#N/A</v>
      </c>
      <c r="Q495" s="62" t="str">
        <f t="shared" si="837"/>
        <v/>
      </c>
      <c r="R495" s="63" t="e">
        <f>IF(ISNUMBER(INDEX(Данные!$I$1:$IX$303,Данные!$A157,R$642)),INDEX(Данные!$I$1:$IX$303,Данные!$A157,R$642)-Данные!$E157+IF($F$6="Использовать поправку",AL495,0),#N/A)</f>
        <v>#N/A</v>
      </c>
      <c r="S495" s="64" t="e">
        <f>IF(ISNUMBER(INDEX(Данные!$I$1:$IX$303,Данные!$A157,S$642)),INDEX(Данные!$I$1:$IX$303,Данные!$A157,S$642)-Данные!$F157+IF($F$6="Использовать поправку",AM495,0),#N/A)</f>
        <v>#N/A</v>
      </c>
      <c r="T495" s="62" t="str">
        <f t="shared" si="838"/>
        <v/>
      </c>
      <c r="U495" s="63" t="e">
        <f>IF(ISNUMBER(INDEX(Данные!$I$1:$IX$303,Данные!$A157,U$642)),INDEX(Данные!$I$1:$IX$303,Данные!$A157,U$642)-Данные!$E157+IF($F$7="Использовать поправку",AL495,0),#N/A)</f>
        <v>#N/A</v>
      </c>
      <c r="V495" s="64" t="e">
        <f>IF(ISNUMBER(INDEX(Данные!$I$1:$IX$303,Данные!$A157,V$642)),INDEX(Данные!$I$1:$IX$303,Данные!$A157,V$642)-Данные!$F157+IF($F$7="Использовать поправку",AM495,0),#N/A)</f>
        <v>#N/A</v>
      </c>
      <c r="W495" s="62" t="str">
        <f t="shared" si="839"/>
        <v/>
      </c>
      <c r="X495" s="63" t="e">
        <f>IF(ISNUMBER(INDEX(Данные!$I$1:$IX$303,Данные!$A157,X$642)),INDEX(Данные!$I$1:$IX$303,Данные!$A157,X$642)-Данные!$E157+IF($F$8="Использовать поправку",AL495,0),#N/A)</f>
        <v>#N/A</v>
      </c>
      <c r="Y495" s="64" t="e">
        <f>IF(ISNUMBER(INDEX(Данные!$I$1:$IX$303,Данные!$A157,Y$642)),INDEX(Данные!$I$1:$IX$303,Данные!$A157,Y$642)-Данные!$F157+IF($F$8="Использовать поправку",AM495,0),#N/A)</f>
        <v>#N/A</v>
      </c>
      <c r="Z495" s="62" t="str">
        <f t="shared" si="840"/>
        <v/>
      </c>
      <c r="AA495" s="63" t="e">
        <f>IF(ISNUMBER(INDEX(Данные!$I$1:$IX$303,Данные!$A157,AA$642)),INDEX(Данные!$I$1:$IX$303,Данные!$A157,AA$642)-Данные!$E157+IF($F$9="Использовать поправку",AL495,0),#N/A)</f>
        <v>#N/A</v>
      </c>
      <c r="AB495" s="64" t="e">
        <f>IF(ISNUMBER(INDEX(Данные!$I$1:$IX$303,Данные!$A157,AB$642)),INDEX(Данные!$I$1:$IX$303,Данные!$A157,AB$642)-Данные!$F157+IF($F$9="Использовать поправку",AM495,0),#N/A)</f>
        <v>#N/A</v>
      </c>
      <c r="AC495" s="62" t="str">
        <f t="shared" si="841"/>
        <v/>
      </c>
      <c r="AD495" s="63" t="e">
        <f>IF(ISNUMBER(INDEX(Данные!$I$1:$IX$303,Данные!$A157,AD$642)),INDEX(Данные!$I$1:$IX$303,Данные!$A157,AD$642)-Данные!$E157+IF($F$10="Использовать поправку",AL495,0),#N/A)</f>
        <v>#N/A</v>
      </c>
      <c r="AE495" s="64" t="e">
        <f>IF(ISNUMBER(INDEX(Данные!$I$1:$IX$303,Данные!$A157,AE$642)),INDEX(Данные!$I$1:$IX$303,Данные!$A157,AE$642)-Данные!$F157+IF($F$10="Использовать поправку",AM495,0),#N/A)</f>
        <v>#N/A</v>
      </c>
      <c r="AF495" s="62" t="str">
        <f t="shared" si="842"/>
        <v/>
      </c>
      <c r="AG495" s="63" t="e">
        <f>IF(ISNUMBER(INDEX(Данные!$I$1:$IX$303,Данные!$A157,AG$642)),INDEX(Данные!$I$1:$IX$303,Данные!$A157,AG$642)-Данные!$E157+IF($F$11="Использовать поправку",AL495,0),#N/A)</f>
        <v>#N/A</v>
      </c>
      <c r="AH495" s="64" t="e">
        <f>IF(ISNUMBER(INDEX(Данные!$I$1:$IX$303,Данные!$A157,AH$642)),INDEX(Данные!$I$1:$IX$303,Данные!$A157,AH$642)-Данные!$F157+IF($F$11="Использовать поправку",AM495,0),#N/A)</f>
        <v>#N/A</v>
      </c>
      <c r="AI495" s="62" t="str">
        <f t="shared" si="843"/>
        <v/>
      </c>
      <c r="AJ495" s="63" t="e">
        <f>IF(ISNUMBER(INDEX(Данные!$I$1:$IX$303,Данные!$A157,AJ$642)),INDEX(Данные!$I$1:$IX$303,Данные!$A157,AJ$642)-Данные!$E157+IF($F$12="Использовать поправку",AL495,0),#N/A)</f>
        <v>#N/A</v>
      </c>
      <c r="AK495" s="96" t="e">
        <f>IF(ISNUMBER(INDEX(Данные!$I$1:$IX$303,Данные!$A157,AK$642)),INDEX(Данные!$I$1:$IX$303,Данные!$A157,AK$642)-Данные!$F157+IF($F$12="Использовать поправку",AM495,0),#N/A)</f>
        <v>#N/A</v>
      </c>
      <c r="AL495" s="100" t="e">
        <f>INDEX(Данные!$I$1:$IX$303,Данные!$A157,AL$642+4)-INDEX(Данные!$I$1:$IX$303,Данные!$A157,AL$643+4)</f>
        <v>#VALUE!</v>
      </c>
      <c r="AM495" s="101" t="e">
        <f>INDEX(Данные!$I$1:$IX$303,Данные!$A157,AM$642+5)-INDEX(Данные!$I$1:$IX$303,Данные!$A157,AM$643+5)</f>
        <v>#VALUE!</v>
      </c>
      <c r="AO495" s="61">
        <v>77</v>
      </c>
      <c r="AP495" s="62" t="str">
        <f t="shared" si="824"/>
        <v/>
      </c>
      <c r="AQ495" s="63" t="e">
        <f>IF(ISNUMBER(INDEX(Данные!$I$1:$IX$303,Данные!$A157,AQ$642)),INDEX(Данные!$I$1:$IX$303,Данные!$A157,AQ$642)-Данные!$G157-AQ$643+IF($F$3="Использовать поправку",BT495,0),#N/A)</f>
        <v>#N/A</v>
      </c>
      <c r="AR495" s="64" t="e">
        <f>IF(ISNUMBER(INDEX(Данные!$I$1:$IX$303,Данные!$A157,AR$642)),INDEX(Данные!$I$1:$IX$303,Данные!$A157,AR$642)-Данные!$H157-AR$643+IF($F$3="Использовать поправку",BU495,0),#N/A)</f>
        <v>#N/A</v>
      </c>
      <c r="AS495" s="62" t="str">
        <f t="shared" si="825"/>
        <v/>
      </c>
      <c r="AT495" s="63" t="e">
        <f>IF(ISNUMBER(INDEX(Данные!$I$1:$IX$303,Данные!$A157,AT$642)),INDEX(Данные!$I$1:$IX$303,Данные!$A157,AT$642)-Данные!$G157-AT$643+IF($F$4="Использовать поправку",BT495,0),#N/A)</f>
        <v>#N/A</v>
      </c>
      <c r="AU495" s="64" t="e">
        <f>IF(ISNUMBER(INDEX(Данные!$I$1:$IX$303,Данные!$A157,AU$642)),INDEX(Данные!$I$1:$IX$303,Данные!$A157,AU$642)-Данные!$H157-AU$643+IF($F$4="Использовать поправку",BU495,0),#N/A)</f>
        <v>#N/A</v>
      </c>
      <c r="AV495" s="62" t="str">
        <f t="shared" si="826"/>
        <v/>
      </c>
      <c r="AW495" s="63" t="e">
        <f>IF(ISNUMBER(INDEX(Данные!$I$1:$IX$303,Данные!$A157,AW$642)),INDEX(Данные!$I$1:$IX$303,Данные!$A157,AW$642)-Данные!$G157-AW$643+IF($F$5="Использовать поправку",BT495,0),#N/A)</f>
        <v>#N/A</v>
      </c>
      <c r="AX495" s="64" t="e">
        <f>IF(ISNUMBER(INDEX(Данные!$I$1:$IX$303,Данные!$A157,AX$642)),INDEX(Данные!$I$1:$IX$303,Данные!$A157,AX$642)-Данные!$H157-AX$643+IF($F$5="Использовать поправку",BU495,0),#N/A)</f>
        <v>#N/A</v>
      </c>
      <c r="AY495" s="62" t="str">
        <f t="shared" si="827"/>
        <v/>
      </c>
      <c r="AZ495" s="63" t="e">
        <f>IF(ISNUMBER(INDEX(Данные!$I$1:$IX$303,Данные!$A157,AZ$642)),INDEX(Данные!$I$1:$IX$303,Данные!$A157,AZ$642)-Данные!$G157-AZ$643+IF($F$6="Использовать поправку",BT495,0),#N/A)</f>
        <v>#N/A</v>
      </c>
      <c r="BA495" s="64" t="e">
        <f>IF(ISNUMBER(INDEX(Данные!$I$1:$IX$303,Данные!$A157,BA$642)),INDEX(Данные!$I$1:$IX$303,Данные!$A157,BA$642)-Данные!$H157-BA$643+IF($F$6="Использовать поправку",BU495,0),#N/A)</f>
        <v>#N/A</v>
      </c>
      <c r="BB495" s="62" t="str">
        <f t="shared" si="828"/>
        <v/>
      </c>
      <c r="BC495" s="63" t="e">
        <f>IF(ISNUMBER(INDEX(Данные!$I$1:$IX$303,Данные!$A157,BC$642)),INDEX(Данные!$I$1:$IX$303,Данные!$A157,BC$642)-Данные!$G157-BC$643+IF($F$7="Использовать поправку",BT495,0),#N/A)</f>
        <v>#N/A</v>
      </c>
      <c r="BD495" s="64" t="e">
        <f>IF(ISNUMBER(INDEX(Данные!$I$1:$IX$303,Данные!$A157,BD$642)),INDEX(Данные!$I$1:$IX$303,Данные!$A157,BD$642)-Данные!$H157-BD$643+IF($F$7="Использовать поправку",BU495,0),#N/A)</f>
        <v>#N/A</v>
      </c>
      <c r="BE495" s="62" t="str">
        <f t="shared" si="829"/>
        <v/>
      </c>
      <c r="BF495" s="63" t="e">
        <f>IF(ISNUMBER(INDEX(Данные!$I$1:$IX$303,Данные!$A157,BF$642)),INDEX(Данные!$I$1:$IX$303,Данные!$A157,BF$642)-Данные!$G157-BF$643+IF($F$8="Использовать поправку",BT495,0),#N/A)</f>
        <v>#N/A</v>
      </c>
      <c r="BG495" s="64" t="e">
        <f>IF(ISNUMBER(INDEX(Данные!$I$1:$IX$303,Данные!$A157,BG$642)),INDEX(Данные!$I$1:$IX$303,Данные!$A157,BG$642)-Данные!$H157-BG$643+IF($F$8="Использовать поправку",BU495,0),#N/A)</f>
        <v>#N/A</v>
      </c>
      <c r="BH495" s="62" t="str">
        <f t="shared" si="830"/>
        <v/>
      </c>
      <c r="BI495" s="63" t="e">
        <f>IF(ISNUMBER(INDEX(Данные!$I$1:$IX$303,Данные!$A157,BI$642)),INDEX(Данные!$I$1:$IX$303,Данные!$A157,BI$642)-Данные!$G157-BI$643+IF($F$9="Использовать поправку",BT495,0),#N/A)</f>
        <v>#N/A</v>
      </c>
      <c r="BJ495" s="64" t="e">
        <f>IF(ISNUMBER(INDEX(Данные!$I$1:$IX$303,Данные!$A157,BJ$642)),INDEX(Данные!$I$1:$IX$303,Данные!$A157,BJ$642)-Данные!$H157-BJ$643+IF($F$9="Использовать поправку",BU495,0),#N/A)</f>
        <v>#N/A</v>
      </c>
      <c r="BK495" s="62" t="str">
        <f t="shared" si="831"/>
        <v/>
      </c>
      <c r="BL495" s="63" t="e">
        <f>IF(ISNUMBER(INDEX(Данные!$I$1:$IX$303,Данные!$A157,BL$642)),INDEX(Данные!$I$1:$IX$303,Данные!$A157,BL$642)-Данные!$G157-BL$643+IF($F$10="Использовать поправку",BT495,0),#N/A)</f>
        <v>#N/A</v>
      </c>
      <c r="BM495" s="64" t="e">
        <f>IF(ISNUMBER(INDEX(Данные!$I$1:$IX$303,Данные!$A157,BM$642)),INDEX(Данные!$I$1:$IX$303,Данные!$A157,BM$642)-Данные!$H157-BM$643+IF($F$10="Использовать поправку",BU495,0),#N/A)</f>
        <v>#N/A</v>
      </c>
      <c r="BN495" s="62" t="str">
        <f t="shared" si="832"/>
        <v/>
      </c>
      <c r="BO495" s="63" t="e">
        <f>IF(ISNUMBER(INDEX(Данные!$I$1:$IX$303,Данные!$A157,BO$642)),INDEX(Данные!$I$1:$IX$303,Данные!$A157,BO$642)-Данные!$G157-BO$643+IF($F$11="Использовать поправку",BT495,0),#N/A)</f>
        <v>#N/A</v>
      </c>
      <c r="BP495" s="64" t="e">
        <f>IF(ISNUMBER(INDEX(Данные!$I$1:$IX$303,Данные!$A157,BP$642)),INDEX(Данные!$I$1:$IX$303,Данные!$A157,BP$642)-Данные!$H157-BP$643+IF($F$11="Использовать поправку",BU495,0),#N/A)</f>
        <v>#N/A</v>
      </c>
      <c r="BQ495" s="62" t="str">
        <f t="shared" si="833"/>
        <v/>
      </c>
      <c r="BR495" s="63" t="e">
        <f>IF(ISNUMBER(INDEX(Данные!$I$1:$IX$303,Данные!$A157,BR$642)),INDEX(Данные!$I$1:$IX$303,Данные!$A157,BR$642)-Данные!$G157-BR$643+IF($F$12="Использовать поправку",BT495,0),#N/A)</f>
        <v>#N/A</v>
      </c>
      <c r="BS495" s="64" t="e">
        <f>IF(ISNUMBER(INDEX(Данные!$I$1:$IX$303,Данные!$A157,BS$642)),INDEX(Данные!$I$1:$IX$303,Данные!$A157,BS$642)-Данные!$H157-BS$643+IF($F$12="Использовать поправку",BU495,0),#N/A)</f>
        <v>#N/A</v>
      </c>
      <c r="BT495" s="100" t="e">
        <f>INDEX(Данные!$I$1:$IX$303,Данные!$A157,BT$642+8)-INDEX(Данные!$I$1:$IX$303,Данные!$A157,BT$643+8)</f>
        <v>#VALUE!</v>
      </c>
      <c r="BU495" s="101" t="e">
        <f>INDEX(Данные!$I$1:$IX$303,Данные!$A157,BU$642+9)-INDEX(Данные!$I$1:$IX$303,Данные!$A157,BU$643+9)</f>
        <v>#VALUE!</v>
      </c>
    </row>
    <row r="496" spans="7:73" s="88" customFormat="1" x14ac:dyDescent="0.25">
      <c r="G496" s="61">
        <v>77.5</v>
      </c>
      <c r="H496" s="62" t="str">
        <f t="shared" si="834"/>
        <v/>
      </c>
      <c r="I496" s="63" t="e">
        <f>IF(ISNUMBER(INDEX(Данные!$I$1:$IX$303,Данные!$A158,I$642)),INDEX(Данные!$I$1:$IX$303,Данные!$A158,I$642)-Данные!$E158+IF($F$3="Использовать поправку",AL496,0),#N/A)</f>
        <v>#N/A</v>
      </c>
      <c r="J496" s="64" t="e">
        <f>IF(ISNUMBER(INDEX(Данные!$I$1:$IX$303,Данные!$A158,J$642)),INDEX(Данные!$I$1:$IX$303,Данные!$A158,J$642)-Данные!$F158+IF($F$3="Использовать поправку",AM496,0),#N/A)</f>
        <v>#N/A</v>
      </c>
      <c r="K496" s="62" t="str">
        <f t="shared" si="835"/>
        <v/>
      </c>
      <c r="L496" s="63" t="e">
        <f>IF(ISNUMBER(INDEX(Данные!$I$1:$IX$303,Данные!$A158,L$642)),INDEX(Данные!$I$1:$IX$303,Данные!$A158,L$642)-Данные!$E158+IF($F$4="Использовать поправку",AL496,0),#N/A)</f>
        <v>#N/A</v>
      </c>
      <c r="M496" s="64" t="e">
        <f>IF(ISNUMBER(INDEX(Данные!$I$1:$IX$303,Данные!$A158,M$642)),INDEX(Данные!$I$1:$IX$303,Данные!$A158,M$642)-Данные!$F158+IF($F$4="Использовать поправку",AM496,0),#N/A)</f>
        <v>#N/A</v>
      </c>
      <c r="N496" s="62" t="str">
        <f t="shared" si="836"/>
        <v/>
      </c>
      <c r="O496" s="63" t="e">
        <f>IF(ISNUMBER(INDEX(Данные!$I$1:$IX$303,Данные!$A158,O$642)),INDEX(Данные!$I$1:$IX$303,Данные!$A158,O$642)-Данные!$E158+IF($F$5="Использовать поправку",AL496,0),#N/A)</f>
        <v>#N/A</v>
      </c>
      <c r="P496" s="64" t="e">
        <f>IF(ISNUMBER(INDEX(Данные!$I$1:$IX$303,Данные!$A158,P$642)),INDEX(Данные!$I$1:$IX$303,Данные!$A158,P$642)-Данные!$F158+IF($F$5="Использовать поправку",AM496,0),#N/A)</f>
        <v>#N/A</v>
      </c>
      <c r="Q496" s="62" t="str">
        <f t="shared" si="837"/>
        <v/>
      </c>
      <c r="R496" s="63" t="e">
        <f>IF(ISNUMBER(INDEX(Данные!$I$1:$IX$303,Данные!$A158,R$642)),INDEX(Данные!$I$1:$IX$303,Данные!$A158,R$642)-Данные!$E158+IF($F$6="Использовать поправку",AL496,0),#N/A)</f>
        <v>#N/A</v>
      </c>
      <c r="S496" s="64" t="e">
        <f>IF(ISNUMBER(INDEX(Данные!$I$1:$IX$303,Данные!$A158,S$642)),INDEX(Данные!$I$1:$IX$303,Данные!$A158,S$642)-Данные!$F158+IF($F$6="Использовать поправку",AM496,0),#N/A)</f>
        <v>#N/A</v>
      </c>
      <c r="T496" s="62" t="str">
        <f t="shared" si="838"/>
        <v/>
      </c>
      <c r="U496" s="63" t="e">
        <f>IF(ISNUMBER(INDEX(Данные!$I$1:$IX$303,Данные!$A158,U$642)),INDEX(Данные!$I$1:$IX$303,Данные!$A158,U$642)-Данные!$E158+IF($F$7="Использовать поправку",AL496,0),#N/A)</f>
        <v>#N/A</v>
      </c>
      <c r="V496" s="64" t="e">
        <f>IF(ISNUMBER(INDEX(Данные!$I$1:$IX$303,Данные!$A158,V$642)),INDEX(Данные!$I$1:$IX$303,Данные!$A158,V$642)-Данные!$F158+IF($F$7="Использовать поправку",AM496,0),#N/A)</f>
        <v>#N/A</v>
      </c>
      <c r="W496" s="62" t="str">
        <f t="shared" si="839"/>
        <v/>
      </c>
      <c r="X496" s="63" t="e">
        <f>IF(ISNUMBER(INDEX(Данные!$I$1:$IX$303,Данные!$A158,X$642)),INDEX(Данные!$I$1:$IX$303,Данные!$A158,X$642)-Данные!$E158+IF($F$8="Использовать поправку",AL496,0),#N/A)</f>
        <v>#N/A</v>
      </c>
      <c r="Y496" s="64" t="e">
        <f>IF(ISNUMBER(INDEX(Данные!$I$1:$IX$303,Данные!$A158,Y$642)),INDEX(Данные!$I$1:$IX$303,Данные!$A158,Y$642)-Данные!$F158+IF($F$8="Использовать поправку",AM496,0),#N/A)</f>
        <v>#N/A</v>
      </c>
      <c r="Z496" s="62" t="str">
        <f t="shared" si="840"/>
        <v/>
      </c>
      <c r="AA496" s="63" t="e">
        <f>IF(ISNUMBER(INDEX(Данные!$I$1:$IX$303,Данные!$A158,AA$642)),INDEX(Данные!$I$1:$IX$303,Данные!$A158,AA$642)-Данные!$E158+IF($F$9="Использовать поправку",AL496,0),#N/A)</f>
        <v>#N/A</v>
      </c>
      <c r="AB496" s="64" t="e">
        <f>IF(ISNUMBER(INDEX(Данные!$I$1:$IX$303,Данные!$A158,AB$642)),INDEX(Данные!$I$1:$IX$303,Данные!$A158,AB$642)-Данные!$F158+IF($F$9="Использовать поправку",AM496,0),#N/A)</f>
        <v>#N/A</v>
      </c>
      <c r="AC496" s="62" t="str">
        <f t="shared" si="841"/>
        <v/>
      </c>
      <c r="AD496" s="63" t="e">
        <f>IF(ISNUMBER(INDEX(Данные!$I$1:$IX$303,Данные!$A158,AD$642)),INDEX(Данные!$I$1:$IX$303,Данные!$A158,AD$642)-Данные!$E158+IF($F$10="Использовать поправку",AL496,0),#N/A)</f>
        <v>#N/A</v>
      </c>
      <c r="AE496" s="64" t="e">
        <f>IF(ISNUMBER(INDEX(Данные!$I$1:$IX$303,Данные!$A158,AE$642)),INDEX(Данные!$I$1:$IX$303,Данные!$A158,AE$642)-Данные!$F158+IF($F$10="Использовать поправку",AM496,0),#N/A)</f>
        <v>#N/A</v>
      </c>
      <c r="AF496" s="62" t="str">
        <f t="shared" si="842"/>
        <v/>
      </c>
      <c r="AG496" s="63" t="e">
        <f>IF(ISNUMBER(INDEX(Данные!$I$1:$IX$303,Данные!$A158,AG$642)),INDEX(Данные!$I$1:$IX$303,Данные!$A158,AG$642)-Данные!$E158+IF($F$11="Использовать поправку",AL496,0),#N/A)</f>
        <v>#N/A</v>
      </c>
      <c r="AH496" s="64" t="e">
        <f>IF(ISNUMBER(INDEX(Данные!$I$1:$IX$303,Данные!$A158,AH$642)),INDEX(Данные!$I$1:$IX$303,Данные!$A158,AH$642)-Данные!$F158+IF($F$11="Использовать поправку",AM496,0),#N/A)</f>
        <v>#N/A</v>
      </c>
      <c r="AI496" s="62" t="str">
        <f t="shared" si="843"/>
        <v/>
      </c>
      <c r="AJ496" s="63" t="e">
        <f>IF(ISNUMBER(INDEX(Данные!$I$1:$IX$303,Данные!$A158,AJ$642)),INDEX(Данные!$I$1:$IX$303,Данные!$A158,AJ$642)-Данные!$E158+IF($F$12="Использовать поправку",AL496,0),#N/A)</f>
        <v>#N/A</v>
      </c>
      <c r="AK496" s="96" t="e">
        <f>IF(ISNUMBER(INDEX(Данные!$I$1:$IX$303,Данные!$A158,AK$642)),INDEX(Данные!$I$1:$IX$303,Данные!$A158,AK$642)-Данные!$F158+IF($F$12="Использовать поправку",AM496,0),#N/A)</f>
        <v>#N/A</v>
      </c>
      <c r="AL496" s="100" t="e">
        <f>INDEX(Данные!$I$1:$IX$303,Данные!$A158,AL$642+4)-INDEX(Данные!$I$1:$IX$303,Данные!$A158,AL$643+4)</f>
        <v>#VALUE!</v>
      </c>
      <c r="AM496" s="101" t="e">
        <f>INDEX(Данные!$I$1:$IX$303,Данные!$A158,AM$642+5)-INDEX(Данные!$I$1:$IX$303,Данные!$A158,AM$643+5)</f>
        <v>#VALUE!</v>
      </c>
      <c r="AO496" s="61">
        <v>77.5</v>
      </c>
      <c r="AP496" s="62" t="str">
        <f t="shared" ref="AP496:AP559" si="844">IF(ISNUMBER(AQ496),$G496,"")</f>
        <v/>
      </c>
      <c r="AQ496" s="63" t="e">
        <f>IF(ISNUMBER(INDEX(Данные!$I$1:$IX$303,Данные!$A158,AQ$642)),INDEX(Данные!$I$1:$IX$303,Данные!$A158,AQ$642)-Данные!$G158-AQ$643+IF($F$3="Использовать поправку",BT496,0),#N/A)</f>
        <v>#N/A</v>
      </c>
      <c r="AR496" s="64" t="e">
        <f>IF(ISNUMBER(INDEX(Данные!$I$1:$IX$303,Данные!$A158,AR$642)),INDEX(Данные!$I$1:$IX$303,Данные!$A158,AR$642)-Данные!$H158-AR$643+IF($F$3="Использовать поправку",BU496,0),#N/A)</f>
        <v>#N/A</v>
      </c>
      <c r="AS496" s="62" t="str">
        <f t="shared" ref="AS496:AS559" si="845">IF(ISNUMBER(AT496),$G496,"")</f>
        <v/>
      </c>
      <c r="AT496" s="63" t="e">
        <f>IF(ISNUMBER(INDEX(Данные!$I$1:$IX$303,Данные!$A158,AT$642)),INDEX(Данные!$I$1:$IX$303,Данные!$A158,AT$642)-Данные!$G158-AT$643+IF($F$4="Использовать поправку",BT496,0),#N/A)</f>
        <v>#N/A</v>
      </c>
      <c r="AU496" s="64" t="e">
        <f>IF(ISNUMBER(INDEX(Данные!$I$1:$IX$303,Данные!$A158,AU$642)),INDEX(Данные!$I$1:$IX$303,Данные!$A158,AU$642)-Данные!$H158-AU$643+IF($F$4="Использовать поправку",BU496,0),#N/A)</f>
        <v>#N/A</v>
      </c>
      <c r="AV496" s="62" t="str">
        <f t="shared" ref="AV496:AV559" si="846">IF(ISNUMBER(AW496),$G496,"")</f>
        <v/>
      </c>
      <c r="AW496" s="63" t="e">
        <f>IF(ISNUMBER(INDEX(Данные!$I$1:$IX$303,Данные!$A158,AW$642)),INDEX(Данные!$I$1:$IX$303,Данные!$A158,AW$642)-Данные!$G158-AW$643+IF($F$5="Использовать поправку",BT496,0),#N/A)</f>
        <v>#N/A</v>
      </c>
      <c r="AX496" s="64" t="e">
        <f>IF(ISNUMBER(INDEX(Данные!$I$1:$IX$303,Данные!$A158,AX$642)),INDEX(Данные!$I$1:$IX$303,Данные!$A158,AX$642)-Данные!$H158-AX$643+IF($F$5="Использовать поправку",BU496,0),#N/A)</f>
        <v>#N/A</v>
      </c>
      <c r="AY496" s="62" t="str">
        <f t="shared" ref="AY496:AY559" si="847">IF(ISNUMBER(AZ496),$G496,"")</f>
        <v/>
      </c>
      <c r="AZ496" s="63" t="e">
        <f>IF(ISNUMBER(INDEX(Данные!$I$1:$IX$303,Данные!$A158,AZ$642)),INDEX(Данные!$I$1:$IX$303,Данные!$A158,AZ$642)-Данные!$G158-AZ$643+IF($F$6="Использовать поправку",BT496,0),#N/A)</f>
        <v>#N/A</v>
      </c>
      <c r="BA496" s="64" t="e">
        <f>IF(ISNUMBER(INDEX(Данные!$I$1:$IX$303,Данные!$A158,BA$642)),INDEX(Данные!$I$1:$IX$303,Данные!$A158,BA$642)-Данные!$H158-BA$643+IF($F$6="Использовать поправку",BU496,0),#N/A)</f>
        <v>#N/A</v>
      </c>
      <c r="BB496" s="62" t="str">
        <f t="shared" ref="BB496:BB559" si="848">IF(ISNUMBER(BC496),$G496,"")</f>
        <v/>
      </c>
      <c r="BC496" s="63" t="e">
        <f>IF(ISNUMBER(INDEX(Данные!$I$1:$IX$303,Данные!$A158,BC$642)),INDEX(Данные!$I$1:$IX$303,Данные!$A158,BC$642)-Данные!$G158-BC$643+IF($F$7="Использовать поправку",BT496,0),#N/A)</f>
        <v>#N/A</v>
      </c>
      <c r="BD496" s="64" t="e">
        <f>IF(ISNUMBER(INDEX(Данные!$I$1:$IX$303,Данные!$A158,BD$642)),INDEX(Данные!$I$1:$IX$303,Данные!$A158,BD$642)-Данные!$H158-BD$643+IF($F$7="Использовать поправку",BU496,0),#N/A)</f>
        <v>#N/A</v>
      </c>
      <c r="BE496" s="62" t="str">
        <f t="shared" ref="BE496:BE559" si="849">IF(ISNUMBER(BF496),$G496,"")</f>
        <v/>
      </c>
      <c r="BF496" s="63" t="e">
        <f>IF(ISNUMBER(INDEX(Данные!$I$1:$IX$303,Данные!$A158,BF$642)),INDEX(Данные!$I$1:$IX$303,Данные!$A158,BF$642)-Данные!$G158-BF$643+IF($F$8="Использовать поправку",BT496,0),#N/A)</f>
        <v>#N/A</v>
      </c>
      <c r="BG496" s="64" t="e">
        <f>IF(ISNUMBER(INDEX(Данные!$I$1:$IX$303,Данные!$A158,BG$642)),INDEX(Данные!$I$1:$IX$303,Данные!$A158,BG$642)-Данные!$H158-BG$643+IF($F$8="Использовать поправку",BU496,0),#N/A)</f>
        <v>#N/A</v>
      </c>
      <c r="BH496" s="62" t="str">
        <f t="shared" ref="BH496:BH559" si="850">IF(ISNUMBER(BI496),$G496,"")</f>
        <v/>
      </c>
      <c r="BI496" s="63" t="e">
        <f>IF(ISNUMBER(INDEX(Данные!$I$1:$IX$303,Данные!$A158,BI$642)),INDEX(Данные!$I$1:$IX$303,Данные!$A158,BI$642)-Данные!$G158-BI$643+IF($F$9="Использовать поправку",BT496,0),#N/A)</f>
        <v>#N/A</v>
      </c>
      <c r="BJ496" s="64" t="e">
        <f>IF(ISNUMBER(INDEX(Данные!$I$1:$IX$303,Данные!$A158,BJ$642)),INDEX(Данные!$I$1:$IX$303,Данные!$A158,BJ$642)-Данные!$H158-BJ$643+IF($F$9="Использовать поправку",BU496,0),#N/A)</f>
        <v>#N/A</v>
      </c>
      <c r="BK496" s="62" t="str">
        <f t="shared" ref="BK496:BK559" si="851">IF(ISNUMBER(BL496),$G496,"")</f>
        <v/>
      </c>
      <c r="BL496" s="63" t="e">
        <f>IF(ISNUMBER(INDEX(Данные!$I$1:$IX$303,Данные!$A158,BL$642)),INDEX(Данные!$I$1:$IX$303,Данные!$A158,BL$642)-Данные!$G158-BL$643+IF($F$10="Использовать поправку",BT496,0),#N/A)</f>
        <v>#N/A</v>
      </c>
      <c r="BM496" s="64" t="e">
        <f>IF(ISNUMBER(INDEX(Данные!$I$1:$IX$303,Данные!$A158,BM$642)),INDEX(Данные!$I$1:$IX$303,Данные!$A158,BM$642)-Данные!$H158-BM$643+IF($F$10="Использовать поправку",BU496,0),#N/A)</f>
        <v>#N/A</v>
      </c>
      <c r="BN496" s="62" t="str">
        <f t="shared" ref="BN496:BN559" si="852">IF(ISNUMBER(BO496),$G496,"")</f>
        <v/>
      </c>
      <c r="BO496" s="63" t="e">
        <f>IF(ISNUMBER(INDEX(Данные!$I$1:$IX$303,Данные!$A158,BO$642)),INDEX(Данные!$I$1:$IX$303,Данные!$A158,BO$642)-Данные!$G158-BO$643+IF($F$11="Использовать поправку",BT496,0),#N/A)</f>
        <v>#N/A</v>
      </c>
      <c r="BP496" s="64" t="e">
        <f>IF(ISNUMBER(INDEX(Данные!$I$1:$IX$303,Данные!$A158,BP$642)),INDEX(Данные!$I$1:$IX$303,Данные!$A158,BP$642)-Данные!$H158-BP$643+IF($F$11="Использовать поправку",BU496,0),#N/A)</f>
        <v>#N/A</v>
      </c>
      <c r="BQ496" s="62" t="str">
        <f t="shared" ref="BQ496:BQ559" si="853">IF(ISNUMBER(BR496),$G496,"")</f>
        <v/>
      </c>
      <c r="BR496" s="63" t="e">
        <f>IF(ISNUMBER(INDEX(Данные!$I$1:$IX$303,Данные!$A158,BR$642)),INDEX(Данные!$I$1:$IX$303,Данные!$A158,BR$642)-Данные!$G158-BR$643+IF($F$12="Использовать поправку",BT496,0),#N/A)</f>
        <v>#N/A</v>
      </c>
      <c r="BS496" s="64" t="e">
        <f>IF(ISNUMBER(INDEX(Данные!$I$1:$IX$303,Данные!$A158,BS$642)),INDEX(Данные!$I$1:$IX$303,Данные!$A158,BS$642)-Данные!$H158-BS$643+IF($F$12="Использовать поправку",BU496,0),#N/A)</f>
        <v>#N/A</v>
      </c>
      <c r="BT496" s="100" t="e">
        <f>INDEX(Данные!$I$1:$IX$303,Данные!$A158,BT$642+8)-INDEX(Данные!$I$1:$IX$303,Данные!$A158,BT$643+8)</f>
        <v>#VALUE!</v>
      </c>
      <c r="BU496" s="101" t="e">
        <f>INDEX(Данные!$I$1:$IX$303,Данные!$A158,BU$642+9)-INDEX(Данные!$I$1:$IX$303,Данные!$A158,BU$643+9)</f>
        <v>#VALUE!</v>
      </c>
    </row>
    <row r="497" spans="7:73" s="88" customFormat="1" x14ac:dyDescent="0.25">
      <c r="G497" s="61">
        <v>78</v>
      </c>
      <c r="H497" s="62" t="str">
        <f t="shared" ref="H497:H560" si="854">IF(ISNUMBER(I497),$G497,"")</f>
        <v/>
      </c>
      <c r="I497" s="63" t="e">
        <f>IF(ISNUMBER(INDEX(Данные!$I$1:$IX$303,Данные!$A159,I$642)),INDEX(Данные!$I$1:$IX$303,Данные!$A159,I$642)-Данные!$E159+IF($F$3="Использовать поправку",AL497,0),#N/A)</f>
        <v>#N/A</v>
      </c>
      <c r="J497" s="64" t="e">
        <f>IF(ISNUMBER(INDEX(Данные!$I$1:$IX$303,Данные!$A159,J$642)),INDEX(Данные!$I$1:$IX$303,Данные!$A159,J$642)-Данные!$F159+IF($F$3="Использовать поправку",AM497,0),#N/A)</f>
        <v>#N/A</v>
      </c>
      <c r="K497" s="62" t="str">
        <f t="shared" ref="K497:K560" si="855">IF(ISNUMBER(L497),$G497,"")</f>
        <v/>
      </c>
      <c r="L497" s="63" t="e">
        <f>IF(ISNUMBER(INDEX(Данные!$I$1:$IX$303,Данные!$A159,L$642)),INDEX(Данные!$I$1:$IX$303,Данные!$A159,L$642)-Данные!$E159+IF($F$4="Использовать поправку",AL497,0),#N/A)</f>
        <v>#N/A</v>
      </c>
      <c r="M497" s="64" t="e">
        <f>IF(ISNUMBER(INDEX(Данные!$I$1:$IX$303,Данные!$A159,M$642)),INDEX(Данные!$I$1:$IX$303,Данные!$A159,M$642)-Данные!$F159+IF($F$4="Использовать поправку",AM497,0),#N/A)</f>
        <v>#N/A</v>
      </c>
      <c r="N497" s="62" t="str">
        <f t="shared" ref="N497:N560" si="856">IF(ISNUMBER(O497),$G497,"")</f>
        <v/>
      </c>
      <c r="O497" s="63" t="e">
        <f>IF(ISNUMBER(INDEX(Данные!$I$1:$IX$303,Данные!$A159,O$642)),INDEX(Данные!$I$1:$IX$303,Данные!$A159,O$642)-Данные!$E159+IF($F$5="Использовать поправку",AL497,0),#N/A)</f>
        <v>#N/A</v>
      </c>
      <c r="P497" s="64" t="e">
        <f>IF(ISNUMBER(INDEX(Данные!$I$1:$IX$303,Данные!$A159,P$642)),INDEX(Данные!$I$1:$IX$303,Данные!$A159,P$642)-Данные!$F159+IF($F$5="Использовать поправку",AM497,0),#N/A)</f>
        <v>#N/A</v>
      </c>
      <c r="Q497" s="62" t="str">
        <f t="shared" ref="Q497:Q560" si="857">IF(ISNUMBER(R497),$G497,"")</f>
        <v/>
      </c>
      <c r="R497" s="63" t="e">
        <f>IF(ISNUMBER(INDEX(Данные!$I$1:$IX$303,Данные!$A159,R$642)),INDEX(Данные!$I$1:$IX$303,Данные!$A159,R$642)-Данные!$E159+IF($F$6="Использовать поправку",AL497,0),#N/A)</f>
        <v>#N/A</v>
      </c>
      <c r="S497" s="64" t="e">
        <f>IF(ISNUMBER(INDEX(Данные!$I$1:$IX$303,Данные!$A159,S$642)),INDEX(Данные!$I$1:$IX$303,Данные!$A159,S$642)-Данные!$F159+IF($F$6="Использовать поправку",AM497,0),#N/A)</f>
        <v>#N/A</v>
      </c>
      <c r="T497" s="62" t="str">
        <f t="shared" ref="T497:T560" si="858">IF(ISNUMBER(U497),$G497,"")</f>
        <v/>
      </c>
      <c r="U497" s="63" t="e">
        <f>IF(ISNUMBER(INDEX(Данные!$I$1:$IX$303,Данные!$A159,U$642)),INDEX(Данные!$I$1:$IX$303,Данные!$A159,U$642)-Данные!$E159+IF($F$7="Использовать поправку",AL497,0),#N/A)</f>
        <v>#N/A</v>
      </c>
      <c r="V497" s="64" t="e">
        <f>IF(ISNUMBER(INDEX(Данные!$I$1:$IX$303,Данные!$A159,V$642)),INDEX(Данные!$I$1:$IX$303,Данные!$A159,V$642)-Данные!$F159+IF($F$7="Использовать поправку",AM497,0),#N/A)</f>
        <v>#N/A</v>
      </c>
      <c r="W497" s="62" t="str">
        <f t="shared" ref="W497:W560" si="859">IF(ISNUMBER(X497),$G497,"")</f>
        <v/>
      </c>
      <c r="X497" s="63" t="e">
        <f>IF(ISNUMBER(INDEX(Данные!$I$1:$IX$303,Данные!$A159,X$642)),INDEX(Данные!$I$1:$IX$303,Данные!$A159,X$642)-Данные!$E159+IF($F$8="Использовать поправку",AL497,0),#N/A)</f>
        <v>#N/A</v>
      </c>
      <c r="Y497" s="64" t="e">
        <f>IF(ISNUMBER(INDEX(Данные!$I$1:$IX$303,Данные!$A159,Y$642)),INDEX(Данные!$I$1:$IX$303,Данные!$A159,Y$642)-Данные!$F159+IF($F$8="Использовать поправку",AM497,0),#N/A)</f>
        <v>#N/A</v>
      </c>
      <c r="Z497" s="62" t="str">
        <f t="shared" ref="Z497:Z560" si="860">IF(ISNUMBER(AA497),$G497,"")</f>
        <v/>
      </c>
      <c r="AA497" s="63" t="e">
        <f>IF(ISNUMBER(INDEX(Данные!$I$1:$IX$303,Данные!$A159,AA$642)),INDEX(Данные!$I$1:$IX$303,Данные!$A159,AA$642)-Данные!$E159+IF($F$9="Использовать поправку",AL497,0),#N/A)</f>
        <v>#N/A</v>
      </c>
      <c r="AB497" s="64" t="e">
        <f>IF(ISNUMBER(INDEX(Данные!$I$1:$IX$303,Данные!$A159,AB$642)),INDEX(Данные!$I$1:$IX$303,Данные!$A159,AB$642)-Данные!$F159+IF($F$9="Использовать поправку",AM497,0),#N/A)</f>
        <v>#N/A</v>
      </c>
      <c r="AC497" s="62" t="str">
        <f t="shared" ref="AC497:AC560" si="861">IF(ISNUMBER(AD497),$G497,"")</f>
        <v/>
      </c>
      <c r="AD497" s="63" t="e">
        <f>IF(ISNUMBER(INDEX(Данные!$I$1:$IX$303,Данные!$A159,AD$642)),INDEX(Данные!$I$1:$IX$303,Данные!$A159,AD$642)-Данные!$E159+IF($F$10="Использовать поправку",AL497,0),#N/A)</f>
        <v>#N/A</v>
      </c>
      <c r="AE497" s="64" t="e">
        <f>IF(ISNUMBER(INDEX(Данные!$I$1:$IX$303,Данные!$A159,AE$642)),INDEX(Данные!$I$1:$IX$303,Данные!$A159,AE$642)-Данные!$F159+IF($F$10="Использовать поправку",AM497,0),#N/A)</f>
        <v>#N/A</v>
      </c>
      <c r="AF497" s="62" t="str">
        <f t="shared" ref="AF497:AF560" si="862">IF(ISNUMBER(AG497),$G497,"")</f>
        <v/>
      </c>
      <c r="AG497" s="63" t="e">
        <f>IF(ISNUMBER(INDEX(Данные!$I$1:$IX$303,Данные!$A159,AG$642)),INDEX(Данные!$I$1:$IX$303,Данные!$A159,AG$642)-Данные!$E159+IF($F$11="Использовать поправку",AL497,0),#N/A)</f>
        <v>#N/A</v>
      </c>
      <c r="AH497" s="64" t="e">
        <f>IF(ISNUMBER(INDEX(Данные!$I$1:$IX$303,Данные!$A159,AH$642)),INDEX(Данные!$I$1:$IX$303,Данные!$A159,AH$642)-Данные!$F159+IF($F$11="Использовать поправку",AM497,0),#N/A)</f>
        <v>#N/A</v>
      </c>
      <c r="AI497" s="62" t="str">
        <f t="shared" ref="AI497:AI560" si="863">IF(ISNUMBER(AJ497),$G497,"")</f>
        <v/>
      </c>
      <c r="AJ497" s="63" t="e">
        <f>IF(ISNUMBER(INDEX(Данные!$I$1:$IX$303,Данные!$A159,AJ$642)),INDEX(Данные!$I$1:$IX$303,Данные!$A159,AJ$642)-Данные!$E159+IF($F$12="Использовать поправку",AL497,0),#N/A)</f>
        <v>#N/A</v>
      </c>
      <c r="AK497" s="96" t="e">
        <f>IF(ISNUMBER(INDEX(Данные!$I$1:$IX$303,Данные!$A159,AK$642)),INDEX(Данные!$I$1:$IX$303,Данные!$A159,AK$642)-Данные!$F159+IF($F$12="Использовать поправку",AM497,0),#N/A)</f>
        <v>#N/A</v>
      </c>
      <c r="AL497" s="100" t="e">
        <f>INDEX(Данные!$I$1:$IX$303,Данные!$A159,AL$642+4)-INDEX(Данные!$I$1:$IX$303,Данные!$A159,AL$643+4)</f>
        <v>#VALUE!</v>
      </c>
      <c r="AM497" s="101" t="e">
        <f>INDEX(Данные!$I$1:$IX$303,Данные!$A159,AM$642+5)-INDEX(Данные!$I$1:$IX$303,Данные!$A159,AM$643+5)</f>
        <v>#VALUE!</v>
      </c>
      <c r="AO497" s="61">
        <v>78</v>
      </c>
      <c r="AP497" s="62" t="str">
        <f t="shared" si="844"/>
        <v/>
      </c>
      <c r="AQ497" s="63" t="e">
        <f>IF(ISNUMBER(INDEX(Данные!$I$1:$IX$303,Данные!$A159,AQ$642)),INDEX(Данные!$I$1:$IX$303,Данные!$A159,AQ$642)-Данные!$G159-AQ$643+IF($F$3="Использовать поправку",BT497,0),#N/A)</f>
        <v>#N/A</v>
      </c>
      <c r="AR497" s="64" t="e">
        <f>IF(ISNUMBER(INDEX(Данные!$I$1:$IX$303,Данные!$A159,AR$642)),INDEX(Данные!$I$1:$IX$303,Данные!$A159,AR$642)-Данные!$H159-AR$643+IF($F$3="Использовать поправку",BU497,0),#N/A)</f>
        <v>#N/A</v>
      </c>
      <c r="AS497" s="62" t="str">
        <f t="shared" si="845"/>
        <v/>
      </c>
      <c r="AT497" s="63" t="e">
        <f>IF(ISNUMBER(INDEX(Данные!$I$1:$IX$303,Данные!$A159,AT$642)),INDEX(Данные!$I$1:$IX$303,Данные!$A159,AT$642)-Данные!$G159-AT$643+IF($F$4="Использовать поправку",BT497,0),#N/A)</f>
        <v>#N/A</v>
      </c>
      <c r="AU497" s="64" t="e">
        <f>IF(ISNUMBER(INDEX(Данные!$I$1:$IX$303,Данные!$A159,AU$642)),INDEX(Данные!$I$1:$IX$303,Данные!$A159,AU$642)-Данные!$H159-AU$643+IF($F$4="Использовать поправку",BU497,0),#N/A)</f>
        <v>#N/A</v>
      </c>
      <c r="AV497" s="62" t="str">
        <f t="shared" si="846"/>
        <v/>
      </c>
      <c r="AW497" s="63" t="e">
        <f>IF(ISNUMBER(INDEX(Данные!$I$1:$IX$303,Данные!$A159,AW$642)),INDEX(Данные!$I$1:$IX$303,Данные!$A159,AW$642)-Данные!$G159-AW$643+IF($F$5="Использовать поправку",BT497,0),#N/A)</f>
        <v>#N/A</v>
      </c>
      <c r="AX497" s="64" t="e">
        <f>IF(ISNUMBER(INDEX(Данные!$I$1:$IX$303,Данные!$A159,AX$642)),INDEX(Данные!$I$1:$IX$303,Данные!$A159,AX$642)-Данные!$H159-AX$643+IF($F$5="Использовать поправку",BU497,0),#N/A)</f>
        <v>#N/A</v>
      </c>
      <c r="AY497" s="62" t="str">
        <f t="shared" si="847"/>
        <v/>
      </c>
      <c r="AZ497" s="63" t="e">
        <f>IF(ISNUMBER(INDEX(Данные!$I$1:$IX$303,Данные!$A159,AZ$642)),INDEX(Данные!$I$1:$IX$303,Данные!$A159,AZ$642)-Данные!$G159-AZ$643+IF($F$6="Использовать поправку",BT497,0),#N/A)</f>
        <v>#N/A</v>
      </c>
      <c r="BA497" s="64" t="e">
        <f>IF(ISNUMBER(INDEX(Данные!$I$1:$IX$303,Данные!$A159,BA$642)),INDEX(Данные!$I$1:$IX$303,Данные!$A159,BA$642)-Данные!$H159-BA$643+IF($F$6="Использовать поправку",BU497,0),#N/A)</f>
        <v>#N/A</v>
      </c>
      <c r="BB497" s="62" t="str">
        <f t="shared" si="848"/>
        <v/>
      </c>
      <c r="BC497" s="63" t="e">
        <f>IF(ISNUMBER(INDEX(Данные!$I$1:$IX$303,Данные!$A159,BC$642)),INDEX(Данные!$I$1:$IX$303,Данные!$A159,BC$642)-Данные!$G159-BC$643+IF($F$7="Использовать поправку",BT497,0),#N/A)</f>
        <v>#N/A</v>
      </c>
      <c r="BD497" s="64" t="e">
        <f>IF(ISNUMBER(INDEX(Данные!$I$1:$IX$303,Данные!$A159,BD$642)),INDEX(Данные!$I$1:$IX$303,Данные!$A159,BD$642)-Данные!$H159-BD$643+IF($F$7="Использовать поправку",BU497,0),#N/A)</f>
        <v>#N/A</v>
      </c>
      <c r="BE497" s="62" t="str">
        <f t="shared" si="849"/>
        <v/>
      </c>
      <c r="BF497" s="63" t="e">
        <f>IF(ISNUMBER(INDEX(Данные!$I$1:$IX$303,Данные!$A159,BF$642)),INDEX(Данные!$I$1:$IX$303,Данные!$A159,BF$642)-Данные!$G159-BF$643+IF($F$8="Использовать поправку",BT497,0),#N/A)</f>
        <v>#N/A</v>
      </c>
      <c r="BG497" s="64" t="e">
        <f>IF(ISNUMBER(INDEX(Данные!$I$1:$IX$303,Данные!$A159,BG$642)),INDEX(Данные!$I$1:$IX$303,Данные!$A159,BG$642)-Данные!$H159-BG$643+IF($F$8="Использовать поправку",BU497,0),#N/A)</f>
        <v>#N/A</v>
      </c>
      <c r="BH497" s="62" t="str">
        <f t="shared" si="850"/>
        <v/>
      </c>
      <c r="BI497" s="63" t="e">
        <f>IF(ISNUMBER(INDEX(Данные!$I$1:$IX$303,Данные!$A159,BI$642)),INDEX(Данные!$I$1:$IX$303,Данные!$A159,BI$642)-Данные!$G159-BI$643+IF($F$9="Использовать поправку",BT497,0),#N/A)</f>
        <v>#N/A</v>
      </c>
      <c r="BJ497" s="64" t="e">
        <f>IF(ISNUMBER(INDEX(Данные!$I$1:$IX$303,Данные!$A159,BJ$642)),INDEX(Данные!$I$1:$IX$303,Данные!$A159,BJ$642)-Данные!$H159-BJ$643+IF($F$9="Использовать поправку",BU497,0),#N/A)</f>
        <v>#N/A</v>
      </c>
      <c r="BK497" s="62" t="str">
        <f t="shared" si="851"/>
        <v/>
      </c>
      <c r="BL497" s="63" t="e">
        <f>IF(ISNUMBER(INDEX(Данные!$I$1:$IX$303,Данные!$A159,BL$642)),INDEX(Данные!$I$1:$IX$303,Данные!$A159,BL$642)-Данные!$G159-BL$643+IF($F$10="Использовать поправку",BT497,0),#N/A)</f>
        <v>#N/A</v>
      </c>
      <c r="BM497" s="64" t="e">
        <f>IF(ISNUMBER(INDEX(Данные!$I$1:$IX$303,Данные!$A159,BM$642)),INDEX(Данные!$I$1:$IX$303,Данные!$A159,BM$642)-Данные!$H159-BM$643+IF($F$10="Использовать поправку",BU497,0),#N/A)</f>
        <v>#N/A</v>
      </c>
      <c r="BN497" s="62" t="str">
        <f t="shared" si="852"/>
        <v/>
      </c>
      <c r="BO497" s="63" t="e">
        <f>IF(ISNUMBER(INDEX(Данные!$I$1:$IX$303,Данные!$A159,BO$642)),INDEX(Данные!$I$1:$IX$303,Данные!$A159,BO$642)-Данные!$G159-BO$643+IF($F$11="Использовать поправку",BT497,0),#N/A)</f>
        <v>#N/A</v>
      </c>
      <c r="BP497" s="64" t="e">
        <f>IF(ISNUMBER(INDEX(Данные!$I$1:$IX$303,Данные!$A159,BP$642)),INDEX(Данные!$I$1:$IX$303,Данные!$A159,BP$642)-Данные!$H159-BP$643+IF($F$11="Использовать поправку",BU497,0),#N/A)</f>
        <v>#N/A</v>
      </c>
      <c r="BQ497" s="62" t="str">
        <f t="shared" si="853"/>
        <v/>
      </c>
      <c r="BR497" s="63" t="e">
        <f>IF(ISNUMBER(INDEX(Данные!$I$1:$IX$303,Данные!$A159,BR$642)),INDEX(Данные!$I$1:$IX$303,Данные!$A159,BR$642)-Данные!$G159-BR$643+IF($F$12="Использовать поправку",BT497,0),#N/A)</f>
        <v>#N/A</v>
      </c>
      <c r="BS497" s="64" t="e">
        <f>IF(ISNUMBER(INDEX(Данные!$I$1:$IX$303,Данные!$A159,BS$642)),INDEX(Данные!$I$1:$IX$303,Данные!$A159,BS$642)-Данные!$H159-BS$643+IF($F$12="Использовать поправку",BU497,0),#N/A)</f>
        <v>#N/A</v>
      </c>
      <c r="BT497" s="100" t="e">
        <f>INDEX(Данные!$I$1:$IX$303,Данные!$A159,BT$642+8)-INDEX(Данные!$I$1:$IX$303,Данные!$A159,BT$643+8)</f>
        <v>#VALUE!</v>
      </c>
      <c r="BU497" s="101" t="e">
        <f>INDEX(Данные!$I$1:$IX$303,Данные!$A159,BU$642+9)-INDEX(Данные!$I$1:$IX$303,Данные!$A159,BU$643+9)</f>
        <v>#VALUE!</v>
      </c>
    </row>
    <row r="498" spans="7:73" s="88" customFormat="1" x14ac:dyDescent="0.25">
      <c r="G498" s="61">
        <v>78.5</v>
      </c>
      <c r="H498" s="62" t="str">
        <f t="shared" si="854"/>
        <v/>
      </c>
      <c r="I498" s="63" t="e">
        <f>IF(ISNUMBER(INDEX(Данные!$I$1:$IX$303,Данные!$A160,I$642)),INDEX(Данные!$I$1:$IX$303,Данные!$A160,I$642)-Данные!$E160+IF($F$3="Использовать поправку",AL498,0),#N/A)</f>
        <v>#N/A</v>
      </c>
      <c r="J498" s="64" t="e">
        <f>IF(ISNUMBER(INDEX(Данные!$I$1:$IX$303,Данные!$A160,J$642)),INDEX(Данные!$I$1:$IX$303,Данные!$A160,J$642)-Данные!$F160+IF($F$3="Использовать поправку",AM498,0),#N/A)</f>
        <v>#N/A</v>
      </c>
      <c r="K498" s="62" t="str">
        <f t="shared" si="855"/>
        <v/>
      </c>
      <c r="L498" s="63" t="e">
        <f>IF(ISNUMBER(INDEX(Данные!$I$1:$IX$303,Данные!$A160,L$642)),INDEX(Данные!$I$1:$IX$303,Данные!$A160,L$642)-Данные!$E160+IF($F$4="Использовать поправку",AL498,0),#N/A)</f>
        <v>#N/A</v>
      </c>
      <c r="M498" s="64" t="e">
        <f>IF(ISNUMBER(INDEX(Данные!$I$1:$IX$303,Данные!$A160,M$642)),INDEX(Данные!$I$1:$IX$303,Данные!$A160,M$642)-Данные!$F160+IF($F$4="Использовать поправку",AM498,0),#N/A)</f>
        <v>#N/A</v>
      </c>
      <c r="N498" s="62" t="str">
        <f t="shared" si="856"/>
        <v/>
      </c>
      <c r="O498" s="63" t="e">
        <f>IF(ISNUMBER(INDEX(Данные!$I$1:$IX$303,Данные!$A160,O$642)),INDEX(Данные!$I$1:$IX$303,Данные!$A160,O$642)-Данные!$E160+IF($F$5="Использовать поправку",AL498,0),#N/A)</f>
        <v>#N/A</v>
      </c>
      <c r="P498" s="64" t="e">
        <f>IF(ISNUMBER(INDEX(Данные!$I$1:$IX$303,Данные!$A160,P$642)),INDEX(Данные!$I$1:$IX$303,Данные!$A160,P$642)-Данные!$F160+IF($F$5="Использовать поправку",AM498,0),#N/A)</f>
        <v>#N/A</v>
      </c>
      <c r="Q498" s="62" t="str">
        <f t="shared" si="857"/>
        <v/>
      </c>
      <c r="R498" s="63" t="e">
        <f>IF(ISNUMBER(INDEX(Данные!$I$1:$IX$303,Данные!$A160,R$642)),INDEX(Данные!$I$1:$IX$303,Данные!$A160,R$642)-Данные!$E160+IF($F$6="Использовать поправку",AL498,0),#N/A)</f>
        <v>#N/A</v>
      </c>
      <c r="S498" s="64" t="e">
        <f>IF(ISNUMBER(INDEX(Данные!$I$1:$IX$303,Данные!$A160,S$642)),INDEX(Данные!$I$1:$IX$303,Данные!$A160,S$642)-Данные!$F160+IF($F$6="Использовать поправку",AM498,0),#N/A)</f>
        <v>#N/A</v>
      </c>
      <c r="T498" s="62" t="str">
        <f t="shared" si="858"/>
        <v/>
      </c>
      <c r="U498" s="63" t="e">
        <f>IF(ISNUMBER(INDEX(Данные!$I$1:$IX$303,Данные!$A160,U$642)),INDEX(Данные!$I$1:$IX$303,Данные!$A160,U$642)-Данные!$E160+IF($F$7="Использовать поправку",AL498,0),#N/A)</f>
        <v>#N/A</v>
      </c>
      <c r="V498" s="64" t="e">
        <f>IF(ISNUMBER(INDEX(Данные!$I$1:$IX$303,Данные!$A160,V$642)),INDEX(Данные!$I$1:$IX$303,Данные!$A160,V$642)-Данные!$F160+IF($F$7="Использовать поправку",AM498,0),#N/A)</f>
        <v>#N/A</v>
      </c>
      <c r="W498" s="62" t="str">
        <f t="shared" si="859"/>
        <v/>
      </c>
      <c r="X498" s="63" t="e">
        <f>IF(ISNUMBER(INDEX(Данные!$I$1:$IX$303,Данные!$A160,X$642)),INDEX(Данные!$I$1:$IX$303,Данные!$A160,X$642)-Данные!$E160+IF($F$8="Использовать поправку",AL498,0),#N/A)</f>
        <v>#N/A</v>
      </c>
      <c r="Y498" s="64" t="e">
        <f>IF(ISNUMBER(INDEX(Данные!$I$1:$IX$303,Данные!$A160,Y$642)),INDEX(Данные!$I$1:$IX$303,Данные!$A160,Y$642)-Данные!$F160+IF($F$8="Использовать поправку",AM498,0),#N/A)</f>
        <v>#N/A</v>
      </c>
      <c r="Z498" s="62" t="str">
        <f t="shared" si="860"/>
        <v/>
      </c>
      <c r="AA498" s="63" t="e">
        <f>IF(ISNUMBER(INDEX(Данные!$I$1:$IX$303,Данные!$A160,AA$642)),INDEX(Данные!$I$1:$IX$303,Данные!$A160,AA$642)-Данные!$E160+IF($F$9="Использовать поправку",AL498,0),#N/A)</f>
        <v>#N/A</v>
      </c>
      <c r="AB498" s="64" t="e">
        <f>IF(ISNUMBER(INDEX(Данные!$I$1:$IX$303,Данные!$A160,AB$642)),INDEX(Данные!$I$1:$IX$303,Данные!$A160,AB$642)-Данные!$F160+IF($F$9="Использовать поправку",AM498,0),#N/A)</f>
        <v>#N/A</v>
      </c>
      <c r="AC498" s="62" t="str">
        <f t="shared" si="861"/>
        <v/>
      </c>
      <c r="AD498" s="63" t="e">
        <f>IF(ISNUMBER(INDEX(Данные!$I$1:$IX$303,Данные!$A160,AD$642)),INDEX(Данные!$I$1:$IX$303,Данные!$A160,AD$642)-Данные!$E160+IF($F$10="Использовать поправку",AL498,0),#N/A)</f>
        <v>#N/A</v>
      </c>
      <c r="AE498" s="64" t="e">
        <f>IF(ISNUMBER(INDEX(Данные!$I$1:$IX$303,Данные!$A160,AE$642)),INDEX(Данные!$I$1:$IX$303,Данные!$A160,AE$642)-Данные!$F160+IF($F$10="Использовать поправку",AM498,0),#N/A)</f>
        <v>#N/A</v>
      </c>
      <c r="AF498" s="62" t="str">
        <f t="shared" si="862"/>
        <v/>
      </c>
      <c r="AG498" s="63" t="e">
        <f>IF(ISNUMBER(INDEX(Данные!$I$1:$IX$303,Данные!$A160,AG$642)),INDEX(Данные!$I$1:$IX$303,Данные!$A160,AG$642)-Данные!$E160+IF($F$11="Использовать поправку",AL498,0),#N/A)</f>
        <v>#N/A</v>
      </c>
      <c r="AH498" s="64" t="e">
        <f>IF(ISNUMBER(INDEX(Данные!$I$1:$IX$303,Данные!$A160,AH$642)),INDEX(Данные!$I$1:$IX$303,Данные!$A160,AH$642)-Данные!$F160+IF($F$11="Использовать поправку",AM498,0),#N/A)</f>
        <v>#N/A</v>
      </c>
      <c r="AI498" s="62" t="str">
        <f t="shared" si="863"/>
        <v/>
      </c>
      <c r="AJ498" s="63" t="e">
        <f>IF(ISNUMBER(INDEX(Данные!$I$1:$IX$303,Данные!$A160,AJ$642)),INDEX(Данные!$I$1:$IX$303,Данные!$A160,AJ$642)-Данные!$E160+IF($F$12="Использовать поправку",AL498,0),#N/A)</f>
        <v>#N/A</v>
      </c>
      <c r="AK498" s="96" t="e">
        <f>IF(ISNUMBER(INDEX(Данные!$I$1:$IX$303,Данные!$A160,AK$642)),INDEX(Данные!$I$1:$IX$303,Данные!$A160,AK$642)-Данные!$F160+IF($F$12="Использовать поправку",AM498,0),#N/A)</f>
        <v>#N/A</v>
      </c>
      <c r="AL498" s="100" t="e">
        <f>INDEX(Данные!$I$1:$IX$303,Данные!$A160,AL$642+4)-INDEX(Данные!$I$1:$IX$303,Данные!$A160,AL$643+4)</f>
        <v>#VALUE!</v>
      </c>
      <c r="AM498" s="101" t="e">
        <f>INDEX(Данные!$I$1:$IX$303,Данные!$A160,AM$642+5)-INDEX(Данные!$I$1:$IX$303,Данные!$A160,AM$643+5)</f>
        <v>#VALUE!</v>
      </c>
      <c r="AO498" s="61">
        <v>78.5</v>
      </c>
      <c r="AP498" s="62" t="str">
        <f t="shared" si="844"/>
        <v/>
      </c>
      <c r="AQ498" s="63" t="e">
        <f>IF(ISNUMBER(INDEX(Данные!$I$1:$IX$303,Данные!$A160,AQ$642)),INDEX(Данные!$I$1:$IX$303,Данные!$A160,AQ$642)-Данные!$G160-AQ$643+IF($F$3="Использовать поправку",BT498,0),#N/A)</f>
        <v>#N/A</v>
      </c>
      <c r="AR498" s="64" t="e">
        <f>IF(ISNUMBER(INDEX(Данные!$I$1:$IX$303,Данные!$A160,AR$642)),INDEX(Данные!$I$1:$IX$303,Данные!$A160,AR$642)-Данные!$H160-AR$643+IF($F$3="Использовать поправку",BU498,0),#N/A)</f>
        <v>#N/A</v>
      </c>
      <c r="AS498" s="62" t="str">
        <f t="shared" si="845"/>
        <v/>
      </c>
      <c r="AT498" s="63" t="e">
        <f>IF(ISNUMBER(INDEX(Данные!$I$1:$IX$303,Данные!$A160,AT$642)),INDEX(Данные!$I$1:$IX$303,Данные!$A160,AT$642)-Данные!$G160-AT$643+IF($F$4="Использовать поправку",BT498,0),#N/A)</f>
        <v>#N/A</v>
      </c>
      <c r="AU498" s="64" t="e">
        <f>IF(ISNUMBER(INDEX(Данные!$I$1:$IX$303,Данные!$A160,AU$642)),INDEX(Данные!$I$1:$IX$303,Данные!$A160,AU$642)-Данные!$H160-AU$643+IF($F$4="Использовать поправку",BU498,0),#N/A)</f>
        <v>#N/A</v>
      </c>
      <c r="AV498" s="62" t="str">
        <f t="shared" si="846"/>
        <v/>
      </c>
      <c r="AW498" s="63" t="e">
        <f>IF(ISNUMBER(INDEX(Данные!$I$1:$IX$303,Данные!$A160,AW$642)),INDEX(Данные!$I$1:$IX$303,Данные!$A160,AW$642)-Данные!$G160-AW$643+IF($F$5="Использовать поправку",BT498,0),#N/A)</f>
        <v>#N/A</v>
      </c>
      <c r="AX498" s="64" t="e">
        <f>IF(ISNUMBER(INDEX(Данные!$I$1:$IX$303,Данные!$A160,AX$642)),INDEX(Данные!$I$1:$IX$303,Данные!$A160,AX$642)-Данные!$H160-AX$643+IF($F$5="Использовать поправку",BU498,0),#N/A)</f>
        <v>#N/A</v>
      </c>
      <c r="AY498" s="62" t="str">
        <f t="shared" si="847"/>
        <v/>
      </c>
      <c r="AZ498" s="63" t="e">
        <f>IF(ISNUMBER(INDEX(Данные!$I$1:$IX$303,Данные!$A160,AZ$642)),INDEX(Данные!$I$1:$IX$303,Данные!$A160,AZ$642)-Данные!$G160-AZ$643+IF($F$6="Использовать поправку",BT498,0),#N/A)</f>
        <v>#N/A</v>
      </c>
      <c r="BA498" s="64" t="e">
        <f>IF(ISNUMBER(INDEX(Данные!$I$1:$IX$303,Данные!$A160,BA$642)),INDEX(Данные!$I$1:$IX$303,Данные!$A160,BA$642)-Данные!$H160-BA$643+IF($F$6="Использовать поправку",BU498,0),#N/A)</f>
        <v>#N/A</v>
      </c>
      <c r="BB498" s="62" t="str">
        <f t="shared" si="848"/>
        <v/>
      </c>
      <c r="BC498" s="63" t="e">
        <f>IF(ISNUMBER(INDEX(Данные!$I$1:$IX$303,Данные!$A160,BC$642)),INDEX(Данные!$I$1:$IX$303,Данные!$A160,BC$642)-Данные!$G160-BC$643+IF($F$7="Использовать поправку",BT498,0),#N/A)</f>
        <v>#N/A</v>
      </c>
      <c r="BD498" s="64" t="e">
        <f>IF(ISNUMBER(INDEX(Данные!$I$1:$IX$303,Данные!$A160,BD$642)),INDEX(Данные!$I$1:$IX$303,Данные!$A160,BD$642)-Данные!$H160-BD$643+IF($F$7="Использовать поправку",BU498,0),#N/A)</f>
        <v>#N/A</v>
      </c>
      <c r="BE498" s="62" t="str">
        <f t="shared" si="849"/>
        <v/>
      </c>
      <c r="BF498" s="63" t="e">
        <f>IF(ISNUMBER(INDEX(Данные!$I$1:$IX$303,Данные!$A160,BF$642)),INDEX(Данные!$I$1:$IX$303,Данные!$A160,BF$642)-Данные!$G160-BF$643+IF($F$8="Использовать поправку",BT498,0),#N/A)</f>
        <v>#N/A</v>
      </c>
      <c r="BG498" s="64" t="e">
        <f>IF(ISNUMBER(INDEX(Данные!$I$1:$IX$303,Данные!$A160,BG$642)),INDEX(Данные!$I$1:$IX$303,Данные!$A160,BG$642)-Данные!$H160-BG$643+IF($F$8="Использовать поправку",BU498,0),#N/A)</f>
        <v>#N/A</v>
      </c>
      <c r="BH498" s="62" t="str">
        <f t="shared" si="850"/>
        <v/>
      </c>
      <c r="BI498" s="63" t="e">
        <f>IF(ISNUMBER(INDEX(Данные!$I$1:$IX$303,Данные!$A160,BI$642)),INDEX(Данные!$I$1:$IX$303,Данные!$A160,BI$642)-Данные!$G160-BI$643+IF($F$9="Использовать поправку",BT498,0),#N/A)</f>
        <v>#N/A</v>
      </c>
      <c r="BJ498" s="64" t="e">
        <f>IF(ISNUMBER(INDEX(Данные!$I$1:$IX$303,Данные!$A160,BJ$642)),INDEX(Данные!$I$1:$IX$303,Данные!$A160,BJ$642)-Данные!$H160-BJ$643+IF($F$9="Использовать поправку",BU498,0),#N/A)</f>
        <v>#N/A</v>
      </c>
      <c r="BK498" s="62" t="str">
        <f t="shared" si="851"/>
        <v/>
      </c>
      <c r="BL498" s="63" t="e">
        <f>IF(ISNUMBER(INDEX(Данные!$I$1:$IX$303,Данные!$A160,BL$642)),INDEX(Данные!$I$1:$IX$303,Данные!$A160,BL$642)-Данные!$G160-BL$643+IF($F$10="Использовать поправку",BT498,0),#N/A)</f>
        <v>#N/A</v>
      </c>
      <c r="BM498" s="64" t="e">
        <f>IF(ISNUMBER(INDEX(Данные!$I$1:$IX$303,Данные!$A160,BM$642)),INDEX(Данные!$I$1:$IX$303,Данные!$A160,BM$642)-Данные!$H160-BM$643+IF($F$10="Использовать поправку",BU498,0),#N/A)</f>
        <v>#N/A</v>
      </c>
      <c r="BN498" s="62" t="str">
        <f t="shared" si="852"/>
        <v/>
      </c>
      <c r="BO498" s="63" t="e">
        <f>IF(ISNUMBER(INDEX(Данные!$I$1:$IX$303,Данные!$A160,BO$642)),INDEX(Данные!$I$1:$IX$303,Данные!$A160,BO$642)-Данные!$G160-BO$643+IF($F$11="Использовать поправку",BT498,0),#N/A)</f>
        <v>#N/A</v>
      </c>
      <c r="BP498" s="64" t="e">
        <f>IF(ISNUMBER(INDEX(Данные!$I$1:$IX$303,Данные!$A160,BP$642)),INDEX(Данные!$I$1:$IX$303,Данные!$A160,BP$642)-Данные!$H160-BP$643+IF($F$11="Использовать поправку",BU498,0),#N/A)</f>
        <v>#N/A</v>
      </c>
      <c r="BQ498" s="62" t="str">
        <f t="shared" si="853"/>
        <v/>
      </c>
      <c r="BR498" s="63" t="e">
        <f>IF(ISNUMBER(INDEX(Данные!$I$1:$IX$303,Данные!$A160,BR$642)),INDEX(Данные!$I$1:$IX$303,Данные!$A160,BR$642)-Данные!$G160-BR$643+IF($F$12="Использовать поправку",BT498,0),#N/A)</f>
        <v>#N/A</v>
      </c>
      <c r="BS498" s="64" t="e">
        <f>IF(ISNUMBER(INDEX(Данные!$I$1:$IX$303,Данные!$A160,BS$642)),INDEX(Данные!$I$1:$IX$303,Данные!$A160,BS$642)-Данные!$H160-BS$643+IF($F$12="Использовать поправку",BU498,0),#N/A)</f>
        <v>#N/A</v>
      </c>
      <c r="BT498" s="100" t="e">
        <f>INDEX(Данные!$I$1:$IX$303,Данные!$A160,BT$642+8)-INDEX(Данные!$I$1:$IX$303,Данные!$A160,BT$643+8)</f>
        <v>#VALUE!</v>
      </c>
      <c r="BU498" s="101" t="e">
        <f>INDEX(Данные!$I$1:$IX$303,Данные!$A160,BU$642+9)-INDEX(Данные!$I$1:$IX$303,Данные!$A160,BU$643+9)</f>
        <v>#VALUE!</v>
      </c>
    </row>
    <row r="499" spans="7:73" s="88" customFormat="1" x14ac:dyDescent="0.25">
      <c r="G499" s="61">
        <v>79</v>
      </c>
      <c r="H499" s="62" t="str">
        <f t="shared" si="854"/>
        <v/>
      </c>
      <c r="I499" s="63" t="e">
        <f>IF(ISNUMBER(INDEX(Данные!$I$1:$IX$303,Данные!$A161,I$642)),INDEX(Данные!$I$1:$IX$303,Данные!$A161,I$642)-Данные!$E161+IF($F$3="Использовать поправку",AL499,0),#N/A)</f>
        <v>#N/A</v>
      </c>
      <c r="J499" s="64" t="e">
        <f>IF(ISNUMBER(INDEX(Данные!$I$1:$IX$303,Данные!$A161,J$642)),INDEX(Данные!$I$1:$IX$303,Данные!$A161,J$642)-Данные!$F161+IF($F$3="Использовать поправку",AM499,0),#N/A)</f>
        <v>#N/A</v>
      </c>
      <c r="K499" s="62" t="str">
        <f t="shared" si="855"/>
        <v/>
      </c>
      <c r="L499" s="63" t="e">
        <f>IF(ISNUMBER(INDEX(Данные!$I$1:$IX$303,Данные!$A161,L$642)),INDEX(Данные!$I$1:$IX$303,Данные!$A161,L$642)-Данные!$E161+IF($F$4="Использовать поправку",AL499,0),#N/A)</f>
        <v>#N/A</v>
      </c>
      <c r="M499" s="64" t="e">
        <f>IF(ISNUMBER(INDEX(Данные!$I$1:$IX$303,Данные!$A161,M$642)),INDEX(Данные!$I$1:$IX$303,Данные!$A161,M$642)-Данные!$F161+IF($F$4="Использовать поправку",AM499,0),#N/A)</f>
        <v>#N/A</v>
      </c>
      <c r="N499" s="62" t="str">
        <f t="shared" si="856"/>
        <v/>
      </c>
      <c r="O499" s="63" t="e">
        <f>IF(ISNUMBER(INDEX(Данные!$I$1:$IX$303,Данные!$A161,O$642)),INDEX(Данные!$I$1:$IX$303,Данные!$A161,O$642)-Данные!$E161+IF($F$5="Использовать поправку",AL499,0),#N/A)</f>
        <v>#N/A</v>
      </c>
      <c r="P499" s="64" t="e">
        <f>IF(ISNUMBER(INDEX(Данные!$I$1:$IX$303,Данные!$A161,P$642)),INDEX(Данные!$I$1:$IX$303,Данные!$A161,P$642)-Данные!$F161+IF($F$5="Использовать поправку",AM499,0),#N/A)</f>
        <v>#N/A</v>
      </c>
      <c r="Q499" s="62" t="str">
        <f t="shared" si="857"/>
        <v/>
      </c>
      <c r="R499" s="63" t="e">
        <f>IF(ISNUMBER(INDEX(Данные!$I$1:$IX$303,Данные!$A161,R$642)),INDEX(Данные!$I$1:$IX$303,Данные!$A161,R$642)-Данные!$E161+IF($F$6="Использовать поправку",AL499,0),#N/A)</f>
        <v>#N/A</v>
      </c>
      <c r="S499" s="64" t="e">
        <f>IF(ISNUMBER(INDEX(Данные!$I$1:$IX$303,Данные!$A161,S$642)),INDEX(Данные!$I$1:$IX$303,Данные!$A161,S$642)-Данные!$F161+IF($F$6="Использовать поправку",AM499,0),#N/A)</f>
        <v>#N/A</v>
      </c>
      <c r="T499" s="62" t="str">
        <f t="shared" si="858"/>
        <v/>
      </c>
      <c r="U499" s="63" t="e">
        <f>IF(ISNUMBER(INDEX(Данные!$I$1:$IX$303,Данные!$A161,U$642)),INDEX(Данные!$I$1:$IX$303,Данные!$A161,U$642)-Данные!$E161+IF($F$7="Использовать поправку",AL499,0),#N/A)</f>
        <v>#N/A</v>
      </c>
      <c r="V499" s="64" t="e">
        <f>IF(ISNUMBER(INDEX(Данные!$I$1:$IX$303,Данные!$A161,V$642)),INDEX(Данные!$I$1:$IX$303,Данные!$A161,V$642)-Данные!$F161+IF($F$7="Использовать поправку",AM499,0),#N/A)</f>
        <v>#N/A</v>
      </c>
      <c r="W499" s="62" t="str">
        <f t="shared" si="859"/>
        <v/>
      </c>
      <c r="X499" s="63" t="e">
        <f>IF(ISNUMBER(INDEX(Данные!$I$1:$IX$303,Данные!$A161,X$642)),INDEX(Данные!$I$1:$IX$303,Данные!$A161,X$642)-Данные!$E161+IF($F$8="Использовать поправку",AL499,0),#N/A)</f>
        <v>#N/A</v>
      </c>
      <c r="Y499" s="64" t="e">
        <f>IF(ISNUMBER(INDEX(Данные!$I$1:$IX$303,Данные!$A161,Y$642)),INDEX(Данные!$I$1:$IX$303,Данные!$A161,Y$642)-Данные!$F161+IF($F$8="Использовать поправку",AM499,0),#N/A)</f>
        <v>#N/A</v>
      </c>
      <c r="Z499" s="62" t="str">
        <f t="shared" si="860"/>
        <v/>
      </c>
      <c r="AA499" s="63" t="e">
        <f>IF(ISNUMBER(INDEX(Данные!$I$1:$IX$303,Данные!$A161,AA$642)),INDEX(Данные!$I$1:$IX$303,Данные!$A161,AA$642)-Данные!$E161+IF($F$9="Использовать поправку",AL499,0),#N/A)</f>
        <v>#N/A</v>
      </c>
      <c r="AB499" s="64" t="e">
        <f>IF(ISNUMBER(INDEX(Данные!$I$1:$IX$303,Данные!$A161,AB$642)),INDEX(Данные!$I$1:$IX$303,Данные!$A161,AB$642)-Данные!$F161+IF($F$9="Использовать поправку",AM499,0),#N/A)</f>
        <v>#N/A</v>
      </c>
      <c r="AC499" s="62" t="str">
        <f t="shared" si="861"/>
        <v/>
      </c>
      <c r="AD499" s="63" t="e">
        <f>IF(ISNUMBER(INDEX(Данные!$I$1:$IX$303,Данные!$A161,AD$642)),INDEX(Данные!$I$1:$IX$303,Данные!$A161,AD$642)-Данные!$E161+IF($F$10="Использовать поправку",AL499,0),#N/A)</f>
        <v>#N/A</v>
      </c>
      <c r="AE499" s="64" t="e">
        <f>IF(ISNUMBER(INDEX(Данные!$I$1:$IX$303,Данные!$A161,AE$642)),INDEX(Данные!$I$1:$IX$303,Данные!$A161,AE$642)-Данные!$F161+IF($F$10="Использовать поправку",AM499,0),#N/A)</f>
        <v>#N/A</v>
      </c>
      <c r="AF499" s="62" t="str">
        <f t="shared" si="862"/>
        <v/>
      </c>
      <c r="AG499" s="63" t="e">
        <f>IF(ISNUMBER(INDEX(Данные!$I$1:$IX$303,Данные!$A161,AG$642)),INDEX(Данные!$I$1:$IX$303,Данные!$A161,AG$642)-Данные!$E161+IF($F$11="Использовать поправку",AL499,0),#N/A)</f>
        <v>#N/A</v>
      </c>
      <c r="AH499" s="64" t="e">
        <f>IF(ISNUMBER(INDEX(Данные!$I$1:$IX$303,Данные!$A161,AH$642)),INDEX(Данные!$I$1:$IX$303,Данные!$A161,AH$642)-Данные!$F161+IF($F$11="Использовать поправку",AM499,0),#N/A)</f>
        <v>#N/A</v>
      </c>
      <c r="AI499" s="62" t="str">
        <f t="shared" si="863"/>
        <v/>
      </c>
      <c r="AJ499" s="63" t="e">
        <f>IF(ISNUMBER(INDEX(Данные!$I$1:$IX$303,Данные!$A161,AJ$642)),INDEX(Данные!$I$1:$IX$303,Данные!$A161,AJ$642)-Данные!$E161+IF($F$12="Использовать поправку",AL499,0),#N/A)</f>
        <v>#N/A</v>
      </c>
      <c r="AK499" s="96" t="e">
        <f>IF(ISNUMBER(INDEX(Данные!$I$1:$IX$303,Данные!$A161,AK$642)),INDEX(Данные!$I$1:$IX$303,Данные!$A161,AK$642)-Данные!$F161+IF($F$12="Использовать поправку",AM499,0),#N/A)</f>
        <v>#N/A</v>
      </c>
      <c r="AL499" s="100" t="e">
        <f>INDEX(Данные!$I$1:$IX$303,Данные!$A161,AL$642+4)-INDEX(Данные!$I$1:$IX$303,Данные!$A161,AL$643+4)</f>
        <v>#VALUE!</v>
      </c>
      <c r="AM499" s="101" t="e">
        <f>INDEX(Данные!$I$1:$IX$303,Данные!$A161,AM$642+5)-INDEX(Данные!$I$1:$IX$303,Данные!$A161,AM$643+5)</f>
        <v>#VALUE!</v>
      </c>
      <c r="AO499" s="61">
        <v>79</v>
      </c>
      <c r="AP499" s="62" t="str">
        <f t="shared" si="844"/>
        <v/>
      </c>
      <c r="AQ499" s="63" t="e">
        <f>IF(ISNUMBER(INDEX(Данные!$I$1:$IX$303,Данные!$A161,AQ$642)),INDEX(Данные!$I$1:$IX$303,Данные!$A161,AQ$642)-Данные!$G161-AQ$643+IF($F$3="Использовать поправку",BT499,0),#N/A)</f>
        <v>#N/A</v>
      </c>
      <c r="AR499" s="64" t="e">
        <f>IF(ISNUMBER(INDEX(Данные!$I$1:$IX$303,Данные!$A161,AR$642)),INDEX(Данные!$I$1:$IX$303,Данные!$A161,AR$642)-Данные!$H161-AR$643+IF($F$3="Использовать поправку",BU499,0),#N/A)</f>
        <v>#N/A</v>
      </c>
      <c r="AS499" s="62" t="str">
        <f t="shared" si="845"/>
        <v/>
      </c>
      <c r="AT499" s="63" t="e">
        <f>IF(ISNUMBER(INDEX(Данные!$I$1:$IX$303,Данные!$A161,AT$642)),INDEX(Данные!$I$1:$IX$303,Данные!$A161,AT$642)-Данные!$G161-AT$643+IF($F$4="Использовать поправку",BT499,0),#N/A)</f>
        <v>#N/A</v>
      </c>
      <c r="AU499" s="64" t="e">
        <f>IF(ISNUMBER(INDEX(Данные!$I$1:$IX$303,Данные!$A161,AU$642)),INDEX(Данные!$I$1:$IX$303,Данные!$A161,AU$642)-Данные!$H161-AU$643+IF($F$4="Использовать поправку",BU499,0),#N/A)</f>
        <v>#N/A</v>
      </c>
      <c r="AV499" s="62" t="str">
        <f t="shared" si="846"/>
        <v/>
      </c>
      <c r="AW499" s="63" t="e">
        <f>IF(ISNUMBER(INDEX(Данные!$I$1:$IX$303,Данные!$A161,AW$642)),INDEX(Данные!$I$1:$IX$303,Данные!$A161,AW$642)-Данные!$G161-AW$643+IF($F$5="Использовать поправку",BT499,0),#N/A)</f>
        <v>#N/A</v>
      </c>
      <c r="AX499" s="64" t="e">
        <f>IF(ISNUMBER(INDEX(Данные!$I$1:$IX$303,Данные!$A161,AX$642)),INDEX(Данные!$I$1:$IX$303,Данные!$A161,AX$642)-Данные!$H161-AX$643+IF($F$5="Использовать поправку",BU499,0),#N/A)</f>
        <v>#N/A</v>
      </c>
      <c r="AY499" s="62" t="str">
        <f t="shared" si="847"/>
        <v/>
      </c>
      <c r="AZ499" s="63" t="e">
        <f>IF(ISNUMBER(INDEX(Данные!$I$1:$IX$303,Данные!$A161,AZ$642)),INDEX(Данные!$I$1:$IX$303,Данные!$A161,AZ$642)-Данные!$G161-AZ$643+IF($F$6="Использовать поправку",BT499,0),#N/A)</f>
        <v>#N/A</v>
      </c>
      <c r="BA499" s="64" t="e">
        <f>IF(ISNUMBER(INDEX(Данные!$I$1:$IX$303,Данные!$A161,BA$642)),INDEX(Данные!$I$1:$IX$303,Данные!$A161,BA$642)-Данные!$H161-BA$643+IF($F$6="Использовать поправку",BU499,0),#N/A)</f>
        <v>#N/A</v>
      </c>
      <c r="BB499" s="62" t="str">
        <f t="shared" si="848"/>
        <v/>
      </c>
      <c r="BC499" s="63" t="e">
        <f>IF(ISNUMBER(INDEX(Данные!$I$1:$IX$303,Данные!$A161,BC$642)),INDEX(Данные!$I$1:$IX$303,Данные!$A161,BC$642)-Данные!$G161-BC$643+IF($F$7="Использовать поправку",BT499,0),#N/A)</f>
        <v>#N/A</v>
      </c>
      <c r="BD499" s="64" t="e">
        <f>IF(ISNUMBER(INDEX(Данные!$I$1:$IX$303,Данные!$A161,BD$642)),INDEX(Данные!$I$1:$IX$303,Данные!$A161,BD$642)-Данные!$H161-BD$643+IF($F$7="Использовать поправку",BU499,0),#N/A)</f>
        <v>#N/A</v>
      </c>
      <c r="BE499" s="62" t="str">
        <f t="shared" si="849"/>
        <v/>
      </c>
      <c r="BF499" s="63" t="e">
        <f>IF(ISNUMBER(INDEX(Данные!$I$1:$IX$303,Данные!$A161,BF$642)),INDEX(Данные!$I$1:$IX$303,Данные!$A161,BF$642)-Данные!$G161-BF$643+IF($F$8="Использовать поправку",BT499,0),#N/A)</f>
        <v>#N/A</v>
      </c>
      <c r="BG499" s="64" t="e">
        <f>IF(ISNUMBER(INDEX(Данные!$I$1:$IX$303,Данные!$A161,BG$642)),INDEX(Данные!$I$1:$IX$303,Данные!$A161,BG$642)-Данные!$H161-BG$643+IF($F$8="Использовать поправку",BU499,0),#N/A)</f>
        <v>#N/A</v>
      </c>
      <c r="BH499" s="62" t="str">
        <f t="shared" si="850"/>
        <v/>
      </c>
      <c r="BI499" s="63" t="e">
        <f>IF(ISNUMBER(INDEX(Данные!$I$1:$IX$303,Данные!$A161,BI$642)),INDEX(Данные!$I$1:$IX$303,Данные!$A161,BI$642)-Данные!$G161-BI$643+IF($F$9="Использовать поправку",BT499,0),#N/A)</f>
        <v>#N/A</v>
      </c>
      <c r="BJ499" s="64" t="e">
        <f>IF(ISNUMBER(INDEX(Данные!$I$1:$IX$303,Данные!$A161,BJ$642)),INDEX(Данные!$I$1:$IX$303,Данные!$A161,BJ$642)-Данные!$H161-BJ$643+IF($F$9="Использовать поправку",BU499,0),#N/A)</f>
        <v>#N/A</v>
      </c>
      <c r="BK499" s="62" t="str">
        <f t="shared" si="851"/>
        <v/>
      </c>
      <c r="BL499" s="63" t="e">
        <f>IF(ISNUMBER(INDEX(Данные!$I$1:$IX$303,Данные!$A161,BL$642)),INDEX(Данные!$I$1:$IX$303,Данные!$A161,BL$642)-Данные!$G161-BL$643+IF($F$10="Использовать поправку",BT499,0),#N/A)</f>
        <v>#N/A</v>
      </c>
      <c r="BM499" s="64" t="e">
        <f>IF(ISNUMBER(INDEX(Данные!$I$1:$IX$303,Данные!$A161,BM$642)),INDEX(Данные!$I$1:$IX$303,Данные!$A161,BM$642)-Данные!$H161-BM$643+IF($F$10="Использовать поправку",BU499,0),#N/A)</f>
        <v>#N/A</v>
      </c>
      <c r="BN499" s="62" t="str">
        <f t="shared" si="852"/>
        <v/>
      </c>
      <c r="BO499" s="63" t="e">
        <f>IF(ISNUMBER(INDEX(Данные!$I$1:$IX$303,Данные!$A161,BO$642)),INDEX(Данные!$I$1:$IX$303,Данные!$A161,BO$642)-Данные!$G161-BO$643+IF($F$11="Использовать поправку",BT499,0),#N/A)</f>
        <v>#N/A</v>
      </c>
      <c r="BP499" s="64" t="e">
        <f>IF(ISNUMBER(INDEX(Данные!$I$1:$IX$303,Данные!$A161,BP$642)),INDEX(Данные!$I$1:$IX$303,Данные!$A161,BP$642)-Данные!$H161-BP$643+IF($F$11="Использовать поправку",BU499,0),#N/A)</f>
        <v>#N/A</v>
      </c>
      <c r="BQ499" s="62" t="str">
        <f t="shared" si="853"/>
        <v/>
      </c>
      <c r="BR499" s="63" t="e">
        <f>IF(ISNUMBER(INDEX(Данные!$I$1:$IX$303,Данные!$A161,BR$642)),INDEX(Данные!$I$1:$IX$303,Данные!$A161,BR$642)-Данные!$G161-BR$643+IF($F$12="Использовать поправку",BT499,0),#N/A)</f>
        <v>#N/A</v>
      </c>
      <c r="BS499" s="64" t="e">
        <f>IF(ISNUMBER(INDEX(Данные!$I$1:$IX$303,Данные!$A161,BS$642)),INDEX(Данные!$I$1:$IX$303,Данные!$A161,BS$642)-Данные!$H161-BS$643+IF($F$12="Использовать поправку",BU499,0),#N/A)</f>
        <v>#N/A</v>
      </c>
      <c r="BT499" s="100" t="e">
        <f>INDEX(Данные!$I$1:$IX$303,Данные!$A161,BT$642+8)-INDEX(Данные!$I$1:$IX$303,Данные!$A161,BT$643+8)</f>
        <v>#VALUE!</v>
      </c>
      <c r="BU499" s="101" t="e">
        <f>INDEX(Данные!$I$1:$IX$303,Данные!$A161,BU$642+9)-INDEX(Данные!$I$1:$IX$303,Данные!$A161,BU$643+9)</f>
        <v>#VALUE!</v>
      </c>
    </row>
    <row r="500" spans="7:73" s="88" customFormat="1" x14ac:dyDescent="0.25">
      <c r="G500" s="61">
        <v>79.5</v>
      </c>
      <c r="H500" s="62" t="str">
        <f t="shared" si="854"/>
        <v/>
      </c>
      <c r="I500" s="63" t="e">
        <f>IF(ISNUMBER(INDEX(Данные!$I$1:$IX$303,Данные!$A162,I$642)),INDEX(Данные!$I$1:$IX$303,Данные!$A162,I$642)-Данные!$E162+IF($F$3="Использовать поправку",AL500,0),#N/A)</f>
        <v>#N/A</v>
      </c>
      <c r="J500" s="64" t="e">
        <f>IF(ISNUMBER(INDEX(Данные!$I$1:$IX$303,Данные!$A162,J$642)),INDEX(Данные!$I$1:$IX$303,Данные!$A162,J$642)-Данные!$F162+IF($F$3="Использовать поправку",AM500,0),#N/A)</f>
        <v>#N/A</v>
      </c>
      <c r="K500" s="62" t="str">
        <f t="shared" si="855"/>
        <v/>
      </c>
      <c r="L500" s="63" t="e">
        <f>IF(ISNUMBER(INDEX(Данные!$I$1:$IX$303,Данные!$A162,L$642)),INDEX(Данные!$I$1:$IX$303,Данные!$A162,L$642)-Данные!$E162+IF($F$4="Использовать поправку",AL500,0),#N/A)</f>
        <v>#N/A</v>
      </c>
      <c r="M500" s="64" t="e">
        <f>IF(ISNUMBER(INDEX(Данные!$I$1:$IX$303,Данные!$A162,M$642)),INDEX(Данные!$I$1:$IX$303,Данные!$A162,M$642)-Данные!$F162+IF($F$4="Использовать поправку",AM500,0),#N/A)</f>
        <v>#N/A</v>
      </c>
      <c r="N500" s="62" t="str">
        <f t="shared" si="856"/>
        <v/>
      </c>
      <c r="O500" s="63" t="e">
        <f>IF(ISNUMBER(INDEX(Данные!$I$1:$IX$303,Данные!$A162,O$642)),INDEX(Данные!$I$1:$IX$303,Данные!$A162,O$642)-Данные!$E162+IF($F$5="Использовать поправку",AL500,0),#N/A)</f>
        <v>#N/A</v>
      </c>
      <c r="P500" s="64" t="e">
        <f>IF(ISNUMBER(INDEX(Данные!$I$1:$IX$303,Данные!$A162,P$642)),INDEX(Данные!$I$1:$IX$303,Данные!$A162,P$642)-Данные!$F162+IF($F$5="Использовать поправку",AM500,0),#N/A)</f>
        <v>#N/A</v>
      </c>
      <c r="Q500" s="62" t="str">
        <f t="shared" si="857"/>
        <v/>
      </c>
      <c r="R500" s="63" t="e">
        <f>IF(ISNUMBER(INDEX(Данные!$I$1:$IX$303,Данные!$A162,R$642)),INDEX(Данные!$I$1:$IX$303,Данные!$A162,R$642)-Данные!$E162+IF($F$6="Использовать поправку",AL500,0),#N/A)</f>
        <v>#N/A</v>
      </c>
      <c r="S500" s="64" t="e">
        <f>IF(ISNUMBER(INDEX(Данные!$I$1:$IX$303,Данные!$A162,S$642)),INDEX(Данные!$I$1:$IX$303,Данные!$A162,S$642)-Данные!$F162+IF($F$6="Использовать поправку",AM500,0),#N/A)</f>
        <v>#N/A</v>
      </c>
      <c r="T500" s="62" t="str">
        <f t="shared" si="858"/>
        <v/>
      </c>
      <c r="U500" s="63" t="e">
        <f>IF(ISNUMBER(INDEX(Данные!$I$1:$IX$303,Данные!$A162,U$642)),INDEX(Данные!$I$1:$IX$303,Данные!$A162,U$642)-Данные!$E162+IF($F$7="Использовать поправку",AL500,0),#N/A)</f>
        <v>#N/A</v>
      </c>
      <c r="V500" s="64" t="e">
        <f>IF(ISNUMBER(INDEX(Данные!$I$1:$IX$303,Данные!$A162,V$642)),INDEX(Данные!$I$1:$IX$303,Данные!$A162,V$642)-Данные!$F162+IF($F$7="Использовать поправку",AM500,0),#N/A)</f>
        <v>#N/A</v>
      </c>
      <c r="W500" s="62" t="str">
        <f t="shared" si="859"/>
        <v/>
      </c>
      <c r="X500" s="63" t="e">
        <f>IF(ISNUMBER(INDEX(Данные!$I$1:$IX$303,Данные!$A162,X$642)),INDEX(Данные!$I$1:$IX$303,Данные!$A162,X$642)-Данные!$E162+IF($F$8="Использовать поправку",AL500,0),#N/A)</f>
        <v>#N/A</v>
      </c>
      <c r="Y500" s="64" t="e">
        <f>IF(ISNUMBER(INDEX(Данные!$I$1:$IX$303,Данные!$A162,Y$642)),INDEX(Данные!$I$1:$IX$303,Данные!$A162,Y$642)-Данные!$F162+IF($F$8="Использовать поправку",AM500,0),#N/A)</f>
        <v>#N/A</v>
      </c>
      <c r="Z500" s="62" t="str">
        <f t="shared" si="860"/>
        <v/>
      </c>
      <c r="AA500" s="63" t="e">
        <f>IF(ISNUMBER(INDEX(Данные!$I$1:$IX$303,Данные!$A162,AA$642)),INDEX(Данные!$I$1:$IX$303,Данные!$A162,AA$642)-Данные!$E162+IF($F$9="Использовать поправку",AL500,0),#N/A)</f>
        <v>#N/A</v>
      </c>
      <c r="AB500" s="64" t="e">
        <f>IF(ISNUMBER(INDEX(Данные!$I$1:$IX$303,Данные!$A162,AB$642)),INDEX(Данные!$I$1:$IX$303,Данные!$A162,AB$642)-Данные!$F162+IF($F$9="Использовать поправку",AM500,0),#N/A)</f>
        <v>#N/A</v>
      </c>
      <c r="AC500" s="62" t="str">
        <f t="shared" si="861"/>
        <v/>
      </c>
      <c r="AD500" s="63" t="e">
        <f>IF(ISNUMBER(INDEX(Данные!$I$1:$IX$303,Данные!$A162,AD$642)),INDEX(Данные!$I$1:$IX$303,Данные!$A162,AD$642)-Данные!$E162+IF($F$10="Использовать поправку",AL500,0),#N/A)</f>
        <v>#N/A</v>
      </c>
      <c r="AE500" s="64" t="e">
        <f>IF(ISNUMBER(INDEX(Данные!$I$1:$IX$303,Данные!$A162,AE$642)),INDEX(Данные!$I$1:$IX$303,Данные!$A162,AE$642)-Данные!$F162+IF($F$10="Использовать поправку",AM500,0),#N/A)</f>
        <v>#N/A</v>
      </c>
      <c r="AF500" s="62" t="str">
        <f t="shared" si="862"/>
        <v/>
      </c>
      <c r="AG500" s="63" t="e">
        <f>IF(ISNUMBER(INDEX(Данные!$I$1:$IX$303,Данные!$A162,AG$642)),INDEX(Данные!$I$1:$IX$303,Данные!$A162,AG$642)-Данные!$E162+IF($F$11="Использовать поправку",AL500,0),#N/A)</f>
        <v>#N/A</v>
      </c>
      <c r="AH500" s="64" t="e">
        <f>IF(ISNUMBER(INDEX(Данные!$I$1:$IX$303,Данные!$A162,AH$642)),INDEX(Данные!$I$1:$IX$303,Данные!$A162,AH$642)-Данные!$F162+IF($F$11="Использовать поправку",AM500,0),#N/A)</f>
        <v>#N/A</v>
      </c>
      <c r="AI500" s="62" t="str">
        <f t="shared" si="863"/>
        <v/>
      </c>
      <c r="AJ500" s="63" t="e">
        <f>IF(ISNUMBER(INDEX(Данные!$I$1:$IX$303,Данные!$A162,AJ$642)),INDEX(Данные!$I$1:$IX$303,Данные!$A162,AJ$642)-Данные!$E162+IF($F$12="Использовать поправку",AL500,0),#N/A)</f>
        <v>#N/A</v>
      </c>
      <c r="AK500" s="96" t="e">
        <f>IF(ISNUMBER(INDEX(Данные!$I$1:$IX$303,Данные!$A162,AK$642)),INDEX(Данные!$I$1:$IX$303,Данные!$A162,AK$642)-Данные!$F162+IF($F$12="Использовать поправку",AM500,0),#N/A)</f>
        <v>#N/A</v>
      </c>
      <c r="AL500" s="100" t="e">
        <f>INDEX(Данные!$I$1:$IX$303,Данные!$A162,AL$642+4)-INDEX(Данные!$I$1:$IX$303,Данные!$A162,AL$643+4)</f>
        <v>#VALUE!</v>
      </c>
      <c r="AM500" s="101" t="e">
        <f>INDEX(Данные!$I$1:$IX$303,Данные!$A162,AM$642+5)-INDEX(Данные!$I$1:$IX$303,Данные!$A162,AM$643+5)</f>
        <v>#VALUE!</v>
      </c>
      <c r="AO500" s="61">
        <v>79.5</v>
      </c>
      <c r="AP500" s="62" t="str">
        <f t="shared" si="844"/>
        <v/>
      </c>
      <c r="AQ500" s="63" t="e">
        <f>IF(ISNUMBER(INDEX(Данные!$I$1:$IX$303,Данные!$A162,AQ$642)),INDEX(Данные!$I$1:$IX$303,Данные!$A162,AQ$642)-Данные!$G162-AQ$643+IF($F$3="Использовать поправку",BT500,0),#N/A)</f>
        <v>#N/A</v>
      </c>
      <c r="AR500" s="64" t="e">
        <f>IF(ISNUMBER(INDEX(Данные!$I$1:$IX$303,Данные!$A162,AR$642)),INDEX(Данные!$I$1:$IX$303,Данные!$A162,AR$642)-Данные!$H162-AR$643+IF($F$3="Использовать поправку",BU500,0),#N/A)</f>
        <v>#N/A</v>
      </c>
      <c r="AS500" s="62" t="str">
        <f t="shared" si="845"/>
        <v/>
      </c>
      <c r="AT500" s="63" t="e">
        <f>IF(ISNUMBER(INDEX(Данные!$I$1:$IX$303,Данные!$A162,AT$642)),INDEX(Данные!$I$1:$IX$303,Данные!$A162,AT$642)-Данные!$G162-AT$643+IF($F$4="Использовать поправку",BT500,0),#N/A)</f>
        <v>#N/A</v>
      </c>
      <c r="AU500" s="64" t="e">
        <f>IF(ISNUMBER(INDEX(Данные!$I$1:$IX$303,Данные!$A162,AU$642)),INDEX(Данные!$I$1:$IX$303,Данные!$A162,AU$642)-Данные!$H162-AU$643+IF($F$4="Использовать поправку",BU500,0),#N/A)</f>
        <v>#N/A</v>
      </c>
      <c r="AV500" s="62" t="str">
        <f t="shared" si="846"/>
        <v/>
      </c>
      <c r="AW500" s="63" t="e">
        <f>IF(ISNUMBER(INDEX(Данные!$I$1:$IX$303,Данные!$A162,AW$642)),INDEX(Данные!$I$1:$IX$303,Данные!$A162,AW$642)-Данные!$G162-AW$643+IF($F$5="Использовать поправку",BT500,0),#N/A)</f>
        <v>#N/A</v>
      </c>
      <c r="AX500" s="64" t="e">
        <f>IF(ISNUMBER(INDEX(Данные!$I$1:$IX$303,Данные!$A162,AX$642)),INDEX(Данные!$I$1:$IX$303,Данные!$A162,AX$642)-Данные!$H162-AX$643+IF($F$5="Использовать поправку",BU500,0),#N/A)</f>
        <v>#N/A</v>
      </c>
      <c r="AY500" s="62" t="str">
        <f t="shared" si="847"/>
        <v/>
      </c>
      <c r="AZ500" s="63" t="e">
        <f>IF(ISNUMBER(INDEX(Данные!$I$1:$IX$303,Данные!$A162,AZ$642)),INDEX(Данные!$I$1:$IX$303,Данные!$A162,AZ$642)-Данные!$G162-AZ$643+IF($F$6="Использовать поправку",BT500,0),#N/A)</f>
        <v>#N/A</v>
      </c>
      <c r="BA500" s="64" t="e">
        <f>IF(ISNUMBER(INDEX(Данные!$I$1:$IX$303,Данные!$A162,BA$642)),INDEX(Данные!$I$1:$IX$303,Данные!$A162,BA$642)-Данные!$H162-BA$643+IF($F$6="Использовать поправку",BU500,0),#N/A)</f>
        <v>#N/A</v>
      </c>
      <c r="BB500" s="62" t="str">
        <f t="shared" si="848"/>
        <v/>
      </c>
      <c r="BC500" s="63" t="e">
        <f>IF(ISNUMBER(INDEX(Данные!$I$1:$IX$303,Данные!$A162,BC$642)),INDEX(Данные!$I$1:$IX$303,Данные!$A162,BC$642)-Данные!$G162-BC$643+IF($F$7="Использовать поправку",BT500,0),#N/A)</f>
        <v>#N/A</v>
      </c>
      <c r="BD500" s="64" t="e">
        <f>IF(ISNUMBER(INDEX(Данные!$I$1:$IX$303,Данные!$A162,BD$642)),INDEX(Данные!$I$1:$IX$303,Данные!$A162,BD$642)-Данные!$H162-BD$643+IF($F$7="Использовать поправку",BU500,0),#N/A)</f>
        <v>#N/A</v>
      </c>
      <c r="BE500" s="62" t="str">
        <f t="shared" si="849"/>
        <v/>
      </c>
      <c r="BF500" s="63" t="e">
        <f>IF(ISNUMBER(INDEX(Данные!$I$1:$IX$303,Данные!$A162,BF$642)),INDEX(Данные!$I$1:$IX$303,Данные!$A162,BF$642)-Данные!$G162-BF$643+IF($F$8="Использовать поправку",BT500,0),#N/A)</f>
        <v>#N/A</v>
      </c>
      <c r="BG500" s="64" t="e">
        <f>IF(ISNUMBER(INDEX(Данные!$I$1:$IX$303,Данные!$A162,BG$642)),INDEX(Данные!$I$1:$IX$303,Данные!$A162,BG$642)-Данные!$H162-BG$643+IF($F$8="Использовать поправку",BU500,0),#N/A)</f>
        <v>#N/A</v>
      </c>
      <c r="BH500" s="62" t="str">
        <f t="shared" si="850"/>
        <v/>
      </c>
      <c r="BI500" s="63" t="e">
        <f>IF(ISNUMBER(INDEX(Данные!$I$1:$IX$303,Данные!$A162,BI$642)),INDEX(Данные!$I$1:$IX$303,Данные!$A162,BI$642)-Данные!$G162-BI$643+IF($F$9="Использовать поправку",BT500,0),#N/A)</f>
        <v>#N/A</v>
      </c>
      <c r="BJ500" s="64" t="e">
        <f>IF(ISNUMBER(INDEX(Данные!$I$1:$IX$303,Данные!$A162,BJ$642)),INDEX(Данные!$I$1:$IX$303,Данные!$A162,BJ$642)-Данные!$H162-BJ$643+IF($F$9="Использовать поправку",BU500,0),#N/A)</f>
        <v>#N/A</v>
      </c>
      <c r="BK500" s="62" t="str">
        <f t="shared" si="851"/>
        <v/>
      </c>
      <c r="BL500" s="63" t="e">
        <f>IF(ISNUMBER(INDEX(Данные!$I$1:$IX$303,Данные!$A162,BL$642)),INDEX(Данные!$I$1:$IX$303,Данные!$A162,BL$642)-Данные!$G162-BL$643+IF($F$10="Использовать поправку",BT500,0),#N/A)</f>
        <v>#N/A</v>
      </c>
      <c r="BM500" s="64" t="e">
        <f>IF(ISNUMBER(INDEX(Данные!$I$1:$IX$303,Данные!$A162,BM$642)),INDEX(Данные!$I$1:$IX$303,Данные!$A162,BM$642)-Данные!$H162-BM$643+IF($F$10="Использовать поправку",BU500,0),#N/A)</f>
        <v>#N/A</v>
      </c>
      <c r="BN500" s="62" t="str">
        <f t="shared" si="852"/>
        <v/>
      </c>
      <c r="BO500" s="63" t="e">
        <f>IF(ISNUMBER(INDEX(Данные!$I$1:$IX$303,Данные!$A162,BO$642)),INDEX(Данные!$I$1:$IX$303,Данные!$A162,BO$642)-Данные!$G162-BO$643+IF($F$11="Использовать поправку",BT500,0),#N/A)</f>
        <v>#N/A</v>
      </c>
      <c r="BP500" s="64" t="e">
        <f>IF(ISNUMBER(INDEX(Данные!$I$1:$IX$303,Данные!$A162,BP$642)),INDEX(Данные!$I$1:$IX$303,Данные!$A162,BP$642)-Данные!$H162-BP$643+IF($F$11="Использовать поправку",BU500,0),#N/A)</f>
        <v>#N/A</v>
      </c>
      <c r="BQ500" s="62" t="str">
        <f t="shared" si="853"/>
        <v/>
      </c>
      <c r="BR500" s="63" t="e">
        <f>IF(ISNUMBER(INDEX(Данные!$I$1:$IX$303,Данные!$A162,BR$642)),INDEX(Данные!$I$1:$IX$303,Данные!$A162,BR$642)-Данные!$G162-BR$643+IF($F$12="Использовать поправку",BT500,0),#N/A)</f>
        <v>#N/A</v>
      </c>
      <c r="BS500" s="64" t="e">
        <f>IF(ISNUMBER(INDEX(Данные!$I$1:$IX$303,Данные!$A162,BS$642)),INDEX(Данные!$I$1:$IX$303,Данные!$A162,BS$642)-Данные!$H162-BS$643+IF($F$12="Использовать поправку",BU500,0),#N/A)</f>
        <v>#N/A</v>
      </c>
      <c r="BT500" s="100" t="e">
        <f>INDEX(Данные!$I$1:$IX$303,Данные!$A162,BT$642+8)-INDEX(Данные!$I$1:$IX$303,Данные!$A162,BT$643+8)</f>
        <v>#VALUE!</v>
      </c>
      <c r="BU500" s="101" t="e">
        <f>INDEX(Данные!$I$1:$IX$303,Данные!$A162,BU$642+9)-INDEX(Данные!$I$1:$IX$303,Данные!$A162,BU$643+9)</f>
        <v>#VALUE!</v>
      </c>
    </row>
    <row r="501" spans="7:73" s="88" customFormat="1" x14ac:dyDescent="0.25">
      <c r="G501" s="61">
        <v>80</v>
      </c>
      <c r="H501" s="62" t="str">
        <f t="shared" si="854"/>
        <v/>
      </c>
      <c r="I501" s="63" t="e">
        <f>IF(ISNUMBER(INDEX(Данные!$I$1:$IX$303,Данные!$A163,I$642)),INDEX(Данные!$I$1:$IX$303,Данные!$A163,I$642)-Данные!$E163+IF($F$3="Использовать поправку",AL501,0),#N/A)</f>
        <v>#N/A</v>
      </c>
      <c r="J501" s="64" t="e">
        <f>IF(ISNUMBER(INDEX(Данные!$I$1:$IX$303,Данные!$A163,J$642)),INDEX(Данные!$I$1:$IX$303,Данные!$A163,J$642)-Данные!$F163+IF($F$3="Использовать поправку",AM501,0),#N/A)</f>
        <v>#N/A</v>
      </c>
      <c r="K501" s="62" t="str">
        <f t="shared" si="855"/>
        <v/>
      </c>
      <c r="L501" s="63" t="e">
        <f>IF(ISNUMBER(INDEX(Данные!$I$1:$IX$303,Данные!$A163,L$642)),INDEX(Данные!$I$1:$IX$303,Данные!$A163,L$642)-Данные!$E163+IF($F$4="Использовать поправку",AL501,0),#N/A)</f>
        <v>#N/A</v>
      </c>
      <c r="M501" s="64" t="e">
        <f>IF(ISNUMBER(INDEX(Данные!$I$1:$IX$303,Данные!$A163,M$642)),INDEX(Данные!$I$1:$IX$303,Данные!$A163,M$642)-Данные!$F163+IF($F$4="Использовать поправку",AM501,0),#N/A)</f>
        <v>#N/A</v>
      </c>
      <c r="N501" s="62" t="str">
        <f t="shared" si="856"/>
        <v/>
      </c>
      <c r="O501" s="63" t="e">
        <f>IF(ISNUMBER(INDEX(Данные!$I$1:$IX$303,Данные!$A163,O$642)),INDEX(Данные!$I$1:$IX$303,Данные!$A163,O$642)-Данные!$E163+IF($F$5="Использовать поправку",AL501,0),#N/A)</f>
        <v>#N/A</v>
      </c>
      <c r="P501" s="64" t="e">
        <f>IF(ISNUMBER(INDEX(Данные!$I$1:$IX$303,Данные!$A163,P$642)),INDEX(Данные!$I$1:$IX$303,Данные!$A163,P$642)-Данные!$F163+IF($F$5="Использовать поправку",AM501,0),#N/A)</f>
        <v>#N/A</v>
      </c>
      <c r="Q501" s="62" t="str">
        <f t="shared" si="857"/>
        <v/>
      </c>
      <c r="R501" s="63" t="e">
        <f>IF(ISNUMBER(INDEX(Данные!$I$1:$IX$303,Данные!$A163,R$642)),INDEX(Данные!$I$1:$IX$303,Данные!$A163,R$642)-Данные!$E163+IF($F$6="Использовать поправку",AL501,0),#N/A)</f>
        <v>#N/A</v>
      </c>
      <c r="S501" s="64" t="e">
        <f>IF(ISNUMBER(INDEX(Данные!$I$1:$IX$303,Данные!$A163,S$642)),INDEX(Данные!$I$1:$IX$303,Данные!$A163,S$642)-Данные!$F163+IF($F$6="Использовать поправку",AM501,0),#N/A)</f>
        <v>#N/A</v>
      </c>
      <c r="T501" s="62" t="str">
        <f t="shared" si="858"/>
        <v/>
      </c>
      <c r="U501" s="63" t="e">
        <f>IF(ISNUMBER(INDEX(Данные!$I$1:$IX$303,Данные!$A163,U$642)),INDEX(Данные!$I$1:$IX$303,Данные!$A163,U$642)-Данные!$E163+IF($F$7="Использовать поправку",AL501,0),#N/A)</f>
        <v>#N/A</v>
      </c>
      <c r="V501" s="64" t="e">
        <f>IF(ISNUMBER(INDEX(Данные!$I$1:$IX$303,Данные!$A163,V$642)),INDEX(Данные!$I$1:$IX$303,Данные!$A163,V$642)-Данные!$F163+IF($F$7="Использовать поправку",AM501,0),#N/A)</f>
        <v>#N/A</v>
      </c>
      <c r="W501" s="62" t="str">
        <f t="shared" si="859"/>
        <v/>
      </c>
      <c r="X501" s="63" t="e">
        <f>IF(ISNUMBER(INDEX(Данные!$I$1:$IX$303,Данные!$A163,X$642)),INDEX(Данные!$I$1:$IX$303,Данные!$A163,X$642)-Данные!$E163+IF($F$8="Использовать поправку",AL501,0),#N/A)</f>
        <v>#N/A</v>
      </c>
      <c r="Y501" s="64" t="e">
        <f>IF(ISNUMBER(INDEX(Данные!$I$1:$IX$303,Данные!$A163,Y$642)),INDEX(Данные!$I$1:$IX$303,Данные!$A163,Y$642)-Данные!$F163+IF($F$8="Использовать поправку",AM501,0),#N/A)</f>
        <v>#N/A</v>
      </c>
      <c r="Z501" s="62" t="str">
        <f t="shared" si="860"/>
        <v/>
      </c>
      <c r="AA501" s="63" t="e">
        <f>IF(ISNUMBER(INDEX(Данные!$I$1:$IX$303,Данные!$A163,AA$642)),INDEX(Данные!$I$1:$IX$303,Данные!$A163,AA$642)-Данные!$E163+IF($F$9="Использовать поправку",AL501,0),#N/A)</f>
        <v>#N/A</v>
      </c>
      <c r="AB501" s="64" t="e">
        <f>IF(ISNUMBER(INDEX(Данные!$I$1:$IX$303,Данные!$A163,AB$642)),INDEX(Данные!$I$1:$IX$303,Данные!$A163,AB$642)-Данные!$F163+IF($F$9="Использовать поправку",AM501,0),#N/A)</f>
        <v>#N/A</v>
      </c>
      <c r="AC501" s="62" t="str">
        <f t="shared" si="861"/>
        <v/>
      </c>
      <c r="AD501" s="63" t="e">
        <f>IF(ISNUMBER(INDEX(Данные!$I$1:$IX$303,Данные!$A163,AD$642)),INDEX(Данные!$I$1:$IX$303,Данные!$A163,AD$642)-Данные!$E163+IF($F$10="Использовать поправку",AL501,0),#N/A)</f>
        <v>#N/A</v>
      </c>
      <c r="AE501" s="64" t="e">
        <f>IF(ISNUMBER(INDEX(Данные!$I$1:$IX$303,Данные!$A163,AE$642)),INDEX(Данные!$I$1:$IX$303,Данные!$A163,AE$642)-Данные!$F163+IF($F$10="Использовать поправку",AM501,0),#N/A)</f>
        <v>#N/A</v>
      </c>
      <c r="AF501" s="62" t="str">
        <f t="shared" si="862"/>
        <v/>
      </c>
      <c r="AG501" s="63" t="e">
        <f>IF(ISNUMBER(INDEX(Данные!$I$1:$IX$303,Данные!$A163,AG$642)),INDEX(Данные!$I$1:$IX$303,Данные!$A163,AG$642)-Данные!$E163+IF($F$11="Использовать поправку",AL501,0),#N/A)</f>
        <v>#N/A</v>
      </c>
      <c r="AH501" s="64" t="e">
        <f>IF(ISNUMBER(INDEX(Данные!$I$1:$IX$303,Данные!$A163,AH$642)),INDEX(Данные!$I$1:$IX$303,Данные!$A163,AH$642)-Данные!$F163+IF($F$11="Использовать поправку",AM501,0),#N/A)</f>
        <v>#N/A</v>
      </c>
      <c r="AI501" s="62" t="str">
        <f t="shared" si="863"/>
        <v/>
      </c>
      <c r="AJ501" s="63" t="e">
        <f>IF(ISNUMBER(INDEX(Данные!$I$1:$IX$303,Данные!$A163,AJ$642)),INDEX(Данные!$I$1:$IX$303,Данные!$A163,AJ$642)-Данные!$E163+IF($F$12="Использовать поправку",AL501,0),#N/A)</f>
        <v>#N/A</v>
      </c>
      <c r="AK501" s="96" t="e">
        <f>IF(ISNUMBER(INDEX(Данные!$I$1:$IX$303,Данные!$A163,AK$642)),INDEX(Данные!$I$1:$IX$303,Данные!$A163,AK$642)-Данные!$F163+IF($F$12="Использовать поправку",AM501,0),#N/A)</f>
        <v>#N/A</v>
      </c>
      <c r="AL501" s="100" t="e">
        <f>INDEX(Данные!$I$1:$IX$303,Данные!$A163,AL$642+4)-INDEX(Данные!$I$1:$IX$303,Данные!$A163,AL$643+4)</f>
        <v>#VALUE!</v>
      </c>
      <c r="AM501" s="101" t="e">
        <f>INDEX(Данные!$I$1:$IX$303,Данные!$A163,AM$642+5)-INDEX(Данные!$I$1:$IX$303,Данные!$A163,AM$643+5)</f>
        <v>#VALUE!</v>
      </c>
      <c r="AO501" s="61">
        <v>80</v>
      </c>
      <c r="AP501" s="62" t="str">
        <f t="shared" si="844"/>
        <v/>
      </c>
      <c r="AQ501" s="63" t="e">
        <f>IF(ISNUMBER(INDEX(Данные!$I$1:$IX$303,Данные!$A163,AQ$642)),INDEX(Данные!$I$1:$IX$303,Данные!$A163,AQ$642)-Данные!$G163-AQ$643+IF($F$3="Использовать поправку",BT501,0),#N/A)</f>
        <v>#N/A</v>
      </c>
      <c r="AR501" s="64" t="e">
        <f>IF(ISNUMBER(INDEX(Данные!$I$1:$IX$303,Данные!$A163,AR$642)),INDEX(Данные!$I$1:$IX$303,Данные!$A163,AR$642)-Данные!$H163-AR$643+IF($F$3="Использовать поправку",BU501,0),#N/A)</f>
        <v>#N/A</v>
      </c>
      <c r="AS501" s="62" t="str">
        <f t="shared" si="845"/>
        <v/>
      </c>
      <c r="AT501" s="63" t="e">
        <f>IF(ISNUMBER(INDEX(Данные!$I$1:$IX$303,Данные!$A163,AT$642)),INDEX(Данные!$I$1:$IX$303,Данные!$A163,AT$642)-Данные!$G163-AT$643+IF($F$4="Использовать поправку",BT501,0),#N/A)</f>
        <v>#N/A</v>
      </c>
      <c r="AU501" s="64" t="e">
        <f>IF(ISNUMBER(INDEX(Данные!$I$1:$IX$303,Данные!$A163,AU$642)),INDEX(Данные!$I$1:$IX$303,Данные!$A163,AU$642)-Данные!$H163-AU$643+IF($F$4="Использовать поправку",BU501,0),#N/A)</f>
        <v>#N/A</v>
      </c>
      <c r="AV501" s="62" t="str">
        <f t="shared" si="846"/>
        <v/>
      </c>
      <c r="AW501" s="63" t="e">
        <f>IF(ISNUMBER(INDEX(Данные!$I$1:$IX$303,Данные!$A163,AW$642)),INDEX(Данные!$I$1:$IX$303,Данные!$A163,AW$642)-Данные!$G163-AW$643+IF($F$5="Использовать поправку",BT501,0),#N/A)</f>
        <v>#N/A</v>
      </c>
      <c r="AX501" s="64" t="e">
        <f>IF(ISNUMBER(INDEX(Данные!$I$1:$IX$303,Данные!$A163,AX$642)),INDEX(Данные!$I$1:$IX$303,Данные!$A163,AX$642)-Данные!$H163-AX$643+IF($F$5="Использовать поправку",BU501,0),#N/A)</f>
        <v>#N/A</v>
      </c>
      <c r="AY501" s="62" t="str">
        <f t="shared" si="847"/>
        <v/>
      </c>
      <c r="AZ501" s="63" t="e">
        <f>IF(ISNUMBER(INDEX(Данные!$I$1:$IX$303,Данные!$A163,AZ$642)),INDEX(Данные!$I$1:$IX$303,Данные!$A163,AZ$642)-Данные!$G163-AZ$643+IF($F$6="Использовать поправку",BT501,0),#N/A)</f>
        <v>#N/A</v>
      </c>
      <c r="BA501" s="64" t="e">
        <f>IF(ISNUMBER(INDEX(Данные!$I$1:$IX$303,Данные!$A163,BA$642)),INDEX(Данные!$I$1:$IX$303,Данные!$A163,BA$642)-Данные!$H163-BA$643+IF($F$6="Использовать поправку",BU501,0),#N/A)</f>
        <v>#N/A</v>
      </c>
      <c r="BB501" s="62" t="str">
        <f t="shared" si="848"/>
        <v/>
      </c>
      <c r="BC501" s="63" t="e">
        <f>IF(ISNUMBER(INDEX(Данные!$I$1:$IX$303,Данные!$A163,BC$642)),INDEX(Данные!$I$1:$IX$303,Данные!$A163,BC$642)-Данные!$G163-BC$643+IF($F$7="Использовать поправку",BT501,0),#N/A)</f>
        <v>#N/A</v>
      </c>
      <c r="BD501" s="64" t="e">
        <f>IF(ISNUMBER(INDEX(Данные!$I$1:$IX$303,Данные!$A163,BD$642)),INDEX(Данные!$I$1:$IX$303,Данные!$A163,BD$642)-Данные!$H163-BD$643+IF($F$7="Использовать поправку",BU501,0),#N/A)</f>
        <v>#N/A</v>
      </c>
      <c r="BE501" s="62" t="str">
        <f t="shared" si="849"/>
        <v/>
      </c>
      <c r="BF501" s="63" t="e">
        <f>IF(ISNUMBER(INDEX(Данные!$I$1:$IX$303,Данные!$A163,BF$642)),INDEX(Данные!$I$1:$IX$303,Данные!$A163,BF$642)-Данные!$G163-BF$643+IF($F$8="Использовать поправку",BT501,0),#N/A)</f>
        <v>#N/A</v>
      </c>
      <c r="BG501" s="64" t="e">
        <f>IF(ISNUMBER(INDEX(Данные!$I$1:$IX$303,Данные!$A163,BG$642)),INDEX(Данные!$I$1:$IX$303,Данные!$A163,BG$642)-Данные!$H163-BG$643+IF($F$8="Использовать поправку",BU501,0),#N/A)</f>
        <v>#N/A</v>
      </c>
      <c r="BH501" s="62" t="str">
        <f t="shared" si="850"/>
        <v/>
      </c>
      <c r="BI501" s="63" t="e">
        <f>IF(ISNUMBER(INDEX(Данные!$I$1:$IX$303,Данные!$A163,BI$642)),INDEX(Данные!$I$1:$IX$303,Данные!$A163,BI$642)-Данные!$G163-BI$643+IF($F$9="Использовать поправку",BT501,0),#N/A)</f>
        <v>#N/A</v>
      </c>
      <c r="BJ501" s="64" t="e">
        <f>IF(ISNUMBER(INDEX(Данные!$I$1:$IX$303,Данные!$A163,BJ$642)),INDEX(Данные!$I$1:$IX$303,Данные!$A163,BJ$642)-Данные!$H163-BJ$643+IF($F$9="Использовать поправку",BU501,0),#N/A)</f>
        <v>#N/A</v>
      </c>
      <c r="BK501" s="62" t="str">
        <f t="shared" si="851"/>
        <v/>
      </c>
      <c r="BL501" s="63" t="e">
        <f>IF(ISNUMBER(INDEX(Данные!$I$1:$IX$303,Данные!$A163,BL$642)),INDEX(Данные!$I$1:$IX$303,Данные!$A163,BL$642)-Данные!$G163-BL$643+IF($F$10="Использовать поправку",BT501,0),#N/A)</f>
        <v>#N/A</v>
      </c>
      <c r="BM501" s="64" t="e">
        <f>IF(ISNUMBER(INDEX(Данные!$I$1:$IX$303,Данные!$A163,BM$642)),INDEX(Данные!$I$1:$IX$303,Данные!$A163,BM$642)-Данные!$H163-BM$643+IF($F$10="Использовать поправку",BU501,0),#N/A)</f>
        <v>#N/A</v>
      </c>
      <c r="BN501" s="62" t="str">
        <f t="shared" si="852"/>
        <v/>
      </c>
      <c r="BO501" s="63" t="e">
        <f>IF(ISNUMBER(INDEX(Данные!$I$1:$IX$303,Данные!$A163,BO$642)),INDEX(Данные!$I$1:$IX$303,Данные!$A163,BO$642)-Данные!$G163-BO$643+IF($F$11="Использовать поправку",BT501,0),#N/A)</f>
        <v>#N/A</v>
      </c>
      <c r="BP501" s="64" t="e">
        <f>IF(ISNUMBER(INDEX(Данные!$I$1:$IX$303,Данные!$A163,BP$642)),INDEX(Данные!$I$1:$IX$303,Данные!$A163,BP$642)-Данные!$H163-BP$643+IF($F$11="Использовать поправку",BU501,0),#N/A)</f>
        <v>#N/A</v>
      </c>
      <c r="BQ501" s="62" t="str">
        <f t="shared" si="853"/>
        <v/>
      </c>
      <c r="BR501" s="63" t="e">
        <f>IF(ISNUMBER(INDEX(Данные!$I$1:$IX$303,Данные!$A163,BR$642)),INDEX(Данные!$I$1:$IX$303,Данные!$A163,BR$642)-Данные!$G163-BR$643+IF($F$12="Использовать поправку",BT501,0),#N/A)</f>
        <v>#N/A</v>
      </c>
      <c r="BS501" s="64" t="e">
        <f>IF(ISNUMBER(INDEX(Данные!$I$1:$IX$303,Данные!$A163,BS$642)),INDEX(Данные!$I$1:$IX$303,Данные!$A163,BS$642)-Данные!$H163-BS$643+IF($F$12="Использовать поправку",BU501,0),#N/A)</f>
        <v>#N/A</v>
      </c>
      <c r="BT501" s="100" t="e">
        <f>INDEX(Данные!$I$1:$IX$303,Данные!$A163,BT$642+8)-INDEX(Данные!$I$1:$IX$303,Данные!$A163,BT$643+8)</f>
        <v>#VALUE!</v>
      </c>
      <c r="BU501" s="101" t="e">
        <f>INDEX(Данные!$I$1:$IX$303,Данные!$A163,BU$642+9)-INDEX(Данные!$I$1:$IX$303,Данные!$A163,BU$643+9)</f>
        <v>#VALUE!</v>
      </c>
    </row>
    <row r="502" spans="7:73" s="88" customFormat="1" x14ac:dyDescent="0.25">
      <c r="G502" s="61">
        <v>80.5</v>
      </c>
      <c r="H502" s="62" t="str">
        <f t="shared" si="854"/>
        <v/>
      </c>
      <c r="I502" s="63" t="e">
        <f>IF(ISNUMBER(INDEX(Данные!$I$1:$IX$303,Данные!$A164,I$642)),INDEX(Данные!$I$1:$IX$303,Данные!$A164,I$642)-Данные!$E164+IF($F$3="Использовать поправку",AL502,0),#N/A)</f>
        <v>#N/A</v>
      </c>
      <c r="J502" s="64" t="e">
        <f>IF(ISNUMBER(INDEX(Данные!$I$1:$IX$303,Данные!$A164,J$642)),INDEX(Данные!$I$1:$IX$303,Данные!$A164,J$642)-Данные!$F164+IF($F$3="Использовать поправку",AM502,0),#N/A)</f>
        <v>#N/A</v>
      </c>
      <c r="K502" s="62" t="str">
        <f t="shared" si="855"/>
        <v/>
      </c>
      <c r="L502" s="63" t="e">
        <f>IF(ISNUMBER(INDEX(Данные!$I$1:$IX$303,Данные!$A164,L$642)),INDEX(Данные!$I$1:$IX$303,Данные!$A164,L$642)-Данные!$E164+IF($F$4="Использовать поправку",AL502,0),#N/A)</f>
        <v>#N/A</v>
      </c>
      <c r="M502" s="64" t="e">
        <f>IF(ISNUMBER(INDEX(Данные!$I$1:$IX$303,Данные!$A164,M$642)),INDEX(Данные!$I$1:$IX$303,Данные!$A164,M$642)-Данные!$F164+IF($F$4="Использовать поправку",AM502,0),#N/A)</f>
        <v>#N/A</v>
      </c>
      <c r="N502" s="62" t="str">
        <f t="shared" si="856"/>
        <v/>
      </c>
      <c r="O502" s="63" t="e">
        <f>IF(ISNUMBER(INDEX(Данные!$I$1:$IX$303,Данные!$A164,O$642)),INDEX(Данные!$I$1:$IX$303,Данные!$A164,O$642)-Данные!$E164+IF($F$5="Использовать поправку",AL502,0),#N/A)</f>
        <v>#N/A</v>
      </c>
      <c r="P502" s="64" t="e">
        <f>IF(ISNUMBER(INDEX(Данные!$I$1:$IX$303,Данные!$A164,P$642)),INDEX(Данные!$I$1:$IX$303,Данные!$A164,P$642)-Данные!$F164+IF($F$5="Использовать поправку",AM502,0),#N/A)</f>
        <v>#N/A</v>
      </c>
      <c r="Q502" s="62" t="str">
        <f t="shared" si="857"/>
        <v/>
      </c>
      <c r="R502" s="63" t="e">
        <f>IF(ISNUMBER(INDEX(Данные!$I$1:$IX$303,Данные!$A164,R$642)),INDEX(Данные!$I$1:$IX$303,Данные!$A164,R$642)-Данные!$E164+IF($F$6="Использовать поправку",AL502,0),#N/A)</f>
        <v>#N/A</v>
      </c>
      <c r="S502" s="64" t="e">
        <f>IF(ISNUMBER(INDEX(Данные!$I$1:$IX$303,Данные!$A164,S$642)),INDEX(Данные!$I$1:$IX$303,Данные!$A164,S$642)-Данные!$F164+IF($F$6="Использовать поправку",AM502,0),#N/A)</f>
        <v>#N/A</v>
      </c>
      <c r="T502" s="62" t="str">
        <f t="shared" si="858"/>
        <v/>
      </c>
      <c r="U502" s="63" t="e">
        <f>IF(ISNUMBER(INDEX(Данные!$I$1:$IX$303,Данные!$A164,U$642)),INDEX(Данные!$I$1:$IX$303,Данные!$A164,U$642)-Данные!$E164+IF($F$7="Использовать поправку",AL502,0),#N/A)</f>
        <v>#N/A</v>
      </c>
      <c r="V502" s="64" t="e">
        <f>IF(ISNUMBER(INDEX(Данные!$I$1:$IX$303,Данные!$A164,V$642)),INDEX(Данные!$I$1:$IX$303,Данные!$A164,V$642)-Данные!$F164+IF($F$7="Использовать поправку",AM502,0),#N/A)</f>
        <v>#N/A</v>
      </c>
      <c r="W502" s="62" t="str">
        <f t="shared" si="859"/>
        <v/>
      </c>
      <c r="X502" s="63" t="e">
        <f>IF(ISNUMBER(INDEX(Данные!$I$1:$IX$303,Данные!$A164,X$642)),INDEX(Данные!$I$1:$IX$303,Данные!$A164,X$642)-Данные!$E164+IF($F$8="Использовать поправку",AL502,0),#N/A)</f>
        <v>#N/A</v>
      </c>
      <c r="Y502" s="64" t="e">
        <f>IF(ISNUMBER(INDEX(Данные!$I$1:$IX$303,Данные!$A164,Y$642)),INDEX(Данные!$I$1:$IX$303,Данные!$A164,Y$642)-Данные!$F164+IF($F$8="Использовать поправку",AM502,0),#N/A)</f>
        <v>#N/A</v>
      </c>
      <c r="Z502" s="62" t="str">
        <f t="shared" si="860"/>
        <v/>
      </c>
      <c r="AA502" s="63" t="e">
        <f>IF(ISNUMBER(INDEX(Данные!$I$1:$IX$303,Данные!$A164,AA$642)),INDEX(Данные!$I$1:$IX$303,Данные!$A164,AA$642)-Данные!$E164+IF($F$9="Использовать поправку",AL502,0),#N/A)</f>
        <v>#N/A</v>
      </c>
      <c r="AB502" s="64" t="e">
        <f>IF(ISNUMBER(INDEX(Данные!$I$1:$IX$303,Данные!$A164,AB$642)),INDEX(Данные!$I$1:$IX$303,Данные!$A164,AB$642)-Данные!$F164+IF($F$9="Использовать поправку",AM502,0),#N/A)</f>
        <v>#N/A</v>
      </c>
      <c r="AC502" s="62" t="str">
        <f t="shared" si="861"/>
        <v/>
      </c>
      <c r="AD502" s="63" t="e">
        <f>IF(ISNUMBER(INDEX(Данные!$I$1:$IX$303,Данные!$A164,AD$642)),INDEX(Данные!$I$1:$IX$303,Данные!$A164,AD$642)-Данные!$E164+IF($F$10="Использовать поправку",AL502,0),#N/A)</f>
        <v>#N/A</v>
      </c>
      <c r="AE502" s="64" t="e">
        <f>IF(ISNUMBER(INDEX(Данные!$I$1:$IX$303,Данные!$A164,AE$642)),INDEX(Данные!$I$1:$IX$303,Данные!$A164,AE$642)-Данные!$F164+IF($F$10="Использовать поправку",AM502,0),#N/A)</f>
        <v>#N/A</v>
      </c>
      <c r="AF502" s="62" t="str">
        <f t="shared" si="862"/>
        <v/>
      </c>
      <c r="AG502" s="63" t="e">
        <f>IF(ISNUMBER(INDEX(Данные!$I$1:$IX$303,Данные!$A164,AG$642)),INDEX(Данные!$I$1:$IX$303,Данные!$A164,AG$642)-Данные!$E164+IF($F$11="Использовать поправку",AL502,0),#N/A)</f>
        <v>#N/A</v>
      </c>
      <c r="AH502" s="64" t="e">
        <f>IF(ISNUMBER(INDEX(Данные!$I$1:$IX$303,Данные!$A164,AH$642)),INDEX(Данные!$I$1:$IX$303,Данные!$A164,AH$642)-Данные!$F164+IF($F$11="Использовать поправку",AM502,0),#N/A)</f>
        <v>#N/A</v>
      </c>
      <c r="AI502" s="62" t="str">
        <f t="shared" si="863"/>
        <v/>
      </c>
      <c r="AJ502" s="63" t="e">
        <f>IF(ISNUMBER(INDEX(Данные!$I$1:$IX$303,Данные!$A164,AJ$642)),INDEX(Данные!$I$1:$IX$303,Данные!$A164,AJ$642)-Данные!$E164+IF($F$12="Использовать поправку",AL502,0),#N/A)</f>
        <v>#N/A</v>
      </c>
      <c r="AK502" s="96" t="e">
        <f>IF(ISNUMBER(INDEX(Данные!$I$1:$IX$303,Данные!$A164,AK$642)),INDEX(Данные!$I$1:$IX$303,Данные!$A164,AK$642)-Данные!$F164+IF($F$12="Использовать поправку",AM502,0),#N/A)</f>
        <v>#N/A</v>
      </c>
      <c r="AL502" s="100" t="e">
        <f>INDEX(Данные!$I$1:$IX$303,Данные!$A164,AL$642+4)-INDEX(Данные!$I$1:$IX$303,Данные!$A164,AL$643+4)</f>
        <v>#VALUE!</v>
      </c>
      <c r="AM502" s="101" t="e">
        <f>INDEX(Данные!$I$1:$IX$303,Данные!$A164,AM$642+5)-INDEX(Данные!$I$1:$IX$303,Данные!$A164,AM$643+5)</f>
        <v>#VALUE!</v>
      </c>
      <c r="AO502" s="61">
        <v>80.5</v>
      </c>
      <c r="AP502" s="62" t="str">
        <f t="shared" si="844"/>
        <v/>
      </c>
      <c r="AQ502" s="63" t="e">
        <f>IF(ISNUMBER(INDEX(Данные!$I$1:$IX$303,Данные!$A164,AQ$642)),INDEX(Данные!$I$1:$IX$303,Данные!$A164,AQ$642)-Данные!$G164-AQ$643+IF($F$3="Использовать поправку",BT502,0),#N/A)</f>
        <v>#N/A</v>
      </c>
      <c r="AR502" s="64" t="e">
        <f>IF(ISNUMBER(INDEX(Данные!$I$1:$IX$303,Данные!$A164,AR$642)),INDEX(Данные!$I$1:$IX$303,Данные!$A164,AR$642)-Данные!$H164-AR$643+IF($F$3="Использовать поправку",BU502,0),#N/A)</f>
        <v>#N/A</v>
      </c>
      <c r="AS502" s="62" t="str">
        <f t="shared" si="845"/>
        <v/>
      </c>
      <c r="AT502" s="63" t="e">
        <f>IF(ISNUMBER(INDEX(Данные!$I$1:$IX$303,Данные!$A164,AT$642)),INDEX(Данные!$I$1:$IX$303,Данные!$A164,AT$642)-Данные!$G164-AT$643+IF($F$4="Использовать поправку",BT502,0),#N/A)</f>
        <v>#N/A</v>
      </c>
      <c r="AU502" s="64" t="e">
        <f>IF(ISNUMBER(INDEX(Данные!$I$1:$IX$303,Данные!$A164,AU$642)),INDEX(Данные!$I$1:$IX$303,Данные!$A164,AU$642)-Данные!$H164-AU$643+IF($F$4="Использовать поправку",BU502,0),#N/A)</f>
        <v>#N/A</v>
      </c>
      <c r="AV502" s="62" t="str">
        <f t="shared" si="846"/>
        <v/>
      </c>
      <c r="AW502" s="63" t="e">
        <f>IF(ISNUMBER(INDEX(Данные!$I$1:$IX$303,Данные!$A164,AW$642)),INDEX(Данные!$I$1:$IX$303,Данные!$A164,AW$642)-Данные!$G164-AW$643+IF($F$5="Использовать поправку",BT502,0),#N/A)</f>
        <v>#N/A</v>
      </c>
      <c r="AX502" s="64" t="e">
        <f>IF(ISNUMBER(INDEX(Данные!$I$1:$IX$303,Данные!$A164,AX$642)),INDEX(Данные!$I$1:$IX$303,Данные!$A164,AX$642)-Данные!$H164-AX$643+IF($F$5="Использовать поправку",BU502,0),#N/A)</f>
        <v>#N/A</v>
      </c>
      <c r="AY502" s="62" t="str">
        <f t="shared" si="847"/>
        <v/>
      </c>
      <c r="AZ502" s="63" t="e">
        <f>IF(ISNUMBER(INDEX(Данные!$I$1:$IX$303,Данные!$A164,AZ$642)),INDEX(Данные!$I$1:$IX$303,Данные!$A164,AZ$642)-Данные!$G164-AZ$643+IF($F$6="Использовать поправку",BT502,0),#N/A)</f>
        <v>#N/A</v>
      </c>
      <c r="BA502" s="64" t="e">
        <f>IF(ISNUMBER(INDEX(Данные!$I$1:$IX$303,Данные!$A164,BA$642)),INDEX(Данные!$I$1:$IX$303,Данные!$A164,BA$642)-Данные!$H164-BA$643+IF($F$6="Использовать поправку",BU502,0),#N/A)</f>
        <v>#N/A</v>
      </c>
      <c r="BB502" s="62" t="str">
        <f t="shared" si="848"/>
        <v/>
      </c>
      <c r="BC502" s="63" t="e">
        <f>IF(ISNUMBER(INDEX(Данные!$I$1:$IX$303,Данные!$A164,BC$642)),INDEX(Данные!$I$1:$IX$303,Данные!$A164,BC$642)-Данные!$G164-BC$643+IF($F$7="Использовать поправку",BT502,0),#N/A)</f>
        <v>#N/A</v>
      </c>
      <c r="BD502" s="64" t="e">
        <f>IF(ISNUMBER(INDEX(Данные!$I$1:$IX$303,Данные!$A164,BD$642)),INDEX(Данные!$I$1:$IX$303,Данные!$A164,BD$642)-Данные!$H164-BD$643+IF($F$7="Использовать поправку",BU502,0),#N/A)</f>
        <v>#N/A</v>
      </c>
      <c r="BE502" s="62" t="str">
        <f t="shared" si="849"/>
        <v/>
      </c>
      <c r="BF502" s="63" t="e">
        <f>IF(ISNUMBER(INDEX(Данные!$I$1:$IX$303,Данные!$A164,BF$642)),INDEX(Данные!$I$1:$IX$303,Данные!$A164,BF$642)-Данные!$G164-BF$643+IF($F$8="Использовать поправку",BT502,0),#N/A)</f>
        <v>#N/A</v>
      </c>
      <c r="BG502" s="64" t="e">
        <f>IF(ISNUMBER(INDEX(Данные!$I$1:$IX$303,Данные!$A164,BG$642)),INDEX(Данные!$I$1:$IX$303,Данные!$A164,BG$642)-Данные!$H164-BG$643+IF($F$8="Использовать поправку",BU502,0),#N/A)</f>
        <v>#N/A</v>
      </c>
      <c r="BH502" s="62" t="str">
        <f t="shared" si="850"/>
        <v/>
      </c>
      <c r="BI502" s="63" t="e">
        <f>IF(ISNUMBER(INDEX(Данные!$I$1:$IX$303,Данные!$A164,BI$642)),INDEX(Данные!$I$1:$IX$303,Данные!$A164,BI$642)-Данные!$G164-BI$643+IF($F$9="Использовать поправку",BT502,0),#N/A)</f>
        <v>#N/A</v>
      </c>
      <c r="BJ502" s="64" t="e">
        <f>IF(ISNUMBER(INDEX(Данные!$I$1:$IX$303,Данные!$A164,BJ$642)),INDEX(Данные!$I$1:$IX$303,Данные!$A164,BJ$642)-Данные!$H164-BJ$643+IF($F$9="Использовать поправку",BU502,0),#N/A)</f>
        <v>#N/A</v>
      </c>
      <c r="BK502" s="62" t="str">
        <f t="shared" si="851"/>
        <v/>
      </c>
      <c r="BL502" s="63" t="e">
        <f>IF(ISNUMBER(INDEX(Данные!$I$1:$IX$303,Данные!$A164,BL$642)),INDEX(Данные!$I$1:$IX$303,Данные!$A164,BL$642)-Данные!$G164-BL$643+IF($F$10="Использовать поправку",BT502,0),#N/A)</f>
        <v>#N/A</v>
      </c>
      <c r="BM502" s="64" t="e">
        <f>IF(ISNUMBER(INDEX(Данные!$I$1:$IX$303,Данные!$A164,BM$642)),INDEX(Данные!$I$1:$IX$303,Данные!$A164,BM$642)-Данные!$H164-BM$643+IF($F$10="Использовать поправку",BU502,0),#N/A)</f>
        <v>#N/A</v>
      </c>
      <c r="BN502" s="62" t="str">
        <f t="shared" si="852"/>
        <v/>
      </c>
      <c r="BO502" s="63" t="e">
        <f>IF(ISNUMBER(INDEX(Данные!$I$1:$IX$303,Данные!$A164,BO$642)),INDEX(Данные!$I$1:$IX$303,Данные!$A164,BO$642)-Данные!$G164-BO$643+IF($F$11="Использовать поправку",BT502,0),#N/A)</f>
        <v>#N/A</v>
      </c>
      <c r="BP502" s="64" t="e">
        <f>IF(ISNUMBER(INDEX(Данные!$I$1:$IX$303,Данные!$A164,BP$642)),INDEX(Данные!$I$1:$IX$303,Данные!$A164,BP$642)-Данные!$H164-BP$643+IF($F$11="Использовать поправку",BU502,0),#N/A)</f>
        <v>#N/A</v>
      </c>
      <c r="BQ502" s="62" t="str">
        <f t="shared" si="853"/>
        <v/>
      </c>
      <c r="BR502" s="63" t="e">
        <f>IF(ISNUMBER(INDEX(Данные!$I$1:$IX$303,Данные!$A164,BR$642)),INDEX(Данные!$I$1:$IX$303,Данные!$A164,BR$642)-Данные!$G164-BR$643+IF($F$12="Использовать поправку",BT502,0),#N/A)</f>
        <v>#N/A</v>
      </c>
      <c r="BS502" s="64" t="e">
        <f>IF(ISNUMBER(INDEX(Данные!$I$1:$IX$303,Данные!$A164,BS$642)),INDEX(Данные!$I$1:$IX$303,Данные!$A164,BS$642)-Данные!$H164-BS$643+IF($F$12="Использовать поправку",BU502,0),#N/A)</f>
        <v>#N/A</v>
      </c>
      <c r="BT502" s="100" t="e">
        <f>INDEX(Данные!$I$1:$IX$303,Данные!$A164,BT$642+8)-INDEX(Данные!$I$1:$IX$303,Данные!$A164,BT$643+8)</f>
        <v>#VALUE!</v>
      </c>
      <c r="BU502" s="101" t="e">
        <f>INDEX(Данные!$I$1:$IX$303,Данные!$A164,BU$642+9)-INDEX(Данные!$I$1:$IX$303,Данные!$A164,BU$643+9)</f>
        <v>#VALUE!</v>
      </c>
    </row>
    <row r="503" spans="7:73" s="88" customFormat="1" x14ac:dyDescent="0.25">
      <c r="G503" s="61">
        <v>81</v>
      </c>
      <c r="H503" s="62" t="str">
        <f t="shared" si="854"/>
        <v/>
      </c>
      <c r="I503" s="63" t="e">
        <f>IF(ISNUMBER(INDEX(Данные!$I$1:$IX$303,Данные!$A165,I$642)),INDEX(Данные!$I$1:$IX$303,Данные!$A165,I$642)-Данные!$E165+IF($F$3="Использовать поправку",AL503,0),#N/A)</f>
        <v>#N/A</v>
      </c>
      <c r="J503" s="64" t="e">
        <f>IF(ISNUMBER(INDEX(Данные!$I$1:$IX$303,Данные!$A165,J$642)),INDEX(Данные!$I$1:$IX$303,Данные!$A165,J$642)-Данные!$F165+IF($F$3="Использовать поправку",AM503,0),#N/A)</f>
        <v>#N/A</v>
      </c>
      <c r="K503" s="62" t="str">
        <f t="shared" si="855"/>
        <v/>
      </c>
      <c r="L503" s="63" t="e">
        <f>IF(ISNUMBER(INDEX(Данные!$I$1:$IX$303,Данные!$A165,L$642)),INDEX(Данные!$I$1:$IX$303,Данные!$A165,L$642)-Данные!$E165+IF($F$4="Использовать поправку",AL503,0),#N/A)</f>
        <v>#N/A</v>
      </c>
      <c r="M503" s="64" t="e">
        <f>IF(ISNUMBER(INDEX(Данные!$I$1:$IX$303,Данные!$A165,M$642)),INDEX(Данные!$I$1:$IX$303,Данные!$A165,M$642)-Данные!$F165+IF($F$4="Использовать поправку",AM503,0),#N/A)</f>
        <v>#N/A</v>
      </c>
      <c r="N503" s="62" t="str">
        <f t="shared" si="856"/>
        <v/>
      </c>
      <c r="O503" s="63" t="e">
        <f>IF(ISNUMBER(INDEX(Данные!$I$1:$IX$303,Данные!$A165,O$642)),INDEX(Данные!$I$1:$IX$303,Данные!$A165,O$642)-Данные!$E165+IF($F$5="Использовать поправку",AL503,0),#N/A)</f>
        <v>#N/A</v>
      </c>
      <c r="P503" s="64" t="e">
        <f>IF(ISNUMBER(INDEX(Данные!$I$1:$IX$303,Данные!$A165,P$642)),INDEX(Данные!$I$1:$IX$303,Данные!$A165,P$642)-Данные!$F165+IF($F$5="Использовать поправку",AM503,0),#N/A)</f>
        <v>#N/A</v>
      </c>
      <c r="Q503" s="62" t="str">
        <f t="shared" si="857"/>
        <v/>
      </c>
      <c r="R503" s="63" t="e">
        <f>IF(ISNUMBER(INDEX(Данные!$I$1:$IX$303,Данные!$A165,R$642)),INDEX(Данные!$I$1:$IX$303,Данные!$A165,R$642)-Данные!$E165+IF($F$6="Использовать поправку",AL503,0),#N/A)</f>
        <v>#N/A</v>
      </c>
      <c r="S503" s="64" t="e">
        <f>IF(ISNUMBER(INDEX(Данные!$I$1:$IX$303,Данные!$A165,S$642)),INDEX(Данные!$I$1:$IX$303,Данные!$A165,S$642)-Данные!$F165+IF($F$6="Использовать поправку",AM503,0),#N/A)</f>
        <v>#N/A</v>
      </c>
      <c r="T503" s="62" t="str">
        <f t="shared" si="858"/>
        <v/>
      </c>
      <c r="U503" s="63" t="e">
        <f>IF(ISNUMBER(INDEX(Данные!$I$1:$IX$303,Данные!$A165,U$642)),INDEX(Данные!$I$1:$IX$303,Данные!$A165,U$642)-Данные!$E165+IF($F$7="Использовать поправку",AL503,0),#N/A)</f>
        <v>#N/A</v>
      </c>
      <c r="V503" s="64" t="e">
        <f>IF(ISNUMBER(INDEX(Данные!$I$1:$IX$303,Данные!$A165,V$642)),INDEX(Данные!$I$1:$IX$303,Данные!$A165,V$642)-Данные!$F165+IF($F$7="Использовать поправку",AM503,0),#N/A)</f>
        <v>#N/A</v>
      </c>
      <c r="W503" s="62" t="str">
        <f t="shared" si="859"/>
        <v/>
      </c>
      <c r="X503" s="63" t="e">
        <f>IF(ISNUMBER(INDEX(Данные!$I$1:$IX$303,Данные!$A165,X$642)),INDEX(Данные!$I$1:$IX$303,Данные!$A165,X$642)-Данные!$E165+IF($F$8="Использовать поправку",AL503,0),#N/A)</f>
        <v>#N/A</v>
      </c>
      <c r="Y503" s="64" t="e">
        <f>IF(ISNUMBER(INDEX(Данные!$I$1:$IX$303,Данные!$A165,Y$642)),INDEX(Данные!$I$1:$IX$303,Данные!$A165,Y$642)-Данные!$F165+IF($F$8="Использовать поправку",AM503,0),#N/A)</f>
        <v>#N/A</v>
      </c>
      <c r="Z503" s="62" t="str">
        <f t="shared" si="860"/>
        <v/>
      </c>
      <c r="AA503" s="63" t="e">
        <f>IF(ISNUMBER(INDEX(Данные!$I$1:$IX$303,Данные!$A165,AA$642)),INDEX(Данные!$I$1:$IX$303,Данные!$A165,AA$642)-Данные!$E165+IF($F$9="Использовать поправку",AL503,0),#N/A)</f>
        <v>#N/A</v>
      </c>
      <c r="AB503" s="64" t="e">
        <f>IF(ISNUMBER(INDEX(Данные!$I$1:$IX$303,Данные!$A165,AB$642)),INDEX(Данные!$I$1:$IX$303,Данные!$A165,AB$642)-Данные!$F165+IF($F$9="Использовать поправку",AM503,0),#N/A)</f>
        <v>#N/A</v>
      </c>
      <c r="AC503" s="62" t="str">
        <f t="shared" si="861"/>
        <v/>
      </c>
      <c r="AD503" s="63" t="e">
        <f>IF(ISNUMBER(INDEX(Данные!$I$1:$IX$303,Данные!$A165,AD$642)),INDEX(Данные!$I$1:$IX$303,Данные!$A165,AD$642)-Данные!$E165+IF($F$10="Использовать поправку",AL503,0),#N/A)</f>
        <v>#N/A</v>
      </c>
      <c r="AE503" s="64" t="e">
        <f>IF(ISNUMBER(INDEX(Данные!$I$1:$IX$303,Данные!$A165,AE$642)),INDEX(Данные!$I$1:$IX$303,Данные!$A165,AE$642)-Данные!$F165+IF($F$10="Использовать поправку",AM503,0),#N/A)</f>
        <v>#N/A</v>
      </c>
      <c r="AF503" s="62" t="str">
        <f t="shared" si="862"/>
        <v/>
      </c>
      <c r="AG503" s="63" t="e">
        <f>IF(ISNUMBER(INDEX(Данные!$I$1:$IX$303,Данные!$A165,AG$642)),INDEX(Данные!$I$1:$IX$303,Данные!$A165,AG$642)-Данные!$E165+IF($F$11="Использовать поправку",AL503,0),#N/A)</f>
        <v>#N/A</v>
      </c>
      <c r="AH503" s="64" t="e">
        <f>IF(ISNUMBER(INDEX(Данные!$I$1:$IX$303,Данные!$A165,AH$642)),INDEX(Данные!$I$1:$IX$303,Данные!$A165,AH$642)-Данные!$F165+IF($F$11="Использовать поправку",AM503,0),#N/A)</f>
        <v>#N/A</v>
      </c>
      <c r="AI503" s="62" t="str">
        <f t="shared" si="863"/>
        <v/>
      </c>
      <c r="AJ503" s="63" t="e">
        <f>IF(ISNUMBER(INDEX(Данные!$I$1:$IX$303,Данные!$A165,AJ$642)),INDEX(Данные!$I$1:$IX$303,Данные!$A165,AJ$642)-Данные!$E165+IF($F$12="Использовать поправку",AL503,0),#N/A)</f>
        <v>#N/A</v>
      </c>
      <c r="AK503" s="96" t="e">
        <f>IF(ISNUMBER(INDEX(Данные!$I$1:$IX$303,Данные!$A165,AK$642)),INDEX(Данные!$I$1:$IX$303,Данные!$A165,AK$642)-Данные!$F165+IF($F$12="Использовать поправку",AM503,0),#N/A)</f>
        <v>#N/A</v>
      </c>
      <c r="AL503" s="100" t="e">
        <f>INDEX(Данные!$I$1:$IX$303,Данные!$A165,AL$642+4)-INDEX(Данные!$I$1:$IX$303,Данные!$A165,AL$643+4)</f>
        <v>#VALUE!</v>
      </c>
      <c r="AM503" s="101" t="e">
        <f>INDEX(Данные!$I$1:$IX$303,Данные!$A165,AM$642+5)-INDEX(Данные!$I$1:$IX$303,Данные!$A165,AM$643+5)</f>
        <v>#VALUE!</v>
      </c>
      <c r="AO503" s="61">
        <v>81</v>
      </c>
      <c r="AP503" s="62" t="str">
        <f t="shared" si="844"/>
        <v/>
      </c>
      <c r="AQ503" s="63" t="e">
        <f>IF(ISNUMBER(INDEX(Данные!$I$1:$IX$303,Данные!$A165,AQ$642)),INDEX(Данные!$I$1:$IX$303,Данные!$A165,AQ$642)-Данные!$G165-AQ$643+IF($F$3="Использовать поправку",BT503,0),#N/A)</f>
        <v>#N/A</v>
      </c>
      <c r="AR503" s="64" t="e">
        <f>IF(ISNUMBER(INDEX(Данные!$I$1:$IX$303,Данные!$A165,AR$642)),INDEX(Данные!$I$1:$IX$303,Данные!$A165,AR$642)-Данные!$H165-AR$643+IF($F$3="Использовать поправку",BU503,0),#N/A)</f>
        <v>#N/A</v>
      </c>
      <c r="AS503" s="62" t="str">
        <f t="shared" si="845"/>
        <v/>
      </c>
      <c r="AT503" s="63" t="e">
        <f>IF(ISNUMBER(INDEX(Данные!$I$1:$IX$303,Данные!$A165,AT$642)),INDEX(Данные!$I$1:$IX$303,Данные!$A165,AT$642)-Данные!$G165-AT$643+IF($F$4="Использовать поправку",BT503,0),#N/A)</f>
        <v>#N/A</v>
      </c>
      <c r="AU503" s="64" t="e">
        <f>IF(ISNUMBER(INDEX(Данные!$I$1:$IX$303,Данные!$A165,AU$642)),INDEX(Данные!$I$1:$IX$303,Данные!$A165,AU$642)-Данные!$H165-AU$643+IF($F$4="Использовать поправку",BU503,0),#N/A)</f>
        <v>#N/A</v>
      </c>
      <c r="AV503" s="62" t="str">
        <f t="shared" si="846"/>
        <v/>
      </c>
      <c r="AW503" s="63" t="e">
        <f>IF(ISNUMBER(INDEX(Данные!$I$1:$IX$303,Данные!$A165,AW$642)),INDEX(Данные!$I$1:$IX$303,Данные!$A165,AW$642)-Данные!$G165-AW$643+IF($F$5="Использовать поправку",BT503,0),#N/A)</f>
        <v>#N/A</v>
      </c>
      <c r="AX503" s="64" t="e">
        <f>IF(ISNUMBER(INDEX(Данные!$I$1:$IX$303,Данные!$A165,AX$642)),INDEX(Данные!$I$1:$IX$303,Данные!$A165,AX$642)-Данные!$H165-AX$643+IF($F$5="Использовать поправку",BU503,0),#N/A)</f>
        <v>#N/A</v>
      </c>
      <c r="AY503" s="62" t="str">
        <f t="shared" si="847"/>
        <v/>
      </c>
      <c r="AZ503" s="63" t="e">
        <f>IF(ISNUMBER(INDEX(Данные!$I$1:$IX$303,Данные!$A165,AZ$642)),INDEX(Данные!$I$1:$IX$303,Данные!$A165,AZ$642)-Данные!$G165-AZ$643+IF($F$6="Использовать поправку",BT503,0),#N/A)</f>
        <v>#N/A</v>
      </c>
      <c r="BA503" s="64" t="e">
        <f>IF(ISNUMBER(INDEX(Данные!$I$1:$IX$303,Данные!$A165,BA$642)),INDEX(Данные!$I$1:$IX$303,Данные!$A165,BA$642)-Данные!$H165-BA$643+IF($F$6="Использовать поправку",BU503,0),#N/A)</f>
        <v>#N/A</v>
      </c>
      <c r="BB503" s="62" t="str">
        <f t="shared" si="848"/>
        <v/>
      </c>
      <c r="BC503" s="63" t="e">
        <f>IF(ISNUMBER(INDEX(Данные!$I$1:$IX$303,Данные!$A165,BC$642)),INDEX(Данные!$I$1:$IX$303,Данные!$A165,BC$642)-Данные!$G165-BC$643+IF($F$7="Использовать поправку",BT503,0),#N/A)</f>
        <v>#N/A</v>
      </c>
      <c r="BD503" s="64" t="e">
        <f>IF(ISNUMBER(INDEX(Данные!$I$1:$IX$303,Данные!$A165,BD$642)),INDEX(Данные!$I$1:$IX$303,Данные!$A165,BD$642)-Данные!$H165-BD$643+IF($F$7="Использовать поправку",BU503,0),#N/A)</f>
        <v>#N/A</v>
      </c>
      <c r="BE503" s="62" t="str">
        <f t="shared" si="849"/>
        <v/>
      </c>
      <c r="BF503" s="63" t="e">
        <f>IF(ISNUMBER(INDEX(Данные!$I$1:$IX$303,Данные!$A165,BF$642)),INDEX(Данные!$I$1:$IX$303,Данные!$A165,BF$642)-Данные!$G165-BF$643+IF($F$8="Использовать поправку",BT503,0),#N/A)</f>
        <v>#N/A</v>
      </c>
      <c r="BG503" s="64" t="e">
        <f>IF(ISNUMBER(INDEX(Данные!$I$1:$IX$303,Данные!$A165,BG$642)),INDEX(Данные!$I$1:$IX$303,Данные!$A165,BG$642)-Данные!$H165-BG$643+IF($F$8="Использовать поправку",BU503,0),#N/A)</f>
        <v>#N/A</v>
      </c>
      <c r="BH503" s="62" t="str">
        <f t="shared" si="850"/>
        <v/>
      </c>
      <c r="BI503" s="63" t="e">
        <f>IF(ISNUMBER(INDEX(Данные!$I$1:$IX$303,Данные!$A165,BI$642)),INDEX(Данные!$I$1:$IX$303,Данные!$A165,BI$642)-Данные!$G165-BI$643+IF($F$9="Использовать поправку",BT503,0),#N/A)</f>
        <v>#N/A</v>
      </c>
      <c r="BJ503" s="64" t="e">
        <f>IF(ISNUMBER(INDEX(Данные!$I$1:$IX$303,Данные!$A165,BJ$642)),INDEX(Данные!$I$1:$IX$303,Данные!$A165,BJ$642)-Данные!$H165-BJ$643+IF($F$9="Использовать поправку",BU503,0),#N/A)</f>
        <v>#N/A</v>
      </c>
      <c r="BK503" s="62" t="str">
        <f t="shared" si="851"/>
        <v/>
      </c>
      <c r="BL503" s="63" t="e">
        <f>IF(ISNUMBER(INDEX(Данные!$I$1:$IX$303,Данные!$A165,BL$642)),INDEX(Данные!$I$1:$IX$303,Данные!$A165,BL$642)-Данные!$G165-BL$643+IF($F$10="Использовать поправку",BT503,0),#N/A)</f>
        <v>#N/A</v>
      </c>
      <c r="BM503" s="64" t="e">
        <f>IF(ISNUMBER(INDEX(Данные!$I$1:$IX$303,Данные!$A165,BM$642)),INDEX(Данные!$I$1:$IX$303,Данные!$A165,BM$642)-Данные!$H165-BM$643+IF($F$10="Использовать поправку",BU503,0),#N/A)</f>
        <v>#N/A</v>
      </c>
      <c r="BN503" s="62" t="str">
        <f t="shared" si="852"/>
        <v/>
      </c>
      <c r="BO503" s="63" t="e">
        <f>IF(ISNUMBER(INDEX(Данные!$I$1:$IX$303,Данные!$A165,BO$642)),INDEX(Данные!$I$1:$IX$303,Данные!$A165,BO$642)-Данные!$G165-BO$643+IF($F$11="Использовать поправку",BT503,0),#N/A)</f>
        <v>#N/A</v>
      </c>
      <c r="BP503" s="64" t="e">
        <f>IF(ISNUMBER(INDEX(Данные!$I$1:$IX$303,Данные!$A165,BP$642)),INDEX(Данные!$I$1:$IX$303,Данные!$A165,BP$642)-Данные!$H165-BP$643+IF($F$11="Использовать поправку",BU503,0),#N/A)</f>
        <v>#N/A</v>
      </c>
      <c r="BQ503" s="62" t="str">
        <f t="shared" si="853"/>
        <v/>
      </c>
      <c r="BR503" s="63" t="e">
        <f>IF(ISNUMBER(INDEX(Данные!$I$1:$IX$303,Данные!$A165,BR$642)),INDEX(Данные!$I$1:$IX$303,Данные!$A165,BR$642)-Данные!$G165-BR$643+IF($F$12="Использовать поправку",BT503,0),#N/A)</f>
        <v>#N/A</v>
      </c>
      <c r="BS503" s="64" t="e">
        <f>IF(ISNUMBER(INDEX(Данные!$I$1:$IX$303,Данные!$A165,BS$642)),INDEX(Данные!$I$1:$IX$303,Данные!$A165,BS$642)-Данные!$H165-BS$643+IF($F$12="Использовать поправку",BU503,0),#N/A)</f>
        <v>#N/A</v>
      </c>
      <c r="BT503" s="100" t="e">
        <f>INDEX(Данные!$I$1:$IX$303,Данные!$A165,BT$642+8)-INDEX(Данные!$I$1:$IX$303,Данные!$A165,BT$643+8)</f>
        <v>#VALUE!</v>
      </c>
      <c r="BU503" s="101" t="e">
        <f>INDEX(Данные!$I$1:$IX$303,Данные!$A165,BU$642+9)-INDEX(Данные!$I$1:$IX$303,Данные!$A165,BU$643+9)</f>
        <v>#VALUE!</v>
      </c>
    </row>
    <row r="504" spans="7:73" s="88" customFormat="1" x14ac:dyDescent="0.25">
      <c r="G504" s="61">
        <v>81.5</v>
      </c>
      <c r="H504" s="62" t="str">
        <f t="shared" si="854"/>
        <v/>
      </c>
      <c r="I504" s="63" t="e">
        <f>IF(ISNUMBER(INDEX(Данные!$I$1:$IX$303,Данные!$A166,I$642)),INDEX(Данные!$I$1:$IX$303,Данные!$A166,I$642)-Данные!$E166+IF($F$3="Использовать поправку",AL504,0),#N/A)</f>
        <v>#N/A</v>
      </c>
      <c r="J504" s="64" t="e">
        <f>IF(ISNUMBER(INDEX(Данные!$I$1:$IX$303,Данные!$A166,J$642)),INDEX(Данные!$I$1:$IX$303,Данные!$A166,J$642)-Данные!$F166+IF($F$3="Использовать поправку",AM504,0),#N/A)</f>
        <v>#N/A</v>
      </c>
      <c r="K504" s="62" t="str">
        <f t="shared" si="855"/>
        <v/>
      </c>
      <c r="L504" s="63" t="e">
        <f>IF(ISNUMBER(INDEX(Данные!$I$1:$IX$303,Данные!$A166,L$642)),INDEX(Данные!$I$1:$IX$303,Данные!$A166,L$642)-Данные!$E166+IF($F$4="Использовать поправку",AL504,0),#N/A)</f>
        <v>#N/A</v>
      </c>
      <c r="M504" s="64" t="e">
        <f>IF(ISNUMBER(INDEX(Данные!$I$1:$IX$303,Данные!$A166,M$642)),INDEX(Данные!$I$1:$IX$303,Данные!$A166,M$642)-Данные!$F166+IF($F$4="Использовать поправку",AM504,0),#N/A)</f>
        <v>#N/A</v>
      </c>
      <c r="N504" s="62" t="str">
        <f t="shared" si="856"/>
        <v/>
      </c>
      <c r="O504" s="63" t="e">
        <f>IF(ISNUMBER(INDEX(Данные!$I$1:$IX$303,Данные!$A166,O$642)),INDEX(Данные!$I$1:$IX$303,Данные!$A166,O$642)-Данные!$E166+IF($F$5="Использовать поправку",AL504,0),#N/A)</f>
        <v>#N/A</v>
      </c>
      <c r="P504" s="64" t="e">
        <f>IF(ISNUMBER(INDEX(Данные!$I$1:$IX$303,Данные!$A166,P$642)),INDEX(Данные!$I$1:$IX$303,Данные!$A166,P$642)-Данные!$F166+IF($F$5="Использовать поправку",AM504,0),#N/A)</f>
        <v>#N/A</v>
      </c>
      <c r="Q504" s="62" t="str">
        <f t="shared" si="857"/>
        <v/>
      </c>
      <c r="R504" s="63" t="e">
        <f>IF(ISNUMBER(INDEX(Данные!$I$1:$IX$303,Данные!$A166,R$642)),INDEX(Данные!$I$1:$IX$303,Данные!$A166,R$642)-Данные!$E166+IF($F$6="Использовать поправку",AL504,0),#N/A)</f>
        <v>#N/A</v>
      </c>
      <c r="S504" s="64" t="e">
        <f>IF(ISNUMBER(INDEX(Данные!$I$1:$IX$303,Данные!$A166,S$642)),INDEX(Данные!$I$1:$IX$303,Данные!$A166,S$642)-Данные!$F166+IF($F$6="Использовать поправку",AM504,0),#N/A)</f>
        <v>#N/A</v>
      </c>
      <c r="T504" s="62" t="str">
        <f t="shared" si="858"/>
        <v/>
      </c>
      <c r="U504" s="63" t="e">
        <f>IF(ISNUMBER(INDEX(Данные!$I$1:$IX$303,Данные!$A166,U$642)),INDEX(Данные!$I$1:$IX$303,Данные!$A166,U$642)-Данные!$E166+IF($F$7="Использовать поправку",AL504,0),#N/A)</f>
        <v>#N/A</v>
      </c>
      <c r="V504" s="64" t="e">
        <f>IF(ISNUMBER(INDEX(Данные!$I$1:$IX$303,Данные!$A166,V$642)),INDEX(Данные!$I$1:$IX$303,Данные!$A166,V$642)-Данные!$F166+IF($F$7="Использовать поправку",AM504,0),#N/A)</f>
        <v>#N/A</v>
      </c>
      <c r="W504" s="62" t="str">
        <f t="shared" si="859"/>
        <v/>
      </c>
      <c r="X504" s="63" t="e">
        <f>IF(ISNUMBER(INDEX(Данные!$I$1:$IX$303,Данные!$A166,X$642)),INDEX(Данные!$I$1:$IX$303,Данные!$A166,X$642)-Данные!$E166+IF($F$8="Использовать поправку",AL504,0),#N/A)</f>
        <v>#N/A</v>
      </c>
      <c r="Y504" s="64" t="e">
        <f>IF(ISNUMBER(INDEX(Данные!$I$1:$IX$303,Данные!$A166,Y$642)),INDEX(Данные!$I$1:$IX$303,Данные!$A166,Y$642)-Данные!$F166+IF($F$8="Использовать поправку",AM504,0),#N/A)</f>
        <v>#N/A</v>
      </c>
      <c r="Z504" s="62" t="str">
        <f t="shared" si="860"/>
        <v/>
      </c>
      <c r="AA504" s="63" t="e">
        <f>IF(ISNUMBER(INDEX(Данные!$I$1:$IX$303,Данные!$A166,AA$642)),INDEX(Данные!$I$1:$IX$303,Данные!$A166,AA$642)-Данные!$E166+IF($F$9="Использовать поправку",AL504,0),#N/A)</f>
        <v>#N/A</v>
      </c>
      <c r="AB504" s="64" t="e">
        <f>IF(ISNUMBER(INDEX(Данные!$I$1:$IX$303,Данные!$A166,AB$642)),INDEX(Данные!$I$1:$IX$303,Данные!$A166,AB$642)-Данные!$F166+IF($F$9="Использовать поправку",AM504,0),#N/A)</f>
        <v>#N/A</v>
      </c>
      <c r="AC504" s="62" t="str">
        <f t="shared" si="861"/>
        <v/>
      </c>
      <c r="AD504" s="63" t="e">
        <f>IF(ISNUMBER(INDEX(Данные!$I$1:$IX$303,Данные!$A166,AD$642)),INDEX(Данные!$I$1:$IX$303,Данные!$A166,AD$642)-Данные!$E166+IF($F$10="Использовать поправку",AL504,0),#N/A)</f>
        <v>#N/A</v>
      </c>
      <c r="AE504" s="64" t="e">
        <f>IF(ISNUMBER(INDEX(Данные!$I$1:$IX$303,Данные!$A166,AE$642)),INDEX(Данные!$I$1:$IX$303,Данные!$A166,AE$642)-Данные!$F166+IF($F$10="Использовать поправку",AM504,0),#N/A)</f>
        <v>#N/A</v>
      </c>
      <c r="AF504" s="62" t="str">
        <f t="shared" si="862"/>
        <v/>
      </c>
      <c r="AG504" s="63" t="e">
        <f>IF(ISNUMBER(INDEX(Данные!$I$1:$IX$303,Данные!$A166,AG$642)),INDEX(Данные!$I$1:$IX$303,Данные!$A166,AG$642)-Данные!$E166+IF($F$11="Использовать поправку",AL504,0),#N/A)</f>
        <v>#N/A</v>
      </c>
      <c r="AH504" s="64" t="e">
        <f>IF(ISNUMBER(INDEX(Данные!$I$1:$IX$303,Данные!$A166,AH$642)),INDEX(Данные!$I$1:$IX$303,Данные!$A166,AH$642)-Данные!$F166+IF($F$11="Использовать поправку",AM504,0),#N/A)</f>
        <v>#N/A</v>
      </c>
      <c r="AI504" s="62" t="str">
        <f t="shared" si="863"/>
        <v/>
      </c>
      <c r="AJ504" s="63" t="e">
        <f>IF(ISNUMBER(INDEX(Данные!$I$1:$IX$303,Данные!$A166,AJ$642)),INDEX(Данные!$I$1:$IX$303,Данные!$A166,AJ$642)-Данные!$E166+IF($F$12="Использовать поправку",AL504,0),#N/A)</f>
        <v>#N/A</v>
      </c>
      <c r="AK504" s="96" t="e">
        <f>IF(ISNUMBER(INDEX(Данные!$I$1:$IX$303,Данные!$A166,AK$642)),INDEX(Данные!$I$1:$IX$303,Данные!$A166,AK$642)-Данные!$F166+IF($F$12="Использовать поправку",AM504,0),#N/A)</f>
        <v>#N/A</v>
      </c>
      <c r="AL504" s="100" t="e">
        <f>INDEX(Данные!$I$1:$IX$303,Данные!$A166,AL$642+4)-INDEX(Данные!$I$1:$IX$303,Данные!$A166,AL$643+4)</f>
        <v>#VALUE!</v>
      </c>
      <c r="AM504" s="101" t="e">
        <f>INDEX(Данные!$I$1:$IX$303,Данные!$A166,AM$642+5)-INDEX(Данные!$I$1:$IX$303,Данные!$A166,AM$643+5)</f>
        <v>#VALUE!</v>
      </c>
      <c r="AO504" s="61">
        <v>81.5</v>
      </c>
      <c r="AP504" s="62" t="str">
        <f t="shared" si="844"/>
        <v/>
      </c>
      <c r="AQ504" s="63" t="e">
        <f>IF(ISNUMBER(INDEX(Данные!$I$1:$IX$303,Данные!$A166,AQ$642)),INDEX(Данные!$I$1:$IX$303,Данные!$A166,AQ$642)-Данные!$G166-AQ$643+IF($F$3="Использовать поправку",BT504,0),#N/A)</f>
        <v>#N/A</v>
      </c>
      <c r="AR504" s="64" t="e">
        <f>IF(ISNUMBER(INDEX(Данные!$I$1:$IX$303,Данные!$A166,AR$642)),INDEX(Данные!$I$1:$IX$303,Данные!$A166,AR$642)-Данные!$H166-AR$643+IF($F$3="Использовать поправку",BU504,0),#N/A)</f>
        <v>#N/A</v>
      </c>
      <c r="AS504" s="62" t="str">
        <f t="shared" si="845"/>
        <v/>
      </c>
      <c r="AT504" s="63" t="e">
        <f>IF(ISNUMBER(INDEX(Данные!$I$1:$IX$303,Данные!$A166,AT$642)),INDEX(Данные!$I$1:$IX$303,Данные!$A166,AT$642)-Данные!$G166-AT$643+IF($F$4="Использовать поправку",BT504,0),#N/A)</f>
        <v>#N/A</v>
      </c>
      <c r="AU504" s="64" t="e">
        <f>IF(ISNUMBER(INDEX(Данные!$I$1:$IX$303,Данные!$A166,AU$642)),INDEX(Данные!$I$1:$IX$303,Данные!$A166,AU$642)-Данные!$H166-AU$643+IF($F$4="Использовать поправку",BU504,0),#N/A)</f>
        <v>#N/A</v>
      </c>
      <c r="AV504" s="62" t="str">
        <f t="shared" si="846"/>
        <v/>
      </c>
      <c r="AW504" s="63" t="e">
        <f>IF(ISNUMBER(INDEX(Данные!$I$1:$IX$303,Данные!$A166,AW$642)),INDEX(Данные!$I$1:$IX$303,Данные!$A166,AW$642)-Данные!$G166-AW$643+IF($F$5="Использовать поправку",BT504,0),#N/A)</f>
        <v>#N/A</v>
      </c>
      <c r="AX504" s="64" t="e">
        <f>IF(ISNUMBER(INDEX(Данные!$I$1:$IX$303,Данные!$A166,AX$642)),INDEX(Данные!$I$1:$IX$303,Данные!$A166,AX$642)-Данные!$H166-AX$643+IF($F$5="Использовать поправку",BU504,0),#N/A)</f>
        <v>#N/A</v>
      </c>
      <c r="AY504" s="62" t="str">
        <f t="shared" si="847"/>
        <v/>
      </c>
      <c r="AZ504" s="63" t="e">
        <f>IF(ISNUMBER(INDEX(Данные!$I$1:$IX$303,Данные!$A166,AZ$642)),INDEX(Данные!$I$1:$IX$303,Данные!$A166,AZ$642)-Данные!$G166-AZ$643+IF($F$6="Использовать поправку",BT504,0),#N/A)</f>
        <v>#N/A</v>
      </c>
      <c r="BA504" s="64" t="e">
        <f>IF(ISNUMBER(INDEX(Данные!$I$1:$IX$303,Данные!$A166,BA$642)),INDEX(Данные!$I$1:$IX$303,Данные!$A166,BA$642)-Данные!$H166-BA$643+IF($F$6="Использовать поправку",BU504,0),#N/A)</f>
        <v>#N/A</v>
      </c>
      <c r="BB504" s="62" t="str">
        <f t="shared" si="848"/>
        <v/>
      </c>
      <c r="BC504" s="63" t="e">
        <f>IF(ISNUMBER(INDEX(Данные!$I$1:$IX$303,Данные!$A166,BC$642)),INDEX(Данные!$I$1:$IX$303,Данные!$A166,BC$642)-Данные!$G166-BC$643+IF($F$7="Использовать поправку",BT504,0),#N/A)</f>
        <v>#N/A</v>
      </c>
      <c r="BD504" s="64" t="e">
        <f>IF(ISNUMBER(INDEX(Данные!$I$1:$IX$303,Данные!$A166,BD$642)),INDEX(Данные!$I$1:$IX$303,Данные!$A166,BD$642)-Данные!$H166-BD$643+IF($F$7="Использовать поправку",BU504,0),#N/A)</f>
        <v>#N/A</v>
      </c>
      <c r="BE504" s="62" t="str">
        <f t="shared" si="849"/>
        <v/>
      </c>
      <c r="BF504" s="63" t="e">
        <f>IF(ISNUMBER(INDEX(Данные!$I$1:$IX$303,Данные!$A166,BF$642)),INDEX(Данные!$I$1:$IX$303,Данные!$A166,BF$642)-Данные!$G166-BF$643+IF($F$8="Использовать поправку",BT504,0),#N/A)</f>
        <v>#N/A</v>
      </c>
      <c r="BG504" s="64" t="e">
        <f>IF(ISNUMBER(INDEX(Данные!$I$1:$IX$303,Данные!$A166,BG$642)),INDEX(Данные!$I$1:$IX$303,Данные!$A166,BG$642)-Данные!$H166-BG$643+IF($F$8="Использовать поправку",BU504,0),#N/A)</f>
        <v>#N/A</v>
      </c>
      <c r="BH504" s="62" t="str">
        <f t="shared" si="850"/>
        <v/>
      </c>
      <c r="BI504" s="63" t="e">
        <f>IF(ISNUMBER(INDEX(Данные!$I$1:$IX$303,Данные!$A166,BI$642)),INDEX(Данные!$I$1:$IX$303,Данные!$A166,BI$642)-Данные!$G166-BI$643+IF($F$9="Использовать поправку",BT504,0),#N/A)</f>
        <v>#N/A</v>
      </c>
      <c r="BJ504" s="64" t="e">
        <f>IF(ISNUMBER(INDEX(Данные!$I$1:$IX$303,Данные!$A166,BJ$642)),INDEX(Данные!$I$1:$IX$303,Данные!$A166,BJ$642)-Данные!$H166-BJ$643+IF($F$9="Использовать поправку",BU504,0),#N/A)</f>
        <v>#N/A</v>
      </c>
      <c r="BK504" s="62" t="str">
        <f t="shared" si="851"/>
        <v/>
      </c>
      <c r="BL504" s="63" t="e">
        <f>IF(ISNUMBER(INDEX(Данные!$I$1:$IX$303,Данные!$A166,BL$642)),INDEX(Данные!$I$1:$IX$303,Данные!$A166,BL$642)-Данные!$G166-BL$643+IF($F$10="Использовать поправку",BT504,0),#N/A)</f>
        <v>#N/A</v>
      </c>
      <c r="BM504" s="64" t="e">
        <f>IF(ISNUMBER(INDEX(Данные!$I$1:$IX$303,Данные!$A166,BM$642)),INDEX(Данные!$I$1:$IX$303,Данные!$A166,BM$642)-Данные!$H166-BM$643+IF($F$10="Использовать поправку",BU504,0),#N/A)</f>
        <v>#N/A</v>
      </c>
      <c r="BN504" s="62" t="str">
        <f t="shared" si="852"/>
        <v/>
      </c>
      <c r="BO504" s="63" t="e">
        <f>IF(ISNUMBER(INDEX(Данные!$I$1:$IX$303,Данные!$A166,BO$642)),INDEX(Данные!$I$1:$IX$303,Данные!$A166,BO$642)-Данные!$G166-BO$643+IF($F$11="Использовать поправку",BT504,0),#N/A)</f>
        <v>#N/A</v>
      </c>
      <c r="BP504" s="64" t="e">
        <f>IF(ISNUMBER(INDEX(Данные!$I$1:$IX$303,Данные!$A166,BP$642)),INDEX(Данные!$I$1:$IX$303,Данные!$A166,BP$642)-Данные!$H166-BP$643+IF($F$11="Использовать поправку",BU504,0),#N/A)</f>
        <v>#N/A</v>
      </c>
      <c r="BQ504" s="62" t="str">
        <f t="shared" si="853"/>
        <v/>
      </c>
      <c r="BR504" s="63" t="e">
        <f>IF(ISNUMBER(INDEX(Данные!$I$1:$IX$303,Данные!$A166,BR$642)),INDEX(Данные!$I$1:$IX$303,Данные!$A166,BR$642)-Данные!$G166-BR$643+IF($F$12="Использовать поправку",BT504,0),#N/A)</f>
        <v>#N/A</v>
      </c>
      <c r="BS504" s="64" t="e">
        <f>IF(ISNUMBER(INDEX(Данные!$I$1:$IX$303,Данные!$A166,BS$642)),INDEX(Данные!$I$1:$IX$303,Данные!$A166,BS$642)-Данные!$H166-BS$643+IF($F$12="Использовать поправку",BU504,0),#N/A)</f>
        <v>#N/A</v>
      </c>
      <c r="BT504" s="100" t="e">
        <f>INDEX(Данные!$I$1:$IX$303,Данные!$A166,BT$642+8)-INDEX(Данные!$I$1:$IX$303,Данные!$A166,BT$643+8)</f>
        <v>#VALUE!</v>
      </c>
      <c r="BU504" s="101" t="e">
        <f>INDEX(Данные!$I$1:$IX$303,Данные!$A166,BU$642+9)-INDEX(Данные!$I$1:$IX$303,Данные!$A166,BU$643+9)</f>
        <v>#VALUE!</v>
      </c>
    </row>
    <row r="505" spans="7:73" s="88" customFormat="1" x14ac:dyDescent="0.25">
      <c r="G505" s="61">
        <v>82</v>
      </c>
      <c r="H505" s="62" t="str">
        <f t="shared" si="854"/>
        <v/>
      </c>
      <c r="I505" s="63" t="e">
        <f>IF(ISNUMBER(INDEX(Данные!$I$1:$IX$303,Данные!$A167,I$642)),INDEX(Данные!$I$1:$IX$303,Данные!$A167,I$642)-Данные!$E167+IF($F$3="Использовать поправку",AL505,0),#N/A)</f>
        <v>#N/A</v>
      </c>
      <c r="J505" s="64" t="e">
        <f>IF(ISNUMBER(INDEX(Данные!$I$1:$IX$303,Данные!$A167,J$642)),INDEX(Данные!$I$1:$IX$303,Данные!$A167,J$642)-Данные!$F167+IF($F$3="Использовать поправку",AM505,0),#N/A)</f>
        <v>#N/A</v>
      </c>
      <c r="K505" s="62" t="str">
        <f t="shared" si="855"/>
        <v/>
      </c>
      <c r="L505" s="63" t="e">
        <f>IF(ISNUMBER(INDEX(Данные!$I$1:$IX$303,Данные!$A167,L$642)),INDEX(Данные!$I$1:$IX$303,Данные!$A167,L$642)-Данные!$E167+IF($F$4="Использовать поправку",AL505,0),#N/A)</f>
        <v>#N/A</v>
      </c>
      <c r="M505" s="64" t="e">
        <f>IF(ISNUMBER(INDEX(Данные!$I$1:$IX$303,Данные!$A167,M$642)),INDEX(Данные!$I$1:$IX$303,Данные!$A167,M$642)-Данные!$F167+IF($F$4="Использовать поправку",AM505,0),#N/A)</f>
        <v>#N/A</v>
      </c>
      <c r="N505" s="62" t="str">
        <f t="shared" si="856"/>
        <v/>
      </c>
      <c r="O505" s="63" t="e">
        <f>IF(ISNUMBER(INDEX(Данные!$I$1:$IX$303,Данные!$A167,O$642)),INDEX(Данные!$I$1:$IX$303,Данные!$A167,O$642)-Данные!$E167+IF($F$5="Использовать поправку",AL505,0),#N/A)</f>
        <v>#N/A</v>
      </c>
      <c r="P505" s="64" t="e">
        <f>IF(ISNUMBER(INDEX(Данные!$I$1:$IX$303,Данные!$A167,P$642)),INDEX(Данные!$I$1:$IX$303,Данные!$A167,P$642)-Данные!$F167+IF($F$5="Использовать поправку",AM505,0),#N/A)</f>
        <v>#N/A</v>
      </c>
      <c r="Q505" s="62" t="str">
        <f t="shared" si="857"/>
        <v/>
      </c>
      <c r="R505" s="63" t="e">
        <f>IF(ISNUMBER(INDEX(Данные!$I$1:$IX$303,Данные!$A167,R$642)),INDEX(Данные!$I$1:$IX$303,Данные!$A167,R$642)-Данные!$E167+IF($F$6="Использовать поправку",AL505,0),#N/A)</f>
        <v>#N/A</v>
      </c>
      <c r="S505" s="64" t="e">
        <f>IF(ISNUMBER(INDEX(Данные!$I$1:$IX$303,Данные!$A167,S$642)),INDEX(Данные!$I$1:$IX$303,Данные!$A167,S$642)-Данные!$F167+IF($F$6="Использовать поправку",AM505,0),#N/A)</f>
        <v>#N/A</v>
      </c>
      <c r="T505" s="62" t="str">
        <f t="shared" si="858"/>
        <v/>
      </c>
      <c r="U505" s="63" t="e">
        <f>IF(ISNUMBER(INDEX(Данные!$I$1:$IX$303,Данные!$A167,U$642)),INDEX(Данные!$I$1:$IX$303,Данные!$A167,U$642)-Данные!$E167+IF($F$7="Использовать поправку",AL505,0),#N/A)</f>
        <v>#N/A</v>
      </c>
      <c r="V505" s="64" t="e">
        <f>IF(ISNUMBER(INDEX(Данные!$I$1:$IX$303,Данные!$A167,V$642)),INDEX(Данные!$I$1:$IX$303,Данные!$A167,V$642)-Данные!$F167+IF($F$7="Использовать поправку",AM505,0),#N/A)</f>
        <v>#N/A</v>
      </c>
      <c r="W505" s="62" t="str">
        <f t="shared" si="859"/>
        <v/>
      </c>
      <c r="X505" s="63" t="e">
        <f>IF(ISNUMBER(INDEX(Данные!$I$1:$IX$303,Данные!$A167,X$642)),INDEX(Данные!$I$1:$IX$303,Данные!$A167,X$642)-Данные!$E167+IF($F$8="Использовать поправку",AL505,0),#N/A)</f>
        <v>#N/A</v>
      </c>
      <c r="Y505" s="64" t="e">
        <f>IF(ISNUMBER(INDEX(Данные!$I$1:$IX$303,Данные!$A167,Y$642)),INDEX(Данные!$I$1:$IX$303,Данные!$A167,Y$642)-Данные!$F167+IF($F$8="Использовать поправку",AM505,0),#N/A)</f>
        <v>#N/A</v>
      </c>
      <c r="Z505" s="62" t="str">
        <f t="shared" si="860"/>
        <v/>
      </c>
      <c r="AA505" s="63" t="e">
        <f>IF(ISNUMBER(INDEX(Данные!$I$1:$IX$303,Данные!$A167,AA$642)),INDEX(Данные!$I$1:$IX$303,Данные!$A167,AA$642)-Данные!$E167+IF($F$9="Использовать поправку",AL505,0),#N/A)</f>
        <v>#N/A</v>
      </c>
      <c r="AB505" s="64" t="e">
        <f>IF(ISNUMBER(INDEX(Данные!$I$1:$IX$303,Данные!$A167,AB$642)),INDEX(Данные!$I$1:$IX$303,Данные!$A167,AB$642)-Данные!$F167+IF($F$9="Использовать поправку",AM505,0),#N/A)</f>
        <v>#N/A</v>
      </c>
      <c r="AC505" s="62" t="str">
        <f t="shared" si="861"/>
        <v/>
      </c>
      <c r="AD505" s="63" t="e">
        <f>IF(ISNUMBER(INDEX(Данные!$I$1:$IX$303,Данные!$A167,AD$642)),INDEX(Данные!$I$1:$IX$303,Данные!$A167,AD$642)-Данные!$E167+IF($F$10="Использовать поправку",AL505,0),#N/A)</f>
        <v>#N/A</v>
      </c>
      <c r="AE505" s="64" t="e">
        <f>IF(ISNUMBER(INDEX(Данные!$I$1:$IX$303,Данные!$A167,AE$642)),INDEX(Данные!$I$1:$IX$303,Данные!$A167,AE$642)-Данные!$F167+IF($F$10="Использовать поправку",AM505,0),#N/A)</f>
        <v>#N/A</v>
      </c>
      <c r="AF505" s="62" t="str">
        <f t="shared" si="862"/>
        <v/>
      </c>
      <c r="AG505" s="63" t="e">
        <f>IF(ISNUMBER(INDEX(Данные!$I$1:$IX$303,Данные!$A167,AG$642)),INDEX(Данные!$I$1:$IX$303,Данные!$A167,AG$642)-Данные!$E167+IF($F$11="Использовать поправку",AL505,0),#N/A)</f>
        <v>#N/A</v>
      </c>
      <c r="AH505" s="64" t="e">
        <f>IF(ISNUMBER(INDEX(Данные!$I$1:$IX$303,Данные!$A167,AH$642)),INDEX(Данные!$I$1:$IX$303,Данные!$A167,AH$642)-Данные!$F167+IF($F$11="Использовать поправку",AM505,0),#N/A)</f>
        <v>#N/A</v>
      </c>
      <c r="AI505" s="62" t="str">
        <f t="shared" si="863"/>
        <v/>
      </c>
      <c r="AJ505" s="63" t="e">
        <f>IF(ISNUMBER(INDEX(Данные!$I$1:$IX$303,Данные!$A167,AJ$642)),INDEX(Данные!$I$1:$IX$303,Данные!$A167,AJ$642)-Данные!$E167+IF($F$12="Использовать поправку",AL505,0),#N/A)</f>
        <v>#N/A</v>
      </c>
      <c r="AK505" s="96" t="e">
        <f>IF(ISNUMBER(INDEX(Данные!$I$1:$IX$303,Данные!$A167,AK$642)),INDEX(Данные!$I$1:$IX$303,Данные!$A167,AK$642)-Данные!$F167+IF($F$12="Использовать поправку",AM505,0),#N/A)</f>
        <v>#N/A</v>
      </c>
      <c r="AL505" s="100" t="e">
        <f>INDEX(Данные!$I$1:$IX$303,Данные!$A167,AL$642+4)-INDEX(Данные!$I$1:$IX$303,Данные!$A167,AL$643+4)</f>
        <v>#VALUE!</v>
      </c>
      <c r="AM505" s="101" t="e">
        <f>INDEX(Данные!$I$1:$IX$303,Данные!$A167,AM$642+5)-INDEX(Данные!$I$1:$IX$303,Данные!$A167,AM$643+5)</f>
        <v>#VALUE!</v>
      </c>
      <c r="AO505" s="61">
        <v>82</v>
      </c>
      <c r="AP505" s="62" t="str">
        <f t="shared" si="844"/>
        <v/>
      </c>
      <c r="AQ505" s="63" t="e">
        <f>IF(ISNUMBER(INDEX(Данные!$I$1:$IX$303,Данные!$A167,AQ$642)),INDEX(Данные!$I$1:$IX$303,Данные!$A167,AQ$642)-Данные!$G167-AQ$643+IF($F$3="Использовать поправку",BT505,0),#N/A)</f>
        <v>#N/A</v>
      </c>
      <c r="AR505" s="64" t="e">
        <f>IF(ISNUMBER(INDEX(Данные!$I$1:$IX$303,Данные!$A167,AR$642)),INDEX(Данные!$I$1:$IX$303,Данные!$A167,AR$642)-Данные!$H167-AR$643+IF($F$3="Использовать поправку",BU505,0),#N/A)</f>
        <v>#N/A</v>
      </c>
      <c r="AS505" s="62" t="str">
        <f t="shared" si="845"/>
        <v/>
      </c>
      <c r="AT505" s="63" t="e">
        <f>IF(ISNUMBER(INDEX(Данные!$I$1:$IX$303,Данные!$A167,AT$642)),INDEX(Данные!$I$1:$IX$303,Данные!$A167,AT$642)-Данные!$G167-AT$643+IF($F$4="Использовать поправку",BT505,0),#N/A)</f>
        <v>#N/A</v>
      </c>
      <c r="AU505" s="64" t="e">
        <f>IF(ISNUMBER(INDEX(Данные!$I$1:$IX$303,Данные!$A167,AU$642)),INDEX(Данные!$I$1:$IX$303,Данные!$A167,AU$642)-Данные!$H167-AU$643+IF($F$4="Использовать поправку",BU505,0),#N/A)</f>
        <v>#N/A</v>
      </c>
      <c r="AV505" s="62" t="str">
        <f t="shared" si="846"/>
        <v/>
      </c>
      <c r="AW505" s="63" t="e">
        <f>IF(ISNUMBER(INDEX(Данные!$I$1:$IX$303,Данные!$A167,AW$642)),INDEX(Данные!$I$1:$IX$303,Данные!$A167,AW$642)-Данные!$G167-AW$643+IF($F$5="Использовать поправку",BT505,0),#N/A)</f>
        <v>#N/A</v>
      </c>
      <c r="AX505" s="64" t="e">
        <f>IF(ISNUMBER(INDEX(Данные!$I$1:$IX$303,Данные!$A167,AX$642)),INDEX(Данные!$I$1:$IX$303,Данные!$A167,AX$642)-Данные!$H167-AX$643+IF($F$5="Использовать поправку",BU505,0),#N/A)</f>
        <v>#N/A</v>
      </c>
      <c r="AY505" s="62" t="str">
        <f t="shared" si="847"/>
        <v/>
      </c>
      <c r="AZ505" s="63" t="e">
        <f>IF(ISNUMBER(INDEX(Данные!$I$1:$IX$303,Данные!$A167,AZ$642)),INDEX(Данные!$I$1:$IX$303,Данные!$A167,AZ$642)-Данные!$G167-AZ$643+IF($F$6="Использовать поправку",BT505,0),#N/A)</f>
        <v>#N/A</v>
      </c>
      <c r="BA505" s="64" t="e">
        <f>IF(ISNUMBER(INDEX(Данные!$I$1:$IX$303,Данные!$A167,BA$642)),INDEX(Данные!$I$1:$IX$303,Данные!$A167,BA$642)-Данные!$H167-BA$643+IF($F$6="Использовать поправку",BU505,0),#N/A)</f>
        <v>#N/A</v>
      </c>
      <c r="BB505" s="62" t="str">
        <f t="shared" si="848"/>
        <v/>
      </c>
      <c r="BC505" s="63" t="e">
        <f>IF(ISNUMBER(INDEX(Данные!$I$1:$IX$303,Данные!$A167,BC$642)),INDEX(Данные!$I$1:$IX$303,Данные!$A167,BC$642)-Данные!$G167-BC$643+IF($F$7="Использовать поправку",BT505,0),#N/A)</f>
        <v>#N/A</v>
      </c>
      <c r="BD505" s="64" t="e">
        <f>IF(ISNUMBER(INDEX(Данные!$I$1:$IX$303,Данные!$A167,BD$642)),INDEX(Данные!$I$1:$IX$303,Данные!$A167,BD$642)-Данные!$H167-BD$643+IF($F$7="Использовать поправку",BU505,0),#N/A)</f>
        <v>#N/A</v>
      </c>
      <c r="BE505" s="62" t="str">
        <f t="shared" si="849"/>
        <v/>
      </c>
      <c r="BF505" s="63" t="e">
        <f>IF(ISNUMBER(INDEX(Данные!$I$1:$IX$303,Данные!$A167,BF$642)),INDEX(Данные!$I$1:$IX$303,Данные!$A167,BF$642)-Данные!$G167-BF$643+IF($F$8="Использовать поправку",BT505,0),#N/A)</f>
        <v>#N/A</v>
      </c>
      <c r="BG505" s="64" t="e">
        <f>IF(ISNUMBER(INDEX(Данные!$I$1:$IX$303,Данные!$A167,BG$642)),INDEX(Данные!$I$1:$IX$303,Данные!$A167,BG$642)-Данные!$H167-BG$643+IF($F$8="Использовать поправку",BU505,0),#N/A)</f>
        <v>#N/A</v>
      </c>
      <c r="BH505" s="62" t="str">
        <f t="shared" si="850"/>
        <v/>
      </c>
      <c r="BI505" s="63" t="e">
        <f>IF(ISNUMBER(INDEX(Данные!$I$1:$IX$303,Данные!$A167,BI$642)),INDEX(Данные!$I$1:$IX$303,Данные!$A167,BI$642)-Данные!$G167-BI$643+IF($F$9="Использовать поправку",BT505,0),#N/A)</f>
        <v>#N/A</v>
      </c>
      <c r="BJ505" s="64" t="e">
        <f>IF(ISNUMBER(INDEX(Данные!$I$1:$IX$303,Данные!$A167,BJ$642)),INDEX(Данные!$I$1:$IX$303,Данные!$A167,BJ$642)-Данные!$H167-BJ$643+IF($F$9="Использовать поправку",BU505,0),#N/A)</f>
        <v>#N/A</v>
      </c>
      <c r="BK505" s="62" t="str">
        <f t="shared" si="851"/>
        <v/>
      </c>
      <c r="BL505" s="63" t="e">
        <f>IF(ISNUMBER(INDEX(Данные!$I$1:$IX$303,Данные!$A167,BL$642)),INDEX(Данные!$I$1:$IX$303,Данные!$A167,BL$642)-Данные!$G167-BL$643+IF($F$10="Использовать поправку",BT505,0),#N/A)</f>
        <v>#N/A</v>
      </c>
      <c r="BM505" s="64" t="e">
        <f>IF(ISNUMBER(INDEX(Данные!$I$1:$IX$303,Данные!$A167,BM$642)),INDEX(Данные!$I$1:$IX$303,Данные!$A167,BM$642)-Данные!$H167-BM$643+IF($F$10="Использовать поправку",BU505,0),#N/A)</f>
        <v>#N/A</v>
      </c>
      <c r="BN505" s="62" t="str">
        <f t="shared" si="852"/>
        <v/>
      </c>
      <c r="BO505" s="63" t="e">
        <f>IF(ISNUMBER(INDEX(Данные!$I$1:$IX$303,Данные!$A167,BO$642)),INDEX(Данные!$I$1:$IX$303,Данные!$A167,BO$642)-Данные!$G167-BO$643+IF($F$11="Использовать поправку",BT505,0),#N/A)</f>
        <v>#N/A</v>
      </c>
      <c r="BP505" s="64" t="e">
        <f>IF(ISNUMBER(INDEX(Данные!$I$1:$IX$303,Данные!$A167,BP$642)),INDEX(Данные!$I$1:$IX$303,Данные!$A167,BP$642)-Данные!$H167-BP$643+IF($F$11="Использовать поправку",BU505,0),#N/A)</f>
        <v>#N/A</v>
      </c>
      <c r="BQ505" s="62" t="str">
        <f t="shared" si="853"/>
        <v/>
      </c>
      <c r="BR505" s="63" t="e">
        <f>IF(ISNUMBER(INDEX(Данные!$I$1:$IX$303,Данные!$A167,BR$642)),INDEX(Данные!$I$1:$IX$303,Данные!$A167,BR$642)-Данные!$G167-BR$643+IF($F$12="Использовать поправку",BT505,0),#N/A)</f>
        <v>#N/A</v>
      </c>
      <c r="BS505" s="64" t="e">
        <f>IF(ISNUMBER(INDEX(Данные!$I$1:$IX$303,Данные!$A167,BS$642)),INDEX(Данные!$I$1:$IX$303,Данные!$A167,BS$642)-Данные!$H167-BS$643+IF($F$12="Использовать поправку",BU505,0),#N/A)</f>
        <v>#N/A</v>
      </c>
      <c r="BT505" s="100" t="e">
        <f>INDEX(Данные!$I$1:$IX$303,Данные!$A167,BT$642+8)-INDEX(Данные!$I$1:$IX$303,Данные!$A167,BT$643+8)</f>
        <v>#VALUE!</v>
      </c>
      <c r="BU505" s="101" t="e">
        <f>INDEX(Данные!$I$1:$IX$303,Данные!$A167,BU$642+9)-INDEX(Данные!$I$1:$IX$303,Данные!$A167,BU$643+9)</f>
        <v>#VALUE!</v>
      </c>
    </row>
    <row r="506" spans="7:73" s="88" customFormat="1" x14ac:dyDescent="0.25">
      <c r="G506" s="61">
        <v>82.5</v>
      </c>
      <c r="H506" s="62" t="str">
        <f t="shared" si="854"/>
        <v/>
      </c>
      <c r="I506" s="63" t="e">
        <f>IF(ISNUMBER(INDEX(Данные!$I$1:$IX$303,Данные!$A168,I$642)),INDEX(Данные!$I$1:$IX$303,Данные!$A168,I$642)-Данные!$E168+IF($F$3="Использовать поправку",AL506,0),#N/A)</f>
        <v>#N/A</v>
      </c>
      <c r="J506" s="64" t="e">
        <f>IF(ISNUMBER(INDEX(Данные!$I$1:$IX$303,Данные!$A168,J$642)),INDEX(Данные!$I$1:$IX$303,Данные!$A168,J$642)-Данные!$F168+IF($F$3="Использовать поправку",AM506,0),#N/A)</f>
        <v>#N/A</v>
      </c>
      <c r="K506" s="62" t="str">
        <f t="shared" si="855"/>
        <v/>
      </c>
      <c r="L506" s="63" t="e">
        <f>IF(ISNUMBER(INDEX(Данные!$I$1:$IX$303,Данные!$A168,L$642)),INDEX(Данные!$I$1:$IX$303,Данные!$A168,L$642)-Данные!$E168+IF($F$4="Использовать поправку",AL506,0),#N/A)</f>
        <v>#N/A</v>
      </c>
      <c r="M506" s="64" t="e">
        <f>IF(ISNUMBER(INDEX(Данные!$I$1:$IX$303,Данные!$A168,M$642)),INDEX(Данные!$I$1:$IX$303,Данные!$A168,M$642)-Данные!$F168+IF($F$4="Использовать поправку",AM506,0),#N/A)</f>
        <v>#N/A</v>
      </c>
      <c r="N506" s="62" t="str">
        <f t="shared" si="856"/>
        <v/>
      </c>
      <c r="O506" s="63" t="e">
        <f>IF(ISNUMBER(INDEX(Данные!$I$1:$IX$303,Данные!$A168,O$642)),INDEX(Данные!$I$1:$IX$303,Данные!$A168,O$642)-Данные!$E168+IF($F$5="Использовать поправку",AL506,0),#N/A)</f>
        <v>#N/A</v>
      </c>
      <c r="P506" s="64" t="e">
        <f>IF(ISNUMBER(INDEX(Данные!$I$1:$IX$303,Данные!$A168,P$642)),INDEX(Данные!$I$1:$IX$303,Данные!$A168,P$642)-Данные!$F168+IF($F$5="Использовать поправку",AM506,0),#N/A)</f>
        <v>#N/A</v>
      </c>
      <c r="Q506" s="62" t="str">
        <f t="shared" si="857"/>
        <v/>
      </c>
      <c r="R506" s="63" t="e">
        <f>IF(ISNUMBER(INDEX(Данные!$I$1:$IX$303,Данные!$A168,R$642)),INDEX(Данные!$I$1:$IX$303,Данные!$A168,R$642)-Данные!$E168+IF($F$6="Использовать поправку",AL506,0),#N/A)</f>
        <v>#N/A</v>
      </c>
      <c r="S506" s="64" t="e">
        <f>IF(ISNUMBER(INDEX(Данные!$I$1:$IX$303,Данные!$A168,S$642)),INDEX(Данные!$I$1:$IX$303,Данные!$A168,S$642)-Данные!$F168+IF($F$6="Использовать поправку",AM506,0),#N/A)</f>
        <v>#N/A</v>
      </c>
      <c r="T506" s="62" t="str">
        <f t="shared" si="858"/>
        <v/>
      </c>
      <c r="U506" s="63" t="e">
        <f>IF(ISNUMBER(INDEX(Данные!$I$1:$IX$303,Данные!$A168,U$642)),INDEX(Данные!$I$1:$IX$303,Данные!$A168,U$642)-Данные!$E168+IF($F$7="Использовать поправку",AL506,0),#N/A)</f>
        <v>#N/A</v>
      </c>
      <c r="V506" s="64" t="e">
        <f>IF(ISNUMBER(INDEX(Данные!$I$1:$IX$303,Данные!$A168,V$642)),INDEX(Данные!$I$1:$IX$303,Данные!$A168,V$642)-Данные!$F168+IF($F$7="Использовать поправку",AM506,0),#N/A)</f>
        <v>#N/A</v>
      </c>
      <c r="W506" s="62" t="str">
        <f t="shared" si="859"/>
        <v/>
      </c>
      <c r="X506" s="63" t="e">
        <f>IF(ISNUMBER(INDEX(Данные!$I$1:$IX$303,Данные!$A168,X$642)),INDEX(Данные!$I$1:$IX$303,Данные!$A168,X$642)-Данные!$E168+IF($F$8="Использовать поправку",AL506,0),#N/A)</f>
        <v>#N/A</v>
      </c>
      <c r="Y506" s="64" t="e">
        <f>IF(ISNUMBER(INDEX(Данные!$I$1:$IX$303,Данные!$A168,Y$642)),INDEX(Данные!$I$1:$IX$303,Данные!$A168,Y$642)-Данные!$F168+IF($F$8="Использовать поправку",AM506,0),#N/A)</f>
        <v>#N/A</v>
      </c>
      <c r="Z506" s="62" t="str">
        <f t="shared" si="860"/>
        <v/>
      </c>
      <c r="AA506" s="63" t="e">
        <f>IF(ISNUMBER(INDEX(Данные!$I$1:$IX$303,Данные!$A168,AA$642)),INDEX(Данные!$I$1:$IX$303,Данные!$A168,AA$642)-Данные!$E168+IF($F$9="Использовать поправку",AL506,0),#N/A)</f>
        <v>#N/A</v>
      </c>
      <c r="AB506" s="64" t="e">
        <f>IF(ISNUMBER(INDEX(Данные!$I$1:$IX$303,Данные!$A168,AB$642)),INDEX(Данные!$I$1:$IX$303,Данные!$A168,AB$642)-Данные!$F168+IF($F$9="Использовать поправку",AM506,0),#N/A)</f>
        <v>#N/A</v>
      </c>
      <c r="AC506" s="62" t="str">
        <f t="shared" si="861"/>
        <v/>
      </c>
      <c r="AD506" s="63" t="e">
        <f>IF(ISNUMBER(INDEX(Данные!$I$1:$IX$303,Данные!$A168,AD$642)),INDEX(Данные!$I$1:$IX$303,Данные!$A168,AD$642)-Данные!$E168+IF($F$10="Использовать поправку",AL506,0),#N/A)</f>
        <v>#N/A</v>
      </c>
      <c r="AE506" s="64" t="e">
        <f>IF(ISNUMBER(INDEX(Данные!$I$1:$IX$303,Данные!$A168,AE$642)),INDEX(Данные!$I$1:$IX$303,Данные!$A168,AE$642)-Данные!$F168+IF($F$10="Использовать поправку",AM506,0),#N/A)</f>
        <v>#N/A</v>
      </c>
      <c r="AF506" s="62" t="str">
        <f t="shared" si="862"/>
        <v/>
      </c>
      <c r="AG506" s="63" t="e">
        <f>IF(ISNUMBER(INDEX(Данные!$I$1:$IX$303,Данные!$A168,AG$642)),INDEX(Данные!$I$1:$IX$303,Данные!$A168,AG$642)-Данные!$E168+IF($F$11="Использовать поправку",AL506,0),#N/A)</f>
        <v>#N/A</v>
      </c>
      <c r="AH506" s="64" t="e">
        <f>IF(ISNUMBER(INDEX(Данные!$I$1:$IX$303,Данные!$A168,AH$642)),INDEX(Данные!$I$1:$IX$303,Данные!$A168,AH$642)-Данные!$F168+IF($F$11="Использовать поправку",AM506,0),#N/A)</f>
        <v>#N/A</v>
      </c>
      <c r="AI506" s="62" t="str">
        <f t="shared" si="863"/>
        <v/>
      </c>
      <c r="AJ506" s="63" t="e">
        <f>IF(ISNUMBER(INDEX(Данные!$I$1:$IX$303,Данные!$A168,AJ$642)),INDEX(Данные!$I$1:$IX$303,Данные!$A168,AJ$642)-Данные!$E168+IF($F$12="Использовать поправку",AL506,0),#N/A)</f>
        <v>#N/A</v>
      </c>
      <c r="AK506" s="96" t="e">
        <f>IF(ISNUMBER(INDEX(Данные!$I$1:$IX$303,Данные!$A168,AK$642)),INDEX(Данные!$I$1:$IX$303,Данные!$A168,AK$642)-Данные!$F168+IF($F$12="Использовать поправку",AM506,0),#N/A)</f>
        <v>#N/A</v>
      </c>
      <c r="AL506" s="100" t="e">
        <f>INDEX(Данные!$I$1:$IX$303,Данные!$A168,AL$642+4)-INDEX(Данные!$I$1:$IX$303,Данные!$A168,AL$643+4)</f>
        <v>#VALUE!</v>
      </c>
      <c r="AM506" s="101" t="e">
        <f>INDEX(Данные!$I$1:$IX$303,Данные!$A168,AM$642+5)-INDEX(Данные!$I$1:$IX$303,Данные!$A168,AM$643+5)</f>
        <v>#VALUE!</v>
      </c>
      <c r="AO506" s="61">
        <v>82.5</v>
      </c>
      <c r="AP506" s="62" t="str">
        <f t="shared" si="844"/>
        <v/>
      </c>
      <c r="AQ506" s="63" t="e">
        <f>IF(ISNUMBER(INDEX(Данные!$I$1:$IX$303,Данные!$A168,AQ$642)),INDEX(Данные!$I$1:$IX$303,Данные!$A168,AQ$642)-Данные!$G168-AQ$643+IF($F$3="Использовать поправку",BT506,0),#N/A)</f>
        <v>#N/A</v>
      </c>
      <c r="AR506" s="64" t="e">
        <f>IF(ISNUMBER(INDEX(Данные!$I$1:$IX$303,Данные!$A168,AR$642)),INDEX(Данные!$I$1:$IX$303,Данные!$A168,AR$642)-Данные!$H168-AR$643+IF($F$3="Использовать поправку",BU506,0),#N/A)</f>
        <v>#N/A</v>
      </c>
      <c r="AS506" s="62" t="str">
        <f t="shared" si="845"/>
        <v/>
      </c>
      <c r="AT506" s="63" t="e">
        <f>IF(ISNUMBER(INDEX(Данные!$I$1:$IX$303,Данные!$A168,AT$642)),INDEX(Данные!$I$1:$IX$303,Данные!$A168,AT$642)-Данные!$G168-AT$643+IF($F$4="Использовать поправку",BT506,0),#N/A)</f>
        <v>#N/A</v>
      </c>
      <c r="AU506" s="64" t="e">
        <f>IF(ISNUMBER(INDEX(Данные!$I$1:$IX$303,Данные!$A168,AU$642)),INDEX(Данные!$I$1:$IX$303,Данные!$A168,AU$642)-Данные!$H168-AU$643+IF($F$4="Использовать поправку",BU506,0),#N/A)</f>
        <v>#N/A</v>
      </c>
      <c r="AV506" s="62" t="str">
        <f t="shared" si="846"/>
        <v/>
      </c>
      <c r="AW506" s="63" t="e">
        <f>IF(ISNUMBER(INDEX(Данные!$I$1:$IX$303,Данные!$A168,AW$642)),INDEX(Данные!$I$1:$IX$303,Данные!$A168,AW$642)-Данные!$G168-AW$643+IF($F$5="Использовать поправку",BT506,0),#N/A)</f>
        <v>#N/A</v>
      </c>
      <c r="AX506" s="64" t="e">
        <f>IF(ISNUMBER(INDEX(Данные!$I$1:$IX$303,Данные!$A168,AX$642)),INDEX(Данные!$I$1:$IX$303,Данные!$A168,AX$642)-Данные!$H168-AX$643+IF($F$5="Использовать поправку",BU506,0),#N/A)</f>
        <v>#N/A</v>
      </c>
      <c r="AY506" s="62" t="str">
        <f t="shared" si="847"/>
        <v/>
      </c>
      <c r="AZ506" s="63" t="e">
        <f>IF(ISNUMBER(INDEX(Данные!$I$1:$IX$303,Данные!$A168,AZ$642)),INDEX(Данные!$I$1:$IX$303,Данные!$A168,AZ$642)-Данные!$G168-AZ$643+IF($F$6="Использовать поправку",BT506,0),#N/A)</f>
        <v>#N/A</v>
      </c>
      <c r="BA506" s="64" t="e">
        <f>IF(ISNUMBER(INDEX(Данные!$I$1:$IX$303,Данные!$A168,BA$642)),INDEX(Данные!$I$1:$IX$303,Данные!$A168,BA$642)-Данные!$H168-BA$643+IF($F$6="Использовать поправку",BU506,0),#N/A)</f>
        <v>#N/A</v>
      </c>
      <c r="BB506" s="62" t="str">
        <f t="shared" si="848"/>
        <v/>
      </c>
      <c r="BC506" s="63" t="e">
        <f>IF(ISNUMBER(INDEX(Данные!$I$1:$IX$303,Данные!$A168,BC$642)),INDEX(Данные!$I$1:$IX$303,Данные!$A168,BC$642)-Данные!$G168-BC$643+IF($F$7="Использовать поправку",BT506,0),#N/A)</f>
        <v>#N/A</v>
      </c>
      <c r="BD506" s="64" t="e">
        <f>IF(ISNUMBER(INDEX(Данные!$I$1:$IX$303,Данные!$A168,BD$642)),INDEX(Данные!$I$1:$IX$303,Данные!$A168,BD$642)-Данные!$H168-BD$643+IF($F$7="Использовать поправку",BU506,0),#N/A)</f>
        <v>#N/A</v>
      </c>
      <c r="BE506" s="62" t="str">
        <f t="shared" si="849"/>
        <v/>
      </c>
      <c r="BF506" s="63" t="e">
        <f>IF(ISNUMBER(INDEX(Данные!$I$1:$IX$303,Данные!$A168,BF$642)),INDEX(Данные!$I$1:$IX$303,Данные!$A168,BF$642)-Данные!$G168-BF$643+IF($F$8="Использовать поправку",BT506,0),#N/A)</f>
        <v>#N/A</v>
      </c>
      <c r="BG506" s="64" t="e">
        <f>IF(ISNUMBER(INDEX(Данные!$I$1:$IX$303,Данные!$A168,BG$642)),INDEX(Данные!$I$1:$IX$303,Данные!$A168,BG$642)-Данные!$H168-BG$643+IF($F$8="Использовать поправку",BU506,0),#N/A)</f>
        <v>#N/A</v>
      </c>
      <c r="BH506" s="62" t="str">
        <f t="shared" si="850"/>
        <v/>
      </c>
      <c r="BI506" s="63" t="e">
        <f>IF(ISNUMBER(INDEX(Данные!$I$1:$IX$303,Данные!$A168,BI$642)),INDEX(Данные!$I$1:$IX$303,Данные!$A168,BI$642)-Данные!$G168-BI$643+IF($F$9="Использовать поправку",BT506,0),#N/A)</f>
        <v>#N/A</v>
      </c>
      <c r="BJ506" s="64" t="e">
        <f>IF(ISNUMBER(INDEX(Данные!$I$1:$IX$303,Данные!$A168,BJ$642)),INDEX(Данные!$I$1:$IX$303,Данные!$A168,BJ$642)-Данные!$H168-BJ$643+IF($F$9="Использовать поправку",BU506,0),#N/A)</f>
        <v>#N/A</v>
      </c>
      <c r="BK506" s="62" t="str">
        <f t="shared" si="851"/>
        <v/>
      </c>
      <c r="BL506" s="63" t="e">
        <f>IF(ISNUMBER(INDEX(Данные!$I$1:$IX$303,Данные!$A168,BL$642)),INDEX(Данные!$I$1:$IX$303,Данные!$A168,BL$642)-Данные!$G168-BL$643+IF($F$10="Использовать поправку",BT506,0),#N/A)</f>
        <v>#N/A</v>
      </c>
      <c r="BM506" s="64" t="e">
        <f>IF(ISNUMBER(INDEX(Данные!$I$1:$IX$303,Данные!$A168,BM$642)),INDEX(Данные!$I$1:$IX$303,Данные!$A168,BM$642)-Данные!$H168-BM$643+IF($F$10="Использовать поправку",BU506,0),#N/A)</f>
        <v>#N/A</v>
      </c>
      <c r="BN506" s="62" t="str">
        <f t="shared" si="852"/>
        <v/>
      </c>
      <c r="BO506" s="63" t="e">
        <f>IF(ISNUMBER(INDEX(Данные!$I$1:$IX$303,Данные!$A168,BO$642)),INDEX(Данные!$I$1:$IX$303,Данные!$A168,BO$642)-Данные!$G168-BO$643+IF($F$11="Использовать поправку",BT506,0),#N/A)</f>
        <v>#N/A</v>
      </c>
      <c r="BP506" s="64" t="e">
        <f>IF(ISNUMBER(INDEX(Данные!$I$1:$IX$303,Данные!$A168,BP$642)),INDEX(Данные!$I$1:$IX$303,Данные!$A168,BP$642)-Данные!$H168-BP$643+IF($F$11="Использовать поправку",BU506,0),#N/A)</f>
        <v>#N/A</v>
      </c>
      <c r="BQ506" s="62" t="str">
        <f t="shared" si="853"/>
        <v/>
      </c>
      <c r="BR506" s="63" t="e">
        <f>IF(ISNUMBER(INDEX(Данные!$I$1:$IX$303,Данные!$A168,BR$642)),INDEX(Данные!$I$1:$IX$303,Данные!$A168,BR$642)-Данные!$G168-BR$643+IF($F$12="Использовать поправку",BT506,0),#N/A)</f>
        <v>#N/A</v>
      </c>
      <c r="BS506" s="64" t="e">
        <f>IF(ISNUMBER(INDEX(Данные!$I$1:$IX$303,Данные!$A168,BS$642)),INDEX(Данные!$I$1:$IX$303,Данные!$A168,BS$642)-Данные!$H168-BS$643+IF($F$12="Использовать поправку",BU506,0),#N/A)</f>
        <v>#N/A</v>
      </c>
      <c r="BT506" s="100" t="e">
        <f>INDEX(Данные!$I$1:$IX$303,Данные!$A168,BT$642+8)-INDEX(Данные!$I$1:$IX$303,Данные!$A168,BT$643+8)</f>
        <v>#VALUE!</v>
      </c>
      <c r="BU506" s="101" t="e">
        <f>INDEX(Данные!$I$1:$IX$303,Данные!$A168,BU$642+9)-INDEX(Данные!$I$1:$IX$303,Данные!$A168,BU$643+9)</f>
        <v>#VALUE!</v>
      </c>
    </row>
    <row r="507" spans="7:73" s="88" customFormat="1" x14ac:dyDescent="0.25">
      <c r="G507" s="61">
        <v>83</v>
      </c>
      <c r="H507" s="62" t="str">
        <f t="shared" si="854"/>
        <v/>
      </c>
      <c r="I507" s="63" t="e">
        <f>IF(ISNUMBER(INDEX(Данные!$I$1:$IX$303,Данные!$A169,I$642)),INDEX(Данные!$I$1:$IX$303,Данные!$A169,I$642)-Данные!$E169+IF($F$3="Использовать поправку",AL507,0),#N/A)</f>
        <v>#N/A</v>
      </c>
      <c r="J507" s="64" t="e">
        <f>IF(ISNUMBER(INDEX(Данные!$I$1:$IX$303,Данные!$A169,J$642)),INDEX(Данные!$I$1:$IX$303,Данные!$A169,J$642)-Данные!$F169+IF($F$3="Использовать поправку",AM507,0),#N/A)</f>
        <v>#N/A</v>
      </c>
      <c r="K507" s="62" t="str">
        <f t="shared" si="855"/>
        <v/>
      </c>
      <c r="L507" s="63" t="e">
        <f>IF(ISNUMBER(INDEX(Данные!$I$1:$IX$303,Данные!$A169,L$642)),INDEX(Данные!$I$1:$IX$303,Данные!$A169,L$642)-Данные!$E169+IF($F$4="Использовать поправку",AL507,0),#N/A)</f>
        <v>#N/A</v>
      </c>
      <c r="M507" s="64" t="e">
        <f>IF(ISNUMBER(INDEX(Данные!$I$1:$IX$303,Данные!$A169,M$642)),INDEX(Данные!$I$1:$IX$303,Данные!$A169,M$642)-Данные!$F169+IF($F$4="Использовать поправку",AM507,0),#N/A)</f>
        <v>#N/A</v>
      </c>
      <c r="N507" s="62" t="str">
        <f t="shared" si="856"/>
        <v/>
      </c>
      <c r="O507" s="63" t="e">
        <f>IF(ISNUMBER(INDEX(Данные!$I$1:$IX$303,Данные!$A169,O$642)),INDEX(Данные!$I$1:$IX$303,Данные!$A169,O$642)-Данные!$E169+IF($F$5="Использовать поправку",AL507,0),#N/A)</f>
        <v>#N/A</v>
      </c>
      <c r="P507" s="64" t="e">
        <f>IF(ISNUMBER(INDEX(Данные!$I$1:$IX$303,Данные!$A169,P$642)),INDEX(Данные!$I$1:$IX$303,Данные!$A169,P$642)-Данные!$F169+IF($F$5="Использовать поправку",AM507,0),#N/A)</f>
        <v>#N/A</v>
      </c>
      <c r="Q507" s="62" t="str">
        <f t="shared" si="857"/>
        <v/>
      </c>
      <c r="R507" s="63" t="e">
        <f>IF(ISNUMBER(INDEX(Данные!$I$1:$IX$303,Данные!$A169,R$642)),INDEX(Данные!$I$1:$IX$303,Данные!$A169,R$642)-Данные!$E169+IF($F$6="Использовать поправку",AL507,0),#N/A)</f>
        <v>#N/A</v>
      </c>
      <c r="S507" s="64" t="e">
        <f>IF(ISNUMBER(INDEX(Данные!$I$1:$IX$303,Данные!$A169,S$642)),INDEX(Данные!$I$1:$IX$303,Данные!$A169,S$642)-Данные!$F169+IF($F$6="Использовать поправку",AM507,0),#N/A)</f>
        <v>#N/A</v>
      </c>
      <c r="T507" s="62" t="str">
        <f t="shared" si="858"/>
        <v/>
      </c>
      <c r="U507" s="63" t="e">
        <f>IF(ISNUMBER(INDEX(Данные!$I$1:$IX$303,Данные!$A169,U$642)),INDEX(Данные!$I$1:$IX$303,Данные!$A169,U$642)-Данные!$E169+IF($F$7="Использовать поправку",AL507,0),#N/A)</f>
        <v>#N/A</v>
      </c>
      <c r="V507" s="64" t="e">
        <f>IF(ISNUMBER(INDEX(Данные!$I$1:$IX$303,Данные!$A169,V$642)),INDEX(Данные!$I$1:$IX$303,Данные!$A169,V$642)-Данные!$F169+IF($F$7="Использовать поправку",AM507,0),#N/A)</f>
        <v>#N/A</v>
      </c>
      <c r="W507" s="62" t="str">
        <f t="shared" si="859"/>
        <v/>
      </c>
      <c r="X507" s="63" t="e">
        <f>IF(ISNUMBER(INDEX(Данные!$I$1:$IX$303,Данные!$A169,X$642)),INDEX(Данные!$I$1:$IX$303,Данные!$A169,X$642)-Данные!$E169+IF($F$8="Использовать поправку",AL507,0),#N/A)</f>
        <v>#N/A</v>
      </c>
      <c r="Y507" s="64" t="e">
        <f>IF(ISNUMBER(INDEX(Данные!$I$1:$IX$303,Данные!$A169,Y$642)),INDEX(Данные!$I$1:$IX$303,Данные!$A169,Y$642)-Данные!$F169+IF($F$8="Использовать поправку",AM507,0),#N/A)</f>
        <v>#N/A</v>
      </c>
      <c r="Z507" s="62" t="str">
        <f t="shared" si="860"/>
        <v/>
      </c>
      <c r="AA507" s="63" t="e">
        <f>IF(ISNUMBER(INDEX(Данные!$I$1:$IX$303,Данные!$A169,AA$642)),INDEX(Данные!$I$1:$IX$303,Данные!$A169,AA$642)-Данные!$E169+IF($F$9="Использовать поправку",AL507,0),#N/A)</f>
        <v>#N/A</v>
      </c>
      <c r="AB507" s="64" t="e">
        <f>IF(ISNUMBER(INDEX(Данные!$I$1:$IX$303,Данные!$A169,AB$642)),INDEX(Данные!$I$1:$IX$303,Данные!$A169,AB$642)-Данные!$F169+IF($F$9="Использовать поправку",AM507,0),#N/A)</f>
        <v>#N/A</v>
      </c>
      <c r="AC507" s="62" t="str">
        <f t="shared" si="861"/>
        <v/>
      </c>
      <c r="AD507" s="63" t="e">
        <f>IF(ISNUMBER(INDEX(Данные!$I$1:$IX$303,Данные!$A169,AD$642)),INDEX(Данные!$I$1:$IX$303,Данные!$A169,AD$642)-Данные!$E169+IF($F$10="Использовать поправку",AL507,0),#N/A)</f>
        <v>#N/A</v>
      </c>
      <c r="AE507" s="64" t="e">
        <f>IF(ISNUMBER(INDEX(Данные!$I$1:$IX$303,Данные!$A169,AE$642)),INDEX(Данные!$I$1:$IX$303,Данные!$A169,AE$642)-Данные!$F169+IF($F$10="Использовать поправку",AM507,0),#N/A)</f>
        <v>#N/A</v>
      </c>
      <c r="AF507" s="62" t="str">
        <f t="shared" si="862"/>
        <v/>
      </c>
      <c r="AG507" s="63" t="e">
        <f>IF(ISNUMBER(INDEX(Данные!$I$1:$IX$303,Данные!$A169,AG$642)),INDEX(Данные!$I$1:$IX$303,Данные!$A169,AG$642)-Данные!$E169+IF($F$11="Использовать поправку",AL507,0),#N/A)</f>
        <v>#N/A</v>
      </c>
      <c r="AH507" s="64" t="e">
        <f>IF(ISNUMBER(INDEX(Данные!$I$1:$IX$303,Данные!$A169,AH$642)),INDEX(Данные!$I$1:$IX$303,Данные!$A169,AH$642)-Данные!$F169+IF($F$11="Использовать поправку",AM507,0),#N/A)</f>
        <v>#N/A</v>
      </c>
      <c r="AI507" s="62" t="str">
        <f t="shared" si="863"/>
        <v/>
      </c>
      <c r="AJ507" s="63" t="e">
        <f>IF(ISNUMBER(INDEX(Данные!$I$1:$IX$303,Данные!$A169,AJ$642)),INDEX(Данные!$I$1:$IX$303,Данные!$A169,AJ$642)-Данные!$E169+IF($F$12="Использовать поправку",AL507,0),#N/A)</f>
        <v>#N/A</v>
      </c>
      <c r="AK507" s="96" t="e">
        <f>IF(ISNUMBER(INDEX(Данные!$I$1:$IX$303,Данные!$A169,AK$642)),INDEX(Данные!$I$1:$IX$303,Данные!$A169,AK$642)-Данные!$F169+IF($F$12="Использовать поправку",AM507,0),#N/A)</f>
        <v>#N/A</v>
      </c>
      <c r="AL507" s="100" t="e">
        <f>INDEX(Данные!$I$1:$IX$303,Данные!$A169,AL$642+4)-INDEX(Данные!$I$1:$IX$303,Данные!$A169,AL$643+4)</f>
        <v>#VALUE!</v>
      </c>
      <c r="AM507" s="101" t="e">
        <f>INDEX(Данные!$I$1:$IX$303,Данные!$A169,AM$642+5)-INDEX(Данные!$I$1:$IX$303,Данные!$A169,AM$643+5)</f>
        <v>#VALUE!</v>
      </c>
      <c r="AO507" s="61">
        <v>83</v>
      </c>
      <c r="AP507" s="62" t="str">
        <f t="shared" si="844"/>
        <v/>
      </c>
      <c r="AQ507" s="63" t="e">
        <f>IF(ISNUMBER(INDEX(Данные!$I$1:$IX$303,Данные!$A169,AQ$642)),INDEX(Данные!$I$1:$IX$303,Данные!$A169,AQ$642)-Данные!$G169-AQ$643+IF($F$3="Использовать поправку",BT507,0),#N/A)</f>
        <v>#N/A</v>
      </c>
      <c r="AR507" s="64" t="e">
        <f>IF(ISNUMBER(INDEX(Данные!$I$1:$IX$303,Данные!$A169,AR$642)),INDEX(Данные!$I$1:$IX$303,Данные!$A169,AR$642)-Данные!$H169-AR$643+IF($F$3="Использовать поправку",BU507,0),#N/A)</f>
        <v>#N/A</v>
      </c>
      <c r="AS507" s="62" t="str">
        <f t="shared" si="845"/>
        <v/>
      </c>
      <c r="AT507" s="63" t="e">
        <f>IF(ISNUMBER(INDEX(Данные!$I$1:$IX$303,Данные!$A169,AT$642)),INDEX(Данные!$I$1:$IX$303,Данные!$A169,AT$642)-Данные!$G169-AT$643+IF($F$4="Использовать поправку",BT507,0),#N/A)</f>
        <v>#N/A</v>
      </c>
      <c r="AU507" s="64" t="e">
        <f>IF(ISNUMBER(INDEX(Данные!$I$1:$IX$303,Данные!$A169,AU$642)),INDEX(Данные!$I$1:$IX$303,Данные!$A169,AU$642)-Данные!$H169-AU$643+IF($F$4="Использовать поправку",BU507,0),#N/A)</f>
        <v>#N/A</v>
      </c>
      <c r="AV507" s="62" t="str">
        <f t="shared" si="846"/>
        <v/>
      </c>
      <c r="AW507" s="63" t="e">
        <f>IF(ISNUMBER(INDEX(Данные!$I$1:$IX$303,Данные!$A169,AW$642)),INDEX(Данные!$I$1:$IX$303,Данные!$A169,AW$642)-Данные!$G169-AW$643+IF($F$5="Использовать поправку",BT507,0),#N/A)</f>
        <v>#N/A</v>
      </c>
      <c r="AX507" s="64" t="e">
        <f>IF(ISNUMBER(INDEX(Данные!$I$1:$IX$303,Данные!$A169,AX$642)),INDEX(Данные!$I$1:$IX$303,Данные!$A169,AX$642)-Данные!$H169-AX$643+IF($F$5="Использовать поправку",BU507,0),#N/A)</f>
        <v>#N/A</v>
      </c>
      <c r="AY507" s="62" t="str">
        <f t="shared" si="847"/>
        <v/>
      </c>
      <c r="AZ507" s="63" t="e">
        <f>IF(ISNUMBER(INDEX(Данные!$I$1:$IX$303,Данные!$A169,AZ$642)),INDEX(Данные!$I$1:$IX$303,Данные!$A169,AZ$642)-Данные!$G169-AZ$643+IF($F$6="Использовать поправку",BT507,0),#N/A)</f>
        <v>#N/A</v>
      </c>
      <c r="BA507" s="64" t="e">
        <f>IF(ISNUMBER(INDEX(Данные!$I$1:$IX$303,Данные!$A169,BA$642)),INDEX(Данные!$I$1:$IX$303,Данные!$A169,BA$642)-Данные!$H169-BA$643+IF($F$6="Использовать поправку",BU507,0),#N/A)</f>
        <v>#N/A</v>
      </c>
      <c r="BB507" s="62" t="str">
        <f t="shared" si="848"/>
        <v/>
      </c>
      <c r="BC507" s="63" t="e">
        <f>IF(ISNUMBER(INDEX(Данные!$I$1:$IX$303,Данные!$A169,BC$642)),INDEX(Данные!$I$1:$IX$303,Данные!$A169,BC$642)-Данные!$G169-BC$643+IF($F$7="Использовать поправку",BT507,0),#N/A)</f>
        <v>#N/A</v>
      </c>
      <c r="BD507" s="64" t="e">
        <f>IF(ISNUMBER(INDEX(Данные!$I$1:$IX$303,Данные!$A169,BD$642)),INDEX(Данные!$I$1:$IX$303,Данные!$A169,BD$642)-Данные!$H169-BD$643+IF($F$7="Использовать поправку",BU507,0),#N/A)</f>
        <v>#N/A</v>
      </c>
      <c r="BE507" s="62" t="str">
        <f t="shared" si="849"/>
        <v/>
      </c>
      <c r="BF507" s="63" t="e">
        <f>IF(ISNUMBER(INDEX(Данные!$I$1:$IX$303,Данные!$A169,BF$642)),INDEX(Данные!$I$1:$IX$303,Данные!$A169,BF$642)-Данные!$G169-BF$643+IF($F$8="Использовать поправку",BT507,0),#N/A)</f>
        <v>#N/A</v>
      </c>
      <c r="BG507" s="64" t="e">
        <f>IF(ISNUMBER(INDEX(Данные!$I$1:$IX$303,Данные!$A169,BG$642)),INDEX(Данные!$I$1:$IX$303,Данные!$A169,BG$642)-Данные!$H169-BG$643+IF($F$8="Использовать поправку",BU507,0),#N/A)</f>
        <v>#N/A</v>
      </c>
      <c r="BH507" s="62" t="str">
        <f t="shared" si="850"/>
        <v/>
      </c>
      <c r="BI507" s="63" t="e">
        <f>IF(ISNUMBER(INDEX(Данные!$I$1:$IX$303,Данные!$A169,BI$642)),INDEX(Данные!$I$1:$IX$303,Данные!$A169,BI$642)-Данные!$G169-BI$643+IF($F$9="Использовать поправку",BT507,0),#N/A)</f>
        <v>#N/A</v>
      </c>
      <c r="BJ507" s="64" t="e">
        <f>IF(ISNUMBER(INDEX(Данные!$I$1:$IX$303,Данные!$A169,BJ$642)),INDEX(Данные!$I$1:$IX$303,Данные!$A169,BJ$642)-Данные!$H169-BJ$643+IF($F$9="Использовать поправку",BU507,0),#N/A)</f>
        <v>#N/A</v>
      </c>
      <c r="BK507" s="62" t="str">
        <f t="shared" si="851"/>
        <v/>
      </c>
      <c r="BL507" s="63" t="e">
        <f>IF(ISNUMBER(INDEX(Данные!$I$1:$IX$303,Данные!$A169,BL$642)),INDEX(Данные!$I$1:$IX$303,Данные!$A169,BL$642)-Данные!$G169-BL$643+IF($F$10="Использовать поправку",BT507,0),#N/A)</f>
        <v>#N/A</v>
      </c>
      <c r="BM507" s="64" t="e">
        <f>IF(ISNUMBER(INDEX(Данные!$I$1:$IX$303,Данные!$A169,BM$642)),INDEX(Данные!$I$1:$IX$303,Данные!$A169,BM$642)-Данные!$H169-BM$643+IF($F$10="Использовать поправку",BU507,0),#N/A)</f>
        <v>#N/A</v>
      </c>
      <c r="BN507" s="62" t="str">
        <f t="shared" si="852"/>
        <v/>
      </c>
      <c r="BO507" s="63" t="e">
        <f>IF(ISNUMBER(INDEX(Данные!$I$1:$IX$303,Данные!$A169,BO$642)),INDEX(Данные!$I$1:$IX$303,Данные!$A169,BO$642)-Данные!$G169-BO$643+IF($F$11="Использовать поправку",BT507,0),#N/A)</f>
        <v>#N/A</v>
      </c>
      <c r="BP507" s="64" t="e">
        <f>IF(ISNUMBER(INDEX(Данные!$I$1:$IX$303,Данные!$A169,BP$642)),INDEX(Данные!$I$1:$IX$303,Данные!$A169,BP$642)-Данные!$H169-BP$643+IF($F$11="Использовать поправку",BU507,0),#N/A)</f>
        <v>#N/A</v>
      </c>
      <c r="BQ507" s="62" t="str">
        <f t="shared" si="853"/>
        <v/>
      </c>
      <c r="BR507" s="63" t="e">
        <f>IF(ISNUMBER(INDEX(Данные!$I$1:$IX$303,Данные!$A169,BR$642)),INDEX(Данные!$I$1:$IX$303,Данные!$A169,BR$642)-Данные!$G169-BR$643+IF($F$12="Использовать поправку",BT507,0),#N/A)</f>
        <v>#N/A</v>
      </c>
      <c r="BS507" s="64" t="e">
        <f>IF(ISNUMBER(INDEX(Данные!$I$1:$IX$303,Данные!$A169,BS$642)),INDEX(Данные!$I$1:$IX$303,Данные!$A169,BS$642)-Данные!$H169-BS$643+IF($F$12="Использовать поправку",BU507,0),#N/A)</f>
        <v>#N/A</v>
      </c>
      <c r="BT507" s="100" t="e">
        <f>INDEX(Данные!$I$1:$IX$303,Данные!$A169,BT$642+8)-INDEX(Данные!$I$1:$IX$303,Данные!$A169,BT$643+8)</f>
        <v>#VALUE!</v>
      </c>
      <c r="BU507" s="101" t="e">
        <f>INDEX(Данные!$I$1:$IX$303,Данные!$A169,BU$642+9)-INDEX(Данные!$I$1:$IX$303,Данные!$A169,BU$643+9)</f>
        <v>#VALUE!</v>
      </c>
    </row>
    <row r="508" spans="7:73" s="88" customFormat="1" x14ac:dyDescent="0.25">
      <c r="G508" s="61">
        <v>83.5</v>
      </c>
      <c r="H508" s="62" t="str">
        <f t="shared" si="854"/>
        <v/>
      </c>
      <c r="I508" s="63" t="e">
        <f>IF(ISNUMBER(INDEX(Данные!$I$1:$IX$303,Данные!$A170,I$642)),INDEX(Данные!$I$1:$IX$303,Данные!$A170,I$642)-Данные!$E170+IF($F$3="Использовать поправку",AL508,0),#N/A)</f>
        <v>#N/A</v>
      </c>
      <c r="J508" s="64" t="e">
        <f>IF(ISNUMBER(INDEX(Данные!$I$1:$IX$303,Данные!$A170,J$642)),INDEX(Данные!$I$1:$IX$303,Данные!$A170,J$642)-Данные!$F170+IF($F$3="Использовать поправку",AM508,0),#N/A)</f>
        <v>#N/A</v>
      </c>
      <c r="K508" s="62" t="str">
        <f t="shared" si="855"/>
        <v/>
      </c>
      <c r="L508" s="63" t="e">
        <f>IF(ISNUMBER(INDEX(Данные!$I$1:$IX$303,Данные!$A170,L$642)),INDEX(Данные!$I$1:$IX$303,Данные!$A170,L$642)-Данные!$E170+IF($F$4="Использовать поправку",AL508,0),#N/A)</f>
        <v>#N/A</v>
      </c>
      <c r="M508" s="64" t="e">
        <f>IF(ISNUMBER(INDEX(Данные!$I$1:$IX$303,Данные!$A170,M$642)),INDEX(Данные!$I$1:$IX$303,Данные!$A170,M$642)-Данные!$F170+IF($F$4="Использовать поправку",AM508,0),#N/A)</f>
        <v>#N/A</v>
      </c>
      <c r="N508" s="62" t="str">
        <f t="shared" si="856"/>
        <v/>
      </c>
      <c r="O508" s="63" t="e">
        <f>IF(ISNUMBER(INDEX(Данные!$I$1:$IX$303,Данные!$A170,O$642)),INDEX(Данные!$I$1:$IX$303,Данные!$A170,O$642)-Данные!$E170+IF($F$5="Использовать поправку",AL508,0),#N/A)</f>
        <v>#N/A</v>
      </c>
      <c r="P508" s="64" t="e">
        <f>IF(ISNUMBER(INDEX(Данные!$I$1:$IX$303,Данные!$A170,P$642)),INDEX(Данные!$I$1:$IX$303,Данные!$A170,P$642)-Данные!$F170+IF($F$5="Использовать поправку",AM508,0),#N/A)</f>
        <v>#N/A</v>
      </c>
      <c r="Q508" s="62" t="str">
        <f t="shared" si="857"/>
        <v/>
      </c>
      <c r="R508" s="63" t="e">
        <f>IF(ISNUMBER(INDEX(Данные!$I$1:$IX$303,Данные!$A170,R$642)),INDEX(Данные!$I$1:$IX$303,Данные!$A170,R$642)-Данные!$E170+IF($F$6="Использовать поправку",AL508,0),#N/A)</f>
        <v>#N/A</v>
      </c>
      <c r="S508" s="64" t="e">
        <f>IF(ISNUMBER(INDEX(Данные!$I$1:$IX$303,Данные!$A170,S$642)),INDEX(Данные!$I$1:$IX$303,Данные!$A170,S$642)-Данные!$F170+IF($F$6="Использовать поправку",AM508,0),#N/A)</f>
        <v>#N/A</v>
      </c>
      <c r="T508" s="62" t="str">
        <f t="shared" si="858"/>
        <v/>
      </c>
      <c r="U508" s="63" t="e">
        <f>IF(ISNUMBER(INDEX(Данные!$I$1:$IX$303,Данные!$A170,U$642)),INDEX(Данные!$I$1:$IX$303,Данные!$A170,U$642)-Данные!$E170+IF($F$7="Использовать поправку",AL508,0),#N/A)</f>
        <v>#N/A</v>
      </c>
      <c r="V508" s="64" t="e">
        <f>IF(ISNUMBER(INDEX(Данные!$I$1:$IX$303,Данные!$A170,V$642)),INDEX(Данные!$I$1:$IX$303,Данные!$A170,V$642)-Данные!$F170+IF($F$7="Использовать поправку",AM508,0),#N/A)</f>
        <v>#N/A</v>
      </c>
      <c r="W508" s="62" t="str">
        <f t="shared" si="859"/>
        <v/>
      </c>
      <c r="X508" s="63" t="e">
        <f>IF(ISNUMBER(INDEX(Данные!$I$1:$IX$303,Данные!$A170,X$642)),INDEX(Данные!$I$1:$IX$303,Данные!$A170,X$642)-Данные!$E170+IF($F$8="Использовать поправку",AL508,0),#N/A)</f>
        <v>#N/A</v>
      </c>
      <c r="Y508" s="64" t="e">
        <f>IF(ISNUMBER(INDEX(Данные!$I$1:$IX$303,Данные!$A170,Y$642)),INDEX(Данные!$I$1:$IX$303,Данные!$A170,Y$642)-Данные!$F170+IF($F$8="Использовать поправку",AM508,0),#N/A)</f>
        <v>#N/A</v>
      </c>
      <c r="Z508" s="62" t="str">
        <f t="shared" si="860"/>
        <v/>
      </c>
      <c r="AA508" s="63" t="e">
        <f>IF(ISNUMBER(INDEX(Данные!$I$1:$IX$303,Данные!$A170,AA$642)),INDEX(Данные!$I$1:$IX$303,Данные!$A170,AA$642)-Данные!$E170+IF($F$9="Использовать поправку",AL508,0),#N/A)</f>
        <v>#N/A</v>
      </c>
      <c r="AB508" s="64" t="e">
        <f>IF(ISNUMBER(INDEX(Данные!$I$1:$IX$303,Данные!$A170,AB$642)),INDEX(Данные!$I$1:$IX$303,Данные!$A170,AB$642)-Данные!$F170+IF($F$9="Использовать поправку",AM508,0),#N/A)</f>
        <v>#N/A</v>
      </c>
      <c r="AC508" s="62" t="str">
        <f t="shared" si="861"/>
        <v/>
      </c>
      <c r="AD508" s="63" t="e">
        <f>IF(ISNUMBER(INDEX(Данные!$I$1:$IX$303,Данные!$A170,AD$642)),INDEX(Данные!$I$1:$IX$303,Данные!$A170,AD$642)-Данные!$E170+IF($F$10="Использовать поправку",AL508,0),#N/A)</f>
        <v>#N/A</v>
      </c>
      <c r="AE508" s="64" t="e">
        <f>IF(ISNUMBER(INDEX(Данные!$I$1:$IX$303,Данные!$A170,AE$642)),INDEX(Данные!$I$1:$IX$303,Данные!$A170,AE$642)-Данные!$F170+IF($F$10="Использовать поправку",AM508,0),#N/A)</f>
        <v>#N/A</v>
      </c>
      <c r="AF508" s="62" t="str">
        <f t="shared" si="862"/>
        <v/>
      </c>
      <c r="AG508" s="63" t="e">
        <f>IF(ISNUMBER(INDEX(Данные!$I$1:$IX$303,Данные!$A170,AG$642)),INDEX(Данные!$I$1:$IX$303,Данные!$A170,AG$642)-Данные!$E170+IF($F$11="Использовать поправку",AL508,0),#N/A)</f>
        <v>#N/A</v>
      </c>
      <c r="AH508" s="64" t="e">
        <f>IF(ISNUMBER(INDEX(Данные!$I$1:$IX$303,Данные!$A170,AH$642)),INDEX(Данные!$I$1:$IX$303,Данные!$A170,AH$642)-Данные!$F170+IF($F$11="Использовать поправку",AM508,0),#N/A)</f>
        <v>#N/A</v>
      </c>
      <c r="AI508" s="62" t="str">
        <f t="shared" si="863"/>
        <v/>
      </c>
      <c r="AJ508" s="63" t="e">
        <f>IF(ISNUMBER(INDEX(Данные!$I$1:$IX$303,Данные!$A170,AJ$642)),INDEX(Данные!$I$1:$IX$303,Данные!$A170,AJ$642)-Данные!$E170+IF($F$12="Использовать поправку",AL508,0),#N/A)</f>
        <v>#N/A</v>
      </c>
      <c r="AK508" s="96" t="e">
        <f>IF(ISNUMBER(INDEX(Данные!$I$1:$IX$303,Данные!$A170,AK$642)),INDEX(Данные!$I$1:$IX$303,Данные!$A170,AK$642)-Данные!$F170+IF($F$12="Использовать поправку",AM508,0),#N/A)</f>
        <v>#N/A</v>
      </c>
      <c r="AL508" s="100" t="e">
        <f>INDEX(Данные!$I$1:$IX$303,Данные!$A170,AL$642+4)-INDEX(Данные!$I$1:$IX$303,Данные!$A170,AL$643+4)</f>
        <v>#VALUE!</v>
      </c>
      <c r="AM508" s="101" t="e">
        <f>INDEX(Данные!$I$1:$IX$303,Данные!$A170,AM$642+5)-INDEX(Данные!$I$1:$IX$303,Данные!$A170,AM$643+5)</f>
        <v>#VALUE!</v>
      </c>
      <c r="AO508" s="61">
        <v>83.5</v>
      </c>
      <c r="AP508" s="62" t="str">
        <f t="shared" si="844"/>
        <v/>
      </c>
      <c r="AQ508" s="63" t="e">
        <f>IF(ISNUMBER(INDEX(Данные!$I$1:$IX$303,Данные!$A170,AQ$642)),INDEX(Данные!$I$1:$IX$303,Данные!$A170,AQ$642)-Данные!$G170-AQ$643+IF($F$3="Использовать поправку",BT508,0),#N/A)</f>
        <v>#N/A</v>
      </c>
      <c r="AR508" s="64" t="e">
        <f>IF(ISNUMBER(INDEX(Данные!$I$1:$IX$303,Данные!$A170,AR$642)),INDEX(Данные!$I$1:$IX$303,Данные!$A170,AR$642)-Данные!$H170-AR$643+IF($F$3="Использовать поправку",BU508,0),#N/A)</f>
        <v>#N/A</v>
      </c>
      <c r="AS508" s="62" t="str">
        <f t="shared" si="845"/>
        <v/>
      </c>
      <c r="AT508" s="63" t="e">
        <f>IF(ISNUMBER(INDEX(Данные!$I$1:$IX$303,Данные!$A170,AT$642)),INDEX(Данные!$I$1:$IX$303,Данные!$A170,AT$642)-Данные!$G170-AT$643+IF($F$4="Использовать поправку",BT508,0),#N/A)</f>
        <v>#N/A</v>
      </c>
      <c r="AU508" s="64" t="e">
        <f>IF(ISNUMBER(INDEX(Данные!$I$1:$IX$303,Данные!$A170,AU$642)),INDEX(Данные!$I$1:$IX$303,Данные!$A170,AU$642)-Данные!$H170-AU$643+IF($F$4="Использовать поправку",BU508,0),#N/A)</f>
        <v>#N/A</v>
      </c>
      <c r="AV508" s="62" t="str">
        <f t="shared" si="846"/>
        <v/>
      </c>
      <c r="AW508" s="63" t="e">
        <f>IF(ISNUMBER(INDEX(Данные!$I$1:$IX$303,Данные!$A170,AW$642)),INDEX(Данные!$I$1:$IX$303,Данные!$A170,AW$642)-Данные!$G170-AW$643+IF($F$5="Использовать поправку",BT508,0),#N/A)</f>
        <v>#N/A</v>
      </c>
      <c r="AX508" s="64" t="e">
        <f>IF(ISNUMBER(INDEX(Данные!$I$1:$IX$303,Данные!$A170,AX$642)),INDEX(Данные!$I$1:$IX$303,Данные!$A170,AX$642)-Данные!$H170-AX$643+IF($F$5="Использовать поправку",BU508,0),#N/A)</f>
        <v>#N/A</v>
      </c>
      <c r="AY508" s="62" t="str">
        <f t="shared" si="847"/>
        <v/>
      </c>
      <c r="AZ508" s="63" t="e">
        <f>IF(ISNUMBER(INDEX(Данные!$I$1:$IX$303,Данные!$A170,AZ$642)),INDEX(Данные!$I$1:$IX$303,Данные!$A170,AZ$642)-Данные!$G170-AZ$643+IF($F$6="Использовать поправку",BT508,0),#N/A)</f>
        <v>#N/A</v>
      </c>
      <c r="BA508" s="64" t="e">
        <f>IF(ISNUMBER(INDEX(Данные!$I$1:$IX$303,Данные!$A170,BA$642)),INDEX(Данные!$I$1:$IX$303,Данные!$A170,BA$642)-Данные!$H170-BA$643+IF($F$6="Использовать поправку",BU508,0),#N/A)</f>
        <v>#N/A</v>
      </c>
      <c r="BB508" s="62" t="str">
        <f t="shared" si="848"/>
        <v/>
      </c>
      <c r="BC508" s="63" t="e">
        <f>IF(ISNUMBER(INDEX(Данные!$I$1:$IX$303,Данные!$A170,BC$642)),INDEX(Данные!$I$1:$IX$303,Данные!$A170,BC$642)-Данные!$G170-BC$643+IF($F$7="Использовать поправку",BT508,0),#N/A)</f>
        <v>#N/A</v>
      </c>
      <c r="BD508" s="64" t="e">
        <f>IF(ISNUMBER(INDEX(Данные!$I$1:$IX$303,Данные!$A170,BD$642)),INDEX(Данные!$I$1:$IX$303,Данные!$A170,BD$642)-Данные!$H170-BD$643+IF($F$7="Использовать поправку",BU508,0),#N/A)</f>
        <v>#N/A</v>
      </c>
      <c r="BE508" s="62" t="str">
        <f t="shared" si="849"/>
        <v/>
      </c>
      <c r="BF508" s="63" t="e">
        <f>IF(ISNUMBER(INDEX(Данные!$I$1:$IX$303,Данные!$A170,BF$642)),INDEX(Данные!$I$1:$IX$303,Данные!$A170,BF$642)-Данные!$G170-BF$643+IF($F$8="Использовать поправку",BT508,0),#N/A)</f>
        <v>#N/A</v>
      </c>
      <c r="BG508" s="64" t="e">
        <f>IF(ISNUMBER(INDEX(Данные!$I$1:$IX$303,Данные!$A170,BG$642)),INDEX(Данные!$I$1:$IX$303,Данные!$A170,BG$642)-Данные!$H170-BG$643+IF($F$8="Использовать поправку",BU508,0),#N/A)</f>
        <v>#N/A</v>
      </c>
      <c r="BH508" s="62" t="str">
        <f t="shared" si="850"/>
        <v/>
      </c>
      <c r="BI508" s="63" t="e">
        <f>IF(ISNUMBER(INDEX(Данные!$I$1:$IX$303,Данные!$A170,BI$642)),INDEX(Данные!$I$1:$IX$303,Данные!$A170,BI$642)-Данные!$G170-BI$643+IF($F$9="Использовать поправку",BT508,0),#N/A)</f>
        <v>#N/A</v>
      </c>
      <c r="BJ508" s="64" t="e">
        <f>IF(ISNUMBER(INDEX(Данные!$I$1:$IX$303,Данные!$A170,BJ$642)),INDEX(Данные!$I$1:$IX$303,Данные!$A170,BJ$642)-Данные!$H170-BJ$643+IF($F$9="Использовать поправку",BU508,0),#N/A)</f>
        <v>#N/A</v>
      </c>
      <c r="BK508" s="62" t="str">
        <f t="shared" si="851"/>
        <v/>
      </c>
      <c r="BL508" s="63" t="e">
        <f>IF(ISNUMBER(INDEX(Данные!$I$1:$IX$303,Данные!$A170,BL$642)),INDEX(Данные!$I$1:$IX$303,Данные!$A170,BL$642)-Данные!$G170-BL$643+IF($F$10="Использовать поправку",BT508,0),#N/A)</f>
        <v>#N/A</v>
      </c>
      <c r="BM508" s="64" t="e">
        <f>IF(ISNUMBER(INDEX(Данные!$I$1:$IX$303,Данные!$A170,BM$642)),INDEX(Данные!$I$1:$IX$303,Данные!$A170,BM$642)-Данные!$H170-BM$643+IF($F$10="Использовать поправку",BU508,0),#N/A)</f>
        <v>#N/A</v>
      </c>
      <c r="BN508" s="62" t="str">
        <f t="shared" si="852"/>
        <v/>
      </c>
      <c r="BO508" s="63" t="e">
        <f>IF(ISNUMBER(INDEX(Данные!$I$1:$IX$303,Данные!$A170,BO$642)),INDEX(Данные!$I$1:$IX$303,Данные!$A170,BO$642)-Данные!$G170-BO$643+IF($F$11="Использовать поправку",BT508,0),#N/A)</f>
        <v>#N/A</v>
      </c>
      <c r="BP508" s="64" t="e">
        <f>IF(ISNUMBER(INDEX(Данные!$I$1:$IX$303,Данные!$A170,BP$642)),INDEX(Данные!$I$1:$IX$303,Данные!$A170,BP$642)-Данные!$H170-BP$643+IF($F$11="Использовать поправку",BU508,0),#N/A)</f>
        <v>#N/A</v>
      </c>
      <c r="BQ508" s="62" t="str">
        <f t="shared" si="853"/>
        <v/>
      </c>
      <c r="BR508" s="63" t="e">
        <f>IF(ISNUMBER(INDEX(Данные!$I$1:$IX$303,Данные!$A170,BR$642)),INDEX(Данные!$I$1:$IX$303,Данные!$A170,BR$642)-Данные!$G170-BR$643+IF($F$12="Использовать поправку",BT508,0),#N/A)</f>
        <v>#N/A</v>
      </c>
      <c r="BS508" s="64" t="e">
        <f>IF(ISNUMBER(INDEX(Данные!$I$1:$IX$303,Данные!$A170,BS$642)),INDEX(Данные!$I$1:$IX$303,Данные!$A170,BS$642)-Данные!$H170-BS$643+IF($F$12="Использовать поправку",BU508,0),#N/A)</f>
        <v>#N/A</v>
      </c>
      <c r="BT508" s="100" t="e">
        <f>INDEX(Данные!$I$1:$IX$303,Данные!$A170,BT$642+8)-INDEX(Данные!$I$1:$IX$303,Данные!$A170,BT$643+8)</f>
        <v>#VALUE!</v>
      </c>
      <c r="BU508" s="101" t="e">
        <f>INDEX(Данные!$I$1:$IX$303,Данные!$A170,BU$642+9)-INDEX(Данные!$I$1:$IX$303,Данные!$A170,BU$643+9)</f>
        <v>#VALUE!</v>
      </c>
    </row>
    <row r="509" spans="7:73" s="88" customFormat="1" x14ac:dyDescent="0.25">
      <c r="G509" s="61">
        <v>84</v>
      </c>
      <c r="H509" s="62" t="str">
        <f t="shared" si="854"/>
        <v/>
      </c>
      <c r="I509" s="63" t="e">
        <f>IF(ISNUMBER(INDEX(Данные!$I$1:$IX$303,Данные!$A171,I$642)),INDEX(Данные!$I$1:$IX$303,Данные!$A171,I$642)-Данные!$E171+IF($F$3="Использовать поправку",AL509,0),#N/A)</f>
        <v>#N/A</v>
      </c>
      <c r="J509" s="64" t="e">
        <f>IF(ISNUMBER(INDEX(Данные!$I$1:$IX$303,Данные!$A171,J$642)),INDEX(Данные!$I$1:$IX$303,Данные!$A171,J$642)-Данные!$F171+IF($F$3="Использовать поправку",AM509,0),#N/A)</f>
        <v>#N/A</v>
      </c>
      <c r="K509" s="62" t="str">
        <f t="shared" si="855"/>
        <v/>
      </c>
      <c r="L509" s="63" t="e">
        <f>IF(ISNUMBER(INDEX(Данные!$I$1:$IX$303,Данные!$A171,L$642)),INDEX(Данные!$I$1:$IX$303,Данные!$A171,L$642)-Данные!$E171+IF($F$4="Использовать поправку",AL509,0),#N/A)</f>
        <v>#N/A</v>
      </c>
      <c r="M509" s="64" t="e">
        <f>IF(ISNUMBER(INDEX(Данные!$I$1:$IX$303,Данные!$A171,M$642)),INDEX(Данные!$I$1:$IX$303,Данные!$A171,M$642)-Данные!$F171+IF($F$4="Использовать поправку",AM509,0),#N/A)</f>
        <v>#N/A</v>
      </c>
      <c r="N509" s="62" t="str">
        <f t="shared" si="856"/>
        <v/>
      </c>
      <c r="O509" s="63" t="e">
        <f>IF(ISNUMBER(INDEX(Данные!$I$1:$IX$303,Данные!$A171,O$642)),INDEX(Данные!$I$1:$IX$303,Данные!$A171,O$642)-Данные!$E171+IF($F$5="Использовать поправку",AL509,0),#N/A)</f>
        <v>#N/A</v>
      </c>
      <c r="P509" s="64" t="e">
        <f>IF(ISNUMBER(INDEX(Данные!$I$1:$IX$303,Данные!$A171,P$642)),INDEX(Данные!$I$1:$IX$303,Данные!$A171,P$642)-Данные!$F171+IF($F$5="Использовать поправку",AM509,0),#N/A)</f>
        <v>#N/A</v>
      </c>
      <c r="Q509" s="62" t="str">
        <f t="shared" si="857"/>
        <v/>
      </c>
      <c r="R509" s="63" t="e">
        <f>IF(ISNUMBER(INDEX(Данные!$I$1:$IX$303,Данные!$A171,R$642)),INDEX(Данные!$I$1:$IX$303,Данные!$A171,R$642)-Данные!$E171+IF($F$6="Использовать поправку",AL509,0),#N/A)</f>
        <v>#N/A</v>
      </c>
      <c r="S509" s="64" t="e">
        <f>IF(ISNUMBER(INDEX(Данные!$I$1:$IX$303,Данные!$A171,S$642)),INDEX(Данные!$I$1:$IX$303,Данные!$A171,S$642)-Данные!$F171+IF($F$6="Использовать поправку",AM509,0),#N/A)</f>
        <v>#N/A</v>
      </c>
      <c r="T509" s="62" t="str">
        <f t="shared" si="858"/>
        <v/>
      </c>
      <c r="U509" s="63" t="e">
        <f>IF(ISNUMBER(INDEX(Данные!$I$1:$IX$303,Данные!$A171,U$642)),INDEX(Данные!$I$1:$IX$303,Данные!$A171,U$642)-Данные!$E171+IF($F$7="Использовать поправку",AL509,0),#N/A)</f>
        <v>#N/A</v>
      </c>
      <c r="V509" s="64" t="e">
        <f>IF(ISNUMBER(INDEX(Данные!$I$1:$IX$303,Данные!$A171,V$642)),INDEX(Данные!$I$1:$IX$303,Данные!$A171,V$642)-Данные!$F171+IF($F$7="Использовать поправку",AM509,0),#N/A)</f>
        <v>#N/A</v>
      </c>
      <c r="W509" s="62" t="str">
        <f t="shared" si="859"/>
        <v/>
      </c>
      <c r="X509" s="63" t="e">
        <f>IF(ISNUMBER(INDEX(Данные!$I$1:$IX$303,Данные!$A171,X$642)),INDEX(Данные!$I$1:$IX$303,Данные!$A171,X$642)-Данные!$E171+IF($F$8="Использовать поправку",AL509,0),#N/A)</f>
        <v>#N/A</v>
      </c>
      <c r="Y509" s="64" t="e">
        <f>IF(ISNUMBER(INDEX(Данные!$I$1:$IX$303,Данные!$A171,Y$642)),INDEX(Данные!$I$1:$IX$303,Данные!$A171,Y$642)-Данные!$F171+IF($F$8="Использовать поправку",AM509,0),#N/A)</f>
        <v>#N/A</v>
      </c>
      <c r="Z509" s="62" t="str">
        <f t="shared" si="860"/>
        <v/>
      </c>
      <c r="AA509" s="63" t="e">
        <f>IF(ISNUMBER(INDEX(Данные!$I$1:$IX$303,Данные!$A171,AA$642)),INDEX(Данные!$I$1:$IX$303,Данные!$A171,AA$642)-Данные!$E171+IF($F$9="Использовать поправку",AL509,0),#N/A)</f>
        <v>#N/A</v>
      </c>
      <c r="AB509" s="64" t="e">
        <f>IF(ISNUMBER(INDEX(Данные!$I$1:$IX$303,Данные!$A171,AB$642)),INDEX(Данные!$I$1:$IX$303,Данные!$A171,AB$642)-Данные!$F171+IF($F$9="Использовать поправку",AM509,0),#N/A)</f>
        <v>#N/A</v>
      </c>
      <c r="AC509" s="62" t="str">
        <f t="shared" si="861"/>
        <v/>
      </c>
      <c r="AD509" s="63" t="e">
        <f>IF(ISNUMBER(INDEX(Данные!$I$1:$IX$303,Данные!$A171,AD$642)),INDEX(Данные!$I$1:$IX$303,Данные!$A171,AD$642)-Данные!$E171+IF($F$10="Использовать поправку",AL509,0),#N/A)</f>
        <v>#N/A</v>
      </c>
      <c r="AE509" s="64" t="e">
        <f>IF(ISNUMBER(INDEX(Данные!$I$1:$IX$303,Данные!$A171,AE$642)),INDEX(Данные!$I$1:$IX$303,Данные!$A171,AE$642)-Данные!$F171+IF($F$10="Использовать поправку",AM509,0),#N/A)</f>
        <v>#N/A</v>
      </c>
      <c r="AF509" s="62" t="str">
        <f t="shared" si="862"/>
        <v/>
      </c>
      <c r="AG509" s="63" t="e">
        <f>IF(ISNUMBER(INDEX(Данные!$I$1:$IX$303,Данные!$A171,AG$642)),INDEX(Данные!$I$1:$IX$303,Данные!$A171,AG$642)-Данные!$E171+IF($F$11="Использовать поправку",AL509,0),#N/A)</f>
        <v>#N/A</v>
      </c>
      <c r="AH509" s="64" t="e">
        <f>IF(ISNUMBER(INDEX(Данные!$I$1:$IX$303,Данные!$A171,AH$642)),INDEX(Данные!$I$1:$IX$303,Данные!$A171,AH$642)-Данные!$F171+IF($F$11="Использовать поправку",AM509,0),#N/A)</f>
        <v>#N/A</v>
      </c>
      <c r="AI509" s="62" t="str">
        <f t="shared" si="863"/>
        <v/>
      </c>
      <c r="AJ509" s="63" t="e">
        <f>IF(ISNUMBER(INDEX(Данные!$I$1:$IX$303,Данные!$A171,AJ$642)),INDEX(Данные!$I$1:$IX$303,Данные!$A171,AJ$642)-Данные!$E171+IF($F$12="Использовать поправку",AL509,0),#N/A)</f>
        <v>#N/A</v>
      </c>
      <c r="AK509" s="96" t="e">
        <f>IF(ISNUMBER(INDEX(Данные!$I$1:$IX$303,Данные!$A171,AK$642)),INDEX(Данные!$I$1:$IX$303,Данные!$A171,AK$642)-Данные!$F171+IF($F$12="Использовать поправку",AM509,0),#N/A)</f>
        <v>#N/A</v>
      </c>
      <c r="AL509" s="100" t="e">
        <f>INDEX(Данные!$I$1:$IX$303,Данные!$A171,AL$642+4)-INDEX(Данные!$I$1:$IX$303,Данные!$A171,AL$643+4)</f>
        <v>#VALUE!</v>
      </c>
      <c r="AM509" s="101" t="e">
        <f>INDEX(Данные!$I$1:$IX$303,Данные!$A171,AM$642+5)-INDEX(Данные!$I$1:$IX$303,Данные!$A171,AM$643+5)</f>
        <v>#VALUE!</v>
      </c>
      <c r="AO509" s="61">
        <v>84</v>
      </c>
      <c r="AP509" s="62" t="str">
        <f t="shared" si="844"/>
        <v/>
      </c>
      <c r="AQ509" s="63" t="e">
        <f>IF(ISNUMBER(INDEX(Данные!$I$1:$IX$303,Данные!$A171,AQ$642)),INDEX(Данные!$I$1:$IX$303,Данные!$A171,AQ$642)-Данные!$G171-AQ$643+IF($F$3="Использовать поправку",BT509,0),#N/A)</f>
        <v>#N/A</v>
      </c>
      <c r="AR509" s="64" t="e">
        <f>IF(ISNUMBER(INDEX(Данные!$I$1:$IX$303,Данные!$A171,AR$642)),INDEX(Данные!$I$1:$IX$303,Данные!$A171,AR$642)-Данные!$H171-AR$643+IF($F$3="Использовать поправку",BU509,0),#N/A)</f>
        <v>#N/A</v>
      </c>
      <c r="AS509" s="62" t="str">
        <f t="shared" si="845"/>
        <v/>
      </c>
      <c r="AT509" s="63" t="e">
        <f>IF(ISNUMBER(INDEX(Данные!$I$1:$IX$303,Данные!$A171,AT$642)),INDEX(Данные!$I$1:$IX$303,Данные!$A171,AT$642)-Данные!$G171-AT$643+IF($F$4="Использовать поправку",BT509,0),#N/A)</f>
        <v>#N/A</v>
      </c>
      <c r="AU509" s="64" t="e">
        <f>IF(ISNUMBER(INDEX(Данные!$I$1:$IX$303,Данные!$A171,AU$642)),INDEX(Данные!$I$1:$IX$303,Данные!$A171,AU$642)-Данные!$H171-AU$643+IF($F$4="Использовать поправку",BU509,0),#N/A)</f>
        <v>#N/A</v>
      </c>
      <c r="AV509" s="62" t="str">
        <f t="shared" si="846"/>
        <v/>
      </c>
      <c r="AW509" s="63" t="e">
        <f>IF(ISNUMBER(INDEX(Данные!$I$1:$IX$303,Данные!$A171,AW$642)),INDEX(Данные!$I$1:$IX$303,Данные!$A171,AW$642)-Данные!$G171-AW$643+IF($F$5="Использовать поправку",BT509,0),#N/A)</f>
        <v>#N/A</v>
      </c>
      <c r="AX509" s="64" t="e">
        <f>IF(ISNUMBER(INDEX(Данные!$I$1:$IX$303,Данные!$A171,AX$642)),INDEX(Данные!$I$1:$IX$303,Данные!$A171,AX$642)-Данные!$H171-AX$643+IF($F$5="Использовать поправку",BU509,0),#N/A)</f>
        <v>#N/A</v>
      </c>
      <c r="AY509" s="62" t="str">
        <f t="shared" si="847"/>
        <v/>
      </c>
      <c r="AZ509" s="63" t="e">
        <f>IF(ISNUMBER(INDEX(Данные!$I$1:$IX$303,Данные!$A171,AZ$642)),INDEX(Данные!$I$1:$IX$303,Данные!$A171,AZ$642)-Данные!$G171-AZ$643+IF($F$6="Использовать поправку",BT509,0),#N/A)</f>
        <v>#N/A</v>
      </c>
      <c r="BA509" s="64" t="e">
        <f>IF(ISNUMBER(INDEX(Данные!$I$1:$IX$303,Данные!$A171,BA$642)),INDEX(Данные!$I$1:$IX$303,Данные!$A171,BA$642)-Данные!$H171-BA$643+IF($F$6="Использовать поправку",BU509,0),#N/A)</f>
        <v>#N/A</v>
      </c>
      <c r="BB509" s="62" t="str">
        <f t="shared" si="848"/>
        <v/>
      </c>
      <c r="BC509" s="63" t="e">
        <f>IF(ISNUMBER(INDEX(Данные!$I$1:$IX$303,Данные!$A171,BC$642)),INDEX(Данные!$I$1:$IX$303,Данные!$A171,BC$642)-Данные!$G171-BC$643+IF($F$7="Использовать поправку",BT509,0),#N/A)</f>
        <v>#N/A</v>
      </c>
      <c r="BD509" s="64" t="e">
        <f>IF(ISNUMBER(INDEX(Данные!$I$1:$IX$303,Данные!$A171,BD$642)),INDEX(Данные!$I$1:$IX$303,Данные!$A171,BD$642)-Данные!$H171-BD$643+IF($F$7="Использовать поправку",BU509,0),#N/A)</f>
        <v>#N/A</v>
      </c>
      <c r="BE509" s="62" t="str">
        <f t="shared" si="849"/>
        <v/>
      </c>
      <c r="BF509" s="63" t="e">
        <f>IF(ISNUMBER(INDEX(Данные!$I$1:$IX$303,Данные!$A171,BF$642)),INDEX(Данные!$I$1:$IX$303,Данные!$A171,BF$642)-Данные!$G171-BF$643+IF($F$8="Использовать поправку",BT509,0),#N/A)</f>
        <v>#N/A</v>
      </c>
      <c r="BG509" s="64" t="e">
        <f>IF(ISNUMBER(INDEX(Данные!$I$1:$IX$303,Данные!$A171,BG$642)),INDEX(Данные!$I$1:$IX$303,Данные!$A171,BG$642)-Данные!$H171-BG$643+IF($F$8="Использовать поправку",BU509,0),#N/A)</f>
        <v>#N/A</v>
      </c>
      <c r="BH509" s="62" t="str">
        <f t="shared" si="850"/>
        <v/>
      </c>
      <c r="BI509" s="63" t="e">
        <f>IF(ISNUMBER(INDEX(Данные!$I$1:$IX$303,Данные!$A171,BI$642)),INDEX(Данные!$I$1:$IX$303,Данные!$A171,BI$642)-Данные!$G171-BI$643+IF($F$9="Использовать поправку",BT509,0),#N/A)</f>
        <v>#N/A</v>
      </c>
      <c r="BJ509" s="64" t="e">
        <f>IF(ISNUMBER(INDEX(Данные!$I$1:$IX$303,Данные!$A171,BJ$642)),INDEX(Данные!$I$1:$IX$303,Данные!$A171,BJ$642)-Данные!$H171-BJ$643+IF($F$9="Использовать поправку",BU509,0),#N/A)</f>
        <v>#N/A</v>
      </c>
      <c r="BK509" s="62" t="str">
        <f t="shared" si="851"/>
        <v/>
      </c>
      <c r="BL509" s="63" t="e">
        <f>IF(ISNUMBER(INDEX(Данные!$I$1:$IX$303,Данные!$A171,BL$642)),INDEX(Данные!$I$1:$IX$303,Данные!$A171,BL$642)-Данные!$G171-BL$643+IF($F$10="Использовать поправку",BT509,0),#N/A)</f>
        <v>#N/A</v>
      </c>
      <c r="BM509" s="64" t="e">
        <f>IF(ISNUMBER(INDEX(Данные!$I$1:$IX$303,Данные!$A171,BM$642)),INDEX(Данные!$I$1:$IX$303,Данные!$A171,BM$642)-Данные!$H171-BM$643+IF($F$10="Использовать поправку",BU509,0),#N/A)</f>
        <v>#N/A</v>
      </c>
      <c r="BN509" s="62" t="str">
        <f t="shared" si="852"/>
        <v/>
      </c>
      <c r="BO509" s="63" t="e">
        <f>IF(ISNUMBER(INDEX(Данные!$I$1:$IX$303,Данные!$A171,BO$642)),INDEX(Данные!$I$1:$IX$303,Данные!$A171,BO$642)-Данные!$G171-BO$643+IF($F$11="Использовать поправку",BT509,0),#N/A)</f>
        <v>#N/A</v>
      </c>
      <c r="BP509" s="64" t="e">
        <f>IF(ISNUMBER(INDEX(Данные!$I$1:$IX$303,Данные!$A171,BP$642)),INDEX(Данные!$I$1:$IX$303,Данные!$A171,BP$642)-Данные!$H171-BP$643+IF($F$11="Использовать поправку",BU509,0),#N/A)</f>
        <v>#N/A</v>
      </c>
      <c r="BQ509" s="62" t="str">
        <f t="shared" si="853"/>
        <v/>
      </c>
      <c r="BR509" s="63" t="e">
        <f>IF(ISNUMBER(INDEX(Данные!$I$1:$IX$303,Данные!$A171,BR$642)),INDEX(Данные!$I$1:$IX$303,Данные!$A171,BR$642)-Данные!$G171-BR$643+IF($F$12="Использовать поправку",BT509,0),#N/A)</f>
        <v>#N/A</v>
      </c>
      <c r="BS509" s="64" t="e">
        <f>IF(ISNUMBER(INDEX(Данные!$I$1:$IX$303,Данные!$A171,BS$642)),INDEX(Данные!$I$1:$IX$303,Данные!$A171,BS$642)-Данные!$H171-BS$643+IF($F$12="Использовать поправку",BU509,0),#N/A)</f>
        <v>#N/A</v>
      </c>
      <c r="BT509" s="100" t="e">
        <f>INDEX(Данные!$I$1:$IX$303,Данные!$A171,BT$642+8)-INDEX(Данные!$I$1:$IX$303,Данные!$A171,BT$643+8)</f>
        <v>#VALUE!</v>
      </c>
      <c r="BU509" s="101" t="e">
        <f>INDEX(Данные!$I$1:$IX$303,Данные!$A171,BU$642+9)-INDEX(Данные!$I$1:$IX$303,Данные!$A171,BU$643+9)</f>
        <v>#VALUE!</v>
      </c>
    </row>
    <row r="510" spans="7:73" s="88" customFormat="1" x14ac:dyDescent="0.25">
      <c r="G510" s="61">
        <v>84.5</v>
      </c>
      <c r="H510" s="62" t="str">
        <f t="shared" si="854"/>
        <v/>
      </c>
      <c r="I510" s="63" t="e">
        <f>IF(ISNUMBER(INDEX(Данные!$I$1:$IX$303,Данные!$A172,I$642)),INDEX(Данные!$I$1:$IX$303,Данные!$A172,I$642)-Данные!$E172+IF($F$3="Использовать поправку",AL510,0),#N/A)</f>
        <v>#N/A</v>
      </c>
      <c r="J510" s="64" t="e">
        <f>IF(ISNUMBER(INDEX(Данные!$I$1:$IX$303,Данные!$A172,J$642)),INDEX(Данные!$I$1:$IX$303,Данные!$A172,J$642)-Данные!$F172+IF($F$3="Использовать поправку",AM510,0),#N/A)</f>
        <v>#N/A</v>
      </c>
      <c r="K510" s="62" t="str">
        <f t="shared" si="855"/>
        <v/>
      </c>
      <c r="L510" s="63" t="e">
        <f>IF(ISNUMBER(INDEX(Данные!$I$1:$IX$303,Данные!$A172,L$642)),INDEX(Данные!$I$1:$IX$303,Данные!$A172,L$642)-Данные!$E172+IF($F$4="Использовать поправку",AL510,0),#N/A)</f>
        <v>#N/A</v>
      </c>
      <c r="M510" s="64" t="e">
        <f>IF(ISNUMBER(INDEX(Данные!$I$1:$IX$303,Данные!$A172,M$642)),INDEX(Данные!$I$1:$IX$303,Данные!$A172,M$642)-Данные!$F172+IF($F$4="Использовать поправку",AM510,0),#N/A)</f>
        <v>#N/A</v>
      </c>
      <c r="N510" s="62" t="str">
        <f t="shared" si="856"/>
        <v/>
      </c>
      <c r="O510" s="63" t="e">
        <f>IF(ISNUMBER(INDEX(Данные!$I$1:$IX$303,Данные!$A172,O$642)),INDEX(Данные!$I$1:$IX$303,Данные!$A172,O$642)-Данные!$E172+IF($F$5="Использовать поправку",AL510,0),#N/A)</f>
        <v>#N/A</v>
      </c>
      <c r="P510" s="64" t="e">
        <f>IF(ISNUMBER(INDEX(Данные!$I$1:$IX$303,Данные!$A172,P$642)),INDEX(Данные!$I$1:$IX$303,Данные!$A172,P$642)-Данные!$F172+IF($F$5="Использовать поправку",AM510,0),#N/A)</f>
        <v>#N/A</v>
      </c>
      <c r="Q510" s="62" t="str">
        <f t="shared" si="857"/>
        <v/>
      </c>
      <c r="R510" s="63" t="e">
        <f>IF(ISNUMBER(INDEX(Данные!$I$1:$IX$303,Данные!$A172,R$642)),INDEX(Данные!$I$1:$IX$303,Данные!$A172,R$642)-Данные!$E172+IF($F$6="Использовать поправку",AL510,0),#N/A)</f>
        <v>#N/A</v>
      </c>
      <c r="S510" s="64" t="e">
        <f>IF(ISNUMBER(INDEX(Данные!$I$1:$IX$303,Данные!$A172,S$642)),INDEX(Данные!$I$1:$IX$303,Данные!$A172,S$642)-Данные!$F172+IF($F$6="Использовать поправку",AM510,0),#N/A)</f>
        <v>#N/A</v>
      </c>
      <c r="T510" s="62" t="str">
        <f t="shared" si="858"/>
        <v/>
      </c>
      <c r="U510" s="63" t="e">
        <f>IF(ISNUMBER(INDEX(Данные!$I$1:$IX$303,Данные!$A172,U$642)),INDEX(Данные!$I$1:$IX$303,Данные!$A172,U$642)-Данные!$E172+IF($F$7="Использовать поправку",AL510,0),#N/A)</f>
        <v>#N/A</v>
      </c>
      <c r="V510" s="64" t="e">
        <f>IF(ISNUMBER(INDEX(Данные!$I$1:$IX$303,Данные!$A172,V$642)),INDEX(Данные!$I$1:$IX$303,Данные!$A172,V$642)-Данные!$F172+IF($F$7="Использовать поправку",AM510,0),#N/A)</f>
        <v>#N/A</v>
      </c>
      <c r="W510" s="62" t="str">
        <f t="shared" si="859"/>
        <v/>
      </c>
      <c r="X510" s="63" t="e">
        <f>IF(ISNUMBER(INDEX(Данные!$I$1:$IX$303,Данные!$A172,X$642)),INDEX(Данные!$I$1:$IX$303,Данные!$A172,X$642)-Данные!$E172+IF($F$8="Использовать поправку",AL510,0),#N/A)</f>
        <v>#N/A</v>
      </c>
      <c r="Y510" s="64" t="e">
        <f>IF(ISNUMBER(INDEX(Данные!$I$1:$IX$303,Данные!$A172,Y$642)),INDEX(Данные!$I$1:$IX$303,Данные!$A172,Y$642)-Данные!$F172+IF($F$8="Использовать поправку",AM510,0),#N/A)</f>
        <v>#N/A</v>
      </c>
      <c r="Z510" s="62" t="str">
        <f t="shared" si="860"/>
        <v/>
      </c>
      <c r="AA510" s="63" t="e">
        <f>IF(ISNUMBER(INDEX(Данные!$I$1:$IX$303,Данные!$A172,AA$642)),INDEX(Данные!$I$1:$IX$303,Данные!$A172,AA$642)-Данные!$E172+IF($F$9="Использовать поправку",AL510,0),#N/A)</f>
        <v>#N/A</v>
      </c>
      <c r="AB510" s="64" t="e">
        <f>IF(ISNUMBER(INDEX(Данные!$I$1:$IX$303,Данные!$A172,AB$642)),INDEX(Данные!$I$1:$IX$303,Данные!$A172,AB$642)-Данные!$F172+IF($F$9="Использовать поправку",AM510,0),#N/A)</f>
        <v>#N/A</v>
      </c>
      <c r="AC510" s="62" t="str">
        <f t="shared" si="861"/>
        <v/>
      </c>
      <c r="AD510" s="63" t="e">
        <f>IF(ISNUMBER(INDEX(Данные!$I$1:$IX$303,Данные!$A172,AD$642)),INDEX(Данные!$I$1:$IX$303,Данные!$A172,AD$642)-Данные!$E172+IF($F$10="Использовать поправку",AL510,0),#N/A)</f>
        <v>#N/A</v>
      </c>
      <c r="AE510" s="64" t="e">
        <f>IF(ISNUMBER(INDEX(Данные!$I$1:$IX$303,Данные!$A172,AE$642)),INDEX(Данные!$I$1:$IX$303,Данные!$A172,AE$642)-Данные!$F172+IF($F$10="Использовать поправку",AM510,0),#N/A)</f>
        <v>#N/A</v>
      </c>
      <c r="AF510" s="62" t="str">
        <f t="shared" si="862"/>
        <v/>
      </c>
      <c r="AG510" s="63" t="e">
        <f>IF(ISNUMBER(INDEX(Данные!$I$1:$IX$303,Данные!$A172,AG$642)),INDEX(Данные!$I$1:$IX$303,Данные!$A172,AG$642)-Данные!$E172+IF($F$11="Использовать поправку",AL510,0),#N/A)</f>
        <v>#N/A</v>
      </c>
      <c r="AH510" s="64" t="e">
        <f>IF(ISNUMBER(INDEX(Данные!$I$1:$IX$303,Данные!$A172,AH$642)),INDEX(Данные!$I$1:$IX$303,Данные!$A172,AH$642)-Данные!$F172+IF($F$11="Использовать поправку",AM510,0),#N/A)</f>
        <v>#N/A</v>
      </c>
      <c r="AI510" s="62" t="str">
        <f t="shared" si="863"/>
        <v/>
      </c>
      <c r="AJ510" s="63" t="e">
        <f>IF(ISNUMBER(INDEX(Данные!$I$1:$IX$303,Данные!$A172,AJ$642)),INDEX(Данные!$I$1:$IX$303,Данные!$A172,AJ$642)-Данные!$E172+IF($F$12="Использовать поправку",AL510,0),#N/A)</f>
        <v>#N/A</v>
      </c>
      <c r="AK510" s="96" t="e">
        <f>IF(ISNUMBER(INDEX(Данные!$I$1:$IX$303,Данные!$A172,AK$642)),INDEX(Данные!$I$1:$IX$303,Данные!$A172,AK$642)-Данные!$F172+IF($F$12="Использовать поправку",AM510,0),#N/A)</f>
        <v>#N/A</v>
      </c>
      <c r="AL510" s="100" t="e">
        <f>INDEX(Данные!$I$1:$IX$303,Данные!$A172,AL$642+4)-INDEX(Данные!$I$1:$IX$303,Данные!$A172,AL$643+4)</f>
        <v>#VALUE!</v>
      </c>
      <c r="AM510" s="101" t="e">
        <f>INDEX(Данные!$I$1:$IX$303,Данные!$A172,AM$642+5)-INDEX(Данные!$I$1:$IX$303,Данные!$A172,AM$643+5)</f>
        <v>#VALUE!</v>
      </c>
      <c r="AO510" s="61">
        <v>84.5</v>
      </c>
      <c r="AP510" s="62" t="str">
        <f t="shared" si="844"/>
        <v/>
      </c>
      <c r="AQ510" s="63" t="e">
        <f>IF(ISNUMBER(INDEX(Данные!$I$1:$IX$303,Данные!$A172,AQ$642)),INDEX(Данные!$I$1:$IX$303,Данные!$A172,AQ$642)-Данные!$G172-AQ$643+IF($F$3="Использовать поправку",BT510,0),#N/A)</f>
        <v>#N/A</v>
      </c>
      <c r="AR510" s="64" t="e">
        <f>IF(ISNUMBER(INDEX(Данные!$I$1:$IX$303,Данные!$A172,AR$642)),INDEX(Данные!$I$1:$IX$303,Данные!$A172,AR$642)-Данные!$H172-AR$643+IF($F$3="Использовать поправку",BU510,0),#N/A)</f>
        <v>#N/A</v>
      </c>
      <c r="AS510" s="62" t="str">
        <f t="shared" si="845"/>
        <v/>
      </c>
      <c r="AT510" s="63" t="e">
        <f>IF(ISNUMBER(INDEX(Данные!$I$1:$IX$303,Данные!$A172,AT$642)),INDEX(Данные!$I$1:$IX$303,Данные!$A172,AT$642)-Данные!$G172-AT$643+IF($F$4="Использовать поправку",BT510,0),#N/A)</f>
        <v>#N/A</v>
      </c>
      <c r="AU510" s="64" t="e">
        <f>IF(ISNUMBER(INDEX(Данные!$I$1:$IX$303,Данные!$A172,AU$642)),INDEX(Данные!$I$1:$IX$303,Данные!$A172,AU$642)-Данные!$H172-AU$643+IF($F$4="Использовать поправку",BU510,0),#N/A)</f>
        <v>#N/A</v>
      </c>
      <c r="AV510" s="62" t="str">
        <f t="shared" si="846"/>
        <v/>
      </c>
      <c r="AW510" s="63" t="e">
        <f>IF(ISNUMBER(INDEX(Данные!$I$1:$IX$303,Данные!$A172,AW$642)),INDEX(Данные!$I$1:$IX$303,Данные!$A172,AW$642)-Данные!$G172-AW$643+IF($F$5="Использовать поправку",BT510,0),#N/A)</f>
        <v>#N/A</v>
      </c>
      <c r="AX510" s="64" t="e">
        <f>IF(ISNUMBER(INDEX(Данные!$I$1:$IX$303,Данные!$A172,AX$642)),INDEX(Данные!$I$1:$IX$303,Данные!$A172,AX$642)-Данные!$H172-AX$643+IF($F$5="Использовать поправку",BU510,0),#N/A)</f>
        <v>#N/A</v>
      </c>
      <c r="AY510" s="62" t="str">
        <f t="shared" si="847"/>
        <v/>
      </c>
      <c r="AZ510" s="63" t="e">
        <f>IF(ISNUMBER(INDEX(Данные!$I$1:$IX$303,Данные!$A172,AZ$642)),INDEX(Данные!$I$1:$IX$303,Данные!$A172,AZ$642)-Данные!$G172-AZ$643+IF($F$6="Использовать поправку",BT510,0),#N/A)</f>
        <v>#N/A</v>
      </c>
      <c r="BA510" s="64" t="e">
        <f>IF(ISNUMBER(INDEX(Данные!$I$1:$IX$303,Данные!$A172,BA$642)),INDEX(Данные!$I$1:$IX$303,Данные!$A172,BA$642)-Данные!$H172-BA$643+IF($F$6="Использовать поправку",BU510,0),#N/A)</f>
        <v>#N/A</v>
      </c>
      <c r="BB510" s="62" t="str">
        <f t="shared" si="848"/>
        <v/>
      </c>
      <c r="BC510" s="63" t="e">
        <f>IF(ISNUMBER(INDEX(Данные!$I$1:$IX$303,Данные!$A172,BC$642)),INDEX(Данные!$I$1:$IX$303,Данные!$A172,BC$642)-Данные!$G172-BC$643+IF($F$7="Использовать поправку",BT510,0),#N/A)</f>
        <v>#N/A</v>
      </c>
      <c r="BD510" s="64" t="e">
        <f>IF(ISNUMBER(INDEX(Данные!$I$1:$IX$303,Данные!$A172,BD$642)),INDEX(Данные!$I$1:$IX$303,Данные!$A172,BD$642)-Данные!$H172-BD$643+IF($F$7="Использовать поправку",BU510,0),#N/A)</f>
        <v>#N/A</v>
      </c>
      <c r="BE510" s="62" t="str">
        <f t="shared" si="849"/>
        <v/>
      </c>
      <c r="BF510" s="63" t="e">
        <f>IF(ISNUMBER(INDEX(Данные!$I$1:$IX$303,Данные!$A172,BF$642)),INDEX(Данные!$I$1:$IX$303,Данные!$A172,BF$642)-Данные!$G172-BF$643+IF($F$8="Использовать поправку",BT510,0),#N/A)</f>
        <v>#N/A</v>
      </c>
      <c r="BG510" s="64" t="e">
        <f>IF(ISNUMBER(INDEX(Данные!$I$1:$IX$303,Данные!$A172,BG$642)),INDEX(Данные!$I$1:$IX$303,Данные!$A172,BG$642)-Данные!$H172-BG$643+IF($F$8="Использовать поправку",BU510,0),#N/A)</f>
        <v>#N/A</v>
      </c>
      <c r="BH510" s="62" t="str">
        <f t="shared" si="850"/>
        <v/>
      </c>
      <c r="BI510" s="63" t="e">
        <f>IF(ISNUMBER(INDEX(Данные!$I$1:$IX$303,Данные!$A172,BI$642)),INDEX(Данные!$I$1:$IX$303,Данные!$A172,BI$642)-Данные!$G172-BI$643+IF($F$9="Использовать поправку",BT510,0),#N/A)</f>
        <v>#N/A</v>
      </c>
      <c r="BJ510" s="64" t="e">
        <f>IF(ISNUMBER(INDEX(Данные!$I$1:$IX$303,Данные!$A172,BJ$642)),INDEX(Данные!$I$1:$IX$303,Данные!$A172,BJ$642)-Данные!$H172-BJ$643+IF($F$9="Использовать поправку",BU510,0),#N/A)</f>
        <v>#N/A</v>
      </c>
      <c r="BK510" s="62" t="str">
        <f t="shared" si="851"/>
        <v/>
      </c>
      <c r="BL510" s="63" t="e">
        <f>IF(ISNUMBER(INDEX(Данные!$I$1:$IX$303,Данные!$A172,BL$642)),INDEX(Данные!$I$1:$IX$303,Данные!$A172,BL$642)-Данные!$G172-BL$643+IF($F$10="Использовать поправку",BT510,0),#N/A)</f>
        <v>#N/A</v>
      </c>
      <c r="BM510" s="64" t="e">
        <f>IF(ISNUMBER(INDEX(Данные!$I$1:$IX$303,Данные!$A172,BM$642)),INDEX(Данные!$I$1:$IX$303,Данные!$A172,BM$642)-Данные!$H172-BM$643+IF($F$10="Использовать поправку",BU510,0),#N/A)</f>
        <v>#N/A</v>
      </c>
      <c r="BN510" s="62" t="str">
        <f t="shared" si="852"/>
        <v/>
      </c>
      <c r="BO510" s="63" t="e">
        <f>IF(ISNUMBER(INDEX(Данные!$I$1:$IX$303,Данные!$A172,BO$642)),INDEX(Данные!$I$1:$IX$303,Данные!$A172,BO$642)-Данные!$G172-BO$643+IF($F$11="Использовать поправку",BT510,0),#N/A)</f>
        <v>#N/A</v>
      </c>
      <c r="BP510" s="64" t="e">
        <f>IF(ISNUMBER(INDEX(Данные!$I$1:$IX$303,Данные!$A172,BP$642)),INDEX(Данные!$I$1:$IX$303,Данные!$A172,BP$642)-Данные!$H172-BP$643+IF($F$11="Использовать поправку",BU510,0),#N/A)</f>
        <v>#N/A</v>
      </c>
      <c r="BQ510" s="62" t="str">
        <f t="shared" si="853"/>
        <v/>
      </c>
      <c r="BR510" s="63" t="e">
        <f>IF(ISNUMBER(INDEX(Данные!$I$1:$IX$303,Данные!$A172,BR$642)),INDEX(Данные!$I$1:$IX$303,Данные!$A172,BR$642)-Данные!$G172-BR$643+IF($F$12="Использовать поправку",BT510,0),#N/A)</f>
        <v>#N/A</v>
      </c>
      <c r="BS510" s="64" t="e">
        <f>IF(ISNUMBER(INDEX(Данные!$I$1:$IX$303,Данные!$A172,BS$642)),INDEX(Данные!$I$1:$IX$303,Данные!$A172,BS$642)-Данные!$H172-BS$643+IF($F$12="Использовать поправку",BU510,0),#N/A)</f>
        <v>#N/A</v>
      </c>
      <c r="BT510" s="100" t="e">
        <f>INDEX(Данные!$I$1:$IX$303,Данные!$A172,BT$642+8)-INDEX(Данные!$I$1:$IX$303,Данные!$A172,BT$643+8)</f>
        <v>#VALUE!</v>
      </c>
      <c r="BU510" s="101" t="e">
        <f>INDEX(Данные!$I$1:$IX$303,Данные!$A172,BU$642+9)-INDEX(Данные!$I$1:$IX$303,Данные!$A172,BU$643+9)</f>
        <v>#VALUE!</v>
      </c>
    </row>
    <row r="511" spans="7:73" s="88" customFormat="1" x14ac:dyDescent="0.25">
      <c r="G511" s="61">
        <v>85</v>
      </c>
      <c r="H511" s="62" t="str">
        <f t="shared" si="854"/>
        <v/>
      </c>
      <c r="I511" s="63" t="e">
        <f>IF(ISNUMBER(INDEX(Данные!$I$1:$IX$303,Данные!$A173,I$642)),INDEX(Данные!$I$1:$IX$303,Данные!$A173,I$642)-Данные!$E173+IF($F$3="Использовать поправку",AL511,0),#N/A)</f>
        <v>#N/A</v>
      </c>
      <c r="J511" s="64" t="e">
        <f>IF(ISNUMBER(INDEX(Данные!$I$1:$IX$303,Данные!$A173,J$642)),INDEX(Данные!$I$1:$IX$303,Данные!$A173,J$642)-Данные!$F173+IF($F$3="Использовать поправку",AM511,0),#N/A)</f>
        <v>#N/A</v>
      </c>
      <c r="K511" s="62" t="str">
        <f t="shared" si="855"/>
        <v/>
      </c>
      <c r="L511" s="63" t="e">
        <f>IF(ISNUMBER(INDEX(Данные!$I$1:$IX$303,Данные!$A173,L$642)),INDEX(Данные!$I$1:$IX$303,Данные!$A173,L$642)-Данные!$E173+IF($F$4="Использовать поправку",AL511,0),#N/A)</f>
        <v>#N/A</v>
      </c>
      <c r="M511" s="64" t="e">
        <f>IF(ISNUMBER(INDEX(Данные!$I$1:$IX$303,Данные!$A173,M$642)),INDEX(Данные!$I$1:$IX$303,Данные!$A173,M$642)-Данные!$F173+IF($F$4="Использовать поправку",AM511,0),#N/A)</f>
        <v>#N/A</v>
      </c>
      <c r="N511" s="62" t="str">
        <f t="shared" si="856"/>
        <v/>
      </c>
      <c r="O511" s="63" t="e">
        <f>IF(ISNUMBER(INDEX(Данные!$I$1:$IX$303,Данные!$A173,O$642)),INDEX(Данные!$I$1:$IX$303,Данные!$A173,O$642)-Данные!$E173+IF($F$5="Использовать поправку",AL511,0),#N/A)</f>
        <v>#N/A</v>
      </c>
      <c r="P511" s="64" t="e">
        <f>IF(ISNUMBER(INDEX(Данные!$I$1:$IX$303,Данные!$A173,P$642)),INDEX(Данные!$I$1:$IX$303,Данные!$A173,P$642)-Данные!$F173+IF($F$5="Использовать поправку",AM511,0),#N/A)</f>
        <v>#N/A</v>
      </c>
      <c r="Q511" s="62" t="str">
        <f t="shared" si="857"/>
        <v/>
      </c>
      <c r="R511" s="63" t="e">
        <f>IF(ISNUMBER(INDEX(Данные!$I$1:$IX$303,Данные!$A173,R$642)),INDEX(Данные!$I$1:$IX$303,Данные!$A173,R$642)-Данные!$E173+IF($F$6="Использовать поправку",AL511,0),#N/A)</f>
        <v>#N/A</v>
      </c>
      <c r="S511" s="64" t="e">
        <f>IF(ISNUMBER(INDEX(Данные!$I$1:$IX$303,Данные!$A173,S$642)),INDEX(Данные!$I$1:$IX$303,Данные!$A173,S$642)-Данные!$F173+IF($F$6="Использовать поправку",AM511,0),#N/A)</f>
        <v>#N/A</v>
      </c>
      <c r="T511" s="62" t="str">
        <f t="shared" si="858"/>
        <v/>
      </c>
      <c r="U511" s="63" t="e">
        <f>IF(ISNUMBER(INDEX(Данные!$I$1:$IX$303,Данные!$A173,U$642)),INDEX(Данные!$I$1:$IX$303,Данные!$A173,U$642)-Данные!$E173+IF($F$7="Использовать поправку",AL511,0),#N/A)</f>
        <v>#N/A</v>
      </c>
      <c r="V511" s="64" t="e">
        <f>IF(ISNUMBER(INDEX(Данные!$I$1:$IX$303,Данные!$A173,V$642)),INDEX(Данные!$I$1:$IX$303,Данные!$A173,V$642)-Данные!$F173+IF($F$7="Использовать поправку",AM511,0),#N/A)</f>
        <v>#N/A</v>
      </c>
      <c r="W511" s="62" t="str">
        <f t="shared" si="859"/>
        <v/>
      </c>
      <c r="X511" s="63" t="e">
        <f>IF(ISNUMBER(INDEX(Данные!$I$1:$IX$303,Данные!$A173,X$642)),INDEX(Данные!$I$1:$IX$303,Данные!$A173,X$642)-Данные!$E173+IF($F$8="Использовать поправку",AL511,0),#N/A)</f>
        <v>#N/A</v>
      </c>
      <c r="Y511" s="64" t="e">
        <f>IF(ISNUMBER(INDEX(Данные!$I$1:$IX$303,Данные!$A173,Y$642)),INDEX(Данные!$I$1:$IX$303,Данные!$A173,Y$642)-Данные!$F173+IF($F$8="Использовать поправку",AM511,0),#N/A)</f>
        <v>#N/A</v>
      </c>
      <c r="Z511" s="62" t="str">
        <f t="shared" si="860"/>
        <v/>
      </c>
      <c r="AA511" s="63" t="e">
        <f>IF(ISNUMBER(INDEX(Данные!$I$1:$IX$303,Данные!$A173,AA$642)),INDEX(Данные!$I$1:$IX$303,Данные!$A173,AA$642)-Данные!$E173+IF($F$9="Использовать поправку",AL511,0),#N/A)</f>
        <v>#N/A</v>
      </c>
      <c r="AB511" s="64" t="e">
        <f>IF(ISNUMBER(INDEX(Данные!$I$1:$IX$303,Данные!$A173,AB$642)),INDEX(Данные!$I$1:$IX$303,Данные!$A173,AB$642)-Данные!$F173+IF($F$9="Использовать поправку",AM511,0),#N/A)</f>
        <v>#N/A</v>
      </c>
      <c r="AC511" s="62" t="str">
        <f t="shared" si="861"/>
        <v/>
      </c>
      <c r="AD511" s="63" t="e">
        <f>IF(ISNUMBER(INDEX(Данные!$I$1:$IX$303,Данные!$A173,AD$642)),INDEX(Данные!$I$1:$IX$303,Данные!$A173,AD$642)-Данные!$E173+IF($F$10="Использовать поправку",AL511,0),#N/A)</f>
        <v>#N/A</v>
      </c>
      <c r="AE511" s="64" t="e">
        <f>IF(ISNUMBER(INDEX(Данные!$I$1:$IX$303,Данные!$A173,AE$642)),INDEX(Данные!$I$1:$IX$303,Данные!$A173,AE$642)-Данные!$F173+IF($F$10="Использовать поправку",AM511,0),#N/A)</f>
        <v>#N/A</v>
      </c>
      <c r="AF511" s="62" t="str">
        <f t="shared" si="862"/>
        <v/>
      </c>
      <c r="AG511" s="63" t="e">
        <f>IF(ISNUMBER(INDEX(Данные!$I$1:$IX$303,Данные!$A173,AG$642)),INDEX(Данные!$I$1:$IX$303,Данные!$A173,AG$642)-Данные!$E173+IF($F$11="Использовать поправку",AL511,0),#N/A)</f>
        <v>#N/A</v>
      </c>
      <c r="AH511" s="64" t="e">
        <f>IF(ISNUMBER(INDEX(Данные!$I$1:$IX$303,Данные!$A173,AH$642)),INDEX(Данные!$I$1:$IX$303,Данные!$A173,AH$642)-Данные!$F173+IF($F$11="Использовать поправку",AM511,0),#N/A)</f>
        <v>#N/A</v>
      </c>
      <c r="AI511" s="62" t="str">
        <f t="shared" si="863"/>
        <v/>
      </c>
      <c r="AJ511" s="63" t="e">
        <f>IF(ISNUMBER(INDEX(Данные!$I$1:$IX$303,Данные!$A173,AJ$642)),INDEX(Данные!$I$1:$IX$303,Данные!$A173,AJ$642)-Данные!$E173+IF($F$12="Использовать поправку",AL511,0),#N/A)</f>
        <v>#N/A</v>
      </c>
      <c r="AK511" s="96" t="e">
        <f>IF(ISNUMBER(INDEX(Данные!$I$1:$IX$303,Данные!$A173,AK$642)),INDEX(Данные!$I$1:$IX$303,Данные!$A173,AK$642)-Данные!$F173+IF($F$12="Использовать поправку",AM511,0),#N/A)</f>
        <v>#N/A</v>
      </c>
      <c r="AL511" s="100" t="e">
        <f>INDEX(Данные!$I$1:$IX$303,Данные!$A173,AL$642+4)-INDEX(Данные!$I$1:$IX$303,Данные!$A173,AL$643+4)</f>
        <v>#VALUE!</v>
      </c>
      <c r="AM511" s="101" t="e">
        <f>INDEX(Данные!$I$1:$IX$303,Данные!$A173,AM$642+5)-INDEX(Данные!$I$1:$IX$303,Данные!$A173,AM$643+5)</f>
        <v>#VALUE!</v>
      </c>
      <c r="AO511" s="61">
        <v>85</v>
      </c>
      <c r="AP511" s="62" t="str">
        <f t="shared" si="844"/>
        <v/>
      </c>
      <c r="AQ511" s="63" t="e">
        <f>IF(ISNUMBER(INDEX(Данные!$I$1:$IX$303,Данные!$A173,AQ$642)),INDEX(Данные!$I$1:$IX$303,Данные!$A173,AQ$642)-Данные!$G173-AQ$643+IF($F$3="Использовать поправку",BT511,0),#N/A)</f>
        <v>#N/A</v>
      </c>
      <c r="AR511" s="64" t="e">
        <f>IF(ISNUMBER(INDEX(Данные!$I$1:$IX$303,Данные!$A173,AR$642)),INDEX(Данные!$I$1:$IX$303,Данные!$A173,AR$642)-Данные!$H173-AR$643+IF($F$3="Использовать поправку",BU511,0),#N/A)</f>
        <v>#N/A</v>
      </c>
      <c r="AS511" s="62" t="str">
        <f t="shared" si="845"/>
        <v/>
      </c>
      <c r="AT511" s="63" t="e">
        <f>IF(ISNUMBER(INDEX(Данные!$I$1:$IX$303,Данные!$A173,AT$642)),INDEX(Данные!$I$1:$IX$303,Данные!$A173,AT$642)-Данные!$G173-AT$643+IF($F$4="Использовать поправку",BT511,0),#N/A)</f>
        <v>#N/A</v>
      </c>
      <c r="AU511" s="64" t="e">
        <f>IF(ISNUMBER(INDEX(Данные!$I$1:$IX$303,Данные!$A173,AU$642)),INDEX(Данные!$I$1:$IX$303,Данные!$A173,AU$642)-Данные!$H173-AU$643+IF($F$4="Использовать поправку",BU511,0),#N/A)</f>
        <v>#N/A</v>
      </c>
      <c r="AV511" s="62" t="str">
        <f t="shared" si="846"/>
        <v/>
      </c>
      <c r="AW511" s="63" t="e">
        <f>IF(ISNUMBER(INDEX(Данные!$I$1:$IX$303,Данные!$A173,AW$642)),INDEX(Данные!$I$1:$IX$303,Данные!$A173,AW$642)-Данные!$G173-AW$643+IF($F$5="Использовать поправку",BT511,0),#N/A)</f>
        <v>#N/A</v>
      </c>
      <c r="AX511" s="64" t="e">
        <f>IF(ISNUMBER(INDEX(Данные!$I$1:$IX$303,Данные!$A173,AX$642)),INDEX(Данные!$I$1:$IX$303,Данные!$A173,AX$642)-Данные!$H173-AX$643+IF($F$5="Использовать поправку",BU511,0),#N/A)</f>
        <v>#N/A</v>
      </c>
      <c r="AY511" s="62" t="str">
        <f t="shared" si="847"/>
        <v/>
      </c>
      <c r="AZ511" s="63" t="e">
        <f>IF(ISNUMBER(INDEX(Данные!$I$1:$IX$303,Данные!$A173,AZ$642)),INDEX(Данные!$I$1:$IX$303,Данные!$A173,AZ$642)-Данные!$G173-AZ$643+IF($F$6="Использовать поправку",BT511,0),#N/A)</f>
        <v>#N/A</v>
      </c>
      <c r="BA511" s="64" t="e">
        <f>IF(ISNUMBER(INDEX(Данные!$I$1:$IX$303,Данные!$A173,BA$642)),INDEX(Данные!$I$1:$IX$303,Данные!$A173,BA$642)-Данные!$H173-BA$643+IF($F$6="Использовать поправку",BU511,0),#N/A)</f>
        <v>#N/A</v>
      </c>
      <c r="BB511" s="62" t="str">
        <f t="shared" si="848"/>
        <v/>
      </c>
      <c r="BC511" s="63" t="e">
        <f>IF(ISNUMBER(INDEX(Данные!$I$1:$IX$303,Данные!$A173,BC$642)),INDEX(Данные!$I$1:$IX$303,Данные!$A173,BC$642)-Данные!$G173-BC$643+IF($F$7="Использовать поправку",BT511,0),#N/A)</f>
        <v>#N/A</v>
      </c>
      <c r="BD511" s="64" t="e">
        <f>IF(ISNUMBER(INDEX(Данные!$I$1:$IX$303,Данные!$A173,BD$642)),INDEX(Данные!$I$1:$IX$303,Данные!$A173,BD$642)-Данные!$H173-BD$643+IF($F$7="Использовать поправку",BU511,0),#N/A)</f>
        <v>#N/A</v>
      </c>
      <c r="BE511" s="62" t="str">
        <f t="shared" si="849"/>
        <v/>
      </c>
      <c r="BF511" s="63" t="e">
        <f>IF(ISNUMBER(INDEX(Данные!$I$1:$IX$303,Данные!$A173,BF$642)),INDEX(Данные!$I$1:$IX$303,Данные!$A173,BF$642)-Данные!$G173-BF$643+IF($F$8="Использовать поправку",BT511,0),#N/A)</f>
        <v>#N/A</v>
      </c>
      <c r="BG511" s="64" t="e">
        <f>IF(ISNUMBER(INDEX(Данные!$I$1:$IX$303,Данные!$A173,BG$642)),INDEX(Данные!$I$1:$IX$303,Данные!$A173,BG$642)-Данные!$H173-BG$643+IF($F$8="Использовать поправку",BU511,0),#N/A)</f>
        <v>#N/A</v>
      </c>
      <c r="BH511" s="62" t="str">
        <f t="shared" si="850"/>
        <v/>
      </c>
      <c r="BI511" s="63" t="e">
        <f>IF(ISNUMBER(INDEX(Данные!$I$1:$IX$303,Данные!$A173,BI$642)),INDEX(Данные!$I$1:$IX$303,Данные!$A173,BI$642)-Данные!$G173-BI$643+IF($F$9="Использовать поправку",BT511,0),#N/A)</f>
        <v>#N/A</v>
      </c>
      <c r="BJ511" s="64" t="e">
        <f>IF(ISNUMBER(INDEX(Данные!$I$1:$IX$303,Данные!$A173,BJ$642)),INDEX(Данные!$I$1:$IX$303,Данные!$A173,BJ$642)-Данные!$H173-BJ$643+IF($F$9="Использовать поправку",BU511,0),#N/A)</f>
        <v>#N/A</v>
      </c>
      <c r="BK511" s="62" t="str">
        <f t="shared" si="851"/>
        <v/>
      </c>
      <c r="BL511" s="63" t="e">
        <f>IF(ISNUMBER(INDEX(Данные!$I$1:$IX$303,Данные!$A173,BL$642)),INDEX(Данные!$I$1:$IX$303,Данные!$A173,BL$642)-Данные!$G173-BL$643+IF($F$10="Использовать поправку",BT511,0),#N/A)</f>
        <v>#N/A</v>
      </c>
      <c r="BM511" s="64" t="e">
        <f>IF(ISNUMBER(INDEX(Данные!$I$1:$IX$303,Данные!$A173,BM$642)),INDEX(Данные!$I$1:$IX$303,Данные!$A173,BM$642)-Данные!$H173-BM$643+IF($F$10="Использовать поправку",BU511,0),#N/A)</f>
        <v>#N/A</v>
      </c>
      <c r="BN511" s="62" t="str">
        <f t="shared" si="852"/>
        <v/>
      </c>
      <c r="BO511" s="63" t="e">
        <f>IF(ISNUMBER(INDEX(Данные!$I$1:$IX$303,Данные!$A173,BO$642)),INDEX(Данные!$I$1:$IX$303,Данные!$A173,BO$642)-Данные!$G173-BO$643+IF($F$11="Использовать поправку",BT511,0),#N/A)</f>
        <v>#N/A</v>
      </c>
      <c r="BP511" s="64" t="e">
        <f>IF(ISNUMBER(INDEX(Данные!$I$1:$IX$303,Данные!$A173,BP$642)),INDEX(Данные!$I$1:$IX$303,Данные!$A173,BP$642)-Данные!$H173-BP$643+IF($F$11="Использовать поправку",BU511,0),#N/A)</f>
        <v>#N/A</v>
      </c>
      <c r="BQ511" s="62" t="str">
        <f t="shared" si="853"/>
        <v/>
      </c>
      <c r="BR511" s="63" t="e">
        <f>IF(ISNUMBER(INDEX(Данные!$I$1:$IX$303,Данные!$A173,BR$642)),INDEX(Данные!$I$1:$IX$303,Данные!$A173,BR$642)-Данные!$G173-BR$643+IF($F$12="Использовать поправку",BT511,0),#N/A)</f>
        <v>#N/A</v>
      </c>
      <c r="BS511" s="64" t="e">
        <f>IF(ISNUMBER(INDEX(Данные!$I$1:$IX$303,Данные!$A173,BS$642)),INDEX(Данные!$I$1:$IX$303,Данные!$A173,BS$642)-Данные!$H173-BS$643+IF($F$12="Использовать поправку",BU511,0),#N/A)</f>
        <v>#N/A</v>
      </c>
      <c r="BT511" s="100" t="e">
        <f>INDEX(Данные!$I$1:$IX$303,Данные!$A173,BT$642+8)-INDEX(Данные!$I$1:$IX$303,Данные!$A173,BT$643+8)</f>
        <v>#VALUE!</v>
      </c>
      <c r="BU511" s="101" t="e">
        <f>INDEX(Данные!$I$1:$IX$303,Данные!$A173,BU$642+9)-INDEX(Данные!$I$1:$IX$303,Данные!$A173,BU$643+9)</f>
        <v>#VALUE!</v>
      </c>
    </row>
    <row r="512" spans="7:73" s="88" customFormat="1" x14ac:dyDescent="0.25">
      <c r="G512" s="61">
        <v>85.5</v>
      </c>
      <c r="H512" s="62" t="str">
        <f t="shared" si="854"/>
        <v/>
      </c>
      <c r="I512" s="63" t="e">
        <f>IF(ISNUMBER(INDEX(Данные!$I$1:$IX$303,Данные!$A174,I$642)),INDEX(Данные!$I$1:$IX$303,Данные!$A174,I$642)-Данные!$E174+IF($F$3="Использовать поправку",AL512,0),#N/A)</f>
        <v>#N/A</v>
      </c>
      <c r="J512" s="64" t="e">
        <f>IF(ISNUMBER(INDEX(Данные!$I$1:$IX$303,Данные!$A174,J$642)),INDEX(Данные!$I$1:$IX$303,Данные!$A174,J$642)-Данные!$F174+IF($F$3="Использовать поправку",AM512,0),#N/A)</f>
        <v>#N/A</v>
      </c>
      <c r="K512" s="62" t="str">
        <f t="shared" si="855"/>
        <v/>
      </c>
      <c r="L512" s="63" t="e">
        <f>IF(ISNUMBER(INDEX(Данные!$I$1:$IX$303,Данные!$A174,L$642)),INDEX(Данные!$I$1:$IX$303,Данные!$A174,L$642)-Данные!$E174+IF($F$4="Использовать поправку",AL512,0),#N/A)</f>
        <v>#N/A</v>
      </c>
      <c r="M512" s="64" t="e">
        <f>IF(ISNUMBER(INDEX(Данные!$I$1:$IX$303,Данные!$A174,M$642)),INDEX(Данные!$I$1:$IX$303,Данные!$A174,M$642)-Данные!$F174+IF($F$4="Использовать поправку",AM512,0),#N/A)</f>
        <v>#N/A</v>
      </c>
      <c r="N512" s="62" t="str">
        <f t="shared" si="856"/>
        <v/>
      </c>
      <c r="O512" s="63" t="e">
        <f>IF(ISNUMBER(INDEX(Данные!$I$1:$IX$303,Данные!$A174,O$642)),INDEX(Данные!$I$1:$IX$303,Данные!$A174,O$642)-Данные!$E174+IF($F$5="Использовать поправку",AL512,0),#N/A)</f>
        <v>#N/A</v>
      </c>
      <c r="P512" s="64" t="e">
        <f>IF(ISNUMBER(INDEX(Данные!$I$1:$IX$303,Данные!$A174,P$642)),INDEX(Данные!$I$1:$IX$303,Данные!$A174,P$642)-Данные!$F174+IF($F$5="Использовать поправку",AM512,0),#N/A)</f>
        <v>#N/A</v>
      </c>
      <c r="Q512" s="62" t="str">
        <f t="shared" si="857"/>
        <v/>
      </c>
      <c r="R512" s="63" t="e">
        <f>IF(ISNUMBER(INDEX(Данные!$I$1:$IX$303,Данные!$A174,R$642)),INDEX(Данные!$I$1:$IX$303,Данные!$A174,R$642)-Данные!$E174+IF($F$6="Использовать поправку",AL512,0),#N/A)</f>
        <v>#N/A</v>
      </c>
      <c r="S512" s="64" t="e">
        <f>IF(ISNUMBER(INDEX(Данные!$I$1:$IX$303,Данные!$A174,S$642)),INDEX(Данные!$I$1:$IX$303,Данные!$A174,S$642)-Данные!$F174+IF($F$6="Использовать поправку",AM512,0),#N/A)</f>
        <v>#N/A</v>
      </c>
      <c r="T512" s="62" t="str">
        <f t="shared" si="858"/>
        <v/>
      </c>
      <c r="U512" s="63" t="e">
        <f>IF(ISNUMBER(INDEX(Данные!$I$1:$IX$303,Данные!$A174,U$642)),INDEX(Данные!$I$1:$IX$303,Данные!$A174,U$642)-Данные!$E174+IF($F$7="Использовать поправку",AL512,0),#N/A)</f>
        <v>#N/A</v>
      </c>
      <c r="V512" s="64" t="e">
        <f>IF(ISNUMBER(INDEX(Данные!$I$1:$IX$303,Данные!$A174,V$642)),INDEX(Данные!$I$1:$IX$303,Данные!$A174,V$642)-Данные!$F174+IF($F$7="Использовать поправку",AM512,0),#N/A)</f>
        <v>#N/A</v>
      </c>
      <c r="W512" s="62" t="str">
        <f t="shared" si="859"/>
        <v/>
      </c>
      <c r="X512" s="63" t="e">
        <f>IF(ISNUMBER(INDEX(Данные!$I$1:$IX$303,Данные!$A174,X$642)),INDEX(Данные!$I$1:$IX$303,Данные!$A174,X$642)-Данные!$E174+IF($F$8="Использовать поправку",AL512,0),#N/A)</f>
        <v>#N/A</v>
      </c>
      <c r="Y512" s="64" t="e">
        <f>IF(ISNUMBER(INDEX(Данные!$I$1:$IX$303,Данные!$A174,Y$642)),INDEX(Данные!$I$1:$IX$303,Данные!$A174,Y$642)-Данные!$F174+IF($F$8="Использовать поправку",AM512,0),#N/A)</f>
        <v>#N/A</v>
      </c>
      <c r="Z512" s="62" t="str">
        <f t="shared" si="860"/>
        <v/>
      </c>
      <c r="AA512" s="63" t="e">
        <f>IF(ISNUMBER(INDEX(Данные!$I$1:$IX$303,Данные!$A174,AA$642)),INDEX(Данные!$I$1:$IX$303,Данные!$A174,AA$642)-Данные!$E174+IF($F$9="Использовать поправку",AL512,0),#N/A)</f>
        <v>#N/A</v>
      </c>
      <c r="AB512" s="64" t="e">
        <f>IF(ISNUMBER(INDEX(Данные!$I$1:$IX$303,Данные!$A174,AB$642)),INDEX(Данные!$I$1:$IX$303,Данные!$A174,AB$642)-Данные!$F174+IF($F$9="Использовать поправку",AM512,0),#N/A)</f>
        <v>#N/A</v>
      </c>
      <c r="AC512" s="62" t="str">
        <f t="shared" si="861"/>
        <v/>
      </c>
      <c r="AD512" s="63" t="e">
        <f>IF(ISNUMBER(INDEX(Данные!$I$1:$IX$303,Данные!$A174,AD$642)),INDEX(Данные!$I$1:$IX$303,Данные!$A174,AD$642)-Данные!$E174+IF($F$10="Использовать поправку",AL512,0),#N/A)</f>
        <v>#N/A</v>
      </c>
      <c r="AE512" s="64" t="e">
        <f>IF(ISNUMBER(INDEX(Данные!$I$1:$IX$303,Данные!$A174,AE$642)),INDEX(Данные!$I$1:$IX$303,Данные!$A174,AE$642)-Данные!$F174+IF($F$10="Использовать поправку",AM512,0),#N/A)</f>
        <v>#N/A</v>
      </c>
      <c r="AF512" s="62" t="str">
        <f t="shared" si="862"/>
        <v/>
      </c>
      <c r="AG512" s="63" t="e">
        <f>IF(ISNUMBER(INDEX(Данные!$I$1:$IX$303,Данные!$A174,AG$642)),INDEX(Данные!$I$1:$IX$303,Данные!$A174,AG$642)-Данные!$E174+IF($F$11="Использовать поправку",AL512,0),#N/A)</f>
        <v>#N/A</v>
      </c>
      <c r="AH512" s="64" t="e">
        <f>IF(ISNUMBER(INDEX(Данные!$I$1:$IX$303,Данные!$A174,AH$642)),INDEX(Данные!$I$1:$IX$303,Данные!$A174,AH$642)-Данные!$F174+IF($F$11="Использовать поправку",AM512,0),#N/A)</f>
        <v>#N/A</v>
      </c>
      <c r="AI512" s="62" t="str">
        <f t="shared" si="863"/>
        <v/>
      </c>
      <c r="AJ512" s="63" t="e">
        <f>IF(ISNUMBER(INDEX(Данные!$I$1:$IX$303,Данные!$A174,AJ$642)),INDEX(Данные!$I$1:$IX$303,Данные!$A174,AJ$642)-Данные!$E174+IF($F$12="Использовать поправку",AL512,0),#N/A)</f>
        <v>#N/A</v>
      </c>
      <c r="AK512" s="96" t="e">
        <f>IF(ISNUMBER(INDEX(Данные!$I$1:$IX$303,Данные!$A174,AK$642)),INDEX(Данные!$I$1:$IX$303,Данные!$A174,AK$642)-Данные!$F174+IF($F$12="Использовать поправку",AM512,0),#N/A)</f>
        <v>#N/A</v>
      </c>
      <c r="AL512" s="100" t="e">
        <f>INDEX(Данные!$I$1:$IX$303,Данные!$A174,AL$642+4)-INDEX(Данные!$I$1:$IX$303,Данные!$A174,AL$643+4)</f>
        <v>#VALUE!</v>
      </c>
      <c r="AM512" s="101" t="e">
        <f>INDEX(Данные!$I$1:$IX$303,Данные!$A174,AM$642+5)-INDEX(Данные!$I$1:$IX$303,Данные!$A174,AM$643+5)</f>
        <v>#VALUE!</v>
      </c>
      <c r="AO512" s="61">
        <v>85.5</v>
      </c>
      <c r="AP512" s="62" t="str">
        <f t="shared" si="844"/>
        <v/>
      </c>
      <c r="AQ512" s="63" t="e">
        <f>IF(ISNUMBER(INDEX(Данные!$I$1:$IX$303,Данные!$A174,AQ$642)),INDEX(Данные!$I$1:$IX$303,Данные!$A174,AQ$642)-Данные!$G174-AQ$643+IF($F$3="Использовать поправку",BT512,0),#N/A)</f>
        <v>#N/A</v>
      </c>
      <c r="AR512" s="64" t="e">
        <f>IF(ISNUMBER(INDEX(Данные!$I$1:$IX$303,Данные!$A174,AR$642)),INDEX(Данные!$I$1:$IX$303,Данные!$A174,AR$642)-Данные!$H174-AR$643+IF($F$3="Использовать поправку",BU512,0),#N/A)</f>
        <v>#N/A</v>
      </c>
      <c r="AS512" s="62" t="str">
        <f t="shared" si="845"/>
        <v/>
      </c>
      <c r="AT512" s="63" t="e">
        <f>IF(ISNUMBER(INDEX(Данные!$I$1:$IX$303,Данные!$A174,AT$642)),INDEX(Данные!$I$1:$IX$303,Данные!$A174,AT$642)-Данные!$G174-AT$643+IF($F$4="Использовать поправку",BT512,0),#N/A)</f>
        <v>#N/A</v>
      </c>
      <c r="AU512" s="64" t="e">
        <f>IF(ISNUMBER(INDEX(Данные!$I$1:$IX$303,Данные!$A174,AU$642)),INDEX(Данные!$I$1:$IX$303,Данные!$A174,AU$642)-Данные!$H174-AU$643+IF($F$4="Использовать поправку",BU512,0),#N/A)</f>
        <v>#N/A</v>
      </c>
      <c r="AV512" s="62" t="str">
        <f t="shared" si="846"/>
        <v/>
      </c>
      <c r="AW512" s="63" t="e">
        <f>IF(ISNUMBER(INDEX(Данные!$I$1:$IX$303,Данные!$A174,AW$642)),INDEX(Данные!$I$1:$IX$303,Данные!$A174,AW$642)-Данные!$G174-AW$643+IF($F$5="Использовать поправку",BT512,0),#N/A)</f>
        <v>#N/A</v>
      </c>
      <c r="AX512" s="64" t="e">
        <f>IF(ISNUMBER(INDEX(Данные!$I$1:$IX$303,Данные!$A174,AX$642)),INDEX(Данные!$I$1:$IX$303,Данные!$A174,AX$642)-Данные!$H174-AX$643+IF($F$5="Использовать поправку",BU512,0),#N/A)</f>
        <v>#N/A</v>
      </c>
      <c r="AY512" s="62" t="str">
        <f t="shared" si="847"/>
        <v/>
      </c>
      <c r="AZ512" s="63" t="e">
        <f>IF(ISNUMBER(INDEX(Данные!$I$1:$IX$303,Данные!$A174,AZ$642)),INDEX(Данные!$I$1:$IX$303,Данные!$A174,AZ$642)-Данные!$G174-AZ$643+IF($F$6="Использовать поправку",BT512,0),#N/A)</f>
        <v>#N/A</v>
      </c>
      <c r="BA512" s="64" t="e">
        <f>IF(ISNUMBER(INDEX(Данные!$I$1:$IX$303,Данные!$A174,BA$642)),INDEX(Данные!$I$1:$IX$303,Данные!$A174,BA$642)-Данные!$H174-BA$643+IF($F$6="Использовать поправку",BU512,0),#N/A)</f>
        <v>#N/A</v>
      </c>
      <c r="BB512" s="62" t="str">
        <f t="shared" si="848"/>
        <v/>
      </c>
      <c r="BC512" s="63" t="e">
        <f>IF(ISNUMBER(INDEX(Данные!$I$1:$IX$303,Данные!$A174,BC$642)),INDEX(Данные!$I$1:$IX$303,Данные!$A174,BC$642)-Данные!$G174-BC$643+IF($F$7="Использовать поправку",BT512,0),#N/A)</f>
        <v>#N/A</v>
      </c>
      <c r="BD512" s="64" t="e">
        <f>IF(ISNUMBER(INDEX(Данные!$I$1:$IX$303,Данные!$A174,BD$642)),INDEX(Данные!$I$1:$IX$303,Данные!$A174,BD$642)-Данные!$H174-BD$643+IF($F$7="Использовать поправку",BU512,0),#N/A)</f>
        <v>#N/A</v>
      </c>
      <c r="BE512" s="62" t="str">
        <f t="shared" si="849"/>
        <v/>
      </c>
      <c r="BF512" s="63" t="e">
        <f>IF(ISNUMBER(INDEX(Данные!$I$1:$IX$303,Данные!$A174,BF$642)),INDEX(Данные!$I$1:$IX$303,Данные!$A174,BF$642)-Данные!$G174-BF$643+IF($F$8="Использовать поправку",BT512,0),#N/A)</f>
        <v>#N/A</v>
      </c>
      <c r="BG512" s="64" t="e">
        <f>IF(ISNUMBER(INDEX(Данные!$I$1:$IX$303,Данные!$A174,BG$642)),INDEX(Данные!$I$1:$IX$303,Данные!$A174,BG$642)-Данные!$H174-BG$643+IF($F$8="Использовать поправку",BU512,0),#N/A)</f>
        <v>#N/A</v>
      </c>
      <c r="BH512" s="62" t="str">
        <f t="shared" si="850"/>
        <v/>
      </c>
      <c r="BI512" s="63" t="e">
        <f>IF(ISNUMBER(INDEX(Данные!$I$1:$IX$303,Данные!$A174,BI$642)),INDEX(Данные!$I$1:$IX$303,Данные!$A174,BI$642)-Данные!$G174-BI$643+IF($F$9="Использовать поправку",BT512,0),#N/A)</f>
        <v>#N/A</v>
      </c>
      <c r="BJ512" s="64" t="e">
        <f>IF(ISNUMBER(INDEX(Данные!$I$1:$IX$303,Данные!$A174,BJ$642)),INDEX(Данные!$I$1:$IX$303,Данные!$A174,BJ$642)-Данные!$H174-BJ$643+IF($F$9="Использовать поправку",BU512,0),#N/A)</f>
        <v>#N/A</v>
      </c>
      <c r="BK512" s="62" t="str">
        <f t="shared" si="851"/>
        <v/>
      </c>
      <c r="BL512" s="63" t="e">
        <f>IF(ISNUMBER(INDEX(Данные!$I$1:$IX$303,Данные!$A174,BL$642)),INDEX(Данные!$I$1:$IX$303,Данные!$A174,BL$642)-Данные!$G174-BL$643+IF($F$10="Использовать поправку",BT512,0),#N/A)</f>
        <v>#N/A</v>
      </c>
      <c r="BM512" s="64" t="e">
        <f>IF(ISNUMBER(INDEX(Данные!$I$1:$IX$303,Данные!$A174,BM$642)),INDEX(Данные!$I$1:$IX$303,Данные!$A174,BM$642)-Данные!$H174-BM$643+IF($F$10="Использовать поправку",BU512,0),#N/A)</f>
        <v>#N/A</v>
      </c>
      <c r="BN512" s="62" t="str">
        <f t="shared" si="852"/>
        <v/>
      </c>
      <c r="BO512" s="63" t="e">
        <f>IF(ISNUMBER(INDEX(Данные!$I$1:$IX$303,Данные!$A174,BO$642)),INDEX(Данные!$I$1:$IX$303,Данные!$A174,BO$642)-Данные!$G174-BO$643+IF($F$11="Использовать поправку",BT512,0),#N/A)</f>
        <v>#N/A</v>
      </c>
      <c r="BP512" s="64" t="e">
        <f>IF(ISNUMBER(INDEX(Данные!$I$1:$IX$303,Данные!$A174,BP$642)),INDEX(Данные!$I$1:$IX$303,Данные!$A174,BP$642)-Данные!$H174-BP$643+IF($F$11="Использовать поправку",BU512,0),#N/A)</f>
        <v>#N/A</v>
      </c>
      <c r="BQ512" s="62" t="str">
        <f t="shared" si="853"/>
        <v/>
      </c>
      <c r="BR512" s="63" t="e">
        <f>IF(ISNUMBER(INDEX(Данные!$I$1:$IX$303,Данные!$A174,BR$642)),INDEX(Данные!$I$1:$IX$303,Данные!$A174,BR$642)-Данные!$G174-BR$643+IF($F$12="Использовать поправку",BT512,0),#N/A)</f>
        <v>#N/A</v>
      </c>
      <c r="BS512" s="64" t="e">
        <f>IF(ISNUMBER(INDEX(Данные!$I$1:$IX$303,Данные!$A174,BS$642)),INDEX(Данные!$I$1:$IX$303,Данные!$A174,BS$642)-Данные!$H174-BS$643+IF($F$12="Использовать поправку",BU512,0),#N/A)</f>
        <v>#N/A</v>
      </c>
      <c r="BT512" s="100" t="e">
        <f>INDEX(Данные!$I$1:$IX$303,Данные!$A174,BT$642+8)-INDEX(Данные!$I$1:$IX$303,Данные!$A174,BT$643+8)</f>
        <v>#VALUE!</v>
      </c>
      <c r="BU512" s="101" t="e">
        <f>INDEX(Данные!$I$1:$IX$303,Данные!$A174,BU$642+9)-INDEX(Данные!$I$1:$IX$303,Данные!$A174,BU$643+9)</f>
        <v>#VALUE!</v>
      </c>
    </row>
    <row r="513" spans="7:73" s="88" customFormat="1" x14ac:dyDescent="0.25">
      <c r="G513" s="61">
        <v>86</v>
      </c>
      <c r="H513" s="62" t="str">
        <f t="shared" si="854"/>
        <v/>
      </c>
      <c r="I513" s="63" t="e">
        <f>IF(ISNUMBER(INDEX(Данные!$I$1:$IX$303,Данные!$A175,I$642)),INDEX(Данные!$I$1:$IX$303,Данные!$A175,I$642)-Данные!$E175+IF($F$3="Использовать поправку",AL513,0),#N/A)</f>
        <v>#N/A</v>
      </c>
      <c r="J513" s="64" t="e">
        <f>IF(ISNUMBER(INDEX(Данные!$I$1:$IX$303,Данные!$A175,J$642)),INDEX(Данные!$I$1:$IX$303,Данные!$A175,J$642)-Данные!$F175+IF($F$3="Использовать поправку",AM513,0),#N/A)</f>
        <v>#N/A</v>
      </c>
      <c r="K513" s="62" t="str">
        <f t="shared" si="855"/>
        <v/>
      </c>
      <c r="L513" s="63" t="e">
        <f>IF(ISNUMBER(INDEX(Данные!$I$1:$IX$303,Данные!$A175,L$642)),INDEX(Данные!$I$1:$IX$303,Данные!$A175,L$642)-Данные!$E175+IF($F$4="Использовать поправку",AL513,0),#N/A)</f>
        <v>#N/A</v>
      </c>
      <c r="M513" s="64" t="e">
        <f>IF(ISNUMBER(INDEX(Данные!$I$1:$IX$303,Данные!$A175,M$642)),INDEX(Данные!$I$1:$IX$303,Данные!$A175,M$642)-Данные!$F175+IF($F$4="Использовать поправку",AM513,0),#N/A)</f>
        <v>#N/A</v>
      </c>
      <c r="N513" s="62" t="str">
        <f t="shared" si="856"/>
        <v/>
      </c>
      <c r="O513" s="63" t="e">
        <f>IF(ISNUMBER(INDEX(Данные!$I$1:$IX$303,Данные!$A175,O$642)),INDEX(Данные!$I$1:$IX$303,Данные!$A175,O$642)-Данные!$E175+IF($F$5="Использовать поправку",AL513,0),#N/A)</f>
        <v>#N/A</v>
      </c>
      <c r="P513" s="64" t="e">
        <f>IF(ISNUMBER(INDEX(Данные!$I$1:$IX$303,Данные!$A175,P$642)),INDEX(Данные!$I$1:$IX$303,Данные!$A175,P$642)-Данные!$F175+IF($F$5="Использовать поправку",AM513,0),#N/A)</f>
        <v>#N/A</v>
      </c>
      <c r="Q513" s="62" t="str">
        <f t="shared" si="857"/>
        <v/>
      </c>
      <c r="R513" s="63" t="e">
        <f>IF(ISNUMBER(INDEX(Данные!$I$1:$IX$303,Данные!$A175,R$642)),INDEX(Данные!$I$1:$IX$303,Данные!$A175,R$642)-Данные!$E175+IF($F$6="Использовать поправку",AL513,0),#N/A)</f>
        <v>#N/A</v>
      </c>
      <c r="S513" s="64" t="e">
        <f>IF(ISNUMBER(INDEX(Данные!$I$1:$IX$303,Данные!$A175,S$642)),INDEX(Данные!$I$1:$IX$303,Данные!$A175,S$642)-Данные!$F175+IF($F$6="Использовать поправку",AM513,0),#N/A)</f>
        <v>#N/A</v>
      </c>
      <c r="T513" s="62" t="str">
        <f t="shared" si="858"/>
        <v/>
      </c>
      <c r="U513" s="63" t="e">
        <f>IF(ISNUMBER(INDEX(Данные!$I$1:$IX$303,Данные!$A175,U$642)),INDEX(Данные!$I$1:$IX$303,Данные!$A175,U$642)-Данные!$E175+IF($F$7="Использовать поправку",AL513,0),#N/A)</f>
        <v>#N/A</v>
      </c>
      <c r="V513" s="64" t="e">
        <f>IF(ISNUMBER(INDEX(Данные!$I$1:$IX$303,Данные!$A175,V$642)),INDEX(Данные!$I$1:$IX$303,Данные!$A175,V$642)-Данные!$F175+IF($F$7="Использовать поправку",AM513,0),#N/A)</f>
        <v>#N/A</v>
      </c>
      <c r="W513" s="62" t="str">
        <f t="shared" si="859"/>
        <v/>
      </c>
      <c r="X513" s="63" t="e">
        <f>IF(ISNUMBER(INDEX(Данные!$I$1:$IX$303,Данные!$A175,X$642)),INDEX(Данные!$I$1:$IX$303,Данные!$A175,X$642)-Данные!$E175+IF($F$8="Использовать поправку",AL513,0),#N/A)</f>
        <v>#N/A</v>
      </c>
      <c r="Y513" s="64" t="e">
        <f>IF(ISNUMBER(INDEX(Данные!$I$1:$IX$303,Данные!$A175,Y$642)),INDEX(Данные!$I$1:$IX$303,Данные!$A175,Y$642)-Данные!$F175+IF($F$8="Использовать поправку",AM513,0),#N/A)</f>
        <v>#N/A</v>
      </c>
      <c r="Z513" s="62" t="str">
        <f t="shared" si="860"/>
        <v/>
      </c>
      <c r="AA513" s="63" t="e">
        <f>IF(ISNUMBER(INDEX(Данные!$I$1:$IX$303,Данные!$A175,AA$642)),INDEX(Данные!$I$1:$IX$303,Данные!$A175,AA$642)-Данные!$E175+IF($F$9="Использовать поправку",AL513,0),#N/A)</f>
        <v>#N/A</v>
      </c>
      <c r="AB513" s="64" t="e">
        <f>IF(ISNUMBER(INDEX(Данные!$I$1:$IX$303,Данные!$A175,AB$642)),INDEX(Данные!$I$1:$IX$303,Данные!$A175,AB$642)-Данные!$F175+IF($F$9="Использовать поправку",AM513,0),#N/A)</f>
        <v>#N/A</v>
      </c>
      <c r="AC513" s="62" t="str">
        <f t="shared" si="861"/>
        <v/>
      </c>
      <c r="AD513" s="63" t="e">
        <f>IF(ISNUMBER(INDEX(Данные!$I$1:$IX$303,Данные!$A175,AD$642)),INDEX(Данные!$I$1:$IX$303,Данные!$A175,AD$642)-Данные!$E175+IF($F$10="Использовать поправку",AL513,0),#N/A)</f>
        <v>#N/A</v>
      </c>
      <c r="AE513" s="64" t="e">
        <f>IF(ISNUMBER(INDEX(Данные!$I$1:$IX$303,Данные!$A175,AE$642)),INDEX(Данные!$I$1:$IX$303,Данные!$A175,AE$642)-Данные!$F175+IF($F$10="Использовать поправку",AM513,0),#N/A)</f>
        <v>#N/A</v>
      </c>
      <c r="AF513" s="62" t="str">
        <f t="shared" si="862"/>
        <v/>
      </c>
      <c r="AG513" s="63" t="e">
        <f>IF(ISNUMBER(INDEX(Данные!$I$1:$IX$303,Данные!$A175,AG$642)),INDEX(Данные!$I$1:$IX$303,Данные!$A175,AG$642)-Данные!$E175+IF($F$11="Использовать поправку",AL513,0),#N/A)</f>
        <v>#N/A</v>
      </c>
      <c r="AH513" s="64" t="e">
        <f>IF(ISNUMBER(INDEX(Данные!$I$1:$IX$303,Данные!$A175,AH$642)),INDEX(Данные!$I$1:$IX$303,Данные!$A175,AH$642)-Данные!$F175+IF($F$11="Использовать поправку",AM513,0),#N/A)</f>
        <v>#N/A</v>
      </c>
      <c r="AI513" s="62" t="str">
        <f t="shared" si="863"/>
        <v/>
      </c>
      <c r="AJ513" s="63" t="e">
        <f>IF(ISNUMBER(INDEX(Данные!$I$1:$IX$303,Данные!$A175,AJ$642)),INDEX(Данные!$I$1:$IX$303,Данные!$A175,AJ$642)-Данные!$E175+IF($F$12="Использовать поправку",AL513,0),#N/A)</f>
        <v>#N/A</v>
      </c>
      <c r="AK513" s="96" t="e">
        <f>IF(ISNUMBER(INDEX(Данные!$I$1:$IX$303,Данные!$A175,AK$642)),INDEX(Данные!$I$1:$IX$303,Данные!$A175,AK$642)-Данные!$F175+IF($F$12="Использовать поправку",AM513,0),#N/A)</f>
        <v>#N/A</v>
      </c>
      <c r="AL513" s="100" t="e">
        <f>INDEX(Данные!$I$1:$IX$303,Данные!$A175,AL$642+4)-INDEX(Данные!$I$1:$IX$303,Данные!$A175,AL$643+4)</f>
        <v>#VALUE!</v>
      </c>
      <c r="AM513" s="101" t="e">
        <f>INDEX(Данные!$I$1:$IX$303,Данные!$A175,AM$642+5)-INDEX(Данные!$I$1:$IX$303,Данные!$A175,AM$643+5)</f>
        <v>#VALUE!</v>
      </c>
      <c r="AO513" s="61">
        <v>86</v>
      </c>
      <c r="AP513" s="62" t="str">
        <f t="shared" si="844"/>
        <v/>
      </c>
      <c r="AQ513" s="63" t="e">
        <f>IF(ISNUMBER(INDEX(Данные!$I$1:$IX$303,Данные!$A175,AQ$642)),INDEX(Данные!$I$1:$IX$303,Данные!$A175,AQ$642)-Данные!$G175-AQ$643+IF($F$3="Использовать поправку",BT513,0),#N/A)</f>
        <v>#N/A</v>
      </c>
      <c r="AR513" s="64" t="e">
        <f>IF(ISNUMBER(INDEX(Данные!$I$1:$IX$303,Данные!$A175,AR$642)),INDEX(Данные!$I$1:$IX$303,Данные!$A175,AR$642)-Данные!$H175-AR$643+IF($F$3="Использовать поправку",BU513,0),#N/A)</f>
        <v>#N/A</v>
      </c>
      <c r="AS513" s="62" t="str">
        <f t="shared" si="845"/>
        <v/>
      </c>
      <c r="AT513" s="63" t="e">
        <f>IF(ISNUMBER(INDEX(Данные!$I$1:$IX$303,Данные!$A175,AT$642)),INDEX(Данные!$I$1:$IX$303,Данные!$A175,AT$642)-Данные!$G175-AT$643+IF($F$4="Использовать поправку",BT513,0),#N/A)</f>
        <v>#N/A</v>
      </c>
      <c r="AU513" s="64" t="e">
        <f>IF(ISNUMBER(INDEX(Данные!$I$1:$IX$303,Данные!$A175,AU$642)),INDEX(Данные!$I$1:$IX$303,Данные!$A175,AU$642)-Данные!$H175-AU$643+IF($F$4="Использовать поправку",BU513,0),#N/A)</f>
        <v>#N/A</v>
      </c>
      <c r="AV513" s="62" t="str">
        <f t="shared" si="846"/>
        <v/>
      </c>
      <c r="AW513" s="63" t="e">
        <f>IF(ISNUMBER(INDEX(Данные!$I$1:$IX$303,Данные!$A175,AW$642)),INDEX(Данные!$I$1:$IX$303,Данные!$A175,AW$642)-Данные!$G175-AW$643+IF($F$5="Использовать поправку",BT513,0),#N/A)</f>
        <v>#N/A</v>
      </c>
      <c r="AX513" s="64" t="e">
        <f>IF(ISNUMBER(INDEX(Данные!$I$1:$IX$303,Данные!$A175,AX$642)),INDEX(Данные!$I$1:$IX$303,Данные!$A175,AX$642)-Данные!$H175-AX$643+IF($F$5="Использовать поправку",BU513,0),#N/A)</f>
        <v>#N/A</v>
      </c>
      <c r="AY513" s="62" t="str">
        <f t="shared" si="847"/>
        <v/>
      </c>
      <c r="AZ513" s="63" t="e">
        <f>IF(ISNUMBER(INDEX(Данные!$I$1:$IX$303,Данные!$A175,AZ$642)),INDEX(Данные!$I$1:$IX$303,Данные!$A175,AZ$642)-Данные!$G175-AZ$643+IF($F$6="Использовать поправку",BT513,0),#N/A)</f>
        <v>#N/A</v>
      </c>
      <c r="BA513" s="64" t="e">
        <f>IF(ISNUMBER(INDEX(Данные!$I$1:$IX$303,Данные!$A175,BA$642)),INDEX(Данные!$I$1:$IX$303,Данные!$A175,BA$642)-Данные!$H175-BA$643+IF($F$6="Использовать поправку",BU513,0),#N/A)</f>
        <v>#N/A</v>
      </c>
      <c r="BB513" s="62" t="str">
        <f t="shared" si="848"/>
        <v/>
      </c>
      <c r="BC513" s="63" t="e">
        <f>IF(ISNUMBER(INDEX(Данные!$I$1:$IX$303,Данные!$A175,BC$642)),INDEX(Данные!$I$1:$IX$303,Данные!$A175,BC$642)-Данные!$G175-BC$643+IF($F$7="Использовать поправку",BT513,0),#N/A)</f>
        <v>#N/A</v>
      </c>
      <c r="BD513" s="64" t="e">
        <f>IF(ISNUMBER(INDEX(Данные!$I$1:$IX$303,Данные!$A175,BD$642)),INDEX(Данные!$I$1:$IX$303,Данные!$A175,BD$642)-Данные!$H175-BD$643+IF($F$7="Использовать поправку",BU513,0),#N/A)</f>
        <v>#N/A</v>
      </c>
      <c r="BE513" s="62" t="str">
        <f t="shared" si="849"/>
        <v/>
      </c>
      <c r="BF513" s="63" t="e">
        <f>IF(ISNUMBER(INDEX(Данные!$I$1:$IX$303,Данные!$A175,BF$642)),INDEX(Данные!$I$1:$IX$303,Данные!$A175,BF$642)-Данные!$G175-BF$643+IF($F$8="Использовать поправку",BT513,0),#N/A)</f>
        <v>#N/A</v>
      </c>
      <c r="BG513" s="64" t="e">
        <f>IF(ISNUMBER(INDEX(Данные!$I$1:$IX$303,Данные!$A175,BG$642)),INDEX(Данные!$I$1:$IX$303,Данные!$A175,BG$642)-Данные!$H175-BG$643+IF($F$8="Использовать поправку",BU513,0),#N/A)</f>
        <v>#N/A</v>
      </c>
      <c r="BH513" s="62" t="str">
        <f t="shared" si="850"/>
        <v/>
      </c>
      <c r="BI513" s="63" t="e">
        <f>IF(ISNUMBER(INDEX(Данные!$I$1:$IX$303,Данные!$A175,BI$642)),INDEX(Данные!$I$1:$IX$303,Данные!$A175,BI$642)-Данные!$G175-BI$643+IF($F$9="Использовать поправку",BT513,0),#N/A)</f>
        <v>#N/A</v>
      </c>
      <c r="BJ513" s="64" t="e">
        <f>IF(ISNUMBER(INDEX(Данные!$I$1:$IX$303,Данные!$A175,BJ$642)),INDEX(Данные!$I$1:$IX$303,Данные!$A175,BJ$642)-Данные!$H175-BJ$643+IF($F$9="Использовать поправку",BU513,0),#N/A)</f>
        <v>#N/A</v>
      </c>
      <c r="BK513" s="62" t="str">
        <f t="shared" si="851"/>
        <v/>
      </c>
      <c r="BL513" s="63" t="e">
        <f>IF(ISNUMBER(INDEX(Данные!$I$1:$IX$303,Данные!$A175,BL$642)),INDEX(Данные!$I$1:$IX$303,Данные!$A175,BL$642)-Данные!$G175-BL$643+IF($F$10="Использовать поправку",BT513,0),#N/A)</f>
        <v>#N/A</v>
      </c>
      <c r="BM513" s="64" t="e">
        <f>IF(ISNUMBER(INDEX(Данные!$I$1:$IX$303,Данные!$A175,BM$642)),INDEX(Данные!$I$1:$IX$303,Данные!$A175,BM$642)-Данные!$H175-BM$643+IF($F$10="Использовать поправку",BU513,0),#N/A)</f>
        <v>#N/A</v>
      </c>
      <c r="BN513" s="62" t="str">
        <f t="shared" si="852"/>
        <v/>
      </c>
      <c r="BO513" s="63" t="e">
        <f>IF(ISNUMBER(INDEX(Данные!$I$1:$IX$303,Данные!$A175,BO$642)),INDEX(Данные!$I$1:$IX$303,Данные!$A175,BO$642)-Данные!$G175-BO$643+IF($F$11="Использовать поправку",BT513,0),#N/A)</f>
        <v>#N/A</v>
      </c>
      <c r="BP513" s="64" t="e">
        <f>IF(ISNUMBER(INDEX(Данные!$I$1:$IX$303,Данные!$A175,BP$642)),INDEX(Данные!$I$1:$IX$303,Данные!$A175,BP$642)-Данные!$H175-BP$643+IF($F$11="Использовать поправку",BU513,0),#N/A)</f>
        <v>#N/A</v>
      </c>
      <c r="BQ513" s="62" t="str">
        <f t="shared" si="853"/>
        <v/>
      </c>
      <c r="BR513" s="63" t="e">
        <f>IF(ISNUMBER(INDEX(Данные!$I$1:$IX$303,Данные!$A175,BR$642)),INDEX(Данные!$I$1:$IX$303,Данные!$A175,BR$642)-Данные!$G175-BR$643+IF($F$12="Использовать поправку",BT513,0),#N/A)</f>
        <v>#N/A</v>
      </c>
      <c r="BS513" s="64" t="e">
        <f>IF(ISNUMBER(INDEX(Данные!$I$1:$IX$303,Данные!$A175,BS$642)),INDEX(Данные!$I$1:$IX$303,Данные!$A175,BS$642)-Данные!$H175-BS$643+IF($F$12="Использовать поправку",BU513,0),#N/A)</f>
        <v>#N/A</v>
      </c>
      <c r="BT513" s="100" t="e">
        <f>INDEX(Данные!$I$1:$IX$303,Данные!$A175,BT$642+8)-INDEX(Данные!$I$1:$IX$303,Данные!$A175,BT$643+8)</f>
        <v>#VALUE!</v>
      </c>
      <c r="BU513" s="101" t="e">
        <f>INDEX(Данные!$I$1:$IX$303,Данные!$A175,BU$642+9)-INDEX(Данные!$I$1:$IX$303,Данные!$A175,BU$643+9)</f>
        <v>#VALUE!</v>
      </c>
    </row>
    <row r="514" spans="7:73" s="88" customFormat="1" x14ac:dyDescent="0.25">
      <c r="G514" s="61">
        <v>86.5</v>
      </c>
      <c r="H514" s="62" t="str">
        <f t="shared" si="854"/>
        <v/>
      </c>
      <c r="I514" s="63" t="e">
        <f>IF(ISNUMBER(INDEX(Данные!$I$1:$IX$303,Данные!$A176,I$642)),INDEX(Данные!$I$1:$IX$303,Данные!$A176,I$642)-Данные!$E176+IF($F$3="Использовать поправку",AL514,0),#N/A)</f>
        <v>#N/A</v>
      </c>
      <c r="J514" s="64" t="e">
        <f>IF(ISNUMBER(INDEX(Данные!$I$1:$IX$303,Данные!$A176,J$642)),INDEX(Данные!$I$1:$IX$303,Данные!$A176,J$642)-Данные!$F176+IF($F$3="Использовать поправку",AM514,0),#N/A)</f>
        <v>#N/A</v>
      </c>
      <c r="K514" s="62" t="str">
        <f t="shared" si="855"/>
        <v/>
      </c>
      <c r="L514" s="63" t="e">
        <f>IF(ISNUMBER(INDEX(Данные!$I$1:$IX$303,Данные!$A176,L$642)),INDEX(Данные!$I$1:$IX$303,Данные!$A176,L$642)-Данные!$E176+IF($F$4="Использовать поправку",AL514,0),#N/A)</f>
        <v>#N/A</v>
      </c>
      <c r="M514" s="64" t="e">
        <f>IF(ISNUMBER(INDEX(Данные!$I$1:$IX$303,Данные!$A176,M$642)),INDEX(Данные!$I$1:$IX$303,Данные!$A176,M$642)-Данные!$F176+IF($F$4="Использовать поправку",AM514,0),#N/A)</f>
        <v>#N/A</v>
      </c>
      <c r="N514" s="62" t="str">
        <f t="shared" si="856"/>
        <v/>
      </c>
      <c r="O514" s="63" t="e">
        <f>IF(ISNUMBER(INDEX(Данные!$I$1:$IX$303,Данные!$A176,O$642)),INDEX(Данные!$I$1:$IX$303,Данные!$A176,O$642)-Данные!$E176+IF($F$5="Использовать поправку",AL514,0),#N/A)</f>
        <v>#N/A</v>
      </c>
      <c r="P514" s="64" t="e">
        <f>IF(ISNUMBER(INDEX(Данные!$I$1:$IX$303,Данные!$A176,P$642)),INDEX(Данные!$I$1:$IX$303,Данные!$A176,P$642)-Данные!$F176+IF($F$5="Использовать поправку",AM514,0),#N/A)</f>
        <v>#N/A</v>
      </c>
      <c r="Q514" s="62" t="str">
        <f t="shared" si="857"/>
        <v/>
      </c>
      <c r="R514" s="63" t="e">
        <f>IF(ISNUMBER(INDEX(Данные!$I$1:$IX$303,Данные!$A176,R$642)),INDEX(Данные!$I$1:$IX$303,Данные!$A176,R$642)-Данные!$E176+IF($F$6="Использовать поправку",AL514,0),#N/A)</f>
        <v>#N/A</v>
      </c>
      <c r="S514" s="64" t="e">
        <f>IF(ISNUMBER(INDEX(Данные!$I$1:$IX$303,Данные!$A176,S$642)),INDEX(Данные!$I$1:$IX$303,Данные!$A176,S$642)-Данные!$F176+IF($F$6="Использовать поправку",AM514,0),#N/A)</f>
        <v>#N/A</v>
      </c>
      <c r="T514" s="62" t="str">
        <f t="shared" si="858"/>
        <v/>
      </c>
      <c r="U514" s="63" t="e">
        <f>IF(ISNUMBER(INDEX(Данные!$I$1:$IX$303,Данные!$A176,U$642)),INDEX(Данные!$I$1:$IX$303,Данные!$A176,U$642)-Данные!$E176+IF($F$7="Использовать поправку",AL514,0),#N/A)</f>
        <v>#N/A</v>
      </c>
      <c r="V514" s="64" t="e">
        <f>IF(ISNUMBER(INDEX(Данные!$I$1:$IX$303,Данные!$A176,V$642)),INDEX(Данные!$I$1:$IX$303,Данные!$A176,V$642)-Данные!$F176+IF($F$7="Использовать поправку",AM514,0),#N/A)</f>
        <v>#N/A</v>
      </c>
      <c r="W514" s="62" t="str">
        <f t="shared" si="859"/>
        <v/>
      </c>
      <c r="X514" s="63" t="e">
        <f>IF(ISNUMBER(INDEX(Данные!$I$1:$IX$303,Данные!$A176,X$642)),INDEX(Данные!$I$1:$IX$303,Данные!$A176,X$642)-Данные!$E176+IF($F$8="Использовать поправку",AL514,0),#N/A)</f>
        <v>#N/A</v>
      </c>
      <c r="Y514" s="64" t="e">
        <f>IF(ISNUMBER(INDEX(Данные!$I$1:$IX$303,Данные!$A176,Y$642)),INDEX(Данные!$I$1:$IX$303,Данные!$A176,Y$642)-Данные!$F176+IF($F$8="Использовать поправку",AM514,0),#N/A)</f>
        <v>#N/A</v>
      </c>
      <c r="Z514" s="62" t="str">
        <f t="shared" si="860"/>
        <v/>
      </c>
      <c r="AA514" s="63" t="e">
        <f>IF(ISNUMBER(INDEX(Данные!$I$1:$IX$303,Данные!$A176,AA$642)),INDEX(Данные!$I$1:$IX$303,Данные!$A176,AA$642)-Данные!$E176+IF($F$9="Использовать поправку",AL514,0),#N/A)</f>
        <v>#N/A</v>
      </c>
      <c r="AB514" s="64" t="e">
        <f>IF(ISNUMBER(INDEX(Данные!$I$1:$IX$303,Данные!$A176,AB$642)),INDEX(Данные!$I$1:$IX$303,Данные!$A176,AB$642)-Данные!$F176+IF($F$9="Использовать поправку",AM514,0),#N/A)</f>
        <v>#N/A</v>
      </c>
      <c r="AC514" s="62" t="str">
        <f t="shared" si="861"/>
        <v/>
      </c>
      <c r="AD514" s="63" t="e">
        <f>IF(ISNUMBER(INDEX(Данные!$I$1:$IX$303,Данные!$A176,AD$642)),INDEX(Данные!$I$1:$IX$303,Данные!$A176,AD$642)-Данные!$E176+IF($F$10="Использовать поправку",AL514,0),#N/A)</f>
        <v>#N/A</v>
      </c>
      <c r="AE514" s="64" t="e">
        <f>IF(ISNUMBER(INDEX(Данные!$I$1:$IX$303,Данные!$A176,AE$642)),INDEX(Данные!$I$1:$IX$303,Данные!$A176,AE$642)-Данные!$F176+IF($F$10="Использовать поправку",AM514,0),#N/A)</f>
        <v>#N/A</v>
      </c>
      <c r="AF514" s="62" t="str">
        <f t="shared" si="862"/>
        <v/>
      </c>
      <c r="AG514" s="63" t="e">
        <f>IF(ISNUMBER(INDEX(Данные!$I$1:$IX$303,Данные!$A176,AG$642)),INDEX(Данные!$I$1:$IX$303,Данные!$A176,AG$642)-Данные!$E176+IF($F$11="Использовать поправку",AL514,0),#N/A)</f>
        <v>#N/A</v>
      </c>
      <c r="AH514" s="64" t="e">
        <f>IF(ISNUMBER(INDEX(Данные!$I$1:$IX$303,Данные!$A176,AH$642)),INDEX(Данные!$I$1:$IX$303,Данные!$A176,AH$642)-Данные!$F176+IF($F$11="Использовать поправку",AM514,0),#N/A)</f>
        <v>#N/A</v>
      </c>
      <c r="AI514" s="62" t="str">
        <f t="shared" si="863"/>
        <v/>
      </c>
      <c r="AJ514" s="63" t="e">
        <f>IF(ISNUMBER(INDEX(Данные!$I$1:$IX$303,Данные!$A176,AJ$642)),INDEX(Данные!$I$1:$IX$303,Данные!$A176,AJ$642)-Данные!$E176+IF($F$12="Использовать поправку",AL514,0),#N/A)</f>
        <v>#N/A</v>
      </c>
      <c r="AK514" s="96" t="e">
        <f>IF(ISNUMBER(INDEX(Данные!$I$1:$IX$303,Данные!$A176,AK$642)),INDEX(Данные!$I$1:$IX$303,Данные!$A176,AK$642)-Данные!$F176+IF($F$12="Использовать поправку",AM514,0),#N/A)</f>
        <v>#N/A</v>
      </c>
      <c r="AL514" s="100" t="e">
        <f>INDEX(Данные!$I$1:$IX$303,Данные!$A176,AL$642+4)-INDEX(Данные!$I$1:$IX$303,Данные!$A176,AL$643+4)</f>
        <v>#VALUE!</v>
      </c>
      <c r="AM514" s="101" t="e">
        <f>INDEX(Данные!$I$1:$IX$303,Данные!$A176,AM$642+5)-INDEX(Данные!$I$1:$IX$303,Данные!$A176,AM$643+5)</f>
        <v>#VALUE!</v>
      </c>
      <c r="AO514" s="61">
        <v>86.5</v>
      </c>
      <c r="AP514" s="62" t="str">
        <f t="shared" si="844"/>
        <v/>
      </c>
      <c r="AQ514" s="63" t="e">
        <f>IF(ISNUMBER(INDEX(Данные!$I$1:$IX$303,Данные!$A176,AQ$642)),INDEX(Данные!$I$1:$IX$303,Данные!$A176,AQ$642)-Данные!$G176-AQ$643+IF($F$3="Использовать поправку",BT514,0),#N/A)</f>
        <v>#N/A</v>
      </c>
      <c r="AR514" s="64" t="e">
        <f>IF(ISNUMBER(INDEX(Данные!$I$1:$IX$303,Данные!$A176,AR$642)),INDEX(Данные!$I$1:$IX$303,Данные!$A176,AR$642)-Данные!$H176-AR$643+IF($F$3="Использовать поправку",BU514,0),#N/A)</f>
        <v>#N/A</v>
      </c>
      <c r="AS514" s="62" t="str">
        <f t="shared" si="845"/>
        <v/>
      </c>
      <c r="AT514" s="63" t="e">
        <f>IF(ISNUMBER(INDEX(Данные!$I$1:$IX$303,Данные!$A176,AT$642)),INDEX(Данные!$I$1:$IX$303,Данные!$A176,AT$642)-Данные!$G176-AT$643+IF($F$4="Использовать поправку",BT514,0),#N/A)</f>
        <v>#N/A</v>
      </c>
      <c r="AU514" s="64" t="e">
        <f>IF(ISNUMBER(INDEX(Данные!$I$1:$IX$303,Данные!$A176,AU$642)),INDEX(Данные!$I$1:$IX$303,Данные!$A176,AU$642)-Данные!$H176-AU$643+IF($F$4="Использовать поправку",BU514,0),#N/A)</f>
        <v>#N/A</v>
      </c>
      <c r="AV514" s="62" t="str">
        <f t="shared" si="846"/>
        <v/>
      </c>
      <c r="AW514" s="63" t="e">
        <f>IF(ISNUMBER(INDEX(Данные!$I$1:$IX$303,Данные!$A176,AW$642)),INDEX(Данные!$I$1:$IX$303,Данные!$A176,AW$642)-Данные!$G176-AW$643+IF($F$5="Использовать поправку",BT514,0),#N/A)</f>
        <v>#N/A</v>
      </c>
      <c r="AX514" s="64" t="e">
        <f>IF(ISNUMBER(INDEX(Данные!$I$1:$IX$303,Данные!$A176,AX$642)),INDEX(Данные!$I$1:$IX$303,Данные!$A176,AX$642)-Данные!$H176-AX$643+IF($F$5="Использовать поправку",BU514,0),#N/A)</f>
        <v>#N/A</v>
      </c>
      <c r="AY514" s="62" t="str">
        <f t="shared" si="847"/>
        <v/>
      </c>
      <c r="AZ514" s="63" t="e">
        <f>IF(ISNUMBER(INDEX(Данные!$I$1:$IX$303,Данные!$A176,AZ$642)),INDEX(Данные!$I$1:$IX$303,Данные!$A176,AZ$642)-Данные!$G176-AZ$643+IF($F$6="Использовать поправку",BT514,0),#N/A)</f>
        <v>#N/A</v>
      </c>
      <c r="BA514" s="64" t="e">
        <f>IF(ISNUMBER(INDEX(Данные!$I$1:$IX$303,Данные!$A176,BA$642)),INDEX(Данные!$I$1:$IX$303,Данные!$A176,BA$642)-Данные!$H176-BA$643+IF($F$6="Использовать поправку",BU514,0),#N/A)</f>
        <v>#N/A</v>
      </c>
      <c r="BB514" s="62" t="str">
        <f t="shared" si="848"/>
        <v/>
      </c>
      <c r="BC514" s="63" t="e">
        <f>IF(ISNUMBER(INDEX(Данные!$I$1:$IX$303,Данные!$A176,BC$642)),INDEX(Данные!$I$1:$IX$303,Данные!$A176,BC$642)-Данные!$G176-BC$643+IF($F$7="Использовать поправку",BT514,0),#N/A)</f>
        <v>#N/A</v>
      </c>
      <c r="BD514" s="64" t="e">
        <f>IF(ISNUMBER(INDEX(Данные!$I$1:$IX$303,Данные!$A176,BD$642)),INDEX(Данные!$I$1:$IX$303,Данные!$A176,BD$642)-Данные!$H176-BD$643+IF($F$7="Использовать поправку",BU514,0),#N/A)</f>
        <v>#N/A</v>
      </c>
      <c r="BE514" s="62" t="str">
        <f t="shared" si="849"/>
        <v/>
      </c>
      <c r="BF514" s="63" t="e">
        <f>IF(ISNUMBER(INDEX(Данные!$I$1:$IX$303,Данные!$A176,BF$642)),INDEX(Данные!$I$1:$IX$303,Данные!$A176,BF$642)-Данные!$G176-BF$643+IF($F$8="Использовать поправку",BT514,0),#N/A)</f>
        <v>#N/A</v>
      </c>
      <c r="BG514" s="64" t="e">
        <f>IF(ISNUMBER(INDEX(Данные!$I$1:$IX$303,Данные!$A176,BG$642)),INDEX(Данные!$I$1:$IX$303,Данные!$A176,BG$642)-Данные!$H176-BG$643+IF($F$8="Использовать поправку",BU514,0),#N/A)</f>
        <v>#N/A</v>
      </c>
      <c r="BH514" s="62" t="str">
        <f t="shared" si="850"/>
        <v/>
      </c>
      <c r="BI514" s="63" t="e">
        <f>IF(ISNUMBER(INDEX(Данные!$I$1:$IX$303,Данные!$A176,BI$642)),INDEX(Данные!$I$1:$IX$303,Данные!$A176,BI$642)-Данные!$G176-BI$643+IF($F$9="Использовать поправку",BT514,0),#N/A)</f>
        <v>#N/A</v>
      </c>
      <c r="BJ514" s="64" t="e">
        <f>IF(ISNUMBER(INDEX(Данные!$I$1:$IX$303,Данные!$A176,BJ$642)),INDEX(Данные!$I$1:$IX$303,Данные!$A176,BJ$642)-Данные!$H176-BJ$643+IF($F$9="Использовать поправку",BU514,0),#N/A)</f>
        <v>#N/A</v>
      </c>
      <c r="BK514" s="62" t="str">
        <f t="shared" si="851"/>
        <v/>
      </c>
      <c r="BL514" s="63" t="e">
        <f>IF(ISNUMBER(INDEX(Данные!$I$1:$IX$303,Данные!$A176,BL$642)),INDEX(Данные!$I$1:$IX$303,Данные!$A176,BL$642)-Данные!$G176-BL$643+IF($F$10="Использовать поправку",BT514,0),#N/A)</f>
        <v>#N/A</v>
      </c>
      <c r="BM514" s="64" t="e">
        <f>IF(ISNUMBER(INDEX(Данные!$I$1:$IX$303,Данные!$A176,BM$642)),INDEX(Данные!$I$1:$IX$303,Данные!$A176,BM$642)-Данные!$H176-BM$643+IF($F$10="Использовать поправку",BU514,0),#N/A)</f>
        <v>#N/A</v>
      </c>
      <c r="BN514" s="62" t="str">
        <f t="shared" si="852"/>
        <v/>
      </c>
      <c r="BO514" s="63" t="e">
        <f>IF(ISNUMBER(INDEX(Данные!$I$1:$IX$303,Данные!$A176,BO$642)),INDEX(Данные!$I$1:$IX$303,Данные!$A176,BO$642)-Данные!$G176-BO$643+IF($F$11="Использовать поправку",BT514,0),#N/A)</f>
        <v>#N/A</v>
      </c>
      <c r="BP514" s="64" t="e">
        <f>IF(ISNUMBER(INDEX(Данные!$I$1:$IX$303,Данные!$A176,BP$642)),INDEX(Данные!$I$1:$IX$303,Данные!$A176,BP$642)-Данные!$H176-BP$643+IF($F$11="Использовать поправку",BU514,0),#N/A)</f>
        <v>#N/A</v>
      </c>
      <c r="BQ514" s="62" t="str">
        <f t="shared" si="853"/>
        <v/>
      </c>
      <c r="BR514" s="63" t="e">
        <f>IF(ISNUMBER(INDEX(Данные!$I$1:$IX$303,Данные!$A176,BR$642)),INDEX(Данные!$I$1:$IX$303,Данные!$A176,BR$642)-Данные!$G176-BR$643+IF($F$12="Использовать поправку",BT514,0),#N/A)</f>
        <v>#N/A</v>
      </c>
      <c r="BS514" s="64" t="e">
        <f>IF(ISNUMBER(INDEX(Данные!$I$1:$IX$303,Данные!$A176,BS$642)),INDEX(Данные!$I$1:$IX$303,Данные!$A176,BS$642)-Данные!$H176-BS$643+IF($F$12="Использовать поправку",BU514,0),#N/A)</f>
        <v>#N/A</v>
      </c>
      <c r="BT514" s="100" t="e">
        <f>INDEX(Данные!$I$1:$IX$303,Данные!$A176,BT$642+8)-INDEX(Данные!$I$1:$IX$303,Данные!$A176,BT$643+8)</f>
        <v>#VALUE!</v>
      </c>
      <c r="BU514" s="101" t="e">
        <f>INDEX(Данные!$I$1:$IX$303,Данные!$A176,BU$642+9)-INDEX(Данные!$I$1:$IX$303,Данные!$A176,BU$643+9)</f>
        <v>#VALUE!</v>
      </c>
    </row>
    <row r="515" spans="7:73" s="88" customFormat="1" x14ac:dyDescent="0.25">
      <c r="G515" s="61">
        <v>87</v>
      </c>
      <c r="H515" s="62" t="str">
        <f t="shared" si="854"/>
        <v/>
      </c>
      <c r="I515" s="63" t="e">
        <f>IF(ISNUMBER(INDEX(Данные!$I$1:$IX$303,Данные!$A177,I$642)),INDEX(Данные!$I$1:$IX$303,Данные!$A177,I$642)-Данные!$E177+IF($F$3="Использовать поправку",AL515,0),#N/A)</f>
        <v>#N/A</v>
      </c>
      <c r="J515" s="64" t="e">
        <f>IF(ISNUMBER(INDEX(Данные!$I$1:$IX$303,Данные!$A177,J$642)),INDEX(Данные!$I$1:$IX$303,Данные!$A177,J$642)-Данные!$F177+IF($F$3="Использовать поправку",AM515,0),#N/A)</f>
        <v>#N/A</v>
      </c>
      <c r="K515" s="62" t="str">
        <f t="shared" si="855"/>
        <v/>
      </c>
      <c r="L515" s="63" t="e">
        <f>IF(ISNUMBER(INDEX(Данные!$I$1:$IX$303,Данные!$A177,L$642)),INDEX(Данные!$I$1:$IX$303,Данные!$A177,L$642)-Данные!$E177+IF($F$4="Использовать поправку",AL515,0),#N/A)</f>
        <v>#N/A</v>
      </c>
      <c r="M515" s="64" t="e">
        <f>IF(ISNUMBER(INDEX(Данные!$I$1:$IX$303,Данные!$A177,M$642)),INDEX(Данные!$I$1:$IX$303,Данные!$A177,M$642)-Данные!$F177+IF($F$4="Использовать поправку",AM515,0),#N/A)</f>
        <v>#N/A</v>
      </c>
      <c r="N515" s="62" t="str">
        <f t="shared" si="856"/>
        <v/>
      </c>
      <c r="O515" s="63" t="e">
        <f>IF(ISNUMBER(INDEX(Данные!$I$1:$IX$303,Данные!$A177,O$642)),INDEX(Данные!$I$1:$IX$303,Данные!$A177,O$642)-Данные!$E177+IF($F$5="Использовать поправку",AL515,0),#N/A)</f>
        <v>#N/A</v>
      </c>
      <c r="P515" s="64" t="e">
        <f>IF(ISNUMBER(INDEX(Данные!$I$1:$IX$303,Данные!$A177,P$642)),INDEX(Данные!$I$1:$IX$303,Данные!$A177,P$642)-Данные!$F177+IF($F$5="Использовать поправку",AM515,0),#N/A)</f>
        <v>#N/A</v>
      </c>
      <c r="Q515" s="62" t="str">
        <f t="shared" si="857"/>
        <v/>
      </c>
      <c r="R515" s="63" t="e">
        <f>IF(ISNUMBER(INDEX(Данные!$I$1:$IX$303,Данные!$A177,R$642)),INDEX(Данные!$I$1:$IX$303,Данные!$A177,R$642)-Данные!$E177+IF($F$6="Использовать поправку",AL515,0),#N/A)</f>
        <v>#N/A</v>
      </c>
      <c r="S515" s="64" t="e">
        <f>IF(ISNUMBER(INDEX(Данные!$I$1:$IX$303,Данные!$A177,S$642)),INDEX(Данные!$I$1:$IX$303,Данные!$A177,S$642)-Данные!$F177+IF($F$6="Использовать поправку",AM515,0),#N/A)</f>
        <v>#N/A</v>
      </c>
      <c r="T515" s="62" t="str">
        <f t="shared" si="858"/>
        <v/>
      </c>
      <c r="U515" s="63" t="e">
        <f>IF(ISNUMBER(INDEX(Данные!$I$1:$IX$303,Данные!$A177,U$642)),INDEX(Данные!$I$1:$IX$303,Данные!$A177,U$642)-Данные!$E177+IF($F$7="Использовать поправку",AL515,0),#N/A)</f>
        <v>#N/A</v>
      </c>
      <c r="V515" s="64" t="e">
        <f>IF(ISNUMBER(INDEX(Данные!$I$1:$IX$303,Данные!$A177,V$642)),INDEX(Данные!$I$1:$IX$303,Данные!$A177,V$642)-Данные!$F177+IF($F$7="Использовать поправку",AM515,0),#N/A)</f>
        <v>#N/A</v>
      </c>
      <c r="W515" s="62" t="str">
        <f t="shared" si="859"/>
        <v/>
      </c>
      <c r="X515" s="63" t="e">
        <f>IF(ISNUMBER(INDEX(Данные!$I$1:$IX$303,Данные!$A177,X$642)),INDEX(Данные!$I$1:$IX$303,Данные!$A177,X$642)-Данные!$E177+IF($F$8="Использовать поправку",AL515,0),#N/A)</f>
        <v>#N/A</v>
      </c>
      <c r="Y515" s="64" t="e">
        <f>IF(ISNUMBER(INDEX(Данные!$I$1:$IX$303,Данные!$A177,Y$642)),INDEX(Данные!$I$1:$IX$303,Данные!$A177,Y$642)-Данные!$F177+IF($F$8="Использовать поправку",AM515,0),#N/A)</f>
        <v>#N/A</v>
      </c>
      <c r="Z515" s="62" t="str">
        <f t="shared" si="860"/>
        <v/>
      </c>
      <c r="AA515" s="63" t="e">
        <f>IF(ISNUMBER(INDEX(Данные!$I$1:$IX$303,Данные!$A177,AA$642)),INDEX(Данные!$I$1:$IX$303,Данные!$A177,AA$642)-Данные!$E177+IF($F$9="Использовать поправку",AL515,0),#N/A)</f>
        <v>#N/A</v>
      </c>
      <c r="AB515" s="64" t="e">
        <f>IF(ISNUMBER(INDEX(Данные!$I$1:$IX$303,Данные!$A177,AB$642)),INDEX(Данные!$I$1:$IX$303,Данные!$A177,AB$642)-Данные!$F177+IF($F$9="Использовать поправку",AM515,0),#N/A)</f>
        <v>#N/A</v>
      </c>
      <c r="AC515" s="62" t="str">
        <f t="shared" si="861"/>
        <v/>
      </c>
      <c r="AD515" s="63" t="e">
        <f>IF(ISNUMBER(INDEX(Данные!$I$1:$IX$303,Данные!$A177,AD$642)),INDEX(Данные!$I$1:$IX$303,Данные!$A177,AD$642)-Данные!$E177+IF($F$10="Использовать поправку",AL515,0),#N/A)</f>
        <v>#N/A</v>
      </c>
      <c r="AE515" s="64" t="e">
        <f>IF(ISNUMBER(INDEX(Данные!$I$1:$IX$303,Данные!$A177,AE$642)),INDEX(Данные!$I$1:$IX$303,Данные!$A177,AE$642)-Данные!$F177+IF($F$10="Использовать поправку",AM515,0),#N/A)</f>
        <v>#N/A</v>
      </c>
      <c r="AF515" s="62" t="str">
        <f t="shared" si="862"/>
        <v/>
      </c>
      <c r="AG515" s="63" t="e">
        <f>IF(ISNUMBER(INDEX(Данные!$I$1:$IX$303,Данные!$A177,AG$642)),INDEX(Данные!$I$1:$IX$303,Данные!$A177,AG$642)-Данные!$E177+IF($F$11="Использовать поправку",AL515,0),#N/A)</f>
        <v>#N/A</v>
      </c>
      <c r="AH515" s="64" t="e">
        <f>IF(ISNUMBER(INDEX(Данные!$I$1:$IX$303,Данные!$A177,AH$642)),INDEX(Данные!$I$1:$IX$303,Данные!$A177,AH$642)-Данные!$F177+IF($F$11="Использовать поправку",AM515,0),#N/A)</f>
        <v>#N/A</v>
      </c>
      <c r="AI515" s="62" t="str">
        <f t="shared" si="863"/>
        <v/>
      </c>
      <c r="AJ515" s="63" t="e">
        <f>IF(ISNUMBER(INDEX(Данные!$I$1:$IX$303,Данные!$A177,AJ$642)),INDEX(Данные!$I$1:$IX$303,Данные!$A177,AJ$642)-Данные!$E177+IF($F$12="Использовать поправку",AL515,0),#N/A)</f>
        <v>#N/A</v>
      </c>
      <c r="AK515" s="96" t="e">
        <f>IF(ISNUMBER(INDEX(Данные!$I$1:$IX$303,Данные!$A177,AK$642)),INDEX(Данные!$I$1:$IX$303,Данные!$A177,AK$642)-Данные!$F177+IF($F$12="Использовать поправку",AM515,0),#N/A)</f>
        <v>#N/A</v>
      </c>
      <c r="AL515" s="100" t="e">
        <f>INDEX(Данные!$I$1:$IX$303,Данные!$A177,AL$642+4)-INDEX(Данные!$I$1:$IX$303,Данные!$A177,AL$643+4)</f>
        <v>#VALUE!</v>
      </c>
      <c r="AM515" s="101" t="e">
        <f>INDEX(Данные!$I$1:$IX$303,Данные!$A177,AM$642+5)-INDEX(Данные!$I$1:$IX$303,Данные!$A177,AM$643+5)</f>
        <v>#VALUE!</v>
      </c>
      <c r="AO515" s="61">
        <v>87</v>
      </c>
      <c r="AP515" s="62" t="str">
        <f t="shared" si="844"/>
        <v/>
      </c>
      <c r="AQ515" s="63" t="e">
        <f>IF(ISNUMBER(INDEX(Данные!$I$1:$IX$303,Данные!$A177,AQ$642)),INDEX(Данные!$I$1:$IX$303,Данные!$A177,AQ$642)-Данные!$G177-AQ$643+IF($F$3="Использовать поправку",BT515,0),#N/A)</f>
        <v>#N/A</v>
      </c>
      <c r="AR515" s="64" t="e">
        <f>IF(ISNUMBER(INDEX(Данные!$I$1:$IX$303,Данные!$A177,AR$642)),INDEX(Данные!$I$1:$IX$303,Данные!$A177,AR$642)-Данные!$H177-AR$643+IF($F$3="Использовать поправку",BU515,0),#N/A)</f>
        <v>#N/A</v>
      </c>
      <c r="AS515" s="62" t="str">
        <f t="shared" si="845"/>
        <v/>
      </c>
      <c r="AT515" s="63" t="e">
        <f>IF(ISNUMBER(INDEX(Данные!$I$1:$IX$303,Данные!$A177,AT$642)),INDEX(Данные!$I$1:$IX$303,Данные!$A177,AT$642)-Данные!$G177-AT$643+IF($F$4="Использовать поправку",BT515,0),#N/A)</f>
        <v>#N/A</v>
      </c>
      <c r="AU515" s="64" t="e">
        <f>IF(ISNUMBER(INDEX(Данные!$I$1:$IX$303,Данные!$A177,AU$642)),INDEX(Данные!$I$1:$IX$303,Данные!$A177,AU$642)-Данные!$H177-AU$643+IF($F$4="Использовать поправку",BU515,0),#N/A)</f>
        <v>#N/A</v>
      </c>
      <c r="AV515" s="62" t="str">
        <f t="shared" si="846"/>
        <v/>
      </c>
      <c r="AW515" s="63" t="e">
        <f>IF(ISNUMBER(INDEX(Данные!$I$1:$IX$303,Данные!$A177,AW$642)),INDEX(Данные!$I$1:$IX$303,Данные!$A177,AW$642)-Данные!$G177-AW$643+IF($F$5="Использовать поправку",BT515,0),#N/A)</f>
        <v>#N/A</v>
      </c>
      <c r="AX515" s="64" t="e">
        <f>IF(ISNUMBER(INDEX(Данные!$I$1:$IX$303,Данные!$A177,AX$642)),INDEX(Данные!$I$1:$IX$303,Данные!$A177,AX$642)-Данные!$H177-AX$643+IF($F$5="Использовать поправку",BU515,0),#N/A)</f>
        <v>#N/A</v>
      </c>
      <c r="AY515" s="62" t="str">
        <f t="shared" si="847"/>
        <v/>
      </c>
      <c r="AZ515" s="63" t="e">
        <f>IF(ISNUMBER(INDEX(Данные!$I$1:$IX$303,Данные!$A177,AZ$642)),INDEX(Данные!$I$1:$IX$303,Данные!$A177,AZ$642)-Данные!$G177-AZ$643+IF($F$6="Использовать поправку",BT515,0),#N/A)</f>
        <v>#N/A</v>
      </c>
      <c r="BA515" s="64" t="e">
        <f>IF(ISNUMBER(INDEX(Данные!$I$1:$IX$303,Данные!$A177,BA$642)),INDEX(Данные!$I$1:$IX$303,Данные!$A177,BA$642)-Данные!$H177-BA$643+IF($F$6="Использовать поправку",BU515,0),#N/A)</f>
        <v>#N/A</v>
      </c>
      <c r="BB515" s="62" t="str">
        <f t="shared" si="848"/>
        <v/>
      </c>
      <c r="BC515" s="63" t="e">
        <f>IF(ISNUMBER(INDEX(Данные!$I$1:$IX$303,Данные!$A177,BC$642)),INDEX(Данные!$I$1:$IX$303,Данные!$A177,BC$642)-Данные!$G177-BC$643+IF($F$7="Использовать поправку",BT515,0),#N/A)</f>
        <v>#N/A</v>
      </c>
      <c r="BD515" s="64" t="e">
        <f>IF(ISNUMBER(INDEX(Данные!$I$1:$IX$303,Данные!$A177,BD$642)),INDEX(Данные!$I$1:$IX$303,Данные!$A177,BD$642)-Данные!$H177-BD$643+IF($F$7="Использовать поправку",BU515,0),#N/A)</f>
        <v>#N/A</v>
      </c>
      <c r="BE515" s="62" t="str">
        <f t="shared" si="849"/>
        <v/>
      </c>
      <c r="BF515" s="63" t="e">
        <f>IF(ISNUMBER(INDEX(Данные!$I$1:$IX$303,Данные!$A177,BF$642)),INDEX(Данные!$I$1:$IX$303,Данные!$A177,BF$642)-Данные!$G177-BF$643+IF($F$8="Использовать поправку",BT515,0),#N/A)</f>
        <v>#N/A</v>
      </c>
      <c r="BG515" s="64" t="e">
        <f>IF(ISNUMBER(INDEX(Данные!$I$1:$IX$303,Данные!$A177,BG$642)),INDEX(Данные!$I$1:$IX$303,Данные!$A177,BG$642)-Данные!$H177-BG$643+IF($F$8="Использовать поправку",BU515,0),#N/A)</f>
        <v>#N/A</v>
      </c>
      <c r="BH515" s="62" t="str">
        <f t="shared" si="850"/>
        <v/>
      </c>
      <c r="BI515" s="63" t="e">
        <f>IF(ISNUMBER(INDEX(Данные!$I$1:$IX$303,Данные!$A177,BI$642)),INDEX(Данные!$I$1:$IX$303,Данные!$A177,BI$642)-Данные!$G177-BI$643+IF($F$9="Использовать поправку",BT515,0),#N/A)</f>
        <v>#N/A</v>
      </c>
      <c r="BJ515" s="64" t="e">
        <f>IF(ISNUMBER(INDEX(Данные!$I$1:$IX$303,Данные!$A177,BJ$642)),INDEX(Данные!$I$1:$IX$303,Данные!$A177,BJ$642)-Данные!$H177-BJ$643+IF($F$9="Использовать поправку",BU515,0),#N/A)</f>
        <v>#N/A</v>
      </c>
      <c r="BK515" s="62" t="str">
        <f t="shared" si="851"/>
        <v/>
      </c>
      <c r="BL515" s="63" t="e">
        <f>IF(ISNUMBER(INDEX(Данные!$I$1:$IX$303,Данные!$A177,BL$642)),INDEX(Данные!$I$1:$IX$303,Данные!$A177,BL$642)-Данные!$G177-BL$643+IF($F$10="Использовать поправку",BT515,0),#N/A)</f>
        <v>#N/A</v>
      </c>
      <c r="BM515" s="64" t="e">
        <f>IF(ISNUMBER(INDEX(Данные!$I$1:$IX$303,Данные!$A177,BM$642)),INDEX(Данные!$I$1:$IX$303,Данные!$A177,BM$642)-Данные!$H177-BM$643+IF($F$10="Использовать поправку",BU515,0),#N/A)</f>
        <v>#N/A</v>
      </c>
      <c r="BN515" s="62" t="str">
        <f t="shared" si="852"/>
        <v/>
      </c>
      <c r="BO515" s="63" t="e">
        <f>IF(ISNUMBER(INDEX(Данные!$I$1:$IX$303,Данные!$A177,BO$642)),INDEX(Данные!$I$1:$IX$303,Данные!$A177,BO$642)-Данные!$G177-BO$643+IF($F$11="Использовать поправку",BT515,0),#N/A)</f>
        <v>#N/A</v>
      </c>
      <c r="BP515" s="64" t="e">
        <f>IF(ISNUMBER(INDEX(Данные!$I$1:$IX$303,Данные!$A177,BP$642)),INDEX(Данные!$I$1:$IX$303,Данные!$A177,BP$642)-Данные!$H177-BP$643+IF($F$11="Использовать поправку",BU515,0),#N/A)</f>
        <v>#N/A</v>
      </c>
      <c r="BQ515" s="62" t="str">
        <f t="shared" si="853"/>
        <v/>
      </c>
      <c r="BR515" s="63" t="e">
        <f>IF(ISNUMBER(INDEX(Данные!$I$1:$IX$303,Данные!$A177,BR$642)),INDEX(Данные!$I$1:$IX$303,Данные!$A177,BR$642)-Данные!$G177-BR$643+IF($F$12="Использовать поправку",BT515,0),#N/A)</f>
        <v>#N/A</v>
      </c>
      <c r="BS515" s="64" t="e">
        <f>IF(ISNUMBER(INDEX(Данные!$I$1:$IX$303,Данные!$A177,BS$642)),INDEX(Данные!$I$1:$IX$303,Данные!$A177,BS$642)-Данные!$H177-BS$643+IF($F$12="Использовать поправку",BU515,0),#N/A)</f>
        <v>#N/A</v>
      </c>
      <c r="BT515" s="100" t="e">
        <f>INDEX(Данные!$I$1:$IX$303,Данные!$A177,BT$642+8)-INDEX(Данные!$I$1:$IX$303,Данные!$A177,BT$643+8)</f>
        <v>#VALUE!</v>
      </c>
      <c r="BU515" s="101" t="e">
        <f>INDEX(Данные!$I$1:$IX$303,Данные!$A177,BU$642+9)-INDEX(Данные!$I$1:$IX$303,Данные!$A177,BU$643+9)</f>
        <v>#VALUE!</v>
      </c>
    </row>
    <row r="516" spans="7:73" s="88" customFormat="1" x14ac:dyDescent="0.25">
      <c r="G516" s="61">
        <v>87.5</v>
      </c>
      <c r="H516" s="62" t="str">
        <f t="shared" si="854"/>
        <v/>
      </c>
      <c r="I516" s="63" t="e">
        <f>IF(ISNUMBER(INDEX(Данные!$I$1:$IX$303,Данные!$A178,I$642)),INDEX(Данные!$I$1:$IX$303,Данные!$A178,I$642)-Данные!$E178+IF($F$3="Использовать поправку",AL516,0),#N/A)</f>
        <v>#N/A</v>
      </c>
      <c r="J516" s="64" t="e">
        <f>IF(ISNUMBER(INDEX(Данные!$I$1:$IX$303,Данные!$A178,J$642)),INDEX(Данные!$I$1:$IX$303,Данные!$A178,J$642)-Данные!$F178+IF($F$3="Использовать поправку",AM516,0),#N/A)</f>
        <v>#N/A</v>
      </c>
      <c r="K516" s="62" t="str">
        <f t="shared" si="855"/>
        <v/>
      </c>
      <c r="L516" s="63" t="e">
        <f>IF(ISNUMBER(INDEX(Данные!$I$1:$IX$303,Данные!$A178,L$642)),INDEX(Данные!$I$1:$IX$303,Данные!$A178,L$642)-Данные!$E178+IF($F$4="Использовать поправку",AL516,0),#N/A)</f>
        <v>#N/A</v>
      </c>
      <c r="M516" s="64" t="e">
        <f>IF(ISNUMBER(INDEX(Данные!$I$1:$IX$303,Данные!$A178,M$642)),INDEX(Данные!$I$1:$IX$303,Данные!$A178,M$642)-Данные!$F178+IF($F$4="Использовать поправку",AM516,0),#N/A)</f>
        <v>#N/A</v>
      </c>
      <c r="N516" s="62" t="str">
        <f t="shared" si="856"/>
        <v/>
      </c>
      <c r="O516" s="63" t="e">
        <f>IF(ISNUMBER(INDEX(Данные!$I$1:$IX$303,Данные!$A178,O$642)),INDEX(Данные!$I$1:$IX$303,Данные!$A178,O$642)-Данные!$E178+IF($F$5="Использовать поправку",AL516,0),#N/A)</f>
        <v>#N/A</v>
      </c>
      <c r="P516" s="64" t="e">
        <f>IF(ISNUMBER(INDEX(Данные!$I$1:$IX$303,Данные!$A178,P$642)),INDEX(Данные!$I$1:$IX$303,Данные!$A178,P$642)-Данные!$F178+IF($F$5="Использовать поправку",AM516,0),#N/A)</f>
        <v>#N/A</v>
      </c>
      <c r="Q516" s="62" t="str">
        <f t="shared" si="857"/>
        <v/>
      </c>
      <c r="R516" s="63" t="e">
        <f>IF(ISNUMBER(INDEX(Данные!$I$1:$IX$303,Данные!$A178,R$642)),INDEX(Данные!$I$1:$IX$303,Данные!$A178,R$642)-Данные!$E178+IF($F$6="Использовать поправку",AL516,0),#N/A)</f>
        <v>#N/A</v>
      </c>
      <c r="S516" s="64" t="e">
        <f>IF(ISNUMBER(INDEX(Данные!$I$1:$IX$303,Данные!$A178,S$642)),INDEX(Данные!$I$1:$IX$303,Данные!$A178,S$642)-Данные!$F178+IF($F$6="Использовать поправку",AM516,0),#N/A)</f>
        <v>#N/A</v>
      </c>
      <c r="T516" s="62" t="str">
        <f t="shared" si="858"/>
        <v/>
      </c>
      <c r="U516" s="63" t="e">
        <f>IF(ISNUMBER(INDEX(Данные!$I$1:$IX$303,Данные!$A178,U$642)),INDEX(Данные!$I$1:$IX$303,Данные!$A178,U$642)-Данные!$E178+IF($F$7="Использовать поправку",AL516,0),#N/A)</f>
        <v>#N/A</v>
      </c>
      <c r="V516" s="64" t="e">
        <f>IF(ISNUMBER(INDEX(Данные!$I$1:$IX$303,Данные!$A178,V$642)),INDEX(Данные!$I$1:$IX$303,Данные!$A178,V$642)-Данные!$F178+IF($F$7="Использовать поправку",AM516,0),#N/A)</f>
        <v>#N/A</v>
      </c>
      <c r="W516" s="62" t="str">
        <f t="shared" si="859"/>
        <v/>
      </c>
      <c r="X516" s="63" t="e">
        <f>IF(ISNUMBER(INDEX(Данные!$I$1:$IX$303,Данные!$A178,X$642)),INDEX(Данные!$I$1:$IX$303,Данные!$A178,X$642)-Данные!$E178+IF($F$8="Использовать поправку",AL516,0),#N/A)</f>
        <v>#N/A</v>
      </c>
      <c r="Y516" s="64" t="e">
        <f>IF(ISNUMBER(INDEX(Данные!$I$1:$IX$303,Данные!$A178,Y$642)),INDEX(Данные!$I$1:$IX$303,Данные!$A178,Y$642)-Данные!$F178+IF($F$8="Использовать поправку",AM516,0),#N/A)</f>
        <v>#N/A</v>
      </c>
      <c r="Z516" s="62" t="str">
        <f t="shared" si="860"/>
        <v/>
      </c>
      <c r="AA516" s="63" t="e">
        <f>IF(ISNUMBER(INDEX(Данные!$I$1:$IX$303,Данные!$A178,AA$642)),INDEX(Данные!$I$1:$IX$303,Данные!$A178,AA$642)-Данные!$E178+IF($F$9="Использовать поправку",AL516,0),#N/A)</f>
        <v>#N/A</v>
      </c>
      <c r="AB516" s="64" t="e">
        <f>IF(ISNUMBER(INDEX(Данные!$I$1:$IX$303,Данные!$A178,AB$642)),INDEX(Данные!$I$1:$IX$303,Данные!$A178,AB$642)-Данные!$F178+IF($F$9="Использовать поправку",AM516,0),#N/A)</f>
        <v>#N/A</v>
      </c>
      <c r="AC516" s="62" t="str">
        <f t="shared" si="861"/>
        <v/>
      </c>
      <c r="AD516" s="63" t="e">
        <f>IF(ISNUMBER(INDEX(Данные!$I$1:$IX$303,Данные!$A178,AD$642)),INDEX(Данные!$I$1:$IX$303,Данные!$A178,AD$642)-Данные!$E178+IF($F$10="Использовать поправку",AL516,0),#N/A)</f>
        <v>#N/A</v>
      </c>
      <c r="AE516" s="64" t="e">
        <f>IF(ISNUMBER(INDEX(Данные!$I$1:$IX$303,Данные!$A178,AE$642)),INDEX(Данные!$I$1:$IX$303,Данные!$A178,AE$642)-Данные!$F178+IF($F$10="Использовать поправку",AM516,0),#N/A)</f>
        <v>#N/A</v>
      </c>
      <c r="AF516" s="62" t="str">
        <f t="shared" si="862"/>
        <v/>
      </c>
      <c r="AG516" s="63" t="e">
        <f>IF(ISNUMBER(INDEX(Данные!$I$1:$IX$303,Данные!$A178,AG$642)),INDEX(Данные!$I$1:$IX$303,Данные!$A178,AG$642)-Данные!$E178+IF($F$11="Использовать поправку",AL516,0),#N/A)</f>
        <v>#N/A</v>
      </c>
      <c r="AH516" s="64" t="e">
        <f>IF(ISNUMBER(INDEX(Данные!$I$1:$IX$303,Данные!$A178,AH$642)),INDEX(Данные!$I$1:$IX$303,Данные!$A178,AH$642)-Данные!$F178+IF($F$11="Использовать поправку",AM516,0),#N/A)</f>
        <v>#N/A</v>
      </c>
      <c r="AI516" s="62" t="str">
        <f t="shared" si="863"/>
        <v/>
      </c>
      <c r="AJ516" s="63" t="e">
        <f>IF(ISNUMBER(INDEX(Данные!$I$1:$IX$303,Данные!$A178,AJ$642)),INDEX(Данные!$I$1:$IX$303,Данные!$A178,AJ$642)-Данные!$E178+IF($F$12="Использовать поправку",AL516,0),#N/A)</f>
        <v>#N/A</v>
      </c>
      <c r="AK516" s="96" t="e">
        <f>IF(ISNUMBER(INDEX(Данные!$I$1:$IX$303,Данные!$A178,AK$642)),INDEX(Данные!$I$1:$IX$303,Данные!$A178,AK$642)-Данные!$F178+IF($F$12="Использовать поправку",AM516,0),#N/A)</f>
        <v>#N/A</v>
      </c>
      <c r="AL516" s="100" t="e">
        <f>INDEX(Данные!$I$1:$IX$303,Данные!$A178,AL$642+4)-INDEX(Данные!$I$1:$IX$303,Данные!$A178,AL$643+4)</f>
        <v>#VALUE!</v>
      </c>
      <c r="AM516" s="101" t="e">
        <f>INDEX(Данные!$I$1:$IX$303,Данные!$A178,AM$642+5)-INDEX(Данные!$I$1:$IX$303,Данные!$A178,AM$643+5)</f>
        <v>#VALUE!</v>
      </c>
      <c r="AO516" s="61">
        <v>87.5</v>
      </c>
      <c r="AP516" s="62" t="str">
        <f t="shared" si="844"/>
        <v/>
      </c>
      <c r="AQ516" s="63" t="e">
        <f>IF(ISNUMBER(INDEX(Данные!$I$1:$IX$303,Данные!$A178,AQ$642)),INDEX(Данные!$I$1:$IX$303,Данные!$A178,AQ$642)-Данные!$G178-AQ$643+IF($F$3="Использовать поправку",BT516,0),#N/A)</f>
        <v>#N/A</v>
      </c>
      <c r="AR516" s="64" t="e">
        <f>IF(ISNUMBER(INDEX(Данные!$I$1:$IX$303,Данные!$A178,AR$642)),INDEX(Данные!$I$1:$IX$303,Данные!$A178,AR$642)-Данные!$H178-AR$643+IF($F$3="Использовать поправку",BU516,0),#N/A)</f>
        <v>#N/A</v>
      </c>
      <c r="AS516" s="62" t="str">
        <f t="shared" si="845"/>
        <v/>
      </c>
      <c r="AT516" s="63" t="e">
        <f>IF(ISNUMBER(INDEX(Данные!$I$1:$IX$303,Данные!$A178,AT$642)),INDEX(Данные!$I$1:$IX$303,Данные!$A178,AT$642)-Данные!$G178-AT$643+IF($F$4="Использовать поправку",BT516,0),#N/A)</f>
        <v>#N/A</v>
      </c>
      <c r="AU516" s="64" t="e">
        <f>IF(ISNUMBER(INDEX(Данные!$I$1:$IX$303,Данные!$A178,AU$642)),INDEX(Данные!$I$1:$IX$303,Данные!$A178,AU$642)-Данные!$H178-AU$643+IF($F$4="Использовать поправку",BU516,0),#N/A)</f>
        <v>#N/A</v>
      </c>
      <c r="AV516" s="62" t="str">
        <f t="shared" si="846"/>
        <v/>
      </c>
      <c r="AW516" s="63" t="e">
        <f>IF(ISNUMBER(INDEX(Данные!$I$1:$IX$303,Данные!$A178,AW$642)),INDEX(Данные!$I$1:$IX$303,Данные!$A178,AW$642)-Данные!$G178-AW$643+IF($F$5="Использовать поправку",BT516,0),#N/A)</f>
        <v>#N/A</v>
      </c>
      <c r="AX516" s="64" t="e">
        <f>IF(ISNUMBER(INDEX(Данные!$I$1:$IX$303,Данные!$A178,AX$642)),INDEX(Данные!$I$1:$IX$303,Данные!$A178,AX$642)-Данные!$H178-AX$643+IF($F$5="Использовать поправку",BU516,0),#N/A)</f>
        <v>#N/A</v>
      </c>
      <c r="AY516" s="62" t="str">
        <f t="shared" si="847"/>
        <v/>
      </c>
      <c r="AZ516" s="63" t="e">
        <f>IF(ISNUMBER(INDEX(Данные!$I$1:$IX$303,Данные!$A178,AZ$642)),INDEX(Данные!$I$1:$IX$303,Данные!$A178,AZ$642)-Данные!$G178-AZ$643+IF($F$6="Использовать поправку",BT516,0),#N/A)</f>
        <v>#N/A</v>
      </c>
      <c r="BA516" s="64" t="e">
        <f>IF(ISNUMBER(INDEX(Данные!$I$1:$IX$303,Данные!$A178,BA$642)),INDEX(Данные!$I$1:$IX$303,Данные!$A178,BA$642)-Данные!$H178-BA$643+IF($F$6="Использовать поправку",BU516,0),#N/A)</f>
        <v>#N/A</v>
      </c>
      <c r="BB516" s="62" t="str">
        <f t="shared" si="848"/>
        <v/>
      </c>
      <c r="BC516" s="63" t="e">
        <f>IF(ISNUMBER(INDEX(Данные!$I$1:$IX$303,Данные!$A178,BC$642)),INDEX(Данные!$I$1:$IX$303,Данные!$A178,BC$642)-Данные!$G178-BC$643+IF($F$7="Использовать поправку",BT516,0),#N/A)</f>
        <v>#N/A</v>
      </c>
      <c r="BD516" s="64" t="e">
        <f>IF(ISNUMBER(INDEX(Данные!$I$1:$IX$303,Данные!$A178,BD$642)),INDEX(Данные!$I$1:$IX$303,Данные!$A178,BD$642)-Данные!$H178-BD$643+IF($F$7="Использовать поправку",BU516,0),#N/A)</f>
        <v>#N/A</v>
      </c>
      <c r="BE516" s="62" t="str">
        <f t="shared" si="849"/>
        <v/>
      </c>
      <c r="BF516" s="63" t="e">
        <f>IF(ISNUMBER(INDEX(Данные!$I$1:$IX$303,Данные!$A178,BF$642)),INDEX(Данные!$I$1:$IX$303,Данные!$A178,BF$642)-Данные!$G178-BF$643+IF($F$8="Использовать поправку",BT516,0),#N/A)</f>
        <v>#N/A</v>
      </c>
      <c r="BG516" s="64" t="e">
        <f>IF(ISNUMBER(INDEX(Данные!$I$1:$IX$303,Данные!$A178,BG$642)),INDEX(Данные!$I$1:$IX$303,Данные!$A178,BG$642)-Данные!$H178-BG$643+IF($F$8="Использовать поправку",BU516,0),#N/A)</f>
        <v>#N/A</v>
      </c>
      <c r="BH516" s="62" t="str">
        <f t="shared" si="850"/>
        <v/>
      </c>
      <c r="BI516" s="63" t="e">
        <f>IF(ISNUMBER(INDEX(Данные!$I$1:$IX$303,Данные!$A178,BI$642)),INDEX(Данные!$I$1:$IX$303,Данные!$A178,BI$642)-Данные!$G178-BI$643+IF($F$9="Использовать поправку",BT516,0),#N/A)</f>
        <v>#N/A</v>
      </c>
      <c r="BJ516" s="64" t="e">
        <f>IF(ISNUMBER(INDEX(Данные!$I$1:$IX$303,Данные!$A178,BJ$642)),INDEX(Данные!$I$1:$IX$303,Данные!$A178,BJ$642)-Данные!$H178-BJ$643+IF($F$9="Использовать поправку",BU516,0),#N/A)</f>
        <v>#N/A</v>
      </c>
      <c r="BK516" s="62" t="str">
        <f t="shared" si="851"/>
        <v/>
      </c>
      <c r="BL516" s="63" t="e">
        <f>IF(ISNUMBER(INDEX(Данные!$I$1:$IX$303,Данные!$A178,BL$642)),INDEX(Данные!$I$1:$IX$303,Данные!$A178,BL$642)-Данные!$G178-BL$643+IF($F$10="Использовать поправку",BT516,0),#N/A)</f>
        <v>#N/A</v>
      </c>
      <c r="BM516" s="64" t="e">
        <f>IF(ISNUMBER(INDEX(Данные!$I$1:$IX$303,Данные!$A178,BM$642)),INDEX(Данные!$I$1:$IX$303,Данные!$A178,BM$642)-Данные!$H178-BM$643+IF($F$10="Использовать поправку",BU516,0),#N/A)</f>
        <v>#N/A</v>
      </c>
      <c r="BN516" s="62" t="str">
        <f t="shared" si="852"/>
        <v/>
      </c>
      <c r="BO516" s="63" t="e">
        <f>IF(ISNUMBER(INDEX(Данные!$I$1:$IX$303,Данные!$A178,BO$642)),INDEX(Данные!$I$1:$IX$303,Данные!$A178,BO$642)-Данные!$G178-BO$643+IF($F$11="Использовать поправку",BT516,0),#N/A)</f>
        <v>#N/A</v>
      </c>
      <c r="BP516" s="64" t="e">
        <f>IF(ISNUMBER(INDEX(Данные!$I$1:$IX$303,Данные!$A178,BP$642)),INDEX(Данные!$I$1:$IX$303,Данные!$A178,BP$642)-Данные!$H178-BP$643+IF($F$11="Использовать поправку",BU516,0),#N/A)</f>
        <v>#N/A</v>
      </c>
      <c r="BQ516" s="62" t="str">
        <f t="shared" si="853"/>
        <v/>
      </c>
      <c r="BR516" s="63" t="e">
        <f>IF(ISNUMBER(INDEX(Данные!$I$1:$IX$303,Данные!$A178,BR$642)),INDEX(Данные!$I$1:$IX$303,Данные!$A178,BR$642)-Данные!$G178-BR$643+IF($F$12="Использовать поправку",BT516,0),#N/A)</f>
        <v>#N/A</v>
      </c>
      <c r="BS516" s="64" t="e">
        <f>IF(ISNUMBER(INDEX(Данные!$I$1:$IX$303,Данные!$A178,BS$642)),INDEX(Данные!$I$1:$IX$303,Данные!$A178,BS$642)-Данные!$H178-BS$643+IF($F$12="Использовать поправку",BU516,0),#N/A)</f>
        <v>#N/A</v>
      </c>
      <c r="BT516" s="100" t="e">
        <f>INDEX(Данные!$I$1:$IX$303,Данные!$A178,BT$642+8)-INDEX(Данные!$I$1:$IX$303,Данные!$A178,BT$643+8)</f>
        <v>#VALUE!</v>
      </c>
      <c r="BU516" s="101" t="e">
        <f>INDEX(Данные!$I$1:$IX$303,Данные!$A178,BU$642+9)-INDEX(Данные!$I$1:$IX$303,Данные!$A178,BU$643+9)</f>
        <v>#VALUE!</v>
      </c>
    </row>
    <row r="517" spans="7:73" s="88" customFormat="1" x14ac:dyDescent="0.25">
      <c r="G517" s="61">
        <v>88</v>
      </c>
      <c r="H517" s="62" t="str">
        <f t="shared" si="854"/>
        <v/>
      </c>
      <c r="I517" s="63" t="e">
        <f>IF(ISNUMBER(INDEX(Данные!$I$1:$IX$303,Данные!$A179,I$642)),INDEX(Данные!$I$1:$IX$303,Данные!$A179,I$642)-Данные!$E179+IF($F$3="Использовать поправку",AL517,0),#N/A)</f>
        <v>#N/A</v>
      </c>
      <c r="J517" s="64" t="e">
        <f>IF(ISNUMBER(INDEX(Данные!$I$1:$IX$303,Данные!$A179,J$642)),INDEX(Данные!$I$1:$IX$303,Данные!$A179,J$642)-Данные!$F179+IF($F$3="Использовать поправку",AM517,0),#N/A)</f>
        <v>#N/A</v>
      </c>
      <c r="K517" s="62" t="str">
        <f t="shared" si="855"/>
        <v/>
      </c>
      <c r="L517" s="63" t="e">
        <f>IF(ISNUMBER(INDEX(Данные!$I$1:$IX$303,Данные!$A179,L$642)),INDEX(Данные!$I$1:$IX$303,Данные!$A179,L$642)-Данные!$E179+IF($F$4="Использовать поправку",AL517,0),#N/A)</f>
        <v>#N/A</v>
      </c>
      <c r="M517" s="64" t="e">
        <f>IF(ISNUMBER(INDEX(Данные!$I$1:$IX$303,Данные!$A179,M$642)),INDEX(Данные!$I$1:$IX$303,Данные!$A179,M$642)-Данные!$F179+IF($F$4="Использовать поправку",AM517,0),#N/A)</f>
        <v>#N/A</v>
      </c>
      <c r="N517" s="62" t="str">
        <f t="shared" si="856"/>
        <v/>
      </c>
      <c r="O517" s="63" t="e">
        <f>IF(ISNUMBER(INDEX(Данные!$I$1:$IX$303,Данные!$A179,O$642)),INDEX(Данные!$I$1:$IX$303,Данные!$A179,O$642)-Данные!$E179+IF($F$5="Использовать поправку",AL517,0),#N/A)</f>
        <v>#N/A</v>
      </c>
      <c r="P517" s="64" t="e">
        <f>IF(ISNUMBER(INDEX(Данные!$I$1:$IX$303,Данные!$A179,P$642)),INDEX(Данные!$I$1:$IX$303,Данные!$A179,P$642)-Данные!$F179+IF($F$5="Использовать поправку",AM517,0),#N/A)</f>
        <v>#N/A</v>
      </c>
      <c r="Q517" s="62" t="str">
        <f t="shared" si="857"/>
        <v/>
      </c>
      <c r="R517" s="63" t="e">
        <f>IF(ISNUMBER(INDEX(Данные!$I$1:$IX$303,Данные!$A179,R$642)),INDEX(Данные!$I$1:$IX$303,Данные!$A179,R$642)-Данные!$E179+IF($F$6="Использовать поправку",AL517,0),#N/A)</f>
        <v>#N/A</v>
      </c>
      <c r="S517" s="64" t="e">
        <f>IF(ISNUMBER(INDEX(Данные!$I$1:$IX$303,Данные!$A179,S$642)),INDEX(Данные!$I$1:$IX$303,Данные!$A179,S$642)-Данные!$F179+IF($F$6="Использовать поправку",AM517,0),#N/A)</f>
        <v>#N/A</v>
      </c>
      <c r="T517" s="62" t="str">
        <f t="shared" si="858"/>
        <v/>
      </c>
      <c r="U517" s="63" t="e">
        <f>IF(ISNUMBER(INDEX(Данные!$I$1:$IX$303,Данные!$A179,U$642)),INDEX(Данные!$I$1:$IX$303,Данные!$A179,U$642)-Данные!$E179+IF($F$7="Использовать поправку",AL517,0),#N/A)</f>
        <v>#N/A</v>
      </c>
      <c r="V517" s="64" t="e">
        <f>IF(ISNUMBER(INDEX(Данные!$I$1:$IX$303,Данные!$A179,V$642)),INDEX(Данные!$I$1:$IX$303,Данные!$A179,V$642)-Данные!$F179+IF($F$7="Использовать поправку",AM517,0),#N/A)</f>
        <v>#N/A</v>
      </c>
      <c r="W517" s="62" t="str">
        <f t="shared" si="859"/>
        <v/>
      </c>
      <c r="X517" s="63" t="e">
        <f>IF(ISNUMBER(INDEX(Данные!$I$1:$IX$303,Данные!$A179,X$642)),INDEX(Данные!$I$1:$IX$303,Данные!$A179,X$642)-Данные!$E179+IF($F$8="Использовать поправку",AL517,0),#N/A)</f>
        <v>#N/A</v>
      </c>
      <c r="Y517" s="64" t="e">
        <f>IF(ISNUMBER(INDEX(Данные!$I$1:$IX$303,Данные!$A179,Y$642)),INDEX(Данные!$I$1:$IX$303,Данные!$A179,Y$642)-Данные!$F179+IF($F$8="Использовать поправку",AM517,0),#N/A)</f>
        <v>#N/A</v>
      </c>
      <c r="Z517" s="62" t="str">
        <f t="shared" si="860"/>
        <v/>
      </c>
      <c r="AA517" s="63" t="e">
        <f>IF(ISNUMBER(INDEX(Данные!$I$1:$IX$303,Данные!$A179,AA$642)),INDEX(Данные!$I$1:$IX$303,Данные!$A179,AA$642)-Данные!$E179+IF($F$9="Использовать поправку",AL517,0),#N/A)</f>
        <v>#N/A</v>
      </c>
      <c r="AB517" s="64" t="e">
        <f>IF(ISNUMBER(INDEX(Данные!$I$1:$IX$303,Данные!$A179,AB$642)),INDEX(Данные!$I$1:$IX$303,Данные!$A179,AB$642)-Данные!$F179+IF($F$9="Использовать поправку",AM517,0),#N/A)</f>
        <v>#N/A</v>
      </c>
      <c r="AC517" s="62" t="str">
        <f t="shared" si="861"/>
        <v/>
      </c>
      <c r="AD517" s="63" t="e">
        <f>IF(ISNUMBER(INDEX(Данные!$I$1:$IX$303,Данные!$A179,AD$642)),INDEX(Данные!$I$1:$IX$303,Данные!$A179,AD$642)-Данные!$E179+IF($F$10="Использовать поправку",AL517,0),#N/A)</f>
        <v>#N/A</v>
      </c>
      <c r="AE517" s="64" t="e">
        <f>IF(ISNUMBER(INDEX(Данные!$I$1:$IX$303,Данные!$A179,AE$642)),INDEX(Данные!$I$1:$IX$303,Данные!$A179,AE$642)-Данные!$F179+IF($F$10="Использовать поправку",AM517,0),#N/A)</f>
        <v>#N/A</v>
      </c>
      <c r="AF517" s="62" t="str">
        <f t="shared" si="862"/>
        <v/>
      </c>
      <c r="AG517" s="63" t="e">
        <f>IF(ISNUMBER(INDEX(Данные!$I$1:$IX$303,Данные!$A179,AG$642)),INDEX(Данные!$I$1:$IX$303,Данные!$A179,AG$642)-Данные!$E179+IF($F$11="Использовать поправку",AL517,0),#N/A)</f>
        <v>#N/A</v>
      </c>
      <c r="AH517" s="64" t="e">
        <f>IF(ISNUMBER(INDEX(Данные!$I$1:$IX$303,Данные!$A179,AH$642)),INDEX(Данные!$I$1:$IX$303,Данные!$A179,AH$642)-Данные!$F179+IF($F$11="Использовать поправку",AM517,0),#N/A)</f>
        <v>#N/A</v>
      </c>
      <c r="AI517" s="62" t="str">
        <f t="shared" si="863"/>
        <v/>
      </c>
      <c r="AJ517" s="63" t="e">
        <f>IF(ISNUMBER(INDEX(Данные!$I$1:$IX$303,Данные!$A179,AJ$642)),INDEX(Данные!$I$1:$IX$303,Данные!$A179,AJ$642)-Данные!$E179+IF($F$12="Использовать поправку",AL517,0),#N/A)</f>
        <v>#N/A</v>
      </c>
      <c r="AK517" s="96" t="e">
        <f>IF(ISNUMBER(INDEX(Данные!$I$1:$IX$303,Данные!$A179,AK$642)),INDEX(Данные!$I$1:$IX$303,Данные!$A179,AK$642)-Данные!$F179+IF($F$12="Использовать поправку",AM517,0),#N/A)</f>
        <v>#N/A</v>
      </c>
      <c r="AL517" s="100" t="e">
        <f>INDEX(Данные!$I$1:$IX$303,Данные!$A179,AL$642+4)-INDEX(Данные!$I$1:$IX$303,Данные!$A179,AL$643+4)</f>
        <v>#VALUE!</v>
      </c>
      <c r="AM517" s="101" t="e">
        <f>INDEX(Данные!$I$1:$IX$303,Данные!$A179,AM$642+5)-INDEX(Данные!$I$1:$IX$303,Данные!$A179,AM$643+5)</f>
        <v>#VALUE!</v>
      </c>
      <c r="AO517" s="61">
        <v>88</v>
      </c>
      <c r="AP517" s="62" t="str">
        <f t="shared" si="844"/>
        <v/>
      </c>
      <c r="AQ517" s="63" t="e">
        <f>IF(ISNUMBER(INDEX(Данные!$I$1:$IX$303,Данные!$A179,AQ$642)),INDEX(Данные!$I$1:$IX$303,Данные!$A179,AQ$642)-Данные!$G179-AQ$643+IF($F$3="Использовать поправку",BT517,0),#N/A)</f>
        <v>#N/A</v>
      </c>
      <c r="AR517" s="64" t="e">
        <f>IF(ISNUMBER(INDEX(Данные!$I$1:$IX$303,Данные!$A179,AR$642)),INDEX(Данные!$I$1:$IX$303,Данные!$A179,AR$642)-Данные!$H179-AR$643+IF($F$3="Использовать поправку",BU517,0),#N/A)</f>
        <v>#N/A</v>
      </c>
      <c r="AS517" s="62" t="str">
        <f t="shared" si="845"/>
        <v/>
      </c>
      <c r="AT517" s="63" t="e">
        <f>IF(ISNUMBER(INDEX(Данные!$I$1:$IX$303,Данные!$A179,AT$642)),INDEX(Данные!$I$1:$IX$303,Данные!$A179,AT$642)-Данные!$G179-AT$643+IF($F$4="Использовать поправку",BT517,0),#N/A)</f>
        <v>#N/A</v>
      </c>
      <c r="AU517" s="64" t="e">
        <f>IF(ISNUMBER(INDEX(Данные!$I$1:$IX$303,Данные!$A179,AU$642)),INDEX(Данные!$I$1:$IX$303,Данные!$A179,AU$642)-Данные!$H179-AU$643+IF($F$4="Использовать поправку",BU517,0),#N/A)</f>
        <v>#N/A</v>
      </c>
      <c r="AV517" s="62" t="str">
        <f t="shared" si="846"/>
        <v/>
      </c>
      <c r="AW517" s="63" t="e">
        <f>IF(ISNUMBER(INDEX(Данные!$I$1:$IX$303,Данные!$A179,AW$642)),INDEX(Данные!$I$1:$IX$303,Данные!$A179,AW$642)-Данные!$G179-AW$643+IF($F$5="Использовать поправку",BT517,0),#N/A)</f>
        <v>#N/A</v>
      </c>
      <c r="AX517" s="64" t="e">
        <f>IF(ISNUMBER(INDEX(Данные!$I$1:$IX$303,Данные!$A179,AX$642)),INDEX(Данные!$I$1:$IX$303,Данные!$A179,AX$642)-Данные!$H179-AX$643+IF($F$5="Использовать поправку",BU517,0),#N/A)</f>
        <v>#N/A</v>
      </c>
      <c r="AY517" s="62" t="str">
        <f t="shared" si="847"/>
        <v/>
      </c>
      <c r="AZ517" s="63" t="e">
        <f>IF(ISNUMBER(INDEX(Данные!$I$1:$IX$303,Данные!$A179,AZ$642)),INDEX(Данные!$I$1:$IX$303,Данные!$A179,AZ$642)-Данные!$G179-AZ$643+IF($F$6="Использовать поправку",BT517,0),#N/A)</f>
        <v>#N/A</v>
      </c>
      <c r="BA517" s="64" t="e">
        <f>IF(ISNUMBER(INDEX(Данные!$I$1:$IX$303,Данные!$A179,BA$642)),INDEX(Данные!$I$1:$IX$303,Данные!$A179,BA$642)-Данные!$H179-BA$643+IF($F$6="Использовать поправку",BU517,0),#N/A)</f>
        <v>#N/A</v>
      </c>
      <c r="BB517" s="62" t="str">
        <f t="shared" si="848"/>
        <v/>
      </c>
      <c r="BC517" s="63" t="e">
        <f>IF(ISNUMBER(INDEX(Данные!$I$1:$IX$303,Данные!$A179,BC$642)),INDEX(Данные!$I$1:$IX$303,Данные!$A179,BC$642)-Данные!$G179-BC$643+IF($F$7="Использовать поправку",BT517,0),#N/A)</f>
        <v>#N/A</v>
      </c>
      <c r="BD517" s="64" t="e">
        <f>IF(ISNUMBER(INDEX(Данные!$I$1:$IX$303,Данные!$A179,BD$642)),INDEX(Данные!$I$1:$IX$303,Данные!$A179,BD$642)-Данные!$H179-BD$643+IF($F$7="Использовать поправку",BU517,0),#N/A)</f>
        <v>#N/A</v>
      </c>
      <c r="BE517" s="62" t="str">
        <f t="shared" si="849"/>
        <v/>
      </c>
      <c r="BF517" s="63" t="e">
        <f>IF(ISNUMBER(INDEX(Данные!$I$1:$IX$303,Данные!$A179,BF$642)),INDEX(Данные!$I$1:$IX$303,Данные!$A179,BF$642)-Данные!$G179-BF$643+IF($F$8="Использовать поправку",BT517,0),#N/A)</f>
        <v>#N/A</v>
      </c>
      <c r="BG517" s="64" t="e">
        <f>IF(ISNUMBER(INDEX(Данные!$I$1:$IX$303,Данные!$A179,BG$642)),INDEX(Данные!$I$1:$IX$303,Данные!$A179,BG$642)-Данные!$H179-BG$643+IF($F$8="Использовать поправку",BU517,0),#N/A)</f>
        <v>#N/A</v>
      </c>
      <c r="BH517" s="62" t="str">
        <f t="shared" si="850"/>
        <v/>
      </c>
      <c r="BI517" s="63" t="e">
        <f>IF(ISNUMBER(INDEX(Данные!$I$1:$IX$303,Данные!$A179,BI$642)),INDEX(Данные!$I$1:$IX$303,Данные!$A179,BI$642)-Данные!$G179-BI$643+IF($F$9="Использовать поправку",BT517,0),#N/A)</f>
        <v>#N/A</v>
      </c>
      <c r="BJ517" s="64" t="e">
        <f>IF(ISNUMBER(INDEX(Данные!$I$1:$IX$303,Данные!$A179,BJ$642)),INDEX(Данные!$I$1:$IX$303,Данные!$A179,BJ$642)-Данные!$H179-BJ$643+IF($F$9="Использовать поправку",BU517,0),#N/A)</f>
        <v>#N/A</v>
      </c>
      <c r="BK517" s="62" t="str">
        <f t="shared" si="851"/>
        <v/>
      </c>
      <c r="BL517" s="63" t="e">
        <f>IF(ISNUMBER(INDEX(Данные!$I$1:$IX$303,Данные!$A179,BL$642)),INDEX(Данные!$I$1:$IX$303,Данные!$A179,BL$642)-Данные!$G179-BL$643+IF($F$10="Использовать поправку",BT517,0),#N/A)</f>
        <v>#N/A</v>
      </c>
      <c r="BM517" s="64" t="e">
        <f>IF(ISNUMBER(INDEX(Данные!$I$1:$IX$303,Данные!$A179,BM$642)),INDEX(Данные!$I$1:$IX$303,Данные!$A179,BM$642)-Данные!$H179-BM$643+IF($F$10="Использовать поправку",BU517,0),#N/A)</f>
        <v>#N/A</v>
      </c>
      <c r="BN517" s="62" t="str">
        <f t="shared" si="852"/>
        <v/>
      </c>
      <c r="BO517" s="63" t="e">
        <f>IF(ISNUMBER(INDEX(Данные!$I$1:$IX$303,Данные!$A179,BO$642)),INDEX(Данные!$I$1:$IX$303,Данные!$A179,BO$642)-Данные!$G179-BO$643+IF($F$11="Использовать поправку",BT517,0),#N/A)</f>
        <v>#N/A</v>
      </c>
      <c r="BP517" s="64" t="e">
        <f>IF(ISNUMBER(INDEX(Данные!$I$1:$IX$303,Данные!$A179,BP$642)),INDEX(Данные!$I$1:$IX$303,Данные!$A179,BP$642)-Данные!$H179-BP$643+IF($F$11="Использовать поправку",BU517,0),#N/A)</f>
        <v>#N/A</v>
      </c>
      <c r="BQ517" s="62" t="str">
        <f t="shared" si="853"/>
        <v/>
      </c>
      <c r="BR517" s="63" t="e">
        <f>IF(ISNUMBER(INDEX(Данные!$I$1:$IX$303,Данные!$A179,BR$642)),INDEX(Данные!$I$1:$IX$303,Данные!$A179,BR$642)-Данные!$G179-BR$643+IF($F$12="Использовать поправку",BT517,0),#N/A)</f>
        <v>#N/A</v>
      </c>
      <c r="BS517" s="64" t="e">
        <f>IF(ISNUMBER(INDEX(Данные!$I$1:$IX$303,Данные!$A179,BS$642)),INDEX(Данные!$I$1:$IX$303,Данные!$A179,BS$642)-Данные!$H179-BS$643+IF($F$12="Использовать поправку",BU517,0),#N/A)</f>
        <v>#N/A</v>
      </c>
      <c r="BT517" s="100" t="e">
        <f>INDEX(Данные!$I$1:$IX$303,Данные!$A179,BT$642+8)-INDEX(Данные!$I$1:$IX$303,Данные!$A179,BT$643+8)</f>
        <v>#VALUE!</v>
      </c>
      <c r="BU517" s="101" t="e">
        <f>INDEX(Данные!$I$1:$IX$303,Данные!$A179,BU$642+9)-INDEX(Данные!$I$1:$IX$303,Данные!$A179,BU$643+9)</f>
        <v>#VALUE!</v>
      </c>
    </row>
    <row r="518" spans="7:73" s="88" customFormat="1" x14ac:dyDescent="0.25">
      <c r="G518" s="61">
        <v>88.5</v>
      </c>
      <c r="H518" s="62" t="str">
        <f t="shared" si="854"/>
        <v/>
      </c>
      <c r="I518" s="63" t="e">
        <f>IF(ISNUMBER(INDEX(Данные!$I$1:$IX$303,Данные!$A180,I$642)),INDEX(Данные!$I$1:$IX$303,Данные!$A180,I$642)-Данные!$E180+IF($F$3="Использовать поправку",AL518,0),#N/A)</f>
        <v>#N/A</v>
      </c>
      <c r="J518" s="64" t="e">
        <f>IF(ISNUMBER(INDEX(Данные!$I$1:$IX$303,Данные!$A180,J$642)),INDEX(Данные!$I$1:$IX$303,Данные!$A180,J$642)-Данные!$F180+IF($F$3="Использовать поправку",AM518,0),#N/A)</f>
        <v>#N/A</v>
      </c>
      <c r="K518" s="62" t="str">
        <f t="shared" si="855"/>
        <v/>
      </c>
      <c r="L518" s="63" t="e">
        <f>IF(ISNUMBER(INDEX(Данные!$I$1:$IX$303,Данные!$A180,L$642)),INDEX(Данные!$I$1:$IX$303,Данные!$A180,L$642)-Данные!$E180+IF($F$4="Использовать поправку",AL518,0),#N/A)</f>
        <v>#N/A</v>
      </c>
      <c r="M518" s="64" t="e">
        <f>IF(ISNUMBER(INDEX(Данные!$I$1:$IX$303,Данные!$A180,M$642)),INDEX(Данные!$I$1:$IX$303,Данные!$A180,M$642)-Данные!$F180+IF($F$4="Использовать поправку",AM518,0),#N/A)</f>
        <v>#N/A</v>
      </c>
      <c r="N518" s="62" t="str">
        <f t="shared" si="856"/>
        <v/>
      </c>
      <c r="O518" s="63" t="e">
        <f>IF(ISNUMBER(INDEX(Данные!$I$1:$IX$303,Данные!$A180,O$642)),INDEX(Данные!$I$1:$IX$303,Данные!$A180,O$642)-Данные!$E180+IF($F$5="Использовать поправку",AL518,0),#N/A)</f>
        <v>#N/A</v>
      </c>
      <c r="P518" s="64" t="e">
        <f>IF(ISNUMBER(INDEX(Данные!$I$1:$IX$303,Данные!$A180,P$642)),INDEX(Данные!$I$1:$IX$303,Данные!$A180,P$642)-Данные!$F180+IF($F$5="Использовать поправку",AM518,0),#N/A)</f>
        <v>#N/A</v>
      </c>
      <c r="Q518" s="62" t="str">
        <f t="shared" si="857"/>
        <v/>
      </c>
      <c r="R518" s="63" t="e">
        <f>IF(ISNUMBER(INDEX(Данные!$I$1:$IX$303,Данные!$A180,R$642)),INDEX(Данные!$I$1:$IX$303,Данные!$A180,R$642)-Данные!$E180+IF($F$6="Использовать поправку",AL518,0),#N/A)</f>
        <v>#N/A</v>
      </c>
      <c r="S518" s="64" t="e">
        <f>IF(ISNUMBER(INDEX(Данные!$I$1:$IX$303,Данные!$A180,S$642)),INDEX(Данные!$I$1:$IX$303,Данные!$A180,S$642)-Данные!$F180+IF($F$6="Использовать поправку",AM518,0),#N/A)</f>
        <v>#N/A</v>
      </c>
      <c r="T518" s="62" t="str">
        <f t="shared" si="858"/>
        <v/>
      </c>
      <c r="U518" s="63" t="e">
        <f>IF(ISNUMBER(INDEX(Данные!$I$1:$IX$303,Данные!$A180,U$642)),INDEX(Данные!$I$1:$IX$303,Данные!$A180,U$642)-Данные!$E180+IF($F$7="Использовать поправку",AL518,0),#N/A)</f>
        <v>#N/A</v>
      </c>
      <c r="V518" s="64" t="e">
        <f>IF(ISNUMBER(INDEX(Данные!$I$1:$IX$303,Данные!$A180,V$642)),INDEX(Данные!$I$1:$IX$303,Данные!$A180,V$642)-Данные!$F180+IF($F$7="Использовать поправку",AM518,0),#N/A)</f>
        <v>#N/A</v>
      </c>
      <c r="W518" s="62" t="str">
        <f t="shared" si="859"/>
        <v/>
      </c>
      <c r="X518" s="63" t="e">
        <f>IF(ISNUMBER(INDEX(Данные!$I$1:$IX$303,Данные!$A180,X$642)),INDEX(Данные!$I$1:$IX$303,Данные!$A180,X$642)-Данные!$E180+IF($F$8="Использовать поправку",AL518,0),#N/A)</f>
        <v>#N/A</v>
      </c>
      <c r="Y518" s="64" t="e">
        <f>IF(ISNUMBER(INDEX(Данные!$I$1:$IX$303,Данные!$A180,Y$642)),INDEX(Данные!$I$1:$IX$303,Данные!$A180,Y$642)-Данные!$F180+IF($F$8="Использовать поправку",AM518,0),#N/A)</f>
        <v>#N/A</v>
      </c>
      <c r="Z518" s="62" t="str">
        <f t="shared" si="860"/>
        <v/>
      </c>
      <c r="AA518" s="63" t="e">
        <f>IF(ISNUMBER(INDEX(Данные!$I$1:$IX$303,Данные!$A180,AA$642)),INDEX(Данные!$I$1:$IX$303,Данные!$A180,AA$642)-Данные!$E180+IF($F$9="Использовать поправку",AL518,0),#N/A)</f>
        <v>#N/A</v>
      </c>
      <c r="AB518" s="64" t="e">
        <f>IF(ISNUMBER(INDEX(Данные!$I$1:$IX$303,Данные!$A180,AB$642)),INDEX(Данные!$I$1:$IX$303,Данные!$A180,AB$642)-Данные!$F180+IF($F$9="Использовать поправку",AM518,0),#N/A)</f>
        <v>#N/A</v>
      </c>
      <c r="AC518" s="62" t="str">
        <f t="shared" si="861"/>
        <v/>
      </c>
      <c r="AD518" s="63" t="e">
        <f>IF(ISNUMBER(INDEX(Данные!$I$1:$IX$303,Данные!$A180,AD$642)),INDEX(Данные!$I$1:$IX$303,Данные!$A180,AD$642)-Данные!$E180+IF($F$10="Использовать поправку",AL518,0),#N/A)</f>
        <v>#N/A</v>
      </c>
      <c r="AE518" s="64" t="e">
        <f>IF(ISNUMBER(INDEX(Данные!$I$1:$IX$303,Данные!$A180,AE$642)),INDEX(Данные!$I$1:$IX$303,Данные!$A180,AE$642)-Данные!$F180+IF($F$10="Использовать поправку",AM518,0),#N/A)</f>
        <v>#N/A</v>
      </c>
      <c r="AF518" s="62" t="str">
        <f t="shared" si="862"/>
        <v/>
      </c>
      <c r="AG518" s="63" t="e">
        <f>IF(ISNUMBER(INDEX(Данные!$I$1:$IX$303,Данные!$A180,AG$642)),INDEX(Данные!$I$1:$IX$303,Данные!$A180,AG$642)-Данные!$E180+IF($F$11="Использовать поправку",AL518,0),#N/A)</f>
        <v>#N/A</v>
      </c>
      <c r="AH518" s="64" t="e">
        <f>IF(ISNUMBER(INDEX(Данные!$I$1:$IX$303,Данные!$A180,AH$642)),INDEX(Данные!$I$1:$IX$303,Данные!$A180,AH$642)-Данные!$F180+IF($F$11="Использовать поправку",AM518,0),#N/A)</f>
        <v>#N/A</v>
      </c>
      <c r="AI518" s="62" t="str">
        <f t="shared" si="863"/>
        <v/>
      </c>
      <c r="AJ518" s="63" t="e">
        <f>IF(ISNUMBER(INDEX(Данные!$I$1:$IX$303,Данные!$A180,AJ$642)),INDEX(Данные!$I$1:$IX$303,Данные!$A180,AJ$642)-Данные!$E180+IF($F$12="Использовать поправку",AL518,0),#N/A)</f>
        <v>#N/A</v>
      </c>
      <c r="AK518" s="96" t="e">
        <f>IF(ISNUMBER(INDEX(Данные!$I$1:$IX$303,Данные!$A180,AK$642)),INDEX(Данные!$I$1:$IX$303,Данные!$A180,AK$642)-Данные!$F180+IF($F$12="Использовать поправку",AM518,0),#N/A)</f>
        <v>#N/A</v>
      </c>
      <c r="AL518" s="100" t="e">
        <f>INDEX(Данные!$I$1:$IX$303,Данные!$A180,AL$642+4)-INDEX(Данные!$I$1:$IX$303,Данные!$A180,AL$643+4)</f>
        <v>#VALUE!</v>
      </c>
      <c r="AM518" s="101" t="e">
        <f>INDEX(Данные!$I$1:$IX$303,Данные!$A180,AM$642+5)-INDEX(Данные!$I$1:$IX$303,Данные!$A180,AM$643+5)</f>
        <v>#VALUE!</v>
      </c>
      <c r="AO518" s="61">
        <v>88.5</v>
      </c>
      <c r="AP518" s="62" t="str">
        <f t="shared" si="844"/>
        <v/>
      </c>
      <c r="AQ518" s="63" t="e">
        <f>IF(ISNUMBER(INDEX(Данные!$I$1:$IX$303,Данные!$A180,AQ$642)),INDEX(Данные!$I$1:$IX$303,Данные!$A180,AQ$642)-Данные!$G180-AQ$643+IF($F$3="Использовать поправку",BT518,0),#N/A)</f>
        <v>#N/A</v>
      </c>
      <c r="AR518" s="64" t="e">
        <f>IF(ISNUMBER(INDEX(Данные!$I$1:$IX$303,Данные!$A180,AR$642)),INDEX(Данные!$I$1:$IX$303,Данные!$A180,AR$642)-Данные!$H180-AR$643+IF($F$3="Использовать поправку",BU518,0),#N/A)</f>
        <v>#N/A</v>
      </c>
      <c r="AS518" s="62" t="str">
        <f t="shared" si="845"/>
        <v/>
      </c>
      <c r="AT518" s="63" t="e">
        <f>IF(ISNUMBER(INDEX(Данные!$I$1:$IX$303,Данные!$A180,AT$642)),INDEX(Данные!$I$1:$IX$303,Данные!$A180,AT$642)-Данные!$G180-AT$643+IF($F$4="Использовать поправку",BT518,0),#N/A)</f>
        <v>#N/A</v>
      </c>
      <c r="AU518" s="64" t="e">
        <f>IF(ISNUMBER(INDEX(Данные!$I$1:$IX$303,Данные!$A180,AU$642)),INDEX(Данные!$I$1:$IX$303,Данные!$A180,AU$642)-Данные!$H180-AU$643+IF($F$4="Использовать поправку",BU518,0),#N/A)</f>
        <v>#N/A</v>
      </c>
      <c r="AV518" s="62" t="str">
        <f t="shared" si="846"/>
        <v/>
      </c>
      <c r="AW518" s="63" t="e">
        <f>IF(ISNUMBER(INDEX(Данные!$I$1:$IX$303,Данные!$A180,AW$642)),INDEX(Данные!$I$1:$IX$303,Данные!$A180,AW$642)-Данные!$G180-AW$643+IF($F$5="Использовать поправку",BT518,0),#N/A)</f>
        <v>#N/A</v>
      </c>
      <c r="AX518" s="64" t="e">
        <f>IF(ISNUMBER(INDEX(Данные!$I$1:$IX$303,Данные!$A180,AX$642)),INDEX(Данные!$I$1:$IX$303,Данные!$A180,AX$642)-Данные!$H180-AX$643+IF($F$5="Использовать поправку",BU518,0),#N/A)</f>
        <v>#N/A</v>
      </c>
      <c r="AY518" s="62" t="str">
        <f t="shared" si="847"/>
        <v/>
      </c>
      <c r="AZ518" s="63" t="e">
        <f>IF(ISNUMBER(INDEX(Данные!$I$1:$IX$303,Данные!$A180,AZ$642)),INDEX(Данные!$I$1:$IX$303,Данные!$A180,AZ$642)-Данные!$G180-AZ$643+IF($F$6="Использовать поправку",BT518,0),#N/A)</f>
        <v>#N/A</v>
      </c>
      <c r="BA518" s="64" t="e">
        <f>IF(ISNUMBER(INDEX(Данные!$I$1:$IX$303,Данные!$A180,BA$642)),INDEX(Данные!$I$1:$IX$303,Данные!$A180,BA$642)-Данные!$H180-BA$643+IF($F$6="Использовать поправку",BU518,0),#N/A)</f>
        <v>#N/A</v>
      </c>
      <c r="BB518" s="62" t="str">
        <f t="shared" si="848"/>
        <v/>
      </c>
      <c r="BC518" s="63" t="e">
        <f>IF(ISNUMBER(INDEX(Данные!$I$1:$IX$303,Данные!$A180,BC$642)),INDEX(Данные!$I$1:$IX$303,Данные!$A180,BC$642)-Данные!$G180-BC$643+IF($F$7="Использовать поправку",BT518,0),#N/A)</f>
        <v>#N/A</v>
      </c>
      <c r="BD518" s="64" t="e">
        <f>IF(ISNUMBER(INDEX(Данные!$I$1:$IX$303,Данные!$A180,BD$642)),INDEX(Данные!$I$1:$IX$303,Данные!$A180,BD$642)-Данные!$H180-BD$643+IF($F$7="Использовать поправку",BU518,0),#N/A)</f>
        <v>#N/A</v>
      </c>
      <c r="BE518" s="62" t="str">
        <f t="shared" si="849"/>
        <v/>
      </c>
      <c r="BF518" s="63" t="e">
        <f>IF(ISNUMBER(INDEX(Данные!$I$1:$IX$303,Данные!$A180,BF$642)),INDEX(Данные!$I$1:$IX$303,Данные!$A180,BF$642)-Данные!$G180-BF$643+IF($F$8="Использовать поправку",BT518,0),#N/A)</f>
        <v>#N/A</v>
      </c>
      <c r="BG518" s="64" t="e">
        <f>IF(ISNUMBER(INDEX(Данные!$I$1:$IX$303,Данные!$A180,BG$642)),INDEX(Данные!$I$1:$IX$303,Данные!$A180,BG$642)-Данные!$H180-BG$643+IF($F$8="Использовать поправку",BU518,0),#N/A)</f>
        <v>#N/A</v>
      </c>
      <c r="BH518" s="62" t="str">
        <f t="shared" si="850"/>
        <v/>
      </c>
      <c r="BI518" s="63" t="e">
        <f>IF(ISNUMBER(INDEX(Данные!$I$1:$IX$303,Данные!$A180,BI$642)),INDEX(Данные!$I$1:$IX$303,Данные!$A180,BI$642)-Данные!$G180-BI$643+IF($F$9="Использовать поправку",BT518,0),#N/A)</f>
        <v>#N/A</v>
      </c>
      <c r="BJ518" s="64" t="e">
        <f>IF(ISNUMBER(INDEX(Данные!$I$1:$IX$303,Данные!$A180,BJ$642)),INDEX(Данные!$I$1:$IX$303,Данные!$A180,BJ$642)-Данные!$H180-BJ$643+IF($F$9="Использовать поправку",BU518,0),#N/A)</f>
        <v>#N/A</v>
      </c>
      <c r="BK518" s="62" t="str">
        <f t="shared" si="851"/>
        <v/>
      </c>
      <c r="BL518" s="63" t="e">
        <f>IF(ISNUMBER(INDEX(Данные!$I$1:$IX$303,Данные!$A180,BL$642)),INDEX(Данные!$I$1:$IX$303,Данные!$A180,BL$642)-Данные!$G180-BL$643+IF($F$10="Использовать поправку",BT518,0),#N/A)</f>
        <v>#N/A</v>
      </c>
      <c r="BM518" s="64" t="e">
        <f>IF(ISNUMBER(INDEX(Данные!$I$1:$IX$303,Данные!$A180,BM$642)),INDEX(Данные!$I$1:$IX$303,Данные!$A180,BM$642)-Данные!$H180-BM$643+IF($F$10="Использовать поправку",BU518,0),#N/A)</f>
        <v>#N/A</v>
      </c>
      <c r="BN518" s="62" t="str">
        <f t="shared" si="852"/>
        <v/>
      </c>
      <c r="BO518" s="63" t="e">
        <f>IF(ISNUMBER(INDEX(Данные!$I$1:$IX$303,Данные!$A180,BO$642)),INDEX(Данные!$I$1:$IX$303,Данные!$A180,BO$642)-Данные!$G180-BO$643+IF($F$11="Использовать поправку",BT518,0),#N/A)</f>
        <v>#N/A</v>
      </c>
      <c r="BP518" s="64" t="e">
        <f>IF(ISNUMBER(INDEX(Данные!$I$1:$IX$303,Данные!$A180,BP$642)),INDEX(Данные!$I$1:$IX$303,Данные!$A180,BP$642)-Данные!$H180-BP$643+IF($F$11="Использовать поправку",BU518,0),#N/A)</f>
        <v>#N/A</v>
      </c>
      <c r="BQ518" s="62" t="str">
        <f t="shared" si="853"/>
        <v/>
      </c>
      <c r="BR518" s="63" t="e">
        <f>IF(ISNUMBER(INDEX(Данные!$I$1:$IX$303,Данные!$A180,BR$642)),INDEX(Данные!$I$1:$IX$303,Данные!$A180,BR$642)-Данные!$G180-BR$643+IF($F$12="Использовать поправку",BT518,0),#N/A)</f>
        <v>#N/A</v>
      </c>
      <c r="BS518" s="64" t="e">
        <f>IF(ISNUMBER(INDEX(Данные!$I$1:$IX$303,Данные!$A180,BS$642)),INDEX(Данные!$I$1:$IX$303,Данные!$A180,BS$642)-Данные!$H180-BS$643+IF($F$12="Использовать поправку",BU518,0),#N/A)</f>
        <v>#N/A</v>
      </c>
      <c r="BT518" s="100" t="e">
        <f>INDEX(Данные!$I$1:$IX$303,Данные!$A180,BT$642+8)-INDEX(Данные!$I$1:$IX$303,Данные!$A180,BT$643+8)</f>
        <v>#VALUE!</v>
      </c>
      <c r="BU518" s="101" t="e">
        <f>INDEX(Данные!$I$1:$IX$303,Данные!$A180,BU$642+9)-INDEX(Данные!$I$1:$IX$303,Данные!$A180,BU$643+9)</f>
        <v>#VALUE!</v>
      </c>
    </row>
    <row r="519" spans="7:73" s="88" customFormat="1" x14ac:dyDescent="0.25">
      <c r="G519" s="61">
        <v>89</v>
      </c>
      <c r="H519" s="62" t="str">
        <f t="shared" si="854"/>
        <v/>
      </c>
      <c r="I519" s="63" t="e">
        <f>IF(ISNUMBER(INDEX(Данные!$I$1:$IX$303,Данные!$A181,I$642)),INDEX(Данные!$I$1:$IX$303,Данные!$A181,I$642)-Данные!$E181+IF($F$3="Использовать поправку",AL519,0),#N/A)</f>
        <v>#N/A</v>
      </c>
      <c r="J519" s="64" t="e">
        <f>IF(ISNUMBER(INDEX(Данные!$I$1:$IX$303,Данные!$A181,J$642)),INDEX(Данные!$I$1:$IX$303,Данные!$A181,J$642)-Данные!$F181+IF($F$3="Использовать поправку",AM519,0),#N/A)</f>
        <v>#N/A</v>
      </c>
      <c r="K519" s="62" t="str">
        <f t="shared" si="855"/>
        <v/>
      </c>
      <c r="L519" s="63" t="e">
        <f>IF(ISNUMBER(INDEX(Данные!$I$1:$IX$303,Данные!$A181,L$642)),INDEX(Данные!$I$1:$IX$303,Данные!$A181,L$642)-Данные!$E181+IF($F$4="Использовать поправку",AL519,0),#N/A)</f>
        <v>#N/A</v>
      </c>
      <c r="M519" s="64" t="e">
        <f>IF(ISNUMBER(INDEX(Данные!$I$1:$IX$303,Данные!$A181,M$642)),INDEX(Данные!$I$1:$IX$303,Данные!$A181,M$642)-Данные!$F181+IF($F$4="Использовать поправку",AM519,0),#N/A)</f>
        <v>#N/A</v>
      </c>
      <c r="N519" s="62" t="str">
        <f t="shared" si="856"/>
        <v/>
      </c>
      <c r="O519" s="63" t="e">
        <f>IF(ISNUMBER(INDEX(Данные!$I$1:$IX$303,Данные!$A181,O$642)),INDEX(Данные!$I$1:$IX$303,Данные!$A181,O$642)-Данные!$E181+IF($F$5="Использовать поправку",AL519,0),#N/A)</f>
        <v>#N/A</v>
      </c>
      <c r="P519" s="64" t="e">
        <f>IF(ISNUMBER(INDEX(Данные!$I$1:$IX$303,Данные!$A181,P$642)),INDEX(Данные!$I$1:$IX$303,Данные!$A181,P$642)-Данные!$F181+IF($F$5="Использовать поправку",AM519,0),#N/A)</f>
        <v>#N/A</v>
      </c>
      <c r="Q519" s="62" t="str">
        <f t="shared" si="857"/>
        <v/>
      </c>
      <c r="R519" s="63" t="e">
        <f>IF(ISNUMBER(INDEX(Данные!$I$1:$IX$303,Данные!$A181,R$642)),INDEX(Данные!$I$1:$IX$303,Данные!$A181,R$642)-Данные!$E181+IF($F$6="Использовать поправку",AL519,0),#N/A)</f>
        <v>#N/A</v>
      </c>
      <c r="S519" s="64" t="e">
        <f>IF(ISNUMBER(INDEX(Данные!$I$1:$IX$303,Данные!$A181,S$642)),INDEX(Данные!$I$1:$IX$303,Данные!$A181,S$642)-Данные!$F181+IF($F$6="Использовать поправку",AM519,0),#N/A)</f>
        <v>#N/A</v>
      </c>
      <c r="T519" s="62" t="str">
        <f t="shared" si="858"/>
        <v/>
      </c>
      <c r="U519" s="63" t="e">
        <f>IF(ISNUMBER(INDEX(Данные!$I$1:$IX$303,Данные!$A181,U$642)),INDEX(Данные!$I$1:$IX$303,Данные!$A181,U$642)-Данные!$E181+IF($F$7="Использовать поправку",AL519,0),#N/A)</f>
        <v>#N/A</v>
      </c>
      <c r="V519" s="64" t="e">
        <f>IF(ISNUMBER(INDEX(Данные!$I$1:$IX$303,Данные!$A181,V$642)),INDEX(Данные!$I$1:$IX$303,Данные!$A181,V$642)-Данные!$F181+IF($F$7="Использовать поправку",AM519,0),#N/A)</f>
        <v>#N/A</v>
      </c>
      <c r="W519" s="62" t="str">
        <f t="shared" si="859"/>
        <v/>
      </c>
      <c r="X519" s="63" t="e">
        <f>IF(ISNUMBER(INDEX(Данные!$I$1:$IX$303,Данные!$A181,X$642)),INDEX(Данные!$I$1:$IX$303,Данные!$A181,X$642)-Данные!$E181+IF($F$8="Использовать поправку",AL519,0),#N/A)</f>
        <v>#N/A</v>
      </c>
      <c r="Y519" s="64" t="e">
        <f>IF(ISNUMBER(INDEX(Данные!$I$1:$IX$303,Данные!$A181,Y$642)),INDEX(Данные!$I$1:$IX$303,Данные!$A181,Y$642)-Данные!$F181+IF($F$8="Использовать поправку",AM519,0),#N/A)</f>
        <v>#N/A</v>
      </c>
      <c r="Z519" s="62" t="str">
        <f t="shared" si="860"/>
        <v/>
      </c>
      <c r="AA519" s="63" t="e">
        <f>IF(ISNUMBER(INDEX(Данные!$I$1:$IX$303,Данные!$A181,AA$642)),INDEX(Данные!$I$1:$IX$303,Данные!$A181,AA$642)-Данные!$E181+IF($F$9="Использовать поправку",AL519,0),#N/A)</f>
        <v>#N/A</v>
      </c>
      <c r="AB519" s="64" t="e">
        <f>IF(ISNUMBER(INDEX(Данные!$I$1:$IX$303,Данные!$A181,AB$642)),INDEX(Данные!$I$1:$IX$303,Данные!$A181,AB$642)-Данные!$F181+IF($F$9="Использовать поправку",AM519,0),#N/A)</f>
        <v>#N/A</v>
      </c>
      <c r="AC519" s="62" t="str">
        <f t="shared" si="861"/>
        <v/>
      </c>
      <c r="AD519" s="63" t="e">
        <f>IF(ISNUMBER(INDEX(Данные!$I$1:$IX$303,Данные!$A181,AD$642)),INDEX(Данные!$I$1:$IX$303,Данные!$A181,AD$642)-Данные!$E181+IF($F$10="Использовать поправку",AL519,0),#N/A)</f>
        <v>#N/A</v>
      </c>
      <c r="AE519" s="64" t="e">
        <f>IF(ISNUMBER(INDEX(Данные!$I$1:$IX$303,Данные!$A181,AE$642)),INDEX(Данные!$I$1:$IX$303,Данные!$A181,AE$642)-Данные!$F181+IF($F$10="Использовать поправку",AM519,0),#N/A)</f>
        <v>#N/A</v>
      </c>
      <c r="AF519" s="62" t="str">
        <f t="shared" si="862"/>
        <v/>
      </c>
      <c r="AG519" s="63" t="e">
        <f>IF(ISNUMBER(INDEX(Данные!$I$1:$IX$303,Данные!$A181,AG$642)),INDEX(Данные!$I$1:$IX$303,Данные!$A181,AG$642)-Данные!$E181+IF($F$11="Использовать поправку",AL519,0),#N/A)</f>
        <v>#N/A</v>
      </c>
      <c r="AH519" s="64" t="e">
        <f>IF(ISNUMBER(INDEX(Данные!$I$1:$IX$303,Данные!$A181,AH$642)),INDEX(Данные!$I$1:$IX$303,Данные!$A181,AH$642)-Данные!$F181+IF($F$11="Использовать поправку",AM519,0),#N/A)</f>
        <v>#N/A</v>
      </c>
      <c r="AI519" s="62" t="str">
        <f t="shared" si="863"/>
        <v/>
      </c>
      <c r="AJ519" s="63" t="e">
        <f>IF(ISNUMBER(INDEX(Данные!$I$1:$IX$303,Данные!$A181,AJ$642)),INDEX(Данные!$I$1:$IX$303,Данные!$A181,AJ$642)-Данные!$E181+IF($F$12="Использовать поправку",AL519,0),#N/A)</f>
        <v>#N/A</v>
      </c>
      <c r="AK519" s="96" t="e">
        <f>IF(ISNUMBER(INDEX(Данные!$I$1:$IX$303,Данные!$A181,AK$642)),INDEX(Данные!$I$1:$IX$303,Данные!$A181,AK$642)-Данные!$F181+IF($F$12="Использовать поправку",AM519,0),#N/A)</f>
        <v>#N/A</v>
      </c>
      <c r="AL519" s="100" t="e">
        <f>INDEX(Данные!$I$1:$IX$303,Данные!$A181,AL$642+4)-INDEX(Данные!$I$1:$IX$303,Данные!$A181,AL$643+4)</f>
        <v>#VALUE!</v>
      </c>
      <c r="AM519" s="101" t="e">
        <f>INDEX(Данные!$I$1:$IX$303,Данные!$A181,AM$642+5)-INDEX(Данные!$I$1:$IX$303,Данные!$A181,AM$643+5)</f>
        <v>#VALUE!</v>
      </c>
      <c r="AO519" s="61">
        <v>89</v>
      </c>
      <c r="AP519" s="62" t="str">
        <f t="shared" si="844"/>
        <v/>
      </c>
      <c r="AQ519" s="63" t="e">
        <f>IF(ISNUMBER(INDEX(Данные!$I$1:$IX$303,Данные!$A181,AQ$642)),INDEX(Данные!$I$1:$IX$303,Данные!$A181,AQ$642)-Данные!$G181-AQ$643+IF($F$3="Использовать поправку",BT519,0),#N/A)</f>
        <v>#N/A</v>
      </c>
      <c r="AR519" s="64" t="e">
        <f>IF(ISNUMBER(INDEX(Данные!$I$1:$IX$303,Данные!$A181,AR$642)),INDEX(Данные!$I$1:$IX$303,Данные!$A181,AR$642)-Данные!$H181-AR$643+IF($F$3="Использовать поправку",BU519,0),#N/A)</f>
        <v>#N/A</v>
      </c>
      <c r="AS519" s="62" t="str">
        <f t="shared" si="845"/>
        <v/>
      </c>
      <c r="AT519" s="63" t="e">
        <f>IF(ISNUMBER(INDEX(Данные!$I$1:$IX$303,Данные!$A181,AT$642)),INDEX(Данные!$I$1:$IX$303,Данные!$A181,AT$642)-Данные!$G181-AT$643+IF($F$4="Использовать поправку",BT519,0),#N/A)</f>
        <v>#N/A</v>
      </c>
      <c r="AU519" s="64" t="e">
        <f>IF(ISNUMBER(INDEX(Данные!$I$1:$IX$303,Данные!$A181,AU$642)),INDEX(Данные!$I$1:$IX$303,Данные!$A181,AU$642)-Данные!$H181-AU$643+IF($F$4="Использовать поправку",BU519,0),#N/A)</f>
        <v>#N/A</v>
      </c>
      <c r="AV519" s="62" t="str">
        <f t="shared" si="846"/>
        <v/>
      </c>
      <c r="AW519" s="63" t="e">
        <f>IF(ISNUMBER(INDEX(Данные!$I$1:$IX$303,Данные!$A181,AW$642)),INDEX(Данные!$I$1:$IX$303,Данные!$A181,AW$642)-Данные!$G181-AW$643+IF($F$5="Использовать поправку",BT519,0),#N/A)</f>
        <v>#N/A</v>
      </c>
      <c r="AX519" s="64" t="e">
        <f>IF(ISNUMBER(INDEX(Данные!$I$1:$IX$303,Данные!$A181,AX$642)),INDEX(Данные!$I$1:$IX$303,Данные!$A181,AX$642)-Данные!$H181-AX$643+IF($F$5="Использовать поправку",BU519,0),#N/A)</f>
        <v>#N/A</v>
      </c>
      <c r="AY519" s="62" t="str">
        <f t="shared" si="847"/>
        <v/>
      </c>
      <c r="AZ519" s="63" t="e">
        <f>IF(ISNUMBER(INDEX(Данные!$I$1:$IX$303,Данные!$A181,AZ$642)),INDEX(Данные!$I$1:$IX$303,Данные!$A181,AZ$642)-Данные!$G181-AZ$643+IF($F$6="Использовать поправку",BT519,0),#N/A)</f>
        <v>#N/A</v>
      </c>
      <c r="BA519" s="64" t="e">
        <f>IF(ISNUMBER(INDEX(Данные!$I$1:$IX$303,Данные!$A181,BA$642)),INDEX(Данные!$I$1:$IX$303,Данные!$A181,BA$642)-Данные!$H181-BA$643+IF($F$6="Использовать поправку",BU519,0),#N/A)</f>
        <v>#N/A</v>
      </c>
      <c r="BB519" s="62" t="str">
        <f t="shared" si="848"/>
        <v/>
      </c>
      <c r="BC519" s="63" t="e">
        <f>IF(ISNUMBER(INDEX(Данные!$I$1:$IX$303,Данные!$A181,BC$642)),INDEX(Данные!$I$1:$IX$303,Данные!$A181,BC$642)-Данные!$G181-BC$643+IF($F$7="Использовать поправку",BT519,0),#N/A)</f>
        <v>#N/A</v>
      </c>
      <c r="BD519" s="64" t="e">
        <f>IF(ISNUMBER(INDEX(Данные!$I$1:$IX$303,Данные!$A181,BD$642)),INDEX(Данные!$I$1:$IX$303,Данные!$A181,BD$642)-Данные!$H181-BD$643+IF($F$7="Использовать поправку",BU519,0),#N/A)</f>
        <v>#N/A</v>
      </c>
      <c r="BE519" s="62" t="str">
        <f t="shared" si="849"/>
        <v/>
      </c>
      <c r="BF519" s="63" t="e">
        <f>IF(ISNUMBER(INDEX(Данные!$I$1:$IX$303,Данные!$A181,BF$642)),INDEX(Данные!$I$1:$IX$303,Данные!$A181,BF$642)-Данные!$G181-BF$643+IF($F$8="Использовать поправку",BT519,0),#N/A)</f>
        <v>#N/A</v>
      </c>
      <c r="BG519" s="64" t="e">
        <f>IF(ISNUMBER(INDEX(Данные!$I$1:$IX$303,Данные!$A181,BG$642)),INDEX(Данные!$I$1:$IX$303,Данные!$A181,BG$642)-Данные!$H181-BG$643+IF($F$8="Использовать поправку",BU519,0),#N/A)</f>
        <v>#N/A</v>
      </c>
      <c r="BH519" s="62" t="str">
        <f t="shared" si="850"/>
        <v/>
      </c>
      <c r="BI519" s="63" t="e">
        <f>IF(ISNUMBER(INDEX(Данные!$I$1:$IX$303,Данные!$A181,BI$642)),INDEX(Данные!$I$1:$IX$303,Данные!$A181,BI$642)-Данные!$G181-BI$643+IF($F$9="Использовать поправку",BT519,0),#N/A)</f>
        <v>#N/A</v>
      </c>
      <c r="BJ519" s="64" t="e">
        <f>IF(ISNUMBER(INDEX(Данные!$I$1:$IX$303,Данные!$A181,BJ$642)),INDEX(Данные!$I$1:$IX$303,Данные!$A181,BJ$642)-Данные!$H181-BJ$643+IF($F$9="Использовать поправку",BU519,0),#N/A)</f>
        <v>#N/A</v>
      </c>
      <c r="BK519" s="62" t="str">
        <f t="shared" si="851"/>
        <v/>
      </c>
      <c r="BL519" s="63" t="e">
        <f>IF(ISNUMBER(INDEX(Данные!$I$1:$IX$303,Данные!$A181,BL$642)),INDEX(Данные!$I$1:$IX$303,Данные!$A181,BL$642)-Данные!$G181-BL$643+IF($F$10="Использовать поправку",BT519,0),#N/A)</f>
        <v>#N/A</v>
      </c>
      <c r="BM519" s="64" t="e">
        <f>IF(ISNUMBER(INDEX(Данные!$I$1:$IX$303,Данные!$A181,BM$642)),INDEX(Данные!$I$1:$IX$303,Данные!$A181,BM$642)-Данные!$H181-BM$643+IF($F$10="Использовать поправку",BU519,0),#N/A)</f>
        <v>#N/A</v>
      </c>
      <c r="BN519" s="62" t="str">
        <f t="shared" si="852"/>
        <v/>
      </c>
      <c r="BO519" s="63" t="e">
        <f>IF(ISNUMBER(INDEX(Данные!$I$1:$IX$303,Данные!$A181,BO$642)),INDEX(Данные!$I$1:$IX$303,Данные!$A181,BO$642)-Данные!$G181-BO$643+IF($F$11="Использовать поправку",BT519,0),#N/A)</f>
        <v>#N/A</v>
      </c>
      <c r="BP519" s="64" t="e">
        <f>IF(ISNUMBER(INDEX(Данные!$I$1:$IX$303,Данные!$A181,BP$642)),INDEX(Данные!$I$1:$IX$303,Данные!$A181,BP$642)-Данные!$H181-BP$643+IF($F$11="Использовать поправку",BU519,0),#N/A)</f>
        <v>#N/A</v>
      </c>
      <c r="BQ519" s="62" t="str">
        <f t="shared" si="853"/>
        <v/>
      </c>
      <c r="BR519" s="63" t="e">
        <f>IF(ISNUMBER(INDEX(Данные!$I$1:$IX$303,Данные!$A181,BR$642)),INDEX(Данные!$I$1:$IX$303,Данные!$A181,BR$642)-Данные!$G181-BR$643+IF($F$12="Использовать поправку",BT519,0),#N/A)</f>
        <v>#N/A</v>
      </c>
      <c r="BS519" s="64" t="e">
        <f>IF(ISNUMBER(INDEX(Данные!$I$1:$IX$303,Данные!$A181,BS$642)),INDEX(Данные!$I$1:$IX$303,Данные!$A181,BS$642)-Данные!$H181-BS$643+IF($F$12="Использовать поправку",BU519,0),#N/A)</f>
        <v>#N/A</v>
      </c>
      <c r="BT519" s="100" t="e">
        <f>INDEX(Данные!$I$1:$IX$303,Данные!$A181,BT$642+8)-INDEX(Данные!$I$1:$IX$303,Данные!$A181,BT$643+8)</f>
        <v>#VALUE!</v>
      </c>
      <c r="BU519" s="101" t="e">
        <f>INDEX(Данные!$I$1:$IX$303,Данные!$A181,BU$642+9)-INDEX(Данные!$I$1:$IX$303,Данные!$A181,BU$643+9)</f>
        <v>#VALUE!</v>
      </c>
    </row>
    <row r="520" spans="7:73" s="88" customFormat="1" x14ac:dyDescent="0.25">
      <c r="G520" s="61">
        <v>89.5</v>
      </c>
      <c r="H520" s="62" t="str">
        <f t="shared" si="854"/>
        <v/>
      </c>
      <c r="I520" s="63" t="e">
        <f>IF(ISNUMBER(INDEX(Данные!$I$1:$IX$303,Данные!$A182,I$642)),INDEX(Данные!$I$1:$IX$303,Данные!$A182,I$642)-Данные!$E182+IF($F$3="Использовать поправку",AL520,0),#N/A)</f>
        <v>#N/A</v>
      </c>
      <c r="J520" s="64" t="e">
        <f>IF(ISNUMBER(INDEX(Данные!$I$1:$IX$303,Данные!$A182,J$642)),INDEX(Данные!$I$1:$IX$303,Данные!$A182,J$642)-Данные!$F182+IF($F$3="Использовать поправку",AM520,0),#N/A)</f>
        <v>#N/A</v>
      </c>
      <c r="K520" s="62" t="str">
        <f t="shared" si="855"/>
        <v/>
      </c>
      <c r="L520" s="63" t="e">
        <f>IF(ISNUMBER(INDEX(Данные!$I$1:$IX$303,Данные!$A182,L$642)),INDEX(Данные!$I$1:$IX$303,Данные!$A182,L$642)-Данные!$E182+IF($F$4="Использовать поправку",AL520,0),#N/A)</f>
        <v>#N/A</v>
      </c>
      <c r="M520" s="64" t="e">
        <f>IF(ISNUMBER(INDEX(Данные!$I$1:$IX$303,Данные!$A182,M$642)),INDEX(Данные!$I$1:$IX$303,Данные!$A182,M$642)-Данные!$F182+IF($F$4="Использовать поправку",AM520,0),#N/A)</f>
        <v>#N/A</v>
      </c>
      <c r="N520" s="62" t="str">
        <f t="shared" si="856"/>
        <v/>
      </c>
      <c r="O520" s="63" t="e">
        <f>IF(ISNUMBER(INDEX(Данные!$I$1:$IX$303,Данные!$A182,O$642)),INDEX(Данные!$I$1:$IX$303,Данные!$A182,O$642)-Данные!$E182+IF($F$5="Использовать поправку",AL520,0),#N/A)</f>
        <v>#N/A</v>
      </c>
      <c r="P520" s="64" t="e">
        <f>IF(ISNUMBER(INDEX(Данные!$I$1:$IX$303,Данные!$A182,P$642)),INDEX(Данные!$I$1:$IX$303,Данные!$A182,P$642)-Данные!$F182+IF($F$5="Использовать поправку",AM520,0),#N/A)</f>
        <v>#N/A</v>
      </c>
      <c r="Q520" s="62" t="str">
        <f t="shared" si="857"/>
        <v/>
      </c>
      <c r="R520" s="63" t="e">
        <f>IF(ISNUMBER(INDEX(Данные!$I$1:$IX$303,Данные!$A182,R$642)),INDEX(Данные!$I$1:$IX$303,Данные!$A182,R$642)-Данные!$E182+IF($F$6="Использовать поправку",AL520,0),#N/A)</f>
        <v>#N/A</v>
      </c>
      <c r="S520" s="64" t="e">
        <f>IF(ISNUMBER(INDEX(Данные!$I$1:$IX$303,Данные!$A182,S$642)),INDEX(Данные!$I$1:$IX$303,Данные!$A182,S$642)-Данные!$F182+IF($F$6="Использовать поправку",AM520,0),#N/A)</f>
        <v>#N/A</v>
      </c>
      <c r="T520" s="62" t="str">
        <f t="shared" si="858"/>
        <v/>
      </c>
      <c r="U520" s="63" t="e">
        <f>IF(ISNUMBER(INDEX(Данные!$I$1:$IX$303,Данные!$A182,U$642)),INDEX(Данные!$I$1:$IX$303,Данные!$A182,U$642)-Данные!$E182+IF($F$7="Использовать поправку",AL520,0),#N/A)</f>
        <v>#N/A</v>
      </c>
      <c r="V520" s="64" t="e">
        <f>IF(ISNUMBER(INDEX(Данные!$I$1:$IX$303,Данные!$A182,V$642)),INDEX(Данные!$I$1:$IX$303,Данные!$A182,V$642)-Данные!$F182+IF($F$7="Использовать поправку",AM520,0),#N/A)</f>
        <v>#N/A</v>
      </c>
      <c r="W520" s="62" t="str">
        <f t="shared" si="859"/>
        <v/>
      </c>
      <c r="X520" s="63" t="e">
        <f>IF(ISNUMBER(INDEX(Данные!$I$1:$IX$303,Данные!$A182,X$642)),INDEX(Данные!$I$1:$IX$303,Данные!$A182,X$642)-Данные!$E182+IF($F$8="Использовать поправку",AL520,0),#N/A)</f>
        <v>#N/A</v>
      </c>
      <c r="Y520" s="64" t="e">
        <f>IF(ISNUMBER(INDEX(Данные!$I$1:$IX$303,Данные!$A182,Y$642)),INDEX(Данные!$I$1:$IX$303,Данные!$A182,Y$642)-Данные!$F182+IF($F$8="Использовать поправку",AM520,0),#N/A)</f>
        <v>#N/A</v>
      </c>
      <c r="Z520" s="62" t="str">
        <f t="shared" si="860"/>
        <v/>
      </c>
      <c r="AA520" s="63" t="e">
        <f>IF(ISNUMBER(INDEX(Данные!$I$1:$IX$303,Данные!$A182,AA$642)),INDEX(Данные!$I$1:$IX$303,Данные!$A182,AA$642)-Данные!$E182+IF($F$9="Использовать поправку",AL520,0),#N/A)</f>
        <v>#N/A</v>
      </c>
      <c r="AB520" s="64" t="e">
        <f>IF(ISNUMBER(INDEX(Данные!$I$1:$IX$303,Данные!$A182,AB$642)),INDEX(Данные!$I$1:$IX$303,Данные!$A182,AB$642)-Данные!$F182+IF($F$9="Использовать поправку",AM520,0),#N/A)</f>
        <v>#N/A</v>
      </c>
      <c r="AC520" s="62" t="str">
        <f t="shared" si="861"/>
        <v/>
      </c>
      <c r="AD520" s="63" t="e">
        <f>IF(ISNUMBER(INDEX(Данные!$I$1:$IX$303,Данные!$A182,AD$642)),INDEX(Данные!$I$1:$IX$303,Данные!$A182,AD$642)-Данные!$E182+IF($F$10="Использовать поправку",AL520,0),#N/A)</f>
        <v>#N/A</v>
      </c>
      <c r="AE520" s="64" t="e">
        <f>IF(ISNUMBER(INDEX(Данные!$I$1:$IX$303,Данные!$A182,AE$642)),INDEX(Данные!$I$1:$IX$303,Данные!$A182,AE$642)-Данные!$F182+IF($F$10="Использовать поправку",AM520,0),#N/A)</f>
        <v>#N/A</v>
      </c>
      <c r="AF520" s="62" t="str">
        <f t="shared" si="862"/>
        <v/>
      </c>
      <c r="AG520" s="63" t="e">
        <f>IF(ISNUMBER(INDEX(Данные!$I$1:$IX$303,Данные!$A182,AG$642)),INDEX(Данные!$I$1:$IX$303,Данные!$A182,AG$642)-Данные!$E182+IF($F$11="Использовать поправку",AL520,0),#N/A)</f>
        <v>#N/A</v>
      </c>
      <c r="AH520" s="64" t="e">
        <f>IF(ISNUMBER(INDEX(Данные!$I$1:$IX$303,Данные!$A182,AH$642)),INDEX(Данные!$I$1:$IX$303,Данные!$A182,AH$642)-Данные!$F182+IF($F$11="Использовать поправку",AM520,0),#N/A)</f>
        <v>#N/A</v>
      </c>
      <c r="AI520" s="62" t="str">
        <f t="shared" si="863"/>
        <v/>
      </c>
      <c r="AJ520" s="63" t="e">
        <f>IF(ISNUMBER(INDEX(Данные!$I$1:$IX$303,Данные!$A182,AJ$642)),INDEX(Данные!$I$1:$IX$303,Данные!$A182,AJ$642)-Данные!$E182+IF($F$12="Использовать поправку",AL520,0),#N/A)</f>
        <v>#N/A</v>
      </c>
      <c r="AK520" s="96" t="e">
        <f>IF(ISNUMBER(INDEX(Данные!$I$1:$IX$303,Данные!$A182,AK$642)),INDEX(Данные!$I$1:$IX$303,Данные!$A182,AK$642)-Данные!$F182+IF($F$12="Использовать поправку",AM520,0),#N/A)</f>
        <v>#N/A</v>
      </c>
      <c r="AL520" s="100" t="e">
        <f>INDEX(Данные!$I$1:$IX$303,Данные!$A182,AL$642+4)-INDEX(Данные!$I$1:$IX$303,Данные!$A182,AL$643+4)</f>
        <v>#VALUE!</v>
      </c>
      <c r="AM520" s="101" t="e">
        <f>INDEX(Данные!$I$1:$IX$303,Данные!$A182,AM$642+5)-INDEX(Данные!$I$1:$IX$303,Данные!$A182,AM$643+5)</f>
        <v>#VALUE!</v>
      </c>
      <c r="AO520" s="61">
        <v>89.5</v>
      </c>
      <c r="AP520" s="62" t="str">
        <f t="shared" si="844"/>
        <v/>
      </c>
      <c r="AQ520" s="63" t="e">
        <f>IF(ISNUMBER(INDEX(Данные!$I$1:$IX$303,Данные!$A182,AQ$642)),INDEX(Данные!$I$1:$IX$303,Данные!$A182,AQ$642)-Данные!$G182-AQ$643+IF($F$3="Использовать поправку",BT520,0),#N/A)</f>
        <v>#N/A</v>
      </c>
      <c r="AR520" s="64" t="e">
        <f>IF(ISNUMBER(INDEX(Данные!$I$1:$IX$303,Данные!$A182,AR$642)),INDEX(Данные!$I$1:$IX$303,Данные!$A182,AR$642)-Данные!$H182-AR$643+IF($F$3="Использовать поправку",BU520,0),#N/A)</f>
        <v>#N/A</v>
      </c>
      <c r="AS520" s="62" t="str">
        <f t="shared" si="845"/>
        <v/>
      </c>
      <c r="AT520" s="63" t="e">
        <f>IF(ISNUMBER(INDEX(Данные!$I$1:$IX$303,Данные!$A182,AT$642)),INDEX(Данные!$I$1:$IX$303,Данные!$A182,AT$642)-Данные!$G182-AT$643+IF($F$4="Использовать поправку",BT520,0),#N/A)</f>
        <v>#N/A</v>
      </c>
      <c r="AU520" s="64" t="e">
        <f>IF(ISNUMBER(INDEX(Данные!$I$1:$IX$303,Данные!$A182,AU$642)),INDEX(Данные!$I$1:$IX$303,Данные!$A182,AU$642)-Данные!$H182-AU$643+IF($F$4="Использовать поправку",BU520,0),#N/A)</f>
        <v>#N/A</v>
      </c>
      <c r="AV520" s="62" t="str">
        <f t="shared" si="846"/>
        <v/>
      </c>
      <c r="AW520" s="63" t="e">
        <f>IF(ISNUMBER(INDEX(Данные!$I$1:$IX$303,Данные!$A182,AW$642)),INDEX(Данные!$I$1:$IX$303,Данные!$A182,AW$642)-Данные!$G182-AW$643+IF($F$5="Использовать поправку",BT520,0),#N/A)</f>
        <v>#N/A</v>
      </c>
      <c r="AX520" s="64" t="e">
        <f>IF(ISNUMBER(INDEX(Данные!$I$1:$IX$303,Данные!$A182,AX$642)),INDEX(Данные!$I$1:$IX$303,Данные!$A182,AX$642)-Данные!$H182-AX$643+IF($F$5="Использовать поправку",BU520,0),#N/A)</f>
        <v>#N/A</v>
      </c>
      <c r="AY520" s="62" t="str">
        <f t="shared" si="847"/>
        <v/>
      </c>
      <c r="AZ520" s="63" t="e">
        <f>IF(ISNUMBER(INDEX(Данные!$I$1:$IX$303,Данные!$A182,AZ$642)),INDEX(Данные!$I$1:$IX$303,Данные!$A182,AZ$642)-Данные!$G182-AZ$643+IF($F$6="Использовать поправку",BT520,0),#N/A)</f>
        <v>#N/A</v>
      </c>
      <c r="BA520" s="64" t="e">
        <f>IF(ISNUMBER(INDEX(Данные!$I$1:$IX$303,Данные!$A182,BA$642)),INDEX(Данные!$I$1:$IX$303,Данные!$A182,BA$642)-Данные!$H182-BA$643+IF($F$6="Использовать поправку",BU520,0),#N/A)</f>
        <v>#N/A</v>
      </c>
      <c r="BB520" s="62" t="str">
        <f t="shared" si="848"/>
        <v/>
      </c>
      <c r="BC520" s="63" t="e">
        <f>IF(ISNUMBER(INDEX(Данные!$I$1:$IX$303,Данные!$A182,BC$642)),INDEX(Данные!$I$1:$IX$303,Данные!$A182,BC$642)-Данные!$G182-BC$643+IF($F$7="Использовать поправку",BT520,0),#N/A)</f>
        <v>#N/A</v>
      </c>
      <c r="BD520" s="64" t="e">
        <f>IF(ISNUMBER(INDEX(Данные!$I$1:$IX$303,Данные!$A182,BD$642)),INDEX(Данные!$I$1:$IX$303,Данные!$A182,BD$642)-Данные!$H182-BD$643+IF($F$7="Использовать поправку",BU520,0),#N/A)</f>
        <v>#N/A</v>
      </c>
      <c r="BE520" s="62" t="str">
        <f t="shared" si="849"/>
        <v/>
      </c>
      <c r="BF520" s="63" t="e">
        <f>IF(ISNUMBER(INDEX(Данные!$I$1:$IX$303,Данные!$A182,BF$642)),INDEX(Данные!$I$1:$IX$303,Данные!$A182,BF$642)-Данные!$G182-BF$643+IF($F$8="Использовать поправку",BT520,0),#N/A)</f>
        <v>#N/A</v>
      </c>
      <c r="BG520" s="64" t="e">
        <f>IF(ISNUMBER(INDEX(Данные!$I$1:$IX$303,Данные!$A182,BG$642)),INDEX(Данные!$I$1:$IX$303,Данные!$A182,BG$642)-Данные!$H182-BG$643+IF($F$8="Использовать поправку",BU520,0),#N/A)</f>
        <v>#N/A</v>
      </c>
      <c r="BH520" s="62" t="str">
        <f t="shared" si="850"/>
        <v/>
      </c>
      <c r="BI520" s="63" t="e">
        <f>IF(ISNUMBER(INDEX(Данные!$I$1:$IX$303,Данные!$A182,BI$642)),INDEX(Данные!$I$1:$IX$303,Данные!$A182,BI$642)-Данные!$G182-BI$643+IF($F$9="Использовать поправку",BT520,0),#N/A)</f>
        <v>#N/A</v>
      </c>
      <c r="BJ520" s="64" t="e">
        <f>IF(ISNUMBER(INDEX(Данные!$I$1:$IX$303,Данные!$A182,BJ$642)),INDEX(Данные!$I$1:$IX$303,Данные!$A182,BJ$642)-Данные!$H182-BJ$643+IF($F$9="Использовать поправку",BU520,0),#N/A)</f>
        <v>#N/A</v>
      </c>
      <c r="BK520" s="62" t="str">
        <f t="shared" si="851"/>
        <v/>
      </c>
      <c r="BL520" s="63" t="e">
        <f>IF(ISNUMBER(INDEX(Данные!$I$1:$IX$303,Данные!$A182,BL$642)),INDEX(Данные!$I$1:$IX$303,Данные!$A182,BL$642)-Данные!$G182-BL$643+IF($F$10="Использовать поправку",BT520,0),#N/A)</f>
        <v>#N/A</v>
      </c>
      <c r="BM520" s="64" t="e">
        <f>IF(ISNUMBER(INDEX(Данные!$I$1:$IX$303,Данные!$A182,BM$642)),INDEX(Данные!$I$1:$IX$303,Данные!$A182,BM$642)-Данные!$H182-BM$643+IF($F$10="Использовать поправку",BU520,0),#N/A)</f>
        <v>#N/A</v>
      </c>
      <c r="BN520" s="62" t="str">
        <f t="shared" si="852"/>
        <v/>
      </c>
      <c r="BO520" s="63" t="e">
        <f>IF(ISNUMBER(INDEX(Данные!$I$1:$IX$303,Данные!$A182,BO$642)),INDEX(Данные!$I$1:$IX$303,Данные!$A182,BO$642)-Данные!$G182-BO$643+IF($F$11="Использовать поправку",BT520,0),#N/A)</f>
        <v>#N/A</v>
      </c>
      <c r="BP520" s="64" t="e">
        <f>IF(ISNUMBER(INDEX(Данные!$I$1:$IX$303,Данные!$A182,BP$642)),INDEX(Данные!$I$1:$IX$303,Данные!$A182,BP$642)-Данные!$H182-BP$643+IF($F$11="Использовать поправку",BU520,0),#N/A)</f>
        <v>#N/A</v>
      </c>
      <c r="BQ520" s="62" t="str">
        <f t="shared" si="853"/>
        <v/>
      </c>
      <c r="BR520" s="63" t="e">
        <f>IF(ISNUMBER(INDEX(Данные!$I$1:$IX$303,Данные!$A182,BR$642)),INDEX(Данные!$I$1:$IX$303,Данные!$A182,BR$642)-Данные!$G182-BR$643+IF($F$12="Использовать поправку",BT520,0),#N/A)</f>
        <v>#N/A</v>
      </c>
      <c r="BS520" s="64" t="e">
        <f>IF(ISNUMBER(INDEX(Данные!$I$1:$IX$303,Данные!$A182,BS$642)),INDEX(Данные!$I$1:$IX$303,Данные!$A182,BS$642)-Данные!$H182-BS$643+IF($F$12="Использовать поправку",BU520,0),#N/A)</f>
        <v>#N/A</v>
      </c>
      <c r="BT520" s="100" t="e">
        <f>INDEX(Данные!$I$1:$IX$303,Данные!$A182,BT$642+8)-INDEX(Данные!$I$1:$IX$303,Данные!$A182,BT$643+8)</f>
        <v>#VALUE!</v>
      </c>
      <c r="BU520" s="101" t="e">
        <f>INDEX(Данные!$I$1:$IX$303,Данные!$A182,BU$642+9)-INDEX(Данные!$I$1:$IX$303,Данные!$A182,BU$643+9)</f>
        <v>#VALUE!</v>
      </c>
    </row>
    <row r="521" spans="7:73" s="88" customFormat="1" x14ac:dyDescent="0.25">
      <c r="G521" s="61">
        <v>90</v>
      </c>
      <c r="H521" s="62" t="str">
        <f t="shared" si="854"/>
        <v/>
      </c>
      <c r="I521" s="63" t="e">
        <f>IF(ISNUMBER(INDEX(Данные!$I$1:$IX$303,Данные!$A183,I$642)),INDEX(Данные!$I$1:$IX$303,Данные!$A183,I$642)-Данные!$E183+IF($F$3="Использовать поправку",AL521,0),#N/A)</f>
        <v>#N/A</v>
      </c>
      <c r="J521" s="64" t="e">
        <f>IF(ISNUMBER(INDEX(Данные!$I$1:$IX$303,Данные!$A183,J$642)),INDEX(Данные!$I$1:$IX$303,Данные!$A183,J$642)-Данные!$F183+IF($F$3="Использовать поправку",AM521,0),#N/A)</f>
        <v>#N/A</v>
      </c>
      <c r="K521" s="62" t="str">
        <f t="shared" si="855"/>
        <v/>
      </c>
      <c r="L521" s="63" t="e">
        <f>IF(ISNUMBER(INDEX(Данные!$I$1:$IX$303,Данные!$A183,L$642)),INDEX(Данные!$I$1:$IX$303,Данные!$A183,L$642)-Данные!$E183+IF($F$4="Использовать поправку",AL521,0),#N/A)</f>
        <v>#N/A</v>
      </c>
      <c r="M521" s="64" t="e">
        <f>IF(ISNUMBER(INDEX(Данные!$I$1:$IX$303,Данные!$A183,M$642)),INDEX(Данные!$I$1:$IX$303,Данные!$A183,M$642)-Данные!$F183+IF($F$4="Использовать поправку",AM521,0),#N/A)</f>
        <v>#N/A</v>
      </c>
      <c r="N521" s="62" t="str">
        <f t="shared" si="856"/>
        <v/>
      </c>
      <c r="O521" s="63" t="e">
        <f>IF(ISNUMBER(INDEX(Данные!$I$1:$IX$303,Данные!$A183,O$642)),INDEX(Данные!$I$1:$IX$303,Данные!$A183,O$642)-Данные!$E183+IF($F$5="Использовать поправку",AL521,0),#N/A)</f>
        <v>#N/A</v>
      </c>
      <c r="P521" s="64" t="e">
        <f>IF(ISNUMBER(INDEX(Данные!$I$1:$IX$303,Данные!$A183,P$642)),INDEX(Данные!$I$1:$IX$303,Данные!$A183,P$642)-Данные!$F183+IF($F$5="Использовать поправку",AM521,0),#N/A)</f>
        <v>#N/A</v>
      </c>
      <c r="Q521" s="62" t="str">
        <f t="shared" si="857"/>
        <v/>
      </c>
      <c r="R521" s="63" t="e">
        <f>IF(ISNUMBER(INDEX(Данные!$I$1:$IX$303,Данные!$A183,R$642)),INDEX(Данные!$I$1:$IX$303,Данные!$A183,R$642)-Данные!$E183+IF($F$6="Использовать поправку",AL521,0),#N/A)</f>
        <v>#N/A</v>
      </c>
      <c r="S521" s="64" t="e">
        <f>IF(ISNUMBER(INDEX(Данные!$I$1:$IX$303,Данные!$A183,S$642)),INDEX(Данные!$I$1:$IX$303,Данные!$A183,S$642)-Данные!$F183+IF($F$6="Использовать поправку",AM521,0),#N/A)</f>
        <v>#N/A</v>
      </c>
      <c r="T521" s="62" t="str">
        <f t="shared" si="858"/>
        <v/>
      </c>
      <c r="U521" s="63" t="e">
        <f>IF(ISNUMBER(INDEX(Данные!$I$1:$IX$303,Данные!$A183,U$642)),INDEX(Данные!$I$1:$IX$303,Данные!$A183,U$642)-Данные!$E183+IF($F$7="Использовать поправку",AL521,0),#N/A)</f>
        <v>#N/A</v>
      </c>
      <c r="V521" s="64" t="e">
        <f>IF(ISNUMBER(INDEX(Данные!$I$1:$IX$303,Данные!$A183,V$642)),INDEX(Данные!$I$1:$IX$303,Данные!$A183,V$642)-Данные!$F183+IF($F$7="Использовать поправку",AM521,0),#N/A)</f>
        <v>#N/A</v>
      </c>
      <c r="W521" s="62" t="str">
        <f t="shared" si="859"/>
        <v/>
      </c>
      <c r="X521" s="63" t="e">
        <f>IF(ISNUMBER(INDEX(Данные!$I$1:$IX$303,Данные!$A183,X$642)),INDEX(Данные!$I$1:$IX$303,Данные!$A183,X$642)-Данные!$E183+IF($F$8="Использовать поправку",AL521,0),#N/A)</f>
        <v>#N/A</v>
      </c>
      <c r="Y521" s="64" t="e">
        <f>IF(ISNUMBER(INDEX(Данные!$I$1:$IX$303,Данные!$A183,Y$642)),INDEX(Данные!$I$1:$IX$303,Данные!$A183,Y$642)-Данные!$F183+IF($F$8="Использовать поправку",AM521,0),#N/A)</f>
        <v>#N/A</v>
      </c>
      <c r="Z521" s="62" t="str">
        <f t="shared" si="860"/>
        <v/>
      </c>
      <c r="AA521" s="63" t="e">
        <f>IF(ISNUMBER(INDEX(Данные!$I$1:$IX$303,Данные!$A183,AA$642)),INDEX(Данные!$I$1:$IX$303,Данные!$A183,AA$642)-Данные!$E183+IF($F$9="Использовать поправку",AL521,0),#N/A)</f>
        <v>#N/A</v>
      </c>
      <c r="AB521" s="64" t="e">
        <f>IF(ISNUMBER(INDEX(Данные!$I$1:$IX$303,Данные!$A183,AB$642)),INDEX(Данные!$I$1:$IX$303,Данные!$A183,AB$642)-Данные!$F183+IF($F$9="Использовать поправку",AM521,0),#N/A)</f>
        <v>#N/A</v>
      </c>
      <c r="AC521" s="62" t="str">
        <f t="shared" si="861"/>
        <v/>
      </c>
      <c r="AD521" s="63" t="e">
        <f>IF(ISNUMBER(INDEX(Данные!$I$1:$IX$303,Данные!$A183,AD$642)),INDEX(Данные!$I$1:$IX$303,Данные!$A183,AD$642)-Данные!$E183+IF($F$10="Использовать поправку",AL521,0),#N/A)</f>
        <v>#N/A</v>
      </c>
      <c r="AE521" s="64" t="e">
        <f>IF(ISNUMBER(INDEX(Данные!$I$1:$IX$303,Данные!$A183,AE$642)),INDEX(Данные!$I$1:$IX$303,Данные!$A183,AE$642)-Данные!$F183+IF($F$10="Использовать поправку",AM521,0),#N/A)</f>
        <v>#N/A</v>
      </c>
      <c r="AF521" s="62" t="str">
        <f t="shared" si="862"/>
        <v/>
      </c>
      <c r="AG521" s="63" t="e">
        <f>IF(ISNUMBER(INDEX(Данные!$I$1:$IX$303,Данные!$A183,AG$642)),INDEX(Данные!$I$1:$IX$303,Данные!$A183,AG$642)-Данные!$E183+IF($F$11="Использовать поправку",AL521,0),#N/A)</f>
        <v>#N/A</v>
      </c>
      <c r="AH521" s="64" t="e">
        <f>IF(ISNUMBER(INDEX(Данные!$I$1:$IX$303,Данные!$A183,AH$642)),INDEX(Данные!$I$1:$IX$303,Данные!$A183,AH$642)-Данные!$F183+IF($F$11="Использовать поправку",AM521,0),#N/A)</f>
        <v>#N/A</v>
      </c>
      <c r="AI521" s="62" t="str">
        <f t="shared" si="863"/>
        <v/>
      </c>
      <c r="AJ521" s="63" t="e">
        <f>IF(ISNUMBER(INDEX(Данные!$I$1:$IX$303,Данные!$A183,AJ$642)),INDEX(Данные!$I$1:$IX$303,Данные!$A183,AJ$642)-Данные!$E183+IF($F$12="Использовать поправку",AL521,0),#N/A)</f>
        <v>#N/A</v>
      </c>
      <c r="AK521" s="96" t="e">
        <f>IF(ISNUMBER(INDEX(Данные!$I$1:$IX$303,Данные!$A183,AK$642)),INDEX(Данные!$I$1:$IX$303,Данные!$A183,AK$642)-Данные!$F183+IF($F$12="Использовать поправку",AM521,0),#N/A)</f>
        <v>#N/A</v>
      </c>
      <c r="AL521" s="100" t="e">
        <f>INDEX(Данные!$I$1:$IX$303,Данные!$A183,AL$642+4)-INDEX(Данные!$I$1:$IX$303,Данные!$A183,AL$643+4)</f>
        <v>#VALUE!</v>
      </c>
      <c r="AM521" s="101" t="e">
        <f>INDEX(Данные!$I$1:$IX$303,Данные!$A183,AM$642+5)-INDEX(Данные!$I$1:$IX$303,Данные!$A183,AM$643+5)</f>
        <v>#VALUE!</v>
      </c>
      <c r="AO521" s="61">
        <v>90</v>
      </c>
      <c r="AP521" s="62" t="str">
        <f t="shared" si="844"/>
        <v/>
      </c>
      <c r="AQ521" s="63" t="e">
        <f>IF(ISNUMBER(INDEX(Данные!$I$1:$IX$303,Данные!$A183,AQ$642)),INDEX(Данные!$I$1:$IX$303,Данные!$A183,AQ$642)-Данные!$G183-AQ$643+IF($F$3="Использовать поправку",BT521,0),#N/A)</f>
        <v>#N/A</v>
      </c>
      <c r="AR521" s="64" t="e">
        <f>IF(ISNUMBER(INDEX(Данные!$I$1:$IX$303,Данные!$A183,AR$642)),INDEX(Данные!$I$1:$IX$303,Данные!$A183,AR$642)-Данные!$H183-AR$643+IF($F$3="Использовать поправку",BU521,0),#N/A)</f>
        <v>#N/A</v>
      </c>
      <c r="AS521" s="62" t="str">
        <f t="shared" si="845"/>
        <v/>
      </c>
      <c r="AT521" s="63" t="e">
        <f>IF(ISNUMBER(INDEX(Данные!$I$1:$IX$303,Данные!$A183,AT$642)),INDEX(Данные!$I$1:$IX$303,Данные!$A183,AT$642)-Данные!$G183-AT$643+IF($F$4="Использовать поправку",BT521,0),#N/A)</f>
        <v>#N/A</v>
      </c>
      <c r="AU521" s="64" t="e">
        <f>IF(ISNUMBER(INDEX(Данные!$I$1:$IX$303,Данные!$A183,AU$642)),INDEX(Данные!$I$1:$IX$303,Данные!$A183,AU$642)-Данные!$H183-AU$643+IF($F$4="Использовать поправку",BU521,0),#N/A)</f>
        <v>#N/A</v>
      </c>
      <c r="AV521" s="62" t="str">
        <f t="shared" si="846"/>
        <v/>
      </c>
      <c r="AW521" s="63" t="e">
        <f>IF(ISNUMBER(INDEX(Данные!$I$1:$IX$303,Данные!$A183,AW$642)),INDEX(Данные!$I$1:$IX$303,Данные!$A183,AW$642)-Данные!$G183-AW$643+IF($F$5="Использовать поправку",BT521,0),#N/A)</f>
        <v>#N/A</v>
      </c>
      <c r="AX521" s="64" t="e">
        <f>IF(ISNUMBER(INDEX(Данные!$I$1:$IX$303,Данные!$A183,AX$642)),INDEX(Данные!$I$1:$IX$303,Данные!$A183,AX$642)-Данные!$H183-AX$643+IF($F$5="Использовать поправку",BU521,0),#N/A)</f>
        <v>#N/A</v>
      </c>
      <c r="AY521" s="62" t="str">
        <f t="shared" si="847"/>
        <v/>
      </c>
      <c r="AZ521" s="63" t="e">
        <f>IF(ISNUMBER(INDEX(Данные!$I$1:$IX$303,Данные!$A183,AZ$642)),INDEX(Данные!$I$1:$IX$303,Данные!$A183,AZ$642)-Данные!$G183-AZ$643+IF($F$6="Использовать поправку",BT521,0),#N/A)</f>
        <v>#N/A</v>
      </c>
      <c r="BA521" s="64" t="e">
        <f>IF(ISNUMBER(INDEX(Данные!$I$1:$IX$303,Данные!$A183,BA$642)),INDEX(Данные!$I$1:$IX$303,Данные!$A183,BA$642)-Данные!$H183-BA$643+IF($F$6="Использовать поправку",BU521,0),#N/A)</f>
        <v>#N/A</v>
      </c>
      <c r="BB521" s="62" t="str">
        <f t="shared" si="848"/>
        <v/>
      </c>
      <c r="BC521" s="63" t="e">
        <f>IF(ISNUMBER(INDEX(Данные!$I$1:$IX$303,Данные!$A183,BC$642)),INDEX(Данные!$I$1:$IX$303,Данные!$A183,BC$642)-Данные!$G183-BC$643+IF($F$7="Использовать поправку",BT521,0),#N/A)</f>
        <v>#N/A</v>
      </c>
      <c r="BD521" s="64" t="e">
        <f>IF(ISNUMBER(INDEX(Данные!$I$1:$IX$303,Данные!$A183,BD$642)),INDEX(Данные!$I$1:$IX$303,Данные!$A183,BD$642)-Данные!$H183-BD$643+IF($F$7="Использовать поправку",BU521,0),#N/A)</f>
        <v>#N/A</v>
      </c>
      <c r="BE521" s="62" t="str">
        <f t="shared" si="849"/>
        <v/>
      </c>
      <c r="BF521" s="63" t="e">
        <f>IF(ISNUMBER(INDEX(Данные!$I$1:$IX$303,Данные!$A183,BF$642)),INDEX(Данные!$I$1:$IX$303,Данные!$A183,BF$642)-Данные!$G183-BF$643+IF($F$8="Использовать поправку",BT521,0),#N/A)</f>
        <v>#N/A</v>
      </c>
      <c r="BG521" s="64" t="e">
        <f>IF(ISNUMBER(INDEX(Данные!$I$1:$IX$303,Данные!$A183,BG$642)),INDEX(Данные!$I$1:$IX$303,Данные!$A183,BG$642)-Данные!$H183-BG$643+IF($F$8="Использовать поправку",BU521,0),#N/A)</f>
        <v>#N/A</v>
      </c>
      <c r="BH521" s="62" t="str">
        <f t="shared" si="850"/>
        <v/>
      </c>
      <c r="BI521" s="63" t="e">
        <f>IF(ISNUMBER(INDEX(Данные!$I$1:$IX$303,Данные!$A183,BI$642)),INDEX(Данные!$I$1:$IX$303,Данные!$A183,BI$642)-Данные!$G183-BI$643+IF($F$9="Использовать поправку",BT521,0),#N/A)</f>
        <v>#N/A</v>
      </c>
      <c r="BJ521" s="64" t="e">
        <f>IF(ISNUMBER(INDEX(Данные!$I$1:$IX$303,Данные!$A183,BJ$642)),INDEX(Данные!$I$1:$IX$303,Данные!$A183,BJ$642)-Данные!$H183-BJ$643+IF($F$9="Использовать поправку",BU521,0),#N/A)</f>
        <v>#N/A</v>
      </c>
      <c r="BK521" s="62" t="str">
        <f t="shared" si="851"/>
        <v/>
      </c>
      <c r="BL521" s="63" t="e">
        <f>IF(ISNUMBER(INDEX(Данные!$I$1:$IX$303,Данные!$A183,BL$642)),INDEX(Данные!$I$1:$IX$303,Данные!$A183,BL$642)-Данные!$G183-BL$643+IF($F$10="Использовать поправку",BT521,0),#N/A)</f>
        <v>#N/A</v>
      </c>
      <c r="BM521" s="64" t="e">
        <f>IF(ISNUMBER(INDEX(Данные!$I$1:$IX$303,Данные!$A183,BM$642)),INDEX(Данные!$I$1:$IX$303,Данные!$A183,BM$642)-Данные!$H183-BM$643+IF($F$10="Использовать поправку",BU521,0),#N/A)</f>
        <v>#N/A</v>
      </c>
      <c r="BN521" s="62" t="str">
        <f t="shared" si="852"/>
        <v/>
      </c>
      <c r="BO521" s="63" t="e">
        <f>IF(ISNUMBER(INDEX(Данные!$I$1:$IX$303,Данные!$A183,BO$642)),INDEX(Данные!$I$1:$IX$303,Данные!$A183,BO$642)-Данные!$G183-BO$643+IF($F$11="Использовать поправку",BT521,0),#N/A)</f>
        <v>#N/A</v>
      </c>
      <c r="BP521" s="64" t="e">
        <f>IF(ISNUMBER(INDEX(Данные!$I$1:$IX$303,Данные!$A183,BP$642)),INDEX(Данные!$I$1:$IX$303,Данные!$A183,BP$642)-Данные!$H183-BP$643+IF($F$11="Использовать поправку",BU521,0),#N/A)</f>
        <v>#N/A</v>
      </c>
      <c r="BQ521" s="62" t="str">
        <f t="shared" si="853"/>
        <v/>
      </c>
      <c r="BR521" s="63" t="e">
        <f>IF(ISNUMBER(INDEX(Данные!$I$1:$IX$303,Данные!$A183,BR$642)),INDEX(Данные!$I$1:$IX$303,Данные!$A183,BR$642)-Данные!$G183-BR$643+IF($F$12="Использовать поправку",BT521,0),#N/A)</f>
        <v>#N/A</v>
      </c>
      <c r="BS521" s="64" t="e">
        <f>IF(ISNUMBER(INDEX(Данные!$I$1:$IX$303,Данные!$A183,BS$642)),INDEX(Данные!$I$1:$IX$303,Данные!$A183,BS$642)-Данные!$H183-BS$643+IF($F$12="Использовать поправку",BU521,0),#N/A)</f>
        <v>#N/A</v>
      </c>
      <c r="BT521" s="100" t="e">
        <f>INDEX(Данные!$I$1:$IX$303,Данные!$A183,BT$642+8)-INDEX(Данные!$I$1:$IX$303,Данные!$A183,BT$643+8)</f>
        <v>#VALUE!</v>
      </c>
      <c r="BU521" s="101" t="e">
        <f>INDEX(Данные!$I$1:$IX$303,Данные!$A183,BU$642+9)-INDEX(Данные!$I$1:$IX$303,Данные!$A183,BU$643+9)</f>
        <v>#VALUE!</v>
      </c>
    </row>
    <row r="522" spans="7:73" s="88" customFormat="1" x14ac:dyDescent="0.25">
      <c r="G522" s="61">
        <v>90.5</v>
      </c>
      <c r="H522" s="62" t="str">
        <f t="shared" si="854"/>
        <v/>
      </c>
      <c r="I522" s="63" t="e">
        <f>IF(ISNUMBER(INDEX(Данные!$I$1:$IX$303,Данные!$A184,I$642)),INDEX(Данные!$I$1:$IX$303,Данные!$A184,I$642)-Данные!$E184+IF($F$3="Использовать поправку",AL522,0),#N/A)</f>
        <v>#N/A</v>
      </c>
      <c r="J522" s="64" t="e">
        <f>IF(ISNUMBER(INDEX(Данные!$I$1:$IX$303,Данные!$A184,J$642)),INDEX(Данные!$I$1:$IX$303,Данные!$A184,J$642)-Данные!$F184+IF($F$3="Использовать поправку",AM522,0),#N/A)</f>
        <v>#N/A</v>
      </c>
      <c r="K522" s="62" t="str">
        <f t="shared" si="855"/>
        <v/>
      </c>
      <c r="L522" s="63" t="e">
        <f>IF(ISNUMBER(INDEX(Данные!$I$1:$IX$303,Данные!$A184,L$642)),INDEX(Данные!$I$1:$IX$303,Данные!$A184,L$642)-Данные!$E184+IF($F$4="Использовать поправку",AL522,0),#N/A)</f>
        <v>#N/A</v>
      </c>
      <c r="M522" s="64" t="e">
        <f>IF(ISNUMBER(INDEX(Данные!$I$1:$IX$303,Данные!$A184,M$642)),INDEX(Данные!$I$1:$IX$303,Данные!$A184,M$642)-Данные!$F184+IF($F$4="Использовать поправку",AM522,0),#N/A)</f>
        <v>#N/A</v>
      </c>
      <c r="N522" s="62" t="str">
        <f t="shared" si="856"/>
        <v/>
      </c>
      <c r="O522" s="63" t="e">
        <f>IF(ISNUMBER(INDEX(Данные!$I$1:$IX$303,Данные!$A184,O$642)),INDEX(Данные!$I$1:$IX$303,Данные!$A184,O$642)-Данные!$E184+IF($F$5="Использовать поправку",AL522,0),#N/A)</f>
        <v>#N/A</v>
      </c>
      <c r="P522" s="64" t="e">
        <f>IF(ISNUMBER(INDEX(Данные!$I$1:$IX$303,Данные!$A184,P$642)),INDEX(Данные!$I$1:$IX$303,Данные!$A184,P$642)-Данные!$F184+IF($F$5="Использовать поправку",AM522,0),#N/A)</f>
        <v>#N/A</v>
      </c>
      <c r="Q522" s="62" t="str">
        <f t="shared" si="857"/>
        <v/>
      </c>
      <c r="R522" s="63" t="e">
        <f>IF(ISNUMBER(INDEX(Данные!$I$1:$IX$303,Данные!$A184,R$642)),INDEX(Данные!$I$1:$IX$303,Данные!$A184,R$642)-Данные!$E184+IF($F$6="Использовать поправку",AL522,0),#N/A)</f>
        <v>#N/A</v>
      </c>
      <c r="S522" s="64" t="e">
        <f>IF(ISNUMBER(INDEX(Данные!$I$1:$IX$303,Данные!$A184,S$642)),INDEX(Данные!$I$1:$IX$303,Данные!$A184,S$642)-Данные!$F184+IF($F$6="Использовать поправку",AM522,0),#N/A)</f>
        <v>#N/A</v>
      </c>
      <c r="T522" s="62" t="str">
        <f t="shared" si="858"/>
        <v/>
      </c>
      <c r="U522" s="63" t="e">
        <f>IF(ISNUMBER(INDEX(Данные!$I$1:$IX$303,Данные!$A184,U$642)),INDEX(Данные!$I$1:$IX$303,Данные!$A184,U$642)-Данные!$E184+IF($F$7="Использовать поправку",AL522,0),#N/A)</f>
        <v>#N/A</v>
      </c>
      <c r="V522" s="64" t="e">
        <f>IF(ISNUMBER(INDEX(Данные!$I$1:$IX$303,Данные!$A184,V$642)),INDEX(Данные!$I$1:$IX$303,Данные!$A184,V$642)-Данные!$F184+IF($F$7="Использовать поправку",AM522,0),#N/A)</f>
        <v>#N/A</v>
      </c>
      <c r="W522" s="62" t="str">
        <f t="shared" si="859"/>
        <v/>
      </c>
      <c r="X522" s="63" t="e">
        <f>IF(ISNUMBER(INDEX(Данные!$I$1:$IX$303,Данные!$A184,X$642)),INDEX(Данные!$I$1:$IX$303,Данные!$A184,X$642)-Данные!$E184+IF($F$8="Использовать поправку",AL522,0),#N/A)</f>
        <v>#N/A</v>
      </c>
      <c r="Y522" s="64" t="e">
        <f>IF(ISNUMBER(INDEX(Данные!$I$1:$IX$303,Данные!$A184,Y$642)),INDEX(Данные!$I$1:$IX$303,Данные!$A184,Y$642)-Данные!$F184+IF($F$8="Использовать поправку",AM522,0),#N/A)</f>
        <v>#N/A</v>
      </c>
      <c r="Z522" s="62" t="str">
        <f t="shared" si="860"/>
        <v/>
      </c>
      <c r="AA522" s="63" t="e">
        <f>IF(ISNUMBER(INDEX(Данные!$I$1:$IX$303,Данные!$A184,AA$642)),INDEX(Данные!$I$1:$IX$303,Данные!$A184,AA$642)-Данные!$E184+IF($F$9="Использовать поправку",AL522,0),#N/A)</f>
        <v>#N/A</v>
      </c>
      <c r="AB522" s="64" t="e">
        <f>IF(ISNUMBER(INDEX(Данные!$I$1:$IX$303,Данные!$A184,AB$642)),INDEX(Данные!$I$1:$IX$303,Данные!$A184,AB$642)-Данные!$F184+IF($F$9="Использовать поправку",AM522,0),#N/A)</f>
        <v>#N/A</v>
      </c>
      <c r="AC522" s="62" t="str">
        <f t="shared" si="861"/>
        <v/>
      </c>
      <c r="AD522" s="63" t="e">
        <f>IF(ISNUMBER(INDEX(Данные!$I$1:$IX$303,Данные!$A184,AD$642)),INDEX(Данные!$I$1:$IX$303,Данные!$A184,AD$642)-Данные!$E184+IF($F$10="Использовать поправку",AL522,0),#N/A)</f>
        <v>#N/A</v>
      </c>
      <c r="AE522" s="64" t="e">
        <f>IF(ISNUMBER(INDEX(Данные!$I$1:$IX$303,Данные!$A184,AE$642)),INDEX(Данные!$I$1:$IX$303,Данные!$A184,AE$642)-Данные!$F184+IF($F$10="Использовать поправку",AM522,0),#N/A)</f>
        <v>#N/A</v>
      </c>
      <c r="AF522" s="62" t="str">
        <f t="shared" si="862"/>
        <v/>
      </c>
      <c r="AG522" s="63" t="e">
        <f>IF(ISNUMBER(INDEX(Данные!$I$1:$IX$303,Данные!$A184,AG$642)),INDEX(Данные!$I$1:$IX$303,Данные!$A184,AG$642)-Данные!$E184+IF($F$11="Использовать поправку",AL522,0),#N/A)</f>
        <v>#N/A</v>
      </c>
      <c r="AH522" s="64" t="e">
        <f>IF(ISNUMBER(INDEX(Данные!$I$1:$IX$303,Данные!$A184,AH$642)),INDEX(Данные!$I$1:$IX$303,Данные!$A184,AH$642)-Данные!$F184+IF($F$11="Использовать поправку",AM522,0),#N/A)</f>
        <v>#N/A</v>
      </c>
      <c r="AI522" s="62" t="str">
        <f t="shared" si="863"/>
        <v/>
      </c>
      <c r="AJ522" s="63" t="e">
        <f>IF(ISNUMBER(INDEX(Данные!$I$1:$IX$303,Данные!$A184,AJ$642)),INDEX(Данные!$I$1:$IX$303,Данные!$A184,AJ$642)-Данные!$E184+IF($F$12="Использовать поправку",AL522,0),#N/A)</f>
        <v>#N/A</v>
      </c>
      <c r="AK522" s="96" t="e">
        <f>IF(ISNUMBER(INDEX(Данные!$I$1:$IX$303,Данные!$A184,AK$642)),INDEX(Данные!$I$1:$IX$303,Данные!$A184,AK$642)-Данные!$F184+IF($F$12="Использовать поправку",AM522,0),#N/A)</f>
        <v>#N/A</v>
      </c>
      <c r="AL522" s="100" t="e">
        <f>INDEX(Данные!$I$1:$IX$303,Данные!$A184,AL$642+4)-INDEX(Данные!$I$1:$IX$303,Данные!$A184,AL$643+4)</f>
        <v>#VALUE!</v>
      </c>
      <c r="AM522" s="101" t="e">
        <f>INDEX(Данные!$I$1:$IX$303,Данные!$A184,AM$642+5)-INDEX(Данные!$I$1:$IX$303,Данные!$A184,AM$643+5)</f>
        <v>#VALUE!</v>
      </c>
      <c r="AO522" s="61">
        <v>90.5</v>
      </c>
      <c r="AP522" s="62" t="str">
        <f t="shared" si="844"/>
        <v/>
      </c>
      <c r="AQ522" s="63" t="e">
        <f>IF(ISNUMBER(INDEX(Данные!$I$1:$IX$303,Данные!$A184,AQ$642)),INDEX(Данные!$I$1:$IX$303,Данные!$A184,AQ$642)-Данные!$G184-AQ$643+IF($F$3="Использовать поправку",BT522,0),#N/A)</f>
        <v>#N/A</v>
      </c>
      <c r="AR522" s="64" t="e">
        <f>IF(ISNUMBER(INDEX(Данные!$I$1:$IX$303,Данные!$A184,AR$642)),INDEX(Данные!$I$1:$IX$303,Данные!$A184,AR$642)-Данные!$H184-AR$643+IF($F$3="Использовать поправку",BU522,0),#N/A)</f>
        <v>#N/A</v>
      </c>
      <c r="AS522" s="62" t="str">
        <f t="shared" si="845"/>
        <v/>
      </c>
      <c r="AT522" s="63" t="e">
        <f>IF(ISNUMBER(INDEX(Данные!$I$1:$IX$303,Данные!$A184,AT$642)),INDEX(Данные!$I$1:$IX$303,Данные!$A184,AT$642)-Данные!$G184-AT$643+IF($F$4="Использовать поправку",BT522,0),#N/A)</f>
        <v>#N/A</v>
      </c>
      <c r="AU522" s="64" t="e">
        <f>IF(ISNUMBER(INDEX(Данные!$I$1:$IX$303,Данные!$A184,AU$642)),INDEX(Данные!$I$1:$IX$303,Данные!$A184,AU$642)-Данные!$H184-AU$643+IF($F$4="Использовать поправку",BU522,0),#N/A)</f>
        <v>#N/A</v>
      </c>
      <c r="AV522" s="62" t="str">
        <f t="shared" si="846"/>
        <v/>
      </c>
      <c r="AW522" s="63" t="e">
        <f>IF(ISNUMBER(INDEX(Данные!$I$1:$IX$303,Данные!$A184,AW$642)),INDEX(Данные!$I$1:$IX$303,Данные!$A184,AW$642)-Данные!$G184-AW$643+IF($F$5="Использовать поправку",BT522,0),#N/A)</f>
        <v>#N/A</v>
      </c>
      <c r="AX522" s="64" t="e">
        <f>IF(ISNUMBER(INDEX(Данные!$I$1:$IX$303,Данные!$A184,AX$642)),INDEX(Данные!$I$1:$IX$303,Данные!$A184,AX$642)-Данные!$H184-AX$643+IF($F$5="Использовать поправку",BU522,0),#N/A)</f>
        <v>#N/A</v>
      </c>
      <c r="AY522" s="62" t="str">
        <f t="shared" si="847"/>
        <v/>
      </c>
      <c r="AZ522" s="63" t="e">
        <f>IF(ISNUMBER(INDEX(Данные!$I$1:$IX$303,Данные!$A184,AZ$642)),INDEX(Данные!$I$1:$IX$303,Данные!$A184,AZ$642)-Данные!$G184-AZ$643+IF($F$6="Использовать поправку",BT522,0),#N/A)</f>
        <v>#N/A</v>
      </c>
      <c r="BA522" s="64" t="e">
        <f>IF(ISNUMBER(INDEX(Данные!$I$1:$IX$303,Данные!$A184,BA$642)),INDEX(Данные!$I$1:$IX$303,Данные!$A184,BA$642)-Данные!$H184-BA$643+IF($F$6="Использовать поправку",BU522,0),#N/A)</f>
        <v>#N/A</v>
      </c>
      <c r="BB522" s="62" t="str">
        <f t="shared" si="848"/>
        <v/>
      </c>
      <c r="BC522" s="63" t="e">
        <f>IF(ISNUMBER(INDEX(Данные!$I$1:$IX$303,Данные!$A184,BC$642)),INDEX(Данные!$I$1:$IX$303,Данные!$A184,BC$642)-Данные!$G184-BC$643+IF($F$7="Использовать поправку",BT522,0),#N/A)</f>
        <v>#N/A</v>
      </c>
      <c r="BD522" s="64" t="e">
        <f>IF(ISNUMBER(INDEX(Данные!$I$1:$IX$303,Данные!$A184,BD$642)),INDEX(Данные!$I$1:$IX$303,Данные!$A184,BD$642)-Данные!$H184-BD$643+IF($F$7="Использовать поправку",BU522,0),#N/A)</f>
        <v>#N/A</v>
      </c>
      <c r="BE522" s="62" t="str">
        <f t="shared" si="849"/>
        <v/>
      </c>
      <c r="BF522" s="63" t="e">
        <f>IF(ISNUMBER(INDEX(Данные!$I$1:$IX$303,Данные!$A184,BF$642)),INDEX(Данные!$I$1:$IX$303,Данные!$A184,BF$642)-Данные!$G184-BF$643+IF($F$8="Использовать поправку",BT522,0),#N/A)</f>
        <v>#N/A</v>
      </c>
      <c r="BG522" s="64" t="e">
        <f>IF(ISNUMBER(INDEX(Данные!$I$1:$IX$303,Данные!$A184,BG$642)),INDEX(Данные!$I$1:$IX$303,Данные!$A184,BG$642)-Данные!$H184-BG$643+IF($F$8="Использовать поправку",BU522,0),#N/A)</f>
        <v>#N/A</v>
      </c>
      <c r="BH522" s="62" t="str">
        <f t="shared" si="850"/>
        <v/>
      </c>
      <c r="BI522" s="63" t="e">
        <f>IF(ISNUMBER(INDEX(Данные!$I$1:$IX$303,Данные!$A184,BI$642)),INDEX(Данные!$I$1:$IX$303,Данные!$A184,BI$642)-Данные!$G184-BI$643+IF($F$9="Использовать поправку",BT522,0),#N/A)</f>
        <v>#N/A</v>
      </c>
      <c r="BJ522" s="64" t="e">
        <f>IF(ISNUMBER(INDEX(Данные!$I$1:$IX$303,Данные!$A184,BJ$642)),INDEX(Данные!$I$1:$IX$303,Данные!$A184,BJ$642)-Данные!$H184-BJ$643+IF($F$9="Использовать поправку",BU522,0),#N/A)</f>
        <v>#N/A</v>
      </c>
      <c r="BK522" s="62" t="str">
        <f t="shared" si="851"/>
        <v/>
      </c>
      <c r="BL522" s="63" t="e">
        <f>IF(ISNUMBER(INDEX(Данные!$I$1:$IX$303,Данные!$A184,BL$642)),INDEX(Данные!$I$1:$IX$303,Данные!$A184,BL$642)-Данные!$G184-BL$643+IF($F$10="Использовать поправку",BT522,0),#N/A)</f>
        <v>#N/A</v>
      </c>
      <c r="BM522" s="64" t="e">
        <f>IF(ISNUMBER(INDEX(Данные!$I$1:$IX$303,Данные!$A184,BM$642)),INDEX(Данные!$I$1:$IX$303,Данные!$A184,BM$642)-Данные!$H184-BM$643+IF($F$10="Использовать поправку",BU522,0),#N/A)</f>
        <v>#N/A</v>
      </c>
      <c r="BN522" s="62" t="str">
        <f t="shared" si="852"/>
        <v/>
      </c>
      <c r="BO522" s="63" t="e">
        <f>IF(ISNUMBER(INDEX(Данные!$I$1:$IX$303,Данные!$A184,BO$642)),INDEX(Данные!$I$1:$IX$303,Данные!$A184,BO$642)-Данные!$G184-BO$643+IF($F$11="Использовать поправку",BT522,0),#N/A)</f>
        <v>#N/A</v>
      </c>
      <c r="BP522" s="64" t="e">
        <f>IF(ISNUMBER(INDEX(Данные!$I$1:$IX$303,Данные!$A184,BP$642)),INDEX(Данные!$I$1:$IX$303,Данные!$A184,BP$642)-Данные!$H184-BP$643+IF($F$11="Использовать поправку",BU522,0),#N/A)</f>
        <v>#N/A</v>
      </c>
      <c r="BQ522" s="62" t="str">
        <f t="shared" si="853"/>
        <v/>
      </c>
      <c r="BR522" s="63" t="e">
        <f>IF(ISNUMBER(INDEX(Данные!$I$1:$IX$303,Данные!$A184,BR$642)),INDEX(Данные!$I$1:$IX$303,Данные!$A184,BR$642)-Данные!$G184-BR$643+IF($F$12="Использовать поправку",BT522,0),#N/A)</f>
        <v>#N/A</v>
      </c>
      <c r="BS522" s="64" t="e">
        <f>IF(ISNUMBER(INDEX(Данные!$I$1:$IX$303,Данные!$A184,BS$642)),INDEX(Данные!$I$1:$IX$303,Данные!$A184,BS$642)-Данные!$H184-BS$643+IF($F$12="Использовать поправку",BU522,0),#N/A)</f>
        <v>#N/A</v>
      </c>
      <c r="BT522" s="100" t="e">
        <f>INDEX(Данные!$I$1:$IX$303,Данные!$A184,BT$642+8)-INDEX(Данные!$I$1:$IX$303,Данные!$A184,BT$643+8)</f>
        <v>#VALUE!</v>
      </c>
      <c r="BU522" s="101" t="e">
        <f>INDEX(Данные!$I$1:$IX$303,Данные!$A184,BU$642+9)-INDEX(Данные!$I$1:$IX$303,Данные!$A184,BU$643+9)</f>
        <v>#VALUE!</v>
      </c>
    </row>
    <row r="523" spans="7:73" s="88" customFormat="1" x14ac:dyDescent="0.25">
      <c r="G523" s="61">
        <v>91</v>
      </c>
      <c r="H523" s="62" t="str">
        <f t="shared" si="854"/>
        <v/>
      </c>
      <c r="I523" s="63" t="e">
        <f>IF(ISNUMBER(INDEX(Данные!$I$1:$IX$303,Данные!$A185,I$642)),INDEX(Данные!$I$1:$IX$303,Данные!$A185,I$642)-Данные!$E185+IF($F$3="Использовать поправку",AL523,0),#N/A)</f>
        <v>#N/A</v>
      </c>
      <c r="J523" s="64" t="e">
        <f>IF(ISNUMBER(INDEX(Данные!$I$1:$IX$303,Данные!$A185,J$642)),INDEX(Данные!$I$1:$IX$303,Данные!$A185,J$642)-Данные!$F185+IF($F$3="Использовать поправку",AM523,0),#N/A)</f>
        <v>#N/A</v>
      </c>
      <c r="K523" s="62" t="str">
        <f t="shared" si="855"/>
        <v/>
      </c>
      <c r="L523" s="63" t="e">
        <f>IF(ISNUMBER(INDEX(Данные!$I$1:$IX$303,Данные!$A185,L$642)),INDEX(Данные!$I$1:$IX$303,Данные!$A185,L$642)-Данные!$E185+IF($F$4="Использовать поправку",AL523,0),#N/A)</f>
        <v>#N/A</v>
      </c>
      <c r="M523" s="64" t="e">
        <f>IF(ISNUMBER(INDEX(Данные!$I$1:$IX$303,Данные!$A185,M$642)),INDEX(Данные!$I$1:$IX$303,Данные!$A185,M$642)-Данные!$F185+IF($F$4="Использовать поправку",AM523,0),#N/A)</f>
        <v>#N/A</v>
      </c>
      <c r="N523" s="62" t="str">
        <f t="shared" si="856"/>
        <v/>
      </c>
      <c r="O523" s="63" t="e">
        <f>IF(ISNUMBER(INDEX(Данные!$I$1:$IX$303,Данные!$A185,O$642)),INDEX(Данные!$I$1:$IX$303,Данные!$A185,O$642)-Данные!$E185+IF($F$5="Использовать поправку",AL523,0),#N/A)</f>
        <v>#N/A</v>
      </c>
      <c r="P523" s="64" t="e">
        <f>IF(ISNUMBER(INDEX(Данные!$I$1:$IX$303,Данные!$A185,P$642)),INDEX(Данные!$I$1:$IX$303,Данные!$A185,P$642)-Данные!$F185+IF($F$5="Использовать поправку",AM523,0),#N/A)</f>
        <v>#N/A</v>
      </c>
      <c r="Q523" s="62" t="str">
        <f t="shared" si="857"/>
        <v/>
      </c>
      <c r="R523" s="63" t="e">
        <f>IF(ISNUMBER(INDEX(Данные!$I$1:$IX$303,Данные!$A185,R$642)),INDEX(Данные!$I$1:$IX$303,Данные!$A185,R$642)-Данные!$E185+IF($F$6="Использовать поправку",AL523,0),#N/A)</f>
        <v>#N/A</v>
      </c>
      <c r="S523" s="64" t="e">
        <f>IF(ISNUMBER(INDEX(Данные!$I$1:$IX$303,Данные!$A185,S$642)),INDEX(Данные!$I$1:$IX$303,Данные!$A185,S$642)-Данные!$F185+IF($F$6="Использовать поправку",AM523,0),#N/A)</f>
        <v>#N/A</v>
      </c>
      <c r="T523" s="62" t="str">
        <f t="shared" si="858"/>
        <v/>
      </c>
      <c r="U523" s="63" t="e">
        <f>IF(ISNUMBER(INDEX(Данные!$I$1:$IX$303,Данные!$A185,U$642)),INDEX(Данные!$I$1:$IX$303,Данные!$A185,U$642)-Данные!$E185+IF($F$7="Использовать поправку",AL523,0),#N/A)</f>
        <v>#N/A</v>
      </c>
      <c r="V523" s="64" t="e">
        <f>IF(ISNUMBER(INDEX(Данные!$I$1:$IX$303,Данные!$A185,V$642)),INDEX(Данные!$I$1:$IX$303,Данные!$A185,V$642)-Данные!$F185+IF($F$7="Использовать поправку",AM523,0),#N/A)</f>
        <v>#N/A</v>
      </c>
      <c r="W523" s="62" t="str">
        <f t="shared" si="859"/>
        <v/>
      </c>
      <c r="X523" s="63" t="e">
        <f>IF(ISNUMBER(INDEX(Данные!$I$1:$IX$303,Данные!$A185,X$642)),INDEX(Данные!$I$1:$IX$303,Данные!$A185,X$642)-Данные!$E185+IF($F$8="Использовать поправку",AL523,0),#N/A)</f>
        <v>#N/A</v>
      </c>
      <c r="Y523" s="64" t="e">
        <f>IF(ISNUMBER(INDEX(Данные!$I$1:$IX$303,Данные!$A185,Y$642)),INDEX(Данные!$I$1:$IX$303,Данные!$A185,Y$642)-Данные!$F185+IF($F$8="Использовать поправку",AM523,0),#N/A)</f>
        <v>#N/A</v>
      </c>
      <c r="Z523" s="62" t="str">
        <f t="shared" si="860"/>
        <v/>
      </c>
      <c r="AA523" s="63" t="e">
        <f>IF(ISNUMBER(INDEX(Данные!$I$1:$IX$303,Данные!$A185,AA$642)),INDEX(Данные!$I$1:$IX$303,Данные!$A185,AA$642)-Данные!$E185+IF($F$9="Использовать поправку",AL523,0),#N/A)</f>
        <v>#N/A</v>
      </c>
      <c r="AB523" s="64" t="e">
        <f>IF(ISNUMBER(INDEX(Данные!$I$1:$IX$303,Данные!$A185,AB$642)),INDEX(Данные!$I$1:$IX$303,Данные!$A185,AB$642)-Данные!$F185+IF($F$9="Использовать поправку",AM523,0),#N/A)</f>
        <v>#N/A</v>
      </c>
      <c r="AC523" s="62" t="str">
        <f t="shared" si="861"/>
        <v/>
      </c>
      <c r="AD523" s="63" t="e">
        <f>IF(ISNUMBER(INDEX(Данные!$I$1:$IX$303,Данные!$A185,AD$642)),INDEX(Данные!$I$1:$IX$303,Данные!$A185,AD$642)-Данные!$E185+IF($F$10="Использовать поправку",AL523,0),#N/A)</f>
        <v>#N/A</v>
      </c>
      <c r="AE523" s="64" t="e">
        <f>IF(ISNUMBER(INDEX(Данные!$I$1:$IX$303,Данные!$A185,AE$642)),INDEX(Данные!$I$1:$IX$303,Данные!$A185,AE$642)-Данные!$F185+IF($F$10="Использовать поправку",AM523,0),#N/A)</f>
        <v>#N/A</v>
      </c>
      <c r="AF523" s="62" t="str">
        <f t="shared" si="862"/>
        <v/>
      </c>
      <c r="AG523" s="63" t="e">
        <f>IF(ISNUMBER(INDEX(Данные!$I$1:$IX$303,Данные!$A185,AG$642)),INDEX(Данные!$I$1:$IX$303,Данные!$A185,AG$642)-Данные!$E185+IF($F$11="Использовать поправку",AL523,0),#N/A)</f>
        <v>#N/A</v>
      </c>
      <c r="AH523" s="64" t="e">
        <f>IF(ISNUMBER(INDEX(Данные!$I$1:$IX$303,Данные!$A185,AH$642)),INDEX(Данные!$I$1:$IX$303,Данные!$A185,AH$642)-Данные!$F185+IF($F$11="Использовать поправку",AM523,0),#N/A)</f>
        <v>#N/A</v>
      </c>
      <c r="AI523" s="62" t="str">
        <f t="shared" si="863"/>
        <v/>
      </c>
      <c r="AJ523" s="63" t="e">
        <f>IF(ISNUMBER(INDEX(Данные!$I$1:$IX$303,Данные!$A185,AJ$642)),INDEX(Данные!$I$1:$IX$303,Данные!$A185,AJ$642)-Данные!$E185+IF($F$12="Использовать поправку",AL523,0),#N/A)</f>
        <v>#N/A</v>
      </c>
      <c r="AK523" s="96" t="e">
        <f>IF(ISNUMBER(INDEX(Данные!$I$1:$IX$303,Данные!$A185,AK$642)),INDEX(Данные!$I$1:$IX$303,Данные!$A185,AK$642)-Данные!$F185+IF($F$12="Использовать поправку",AM523,0),#N/A)</f>
        <v>#N/A</v>
      </c>
      <c r="AL523" s="100" t="e">
        <f>INDEX(Данные!$I$1:$IX$303,Данные!$A185,AL$642+4)-INDEX(Данные!$I$1:$IX$303,Данные!$A185,AL$643+4)</f>
        <v>#VALUE!</v>
      </c>
      <c r="AM523" s="101" t="e">
        <f>INDEX(Данные!$I$1:$IX$303,Данные!$A185,AM$642+5)-INDEX(Данные!$I$1:$IX$303,Данные!$A185,AM$643+5)</f>
        <v>#VALUE!</v>
      </c>
      <c r="AO523" s="61">
        <v>91</v>
      </c>
      <c r="AP523" s="62" t="str">
        <f t="shared" si="844"/>
        <v/>
      </c>
      <c r="AQ523" s="63" t="e">
        <f>IF(ISNUMBER(INDEX(Данные!$I$1:$IX$303,Данные!$A185,AQ$642)),INDEX(Данные!$I$1:$IX$303,Данные!$A185,AQ$642)-Данные!$G185-AQ$643+IF($F$3="Использовать поправку",BT523,0),#N/A)</f>
        <v>#N/A</v>
      </c>
      <c r="AR523" s="64" t="e">
        <f>IF(ISNUMBER(INDEX(Данные!$I$1:$IX$303,Данные!$A185,AR$642)),INDEX(Данные!$I$1:$IX$303,Данные!$A185,AR$642)-Данные!$H185-AR$643+IF($F$3="Использовать поправку",BU523,0),#N/A)</f>
        <v>#N/A</v>
      </c>
      <c r="AS523" s="62" t="str">
        <f t="shared" si="845"/>
        <v/>
      </c>
      <c r="AT523" s="63" t="e">
        <f>IF(ISNUMBER(INDEX(Данные!$I$1:$IX$303,Данные!$A185,AT$642)),INDEX(Данные!$I$1:$IX$303,Данные!$A185,AT$642)-Данные!$G185-AT$643+IF($F$4="Использовать поправку",BT523,0),#N/A)</f>
        <v>#N/A</v>
      </c>
      <c r="AU523" s="64" t="e">
        <f>IF(ISNUMBER(INDEX(Данные!$I$1:$IX$303,Данные!$A185,AU$642)),INDEX(Данные!$I$1:$IX$303,Данные!$A185,AU$642)-Данные!$H185-AU$643+IF($F$4="Использовать поправку",BU523,0),#N/A)</f>
        <v>#N/A</v>
      </c>
      <c r="AV523" s="62" t="str">
        <f t="shared" si="846"/>
        <v/>
      </c>
      <c r="AW523" s="63" t="e">
        <f>IF(ISNUMBER(INDEX(Данные!$I$1:$IX$303,Данные!$A185,AW$642)),INDEX(Данные!$I$1:$IX$303,Данные!$A185,AW$642)-Данные!$G185-AW$643+IF($F$5="Использовать поправку",BT523,0),#N/A)</f>
        <v>#N/A</v>
      </c>
      <c r="AX523" s="64" t="e">
        <f>IF(ISNUMBER(INDEX(Данные!$I$1:$IX$303,Данные!$A185,AX$642)),INDEX(Данные!$I$1:$IX$303,Данные!$A185,AX$642)-Данные!$H185-AX$643+IF($F$5="Использовать поправку",BU523,0),#N/A)</f>
        <v>#N/A</v>
      </c>
      <c r="AY523" s="62" t="str">
        <f t="shared" si="847"/>
        <v/>
      </c>
      <c r="AZ523" s="63" t="e">
        <f>IF(ISNUMBER(INDEX(Данные!$I$1:$IX$303,Данные!$A185,AZ$642)),INDEX(Данные!$I$1:$IX$303,Данные!$A185,AZ$642)-Данные!$G185-AZ$643+IF($F$6="Использовать поправку",BT523,0),#N/A)</f>
        <v>#N/A</v>
      </c>
      <c r="BA523" s="64" t="e">
        <f>IF(ISNUMBER(INDEX(Данные!$I$1:$IX$303,Данные!$A185,BA$642)),INDEX(Данные!$I$1:$IX$303,Данные!$A185,BA$642)-Данные!$H185-BA$643+IF($F$6="Использовать поправку",BU523,0),#N/A)</f>
        <v>#N/A</v>
      </c>
      <c r="BB523" s="62" t="str">
        <f t="shared" si="848"/>
        <v/>
      </c>
      <c r="BC523" s="63" t="e">
        <f>IF(ISNUMBER(INDEX(Данные!$I$1:$IX$303,Данные!$A185,BC$642)),INDEX(Данные!$I$1:$IX$303,Данные!$A185,BC$642)-Данные!$G185-BC$643+IF($F$7="Использовать поправку",BT523,0),#N/A)</f>
        <v>#N/A</v>
      </c>
      <c r="BD523" s="64" t="e">
        <f>IF(ISNUMBER(INDEX(Данные!$I$1:$IX$303,Данные!$A185,BD$642)),INDEX(Данные!$I$1:$IX$303,Данные!$A185,BD$642)-Данные!$H185-BD$643+IF($F$7="Использовать поправку",BU523,0),#N/A)</f>
        <v>#N/A</v>
      </c>
      <c r="BE523" s="62" t="str">
        <f t="shared" si="849"/>
        <v/>
      </c>
      <c r="BF523" s="63" t="e">
        <f>IF(ISNUMBER(INDEX(Данные!$I$1:$IX$303,Данные!$A185,BF$642)),INDEX(Данные!$I$1:$IX$303,Данные!$A185,BF$642)-Данные!$G185-BF$643+IF($F$8="Использовать поправку",BT523,0),#N/A)</f>
        <v>#N/A</v>
      </c>
      <c r="BG523" s="64" t="e">
        <f>IF(ISNUMBER(INDEX(Данные!$I$1:$IX$303,Данные!$A185,BG$642)),INDEX(Данные!$I$1:$IX$303,Данные!$A185,BG$642)-Данные!$H185-BG$643+IF($F$8="Использовать поправку",BU523,0),#N/A)</f>
        <v>#N/A</v>
      </c>
      <c r="BH523" s="62" t="str">
        <f t="shared" si="850"/>
        <v/>
      </c>
      <c r="BI523" s="63" t="e">
        <f>IF(ISNUMBER(INDEX(Данные!$I$1:$IX$303,Данные!$A185,BI$642)),INDEX(Данные!$I$1:$IX$303,Данные!$A185,BI$642)-Данные!$G185-BI$643+IF($F$9="Использовать поправку",BT523,0),#N/A)</f>
        <v>#N/A</v>
      </c>
      <c r="BJ523" s="64" t="e">
        <f>IF(ISNUMBER(INDEX(Данные!$I$1:$IX$303,Данные!$A185,BJ$642)),INDEX(Данные!$I$1:$IX$303,Данные!$A185,BJ$642)-Данные!$H185-BJ$643+IF($F$9="Использовать поправку",BU523,0),#N/A)</f>
        <v>#N/A</v>
      </c>
      <c r="BK523" s="62" t="str">
        <f t="shared" si="851"/>
        <v/>
      </c>
      <c r="BL523" s="63" t="e">
        <f>IF(ISNUMBER(INDEX(Данные!$I$1:$IX$303,Данные!$A185,BL$642)),INDEX(Данные!$I$1:$IX$303,Данные!$A185,BL$642)-Данные!$G185-BL$643+IF($F$10="Использовать поправку",BT523,0),#N/A)</f>
        <v>#N/A</v>
      </c>
      <c r="BM523" s="64" t="e">
        <f>IF(ISNUMBER(INDEX(Данные!$I$1:$IX$303,Данные!$A185,BM$642)),INDEX(Данные!$I$1:$IX$303,Данные!$A185,BM$642)-Данные!$H185-BM$643+IF($F$10="Использовать поправку",BU523,0),#N/A)</f>
        <v>#N/A</v>
      </c>
      <c r="BN523" s="62" t="str">
        <f t="shared" si="852"/>
        <v/>
      </c>
      <c r="BO523" s="63" t="e">
        <f>IF(ISNUMBER(INDEX(Данные!$I$1:$IX$303,Данные!$A185,BO$642)),INDEX(Данные!$I$1:$IX$303,Данные!$A185,BO$642)-Данные!$G185-BO$643+IF($F$11="Использовать поправку",BT523,0),#N/A)</f>
        <v>#N/A</v>
      </c>
      <c r="BP523" s="64" t="e">
        <f>IF(ISNUMBER(INDEX(Данные!$I$1:$IX$303,Данные!$A185,BP$642)),INDEX(Данные!$I$1:$IX$303,Данные!$A185,BP$642)-Данные!$H185-BP$643+IF($F$11="Использовать поправку",BU523,0),#N/A)</f>
        <v>#N/A</v>
      </c>
      <c r="BQ523" s="62" t="str">
        <f t="shared" si="853"/>
        <v/>
      </c>
      <c r="BR523" s="63" t="e">
        <f>IF(ISNUMBER(INDEX(Данные!$I$1:$IX$303,Данные!$A185,BR$642)),INDEX(Данные!$I$1:$IX$303,Данные!$A185,BR$642)-Данные!$G185-BR$643+IF($F$12="Использовать поправку",BT523,0),#N/A)</f>
        <v>#N/A</v>
      </c>
      <c r="BS523" s="64" t="e">
        <f>IF(ISNUMBER(INDEX(Данные!$I$1:$IX$303,Данные!$A185,BS$642)),INDEX(Данные!$I$1:$IX$303,Данные!$A185,BS$642)-Данные!$H185-BS$643+IF($F$12="Использовать поправку",BU523,0),#N/A)</f>
        <v>#N/A</v>
      </c>
      <c r="BT523" s="100" t="e">
        <f>INDEX(Данные!$I$1:$IX$303,Данные!$A185,BT$642+8)-INDEX(Данные!$I$1:$IX$303,Данные!$A185,BT$643+8)</f>
        <v>#VALUE!</v>
      </c>
      <c r="BU523" s="101" t="e">
        <f>INDEX(Данные!$I$1:$IX$303,Данные!$A185,BU$642+9)-INDEX(Данные!$I$1:$IX$303,Данные!$A185,BU$643+9)</f>
        <v>#VALUE!</v>
      </c>
    </row>
    <row r="524" spans="7:73" s="88" customFormat="1" x14ac:dyDescent="0.25">
      <c r="G524" s="61">
        <v>91.5</v>
      </c>
      <c r="H524" s="62" t="str">
        <f t="shared" si="854"/>
        <v/>
      </c>
      <c r="I524" s="63" t="e">
        <f>IF(ISNUMBER(INDEX(Данные!$I$1:$IX$303,Данные!$A186,I$642)),INDEX(Данные!$I$1:$IX$303,Данные!$A186,I$642)-Данные!$E186+IF($F$3="Использовать поправку",AL524,0),#N/A)</f>
        <v>#N/A</v>
      </c>
      <c r="J524" s="64" t="e">
        <f>IF(ISNUMBER(INDEX(Данные!$I$1:$IX$303,Данные!$A186,J$642)),INDEX(Данные!$I$1:$IX$303,Данные!$A186,J$642)-Данные!$F186+IF($F$3="Использовать поправку",AM524,0),#N/A)</f>
        <v>#N/A</v>
      </c>
      <c r="K524" s="62" t="str">
        <f t="shared" si="855"/>
        <v/>
      </c>
      <c r="L524" s="63" t="e">
        <f>IF(ISNUMBER(INDEX(Данные!$I$1:$IX$303,Данные!$A186,L$642)),INDEX(Данные!$I$1:$IX$303,Данные!$A186,L$642)-Данные!$E186+IF($F$4="Использовать поправку",AL524,0),#N/A)</f>
        <v>#N/A</v>
      </c>
      <c r="M524" s="64" t="e">
        <f>IF(ISNUMBER(INDEX(Данные!$I$1:$IX$303,Данные!$A186,M$642)),INDEX(Данные!$I$1:$IX$303,Данные!$A186,M$642)-Данные!$F186+IF($F$4="Использовать поправку",AM524,0),#N/A)</f>
        <v>#N/A</v>
      </c>
      <c r="N524" s="62" t="str">
        <f t="shared" si="856"/>
        <v/>
      </c>
      <c r="O524" s="63" t="e">
        <f>IF(ISNUMBER(INDEX(Данные!$I$1:$IX$303,Данные!$A186,O$642)),INDEX(Данные!$I$1:$IX$303,Данные!$A186,O$642)-Данные!$E186+IF($F$5="Использовать поправку",AL524,0),#N/A)</f>
        <v>#N/A</v>
      </c>
      <c r="P524" s="64" t="e">
        <f>IF(ISNUMBER(INDEX(Данные!$I$1:$IX$303,Данные!$A186,P$642)),INDEX(Данные!$I$1:$IX$303,Данные!$A186,P$642)-Данные!$F186+IF($F$5="Использовать поправку",AM524,0),#N/A)</f>
        <v>#N/A</v>
      </c>
      <c r="Q524" s="62" t="str">
        <f t="shared" si="857"/>
        <v/>
      </c>
      <c r="R524" s="63" t="e">
        <f>IF(ISNUMBER(INDEX(Данные!$I$1:$IX$303,Данные!$A186,R$642)),INDEX(Данные!$I$1:$IX$303,Данные!$A186,R$642)-Данные!$E186+IF($F$6="Использовать поправку",AL524,0),#N/A)</f>
        <v>#N/A</v>
      </c>
      <c r="S524" s="64" t="e">
        <f>IF(ISNUMBER(INDEX(Данные!$I$1:$IX$303,Данные!$A186,S$642)),INDEX(Данные!$I$1:$IX$303,Данные!$A186,S$642)-Данные!$F186+IF($F$6="Использовать поправку",AM524,0),#N/A)</f>
        <v>#N/A</v>
      </c>
      <c r="T524" s="62" t="str">
        <f t="shared" si="858"/>
        <v/>
      </c>
      <c r="U524" s="63" t="e">
        <f>IF(ISNUMBER(INDEX(Данные!$I$1:$IX$303,Данные!$A186,U$642)),INDEX(Данные!$I$1:$IX$303,Данные!$A186,U$642)-Данные!$E186+IF($F$7="Использовать поправку",AL524,0),#N/A)</f>
        <v>#N/A</v>
      </c>
      <c r="V524" s="64" t="e">
        <f>IF(ISNUMBER(INDEX(Данные!$I$1:$IX$303,Данные!$A186,V$642)),INDEX(Данные!$I$1:$IX$303,Данные!$A186,V$642)-Данные!$F186+IF($F$7="Использовать поправку",AM524,0),#N/A)</f>
        <v>#N/A</v>
      </c>
      <c r="W524" s="62" t="str">
        <f t="shared" si="859"/>
        <v/>
      </c>
      <c r="X524" s="63" t="e">
        <f>IF(ISNUMBER(INDEX(Данные!$I$1:$IX$303,Данные!$A186,X$642)),INDEX(Данные!$I$1:$IX$303,Данные!$A186,X$642)-Данные!$E186+IF($F$8="Использовать поправку",AL524,0),#N/A)</f>
        <v>#N/A</v>
      </c>
      <c r="Y524" s="64" t="e">
        <f>IF(ISNUMBER(INDEX(Данные!$I$1:$IX$303,Данные!$A186,Y$642)),INDEX(Данные!$I$1:$IX$303,Данные!$A186,Y$642)-Данные!$F186+IF($F$8="Использовать поправку",AM524,0),#N/A)</f>
        <v>#N/A</v>
      </c>
      <c r="Z524" s="62" t="str">
        <f t="shared" si="860"/>
        <v/>
      </c>
      <c r="AA524" s="63" t="e">
        <f>IF(ISNUMBER(INDEX(Данные!$I$1:$IX$303,Данные!$A186,AA$642)),INDEX(Данные!$I$1:$IX$303,Данные!$A186,AA$642)-Данные!$E186+IF($F$9="Использовать поправку",AL524,0),#N/A)</f>
        <v>#N/A</v>
      </c>
      <c r="AB524" s="64" t="e">
        <f>IF(ISNUMBER(INDEX(Данные!$I$1:$IX$303,Данные!$A186,AB$642)),INDEX(Данные!$I$1:$IX$303,Данные!$A186,AB$642)-Данные!$F186+IF($F$9="Использовать поправку",AM524,0),#N/A)</f>
        <v>#N/A</v>
      </c>
      <c r="AC524" s="62" t="str">
        <f t="shared" si="861"/>
        <v/>
      </c>
      <c r="AD524" s="63" t="e">
        <f>IF(ISNUMBER(INDEX(Данные!$I$1:$IX$303,Данные!$A186,AD$642)),INDEX(Данные!$I$1:$IX$303,Данные!$A186,AD$642)-Данные!$E186+IF($F$10="Использовать поправку",AL524,0),#N/A)</f>
        <v>#N/A</v>
      </c>
      <c r="AE524" s="64" t="e">
        <f>IF(ISNUMBER(INDEX(Данные!$I$1:$IX$303,Данные!$A186,AE$642)),INDEX(Данные!$I$1:$IX$303,Данные!$A186,AE$642)-Данные!$F186+IF($F$10="Использовать поправку",AM524,0),#N/A)</f>
        <v>#N/A</v>
      </c>
      <c r="AF524" s="62" t="str">
        <f t="shared" si="862"/>
        <v/>
      </c>
      <c r="AG524" s="63" t="e">
        <f>IF(ISNUMBER(INDEX(Данные!$I$1:$IX$303,Данные!$A186,AG$642)),INDEX(Данные!$I$1:$IX$303,Данные!$A186,AG$642)-Данные!$E186+IF($F$11="Использовать поправку",AL524,0),#N/A)</f>
        <v>#N/A</v>
      </c>
      <c r="AH524" s="64" t="e">
        <f>IF(ISNUMBER(INDEX(Данные!$I$1:$IX$303,Данные!$A186,AH$642)),INDEX(Данные!$I$1:$IX$303,Данные!$A186,AH$642)-Данные!$F186+IF($F$11="Использовать поправку",AM524,0),#N/A)</f>
        <v>#N/A</v>
      </c>
      <c r="AI524" s="62" t="str">
        <f t="shared" si="863"/>
        <v/>
      </c>
      <c r="AJ524" s="63" t="e">
        <f>IF(ISNUMBER(INDEX(Данные!$I$1:$IX$303,Данные!$A186,AJ$642)),INDEX(Данные!$I$1:$IX$303,Данные!$A186,AJ$642)-Данные!$E186+IF($F$12="Использовать поправку",AL524,0),#N/A)</f>
        <v>#N/A</v>
      </c>
      <c r="AK524" s="96" t="e">
        <f>IF(ISNUMBER(INDEX(Данные!$I$1:$IX$303,Данные!$A186,AK$642)),INDEX(Данные!$I$1:$IX$303,Данные!$A186,AK$642)-Данные!$F186+IF($F$12="Использовать поправку",AM524,0),#N/A)</f>
        <v>#N/A</v>
      </c>
      <c r="AL524" s="100" t="e">
        <f>INDEX(Данные!$I$1:$IX$303,Данные!$A186,AL$642+4)-INDEX(Данные!$I$1:$IX$303,Данные!$A186,AL$643+4)</f>
        <v>#VALUE!</v>
      </c>
      <c r="AM524" s="101" t="e">
        <f>INDEX(Данные!$I$1:$IX$303,Данные!$A186,AM$642+5)-INDEX(Данные!$I$1:$IX$303,Данные!$A186,AM$643+5)</f>
        <v>#VALUE!</v>
      </c>
      <c r="AO524" s="61">
        <v>91.5</v>
      </c>
      <c r="AP524" s="62" t="str">
        <f t="shared" si="844"/>
        <v/>
      </c>
      <c r="AQ524" s="63" t="e">
        <f>IF(ISNUMBER(INDEX(Данные!$I$1:$IX$303,Данные!$A186,AQ$642)),INDEX(Данные!$I$1:$IX$303,Данные!$A186,AQ$642)-Данные!$G186-AQ$643+IF($F$3="Использовать поправку",BT524,0),#N/A)</f>
        <v>#N/A</v>
      </c>
      <c r="AR524" s="64" t="e">
        <f>IF(ISNUMBER(INDEX(Данные!$I$1:$IX$303,Данные!$A186,AR$642)),INDEX(Данные!$I$1:$IX$303,Данные!$A186,AR$642)-Данные!$H186-AR$643+IF($F$3="Использовать поправку",BU524,0),#N/A)</f>
        <v>#N/A</v>
      </c>
      <c r="AS524" s="62" t="str">
        <f t="shared" si="845"/>
        <v/>
      </c>
      <c r="AT524" s="63" t="e">
        <f>IF(ISNUMBER(INDEX(Данные!$I$1:$IX$303,Данные!$A186,AT$642)),INDEX(Данные!$I$1:$IX$303,Данные!$A186,AT$642)-Данные!$G186-AT$643+IF($F$4="Использовать поправку",BT524,0),#N/A)</f>
        <v>#N/A</v>
      </c>
      <c r="AU524" s="64" t="e">
        <f>IF(ISNUMBER(INDEX(Данные!$I$1:$IX$303,Данные!$A186,AU$642)),INDEX(Данные!$I$1:$IX$303,Данные!$A186,AU$642)-Данные!$H186-AU$643+IF($F$4="Использовать поправку",BU524,0),#N/A)</f>
        <v>#N/A</v>
      </c>
      <c r="AV524" s="62" t="str">
        <f t="shared" si="846"/>
        <v/>
      </c>
      <c r="AW524" s="63" t="e">
        <f>IF(ISNUMBER(INDEX(Данные!$I$1:$IX$303,Данные!$A186,AW$642)),INDEX(Данные!$I$1:$IX$303,Данные!$A186,AW$642)-Данные!$G186-AW$643+IF($F$5="Использовать поправку",BT524,0),#N/A)</f>
        <v>#N/A</v>
      </c>
      <c r="AX524" s="64" t="e">
        <f>IF(ISNUMBER(INDEX(Данные!$I$1:$IX$303,Данные!$A186,AX$642)),INDEX(Данные!$I$1:$IX$303,Данные!$A186,AX$642)-Данные!$H186-AX$643+IF($F$5="Использовать поправку",BU524,0),#N/A)</f>
        <v>#N/A</v>
      </c>
      <c r="AY524" s="62" t="str">
        <f t="shared" si="847"/>
        <v/>
      </c>
      <c r="AZ524" s="63" t="e">
        <f>IF(ISNUMBER(INDEX(Данные!$I$1:$IX$303,Данные!$A186,AZ$642)),INDEX(Данные!$I$1:$IX$303,Данные!$A186,AZ$642)-Данные!$G186-AZ$643+IF($F$6="Использовать поправку",BT524,0),#N/A)</f>
        <v>#N/A</v>
      </c>
      <c r="BA524" s="64" t="e">
        <f>IF(ISNUMBER(INDEX(Данные!$I$1:$IX$303,Данные!$A186,BA$642)),INDEX(Данные!$I$1:$IX$303,Данные!$A186,BA$642)-Данные!$H186-BA$643+IF($F$6="Использовать поправку",BU524,0),#N/A)</f>
        <v>#N/A</v>
      </c>
      <c r="BB524" s="62" t="str">
        <f t="shared" si="848"/>
        <v/>
      </c>
      <c r="BC524" s="63" t="e">
        <f>IF(ISNUMBER(INDEX(Данные!$I$1:$IX$303,Данные!$A186,BC$642)),INDEX(Данные!$I$1:$IX$303,Данные!$A186,BC$642)-Данные!$G186-BC$643+IF($F$7="Использовать поправку",BT524,0),#N/A)</f>
        <v>#N/A</v>
      </c>
      <c r="BD524" s="64" t="e">
        <f>IF(ISNUMBER(INDEX(Данные!$I$1:$IX$303,Данные!$A186,BD$642)),INDEX(Данные!$I$1:$IX$303,Данные!$A186,BD$642)-Данные!$H186-BD$643+IF($F$7="Использовать поправку",BU524,0),#N/A)</f>
        <v>#N/A</v>
      </c>
      <c r="BE524" s="62" t="str">
        <f t="shared" si="849"/>
        <v/>
      </c>
      <c r="BF524" s="63" t="e">
        <f>IF(ISNUMBER(INDEX(Данные!$I$1:$IX$303,Данные!$A186,BF$642)),INDEX(Данные!$I$1:$IX$303,Данные!$A186,BF$642)-Данные!$G186-BF$643+IF($F$8="Использовать поправку",BT524,0),#N/A)</f>
        <v>#N/A</v>
      </c>
      <c r="BG524" s="64" t="e">
        <f>IF(ISNUMBER(INDEX(Данные!$I$1:$IX$303,Данные!$A186,BG$642)),INDEX(Данные!$I$1:$IX$303,Данные!$A186,BG$642)-Данные!$H186-BG$643+IF($F$8="Использовать поправку",BU524,0),#N/A)</f>
        <v>#N/A</v>
      </c>
      <c r="BH524" s="62" t="str">
        <f t="shared" si="850"/>
        <v/>
      </c>
      <c r="BI524" s="63" t="e">
        <f>IF(ISNUMBER(INDEX(Данные!$I$1:$IX$303,Данные!$A186,BI$642)),INDEX(Данные!$I$1:$IX$303,Данные!$A186,BI$642)-Данные!$G186-BI$643+IF($F$9="Использовать поправку",BT524,0),#N/A)</f>
        <v>#N/A</v>
      </c>
      <c r="BJ524" s="64" t="e">
        <f>IF(ISNUMBER(INDEX(Данные!$I$1:$IX$303,Данные!$A186,BJ$642)),INDEX(Данные!$I$1:$IX$303,Данные!$A186,BJ$642)-Данные!$H186-BJ$643+IF($F$9="Использовать поправку",BU524,0),#N/A)</f>
        <v>#N/A</v>
      </c>
      <c r="BK524" s="62" t="str">
        <f t="shared" si="851"/>
        <v/>
      </c>
      <c r="BL524" s="63" t="e">
        <f>IF(ISNUMBER(INDEX(Данные!$I$1:$IX$303,Данные!$A186,BL$642)),INDEX(Данные!$I$1:$IX$303,Данные!$A186,BL$642)-Данные!$G186-BL$643+IF($F$10="Использовать поправку",BT524,0),#N/A)</f>
        <v>#N/A</v>
      </c>
      <c r="BM524" s="64" t="e">
        <f>IF(ISNUMBER(INDEX(Данные!$I$1:$IX$303,Данные!$A186,BM$642)),INDEX(Данные!$I$1:$IX$303,Данные!$A186,BM$642)-Данные!$H186-BM$643+IF($F$10="Использовать поправку",BU524,0),#N/A)</f>
        <v>#N/A</v>
      </c>
      <c r="BN524" s="62" t="str">
        <f t="shared" si="852"/>
        <v/>
      </c>
      <c r="BO524" s="63" t="e">
        <f>IF(ISNUMBER(INDEX(Данные!$I$1:$IX$303,Данные!$A186,BO$642)),INDEX(Данные!$I$1:$IX$303,Данные!$A186,BO$642)-Данные!$G186-BO$643+IF($F$11="Использовать поправку",BT524,0),#N/A)</f>
        <v>#N/A</v>
      </c>
      <c r="BP524" s="64" t="e">
        <f>IF(ISNUMBER(INDEX(Данные!$I$1:$IX$303,Данные!$A186,BP$642)),INDEX(Данные!$I$1:$IX$303,Данные!$A186,BP$642)-Данные!$H186-BP$643+IF($F$11="Использовать поправку",BU524,0),#N/A)</f>
        <v>#N/A</v>
      </c>
      <c r="BQ524" s="62" t="str">
        <f t="shared" si="853"/>
        <v/>
      </c>
      <c r="BR524" s="63" t="e">
        <f>IF(ISNUMBER(INDEX(Данные!$I$1:$IX$303,Данные!$A186,BR$642)),INDEX(Данные!$I$1:$IX$303,Данные!$A186,BR$642)-Данные!$G186-BR$643+IF($F$12="Использовать поправку",BT524,0),#N/A)</f>
        <v>#N/A</v>
      </c>
      <c r="BS524" s="64" t="e">
        <f>IF(ISNUMBER(INDEX(Данные!$I$1:$IX$303,Данные!$A186,BS$642)),INDEX(Данные!$I$1:$IX$303,Данные!$A186,BS$642)-Данные!$H186-BS$643+IF($F$12="Использовать поправку",BU524,0),#N/A)</f>
        <v>#N/A</v>
      </c>
      <c r="BT524" s="100" t="e">
        <f>INDEX(Данные!$I$1:$IX$303,Данные!$A186,BT$642+8)-INDEX(Данные!$I$1:$IX$303,Данные!$A186,BT$643+8)</f>
        <v>#VALUE!</v>
      </c>
      <c r="BU524" s="101" t="e">
        <f>INDEX(Данные!$I$1:$IX$303,Данные!$A186,BU$642+9)-INDEX(Данные!$I$1:$IX$303,Данные!$A186,BU$643+9)</f>
        <v>#VALUE!</v>
      </c>
    </row>
    <row r="525" spans="7:73" s="88" customFormat="1" x14ac:dyDescent="0.25">
      <c r="G525" s="61">
        <v>92</v>
      </c>
      <c r="H525" s="62" t="str">
        <f t="shared" si="854"/>
        <v/>
      </c>
      <c r="I525" s="63" t="e">
        <f>IF(ISNUMBER(INDEX(Данные!$I$1:$IX$303,Данные!$A187,I$642)),INDEX(Данные!$I$1:$IX$303,Данные!$A187,I$642)-Данные!$E187+IF($F$3="Использовать поправку",AL525,0),#N/A)</f>
        <v>#N/A</v>
      </c>
      <c r="J525" s="64" t="e">
        <f>IF(ISNUMBER(INDEX(Данные!$I$1:$IX$303,Данные!$A187,J$642)),INDEX(Данные!$I$1:$IX$303,Данные!$A187,J$642)-Данные!$F187+IF($F$3="Использовать поправку",AM525,0),#N/A)</f>
        <v>#N/A</v>
      </c>
      <c r="K525" s="62" t="str">
        <f t="shared" si="855"/>
        <v/>
      </c>
      <c r="L525" s="63" t="e">
        <f>IF(ISNUMBER(INDEX(Данные!$I$1:$IX$303,Данные!$A187,L$642)),INDEX(Данные!$I$1:$IX$303,Данные!$A187,L$642)-Данные!$E187+IF($F$4="Использовать поправку",AL525,0),#N/A)</f>
        <v>#N/A</v>
      </c>
      <c r="M525" s="64" t="e">
        <f>IF(ISNUMBER(INDEX(Данные!$I$1:$IX$303,Данные!$A187,M$642)),INDEX(Данные!$I$1:$IX$303,Данные!$A187,M$642)-Данные!$F187+IF($F$4="Использовать поправку",AM525,0),#N/A)</f>
        <v>#N/A</v>
      </c>
      <c r="N525" s="62" t="str">
        <f t="shared" si="856"/>
        <v/>
      </c>
      <c r="O525" s="63" t="e">
        <f>IF(ISNUMBER(INDEX(Данные!$I$1:$IX$303,Данные!$A187,O$642)),INDEX(Данные!$I$1:$IX$303,Данные!$A187,O$642)-Данные!$E187+IF($F$5="Использовать поправку",AL525,0),#N/A)</f>
        <v>#N/A</v>
      </c>
      <c r="P525" s="64" t="e">
        <f>IF(ISNUMBER(INDEX(Данные!$I$1:$IX$303,Данные!$A187,P$642)),INDEX(Данные!$I$1:$IX$303,Данные!$A187,P$642)-Данные!$F187+IF($F$5="Использовать поправку",AM525,0),#N/A)</f>
        <v>#N/A</v>
      </c>
      <c r="Q525" s="62" t="str">
        <f t="shared" si="857"/>
        <v/>
      </c>
      <c r="R525" s="63" t="e">
        <f>IF(ISNUMBER(INDEX(Данные!$I$1:$IX$303,Данные!$A187,R$642)),INDEX(Данные!$I$1:$IX$303,Данные!$A187,R$642)-Данные!$E187+IF($F$6="Использовать поправку",AL525,0),#N/A)</f>
        <v>#N/A</v>
      </c>
      <c r="S525" s="64" t="e">
        <f>IF(ISNUMBER(INDEX(Данные!$I$1:$IX$303,Данные!$A187,S$642)),INDEX(Данные!$I$1:$IX$303,Данные!$A187,S$642)-Данные!$F187+IF($F$6="Использовать поправку",AM525,0),#N/A)</f>
        <v>#N/A</v>
      </c>
      <c r="T525" s="62" t="str">
        <f t="shared" si="858"/>
        <v/>
      </c>
      <c r="U525" s="63" t="e">
        <f>IF(ISNUMBER(INDEX(Данные!$I$1:$IX$303,Данные!$A187,U$642)),INDEX(Данные!$I$1:$IX$303,Данные!$A187,U$642)-Данные!$E187+IF($F$7="Использовать поправку",AL525,0),#N/A)</f>
        <v>#N/A</v>
      </c>
      <c r="V525" s="64" t="e">
        <f>IF(ISNUMBER(INDEX(Данные!$I$1:$IX$303,Данные!$A187,V$642)),INDEX(Данные!$I$1:$IX$303,Данные!$A187,V$642)-Данные!$F187+IF($F$7="Использовать поправку",AM525,0),#N/A)</f>
        <v>#N/A</v>
      </c>
      <c r="W525" s="62" t="str">
        <f t="shared" si="859"/>
        <v/>
      </c>
      <c r="X525" s="63" t="e">
        <f>IF(ISNUMBER(INDEX(Данные!$I$1:$IX$303,Данные!$A187,X$642)),INDEX(Данные!$I$1:$IX$303,Данные!$A187,X$642)-Данные!$E187+IF($F$8="Использовать поправку",AL525,0),#N/A)</f>
        <v>#N/A</v>
      </c>
      <c r="Y525" s="64" t="e">
        <f>IF(ISNUMBER(INDEX(Данные!$I$1:$IX$303,Данные!$A187,Y$642)),INDEX(Данные!$I$1:$IX$303,Данные!$A187,Y$642)-Данные!$F187+IF($F$8="Использовать поправку",AM525,0),#N/A)</f>
        <v>#N/A</v>
      </c>
      <c r="Z525" s="62" t="str">
        <f t="shared" si="860"/>
        <v/>
      </c>
      <c r="AA525" s="63" t="e">
        <f>IF(ISNUMBER(INDEX(Данные!$I$1:$IX$303,Данные!$A187,AA$642)),INDEX(Данные!$I$1:$IX$303,Данные!$A187,AA$642)-Данные!$E187+IF($F$9="Использовать поправку",AL525,0),#N/A)</f>
        <v>#N/A</v>
      </c>
      <c r="AB525" s="64" t="e">
        <f>IF(ISNUMBER(INDEX(Данные!$I$1:$IX$303,Данные!$A187,AB$642)),INDEX(Данные!$I$1:$IX$303,Данные!$A187,AB$642)-Данные!$F187+IF($F$9="Использовать поправку",AM525,0),#N/A)</f>
        <v>#N/A</v>
      </c>
      <c r="AC525" s="62" t="str">
        <f t="shared" si="861"/>
        <v/>
      </c>
      <c r="AD525" s="63" t="e">
        <f>IF(ISNUMBER(INDEX(Данные!$I$1:$IX$303,Данные!$A187,AD$642)),INDEX(Данные!$I$1:$IX$303,Данные!$A187,AD$642)-Данные!$E187+IF($F$10="Использовать поправку",AL525,0),#N/A)</f>
        <v>#N/A</v>
      </c>
      <c r="AE525" s="64" t="e">
        <f>IF(ISNUMBER(INDEX(Данные!$I$1:$IX$303,Данные!$A187,AE$642)),INDEX(Данные!$I$1:$IX$303,Данные!$A187,AE$642)-Данные!$F187+IF($F$10="Использовать поправку",AM525,0),#N/A)</f>
        <v>#N/A</v>
      </c>
      <c r="AF525" s="62" t="str">
        <f t="shared" si="862"/>
        <v/>
      </c>
      <c r="AG525" s="63" t="e">
        <f>IF(ISNUMBER(INDEX(Данные!$I$1:$IX$303,Данные!$A187,AG$642)),INDEX(Данные!$I$1:$IX$303,Данные!$A187,AG$642)-Данные!$E187+IF($F$11="Использовать поправку",AL525,0),#N/A)</f>
        <v>#N/A</v>
      </c>
      <c r="AH525" s="64" t="e">
        <f>IF(ISNUMBER(INDEX(Данные!$I$1:$IX$303,Данные!$A187,AH$642)),INDEX(Данные!$I$1:$IX$303,Данные!$A187,AH$642)-Данные!$F187+IF($F$11="Использовать поправку",AM525,0),#N/A)</f>
        <v>#N/A</v>
      </c>
      <c r="AI525" s="62" t="str">
        <f t="shared" si="863"/>
        <v/>
      </c>
      <c r="AJ525" s="63" t="e">
        <f>IF(ISNUMBER(INDEX(Данные!$I$1:$IX$303,Данные!$A187,AJ$642)),INDEX(Данные!$I$1:$IX$303,Данные!$A187,AJ$642)-Данные!$E187+IF($F$12="Использовать поправку",AL525,0),#N/A)</f>
        <v>#N/A</v>
      </c>
      <c r="AK525" s="96" t="e">
        <f>IF(ISNUMBER(INDEX(Данные!$I$1:$IX$303,Данные!$A187,AK$642)),INDEX(Данные!$I$1:$IX$303,Данные!$A187,AK$642)-Данные!$F187+IF($F$12="Использовать поправку",AM525,0),#N/A)</f>
        <v>#N/A</v>
      </c>
      <c r="AL525" s="100" t="e">
        <f>INDEX(Данные!$I$1:$IX$303,Данные!$A187,AL$642+4)-INDEX(Данные!$I$1:$IX$303,Данные!$A187,AL$643+4)</f>
        <v>#VALUE!</v>
      </c>
      <c r="AM525" s="101" t="e">
        <f>INDEX(Данные!$I$1:$IX$303,Данные!$A187,AM$642+5)-INDEX(Данные!$I$1:$IX$303,Данные!$A187,AM$643+5)</f>
        <v>#VALUE!</v>
      </c>
      <c r="AO525" s="61">
        <v>92</v>
      </c>
      <c r="AP525" s="62" t="str">
        <f t="shared" si="844"/>
        <v/>
      </c>
      <c r="AQ525" s="63" t="e">
        <f>IF(ISNUMBER(INDEX(Данные!$I$1:$IX$303,Данные!$A187,AQ$642)),INDEX(Данные!$I$1:$IX$303,Данные!$A187,AQ$642)-Данные!$G187-AQ$643+IF($F$3="Использовать поправку",BT525,0),#N/A)</f>
        <v>#N/A</v>
      </c>
      <c r="AR525" s="64" t="e">
        <f>IF(ISNUMBER(INDEX(Данные!$I$1:$IX$303,Данные!$A187,AR$642)),INDEX(Данные!$I$1:$IX$303,Данные!$A187,AR$642)-Данные!$H187-AR$643+IF($F$3="Использовать поправку",BU525,0),#N/A)</f>
        <v>#N/A</v>
      </c>
      <c r="AS525" s="62" t="str">
        <f t="shared" si="845"/>
        <v/>
      </c>
      <c r="AT525" s="63" t="e">
        <f>IF(ISNUMBER(INDEX(Данные!$I$1:$IX$303,Данные!$A187,AT$642)),INDEX(Данные!$I$1:$IX$303,Данные!$A187,AT$642)-Данные!$G187-AT$643+IF($F$4="Использовать поправку",BT525,0),#N/A)</f>
        <v>#N/A</v>
      </c>
      <c r="AU525" s="64" t="e">
        <f>IF(ISNUMBER(INDEX(Данные!$I$1:$IX$303,Данные!$A187,AU$642)),INDEX(Данные!$I$1:$IX$303,Данные!$A187,AU$642)-Данные!$H187-AU$643+IF($F$4="Использовать поправку",BU525,0),#N/A)</f>
        <v>#N/A</v>
      </c>
      <c r="AV525" s="62" t="str">
        <f t="shared" si="846"/>
        <v/>
      </c>
      <c r="AW525" s="63" t="e">
        <f>IF(ISNUMBER(INDEX(Данные!$I$1:$IX$303,Данные!$A187,AW$642)),INDEX(Данные!$I$1:$IX$303,Данные!$A187,AW$642)-Данные!$G187-AW$643+IF($F$5="Использовать поправку",BT525,0),#N/A)</f>
        <v>#N/A</v>
      </c>
      <c r="AX525" s="64" t="e">
        <f>IF(ISNUMBER(INDEX(Данные!$I$1:$IX$303,Данные!$A187,AX$642)),INDEX(Данные!$I$1:$IX$303,Данные!$A187,AX$642)-Данные!$H187-AX$643+IF($F$5="Использовать поправку",BU525,0),#N/A)</f>
        <v>#N/A</v>
      </c>
      <c r="AY525" s="62" t="str">
        <f t="shared" si="847"/>
        <v/>
      </c>
      <c r="AZ525" s="63" t="e">
        <f>IF(ISNUMBER(INDEX(Данные!$I$1:$IX$303,Данные!$A187,AZ$642)),INDEX(Данные!$I$1:$IX$303,Данные!$A187,AZ$642)-Данные!$G187-AZ$643+IF($F$6="Использовать поправку",BT525,0),#N/A)</f>
        <v>#N/A</v>
      </c>
      <c r="BA525" s="64" t="e">
        <f>IF(ISNUMBER(INDEX(Данные!$I$1:$IX$303,Данные!$A187,BA$642)),INDEX(Данные!$I$1:$IX$303,Данные!$A187,BA$642)-Данные!$H187-BA$643+IF($F$6="Использовать поправку",BU525,0),#N/A)</f>
        <v>#N/A</v>
      </c>
      <c r="BB525" s="62" t="str">
        <f t="shared" si="848"/>
        <v/>
      </c>
      <c r="BC525" s="63" t="e">
        <f>IF(ISNUMBER(INDEX(Данные!$I$1:$IX$303,Данные!$A187,BC$642)),INDEX(Данные!$I$1:$IX$303,Данные!$A187,BC$642)-Данные!$G187-BC$643+IF($F$7="Использовать поправку",BT525,0),#N/A)</f>
        <v>#N/A</v>
      </c>
      <c r="BD525" s="64" t="e">
        <f>IF(ISNUMBER(INDEX(Данные!$I$1:$IX$303,Данные!$A187,BD$642)),INDEX(Данные!$I$1:$IX$303,Данные!$A187,BD$642)-Данные!$H187-BD$643+IF($F$7="Использовать поправку",BU525,0),#N/A)</f>
        <v>#N/A</v>
      </c>
      <c r="BE525" s="62" t="str">
        <f t="shared" si="849"/>
        <v/>
      </c>
      <c r="BF525" s="63" t="e">
        <f>IF(ISNUMBER(INDEX(Данные!$I$1:$IX$303,Данные!$A187,BF$642)),INDEX(Данные!$I$1:$IX$303,Данные!$A187,BF$642)-Данные!$G187-BF$643+IF($F$8="Использовать поправку",BT525,0),#N/A)</f>
        <v>#N/A</v>
      </c>
      <c r="BG525" s="64" t="e">
        <f>IF(ISNUMBER(INDEX(Данные!$I$1:$IX$303,Данные!$A187,BG$642)),INDEX(Данные!$I$1:$IX$303,Данные!$A187,BG$642)-Данные!$H187-BG$643+IF($F$8="Использовать поправку",BU525,0),#N/A)</f>
        <v>#N/A</v>
      </c>
      <c r="BH525" s="62" t="str">
        <f t="shared" si="850"/>
        <v/>
      </c>
      <c r="BI525" s="63" t="e">
        <f>IF(ISNUMBER(INDEX(Данные!$I$1:$IX$303,Данные!$A187,BI$642)),INDEX(Данные!$I$1:$IX$303,Данные!$A187,BI$642)-Данные!$G187-BI$643+IF($F$9="Использовать поправку",BT525,0),#N/A)</f>
        <v>#N/A</v>
      </c>
      <c r="BJ525" s="64" t="e">
        <f>IF(ISNUMBER(INDEX(Данные!$I$1:$IX$303,Данные!$A187,BJ$642)),INDEX(Данные!$I$1:$IX$303,Данные!$A187,BJ$642)-Данные!$H187-BJ$643+IF($F$9="Использовать поправку",BU525,0),#N/A)</f>
        <v>#N/A</v>
      </c>
      <c r="BK525" s="62" t="str">
        <f t="shared" si="851"/>
        <v/>
      </c>
      <c r="BL525" s="63" t="e">
        <f>IF(ISNUMBER(INDEX(Данные!$I$1:$IX$303,Данные!$A187,BL$642)),INDEX(Данные!$I$1:$IX$303,Данные!$A187,BL$642)-Данные!$G187-BL$643+IF($F$10="Использовать поправку",BT525,0),#N/A)</f>
        <v>#N/A</v>
      </c>
      <c r="BM525" s="64" t="e">
        <f>IF(ISNUMBER(INDEX(Данные!$I$1:$IX$303,Данные!$A187,BM$642)),INDEX(Данные!$I$1:$IX$303,Данные!$A187,BM$642)-Данные!$H187-BM$643+IF($F$10="Использовать поправку",BU525,0),#N/A)</f>
        <v>#N/A</v>
      </c>
      <c r="BN525" s="62" t="str">
        <f t="shared" si="852"/>
        <v/>
      </c>
      <c r="BO525" s="63" t="e">
        <f>IF(ISNUMBER(INDEX(Данные!$I$1:$IX$303,Данные!$A187,BO$642)),INDEX(Данные!$I$1:$IX$303,Данные!$A187,BO$642)-Данные!$G187-BO$643+IF($F$11="Использовать поправку",BT525,0),#N/A)</f>
        <v>#N/A</v>
      </c>
      <c r="BP525" s="64" t="e">
        <f>IF(ISNUMBER(INDEX(Данные!$I$1:$IX$303,Данные!$A187,BP$642)),INDEX(Данные!$I$1:$IX$303,Данные!$A187,BP$642)-Данные!$H187-BP$643+IF($F$11="Использовать поправку",BU525,0),#N/A)</f>
        <v>#N/A</v>
      </c>
      <c r="BQ525" s="62" t="str">
        <f t="shared" si="853"/>
        <v/>
      </c>
      <c r="BR525" s="63" t="e">
        <f>IF(ISNUMBER(INDEX(Данные!$I$1:$IX$303,Данные!$A187,BR$642)),INDEX(Данные!$I$1:$IX$303,Данные!$A187,BR$642)-Данные!$G187-BR$643+IF($F$12="Использовать поправку",BT525,0),#N/A)</f>
        <v>#N/A</v>
      </c>
      <c r="BS525" s="64" t="e">
        <f>IF(ISNUMBER(INDEX(Данные!$I$1:$IX$303,Данные!$A187,BS$642)),INDEX(Данные!$I$1:$IX$303,Данные!$A187,BS$642)-Данные!$H187-BS$643+IF($F$12="Использовать поправку",BU525,0),#N/A)</f>
        <v>#N/A</v>
      </c>
      <c r="BT525" s="100" t="e">
        <f>INDEX(Данные!$I$1:$IX$303,Данные!$A187,BT$642+8)-INDEX(Данные!$I$1:$IX$303,Данные!$A187,BT$643+8)</f>
        <v>#VALUE!</v>
      </c>
      <c r="BU525" s="101" t="e">
        <f>INDEX(Данные!$I$1:$IX$303,Данные!$A187,BU$642+9)-INDEX(Данные!$I$1:$IX$303,Данные!$A187,BU$643+9)</f>
        <v>#VALUE!</v>
      </c>
    </row>
    <row r="526" spans="7:73" s="88" customFormat="1" x14ac:dyDescent="0.25">
      <c r="G526" s="61">
        <v>92.5</v>
      </c>
      <c r="H526" s="62" t="str">
        <f t="shared" si="854"/>
        <v/>
      </c>
      <c r="I526" s="63" t="e">
        <f>IF(ISNUMBER(INDEX(Данные!$I$1:$IX$303,Данные!$A188,I$642)),INDEX(Данные!$I$1:$IX$303,Данные!$A188,I$642)-Данные!$E188+IF($F$3="Использовать поправку",AL526,0),#N/A)</f>
        <v>#N/A</v>
      </c>
      <c r="J526" s="64" t="e">
        <f>IF(ISNUMBER(INDEX(Данные!$I$1:$IX$303,Данные!$A188,J$642)),INDEX(Данные!$I$1:$IX$303,Данные!$A188,J$642)-Данные!$F188+IF($F$3="Использовать поправку",AM526,0),#N/A)</f>
        <v>#N/A</v>
      </c>
      <c r="K526" s="62" t="str">
        <f t="shared" si="855"/>
        <v/>
      </c>
      <c r="L526" s="63" t="e">
        <f>IF(ISNUMBER(INDEX(Данные!$I$1:$IX$303,Данные!$A188,L$642)),INDEX(Данные!$I$1:$IX$303,Данные!$A188,L$642)-Данные!$E188+IF($F$4="Использовать поправку",AL526,0),#N/A)</f>
        <v>#N/A</v>
      </c>
      <c r="M526" s="64" t="e">
        <f>IF(ISNUMBER(INDEX(Данные!$I$1:$IX$303,Данные!$A188,M$642)),INDEX(Данные!$I$1:$IX$303,Данные!$A188,M$642)-Данные!$F188+IF($F$4="Использовать поправку",AM526,0),#N/A)</f>
        <v>#N/A</v>
      </c>
      <c r="N526" s="62" t="str">
        <f t="shared" si="856"/>
        <v/>
      </c>
      <c r="O526" s="63" t="e">
        <f>IF(ISNUMBER(INDEX(Данные!$I$1:$IX$303,Данные!$A188,O$642)),INDEX(Данные!$I$1:$IX$303,Данные!$A188,O$642)-Данные!$E188+IF($F$5="Использовать поправку",AL526,0),#N/A)</f>
        <v>#N/A</v>
      </c>
      <c r="P526" s="64" t="e">
        <f>IF(ISNUMBER(INDEX(Данные!$I$1:$IX$303,Данные!$A188,P$642)),INDEX(Данные!$I$1:$IX$303,Данные!$A188,P$642)-Данные!$F188+IF($F$5="Использовать поправку",AM526,0),#N/A)</f>
        <v>#N/A</v>
      </c>
      <c r="Q526" s="62" t="str">
        <f t="shared" si="857"/>
        <v/>
      </c>
      <c r="R526" s="63" t="e">
        <f>IF(ISNUMBER(INDEX(Данные!$I$1:$IX$303,Данные!$A188,R$642)),INDEX(Данные!$I$1:$IX$303,Данные!$A188,R$642)-Данные!$E188+IF($F$6="Использовать поправку",AL526,0),#N/A)</f>
        <v>#N/A</v>
      </c>
      <c r="S526" s="64" t="e">
        <f>IF(ISNUMBER(INDEX(Данные!$I$1:$IX$303,Данные!$A188,S$642)),INDEX(Данные!$I$1:$IX$303,Данные!$A188,S$642)-Данные!$F188+IF($F$6="Использовать поправку",AM526,0),#N/A)</f>
        <v>#N/A</v>
      </c>
      <c r="T526" s="62" t="str">
        <f t="shared" si="858"/>
        <v/>
      </c>
      <c r="U526" s="63" t="e">
        <f>IF(ISNUMBER(INDEX(Данные!$I$1:$IX$303,Данные!$A188,U$642)),INDEX(Данные!$I$1:$IX$303,Данные!$A188,U$642)-Данные!$E188+IF($F$7="Использовать поправку",AL526,0),#N/A)</f>
        <v>#N/A</v>
      </c>
      <c r="V526" s="64" t="e">
        <f>IF(ISNUMBER(INDEX(Данные!$I$1:$IX$303,Данные!$A188,V$642)),INDEX(Данные!$I$1:$IX$303,Данные!$A188,V$642)-Данные!$F188+IF($F$7="Использовать поправку",AM526,0),#N/A)</f>
        <v>#N/A</v>
      </c>
      <c r="W526" s="62" t="str">
        <f t="shared" si="859"/>
        <v/>
      </c>
      <c r="X526" s="63" t="e">
        <f>IF(ISNUMBER(INDEX(Данные!$I$1:$IX$303,Данные!$A188,X$642)),INDEX(Данные!$I$1:$IX$303,Данные!$A188,X$642)-Данные!$E188+IF($F$8="Использовать поправку",AL526,0),#N/A)</f>
        <v>#N/A</v>
      </c>
      <c r="Y526" s="64" t="e">
        <f>IF(ISNUMBER(INDEX(Данные!$I$1:$IX$303,Данные!$A188,Y$642)),INDEX(Данные!$I$1:$IX$303,Данные!$A188,Y$642)-Данные!$F188+IF($F$8="Использовать поправку",AM526,0),#N/A)</f>
        <v>#N/A</v>
      </c>
      <c r="Z526" s="62" t="str">
        <f t="shared" si="860"/>
        <v/>
      </c>
      <c r="AA526" s="63" t="e">
        <f>IF(ISNUMBER(INDEX(Данные!$I$1:$IX$303,Данные!$A188,AA$642)),INDEX(Данные!$I$1:$IX$303,Данные!$A188,AA$642)-Данные!$E188+IF($F$9="Использовать поправку",AL526,0),#N/A)</f>
        <v>#N/A</v>
      </c>
      <c r="AB526" s="64" t="e">
        <f>IF(ISNUMBER(INDEX(Данные!$I$1:$IX$303,Данные!$A188,AB$642)),INDEX(Данные!$I$1:$IX$303,Данные!$A188,AB$642)-Данные!$F188+IF($F$9="Использовать поправку",AM526,0),#N/A)</f>
        <v>#N/A</v>
      </c>
      <c r="AC526" s="62" t="str">
        <f t="shared" si="861"/>
        <v/>
      </c>
      <c r="AD526" s="63" t="e">
        <f>IF(ISNUMBER(INDEX(Данные!$I$1:$IX$303,Данные!$A188,AD$642)),INDEX(Данные!$I$1:$IX$303,Данные!$A188,AD$642)-Данные!$E188+IF($F$10="Использовать поправку",AL526,0),#N/A)</f>
        <v>#N/A</v>
      </c>
      <c r="AE526" s="64" t="e">
        <f>IF(ISNUMBER(INDEX(Данные!$I$1:$IX$303,Данные!$A188,AE$642)),INDEX(Данные!$I$1:$IX$303,Данные!$A188,AE$642)-Данные!$F188+IF($F$10="Использовать поправку",AM526,0),#N/A)</f>
        <v>#N/A</v>
      </c>
      <c r="AF526" s="62" t="str">
        <f t="shared" si="862"/>
        <v/>
      </c>
      <c r="AG526" s="63" t="e">
        <f>IF(ISNUMBER(INDEX(Данные!$I$1:$IX$303,Данные!$A188,AG$642)),INDEX(Данные!$I$1:$IX$303,Данные!$A188,AG$642)-Данные!$E188+IF($F$11="Использовать поправку",AL526,0),#N/A)</f>
        <v>#N/A</v>
      </c>
      <c r="AH526" s="64" t="e">
        <f>IF(ISNUMBER(INDEX(Данные!$I$1:$IX$303,Данные!$A188,AH$642)),INDEX(Данные!$I$1:$IX$303,Данные!$A188,AH$642)-Данные!$F188+IF($F$11="Использовать поправку",AM526,0),#N/A)</f>
        <v>#N/A</v>
      </c>
      <c r="AI526" s="62" t="str">
        <f t="shared" si="863"/>
        <v/>
      </c>
      <c r="AJ526" s="63" t="e">
        <f>IF(ISNUMBER(INDEX(Данные!$I$1:$IX$303,Данные!$A188,AJ$642)),INDEX(Данные!$I$1:$IX$303,Данные!$A188,AJ$642)-Данные!$E188+IF($F$12="Использовать поправку",AL526,0),#N/A)</f>
        <v>#N/A</v>
      </c>
      <c r="AK526" s="96" t="e">
        <f>IF(ISNUMBER(INDEX(Данные!$I$1:$IX$303,Данные!$A188,AK$642)),INDEX(Данные!$I$1:$IX$303,Данные!$A188,AK$642)-Данные!$F188+IF($F$12="Использовать поправку",AM526,0),#N/A)</f>
        <v>#N/A</v>
      </c>
      <c r="AL526" s="100" t="e">
        <f>INDEX(Данные!$I$1:$IX$303,Данные!$A188,AL$642+4)-INDEX(Данные!$I$1:$IX$303,Данные!$A188,AL$643+4)</f>
        <v>#VALUE!</v>
      </c>
      <c r="AM526" s="101" t="e">
        <f>INDEX(Данные!$I$1:$IX$303,Данные!$A188,AM$642+5)-INDEX(Данные!$I$1:$IX$303,Данные!$A188,AM$643+5)</f>
        <v>#VALUE!</v>
      </c>
      <c r="AO526" s="61">
        <v>92.5</v>
      </c>
      <c r="AP526" s="62" t="str">
        <f t="shared" si="844"/>
        <v/>
      </c>
      <c r="AQ526" s="63" t="e">
        <f>IF(ISNUMBER(INDEX(Данные!$I$1:$IX$303,Данные!$A188,AQ$642)),INDEX(Данные!$I$1:$IX$303,Данные!$A188,AQ$642)-Данные!$G188-AQ$643+IF($F$3="Использовать поправку",BT526,0),#N/A)</f>
        <v>#N/A</v>
      </c>
      <c r="AR526" s="64" t="e">
        <f>IF(ISNUMBER(INDEX(Данные!$I$1:$IX$303,Данные!$A188,AR$642)),INDEX(Данные!$I$1:$IX$303,Данные!$A188,AR$642)-Данные!$H188-AR$643+IF($F$3="Использовать поправку",BU526,0),#N/A)</f>
        <v>#N/A</v>
      </c>
      <c r="AS526" s="62" t="str">
        <f t="shared" si="845"/>
        <v/>
      </c>
      <c r="AT526" s="63" t="e">
        <f>IF(ISNUMBER(INDEX(Данные!$I$1:$IX$303,Данные!$A188,AT$642)),INDEX(Данные!$I$1:$IX$303,Данные!$A188,AT$642)-Данные!$G188-AT$643+IF($F$4="Использовать поправку",BT526,0),#N/A)</f>
        <v>#N/A</v>
      </c>
      <c r="AU526" s="64" t="e">
        <f>IF(ISNUMBER(INDEX(Данные!$I$1:$IX$303,Данные!$A188,AU$642)),INDEX(Данные!$I$1:$IX$303,Данные!$A188,AU$642)-Данные!$H188-AU$643+IF($F$4="Использовать поправку",BU526,0),#N/A)</f>
        <v>#N/A</v>
      </c>
      <c r="AV526" s="62" t="str">
        <f t="shared" si="846"/>
        <v/>
      </c>
      <c r="AW526" s="63" t="e">
        <f>IF(ISNUMBER(INDEX(Данные!$I$1:$IX$303,Данные!$A188,AW$642)),INDEX(Данные!$I$1:$IX$303,Данные!$A188,AW$642)-Данные!$G188-AW$643+IF($F$5="Использовать поправку",BT526,0),#N/A)</f>
        <v>#N/A</v>
      </c>
      <c r="AX526" s="64" t="e">
        <f>IF(ISNUMBER(INDEX(Данные!$I$1:$IX$303,Данные!$A188,AX$642)),INDEX(Данные!$I$1:$IX$303,Данные!$A188,AX$642)-Данные!$H188-AX$643+IF($F$5="Использовать поправку",BU526,0),#N/A)</f>
        <v>#N/A</v>
      </c>
      <c r="AY526" s="62" t="str">
        <f t="shared" si="847"/>
        <v/>
      </c>
      <c r="AZ526" s="63" t="e">
        <f>IF(ISNUMBER(INDEX(Данные!$I$1:$IX$303,Данные!$A188,AZ$642)),INDEX(Данные!$I$1:$IX$303,Данные!$A188,AZ$642)-Данные!$G188-AZ$643+IF($F$6="Использовать поправку",BT526,0),#N/A)</f>
        <v>#N/A</v>
      </c>
      <c r="BA526" s="64" t="e">
        <f>IF(ISNUMBER(INDEX(Данные!$I$1:$IX$303,Данные!$A188,BA$642)),INDEX(Данные!$I$1:$IX$303,Данные!$A188,BA$642)-Данные!$H188-BA$643+IF($F$6="Использовать поправку",BU526,0),#N/A)</f>
        <v>#N/A</v>
      </c>
      <c r="BB526" s="62" t="str">
        <f t="shared" si="848"/>
        <v/>
      </c>
      <c r="BC526" s="63" t="e">
        <f>IF(ISNUMBER(INDEX(Данные!$I$1:$IX$303,Данные!$A188,BC$642)),INDEX(Данные!$I$1:$IX$303,Данные!$A188,BC$642)-Данные!$G188-BC$643+IF($F$7="Использовать поправку",BT526,0),#N/A)</f>
        <v>#N/A</v>
      </c>
      <c r="BD526" s="64" t="e">
        <f>IF(ISNUMBER(INDEX(Данные!$I$1:$IX$303,Данные!$A188,BD$642)),INDEX(Данные!$I$1:$IX$303,Данные!$A188,BD$642)-Данные!$H188-BD$643+IF($F$7="Использовать поправку",BU526,0),#N/A)</f>
        <v>#N/A</v>
      </c>
      <c r="BE526" s="62" t="str">
        <f t="shared" si="849"/>
        <v/>
      </c>
      <c r="BF526" s="63" t="e">
        <f>IF(ISNUMBER(INDEX(Данные!$I$1:$IX$303,Данные!$A188,BF$642)),INDEX(Данные!$I$1:$IX$303,Данные!$A188,BF$642)-Данные!$G188-BF$643+IF($F$8="Использовать поправку",BT526,0),#N/A)</f>
        <v>#N/A</v>
      </c>
      <c r="BG526" s="64" t="e">
        <f>IF(ISNUMBER(INDEX(Данные!$I$1:$IX$303,Данные!$A188,BG$642)),INDEX(Данные!$I$1:$IX$303,Данные!$A188,BG$642)-Данные!$H188-BG$643+IF($F$8="Использовать поправку",BU526,0),#N/A)</f>
        <v>#N/A</v>
      </c>
      <c r="BH526" s="62" t="str">
        <f t="shared" si="850"/>
        <v/>
      </c>
      <c r="BI526" s="63" t="e">
        <f>IF(ISNUMBER(INDEX(Данные!$I$1:$IX$303,Данные!$A188,BI$642)),INDEX(Данные!$I$1:$IX$303,Данные!$A188,BI$642)-Данные!$G188-BI$643+IF($F$9="Использовать поправку",BT526,0),#N/A)</f>
        <v>#N/A</v>
      </c>
      <c r="BJ526" s="64" t="e">
        <f>IF(ISNUMBER(INDEX(Данные!$I$1:$IX$303,Данные!$A188,BJ$642)),INDEX(Данные!$I$1:$IX$303,Данные!$A188,BJ$642)-Данные!$H188-BJ$643+IF($F$9="Использовать поправку",BU526,0),#N/A)</f>
        <v>#N/A</v>
      </c>
      <c r="BK526" s="62" t="str">
        <f t="shared" si="851"/>
        <v/>
      </c>
      <c r="BL526" s="63" t="e">
        <f>IF(ISNUMBER(INDEX(Данные!$I$1:$IX$303,Данные!$A188,BL$642)),INDEX(Данные!$I$1:$IX$303,Данные!$A188,BL$642)-Данные!$G188-BL$643+IF($F$10="Использовать поправку",BT526,0),#N/A)</f>
        <v>#N/A</v>
      </c>
      <c r="BM526" s="64" t="e">
        <f>IF(ISNUMBER(INDEX(Данные!$I$1:$IX$303,Данные!$A188,BM$642)),INDEX(Данные!$I$1:$IX$303,Данные!$A188,BM$642)-Данные!$H188-BM$643+IF($F$10="Использовать поправку",BU526,0),#N/A)</f>
        <v>#N/A</v>
      </c>
      <c r="BN526" s="62" t="str">
        <f t="shared" si="852"/>
        <v/>
      </c>
      <c r="BO526" s="63" t="e">
        <f>IF(ISNUMBER(INDEX(Данные!$I$1:$IX$303,Данные!$A188,BO$642)),INDEX(Данные!$I$1:$IX$303,Данные!$A188,BO$642)-Данные!$G188-BO$643+IF($F$11="Использовать поправку",BT526,0),#N/A)</f>
        <v>#N/A</v>
      </c>
      <c r="BP526" s="64" t="e">
        <f>IF(ISNUMBER(INDEX(Данные!$I$1:$IX$303,Данные!$A188,BP$642)),INDEX(Данные!$I$1:$IX$303,Данные!$A188,BP$642)-Данные!$H188-BP$643+IF($F$11="Использовать поправку",BU526,0),#N/A)</f>
        <v>#N/A</v>
      </c>
      <c r="BQ526" s="62" t="str">
        <f t="shared" si="853"/>
        <v/>
      </c>
      <c r="BR526" s="63" t="e">
        <f>IF(ISNUMBER(INDEX(Данные!$I$1:$IX$303,Данные!$A188,BR$642)),INDEX(Данные!$I$1:$IX$303,Данные!$A188,BR$642)-Данные!$G188-BR$643+IF($F$12="Использовать поправку",BT526,0),#N/A)</f>
        <v>#N/A</v>
      </c>
      <c r="BS526" s="64" t="e">
        <f>IF(ISNUMBER(INDEX(Данные!$I$1:$IX$303,Данные!$A188,BS$642)),INDEX(Данные!$I$1:$IX$303,Данные!$A188,BS$642)-Данные!$H188-BS$643+IF($F$12="Использовать поправку",BU526,0),#N/A)</f>
        <v>#N/A</v>
      </c>
      <c r="BT526" s="100" t="e">
        <f>INDEX(Данные!$I$1:$IX$303,Данные!$A188,BT$642+8)-INDEX(Данные!$I$1:$IX$303,Данные!$A188,BT$643+8)</f>
        <v>#VALUE!</v>
      </c>
      <c r="BU526" s="101" t="e">
        <f>INDEX(Данные!$I$1:$IX$303,Данные!$A188,BU$642+9)-INDEX(Данные!$I$1:$IX$303,Данные!$A188,BU$643+9)</f>
        <v>#VALUE!</v>
      </c>
    </row>
    <row r="527" spans="7:73" s="88" customFormat="1" x14ac:dyDescent="0.25">
      <c r="G527" s="61">
        <v>93</v>
      </c>
      <c r="H527" s="62" t="str">
        <f t="shared" si="854"/>
        <v/>
      </c>
      <c r="I527" s="63" t="e">
        <f>IF(ISNUMBER(INDEX(Данные!$I$1:$IX$303,Данные!$A189,I$642)),INDEX(Данные!$I$1:$IX$303,Данные!$A189,I$642)-Данные!$E189+IF($F$3="Использовать поправку",AL527,0),#N/A)</f>
        <v>#N/A</v>
      </c>
      <c r="J527" s="64" t="e">
        <f>IF(ISNUMBER(INDEX(Данные!$I$1:$IX$303,Данные!$A189,J$642)),INDEX(Данные!$I$1:$IX$303,Данные!$A189,J$642)-Данные!$F189+IF($F$3="Использовать поправку",AM527,0),#N/A)</f>
        <v>#N/A</v>
      </c>
      <c r="K527" s="62" t="str">
        <f t="shared" si="855"/>
        <v/>
      </c>
      <c r="L527" s="63" t="e">
        <f>IF(ISNUMBER(INDEX(Данные!$I$1:$IX$303,Данные!$A189,L$642)),INDEX(Данные!$I$1:$IX$303,Данные!$A189,L$642)-Данные!$E189+IF($F$4="Использовать поправку",AL527,0),#N/A)</f>
        <v>#N/A</v>
      </c>
      <c r="M527" s="64" t="e">
        <f>IF(ISNUMBER(INDEX(Данные!$I$1:$IX$303,Данные!$A189,M$642)),INDEX(Данные!$I$1:$IX$303,Данные!$A189,M$642)-Данные!$F189+IF($F$4="Использовать поправку",AM527,0),#N/A)</f>
        <v>#N/A</v>
      </c>
      <c r="N527" s="62" t="str">
        <f t="shared" si="856"/>
        <v/>
      </c>
      <c r="O527" s="63" t="e">
        <f>IF(ISNUMBER(INDEX(Данные!$I$1:$IX$303,Данные!$A189,O$642)),INDEX(Данные!$I$1:$IX$303,Данные!$A189,O$642)-Данные!$E189+IF($F$5="Использовать поправку",AL527,0),#N/A)</f>
        <v>#N/A</v>
      </c>
      <c r="P527" s="64" t="e">
        <f>IF(ISNUMBER(INDEX(Данные!$I$1:$IX$303,Данные!$A189,P$642)),INDEX(Данные!$I$1:$IX$303,Данные!$A189,P$642)-Данные!$F189+IF($F$5="Использовать поправку",AM527,0),#N/A)</f>
        <v>#N/A</v>
      </c>
      <c r="Q527" s="62" t="str">
        <f t="shared" si="857"/>
        <v/>
      </c>
      <c r="R527" s="63" t="e">
        <f>IF(ISNUMBER(INDEX(Данные!$I$1:$IX$303,Данные!$A189,R$642)),INDEX(Данные!$I$1:$IX$303,Данные!$A189,R$642)-Данные!$E189+IF($F$6="Использовать поправку",AL527,0),#N/A)</f>
        <v>#N/A</v>
      </c>
      <c r="S527" s="64" t="e">
        <f>IF(ISNUMBER(INDEX(Данные!$I$1:$IX$303,Данные!$A189,S$642)),INDEX(Данные!$I$1:$IX$303,Данные!$A189,S$642)-Данные!$F189+IF($F$6="Использовать поправку",AM527,0),#N/A)</f>
        <v>#N/A</v>
      </c>
      <c r="T527" s="62" t="str">
        <f t="shared" si="858"/>
        <v/>
      </c>
      <c r="U527" s="63" t="e">
        <f>IF(ISNUMBER(INDEX(Данные!$I$1:$IX$303,Данные!$A189,U$642)),INDEX(Данные!$I$1:$IX$303,Данные!$A189,U$642)-Данные!$E189+IF($F$7="Использовать поправку",AL527,0),#N/A)</f>
        <v>#N/A</v>
      </c>
      <c r="V527" s="64" t="e">
        <f>IF(ISNUMBER(INDEX(Данные!$I$1:$IX$303,Данные!$A189,V$642)),INDEX(Данные!$I$1:$IX$303,Данные!$A189,V$642)-Данные!$F189+IF($F$7="Использовать поправку",AM527,0),#N/A)</f>
        <v>#N/A</v>
      </c>
      <c r="W527" s="62" t="str">
        <f t="shared" si="859"/>
        <v/>
      </c>
      <c r="X527" s="63" t="e">
        <f>IF(ISNUMBER(INDEX(Данные!$I$1:$IX$303,Данные!$A189,X$642)),INDEX(Данные!$I$1:$IX$303,Данные!$A189,X$642)-Данные!$E189+IF($F$8="Использовать поправку",AL527,0),#N/A)</f>
        <v>#N/A</v>
      </c>
      <c r="Y527" s="64" t="e">
        <f>IF(ISNUMBER(INDEX(Данные!$I$1:$IX$303,Данные!$A189,Y$642)),INDEX(Данные!$I$1:$IX$303,Данные!$A189,Y$642)-Данные!$F189+IF($F$8="Использовать поправку",AM527,0),#N/A)</f>
        <v>#N/A</v>
      </c>
      <c r="Z527" s="62" t="str">
        <f t="shared" si="860"/>
        <v/>
      </c>
      <c r="AA527" s="63" t="e">
        <f>IF(ISNUMBER(INDEX(Данные!$I$1:$IX$303,Данные!$A189,AA$642)),INDEX(Данные!$I$1:$IX$303,Данные!$A189,AA$642)-Данные!$E189+IF($F$9="Использовать поправку",AL527,0),#N/A)</f>
        <v>#N/A</v>
      </c>
      <c r="AB527" s="64" t="e">
        <f>IF(ISNUMBER(INDEX(Данные!$I$1:$IX$303,Данные!$A189,AB$642)),INDEX(Данные!$I$1:$IX$303,Данные!$A189,AB$642)-Данные!$F189+IF($F$9="Использовать поправку",AM527,0),#N/A)</f>
        <v>#N/A</v>
      </c>
      <c r="AC527" s="62" t="str">
        <f t="shared" si="861"/>
        <v/>
      </c>
      <c r="AD527" s="63" t="e">
        <f>IF(ISNUMBER(INDEX(Данные!$I$1:$IX$303,Данные!$A189,AD$642)),INDEX(Данные!$I$1:$IX$303,Данные!$A189,AD$642)-Данные!$E189+IF($F$10="Использовать поправку",AL527,0),#N/A)</f>
        <v>#N/A</v>
      </c>
      <c r="AE527" s="64" t="e">
        <f>IF(ISNUMBER(INDEX(Данные!$I$1:$IX$303,Данные!$A189,AE$642)),INDEX(Данные!$I$1:$IX$303,Данные!$A189,AE$642)-Данные!$F189+IF($F$10="Использовать поправку",AM527,0),#N/A)</f>
        <v>#N/A</v>
      </c>
      <c r="AF527" s="62" t="str">
        <f t="shared" si="862"/>
        <v/>
      </c>
      <c r="AG527" s="63" t="e">
        <f>IF(ISNUMBER(INDEX(Данные!$I$1:$IX$303,Данные!$A189,AG$642)),INDEX(Данные!$I$1:$IX$303,Данные!$A189,AG$642)-Данные!$E189+IF($F$11="Использовать поправку",AL527,0),#N/A)</f>
        <v>#N/A</v>
      </c>
      <c r="AH527" s="64" t="e">
        <f>IF(ISNUMBER(INDEX(Данные!$I$1:$IX$303,Данные!$A189,AH$642)),INDEX(Данные!$I$1:$IX$303,Данные!$A189,AH$642)-Данные!$F189+IF($F$11="Использовать поправку",AM527,0),#N/A)</f>
        <v>#N/A</v>
      </c>
      <c r="AI527" s="62" t="str">
        <f t="shared" si="863"/>
        <v/>
      </c>
      <c r="AJ527" s="63" t="e">
        <f>IF(ISNUMBER(INDEX(Данные!$I$1:$IX$303,Данные!$A189,AJ$642)),INDEX(Данные!$I$1:$IX$303,Данные!$A189,AJ$642)-Данные!$E189+IF($F$12="Использовать поправку",AL527,0),#N/A)</f>
        <v>#N/A</v>
      </c>
      <c r="AK527" s="96" t="e">
        <f>IF(ISNUMBER(INDEX(Данные!$I$1:$IX$303,Данные!$A189,AK$642)),INDEX(Данные!$I$1:$IX$303,Данные!$A189,AK$642)-Данные!$F189+IF($F$12="Использовать поправку",AM527,0),#N/A)</f>
        <v>#N/A</v>
      </c>
      <c r="AL527" s="100" t="e">
        <f>INDEX(Данные!$I$1:$IX$303,Данные!$A189,AL$642+4)-INDEX(Данные!$I$1:$IX$303,Данные!$A189,AL$643+4)</f>
        <v>#VALUE!</v>
      </c>
      <c r="AM527" s="101" t="e">
        <f>INDEX(Данные!$I$1:$IX$303,Данные!$A189,AM$642+5)-INDEX(Данные!$I$1:$IX$303,Данные!$A189,AM$643+5)</f>
        <v>#VALUE!</v>
      </c>
      <c r="AO527" s="61">
        <v>93</v>
      </c>
      <c r="AP527" s="62" t="str">
        <f t="shared" si="844"/>
        <v/>
      </c>
      <c r="AQ527" s="63" t="e">
        <f>IF(ISNUMBER(INDEX(Данные!$I$1:$IX$303,Данные!$A189,AQ$642)),INDEX(Данные!$I$1:$IX$303,Данные!$A189,AQ$642)-Данные!$G189-AQ$643+IF($F$3="Использовать поправку",BT527,0),#N/A)</f>
        <v>#N/A</v>
      </c>
      <c r="AR527" s="64" t="e">
        <f>IF(ISNUMBER(INDEX(Данные!$I$1:$IX$303,Данные!$A189,AR$642)),INDEX(Данные!$I$1:$IX$303,Данные!$A189,AR$642)-Данные!$H189-AR$643+IF($F$3="Использовать поправку",BU527,0),#N/A)</f>
        <v>#N/A</v>
      </c>
      <c r="AS527" s="62" t="str">
        <f t="shared" si="845"/>
        <v/>
      </c>
      <c r="AT527" s="63" t="e">
        <f>IF(ISNUMBER(INDEX(Данные!$I$1:$IX$303,Данные!$A189,AT$642)),INDEX(Данные!$I$1:$IX$303,Данные!$A189,AT$642)-Данные!$G189-AT$643+IF($F$4="Использовать поправку",BT527,0),#N/A)</f>
        <v>#N/A</v>
      </c>
      <c r="AU527" s="64" t="e">
        <f>IF(ISNUMBER(INDEX(Данные!$I$1:$IX$303,Данные!$A189,AU$642)),INDEX(Данные!$I$1:$IX$303,Данные!$A189,AU$642)-Данные!$H189-AU$643+IF($F$4="Использовать поправку",BU527,0),#N/A)</f>
        <v>#N/A</v>
      </c>
      <c r="AV527" s="62" t="str">
        <f t="shared" si="846"/>
        <v/>
      </c>
      <c r="AW527" s="63" t="e">
        <f>IF(ISNUMBER(INDEX(Данные!$I$1:$IX$303,Данные!$A189,AW$642)),INDEX(Данные!$I$1:$IX$303,Данные!$A189,AW$642)-Данные!$G189-AW$643+IF($F$5="Использовать поправку",BT527,0),#N/A)</f>
        <v>#N/A</v>
      </c>
      <c r="AX527" s="64" t="e">
        <f>IF(ISNUMBER(INDEX(Данные!$I$1:$IX$303,Данные!$A189,AX$642)),INDEX(Данные!$I$1:$IX$303,Данные!$A189,AX$642)-Данные!$H189-AX$643+IF($F$5="Использовать поправку",BU527,0),#N/A)</f>
        <v>#N/A</v>
      </c>
      <c r="AY527" s="62" t="str">
        <f t="shared" si="847"/>
        <v/>
      </c>
      <c r="AZ527" s="63" t="e">
        <f>IF(ISNUMBER(INDEX(Данные!$I$1:$IX$303,Данные!$A189,AZ$642)),INDEX(Данные!$I$1:$IX$303,Данные!$A189,AZ$642)-Данные!$G189-AZ$643+IF($F$6="Использовать поправку",BT527,0),#N/A)</f>
        <v>#N/A</v>
      </c>
      <c r="BA527" s="64" t="e">
        <f>IF(ISNUMBER(INDEX(Данные!$I$1:$IX$303,Данные!$A189,BA$642)),INDEX(Данные!$I$1:$IX$303,Данные!$A189,BA$642)-Данные!$H189-BA$643+IF($F$6="Использовать поправку",BU527,0),#N/A)</f>
        <v>#N/A</v>
      </c>
      <c r="BB527" s="62" t="str">
        <f t="shared" si="848"/>
        <v/>
      </c>
      <c r="BC527" s="63" t="e">
        <f>IF(ISNUMBER(INDEX(Данные!$I$1:$IX$303,Данные!$A189,BC$642)),INDEX(Данные!$I$1:$IX$303,Данные!$A189,BC$642)-Данные!$G189-BC$643+IF($F$7="Использовать поправку",BT527,0),#N/A)</f>
        <v>#N/A</v>
      </c>
      <c r="BD527" s="64" t="e">
        <f>IF(ISNUMBER(INDEX(Данные!$I$1:$IX$303,Данные!$A189,BD$642)),INDEX(Данные!$I$1:$IX$303,Данные!$A189,BD$642)-Данные!$H189-BD$643+IF($F$7="Использовать поправку",BU527,0),#N/A)</f>
        <v>#N/A</v>
      </c>
      <c r="BE527" s="62" t="str">
        <f t="shared" si="849"/>
        <v/>
      </c>
      <c r="BF527" s="63" t="e">
        <f>IF(ISNUMBER(INDEX(Данные!$I$1:$IX$303,Данные!$A189,BF$642)),INDEX(Данные!$I$1:$IX$303,Данные!$A189,BF$642)-Данные!$G189-BF$643+IF($F$8="Использовать поправку",BT527,0),#N/A)</f>
        <v>#N/A</v>
      </c>
      <c r="BG527" s="64" t="e">
        <f>IF(ISNUMBER(INDEX(Данные!$I$1:$IX$303,Данные!$A189,BG$642)),INDEX(Данные!$I$1:$IX$303,Данные!$A189,BG$642)-Данные!$H189-BG$643+IF($F$8="Использовать поправку",BU527,0),#N/A)</f>
        <v>#N/A</v>
      </c>
      <c r="BH527" s="62" t="str">
        <f t="shared" si="850"/>
        <v/>
      </c>
      <c r="BI527" s="63" t="e">
        <f>IF(ISNUMBER(INDEX(Данные!$I$1:$IX$303,Данные!$A189,BI$642)),INDEX(Данные!$I$1:$IX$303,Данные!$A189,BI$642)-Данные!$G189-BI$643+IF($F$9="Использовать поправку",BT527,0),#N/A)</f>
        <v>#N/A</v>
      </c>
      <c r="BJ527" s="64" t="e">
        <f>IF(ISNUMBER(INDEX(Данные!$I$1:$IX$303,Данные!$A189,BJ$642)),INDEX(Данные!$I$1:$IX$303,Данные!$A189,BJ$642)-Данные!$H189-BJ$643+IF($F$9="Использовать поправку",BU527,0),#N/A)</f>
        <v>#N/A</v>
      </c>
      <c r="BK527" s="62" t="str">
        <f t="shared" si="851"/>
        <v/>
      </c>
      <c r="BL527" s="63" t="e">
        <f>IF(ISNUMBER(INDEX(Данные!$I$1:$IX$303,Данные!$A189,BL$642)),INDEX(Данные!$I$1:$IX$303,Данные!$A189,BL$642)-Данные!$G189-BL$643+IF($F$10="Использовать поправку",BT527,0),#N/A)</f>
        <v>#N/A</v>
      </c>
      <c r="BM527" s="64" t="e">
        <f>IF(ISNUMBER(INDEX(Данные!$I$1:$IX$303,Данные!$A189,BM$642)),INDEX(Данные!$I$1:$IX$303,Данные!$A189,BM$642)-Данные!$H189-BM$643+IF($F$10="Использовать поправку",BU527,0),#N/A)</f>
        <v>#N/A</v>
      </c>
      <c r="BN527" s="62" t="str">
        <f t="shared" si="852"/>
        <v/>
      </c>
      <c r="BO527" s="63" t="e">
        <f>IF(ISNUMBER(INDEX(Данные!$I$1:$IX$303,Данные!$A189,BO$642)),INDEX(Данные!$I$1:$IX$303,Данные!$A189,BO$642)-Данные!$G189-BO$643+IF($F$11="Использовать поправку",BT527,0),#N/A)</f>
        <v>#N/A</v>
      </c>
      <c r="BP527" s="64" t="e">
        <f>IF(ISNUMBER(INDEX(Данные!$I$1:$IX$303,Данные!$A189,BP$642)),INDEX(Данные!$I$1:$IX$303,Данные!$A189,BP$642)-Данные!$H189-BP$643+IF($F$11="Использовать поправку",BU527,0),#N/A)</f>
        <v>#N/A</v>
      </c>
      <c r="BQ527" s="62" t="str">
        <f t="shared" si="853"/>
        <v/>
      </c>
      <c r="BR527" s="63" t="e">
        <f>IF(ISNUMBER(INDEX(Данные!$I$1:$IX$303,Данные!$A189,BR$642)),INDEX(Данные!$I$1:$IX$303,Данные!$A189,BR$642)-Данные!$G189-BR$643+IF($F$12="Использовать поправку",BT527,0),#N/A)</f>
        <v>#N/A</v>
      </c>
      <c r="BS527" s="64" t="e">
        <f>IF(ISNUMBER(INDEX(Данные!$I$1:$IX$303,Данные!$A189,BS$642)),INDEX(Данные!$I$1:$IX$303,Данные!$A189,BS$642)-Данные!$H189-BS$643+IF($F$12="Использовать поправку",BU527,0),#N/A)</f>
        <v>#N/A</v>
      </c>
      <c r="BT527" s="100" t="e">
        <f>INDEX(Данные!$I$1:$IX$303,Данные!$A189,BT$642+8)-INDEX(Данные!$I$1:$IX$303,Данные!$A189,BT$643+8)</f>
        <v>#VALUE!</v>
      </c>
      <c r="BU527" s="101" t="e">
        <f>INDEX(Данные!$I$1:$IX$303,Данные!$A189,BU$642+9)-INDEX(Данные!$I$1:$IX$303,Данные!$A189,BU$643+9)</f>
        <v>#VALUE!</v>
      </c>
    </row>
    <row r="528" spans="7:73" s="88" customFormat="1" x14ac:dyDescent="0.25">
      <c r="G528" s="61">
        <v>93.5</v>
      </c>
      <c r="H528" s="62" t="str">
        <f t="shared" si="854"/>
        <v/>
      </c>
      <c r="I528" s="63" t="e">
        <f>IF(ISNUMBER(INDEX(Данные!$I$1:$IX$303,Данные!$A190,I$642)),INDEX(Данные!$I$1:$IX$303,Данные!$A190,I$642)-Данные!$E190+IF($F$3="Использовать поправку",AL528,0),#N/A)</f>
        <v>#N/A</v>
      </c>
      <c r="J528" s="64" t="e">
        <f>IF(ISNUMBER(INDEX(Данные!$I$1:$IX$303,Данные!$A190,J$642)),INDEX(Данные!$I$1:$IX$303,Данные!$A190,J$642)-Данные!$F190+IF($F$3="Использовать поправку",AM528,0),#N/A)</f>
        <v>#N/A</v>
      </c>
      <c r="K528" s="62" t="str">
        <f t="shared" si="855"/>
        <v/>
      </c>
      <c r="L528" s="63" t="e">
        <f>IF(ISNUMBER(INDEX(Данные!$I$1:$IX$303,Данные!$A190,L$642)),INDEX(Данные!$I$1:$IX$303,Данные!$A190,L$642)-Данные!$E190+IF($F$4="Использовать поправку",AL528,0),#N/A)</f>
        <v>#N/A</v>
      </c>
      <c r="M528" s="64" t="e">
        <f>IF(ISNUMBER(INDEX(Данные!$I$1:$IX$303,Данные!$A190,M$642)),INDEX(Данные!$I$1:$IX$303,Данные!$A190,M$642)-Данные!$F190+IF($F$4="Использовать поправку",AM528,0),#N/A)</f>
        <v>#N/A</v>
      </c>
      <c r="N528" s="62" t="str">
        <f t="shared" si="856"/>
        <v/>
      </c>
      <c r="O528" s="63" t="e">
        <f>IF(ISNUMBER(INDEX(Данные!$I$1:$IX$303,Данные!$A190,O$642)),INDEX(Данные!$I$1:$IX$303,Данные!$A190,O$642)-Данные!$E190+IF($F$5="Использовать поправку",AL528,0),#N/A)</f>
        <v>#N/A</v>
      </c>
      <c r="P528" s="64" t="e">
        <f>IF(ISNUMBER(INDEX(Данные!$I$1:$IX$303,Данные!$A190,P$642)),INDEX(Данные!$I$1:$IX$303,Данные!$A190,P$642)-Данные!$F190+IF($F$5="Использовать поправку",AM528,0),#N/A)</f>
        <v>#N/A</v>
      </c>
      <c r="Q528" s="62" t="str">
        <f t="shared" si="857"/>
        <v/>
      </c>
      <c r="R528" s="63" t="e">
        <f>IF(ISNUMBER(INDEX(Данные!$I$1:$IX$303,Данные!$A190,R$642)),INDEX(Данные!$I$1:$IX$303,Данные!$A190,R$642)-Данные!$E190+IF($F$6="Использовать поправку",AL528,0),#N/A)</f>
        <v>#N/A</v>
      </c>
      <c r="S528" s="64" t="e">
        <f>IF(ISNUMBER(INDEX(Данные!$I$1:$IX$303,Данные!$A190,S$642)),INDEX(Данные!$I$1:$IX$303,Данные!$A190,S$642)-Данные!$F190+IF($F$6="Использовать поправку",AM528,0),#N/A)</f>
        <v>#N/A</v>
      </c>
      <c r="T528" s="62" t="str">
        <f t="shared" si="858"/>
        <v/>
      </c>
      <c r="U528" s="63" t="e">
        <f>IF(ISNUMBER(INDEX(Данные!$I$1:$IX$303,Данные!$A190,U$642)),INDEX(Данные!$I$1:$IX$303,Данные!$A190,U$642)-Данные!$E190+IF($F$7="Использовать поправку",AL528,0),#N/A)</f>
        <v>#N/A</v>
      </c>
      <c r="V528" s="64" t="e">
        <f>IF(ISNUMBER(INDEX(Данные!$I$1:$IX$303,Данные!$A190,V$642)),INDEX(Данные!$I$1:$IX$303,Данные!$A190,V$642)-Данные!$F190+IF($F$7="Использовать поправку",AM528,0),#N/A)</f>
        <v>#N/A</v>
      </c>
      <c r="W528" s="62" t="str">
        <f t="shared" si="859"/>
        <v/>
      </c>
      <c r="X528" s="63" t="e">
        <f>IF(ISNUMBER(INDEX(Данные!$I$1:$IX$303,Данные!$A190,X$642)),INDEX(Данные!$I$1:$IX$303,Данные!$A190,X$642)-Данные!$E190+IF($F$8="Использовать поправку",AL528,0),#N/A)</f>
        <v>#N/A</v>
      </c>
      <c r="Y528" s="64" t="e">
        <f>IF(ISNUMBER(INDEX(Данные!$I$1:$IX$303,Данные!$A190,Y$642)),INDEX(Данные!$I$1:$IX$303,Данные!$A190,Y$642)-Данные!$F190+IF($F$8="Использовать поправку",AM528,0),#N/A)</f>
        <v>#N/A</v>
      </c>
      <c r="Z528" s="62" t="str">
        <f t="shared" si="860"/>
        <v/>
      </c>
      <c r="AA528" s="63" t="e">
        <f>IF(ISNUMBER(INDEX(Данные!$I$1:$IX$303,Данные!$A190,AA$642)),INDEX(Данные!$I$1:$IX$303,Данные!$A190,AA$642)-Данные!$E190+IF($F$9="Использовать поправку",AL528,0),#N/A)</f>
        <v>#N/A</v>
      </c>
      <c r="AB528" s="64" t="e">
        <f>IF(ISNUMBER(INDEX(Данные!$I$1:$IX$303,Данные!$A190,AB$642)),INDEX(Данные!$I$1:$IX$303,Данные!$A190,AB$642)-Данные!$F190+IF($F$9="Использовать поправку",AM528,0),#N/A)</f>
        <v>#N/A</v>
      </c>
      <c r="AC528" s="62" t="str">
        <f t="shared" si="861"/>
        <v/>
      </c>
      <c r="AD528" s="63" t="e">
        <f>IF(ISNUMBER(INDEX(Данные!$I$1:$IX$303,Данные!$A190,AD$642)),INDEX(Данные!$I$1:$IX$303,Данные!$A190,AD$642)-Данные!$E190+IF($F$10="Использовать поправку",AL528,0),#N/A)</f>
        <v>#N/A</v>
      </c>
      <c r="AE528" s="64" t="e">
        <f>IF(ISNUMBER(INDEX(Данные!$I$1:$IX$303,Данные!$A190,AE$642)),INDEX(Данные!$I$1:$IX$303,Данные!$A190,AE$642)-Данные!$F190+IF($F$10="Использовать поправку",AM528,0),#N/A)</f>
        <v>#N/A</v>
      </c>
      <c r="AF528" s="62" t="str">
        <f t="shared" si="862"/>
        <v/>
      </c>
      <c r="AG528" s="63" t="e">
        <f>IF(ISNUMBER(INDEX(Данные!$I$1:$IX$303,Данные!$A190,AG$642)),INDEX(Данные!$I$1:$IX$303,Данные!$A190,AG$642)-Данные!$E190+IF($F$11="Использовать поправку",AL528,0),#N/A)</f>
        <v>#N/A</v>
      </c>
      <c r="AH528" s="64" t="e">
        <f>IF(ISNUMBER(INDEX(Данные!$I$1:$IX$303,Данные!$A190,AH$642)),INDEX(Данные!$I$1:$IX$303,Данные!$A190,AH$642)-Данные!$F190+IF($F$11="Использовать поправку",AM528,0),#N/A)</f>
        <v>#N/A</v>
      </c>
      <c r="AI528" s="62" t="str">
        <f t="shared" si="863"/>
        <v/>
      </c>
      <c r="AJ528" s="63" t="e">
        <f>IF(ISNUMBER(INDEX(Данные!$I$1:$IX$303,Данные!$A190,AJ$642)),INDEX(Данные!$I$1:$IX$303,Данные!$A190,AJ$642)-Данные!$E190+IF($F$12="Использовать поправку",AL528,0),#N/A)</f>
        <v>#N/A</v>
      </c>
      <c r="AK528" s="96" t="e">
        <f>IF(ISNUMBER(INDEX(Данные!$I$1:$IX$303,Данные!$A190,AK$642)),INDEX(Данные!$I$1:$IX$303,Данные!$A190,AK$642)-Данные!$F190+IF($F$12="Использовать поправку",AM528,0),#N/A)</f>
        <v>#N/A</v>
      </c>
      <c r="AL528" s="100" t="e">
        <f>INDEX(Данные!$I$1:$IX$303,Данные!$A190,AL$642+4)-INDEX(Данные!$I$1:$IX$303,Данные!$A190,AL$643+4)</f>
        <v>#VALUE!</v>
      </c>
      <c r="AM528" s="101" t="e">
        <f>INDEX(Данные!$I$1:$IX$303,Данные!$A190,AM$642+5)-INDEX(Данные!$I$1:$IX$303,Данные!$A190,AM$643+5)</f>
        <v>#VALUE!</v>
      </c>
      <c r="AO528" s="61">
        <v>93.5</v>
      </c>
      <c r="AP528" s="62" t="str">
        <f t="shared" si="844"/>
        <v/>
      </c>
      <c r="AQ528" s="63" t="e">
        <f>IF(ISNUMBER(INDEX(Данные!$I$1:$IX$303,Данные!$A190,AQ$642)),INDEX(Данные!$I$1:$IX$303,Данные!$A190,AQ$642)-Данные!$G190-AQ$643+IF($F$3="Использовать поправку",BT528,0),#N/A)</f>
        <v>#N/A</v>
      </c>
      <c r="AR528" s="64" t="e">
        <f>IF(ISNUMBER(INDEX(Данные!$I$1:$IX$303,Данные!$A190,AR$642)),INDEX(Данные!$I$1:$IX$303,Данные!$A190,AR$642)-Данные!$H190-AR$643+IF($F$3="Использовать поправку",BU528,0),#N/A)</f>
        <v>#N/A</v>
      </c>
      <c r="AS528" s="62" t="str">
        <f t="shared" si="845"/>
        <v/>
      </c>
      <c r="AT528" s="63" t="e">
        <f>IF(ISNUMBER(INDEX(Данные!$I$1:$IX$303,Данные!$A190,AT$642)),INDEX(Данные!$I$1:$IX$303,Данные!$A190,AT$642)-Данные!$G190-AT$643+IF($F$4="Использовать поправку",BT528,0),#N/A)</f>
        <v>#N/A</v>
      </c>
      <c r="AU528" s="64" t="e">
        <f>IF(ISNUMBER(INDEX(Данные!$I$1:$IX$303,Данные!$A190,AU$642)),INDEX(Данные!$I$1:$IX$303,Данные!$A190,AU$642)-Данные!$H190-AU$643+IF($F$4="Использовать поправку",BU528,0),#N/A)</f>
        <v>#N/A</v>
      </c>
      <c r="AV528" s="62" t="str">
        <f t="shared" si="846"/>
        <v/>
      </c>
      <c r="AW528" s="63" t="e">
        <f>IF(ISNUMBER(INDEX(Данные!$I$1:$IX$303,Данные!$A190,AW$642)),INDEX(Данные!$I$1:$IX$303,Данные!$A190,AW$642)-Данные!$G190-AW$643+IF($F$5="Использовать поправку",BT528,0),#N/A)</f>
        <v>#N/A</v>
      </c>
      <c r="AX528" s="64" t="e">
        <f>IF(ISNUMBER(INDEX(Данные!$I$1:$IX$303,Данные!$A190,AX$642)),INDEX(Данные!$I$1:$IX$303,Данные!$A190,AX$642)-Данные!$H190-AX$643+IF($F$5="Использовать поправку",BU528,0),#N/A)</f>
        <v>#N/A</v>
      </c>
      <c r="AY528" s="62" t="str">
        <f t="shared" si="847"/>
        <v/>
      </c>
      <c r="AZ528" s="63" t="e">
        <f>IF(ISNUMBER(INDEX(Данные!$I$1:$IX$303,Данные!$A190,AZ$642)),INDEX(Данные!$I$1:$IX$303,Данные!$A190,AZ$642)-Данные!$G190-AZ$643+IF($F$6="Использовать поправку",BT528,0),#N/A)</f>
        <v>#N/A</v>
      </c>
      <c r="BA528" s="64" t="e">
        <f>IF(ISNUMBER(INDEX(Данные!$I$1:$IX$303,Данные!$A190,BA$642)),INDEX(Данные!$I$1:$IX$303,Данные!$A190,BA$642)-Данные!$H190-BA$643+IF($F$6="Использовать поправку",BU528,0),#N/A)</f>
        <v>#N/A</v>
      </c>
      <c r="BB528" s="62" t="str">
        <f t="shared" si="848"/>
        <v/>
      </c>
      <c r="BC528" s="63" t="e">
        <f>IF(ISNUMBER(INDEX(Данные!$I$1:$IX$303,Данные!$A190,BC$642)),INDEX(Данные!$I$1:$IX$303,Данные!$A190,BC$642)-Данные!$G190-BC$643+IF($F$7="Использовать поправку",BT528,0),#N/A)</f>
        <v>#N/A</v>
      </c>
      <c r="BD528" s="64" t="e">
        <f>IF(ISNUMBER(INDEX(Данные!$I$1:$IX$303,Данные!$A190,BD$642)),INDEX(Данные!$I$1:$IX$303,Данные!$A190,BD$642)-Данные!$H190-BD$643+IF($F$7="Использовать поправку",BU528,0),#N/A)</f>
        <v>#N/A</v>
      </c>
      <c r="BE528" s="62" t="str">
        <f t="shared" si="849"/>
        <v/>
      </c>
      <c r="BF528" s="63" t="e">
        <f>IF(ISNUMBER(INDEX(Данные!$I$1:$IX$303,Данные!$A190,BF$642)),INDEX(Данные!$I$1:$IX$303,Данные!$A190,BF$642)-Данные!$G190-BF$643+IF($F$8="Использовать поправку",BT528,0),#N/A)</f>
        <v>#N/A</v>
      </c>
      <c r="BG528" s="64" t="e">
        <f>IF(ISNUMBER(INDEX(Данные!$I$1:$IX$303,Данные!$A190,BG$642)),INDEX(Данные!$I$1:$IX$303,Данные!$A190,BG$642)-Данные!$H190-BG$643+IF($F$8="Использовать поправку",BU528,0),#N/A)</f>
        <v>#N/A</v>
      </c>
      <c r="BH528" s="62" t="str">
        <f t="shared" si="850"/>
        <v/>
      </c>
      <c r="BI528" s="63" t="e">
        <f>IF(ISNUMBER(INDEX(Данные!$I$1:$IX$303,Данные!$A190,BI$642)),INDEX(Данные!$I$1:$IX$303,Данные!$A190,BI$642)-Данные!$G190-BI$643+IF($F$9="Использовать поправку",BT528,0),#N/A)</f>
        <v>#N/A</v>
      </c>
      <c r="BJ528" s="64" t="e">
        <f>IF(ISNUMBER(INDEX(Данные!$I$1:$IX$303,Данные!$A190,BJ$642)),INDEX(Данные!$I$1:$IX$303,Данные!$A190,BJ$642)-Данные!$H190-BJ$643+IF($F$9="Использовать поправку",BU528,0),#N/A)</f>
        <v>#N/A</v>
      </c>
      <c r="BK528" s="62" t="str">
        <f t="shared" si="851"/>
        <v/>
      </c>
      <c r="BL528" s="63" t="e">
        <f>IF(ISNUMBER(INDEX(Данные!$I$1:$IX$303,Данные!$A190,BL$642)),INDEX(Данные!$I$1:$IX$303,Данные!$A190,BL$642)-Данные!$G190-BL$643+IF($F$10="Использовать поправку",BT528,0),#N/A)</f>
        <v>#N/A</v>
      </c>
      <c r="BM528" s="64" t="e">
        <f>IF(ISNUMBER(INDEX(Данные!$I$1:$IX$303,Данные!$A190,BM$642)),INDEX(Данные!$I$1:$IX$303,Данные!$A190,BM$642)-Данные!$H190-BM$643+IF($F$10="Использовать поправку",BU528,0),#N/A)</f>
        <v>#N/A</v>
      </c>
      <c r="BN528" s="62" t="str">
        <f t="shared" si="852"/>
        <v/>
      </c>
      <c r="BO528" s="63" t="e">
        <f>IF(ISNUMBER(INDEX(Данные!$I$1:$IX$303,Данные!$A190,BO$642)),INDEX(Данные!$I$1:$IX$303,Данные!$A190,BO$642)-Данные!$G190-BO$643+IF($F$11="Использовать поправку",BT528,0),#N/A)</f>
        <v>#N/A</v>
      </c>
      <c r="BP528" s="64" t="e">
        <f>IF(ISNUMBER(INDEX(Данные!$I$1:$IX$303,Данные!$A190,BP$642)),INDEX(Данные!$I$1:$IX$303,Данные!$A190,BP$642)-Данные!$H190-BP$643+IF($F$11="Использовать поправку",BU528,0),#N/A)</f>
        <v>#N/A</v>
      </c>
      <c r="BQ528" s="62" t="str">
        <f t="shared" si="853"/>
        <v/>
      </c>
      <c r="BR528" s="63" t="e">
        <f>IF(ISNUMBER(INDEX(Данные!$I$1:$IX$303,Данные!$A190,BR$642)),INDEX(Данные!$I$1:$IX$303,Данные!$A190,BR$642)-Данные!$G190-BR$643+IF($F$12="Использовать поправку",BT528,0),#N/A)</f>
        <v>#N/A</v>
      </c>
      <c r="BS528" s="64" t="e">
        <f>IF(ISNUMBER(INDEX(Данные!$I$1:$IX$303,Данные!$A190,BS$642)),INDEX(Данные!$I$1:$IX$303,Данные!$A190,BS$642)-Данные!$H190-BS$643+IF($F$12="Использовать поправку",BU528,0),#N/A)</f>
        <v>#N/A</v>
      </c>
      <c r="BT528" s="100" t="e">
        <f>INDEX(Данные!$I$1:$IX$303,Данные!$A190,BT$642+8)-INDEX(Данные!$I$1:$IX$303,Данные!$A190,BT$643+8)</f>
        <v>#VALUE!</v>
      </c>
      <c r="BU528" s="101" t="e">
        <f>INDEX(Данные!$I$1:$IX$303,Данные!$A190,BU$642+9)-INDEX(Данные!$I$1:$IX$303,Данные!$A190,BU$643+9)</f>
        <v>#VALUE!</v>
      </c>
    </row>
    <row r="529" spans="7:73" s="88" customFormat="1" x14ac:dyDescent="0.25">
      <c r="G529" s="61">
        <v>94</v>
      </c>
      <c r="H529" s="62" t="str">
        <f t="shared" si="854"/>
        <v/>
      </c>
      <c r="I529" s="63" t="e">
        <f>IF(ISNUMBER(INDEX(Данные!$I$1:$IX$303,Данные!$A191,I$642)),INDEX(Данные!$I$1:$IX$303,Данные!$A191,I$642)-Данные!$E191+IF($F$3="Использовать поправку",AL529,0),#N/A)</f>
        <v>#N/A</v>
      </c>
      <c r="J529" s="64" t="e">
        <f>IF(ISNUMBER(INDEX(Данные!$I$1:$IX$303,Данные!$A191,J$642)),INDEX(Данные!$I$1:$IX$303,Данные!$A191,J$642)-Данные!$F191+IF($F$3="Использовать поправку",AM529,0),#N/A)</f>
        <v>#N/A</v>
      </c>
      <c r="K529" s="62" t="str">
        <f t="shared" si="855"/>
        <v/>
      </c>
      <c r="L529" s="63" t="e">
        <f>IF(ISNUMBER(INDEX(Данные!$I$1:$IX$303,Данные!$A191,L$642)),INDEX(Данные!$I$1:$IX$303,Данные!$A191,L$642)-Данные!$E191+IF($F$4="Использовать поправку",AL529,0),#N/A)</f>
        <v>#N/A</v>
      </c>
      <c r="M529" s="64" t="e">
        <f>IF(ISNUMBER(INDEX(Данные!$I$1:$IX$303,Данные!$A191,M$642)),INDEX(Данные!$I$1:$IX$303,Данные!$A191,M$642)-Данные!$F191+IF($F$4="Использовать поправку",AM529,0),#N/A)</f>
        <v>#N/A</v>
      </c>
      <c r="N529" s="62" t="str">
        <f t="shared" si="856"/>
        <v/>
      </c>
      <c r="O529" s="63" t="e">
        <f>IF(ISNUMBER(INDEX(Данные!$I$1:$IX$303,Данные!$A191,O$642)),INDEX(Данные!$I$1:$IX$303,Данные!$A191,O$642)-Данные!$E191+IF($F$5="Использовать поправку",AL529,0),#N/A)</f>
        <v>#N/A</v>
      </c>
      <c r="P529" s="64" t="e">
        <f>IF(ISNUMBER(INDEX(Данные!$I$1:$IX$303,Данные!$A191,P$642)),INDEX(Данные!$I$1:$IX$303,Данные!$A191,P$642)-Данные!$F191+IF($F$5="Использовать поправку",AM529,0),#N/A)</f>
        <v>#N/A</v>
      </c>
      <c r="Q529" s="62" t="str">
        <f t="shared" si="857"/>
        <v/>
      </c>
      <c r="R529" s="63" t="e">
        <f>IF(ISNUMBER(INDEX(Данные!$I$1:$IX$303,Данные!$A191,R$642)),INDEX(Данные!$I$1:$IX$303,Данные!$A191,R$642)-Данные!$E191+IF($F$6="Использовать поправку",AL529,0),#N/A)</f>
        <v>#N/A</v>
      </c>
      <c r="S529" s="64" t="e">
        <f>IF(ISNUMBER(INDEX(Данные!$I$1:$IX$303,Данные!$A191,S$642)),INDEX(Данные!$I$1:$IX$303,Данные!$A191,S$642)-Данные!$F191+IF($F$6="Использовать поправку",AM529,0),#N/A)</f>
        <v>#N/A</v>
      </c>
      <c r="T529" s="62" t="str">
        <f t="shared" si="858"/>
        <v/>
      </c>
      <c r="U529" s="63" t="e">
        <f>IF(ISNUMBER(INDEX(Данные!$I$1:$IX$303,Данные!$A191,U$642)),INDEX(Данные!$I$1:$IX$303,Данные!$A191,U$642)-Данные!$E191+IF($F$7="Использовать поправку",AL529,0),#N/A)</f>
        <v>#N/A</v>
      </c>
      <c r="V529" s="64" t="e">
        <f>IF(ISNUMBER(INDEX(Данные!$I$1:$IX$303,Данные!$A191,V$642)),INDEX(Данные!$I$1:$IX$303,Данные!$A191,V$642)-Данные!$F191+IF($F$7="Использовать поправку",AM529,0),#N/A)</f>
        <v>#N/A</v>
      </c>
      <c r="W529" s="62" t="str">
        <f t="shared" si="859"/>
        <v/>
      </c>
      <c r="X529" s="63" t="e">
        <f>IF(ISNUMBER(INDEX(Данные!$I$1:$IX$303,Данные!$A191,X$642)),INDEX(Данные!$I$1:$IX$303,Данные!$A191,X$642)-Данные!$E191+IF($F$8="Использовать поправку",AL529,0),#N/A)</f>
        <v>#N/A</v>
      </c>
      <c r="Y529" s="64" t="e">
        <f>IF(ISNUMBER(INDEX(Данные!$I$1:$IX$303,Данные!$A191,Y$642)),INDEX(Данные!$I$1:$IX$303,Данные!$A191,Y$642)-Данные!$F191+IF($F$8="Использовать поправку",AM529,0),#N/A)</f>
        <v>#N/A</v>
      </c>
      <c r="Z529" s="62" t="str">
        <f t="shared" si="860"/>
        <v/>
      </c>
      <c r="AA529" s="63" t="e">
        <f>IF(ISNUMBER(INDEX(Данные!$I$1:$IX$303,Данные!$A191,AA$642)),INDEX(Данные!$I$1:$IX$303,Данные!$A191,AA$642)-Данные!$E191+IF($F$9="Использовать поправку",AL529,0),#N/A)</f>
        <v>#N/A</v>
      </c>
      <c r="AB529" s="64" t="e">
        <f>IF(ISNUMBER(INDEX(Данные!$I$1:$IX$303,Данные!$A191,AB$642)),INDEX(Данные!$I$1:$IX$303,Данные!$A191,AB$642)-Данные!$F191+IF($F$9="Использовать поправку",AM529,0),#N/A)</f>
        <v>#N/A</v>
      </c>
      <c r="AC529" s="62" t="str">
        <f t="shared" si="861"/>
        <v/>
      </c>
      <c r="AD529" s="63" t="e">
        <f>IF(ISNUMBER(INDEX(Данные!$I$1:$IX$303,Данные!$A191,AD$642)),INDEX(Данные!$I$1:$IX$303,Данные!$A191,AD$642)-Данные!$E191+IF($F$10="Использовать поправку",AL529,0),#N/A)</f>
        <v>#N/A</v>
      </c>
      <c r="AE529" s="64" t="e">
        <f>IF(ISNUMBER(INDEX(Данные!$I$1:$IX$303,Данные!$A191,AE$642)),INDEX(Данные!$I$1:$IX$303,Данные!$A191,AE$642)-Данные!$F191+IF($F$10="Использовать поправку",AM529,0),#N/A)</f>
        <v>#N/A</v>
      </c>
      <c r="AF529" s="62" t="str">
        <f t="shared" si="862"/>
        <v/>
      </c>
      <c r="AG529" s="63" t="e">
        <f>IF(ISNUMBER(INDEX(Данные!$I$1:$IX$303,Данные!$A191,AG$642)),INDEX(Данные!$I$1:$IX$303,Данные!$A191,AG$642)-Данные!$E191+IF($F$11="Использовать поправку",AL529,0),#N/A)</f>
        <v>#N/A</v>
      </c>
      <c r="AH529" s="64" t="e">
        <f>IF(ISNUMBER(INDEX(Данные!$I$1:$IX$303,Данные!$A191,AH$642)),INDEX(Данные!$I$1:$IX$303,Данные!$A191,AH$642)-Данные!$F191+IF($F$11="Использовать поправку",AM529,0),#N/A)</f>
        <v>#N/A</v>
      </c>
      <c r="AI529" s="62" t="str">
        <f t="shared" si="863"/>
        <v/>
      </c>
      <c r="AJ529" s="63" t="e">
        <f>IF(ISNUMBER(INDEX(Данные!$I$1:$IX$303,Данные!$A191,AJ$642)),INDEX(Данные!$I$1:$IX$303,Данные!$A191,AJ$642)-Данные!$E191+IF($F$12="Использовать поправку",AL529,0),#N/A)</f>
        <v>#N/A</v>
      </c>
      <c r="AK529" s="96" t="e">
        <f>IF(ISNUMBER(INDEX(Данные!$I$1:$IX$303,Данные!$A191,AK$642)),INDEX(Данные!$I$1:$IX$303,Данные!$A191,AK$642)-Данные!$F191+IF($F$12="Использовать поправку",AM529,0),#N/A)</f>
        <v>#N/A</v>
      </c>
      <c r="AL529" s="100" t="e">
        <f>INDEX(Данные!$I$1:$IX$303,Данные!$A191,AL$642+4)-INDEX(Данные!$I$1:$IX$303,Данные!$A191,AL$643+4)</f>
        <v>#VALUE!</v>
      </c>
      <c r="AM529" s="101" t="e">
        <f>INDEX(Данные!$I$1:$IX$303,Данные!$A191,AM$642+5)-INDEX(Данные!$I$1:$IX$303,Данные!$A191,AM$643+5)</f>
        <v>#VALUE!</v>
      </c>
      <c r="AO529" s="61">
        <v>94</v>
      </c>
      <c r="AP529" s="62" t="str">
        <f t="shared" si="844"/>
        <v/>
      </c>
      <c r="AQ529" s="63" t="e">
        <f>IF(ISNUMBER(INDEX(Данные!$I$1:$IX$303,Данные!$A191,AQ$642)),INDEX(Данные!$I$1:$IX$303,Данные!$A191,AQ$642)-Данные!$G191-AQ$643+IF($F$3="Использовать поправку",BT529,0),#N/A)</f>
        <v>#N/A</v>
      </c>
      <c r="AR529" s="64" t="e">
        <f>IF(ISNUMBER(INDEX(Данные!$I$1:$IX$303,Данные!$A191,AR$642)),INDEX(Данные!$I$1:$IX$303,Данные!$A191,AR$642)-Данные!$H191-AR$643+IF($F$3="Использовать поправку",BU529,0),#N/A)</f>
        <v>#N/A</v>
      </c>
      <c r="AS529" s="62" t="str">
        <f t="shared" si="845"/>
        <v/>
      </c>
      <c r="AT529" s="63" t="e">
        <f>IF(ISNUMBER(INDEX(Данные!$I$1:$IX$303,Данные!$A191,AT$642)),INDEX(Данные!$I$1:$IX$303,Данные!$A191,AT$642)-Данные!$G191-AT$643+IF($F$4="Использовать поправку",BT529,0),#N/A)</f>
        <v>#N/A</v>
      </c>
      <c r="AU529" s="64" t="e">
        <f>IF(ISNUMBER(INDEX(Данные!$I$1:$IX$303,Данные!$A191,AU$642)),INDEX(Данные!$I$1:$IX$303,Данные!$A191,AU$642)-Данные!$H191-AU$643+IF($F$4="Использовать поправку",BU529,0),#N/A)</f>
        <v>#N/A</v>
      </c>
      <c r="AV529" s="62" t="str">
        <f t="shared" si="846"/>
        <v/>
      </c>
      <c r="AW529" s="63" t="e">
        <f>IF(ISNUMBER(INDEX(Данные!$I$1:$IX$303,Данные!$A191,AW$642)),INDEX(Данные!$I$1:$IX$303,Данные!$A191,AW$642)-Данные!$G191-AW$643+IF($F$5="Использовать поправку",BT529,0),#N/A)</f>
        <v>#N/A</v>
      </c>
      <c r="AX529" s="64" t="e">
        <f>IF(ISNUMBER(INDEX(Данные!$I$1:$IX$303,Данные!$A191,AX$642)),INDEX(Данные!$I$1:$IX$303,Данные!$A191,AX$642)-Данные!$H191-AX$643+IF($F$5="Использовать поправку",BU529,0),#N/A)</f>
        <v>#N/A</v>
      </c>
      <c r="AY529" s="62" t="str">
        <f t="shared" si="847"/>
        <v/>
      </c>
      <c r="AZ529" s="63" t="e">
        <f>IF(ISNUMBER(INDEX(Данные!$I$1:$IX$303,Данные!$A191,AZ$642)),INDEX(Данные!$I$1:$IX$303,Данные!$A191,AZ$642)-Данные!$G191-AZ$643+IF($F$6="Использовать поправку",BT529,0),#N/A)</f>
        <v>#N/A</v>
      </c>
      <c r="BA529" s="64" t="e">
        <f>IF(ISNUMBER(INDEX(Данные!$I$1:$IX$303,Данные!$A191,BA$642)),INDEX(Данные!$I$1:$IX$303,Данные!$A191,BA$642)-Данные!$H191-BA$643+IF($F$6="Использовать поправку",BU529,0),#N/A)</f>
        <v>#N/A</v>
      </c>
      <c r="BB529" s="62" t="str">
        <f t="shared" si="848"/>
        <v/>
      </c>
      <c r="BC529" s="63" t="e">
        <f>IF(ISNUMBER(INDEX(Данные!$I$1:$IX$303,Данные!$A191,BC$642)),INDEX(Данные!$I$1:$IX$303,Данные!$A191,BC$642)-Данные!$G191-BC$643+IF($F$7="Использовать поправку",BT529,0),#N/A)</f>
        <v>#N/A</v>
      </c>
      <c r="BD529" s="64" t="e">
        <f>IF(ISNUMBER(INDEX(Данные!$I$1:$IX$303,Данные!$A191,BD$642)),INDEX(Данные!$I$1:$IX$303,Данные!$A191,BD$642)-Данные!$H191-BD$643+IF($F$7="Использовать поправку",BU529,0),#N/A)</f>
        <v>#N/A</v>
      </c>
      <c r="BE529" s="62" t="str">
        <f t="shared" si="849"/>
        <v/>
      </c>
      <c r="BF529" s="63" t="e">
        <f>IF(ISNUMBER(INDEX(Данные!$I$1:$IX$303,Данные!$A191,BF$642)),INDEX(Данные!$I$1:$IX$303,Данные!$A191,BF$642)-Данные!$G191-BF$643+IF($F$8="Использовать поправку",BT529,0),#N/A)</f>
        <v>#N/A</v>
      </c>
      <c r="BG529" s="64" t="e">
        <f>IF(ISNUMBER(INDEX(Данные!$I$1:$IX$303,Данные!$A191,BG$642)),INDEX(Данные!$I$1:$IX$303,Данные!$A191,BG$642)-Данные!$H191-BG$643+IF($F$8="Использовать поправку",BU529,0),#N/A)</f>
        <v>#N/A</v>
      </c>
      <c r="BH529" s="62" t="str">
        <f t="shared" si="850"/>
        <v/>
      </c>
      <c r="BI529" s="63" t="e">
        <f>IF(ISNUMBER(INDEX(Данные!$I$1:$IX$303,Данные!$A191,BI$642)),INDEX(Данные!$I$1:$IX$303,Данные!$A191,BI$642)-Данные!$G191-BI$643+IF($F$9="Использовать поправку",BT529,0),#N/A)</f>
        <v>#N/A</v>
      </c>
      <c r="BJ529" s="64" t="e">
        <f>IF(ISNUMBER(INDEX(Данные!$I$1:$IX$303,Данные!$A191,BJ$642)),INDEX(Данные!$I$1:$IX$303,Данные!$A191,BJ$642)-Данные!$H191-BJ$643+IF($F$9="Использовать поправку",BU529,0),#N/A)</f>
        <v>#N/A</v>
      </c>
      <c r="BK529" s="62" t="str">
        <f t="shared" si="851"/>
        <v/>
      </c>
      <c r="BL529" s="63" t="e">
        <f>IF(ISNUMBER(INDEX(Данные!$I$1:$IX$303,Данные!$A191,BL$642)),INDEX(Данные!$I$1:$IX$303,Данные!$A191,BL$642)-Данные!$G191-BL$643+IF($F$10="Использовать поправку",BT529,0),#N/A)</f>
        <v>#N/A</v>
      </c>
      <c r="BM529" s="64" t="e">
        <f>IF(ISNUMBER(INDEX(Данные!$I$1:$IX$303,Данные!$A191,BM$642)),INDEX(Данные!$I$1:$IX$303,Данные!$A191,BM$642)-Данные!$H191-BM$643+IF($F$10="Использовать поправку",BU529,0),#N/A)</f>
        <v>#N/A</v>
      </c>
      <c r="BN529" s="62" t="str">
        <f t="shared" si="852"/>
        <v/>
      </c>
      <c r="BO529" s="63" t="e">
        <f>IF(ISNUMBER(INDEX(Данные!$I$1:$IX$303,Данные!$A191,BO$642)),INDEX(Данные!$I$1:$IX$303,Данные!$A191,BO$642)-Данные!$G191-BO$643+IF($F$11="Использовать поправку",BT529,0),#N/A)</f>
        <v>#N/A</v>
      </c>
      <c r="BP529" s="64" t="e">
        <f>IF(ISNUMBER(INDEX(Данные!$I$1:$IX$303,Данные!$A191,BP$642)),INDEX(Данные!$I$1:$IX$303,Данные!$A191,BP$642)-Данные!$H191-BP$643+IF($F$11="Использовать поправку",BU529,0),#N/A)</f>
        <v>#N/A</v>
      </c>
      <c r="BQ529" s="62" t="str">
        <f t="shared" si="853"/>
        <v/>
      </c>
      <c r="BR529" s="63" t="e">
        <f>IF(ISNUMBER(INDEX(Данные!$I$1:$IX$303,Данные!$A191,BR$642)),INDEX(Данные!$I$1:$IX$303,Данные!$A191,BR$642)-Данные!$G191-BR$643+IF($F$12="Использовать поправку",BT529,0),#N/A)</f>
        <v>#N/A</v>
      </c>
      <c r="BS529" s="64" t="e">
        <f>IF(ISNUMBER(INDEX(Данные!$I$1:$IX$303,Данные!$A191,BS$642)),INDEX(Данные!$I$1:$IX$303,Данные!$A191,BS$642)-Данные!$H191-BS$643+IF($F$12="Использовать поправку",BU529,0),#N/A)</f>
        <v>#N/A</v>
      </c>
      <c r="BT529" s="100" t="e">
        <f>INDEX(Данные!$I$1:$IX$303,Данные!$A191,BT$642+8)-INDEX(Данные!$I$1:$IX$303,Данные!$A191,BT$643+8)</f>
        <v>#VALUE!</v>
      </c>
      <c r="BU529" s="101" t="e">
        <f>INDEX(Данные!$I$1:$IX$303,Данные!$A191,BU$642+9)-INDEX(Данные!$I$1:$IX$303,Данные!$A191,BU$643+9)</f>
        <v>#VALUE!</v>
      </c>
    </row>
    <row r="530" spans="7:73" s="88" customFormat="1" x14ac:dyDescent="0.25">
      <c r="G530" s="61">
        <v>94.5</v>
      </c>
      <c r="H530" s="62" t="str">
        <f t="shared" si="854"/>
        <v/>
      </c>
      <c r="I530" s="63" t="e">
        <f>IF(ISNUMBER(INDEX(Данные!$I$1:$IX$303,Данные!$A192,I$642)),INDEX(Данные!$I$1:$IX$303,Данные!$A192,I$642)-Данные!$E192+IF($F$3="Использовать поправку",AL530,0),#N/A)</f>
        <v>#N/A</v>
      </c>
      <c r="J530" s="64" t="e">
        <f>IF(ISNUMBER(INDEX(Данные!$I$1:$IX$303,Данные!$A192,J$642)),INDEX(Данные!$I$1:$IX$303,Данные!$A192,J$642)-Данные!$F192+IF($F$3="Использовать поправку",AM530,0),#N/A)</f>
        <v>#N/A</v>
      </c>
      <c r="K530" s="62" t="str">
        <f t="shared" si="855"/>
        <v/>
      </c>
      <c r="L530" s="63" t="e">
        <f>IF(ISNUMBER(INDEX(Данные!$I$1:$IX$303,Данные!$A192,L$642)),INDEX(Данные!$I$1:$IX$303,Данные!$A192,L$642)-Данные!$E192+IF($F$4="Использовать поправку",AL530,0),#N/A)</f>
        <v>#N/A</v>
      </c>
      <c r="M530" s="64" t="e">
        <f>IF(ISNUMBER(INDEX(Данные!$I$1:$IX$303,Данные!$A192,M$642)),INDEX(Данные!$I$1:$IX$303,Данные!$A192,M$642)-Данные!$F192+IF($F$4="Использовать поправку",AM530,0),#N/A)</f>
        <v>#N/A</v>
      </c>
      <c r="N530" s="62" t="str">
        <f t="shared" si="856"/>
        <v/>
      </c>
      <c r="O530" s="63" t="e">
        <f>IF(ISNUMBER(INDEX(Данные!$I$1:$IX$303,Данные!$A192,O$642)),INDEX(Данные!$I$1:$IX$303,Данные!$A192,O$642)-Данные!$E192+IF($F$5="Использовать поправку",AL530,0),#N/A)</f>
        <v>#N/A</v>
      </c>
      <c r="P530" s="64" t="e">
        <f>IF(ISNUMBER(INDEX(Данные!$I$1:$IX$303,Данные!$A192,P$642)),INDEX(Данные!$I$1:$IX$303,Данные!$A192,P$642)-Данные!$F192+IF($F$5="Использовать поправку",AM530,0),#N/A)</f>
        <v>#N/A</v>
      </c>
      <c r="Q530" s="62" t="str">
        <f t="shared" si="857"/>
        <v/>
      </c>
      <c r="R530" s="63" t="e">
        <f>IF(ISNUMBER(INDEX(Данные!$I$1:$IX$303,Данные!$A192,R$642)),INDEX(Данные!$I$1:$IX$303,Данные!$A192,R$642)-Данные!$E192+IF($F$6="Использовать поправку",AL530,0),#N/A)</f>
        <v>#N/A</v>
      </c>
      <c r="S530" s="64" t="e">
        <f>IF(ISNUMBER(INDEX(Данные!$I$1:$IX$303,Данные!$A192,S$642)),INDEX(Данные!$I$1:$IX$303,Данные!$A192,S$642)-Данные!$F192+IF($F$6="Использовать поправку",AM530,0),#N/A)</f>
        <v>#N/A</v>
      </c>
      <c r="T530" s="62" t="str">
        <f t="shared" si="858"/>
        <v/>
      </c>
      <c r="U530" s="63" t="e">
        <f>IF(ISNUMBER(INDEX(Данные!$I$1:$IX$303,Данные!$A192,U$642)),INDEX(Данные!$I$1:$IX$303,Данные!$A192,U$642)-Данные!$E192+IF($F$7="Использовать поправку",AL530,0),#N/A)</f>
        <v>#N/A</v>
      </c>
      <c r="V530" s="64" t="e">
        <f>IF(ISNUMBER(INDEX(Данные!$I$1:$IX$303,Данные!$A192,V$642)),INDEX(Данные!$I$1:$IX$303,Данные!$A192,V$642)-Данные!$F192+IF($F$7="Использовать поправку",AM530,0),#N/A)</f>
        <v>#N/A</v>
      </c>
      <c r="W530" s="62" t="str">
        <f t="shared" si="859"/>
        <v/>
      </c>
      <c r="X530" s="63" t="e">
        <f>IF(ISNUMBER(INDEX(Данные!$I$1:$IX$303,Данные!$A192,X$642)),INDEX(Данные!$I$1:$IX$303,Данные!$A192,X$642)-Данные!$E192+IF($F$8="Использовать поправку",AL530,0),#N/A)</f>
        <v>#N/A</v>
      </c>
      <c r="Y530" s="64" t="e">
        <f>IF(ISNUMBER(INDEX(Данные!$I$1:$IX$303,Данные!$A192,Y$642)),INDEX(Данные!$I$1:$IX$303,Данные!$A192,Y$642)-Данные!$F192+IF($F$8="Использовать поправку",AM530,0),#N/A)</f>
        <v>#N/A</v>
      </c>
      <c r="Z530" s="62" t="str">
        <f t="shared" si="860"/>
        <v/>
      </c>
      <c r="AA530" s="63" t="e">
        <f>IF(ISNUMBER(INDEX(Данные!$I$1:$IX$303,Данные!$A192,AA$642)),INDEX(Данные!$I$1:$IX$303,Данные!$A192,AA$642)-Данные!$E192+IF($F$9="Использовать поправку",AL530,0),#N/A)</f>
        <v>#N/A</v>
      </c>
      <c r="AB530" s="64" t="e">
        <f>IF(ISNUMBER(INDEX(Данные!$I$1:$IX$303,Данные!$A192,AB$642)),INDEX(Данные!$I$1:$IX$303,Данные!$A192,AB$642)-Данные!$F192+IF($F$9="Использовать поправку",AM530,0),#N/A)</f>
        <v>#N/A</v>
      </c>
      <c r="AC530" s="62" t="str">
        <f t="shared" si="861"/>
        <v/>
      </c>
      <c r="AD530" s="63" t="e">
        <f>IF(ISNUMBER(INDEX(Данные!$I$1:$IX$303,Данные!$A192,AD$642)),INDEX(Данные!$I$1:$IX$303,Данные!$A192,AD$642)-Данные!$E192+IF($F$10="Использовать поправку",AL530,0),#N/A)</f>
        <v>#N/A</v>
      </c>
      <c r="AE530" s="64" t="e">
        <f>IF(ISNUMBER(INDEX(Данные!$I$1:$IX$303,Данные!$A192,AE$642)),INDEX(Данные!$I$1:$IX$303,Данные!$A192,AE$642)-Данные!$F192+IF($F$10="Использовать поправку",AM530,0),#N/A)</f>
        <v>#N/A</v>
      </c>
      <c r="AF530" s="62" t="str">
        <f t="shared" si="862"/>
        <v/>
      </c>
      <c r="AG530" s="63" t="e">
        <f>IF(ISNUMBER(INDEX(Данные!$I$1:$IX$303,Данные!$A192,AG$642)),INDEX(Данные!$I$1:$IX$303,Данные!$A192,AG$642)-Данные!$E192+IF($F$11="Использовать поправку",AL530,0),#N/A)</f>
        <v>#N/A</v>
      </c>
      <c r="AH530" s="64" t="e">
        <f>IF(ISNUMBER(INDEX(Данные!$I$1:$IX$303,Данные!$A192,AH$642)),INDEX(Данные!$I$1:$IX$303,Данные!$A192,AH$642)-Данные!$F192+IF($F$11="Использовать поправку",AM530,0),#N/A)</f>
        <v>#N/A</v>
      </c>
      <c r="AI530" s="62" t="str">
        <f t="shared" si="863"/>
        <v/>
      </c>
      <c r="AJ530" s="63" t="e">
        <f>IF(ISNUMBER(INDEX(Данные!$I$1:$IX$303,Данные!$A192,AJ$642)),INDEX(Данные!$I$1:$IX$303,Данные!$A192,AJ$642)-Данные!$E192+IF($F$12="Использовать поправку",AL530,0),#N/A)</f>
        <v>#N/A</v>
      </c>
      <c r="AK530" s="96" t="e">
        <f>IF(ISNUMBER(INDEX(Данные!$I$1:$IX$303,Данные!$A192,AK$642)),INDEX(Данные!$I$1:$IX$303,Данные!$A192,AK$642)-Данные!$F192+IF($F$12="Использовать поправку",AM530,0),#N/A)</f>
        <v>#N/A</v>
      </c>
      <c r="AL530" s="100" t="e">
        <f>INDEX(Данные!$I$1:$IX$303,Данные!$A192,AL$642+4)-INDEX(Данные!$I$1:$IX$303,Данные!$A192,AL$643+4)</f>
        <v>#VALUE!</v>
      </c>
      <c r="AM530" s="101" t="e">
        <f>INDEX(Данные!$I$1:$IX$303,Данные!$A192,AM$642+5)-INDEX(Данные!$I$1:$IX$303,Данные!$A192,AM$643+5)</f>
        <v>#VALUE!</v>
      </c>
      <c r="AO530" s="61">
        <v>94.5</v>
      </c>
      <c r="AP530" s="62" t="str">
        <f t="shared" si="844"/>
        <v/>
      </c>
      <c r="AQ530" s="63" t="e">
        <f>IF(ISNUMBER(INDEX(Данные!$I$1:$IX$303,Данные!$A192,AQ$642)),INDEX(Данные!$I$1:$IX$303,Данные!$A192,AQ$642)-Данные!$G192-AQ$643+IF($F$3="Использовать поправку",BT530,0),#N/A)</f>
        <v>#N/A</v>
      </c>
      <c r="AR530" s="64" t="e">
        <f>IF(ISNUMBER(INDEX(Данные!$I$1:$IX$303,Данные!$A192,AR$642)),INDEX(Данные!$I$1:$IX$303,Данные!$A192,AR$642)-Данные!$H192-AR$643+IF($F$3="Использовать поправку",BU530,0),#N/A)</f>
        <v>#N/A</v>
      </c>
      <c r="AS530" s="62" t="str">
        <f t="shared" si="845"/>
        <v/>
      </c>
      <c r="AT530" s="63" t="e">
        <f>IF(ISNUMBER(INDEX(Данные!$I$1:$IX$303,Данные!$A192,AT$642)),INDEX(Данные!$I$1:$IX$303,Данные!$A192,AT$642)-Данные!$G192-AT$643+IF($F$4="Использовать поправку",BT530,0),#N/A)</f>
        <v>#N/A</v>
      </c>
      <c r="AU530" s="64" t="e">
        <f>IF(ISNUMBER(INDEX(Данные!$I$1:$IX$303,Данные!$A192,AU$642)),INDEX(Данные!$I$1:$IX$303,Данные!$A192,AU$642)-Данные!$H192-AU$643+IF($F$4="Использовать поправку",BU530,0),#N/A)</f>
        <v>#N/A</v>
      </c>
      <c r="AV530" s="62" t="str">
        <f t="shared" si="846"/>
        <v/>
      </c>
      <c r="AW530" s="63" t="e">
        <f>IF(ISNUMBER(INDEX(Данные!$I$1:$IX$303,Данные!$A192,AW$642)),INDEX(Данные!$I$1:$IX$303,Данные!$A192,AW$642)-Данные!$G192-AW$643+IF($F$5="Использовать поправку",BT530,0),#N/A)</f>
        <v>#N/A</v>
      </c>
      <c r="AX530" s="64" t="e">
        <f>IF(ISNUMBER(INDEX(Данные!$I$1:$IX$303,Данные!$A192,AX$642)),INDEX(Данные!$I$1:$IX$303,Данные!$A192,AX$642)-Данные!$H192-AX$643+IF($F$5="Использовать поправку",BU530,0),#N/A)</f>
        <v>#N/A</v>
      </c>
      <c r="AY530" s="62" t="str">
        <f t="shared" si="847"/>
        <v/>
      </c>
      <c r="AZ530" s="63" t="e">
        <f>IF(ISNUMBER(INDEX(Данные!$I$1:$IX$303,Данные!$A192,AZ$642)),INDEX(Данные!$I$1:$IX$303,Данные!$A192,AZ$642)-Данные!$G192-AZ$643+IF($F$6="Использовать поправку",BT530,0),#N/A)</f>
        <v>#N/A</v>
      </c>
      <c r="BA530" s="64" t="e">
        <f>IF(ISNUMBER(INDEX(Данные!$I$1:$IX$303,Данные!$A192,BA$642)),INDEX(Данные!$I$1:$IX$303,Данные!$A192,BA$642)-Данные!$H192-BA$643+IF($F$6="Использовать поправку",BU530,0),#N/A)</f>
        <v>#N/A</v>
      </c>
      <c r="BB530" s="62" t="str">
        <f t="shared" si="848"/>
        <v/>
      </c>
      <c r="BC530" s="63" t="e">
        <f>IF(ISNUMBER(INDEX(Данные!$I$1:$IX$303,Данные!$A192,BC$642)),INDEX(Данные!$I$1:$IX$303,Данные!$A192,BC$642)-Данные!$G192-BC$643+IF($F$7="Использовать поправку",BT530,0),#N/A)</f>
        <v>#N/A</v>
      </c>
      <c r="BD530" s="64" t="e">
        <f>IF(ISNUMBER(INDEX(Данные!$I$1:$IX$303,Данные!$A192,BD$642)),INDEX(Данные!$I$1:$IX$303,Данные!$A192,BD$642)-Данные!$H192-BD$643+IF($F$7="Использовать поправку",BU530,0),#N/A)</f>
        <v>#N/A</v>
      </c>
      <c r="BE530" s="62" t="str">
        <f t="shared" si="849"/>
        <v/>
      </c>
      <c r="BF530" s="63" t="e">
        <f>IF(ISNUMBER(INDEX(Данные!$I$1:$IX$303,Данные!$A192,BF$642)),INDEX(Данные!$I$1:$IX$303,Данные!$A192,BF$642)-Данные!$G192-BF$643+IF($F$8="Использовать поправку",BT530,0),#N/A)</f>
        <v>#N/A</v>
      </c>
      <c r="BG530" s="64" t="e">
        <f>IF(ISNUMBER(INDEX(Данные!$I$1:$IX$303,Данные!$A192,BG$642)),INDEX(Данные!$I$1:$IX$303,Данные!$A192,BG$642)-Данные!$H192-BG$643+IF($F$8="Использовать поправку",BU530,0),#N/A)</f>
        <v>#N/A</v>
      </c>
      <c r="BH530" s="62" t="str">
        <f t="shared" si="850"/>
        <v/>
      </c>
      <c r="BI530" s="63" t="e">
        <f>IF(ISNUMBER(INDEX(Данные!$I$1:$IX$303,Данные!$A192,BI$642)),INDEX(Данные!$I$1:$IX$303,Данные!$A192,BI$642)-Данные!$G192-BI$643+IF($F$9="Использовать поправку",BT530,0),#N/A)</f>
        <v>#N/A</v>
      </c>
      <c r="BJ530" s="64" t="e">
        <f>IF(ISNUMBER(INDEX(Данные!$I$1:$IX$303,Данные!$A192,BJ$642)),INDEX(Данные!$I$1:$IX$303,Данные!$A192,BJ$642)-Данные!$H192-BJ$643+IF($F$9="Использовать поправку",BU530,0),#N/A)</f>
        <v>#N/A</v>
      </c>
      <c r="BK530" s="62" t="str">
        <f t="shared" si="851"/>
        <v/>
      </c>
      <c r="BL530" s="63" t="e">
        <f>IF(ISNUMBER(INDEX(Данные!$I$1:$IX$303,Данные!$A192,BL$642)),INDEX(Данные!$I$1:$IX$303,Данные!$A192,BL$642)-Данные!$G192-BL$643+IF($F$10="Использовать поправку",BT530,0),#N/A)</f>
        <v>#N/A</v>
      </c>
      <c r="BM530" s="64" t="e">
        <f>IF(ISNUMBER(INDEX(Данные!$I$1:$IX$303,Данные!$A192,BM$642)),INDEX(Данные!$I$1:$IX$303,Данные!$A192,BM$642)-Данные!$H192-BM$643+IF($F$10="Использовать поправку",BU530,0),#N/A)</f>
        <v>#N/A</v>
      </c>
      <c r="BN530" s="62" t="str">
        <f t="shared" si="852"/>
        <v/>
      </c>
      <c r="BO530" s="63" t="e">
        <f>IF(ISNUMBER(INDEX(Данные!$I$1:$IX$303,Данные!$A192,BO$642)),INDEX(Данные!$I$1:$IX$303,Данные!$A192,BO$642)-Данные!$G192-BO$643+IF($F$11="Использовать поправку",BT530,0),#N/A)</f>
        <v>#N/A</v>
      </c>
      <c r="BP530" s="64" t="e">
        <f>IF(ISNUMBER(INDEX(Данные!$I$1:$IX$303,Данные!$A192,BP$642)),INDEX(Данные!$I$1:$IX$303,Данные!$A192,BP$642)-Данные!$H192-BP$643+IF($F$11="Использовать поправку",BU530,0),#N/A)</f>
        <v>#N/A</v>
      </c>
      <c r="BQ530" s="62" t="str">
        <f t="shared" si="853"/>
        <v/>
      </c>
      <c r="BR530" s="63" t="e">
        <f>IF(ISNUMBER(INDEX(Данные!$I$1:$IX$303,Данные!$A192,BR$642)),INDEX(Данные!$I$1:$IX$303,Данные!$A192,BR$642)-Данные!$G192-BR$643+IF($F$12="Использовать поправку",BT530,0),#N/A)</f>
        <v>#N/A</v>
      </c>
      <c r="BS530" s="64" t="e">
        <f>IF(ISNUMBER(INDEX(Данные!$I$1:$IX$303,Данные!$A192,BS$642)),INDEX(Данные!$I$1:$IX$303,Данные!$A192,BS$642)-Данные!$H192-BS$643+IF($F$12="Использовать поправку",BU530,0),#N/A)</f>
        <v>#N/A</v>
      </c>
      <c r="BT530" s="100" t="e">
        <f>INDEX(Данные!$I$1:$IX$303,Данные!$A192,BT$642+8)-INDEX(Данные!$I$1:$IX$303,Данные!$A192,BT$643+8)</f>
        <v>#VALUE!</v>
      </c>
      <c r="BU530" s="101" t="e">
        <f>INDEX(Данные!$I$1:$IX$303,Данные!$A192,BU$642+9)-INDEX(Данные!$I$1:$IX$303,Данные!$A192,BU$643+9)</f>
        <v>#VALUE!</v>
      </c>
    </row>
    <row r="531" spans="7:73" s="88" customFormat="1" x14ac:dyDescent="0.25">
      <c r="G531" s="61">
        <v>95</v>
      </c>
      <c r="H531" s="62" t="str">
        <f t="shared" si="854"/>
        <v/>
      </c>
      <c r="I531" s="63" t="e">
        <f>IF(ISNUMBER(INDEX(Данные!$I$1:$IX$303,Данные!$A193,I$642)),INDEX(Данные!$I$1:$IX$303,Данные!$A193,I$642)-Данные!$E193+IF($F$3="Использовать поправку",AL531,0),#N/A)</f>
        <v>#N/A</v>
      </c>
      <c r="J531" s="64" t="e">
        <f>IF(ISNUMBER(INDEX(Данные!$I$1:$IX$303,Данные!$A193,J$642)),INDEX(Данные!$I$1:$IX$303,Данные!$A193,J$642)-Данные!$F193+IF($F$3="Использовать поправку",AM531,0),#N/A)</f>
        <v>#N/A</v>
      </c>
      <c r="K531" s="62" t="str">
        <f t="shared" si="855"/>
        <v/>
      </c>
      <c r="L531" s="63" t="e">
        <f>IF(ISNUMBER(INDEX(Данные!$I$1:$IX$303,Данные!$A193,L$642)),INDEX(Данные!$I$1:$IX$303,Данные!$A193,L$642)-Данные!$E193+IF($F$4="Использовать поправку",AL531,0),#N/A)</f>
        <v>#N/A</v>
      </c>
      <c r="M531" s="64" t="e">
        <f>IF(ISNUMBER(INDEX(Данные!$I$1:$IX$303,Данные!$A193,M$642)),INDEX(Данные!$I$1:$IX$303,Данные!$A193,M$642)-Данные!$F193+IF($F$4="Использовать поправку",AM531,0),#N/A)</f>
        <v>#N/A</v>
      </c>
      <c r="N531" s="62" t="str">
        <f t="shared" si="856"/>
        <v/>
      </c>
      <c r="O531" s="63" t="e">
        <f>IF(ISNUMBER(INDEX(Данные!$I$1:$IX$303,Данные!$A193,O$642)),INDEX(Данные!$I$1:$IX$303,Данные!$A193,O$642)-Данные!$E193+IF($F$5="Использовать поправку",AL531,0),#N/A)</f>
        <v>#N/A</v>
      </c>
      <c r="P531" s="64" t="e">
        <f>IF(ISNUMBER(INDEX(Данные!$I$1:$IX$303,Данные!$A193,P$642)),INDEX(Данные!$I$1:$IX$303,Данные!$A193,P$642)-Данные!$F193+IF($F$5="Использовать поправку",AM531,0),#N/A)</f>
        <v>#N/A</v>
      </c>
      <c r="Q531" s="62" t="str">
        <f t="shared" si="857"/>
        <v/>
      </c>
      <c r="R531" s="63" t="e">
        <f>IF(ISNUMBER(INDEX(Данные!$I$1:$IX$303,Данные!$A193,R$642)),INDEX(Данные!$I$1:$IX$303,Данные!$A193,R$642)-Данные!$E193+IF($F$6="Использовать поправку",AL531,0),#N/A)</f>
        <v>#N/A</v>
      </c>
      <c r="S531" s="64" t="e">
        <f>IF(ISNUMBER(INDEX(Данные!$I$1:$IX$303,Данные!$A193,S$642)),INDEX(Данные!$I$1:$IX$303,Данные!$A193,S$642)-Данные!$F193+IF($F$6="Использовать поправку",AM531,0),#N/A)</f>
        <v>#N/A</v>
      </c>
      <c r="T531" s="62" t="str">
        <f t="shared" si="858"/>
        <v/>
      </c>
      <c r="U531" s="63" t="e">
        <f>IF(ISNUMBER(INDEX(Данные!$I$1:$IX$303,Данные!$A193,U$642)),INDEX(Данные!$I$1:$IX$303,Данные!$A193,U$642)-Данные!$E193+IF($F$7="Использовать поправку",AL531,0),#N/A)</f>
        <v>#N/A</v>
      </c>
      <c r="V531" s="64" t="e">
        <f>IF(ISNUMBER(INDEX(Данные!$I$1:$IX$303,Данные!$A193,V$642)),INDEX(Данные!$I$1:$IX$303,Данные!$A193,V$642)-Данные!$F193+IF($F$7="Использовать поправку",AM531,0),#N/A)</f>
        <v>#N/A</v>
      </c>
      <c r="W531" s="62" t="str">
        <f t="shared" si="859"/>
        <v/>
      </c>
      <c r="X531" s="63" t="e">
        <f>IF(ISNUMBER(INDEX(Данные!$I$1:$IX$303,Данные!$A193,X$642)),INDEX(Данные!$I$1:$IX$303,Данные!$A193,X$642)-Данные!$E193+IF($F$8="Использовать поправку",AL531,0),#N/A)</f>
        <v>#N/A</v>
      </c>
      <c r="Y531" s="64" t="e">
        <f>IF(ISNUMBER(INDEX(Данные!$I$1:$IX$303,Данные!$A193,Y$642)),INDEX(Данные!$I$1:$IX$303,Данные!$A193,Y$642)-Данные!$F193+IF($F$8="Использовать поправку",AM531,0),#N/A)</f>
        <v>#N/A</v>
      </c>
      <c r="Z531" s="62" t="str">
        <f t="shared" si="860"/>
        <v/>
      </c>
      <c r="AA531" s="63" t="e">
        <f>IF(ISNUMBER(INDEX(Данные!$I$1:$IX$303,Данные!$A193,AA$642)),INDEX(Данные!$I$1:$IX$303,Данные!$A193,AA$642)-Данные!$E193+IF($F$9="Использовать поправку",AL531,0),#N/A)</f>
        <v>#N/A</v>
      </c>
      <c r="AB531" s="64" t="e">
        <f>IF(ISNUMBER(INDEX(Данные!$I$1:$IX$303,Данные!$A193,AB$642)),INDEX(Данные!$I$1:$IX$303,Данные!$A193,AB$642)-Данные!$F193+IF($F$9="Использовать поправку",AM531,0),#N/A)</f>
        <v>#N/A</v>
      </c>
      <c r="AC531" s="62" t="str">
        <f t="shared" si="861"/>
        <v/>
      </c>
      <c r="AD531" s="63" t="e">
        <f>IF(ISNUMBER(INDEX(Данные!$I$1:$IX$303,Данные!$A193,AD$642)),INDEX(Данные!$I$1:$IX$303,Данные!$A193,AD$642)-Данные!$E193+IF($F$10="Использовать поправку",AL531,0),#N/A)</f>
        <v>#N/A</v>
      </c>
      <c r="AE531" s="64" t="e">
        <f>IF(ISNUMBER(INDEX(Данные!$I$1:$IX$303,Данные!$A193,AE$642)),INDEX(Данные!$I$1:$IX$303,Данные!$A193,AE$642)-Данные!$F193+IF($F$10="Использовать поправку",AM531,0),#N/A)</f>
        <v>#N/A</v>
      </c>
      <c r="AF531" s="62" t="str">
        <f t="shared" si="862"/>
        <v/>
      </c>
      <c r="AG531" s="63" t="e">
        <f>IF(ISNUMBER(INDEX(Данные!$I$1:$IX$303,Данные!$A193,AG$642)),INDEX(Данные!$I$1:$IX$303,Данные!$A193,AG$642)-Данные!$E193+IF($F$11="Использовать поправку",AL531,0),#N/A)</f>
        <v>#N/A</v>
      </c>
      <c r="AH531" s="64" t="e">
        <f>IF(ISNUMBER(INDEX(Данные!$I$1:$IX$303,Данные!$A193,AH$642)),INDEX(Данные!$I$1:$IX$303,Данные!$A193,AH$642)-Данные!$F193+IF($F$11="Использовать поправку",AM531,0),#N/A)</f>
        <v>#N/A</v>
      </c>
      <c r="AI531" s="62" t="str">
        <f t="shared" si="863"/>
        <v/>
      </c>
      <c r="AJ531" s="63" t="e">
        <f>IF(ISNUMBER(INDEX(Данные!$I$1:$IX$303,Данные!$A193,AJ$642)),INDEX(Данные!$I$1:$IX$303,Данные!$A193,AJ$642)-Данные!$E193+IF($F$12="Использовать поправку",AL531,0),#N/A)</f>
        <v>#N/A</v>
      </c>
      <c r="AK531" s="96" t="e">
        <f>IF(ISNUMBER(INDEX(Данные!$I$1:$IX$303,Данные!$A193,AK$642)),INDEX(Данные!$I$1:$IX$303,Данные!$A193,AK$642)-Данные!$F193+IF($F$12="Использовать поправку",AM531,0),#N/A)</f>
        <v>#N/A</v>
      </c>
      <c r="AL531" s="100" t="e">
        <f>INDEX(Данные!$I$1:$IX$303,Данные!$A193,AL$642+4)-INDEX(Данные!$I$1:$IX$303,Данные!$A193,AL$643+4)</f>
        <v>#VALUE!</v>
      </c>
      <c r="AM531" s="101" t="e">
        <f>INDEX(Данные!$I$1:$IX$303,Данные!$A193,AM$642+5)-INDEX(Данные!$I$1:$IX$303,Данные!$A193,AM$643+5)</f>
        <v>#VALUE!</v>
      </c>
      <c r="AO531" s="61">
        <v>95</v>
      </c>
      <c r="AP531" s="62" t="str">
        <f t="shared" si="844"/>
        <v/>
      </c>
      <c r="AQ531" s="63" t="e">
        <f>IF(ISNUMBER(INDEX(Данные!$I$1:$IX$303,Данные!$A193,AQ$642)),INDEX(Данные!$I$1:$IX$303,Данные!$A193,AQ$642)-Данные!$G193-AQ$643+IF($F$3="Использовать поправку",BT531,0),#N/A)</f>
        <v>#N/A</v>
      </c>
      <c r="AR531" s="64" t="e">
        <f>IF(ISNUMBER(INDEX(Данные!$I$1:$IX$303,Данные!$A193,AR$642)),INDEX(Данные!$I$1:$IX$303,Данные!$A193,AR$642)-Данные!$H193-AR$643+IF($F$3="Использовать поправку",BU531,0),#N/A)</f>
        <v>#N/A</v>
      </c>
      <c r="AS531" s="62" t="str">
        <f t="shared" si="845"/>
        <v/>
      </c>
      <c r="AT531" s="63" t="e">
        <f>IF(ISNUMBER(INDEX(Данные!$I$1:$IX$303,Данные!$A193,AT$642)),INDEX(Данные!$I$1:$IX$303,Данные!$A193,AT$642)-Данные!$G193-AT$643+IF($F$4="Использовать поправку",BT531,0),#N/A)</f>
        <v>#N/A</v>
      </c>
      <c r="AU531" s="64" t="e">
        <f>IF(ISNUMBER(INDEX(Данные!$I$1:$IX$303,Данные!$A193,AU$642)),INDEX(Данные!$I$1:$IX$303,Данные!$A193,AU$642)-Данные!$H193-AU$643+IF($F$4="Использовать поправку",BU531,0),#N/A)</f>
        <v>#N/A</v>
      </c>
      <c r="AV531" s="62" t="str">
        <f t="shared" si="846"/>
        <v/>
      </c>
      <c r="AW531" s="63" t="e">
        <f>IF(ISNUMBER(INDEX(Данные!$I$1:$IX$303,Данные!$A193,AW$642)),INDEX(Данные!$I$1:$IX$303,Данные!$A193,AW$642)-Данные!$G193-AW$643+IF($F$5="Использовать поправку",BT531,0),#N/A)</f>
        <v>#N/A</v>
      </c>
      <c r="AX531" s="64" t="e">
        <f>IF(ISNUMBER(INDEX(Данные!$I$1:$IX$303,Данные!$A193,AX$642)),INDEX(Данные!$I$1:$IX$303,Данные!$A193,AX$642)-Данные!$H193-AX$643+IF($F$5="Использовать поправку",BU531,0),#N/A)</f>
        <v>#N/A</v>
      </c>
      <c r="AY531" s="62" t="str">
        <f t="shared" si="847"/>
        <v/>
      </c>
      <c r="AZ531" s="63" t="e">
        <f>IF(ISNUMBER(INDEX(Данные!$I$1:$IX$303,Данные!$A193,AZ$642)),INDEX(Данные!$I$1:$IX$303,Данные!$A193,AZ$642)-Данные!$G193-AZ$643+IF($F$6="Использовать поправку",BT531,0),#N/A)</f>
        <v>#N/A</v>
      </c>
      <c r="BA531" s="64" t="e">
        <f>IF(ISNUMBER(INDEX(Данные!$I$1:$IX$303,Данные!$A193,BA$642)),INDEX(Данные!$I$1:$IX$303,Данные!$A193,BA$642)-Данные!$H193-BA$643+IF($F$6="Использовать поправку",BU531,0),#N/A)</f>
        <v>#N/A</v>
      </c>
      <c r="BB531" s="62" t="str">
        <f t="shared" si="848"/>
        <v/>
      </c>
      <c r="BC531" s="63" t="e">
        <f>IF(ISNUMBER(INDEX(Данные!$I$1:$IX$303,Данные!$A193,BC$642)),INDEX(Данные!$I$1:$IX$303,Данные!$A193,BC$642)-Данные!$G193-BC$643+IF($F$7="Использовать поправку",BT531,0),#N/A)</f>
        <v>#N/A</v>
      </c>
      <c r="BD531" s="64" t="e">
        <f>IF(ISNUMBER(INDEX(Данные!$I$1:$IX$303,Данные!$A193,BD$642)),INDEX(Данные!$I$1:$IX$303,Данные!$A193,BD$642)-Данные!$H193-BD$643+IF($F$7="Использовать поправку",BU531,0),#N/A)</f>
        <v>#N/A</v>
      </c>
      <c r="BE531" s="62" t="str">
        <f t="shared" si="849"/>
        <v/>
      </c>
      <c r="BF531" s="63" t="e">
        <f>IF(ISNUMBER(INDEX(Данные!$I$1:$IX$303,Данные!$A193,BF$642)),INDEX(Данные!$I$1:$IX$303,Данные!$A193,BF$642)-Данные!$G193-BF$643+IF($F$8="Использовать поправку",BT531,0),#N/A)</f>
        <v>#N/A</v>
      </c>
      <c r="BG531" s="64" t="e">
        <f>IF(ISNUMBER(INDEX(Данные!$I$1:$IX$303,Данные!$A193,BG$642)),INDEX(Данные!$I$1:$IX$303,Данные!$A193,BG$642)-Данные!$H193-BG$643+IF($F$8="Использовать поправку",BU531,0),#N/A)</f>
        <v>#N/A</v>
      </c>
      <c r="BH531" s="62" t="str">
        <f t="shared" si="850"/>
        <v/>
      </c>
      <c r="BI531" s="63" t="e">
        <f>IF(ISNUMBER(INDEX(Данные!$I$1:$IX$303,Данные!$A193,BI$642)),INDEX(Данные!$I$1:$IX$303,Данные!$A193,BI$642)-Данные!$G193-BI$643+IF($F$9="Использовать поправку",BT531,0),#N/A)</f>
        <v>#N/A</v>
      </c>
      <c r="BJ531" s="64" t="e">
        <f>IF(ISNUMBER(INDEX(Данные!$I$1:$IX$303,Данные!$A193,BJ$642)),INDEX(Данные!$I$1:$IX$303,Данные!$A193,BJ$642)-Данные!$H193-BJ$643+IF($F$9="Использовать поправку",BU531,0),#N/A)</f>
        <v>#N/A</v>
      </c>
      <c r="BK531" s="62" t="str">
        <f t="shared" si="851"/>
        <v/>
      </c>
      <c r="BL531" s="63" t="e">
        <f>IF(ISNUMBER(INDEX(Данные!$I$1:$IX$303,Данные!$A193,BL$642)),INDEX(Данные!$I$1:$IX$303,Данные!$A193,BL$642)-Данные!$G193-BL$643+IF($F$10="Использовать поправку",BT531,0),#N/A)</f>
        <v>#N/A</v>
      </c>
      <c r="BM531" s="64" t="e">
        <f>IF(ISNUMBER(INDEX(Данные!$I$1:$IX$303,Данные!$A193,BM$642)),INDEX(Данные!$I$1:$IX$303,Данные!$A193,BM$642)-Данные!$H193-BM$643+IF($F$10="Использовать поправку",BU531,0),#N/A)</f>
        <v>#N/A</v>
      </c>
      <c r="BN531" s="62" t="str">
        <f t="shared" si="852"/>
        <v/>
      </c>
      <c r="BO531" s="63" t="e">
        <f>IF(ISNUMBER(INDEX(Данные!$I$1:$IX$303,Данные!$A193,BO$642)),INDEX(Данные!$I$1:$IX$303,Данные!$A193,BO$642)-Данные!$G193-BO$643+IF($F$11="Использовать поправку",BT531,0),#N/A)</f>
        <v>#N/A</v>
      </c>
      <c r="BP531" s="64" t="e">
        <f>IF(ISNUMBER(INDEX(Данные!$I$1:$IX$303,Данные!$A193,BP$642)),INDEX(Данные!$I$1:$IX$303,Данные!$A193,BP$642)-Данные!$H193-BP$643+IF($F$11="Использовать поправку",BU531,0),#N/A)</f>
        <v>#N/A</v>
      </c>
      <c r="BQ531" s="62" t="str">
        <f t="shared" si="853"/>
        <v/>
      </c>
      <c r="BR531" s="63" t="e">
        <f>IF(ISNUMBER(INDEX(Данные!$I$1:$IX$303,Данные!$A193,BR$642)),INDEX(Данные!$I$1:$IX$303,Данные!$A193,BR$642)-Данные!$G193-BR$643+IF($F$12="Использовать поправку",BT531,0),#N/A)</f>
        <v>#N/A</v>
      </c>
      <c r="BS531" s="64" t="e">
        <f>IF(ISNUMBER(INDEX(Данные!$I$1:$IX$303,Данные!$A193,BS$642)),INDEX(Данные!$I$1:$IX$303,Данные!$A193,BS$642)-Данные!$H193-BS$643+IF($F$12="Использовать поправку",BU531,0),#N/A)</f>
        <v>#N/A</v>
      </c>
      <c r="BT531" s="100" t="e">
        <f>INDEX(Данные!$I$1:$IX$303,Данные!$A193,BT$642+8)-INDEX(Данные!$I$1:$IX$303,Данные!$A193,BT$643+8)</f>
        <v>#VALUE!</v>
      </c>
      <c r="BU531" s="101" t="e">
        <f>INDEX(Данные!$I$1:$IX$303,Данные!$A193,BU$642+9)-INDEX(Данные!$I$1:$IX$303,Данные!$A193,BU$643+9)</f>
        <v>#VALUE!</v>
      </c>
    </row>
    <row r="532" spans="7:73" s="88" customFormat="1" x14ac:dyDescent="0.25">
      <c r="G532" s="61">
        <v>95.5</v>
      </c>
      <c r="H532" s="62" t="str">
        <f t="shared" si="854"/>
        <v/>
      </c>
      <c r="I532" s="63" t="e">
        <f>IF(ISNUMBER(INDEX(Данные!$I$1:$IX$303,Данные!$A194,I$642)),INDEX(Данные!$I$1:$IX$303,Данные!$A194,I$642)-Данные!$E194+IF($F$3="Использовать поправку",AL532,0),#N/A)</f>
        <v>#N/A</v>
      </c>
      <c r="J532" s="64" t="e">
        <f>IF(ISNUMBER(INDEX(Данные!$I$1:$IX$303,Данные!$A194,J$642)),INDEX(Данные!$I$1:$IX$303,Данные!$A194,J$642)-Данные!$F194+IF($F$3="Использовать поправку",AM532,0),#N/A)</f>
        <v>#N/A</v>
      </c>
      <c r="K532" s="62" t="str">
        <f t="shared" si="855"/>
        <v/>
      </c>
      <c r="L532" s="63" t="e">
        <f>IF(ISNUMBER(INDEX(Данные!$I$1:$IX$303,Данные!$A194,L$642)),INDEX(Данные!$I$1:$IX$303,Данные!$A194,L$642)-Данные!$E194+IF($F$4="Использовать поправку",AL532,0),#N/A)</f>
        <v>#N/A</v>
      </c>
      <c r="M532" s="64" t="e">
        <f>IF(ISNUMBER(INDEX(Данные!$I$1:$IX$303,Данные!$A194,M$642)),INDEX(Данные!$I$1:$IX$303,Данные!$A194,M$642)-Данные!$F194+IF($F$4="Использовать поправку",AM532,0),#N/A)</f>
        <v>#N/A</v>
      </c>
      <c r="N532" s="62" t="str">
        <f t="shared" si="856"/>
        <v/>
      </c>
      <c r="O532" s="63" t="e">
        <f>IF(ISNUMBER(INDEX(Данные!$I$1:$IX$303,Данные!$A194,O$642)),INDEX(Данные!$I$1:$IX$303,Данные!$A194,O$642)-Данные!$E194+IF($F$5="Использовать поправку",AL532,0),#N/A)</f>
        <v>#N/A</v>
      </c>
      <c r="P532" s="64" t="e">
        <f>IF(ISNUMBER(INDEX(Данные!$I$1:$IX$303,Данные!$A194,P$642)),INDEX(Данные!$I$1:$IX$303,Данные!$A194,P$642)-Данные!$F194+IF($F$5="Использовать поправку",AM532,0),#N/A)</f>
        <v>#N/A</v>
      </c>
      <c r="Q532" s="62" t="str">
        <f t="shared" si="857"/>
        <v/>
      </c>
      <c r="R532" s="63" t="e">
        <f>IF(ISNUMBER(INDEX(Данные!$I$1:$IX$303,Данные!$A194,R$642)),INDEX(Данные!$I$1:$IX$303,Данные!$A194,R$642)-Данные!$E194+IF($F$6="Использовать поправку",AL532,0),#N/A)</f>
        <v>#N/A</v>
      </c>
      <c r="S532" s="64" t="e">
        <f>IF(ISNUMBER(INDEX(Данные!$I$1:$IX$303,Данные!$A194,S$642)),INDEX(Данные!$I$1:$IX$303,Данные!$A194,S$642)-Данные!$F194+IF($F$6="Использовать поправку",AM532,0),#N/A)</f>
        <v>#N/A</v>
      </c>
      <c r="T532" s="62" t="str">
        <f t="shared" si="858"/>
        <v/>
      </c>
      <c r="U532" s="63" t="e">
        <f>IF(ISNUMBER(INDEX(Данные!$I$1:$IX$303,Данные!$A194,U$642)),INDEX(Данные!$I$1:$IX$303,Данные!$A194,U$642)-Данные!$E194+IF($F$7="Использовать поправку",AL532,0),#N/A)</f>
        <v>#N/A</v>
      </c>
      <c r="V532" s="64" t="e">
        <f>IF(ISNUMBER(INDEX(Данные!$I$1:$IX$303,Данные!$A194,V$642)),INDEX(Данные!$I$1:$IX$303,Данные!$A194,V$642)-Данные!$F194+IF($F$7="Использовать поправку",AM532,0),#N/A)</f>
        <v>#N/A</v>
      </c>
      <c r="W532" s="62" t="str">
        <f t="shared" si="859"/>
        <v/>
      </c>
      <c r="X532" s="63" t="e">
        <f>IF(ISNUMBER(INDEX(Данные!$I$1:$IX$303,Данные!$A194,X$642)),INDEX(Данные!$I$1:$IX$303,Данные!$A194,X$642)-Данные!$E194+IF($F$8="Использовать поправку",AL532,0),#N/A)</f>
        <v>#N/A</v>
      </c>
      <c r="Y532" s="64" t="e">
        <f>IF(ISNUMBER(INDEX(Данные!$I$1:$IX$303,Данные!$A194,Y$642)),INDEX(Данные!$I$1:$IX$303,Данные!$A194,Y$642)-Данные!$F194+IF($F$8="Использовать поправку",AM532,0),#N/A)</f>
        <v>#N/A</v>
      </c>
      <c r="Z532" s="62" t="str">
        <f t="shared" si="860"/>
        <v/>
      </c>
      <c r="AA532" s="63" t="e">
        <f>IF(ISNUMBER(INDEX(Данные!$I$1:$IX$303,Данные!$A194,AA$642)),INDEX(Данные!$I$1:$IX$303,Данные!$A194,AA$642)-Данные!$E194+IF($F$9="Использовать поправку",AL532,0),#N/A)</f>
        <v>#N/A</v>
      </c>
      <c r="AB532" s="64" t="e">
        <f>IF(ISNUMBER(INDEX(Данные!$I$1:$IX$303,Данные!$A194,AB$642)),INDEX(Данные!$I$1:$IX$303,Данные!$A194,AB$642)-Данные!$F194+IF($F$9="Использовать поправку",AM532,0),#N/A)</f>
        <v>#N/A</v>
      </c>
      <c r="AC532" s="62" t="str">
        <f t="shared" si="861"/>
        <v/>
      </c>
      <c r="AD532" s="63" t="e">
        <f>IF(ISNUMBER(INDEX(Данные!$I$1:$IX$303,Данные!$A194,AD$642)),INDEX(Данные!$I$1:$IX$303,Данные!$A194,AD$642)-Данные!$E194+IF($F$10="Использовать поправку",AL532,0),#N/A)</f>
        <v>#N/A</v>
      </c>
      <c r="AE532" s="64" t="e">
        <f>IF(ISNUMBER(INDEX(Данные!$I$1:$IX$303,Данные!$A194,AE$642)),INDEX(Данные!$I$1:$IX$303,Данные!$A194,AE$642)-Данные!$F194+IF($F$10="Использовать поправку",AM532,0),#N/A)</f>
        <v>#N/A</v>
      </c>
      <c r="AF532" s="62" t="str">
        <f t="shared" si="862"/>
        <v/>
      </c>
      <c r="AG532" s="63" t="e">
        <f>IF(ISNUMBER(INDEX(Данные!$I$1:$IX$303,Данные!$A194,AG$642)),INDEX(Данные!$I$1:$IX$303,Данные!$A194,AG$642)-Данные!$E194+IF($F$11="Использовать поправку",AL532,0),#N/A)</f>
        <v>#N/A</v>
      </c>
      <c r="AH532" s="64" t="e">
        <f>IF(ISNUMBER(INDEX(Данные!$I$1:$IX$303,Данные!$A194,AH$642)),INDEX(Данные!$I$1:$IX$303,Данные!$A194,AH$642)-Данные!$F194+IF($F$11="Использовать поправку",AM532,0),#N/A)</f>
        <v>#N/A</v>
      </c>
      <c r="AI532" s="62" t="str">
        <f t="shared" si="863"/>
        <v/>
      </c>
      <c r="AJ532" s="63" t="e">
        <f>IF(ISNUMBER(INDEX(Данные!$I$1:$IX$303,Данные!$A194,AJ$642)),INDEX(Данные!$I$1:$IX$303,Данные!$A194,AJ$642)-Данные!$E194+IF($F$12="Использовать поправку",AL532,0),#N/A)</f>
        <v>#N/A</v>
      </c>
      <c r="AK532" s="96" t="e">
        <f>IF(ISNUMBER(INDEX(Данные!$I$1:$IX$303,Данные!$A194,AK$642)),INDEX(Данные!$I$1:$IX$303,Данные!$A194,AK$642)-Данные!$F194+IF($F$12="Использовать поправку",AM532,0),#N/A)</f>
        <v>#N/A</v>
      </c>
      <c r="AL532" s="100" t="e">
        <f>INDEX(Данные!$I$1:$IX$303,Данные!$A194,AL$642+4)-INDEX(Данные!$I$1:$IX$303,Данные!$A194,AL$643+4)</f>
        <v>#VALUE!</v>
      </c>
      <c r="AM532" s="101" t="e">
        <f>INDEX(Данные!$I$1:$IX$303,Данные!$A194,AM$642+5)-INDEX(Данные!$I$1:$IX$303,Данные!$A194,AM$643+5)</f>
        <v>#VALUE!</v>
      </c>
      <c r="AO532" s="61">
        <v>95.5</v>
      </c>
      <c r="AP532" s="62" t="str">
        <f t="shared" si="844"/>
        <v/>
      </c>
      <c r="AQ532" s="63" t="e">
        <f>IF(ISNUMBER(INDEX(Данные!$I$1:$IX$303,Данные!$A194,AQ$642)),INDEX(Данные!$I$1:$IX$303,Данные!$A194,AQ$642)-Данные!$G194-AQ$643+IF($F$3="Использовать поправку",BT532,0),#N/A)</f>
        <v>#N/A</v>
      </c>
      <c r="AR532" s="64" t="e">
        <f>IF(ISNUMBER(INDEX(Данные!$I$1:$IX$303,Данные!$A194,AR$642)),INDEX(Данные!$I$1:$IX$303,Данные!$A194,AR$642)-Данные!$H194-AR$643+IF($F$3="Использовать поправку",BU532,0),#N/A)</f>
        <v>#N/A</v>
      </c>
      <c r="AS532" s="62" t="str">
        <f t="shared" si="845"/>
        <v/>
      </c>
      <c r="AT532" s="63" t="e">
        <f>IF(ISNUMBER(INDEX(Данные!$I$1:$IX$303,Данные!$A194,AT$642)),INDEX(Данные!$I$1:$IX$303,Данные!$A194,AT$642)-Данные!$G194-AT$643+IF($F$4="Использовать поправку",BT532,0),#N/A)</f>
        <v>#N/A</v>
      </c>
      <c r="AU532" s="64" t="e">
        <f>IF(ISNUMBER(INDEX(Данные!$I$1:$IX$303,Данные!$A194,AU$642)),INDEX(Данные!$I$1:$IX$303,Данные!$A194,AU$642)-Данные!$H194-AU$643+IF($F$4="Использовать поправку",BU532,0),#N/A)</f>
        <v>#N/A</v>
      </c>
      <c r="AV532" s="62" t="str">
        <f t="shared" si="846"/>
        <v/>
      </c>
      <c r="AW532" s="63" t="e">
        <f>IF(ISNUMBER(INDEX(Данные!$I$1:$IX$303,Данные!$A194,AW$642)),INDEX(Данные!$I$1:$IX$303,Данные!$A194,AW$642)-Данные!$G194-AW$643+IF($F$5="Использовать поправку",BT532,0),#N/A)</f>
        <v>#N/A</v>
      </c>
      <c r="AX532" s="64" t="e">
        <f>IF(ISNUMBER(INDEX(Данные!$I$1:$IX$303,Данные!$A194,AX$642)),INDEX(Данные!$I$1:$IX$303,Данные!$A194,AX$642)-Данные!$H194-AX$643+IF($F$5="Использовать поправку",BU532,0),#N/A)</f>
        <v>#N/A</v>
      </c>
      <c r="AY532" s="62" t="str">
        <f t="shared" si="847"/>
        <v/>
      </c>
      <c r="AZ532" s="63" t="e">
        <f>IF(ISNUMBER(INDEX(Данные!$I$1:$IX$303,Данные!$A194,AZ$642)),INDEX(Данные!$I$1:$IX$303,Данные!$A194,AZ$642)-Данные!$G194-AZ$643+IF($F$6="Использовать поправку",BT532,0),#N/A)</f>
        <v>#N/A</v>
      </c>
      <c r="BA532" s="64" t="e">
        <f>IF(ISNUMBER(INDEX(Данные!$I$1:$IX$303,Данные!$A194,BA$642)),INDEX(Данные!$I$1:$IX$303,Данные!$A194,BA$642)-Данные!$H194-BA$643+IF($F$6="Использовать поправку",BU532,0),#N/A)</f>
        <v>#N/A</v>
      </c>
      <c r="BB532" s="62" t="str">
        <f t="shared" si="848"/>
        <v/>
      </c>
      <c r="BC532" s="63" t="e">
        <f>IF(ISNUMBER(INDEX(Данные!$I$1:$IX$303,Данные!$A194,BC$642)),INDEX(Данные!$I$1:$IX$303,Данные!$A194,BC$642)-Данные!$G194-BC$643+IF($F$7="Использовать поправку",BT532,0),#N/A)</f>
        <v>#N/A</v>
      </c>
      <c r="BD532" s="64" t="e">
        <f>IF(ISNUMBER(INDEX(Данные!$I$1:$IX$303,Данные!$A194,BD$642)),INDEX(Данные!$I$1:$IX$303,Данные!$A194,BD$642)-Данные!$H194-BD$643+IF($F$7="Использовать поправку",BU532,0),#N/A)</f>
        <v>#N/A</v>
      </c>
      <c r="BE532" s="62" t="str">
        <f t="shared" si="849"/>
        <v/>
      </c>
      <c r="BF532" s="63" t="e">
        <f>IF(ISNUMBER(INDEX(Данные!$I$1:$IX$303,Данные!$A194,BF$642)),INDEX(Данные!$I$1:$IX$303,Данные!$A194,BF$642)-Данные!$G194-BF$643+IF($F$8="Использовать поправку",BT532,0),#N/A)</f>
        <v>#N/A</v>
      </c>
      <c r="BG532" s="64" t="e">
        <f>IF(ISNUMBER(INDEX(Данные!$I$1:$IX$303,Данные!$A194,BG$642)),INDEX(Данные!$I$1:$IX$303,Данные!$A194,BG$642)-Данные!$H194-BG$643+IF($F$8="Использовать поправку",BU532,0),#N/A)</f>
        <v>#N/A</v>
      </c>
      <c r="BH532" s="62" t="str">
        <f t="shared" si="850"/>
        <v/>
      </c>
      <c r="BI532" s="63" t="e">
        <f>IF(ISNUMBER(INDEX(Данные!$I$1:$IX$303,Данные!$A194,BI$642)),INDEX(Данные!$I$1:$IX$303,Данные!$A194,BI$642)-Данные!$G194-BI$643+IF($F$9="Использовать поправку",BT532,0),#N/A)</f>
        <v>#N/A</v>
      </c>
      <c r="BJ532" s="64" t="e">
        <f>IF(ISNUMBER(INDEX(Данные!$I$1:$IX$303,Данные!$A194,BJ$642)),INDEX(Данные!$I$1:$IX$303,Данные!$A194,BJ$642)-Данные!$H194-BJ$643+IF($F$9="Использовать поправку",BU532,0),#N/A)</f>
        <v>#N/A</v>
      </c>
      <c r="BK532" s="62" t="str">
        <f t="shared" si="851"/>
        <v/>
      </c>
      <c r="BL532" s="63" t="e">
        <f>IF(ISNUMBER(INDEX(Данные!$I$1:$IX$303,Данные!$A194,BL$642)),INDEX(Данные!$I$1:$IX$303,Данные!$A194,BL$642)-Данные!$G194-BL$643+IF($F$10="Использовать поправку",BT532,0),#N/A)</f>
        <v>#N/A</v>
      </c>
      <c r="BM532" s="64" t="e">
        <f>IF(ISNUMBER(INDEX(Данные!$I$1:$IX$303,Данные!$A194,BM$642)),INDEX(Данные!$I$1:$IX$303,Данные!$A194,BM$642)-Данные!$H194-BM$643+IF($F$10="Использовать поправку",BU532,0),#N/A)</f>
        <v>#N/A</v>
      </c>
      <c r="BN532" s="62" t="str">
        <f t="shared" si="852"/>
        <v/>
      </c>
      <c r="BO532" s="63" t="e">
        <f>IF(ISNUMBER(INDEX(Данные!$I$1:$IX$303,Данные!$A194,BO$642)),INDEX(Данные!$I$1:$IX$303,Данные!$A194,BO$642)-Данные!$G194-BO$643+IF($F$11="Использовать поправку",BT532,0),#N/A)</f>
        <v>#N/A</v>
      </c>
      <c r="BP532" s="64" t="e">
        <f>IF(ISNUMBER(INDEX(Данные!$I$1:$IX$303,Данные!$A194,BP$642)),INDEX(Данные!$I$1:$IX$303,Данные!$A194,BP$642)-Данные!$H194-BP$643+IF($F$11="Использовать поправку",BU532,0),#N/A)</f>
        <v>#N/A</v>
      </c>
      <c r="BQ532" s="62" t="str">
        <f t="shared" si="853"/>
        <v/>
      </c>
      <c r="BR532" s="63" t="e">
        <f>IF(ISNUMBER(INDEX(Данные!$I$1:$IX$303,Данные!$A194,BR$642)),INDEX(Данные!$I$1:$IX$303,Данные!$A194,BR$642)-Данные!$G194-BR$643+IF($F$12="Использовать поправку",BT532,0),#N/A)</f>
        <v>#N/A</v>
      </c>
      <c r="BS532" s="64" t="e">
        <f>IF(ISNUMBER(INDEX(Данные!$I$1:$IX$303,Данные!$A194,BS$642)),INDEX(Данные!$I$1:$IX$303,Данные!$A194,BS$642)-Данные!$H194-BS$643+IF($F$12="Использовать поправку",BU532,0),#N/A)</f>
        <v>#N/A</v>
      </c>
      <c r="BT532" s="100" t="e">
        <f>INDEX(Данные!$I$1:$IX$303,Данные!$A194,BT$642+8)-INDEX(Данные!$I$1:$IX$303,Данные!$A194,BT$643+8)</f>
        <v>#VALUE!</v>
      </c>
      <c r="BU532" s="101" t="e">
        <f>INDEX(Данные!$I$1:$IX$303,Данные!$A194,BU$642+9)-INDEX(Данные!$I$1:$IX$303,Данные!$A194,BU$643+9)</f>
        <v>#VALUE!</v>
      </c>
    </row>
    <row r="533" spans="7:73" s="88" customFormat="1" x14ac:dyDescent="0.25">
      <c r="G533" s="61">
        <v>96</v>
      </c>
      <c r="H533" s="62" t="str">
        <f t="shared" si="854"/>
        <v/>
      </c>
      <c r="I533" s="63" t="e">
        <f>IF(ISNUMBER(INDEX(Данные!$I$1:$IX$303,Данные!$A195,I$642)),INDEX(Данные!$I$1:$IX$303,Данные!$A195,I$642)-Данные!$E195+IF($F$3="Использовать поправку",AL533,0),#N/A)</f>
        <v>#N/A</v>
      </c>
      <c r="J533" s="64" t="e">
        <f>IF(ISNUMBER(INDEX(Данные!$I$1:$IX$303,Данные!$A195,J$642)),INDEX(Данные!$I$1:$IX$303,Данные!$A195,J$642)-Данные!$F195+IF($F$3="Использовать поправку",AM533,0),#N/A)</f>
        <v>#N/A</v>
      </c>
      <c r="K533" s="62" t="str">
        <f t="shared" si="855"/>
        <v/>
      </c>
      <c r="L533" s="63" t="e">
        <f>IF(ISNUMBER(INDEX(Данные!$I$1:$IX$303,Данные!$A195,L$642)),INDEX(Данные!$I$1:$IX$303,Данные!$A195,L$642)-Данные!$E195+IF($F$4="Использовать поправку",AL533,0),#N/A)</f>
        <v>#N/A</v>
      </c>
      <c r="M533" s="64" t="e">
        <f>IF(ISNUMBER(INDEX(Данные!$I$1:$IX$303,Данные!$A195,M$642)),INDEX(Данные!$I$1:$IX$303,Данные!$A195,M$642)-Данные!$F195+IF($F$4="Использовать поправку",AM533,0),#N/A)</f>
        <v>#N/A</v>
      </c>
      <c r="N533" s="62" t="str">
        <f t="shared" si="856"/>
        <v/>
      </c>
      <c r="O533" s="63" t="e">
        <f>IF(ISNUMBER(INDEX(Данные!$I$1:$IX$303,Данные!$A195,O$642)),INDEX(Данные!$I$1:$IX$303,Данные!$A195,O$642)-Данные!$E195+IF($F$5="Использовать поправку",AL533,0),#N/A)</f>
        <v>#N/A</v>
      </c>
      <c r="P533" s="64" t="e">
        <f>IF(ISNUMBER(INDEX(Данные!$I$1:$IX$303,Данные!$A195,P$642)),INDEX(Данные!$I$1:$IX$303,Данные!$A195,P$642)-Данные!$F195+IF($F$5="Использовать поправку",AM533,0),#N/A)</f>
        <v>#N/A</v>
      </c>
      <c r="Q533" s="62" t="str">
        <f t="shared" si="857"/>
        <v/>
      </c>
      <c r="R533" s="63" t="e">
        <f>IF(ISNUMBER(INDEX(Данные!$I$1:$IX$303,Данные!$A195,R$642)),INDEX(Данные!$I$1:$IX$303,Данные!$A195,R$642)-Данные!$E195+IF($F$6="Использовать поправку",AL533,0),#N/A)</f>
        <v>#N/A</v>
      </c>
      <c r="S533" s="64" t="e">
        <f>IF(ISNUMBER(INDEX(Данные!$I$1:$IX$303,Данные!$A195,S$642)),INDEX(Данные!$I$1:$IX$303,Данные!$A195,S$642)-Данные!$F195+IF($F$6="Использовать поправку",AM533,0),#N/A)</f>
        <v>#N/A</v>
      </c>
      <c r="T533" s="62" t="str">
        <f t="shared" si="858"/>
        <v/>
      </c>
      <c r="U533" s="63" t="e">
        <f>IF(ISNUMBER(INDEX(Данные!$I$1:$IX$303,Данные!$A195,U$642)),INDEX(Данные!$I$1:$IX$303,Данные!$A195,U$642)-Данные!$E195+IF($F$7="Использовать поправку",AL533,0),#N/A)</f>
        <v>#N/A</v>
      </c>
      <c r="V533" s="64" t="e">
        <f>IF(ISNUMBER(INDEX(Данные!$I$1:$IX$303,Данные!$A195,V$642)),INDEX(Данные!$I$1:$IX$303,Данные!$A195,V$642)-Данные!$F195+IF($F$7="Использовать поправку",AM533,0),#N/A)</f>
        <v>#N/A</v>
      </c>
      <c r="W533" s="62" t="str">
        <f t="shared" si="859"/>
        <v/>
      </c>
      <c r="X533" s="63" t="e">
        <f>IF(ISNUMBER(INDEX(Данные!$I$1:$IX$303,Данные!$A195,X$642)),INDEX(Данные!$I$1:$IX$303,Данные!$A195,X$642)-Данные!$E195+IF($F$8="Использовать поправку",AL533,0),#N/A)</f>
        <v>#N/A</v>
      </c>
      <c r="Y533" s="64" t="e">
        <f>IF(ISNUMBER(INDEX(Данные!$I$1:$IX$303,Данные!$A195,Y$642)),INDEX(Данные!$I$1:$IX$303,Данные!$A195,Y$642)-Данные!$F195+IF($F$8="Использовать поправку",AM533,0),#N/A)</f>
        <v>#N/A</v>
      </c>
      <c r="Z533" s="62" t="str">
        <f t="shared" si="860"/>
        <v/>
      </c>
      <c r="AA533" s="63" t="e">
        <f>IF(ISNUMBER(INDEX(Данные!$I$1:$IX$303,Данные!$A195,AA$642)),INDEX(Данные!$I$1:$IX$303,Данные!$A195,AA$642)-Данные!$E195+IF($F$9="Использовать поправку",AL533,0),#N/A)</f>
        <v>#N/A</v>
      </c>
      <c r="AB533" s="64" t="e">
        <f>IF(ISNUMBER(INDEX(Данные!$I$1:$IX$303,Данные!$A195,AB$642)),INDEX(Данные!$I$1:$IX$303,Данные!$A195,AB$642)-Данные!$F195+IF($F$9="Использовать поправку",AM533,0),#N/A)</f>
        <v>#N/A</v>
      </c>
      <c r="AC533" s="62" t="str">
        <f t="shared" si="861"/>
        <v/>
      </c>
      <c r="AD533" s="63" t="e">
        <f>IF(ISNUMBER(INDEX(Данные!$I$1:$IX$303,Данные!$A195,AD$642)),INDEX(Данные!$I$1:$IX$303,Данные!$A195,AD$642)-Данные!$E195+IF($F$10="Использовать поправку",AL533,0),#N/A)</f>
        <v>#N/A</v>
      </c>
      <c r="AE533" s="64" t="e">
        <f>IF(ISNUMBER(INDEX(Данные!$I$1:$IX$303,Данные!$A195,AE$642)),INDEX(Данные!$I$1:$IX$303,Данные!$A195,AE$642)-Данные!$F195+IF($F$10="Использовать поправку",AM533,0),#N/A)</f>
        <v>#N/A</v>
      </c>
      <c r="AF533" s="62" t="str">
        <f t="shared" si="862"/>
        <v/>
      </c>
      <c r="AG533" s="63" t="e">
        <f>IF(ISNUMBER(INDEX(Данные!$I$1:$IX$303,Данные!$A195,AG$642)),INDEX(Данные!$I$1:$IX$303,Данные!$A195,AG$642)-Данные!$E195+IF($F$11="Использовать поправку",AL533,0),#N/A)</f>
        <v>#N/A</v>
      </c>
      <c r="AH533" s="64" t="e">
        <f>IF(ISNUMBER(INDEX(Данные!$I$1:$IX$303,Данные!$A195,AH$642)),INDEX(Данные!$I$1:$IX$303,Данные!$A195,AH$642)-Данные!$F195+IF($F$11="Использовать поправку",AM533,0),#N/A)</f>
        <v>#N/A</v>
      </c>
      <c r="AI533" s="62" t="str">
        <f t="shared" si="863"/>
        <v/>
      </c>
      <c r="AJ533" s="63" t="e">
        <f>IF(ISNUMBER(INDEX(Данные!$I$1:$IX$303,Данные!$A195,AJ$642)),INDEX(Данные!$I$1:$IX$303,Данные!$A195,AJ$642)-Данные!$E195+IF($F$12="Использовать поправку",AL533,0),#N/A)</f>
        <v>#N/A</v>
      </c>
      <c r="AK533" s="96" t="e">
        <f>IF(ISNUMBER(INDEX(Данные!$I$1:$IX$303,Данные!$A195,AK$642)),INDEX(Данные!$I$1:$IX$303,Данные!$A195,AK$642)-Данные!$F195+IF($F$12="Использовать поправку",AM533,0),#N/A)</f>
        <v>#N/A</v>
      </c>
      <c r="AL533" s="100" t="e">
        <f>INDEX(Данные!$I$1:$IX$303,Данные!$A195,AL$642+4)-INDEX(Данные!$I$1:$IX$303,Данные!$A195,AL$643+4)</f>
        <v>#VALUE!</v>
      </c>
      <c r="AM533" s="101" t="e">
        <f>INDEX(Данные!$I$1:$IX$303,Данные!$A195,AM$642+5)-INDEX(Данные!$I$1:$IX$303,Данные!$A195,AM$643+5)</f>
        <v>#VALUE!</v>
      </c>
      <c r="AO533" s="61">
        <v>96</v>
      </c>
      <c r="AP533" s="62" t="str">
        <f t="shared" si="844"/>
        <v/>
      </c>
      <c r="AQ533" s="63" t="e">
        <f>IF(ISNUMBER(INDEX(Данные!$I$1:$IX$303,Данные!$A195,AQ$642)),INDEX(Данные!$I$1:$IX$303,Данные!$A195,AQ$642)-Данные!$G195-AQ$643+IF($F$3="Использовать поправку",BT533,0),#N/A)</f>
        <v>#N/A</v>
      </c>
      <c r="AR533" s="64" t="e">
        <f>IF(ISNUMBER(INDEX(Данные!$I$1:$IX$303,Данные!$A195,AR$642)),INDEX(Данные!$I$1:$IX$303,Данные!$A195,AR$642)-Данные!$H195-AR$643+IF($F$3="Использовать поправку",BU533,0),#N/A)</f>
        <v>#N/A</v>
      </c>
      <c r="AS533" s="62" t="str">
        <f t="shared" si="845"/>
        <v/>
      </c>
      <c r="AT533" s="63" t="e">
        <f>IF(ISNUMBER(INDEX(Данные!$I$1:$IX$303,Данные!$A195,AT$642)),INDEX(Данные!$I$1:$IX$303,Данные!$A195,AT$642)-Данные!$G195-AT$643+IF($F$4="Использовать поправку",BT533,0),#N/A)</f>
        <v>#N/A</v>
      </c>
      <c r="AU533" s="64" t="e">
        <f>IF(ISNUMBER(INDEX(Данные!$I$1:$IX$303,Данные!$A195,AU$642)),INDEX(Данные!$I$1:$IX$303,Данные!$A195,AU$642)-Данные!$H195-AU$643+IF($F$4="Использовать поправку",BU533,0),#N/A)</f>
        <v>#N/A</v>
      </c>
      <c r="AV533" s="62" t="str">
        <f t="shared" si="846"/>
        <v/>
      </c>
      <c r="AW533" s="63" t="e">
        <f>IF(ISNUMBER(INDEX(Данные!$I$1:$IX$303,Данные!$A195,AW$642)),INDEX(Данные!$I$1:$IX$303,Данные!$A195,AW$642)-Данные!$G195-AW$643+IF($F$5="Использовать поправку",BT533,0),#N/A)</f>
        <v>#N/A</v>
      </c>
      <c r="AX533" s="64" t="e">
        <f>IF(ISNUMBER(INDEX(Данные!$I$1:$IX$303,Данные!$A195,AX$642)),INDEX(Данные!$I$1:$IX$303,Данные!$A195,AX$642)-Данные!$H195-AX$643+IF($F$5="Использовать поправку",BU533,0),#N/A)</f>
        <v>#N/A</v>
      </c>
      <c r="AY533" s="62" t="str">
        <f t="shared" si="847"/>
        <v/>
      </c>
      <c r="AZ533" s="63" t="e">
        <f>IF(ISNUMBER(INDEX(Данные!$I$1:$IX$303,Данные!$A195,AZ$642)),INDEX(Данные!$I$1:$IX$303,Данные!$A195,AZ$642)-Данные!$G195-AZ$643+IF($F$6="Использовать поправку",BT533,0),#N/A)</f>
        <v>#N/A</v>
      </c>
      <c r="BA533" s="64" t="e">
        <f>IF(ISNUMBER(INDEX(Данные!$I$1:$IX$303,Данные!$A195,BA$642)),INDEX(Данные!$I$1:$IX$303,Данные!$A195,BA$642)-Данные!$H195-BA$643+IF($F$6="Использовать поправку",BU533,0),#N/A)</f>
        <v>#N/A</v>
      </c>
      <c r="BB533" s="62" t="str">
        <f t="shared" si="848"/>
        <v/>
      </c>
      <c r="BC533" s="63" t="e">
        <f>IF(ISNUMBER(INDEX(Данные!$I$1:$IX$303,Данные!$A195,BC$642)),INDEX(Данные!$I$1:$IX$303,Данные!$A195,BC$642)-Данные!$G195-BC$643+IF($F$7="Использовать поправку",BT533,0),#N/A)</f>
        <v>#N/A</v>
      </c>
      <c r="BD533" s="64" t="e">
        <f>IF(ISNUMBER(INDEX(Данные!$I$1:$IX$303,Данные!$A195,BD$642)),INDEX(Данные!$I$1:$IX$303,Данные!$A195,BD$642)-Данные!$H195-BD$643+IF($F$7="Использовать поправку",BU533,0),#N/A)</f>
        <v>#N/A</v>
      </c>
      <c r="BE533" s="62" t="str">
        <f t="shared" si="849"/>
        <v/>
      </c>
      <c r="BF533" s="63" t="e">
        <f>IF(ISNUMBER(INDEX(Данные!$I$1:$IX$303,Данные!$A195,BF$642)),INDEX(Данные!$I$1:$IX$303,Данные!$A195,BF$642)-Данные!$G195-BF$643+IF($F$8="Использовать поправку",BT533,0),#N/A)</f>
        <v>#N/A</v>
      </c>
      <c r="BG533" s="64" t="e">
        <f>IF(ISNUMBER(INDEX(Данные!$I$1:$IX$303,Данные!$A195,BG$642)),INDEX(Данные!$I$1:$IX$303,Данные!$A195,BG$642)-Данные!$H195-BG$643+IF($F$8="Использовать поправку",BU533,0),#N/A)</f>
        <v>#N/A</v>
      </c>
      <c r="BH533" s="62" t="str">
        <f t="shared" si="850"/>
        <v/>
      </c>
      <c r="BI533" s="63" t="e">
        <f>IF(ISNUMBER(INDEX(Данные!$I$1:$IX$303,Данные!$A195,BI$642)),INDEX(Данные!$I$1:$IX$303,Данные!$A195,BI$642)-Данные!$G195-BI$643+IF($F$9="Использовать поправку",BT533,0),#N/A)</f>
        <v>#N/A</v>
      </c>
      <c r="BJ533" s="64" t="e">
        <f>IF(ISNUMBER(INDEX(Данные!$I$1:$IX$303,Данные!$A195,BJ$642)),INDEX(Данные!$I$1:$IX$303,Данные!$A195,BJ$642)-Данные!$H195-BJ$643+IF($F$9="Использовать поправку",BU533,0),#N/A)</f>
        <v>#N/A</v>
      </c>
      <c r="BK533" s="62" t="str">
        <f t="shared" si="851"/>
        <v/>
      </c>
      <c r="BL533" s="63" t="e">
        <f>IF(ISNUMBER(INDEX(Данные!$I$1:$IX$303,Данные!$A195,BL$642)),INDEX(Данные!$I$1:$IX$303,Данные!$A195,BL$642)-Данные!$G195-BL$643+IF($F$10="Использовать поправку",BT533,0),#N/A)</f>
        <v>#N/A</v>
      </c>
      <c r="BM533" s="64" t="e">
        <f>IF(ISNUMBER(INDEX(Данные!$I$1:$IX$303,Данные!$A195,BM$642)),INDEX(Данные!$I$1:$IX$303,Данные!$A195,BM$642)-Данные!$H195-BM$643+IF($F$10="Использовать поправку",BU533,0),#N/A)</f>
        <v>#N/A</v>
      </c>
      <c r="BN533" s="62" t="str">
        <f t="shared" si="852"/>
        <v/>
      </c>
      <c r="BO533" s="63" t="e">
        <f>IF(ISNUMBER(INDEX(Данные!$I$1:$IX$303,Данные!$A195,BO$642)),INDEX(Данные!$I$1:$IX$303,Данные!$A195,BO$642)-Данные!$G195-BO$643+IF($F$11="Использовать поправку",BT533,0),#N/A)</f>
        <v>#N/A</v>
      </c>
      <c r="BP533" s="64" t="e">
        <f>IF(ISNUMBER(INDEX(Данные!$I$1:$IX$303,Данные!$A195,BP$642)),INDEX(Данные!$I$1:$IX$303,Данные!$A195,BP$642)-Данные!$H195-BP$643+IF($F$11="Использовать поправку",BU533,0),#N/A)</f>
        <v>#N/A</v>
      </c>
      <c r="BQ533" s="62" t="str">
        <f t="shared" si="853"/>
        <v/>
      </c>
      <c r="BR533" s="63" t="e">
        <f>IF(ISNUMBER(INDEX(Данные!$I$1:$IX$303,Данные!$A195,BR$642)),INDEX(Данные!$I$1:$IX$303,Данные!$A195,BR$642)-Данные!$G195-BR$643+IF($F$12="Использовать поправку",BT533,0),#N/A)</f>
        <v>#N/A</v>
      </c>
      <c r="BS533" s="64" t="e">
        <f>IF(ISNUMBER(INDEX(Данные!$I$1:$IX$303,Данные!$A195,BS$642)),INDEX(Данные!$I$1:$IX$303,Данные!$A195,BS$642)-Данные!$H195-BS$643+IF($F$12="Использовать поправку",BU533,0),#N/A)</f>
        <v>#N/A</v>
      </c>
      <c r="BT533" s="100" t="e">
        <f>INDEX(Данные!$I$1:$IX$303,Данные!$A195,BT$642+8)-INDEX(Данные!$I$1:$IX$303,Данные!$A195,BT$643+8)</f>
        <v>#VALUE!</v>
      </c>
      <c r="BU533" s="101" t="e">
        <f>INDEX(Данные!$I$1:$IX$303,Данные!$A195,BU$642+9)-INDEX(Данные!$I$1:$IX$303,Данные!$A195,BU$643+9)</f>
        <v>#VALUE!</v>
      </c>
    </row>
    <row r="534" spans="7:73" s="88" customFormat="1" x14ac:dyDescent="0.25">
      <c r="G534" s="61">
        <v>96.5</v>
      </c>
      <c r="H534" s="62" t="str">
        <f t="shared" si="854"/>
        <v/>
      </c>
      <c r="I534" s="63" t="e">
        <f>IF(ISNUMBER(INDEX(Данные!$I$1:$IX$303,Данные!$A196,I$642)),INDEX(Данные!$I$1:$IX$303,Данные!$A196,I$642)-Данные!$E196+IF($F$3="Использовать поправку",AL534,0),#N/A)</f>
        <v>#N/A</v>
      </c>
      <c r="J534" s="64" t="e">
        <f>IF(ISNUMBER(INDEX(Данные!$I$1:$IX$303,Данные!$A196,J$642)),INDEX(Данные!$I$1:$IX$303,Данные!$A196,J$642)-Данные!$F196+IF($F$3="Использовать поправку",AM534,0),#N/A)</f>
        <v>#N/A</v>
      </c>
      <c r="K534" s="62" t="str">
        <f t="shared" si="855"/>
        <v/>
      </c>
      <c r="L534" s="63" t="e">
        <f>IF(ISNUMBER(INDEX(Данные!$I$1:$IX$303,Данные!$A196,L$642)),INDEX(Данные!$I$1:$IX$303,Данные!$A196,L$642)-Данные!$E196+IF($F$4="Использовать поправку",AL534,0),#N/A)</f>
        <v>#N/A</v>
      </c>
      <c r="M534" s="64" t="e">
        <f>IF(ISNUMBER(INDEX(Данные!$I$1:$IX$303,Данные!$A196,M$642)),INDEX(Данные!$I$1:$IX$303,Данные!$A196,M$642)-Данные!$F196+IF($F$4="Использовать поправку",AM534,0),#N/A)</f>
        <v>#N/A</v>
      </c>
      <c r="N534" s="62" t="str">
        <f t="shared" si="856"/>
        <v/>
      </c>
      <c r="O534" s="63" t="e">
        <f>IF(ISNUMBER(INDEX(Данные!$I$1:$IX$303,Данные!$A196,O$642)),INDEX(Данные!$I$1:$IX$303,Данные!$A196,O$642)-Данные!$E196+IF($F$5="Использовать поправку",AL534,0),#N/A)</f>
        <v>#N/A</v>
      </c>
      <c r="P534" s="64" t="e">
        <f>IF(ISNUMBER(INDEX(Данные!$I$1:$IX$303,Данные!$A196,P$642)),INDEX(Данные!$I$1:$IX$303,Данные!$A196,P$642)-Данные!$F196+IF($F$5="Использовать поправку",AM534,0),#N/A)</f>
        <v>#N/A</v>
      </c>
      <c r="Q534" s="62" t="str">
        <f t="shared" si="857"/>
        <v/>
      </c>
      <c r="R534" s="63" t="e">
        <f>IF(ISNUMBER(INDEX(Данные!$I$1:$IX$303,Данные!$A196,R$642)),INDEX(Данные!$I$1:$IX$303,Данные!$A196,R$642)-Данные!$E196+IF($F$6="Использовать поправку",AL534,0),#N/A)</f>
        <v>#N/A</v>
      </c>
      <c r="S534" s="64" t="e">
        <f>IF(ISNUMBER(INDEX(Данные!$I$1:$IX$303,Данные!$A196,S$642)),INDEX(Данные!$I$1:$IX$303,Данные!$A196,S$642)-Данные!$F196+IF($F$6="Использовать поправку",AM534,0),#N/A)</f>
        <v>#N/A</v>
      </c>
      <c r="T534" s="62" t="str">
        <f t="shared" si="858"/>
        <v/>
      </c>
      <c r="U534" s="63" t="e">
        <f>IF(ISNUMBER(INDEX(Данные!$I$1:$IX$303,Данные!$A196,U$642)),INDEX(Данные!$I$1:$IX$303,Данные!$A196,U$642)-Данные!$E196+IF($F$7="Использовать поправку",AL534,0),#N/A)</f>
        <v>#N/A</v>
      </c>
      <c r="V534" s="64" t="e">
        <f>IF(ISNUMBER(INDEX(Данные!$I$1:$IX$303,Данные!$A196,V$642)),INDEX(Данные!$I$1:$IX$303,Данные!$A196,V$642)-Данные!$F196+IF($F$7="Использовать поправку",AM534,0),#N/A)</f>
        <v>#N/A</v>
      </c>
      <c r="W534" s="62" t="str">
        <f t="shared" si="859"/>
        <v/>
      </c>
      <c r="X534" s="63" t="e">
        <f>IF(ISNUMBER(INDEX(Данные!$I$1:$IX$303,Данные!$A196,X$642)),INDEX(Данные!$I$1:$IX$303,Данные!$A196,X$642)-Данные!$E196+IF($F$8="Использовать поправку",AL534,0),#N/A)</f>
        <v>#N/A</v>
      </c>
      <c r="Y534" s="64" t="e">
        <f>IF(ISNUMBER(INDEX(Данные!$I$1:$IX$303,Данные!$A196,Y$642)),INDEX(Данные!$I$1:$IX$303,Данные!$A196,Y$642)-Данные!$F196+IF($F$8="Использовать поправку",AM534,0),#N/A)</f>
        <v>#N/A</v>
      </c>
      <c r="Z534" s="62" t="str">
        <f t="shared" si="860"/>
        <v/>
      </c>
      <c r="AA534" s="63" t="e">
        <f>IF(ISNUMBER(INDEX(Данные!$I$1:$IX$303,Данные!$A196,AA$642)),INDEX(Данные!$I$1:$IX$303,Данные!$A196,AA$642)-Данные!$E196+IF($F$9="Использовать поправку",AL534,0),#N/A)</f>
        <v>#N/A</v>
      </c>
      <c r="AB534" s="64" t="e">
        <f>IF(ISNUMBER(INDEX(Данные!$I$1:$IX$303,Данные!$A196,AB$642)),INDEX(Данные!$I$1:$IX$303,Данные!$A196,AB$642)-Данные!$F196+IF($F$9="Использовать поправку",AM534,0),#N/A)</f>
        <v>#N/A</v>
      </c>
      <c r="AC534" s="62" t="str">
        <f t="shared" si="861"/>
        <v/>
      </c>
      <c r="AD534" s="63" t="e">
        <f>IF(ISNUMBER(INDEX(Данные!$I$1:$IX$303,Данные!$A196,AD$642)),INDEX(Данные!$I$1:$IX$303,Данные!$A196,AD$642)-Данные!$E196+IF($F$10="Использовать поправку",AL534,0),#N/A)</f>
        <v>#N/A</v>
      </c>
      <c r="AE534" s="64" t="e">
        <f>IF(ISNUMBER(INDEX(Данные!$I$1:$IX$303,Данные!$A196,AE$642)),INDEX(Данные!$I$1:$IX$303,Данные!$A196,AE$642)-Данные!$F196+IF($F$10="Использовать поправку",AM534,0),#N/A)</f>
        <v>#N/A</v>
      </c>
      <c r="AF534" s="62" t="str">
        <f t="shared" si="862"/>
        <v/>
      </c>
      <c r="AG534" s="63" t="e">
        <f>IF(ISNUMBER(INDEX(Данные!$I$1:$IX$303,Данные!$A196,AG$642)),INDEX(Данные!$I$1:$IX$303,Данные!$A196,AG$642)-Данные!$E196+IF($F$11="Использовать поправку",AL534,0),#N/A)</f>
        <v>#N/A</v>
      </c>
      <c r="AH534" s="64" t="e">
        <f>IF(ISNUMBER(INDEX(Данные!$I$1:$IX$303,Данные!$A196,AH$642)),INDEX(Данные!$I$1:$IX$303,Данные!$A196,AH$642)-Данные!$F196+IF($F$11="Использовать поправку",AM534,0),#N/A)</f>
        <v>#N/A</v>
      </c>
      <c r="AI534" s="62" t="str">
        <f t="shared" si="863"/>
        <v/>
      </c>
      <c r="AJ534" s="63" t="e">
        <f>IF(ISNUMBER(INDEX(Данные!$I$1:$IX$303,Данные!$A196,AJ$642)),INDEX(Данные!$I$1:$IX$303,Данные!$A196,AJ$642)-Данные!$E196+IF($F$12="Использовать поправку",AL534,0),#N/A)</f>
        <v>#N/A</v>
      </c>
      <c r="AK534" s="96" t="e">
        <f>IF(ISNUMBER(INDEX(Данные!$I$1:$IX$303,Данные!$A196,AK$642)),INDEX(Данные!$I$1:$IX$303,Данные!$A196,AK$642)-Данные!$F196+IF($F$12="Использовать поправку",AM534,0),#N/A)</f>
        <v>#N/A</v>
      </c>
      <c r="AL534" s="100" t="e">
        <f>INDEX(Данные!$I$1:$IX$303,Данные!$A196,AL$642+4)-INDEX(Данные!$I$1:$IX$303,Данные!$A196,AL$643+4)</f>
        <v>#VALUE!</v>
      </c>
      <c r="AM534" s="101" t="e">
        <f>INDEX(Данные!$I$1:$IX$303,Данные!$A196,AM$642+5)-INDEX(Данные!$I$1:$IX$303,Данные!$A196,AM$643+5)</f>
        <v>#VALUE!</v>
      </c>
      <c r="AO534" s="61">
        <v>96.5</v>
      </c>
      <c r="AP534" s="62" t="str">
        <f t="shared" si="844"/>
        <v/>
      </c>
      <c r="AQ534" s="63" t="e">
        <f>IF(ISNUMBER(INDEX(Данные!$I$1:$IX$303,Данные!$A196,AQ$642)),INDEX(Данные!$I$1:$IX$303,Данные!$A196,AQ$642)-Данные!$G196-AQ$643+IF($F$3="Использовать поправку",BT534,0),#N/A)</f>
        <v>#N/A</v>
      </c>
      <c r="AR534" s="64" t="e">
        <f>IF(ISNUMBER(INDEX(Данные!$I$1:$IX$303,Данные!$A196,AR$642)),INDEX(Данные!$I$1:$IX$303,Данные!$A196,AR$642)-Данные!$H196-AR$643+IF($F$3="Использовать поправку",BU534,0),#N/A)</f>
        <v>#N/A</v>
      </c>
      <c r="AS534" s="62" t="str">
        <f t="shared" si="845"/>
        <v/>
      </c>
      <c r="AT534" s="63" t="e">
        <f>IF(ISNUMBER(INDEX(Данные!$I$1:$IX$303,Данные!$A196,AT$642)),INDEX(Данные!$I$1:$IX$303,Данные!$A196,AT$642)-Данные!$G196-AT$643+IF($F$4="Использовать поправку",BT534,0),#N/A)</f>
        <v>#N/A</v>
      </c>
      <c r="AU534" s="64" t="e">
        <f>IF(ISNUMBER(INDEX(Данные!$I$1:$IX$303,Данные!$A196,AU$642)),INDEX(Данные!$I$1:$IX$303,Данные!$A196,AU$642)-Данные!$H196-AU$643+IF($F$4="Использовать поправку",BU534,0),#N/A)</f>
        <v>#N/A</v>
      </c>
      <c r="AV534" s="62" t="str">
        <f t="shared" si="846"/>
        <v/>
      </c>
      <c r="AW534" s="63" t="e">
        <f>IF(ISNUMBER(INDEX(Данные!$I$1:$IX$303,Данные!$A196,AW$642)),INDEX(Данные!$I$1:$IX$303,Данные!$A196,AW$642)-Данные!$G196-AW$643+IF($F$5="Использовать поправку",BT534,0),#N/A)</f>
        <v>#N/A</v>
      </c>
      <c r="AX534" s="64" t="e">
        <f>IF(ISNUMBER(INDEX(Данные!$I$1:$IX$303,Данные!$A196,AX$642)),INDEX(Данные!$I$1:$IX$303,Данные!$A196,AX$642)-Данные!$H196-AX$643+IF($F$5="Использовать поправку",BU534,0),#N/A)</f>
        <v>#N/A</v>
      </c>
      <c r="AY534" s="62" t="str">
        <f t="shared" si="847"/>
        <v/>
      </c>
      <c r="AZ534" s="63" t="e">
        <f>IF(ISNUMBER(INDEX(Данные!$I$1:$IX$303,Данные!$A196,AZ$642)),INDEX(Данные!$I$1:$IX$303,Данные!$A196,AZ$642)-Данные!$G196-AZ$643+IF($F$6="Использовать поправку",BT534,0),#N/A)</f>
        <v>#N/A</v>
      </c>
      <c r="BA534" s="64" t="e">
        <f>IF(ISNUMBER(INDEX(Данные!$I$1:$IX$303,Данные!$A196,BA$642)),INDEX(Данные!$I$1:$IX$303,Данные!$A196,BA$642)-Данные!$H196-BA$643+IF($F$6="Использовать поправку",BU534,0),#N/A)</f>
        <v>#N/A</v>
      </c>
      <c r="BB534" s="62" t="str">
        <f t="shared" si="848"/>
        <v/>
      </c>
      <c r="BC534" s="63" t="e">
        <f>IF(ISNUMBER(INDEX(Данные!$I$1:$IX$303,Данные!$A196,BC$642)),INDEX(Данные!$I$1:$IX$303,Данные!$A196,BC$642)-Данные!$G196-BC$643+IF($F$7="Использовать поправку",BT534,0),#N/A)</f>
        <v>#N/A</v>
      </c>
      <c r="BD534" s="64" t="e">
        <f>IF(ISNUMBER(INDEX(Данные!$I$1:$IX$303,Данные!$A196,BD$642)),INDEX(Данные!$I$1:$IX$303,Данные!$A196,BD$642)-Данные!$H196-BD$643+IF($F$7="Использовать поправку",BU534,0),#N/A)</f>
        <v>#N/A</v>
      </c>
      <c r="BE534" s="62" t="str">
        <f t="shared" si="849"/>
        <v/>
      </c>
      <c r="BF534" s="63" t="e">
        <f>IF(ISNUMBER(INDEX(Данные!$I$1:$IX$303,Данные!$A196,BF$642)),INDEX(Данные!$I$1:$IX$303,Данные!$A196,BF$642)-Данные!$G196-BF$643+IF($F$8="Использовать поправку",BT534,0),#N/A)</f>
        <v>#N/A</v>
      </c>
      <c r="BG534" s="64" t="e">
        <f>IF(ISNUMBER(INDEX(Данные!$I$1:$IX$303,Данные!$A196,BG$642)),INDEX(Данные!$I$1:$IX$303,Данные!$A196,BG$642)-Данные!$H196-BG$643+IF($F$8="Использовать поправку",BU534,0),#N/A)</f>
        <v>#N/A</v>
      </c>
      <c r="BH534" s="62" t="str">
        <f t="shared" si="850"/>
        <v/>
      </c>
      <c r="BI534" s="63" t="e">
        <f>IF(ISNUMBER(INDEX(Данные!$I$1:$IX$303,Данные!$A196,BI$642)),INDEX(Данные!$I$1:$IX$303,Данные!$A196,BI$642)-Данные!$G196-BI$643+IF($F$9="Использовать поправку",BT534,0),#N/A)</f>
        <v>#N/A</v>
      </c>
      <c r="BJ534" s="64" t="e">
        <f>IF(ISNUMBER(INDEX(Данные!$I$1:$IX$303,Данные!$A196,BJ$642)),INDEX(Данные!$I$1:$IX$303,Данные!$A196,BJ$642)-Данные!$H196-BJ$643+IF($F$9="Использовать поправку",BU534,0),#N/A)</f>
        <v>#N/A</v>
      </c>
      <c r="BK534" s="62" t="str">
        <f t="shared" si="851"/>
        <v/>
      </c>
      <c r="BL534" s="63" t="e">
        <f>IF(ISNUMBER(INDEX(Данные!$I$1:$IX$303,Данные!$A196,BL$642)),INDEX(Данные!$I$1:$IX$303,Данные!$A196,BL$642)-Данные!$G196-BL$643+IF($F$10="Использовать поправку",BT534,0),#N/A)</f>
        <v>#N/A</v>
      </c>
      <c r="BM534" s="64" t="e">
        <f>IF(ISNUMBER(INDEX(Данные!$I$1:$IX$303,Данные!$A196,BM$642)),INDEX(Данные!$I$1:$IX$303,Данные!$A196,BM$642)-Данные!$H196-BM$643+IF($F$10="Использовать поправку",BU534,0),#N/A)</f>
        <v>#N/A</v>
      </c>
      <c r="BN534" s="62" t="str">
        <f t="shared" si="852"/>
        <v/>
      </c>
      <c r="BO534" s="63" t="e">
        <f>IF(ISNUMBER(INDEX(Данные!$I$1:$IX$303,Данные!$A196,BO$642)),INDEX(Данные!$I$1:$IX$303,Данные!$A196,BO$642)-Данные!$G196-BO$643+IF($F$11="Использовать поправку",BT534,0),#N/A)</f>
        <v>#N/A</v>
      </c>
      <c r="BP534" s="64" t="e">
        <f>IF(ISNUMBER(INDEX(Данные!$I$1:$IX$303,Данные!$A196,BP$642)),INDEX(Данные!$I$1:$IX$303,Данные!$A196,BP$642)-Данные!$H196-BP$643+IF($F$11="Использовать поправку",BU534,0),#N/A)</f>
        <v>#N/A</v>
      </c>
      <c r="BQ534" s="62" t="str">
        <f t="shared" si="853"/>
        <v/>
      </c>
      <c r="BR534" s="63" t="e">
        <f>IF(ISNUMBER(INDEX(Данные!$I$1:$IX$303,Данные!$A196,BR$642)),INDEX(Данные!$I$1:$IX$303,Данные!$A196,BR$642)-Данные!$G196-BR$643+IF($F$12="Использовать поправку",BT534,0),#N/A)</f>
        <v>#N/A</v>
      </c>
      <c r="BS534" s="64" t="e">
        <f>IF(ISNUMBER(INDEX(Данные!$I$1:$IX$303,Данные!$A196,BS$642)),INDEX(Данные!$I$1:$IX$303,Данные!$A196,BS$642)-Данные!$H196-BS$643+IF($F$12="Использовать поправку",BU534,0),#N/A)</f>
        <v>#N/A</v>
      </c>
      <c r="BT534" s="100" t="e">
        <f>INDEX(Данные!$I$1:$IX$303,Данные!$A196,BT$642+8)-INDEX(Данные!$I$1:$IX$303,Данные!$A196,BT$643+8)</f>
        <v>#VALUE!</v>
      </c>
      <c r="BU534" s="101" t="e">
        <f>INDEX(Данные!$I$1:$IX$303,Данные!$A196,BU$642+9)-INDEX(Данные!$I$1:$IX$303,Данные!$A196,BU$643+9)</f>
        <v>#VALUE!</v>
      </c>
    </row>
    <row r="535" spans="7:73" s="88" customFormat="1" x14ac:dyDescent="0.25">
      <c r="G535" s="61">
        <v>97</v>
      </c>
      <c r="H535" s="62" t="str">
        <f t="shared" si="854"/>
        <v/>
      </c>
      <c r="I535" s="63" t="e">
        <f>IF(ISNUMBER(INDEX(Данные!$I$1:$IX$303,Данные!$A197,I$642)),INDEX(Данные!$I$1:$IX$303,Данные!$A197,I$642)-Данные!$E197+IF($F$3="Использовать поправку",AL535,0),#N/A)</f>
        <v>#N/A</v>
      </c>
      <c r="J535" s="64" t="e">
        <f>IF(ISNUMBER(INDEX(Данные!$I$1:$IX$303,Данные!$A197,J$642)),INDEX(Данные!$I$1:$IX$303,Данные!$A197,J$642)-Данные!$F197+IF($F$3="Использовать поправку",AM535,0),#N/A)</f>
        <v>#N/A</v>
      </c>
      <c r="K535" s="62" t="str">
        <f t="shared" si="855"/>
        <v/>
      </c>
      <c r="L535" s="63" t="e">
        <f>IF(ISNUMBER(INDEX(Данные!$I$1:$IX$303,Данные!$A197,L$642)),INDEX(Данные!$I$1:$IX$303,Данные!$A197,L$642)-Данные!$E197+IF($F$4="Использовать поправку",AL535,0),#N/A)</f>
        <v>#N/A</v>
      </c>
      <c r="M535" s="64" t="e">
        <f>IF(ISNUMBER(INDEX(Данные!$I$1:$IX$303,Данные!$A197,M$642)),INDEX(Данные!$I$1:$IX$303,Данные!$A197,M$642)-Данные!$F197+IF($F$4="Использовать поправку",AM535,0),#N/A)</f>
        <v>#N/A</v>
      </c>
      <c r="N535" s="62" t="str">
        <f t="shared" si="856"/>
        <v/>
      </c>
      <c r="O535" s="63" t="e">
        <f>IF(ISNUMBER(INDEX(Данные!$I$1:$IX$303,Данные!$A197,O$642)),INDEX(Данные!$I$1:$IX$303,Данные!$A197,O$642)-Данные!$E197+IF($F$5="Использовать поправку",AL535,0),#N/A)</f>
        <v>#N/A</v>
      </c>
      <c r="P535" s="64" t="e">
        <f>IF(ISNUMBER(INDEX(Данные!$I$1:$IX$303,Данные!$A197,P$642)),INDEX(Данные!$I$1:$IX$303,Данные!$A197,P$642)-Данные!$F197+IF($F$5="Использовать поправку",AM535,0),#N/A)</f>
        <v>#N/A</v>
      </c>
      <c r="Q535" s="62" t="str">
        <f t="shared" si="857"/>
        <v/>
      </c>
      <c r="R535" s="63" t="e">
        <f>IF(ISNUMBER(INDEX(Данные!$I$1:$IX$303,Данные!$A197,R$642)),INDEX(Данные!$I$1:$IX$303,Данные!$A197,R$642)-Данные!$E197+IF($F$6="Использовать поправку",AL535,0),#N/A)</f>
        <v>#N/A</v>
      </c>
      <c r="S535" s="64" t="e">
        <f>IF(ISNUMBER(INDEX(Данные!$I$1:$IX$303,Данные!$A197,S$642)),INDEX(Данные!$I$1:$IX$303,Данные!$A197,S$642)-Данные!$F197+IF($F$6="Использовать поправку",AM535,0),#N/A)</f>
        <v>#N/A</v>
      </c>
      <c r="T535" s="62" t="str">
        <f t="shared" si="858"/>
        <v/>
      </c>
      <c r="U535" s="63" t="e">
        <f>IF(ISNUMBER(INDEX(Данные!$I$1:$IX$303,Данные!$A197,U$642)),INDEX(Данные!$I$1:$IX$303,Данные!$A197,U$642)-Данные!$E197+IF($F$7="Использовать поправку",AL535,0),#N/A)</f>
        <v>#N/A</v>
      </c>
      <c r="V535" s="64" t="e">
        <f>IF(ISNUMBER(INDEX(Данные!$I$1:$IX$303,Данные!$A197,V$642)),INDEX(Данные!$I$1:$IX$303,Данные!$A197,V$642)-Данные!$F197+IF($F$7="Использовать поправку",AM535,0),#N/A)</f>
        <v>#N/A</v>
      </c>
      <c r="W535" s="62" t="str">
        <f t="shared" si="859"/>
        <v/>
      </c>
      <c r="X535" s="63" t="e">
        <f>IF(ISNUMBER(INDEX(Данные!$I$1:$IX$303,Данные!$A197,X$642)),INDEX(Данные!$I$1:$IX$303,Данные!$A197,X$642)-Данные!$E197+IF($F$8="Использовать поправку",AL535,0),#N/A)</f>
        <v>#N/A</v>
      </c>
      <c r="Y535" s="64" t="e">
        <f>IF(ISNUMBER(INDEX(Данные!$I$1:$IX$303,Данные!$A197,Y$642)),INDEX(Данные!$I$1:$IX$303,Данные!$A197,Y$642)-Данные!$F197+IF($F$8="Использовать поправку",AM535,0),#N/A)</f>
        <v>#N/A</v>
      </c>
      <c r="Z535" s="62" t="str">
        <f t="shared" si="860"/>
        <v/>
      </c>
      <c r="AA535" s="63" t="e">
        <f>IF(ISNUMBER(INDEX(Данные!$I$1:$IX$303,Данные!$A197,AA$642)),INDEX(Данные!$I$1:$IX$303,Данные!$A197,AA$642)-Данные!$E197+IF($F$9="Использовать поправку",AL535,0),#N/A)</f>
        <v>#N/A</v>
      </c>
      <c r="AB535" s="64" t="e">
        <f>IF(ISNUMBER(INDEX(Данные!$I$1:$IX$303,Данные!$A197,AB$642)),INDEX(Данные!$I$1:$IX$303,Данные!$A197,AB$642)-Данные!$F197+IF($F$9="Использовать поправку",AM535,0),#N/A)</f>
        <v>#N/A</v>
      </c>
      <c r="AC535" s="62" t="str">
        <f t="shared" si="861"/>
        <v/>
      </c>
      <c r="AD535" s="63" t="e">
        <f>IF(ISNUMBER(INDEX(Данные!$I$1:$IX$303,Данные!$A197,AD$642)),INDEX(Данные!$I$1:$IX$303,Данные!$A197,AD$642)-Данные!$E197+IF($F$10="Использовать поправку",AL535,0),#N/A)</f>
        <v>#N/A</v>
      </c>
      <c r="AE535" s="64" t="e">
        <f>IF(ISNUMBER(INDEX(Данные!$I$1:$IX$303,Данные!$A197,AE$642)),INDEX(Данные!$I$1:$IX$303,Данные!$A197,AE$642)-Данные!$F197+IF($F$10="Использовать поправку",AM535,0),#N/A)</f>
        <v>#N/A</v>
      </c>
      <c r="AF535" s="62" t="str">
        <f t="shared" si="862"/>
        <v/>
      </c>
      <c r="AG535" s="63" t="e">
        <f>IF(ISNUMBER(INDEX(Данные!$I$1:$IX$303,Данные!$A197,AG$642)),INDEX(Данные!$I$1:$IX$303,Данные!$A197,AG$642)-Данные!$E197+IF($F$11="Использовать поправку",AL535,0),#N/A)</f>
        <v>#N/A</v>
      </c>
      <c r="AH535" s="64" t="e">
        <f>IF(ISNUMBER(INDEX(Данные!$I$1:$IX$303,Данные!$A197,AH$642)),INDEX(Данные!$I$1:$IX$303,Данные!$A197,AH$642)-Данные!$F197+IF($F$11="Использовать поправку",AM535,0),#N/A)</f>
        <v>#N/A</v>
      </c>
      <c r="AI535" s="62" t="str">
        <f t="shared" si="863"/>
        <v/>
      </c>
      <c r="AJ535" s="63" t="e">
        <f>IF(ISNUMBER(INDEX(Данные!$I$1:$IX$303,Данные!$A197,AJ$642)),INDEX(Данные!$I$1:$IX$303,Данные!$A197,AJ$642)-Данные!$E197+IF($F$12="Использовать поправку",AL535,0),#N/A)</f>
        <v>#N/A</v>
      </c>
      <c r="AK535" s="96" t="e">
        <f>IF(ISNUMBER(INDEX(Данные!$I$1:$IX$303,Данные!$A197,AK$642)),INDEX(Данные!$I$1:$IX$303,Данные!$A197,AK$642)-Данные!$F197+IF($F$12="Использовать поправку",AM535,0),#N/A)</f>
        <v>#N/A</v>
      </c>
      <c r="AL535" s="100" t="e">
        <f>INDEX(Данные!$I$1:$IX$303,Данные!$A197,AL$642+4)-INDEX(Данные!$I$1:$IX$303,Данные!$A197,AL$643+4)</f>
        <v>#VALUE!</v>
      </c>
      <c r="AM535" s="101" t="e">
        <f>INDEX(Данные!$I$1:$IX$303,Данные!$A197,AM$642+5)-INDEX(Данные!$I$1:$IX$303,Данные!$A197,AM$643+5)</f>
        <v>#VALUE!</v>
      </c>
      <c r="AO535" s="61">
        <v>97</v>
      </c>
      <c r="AP535" s="62" t="str">
        <f t="shared" si="844"/>
        <v/>
      </c>
      <c r="AQ535" s="63" t="e">
        <f>IF(ISNUMBER(INDEX(Данные!$I$1:$IX$303,Данные!$A197,AQ$642)),INDEX(Данные!$I$1:$IX$303,Данные!$A197,AQ$642)-Данные!$G197-AQ$643+IF($F$3="Использовать поправку",BT535,0),#N/A)</f>
        <v>#N/A</v>
      </c>
      <c r="AR535" s="64" t="e">
        <f>IF(ISNUMBER(INDEX(Данные!$I$1:$IX$303,Данные!$A197,AR$642)),INDEX(Данные!$I$1:$IX$303,Данные!$A197,AR$642)-Данные!$H197-AR$643+IF($F$3="Использовать поправку",BU535,0),#N/A)</f>
        <v>#N/A</v>
      </c>
      <c r="AS535" s="62" t="str">
        <f t="shared" si="845"/>
        <v/>
      </c>
      <c r="AT535" s="63" t="e">
        <f>IF(ISNUMBER(INDEX(Данные!$I$1:$IX$303,Данные!$A197,AT$642)),INDEX(Данные!$I$1:$IX$303,Данные!$A197,AT$642)-Данные!$G197-AT$643+IF($F$4="Использовать поправку",BT535,0),#N/A)</f>
        <v>#N/A</v>
      </c>
      <c r="AU535" s="64" t="e">
        <f>IF(ISNUMBER(INDEX(Данные!$I$1:$IX$303,Данные!$A197,AU$642)),INDEX(Данные!$I$1:$IX$303,Данные!$A197,AU$642)-Данные!$H197-AU$643+IF($F$4="Использовать поправку",BU535,0),#N/A)</f>
        <v>#N/A</v>
      </c>
      <c r="AV535" s="62" t="str">
        <f t="shared" si="846"/>
        <v/>
      </c>
      <c r="AW535" s="63" t="e">
        <f>IF(ISNUMBER(INDEX(Данные!$I$1:$IX$303,Данные!$A197,AW$642)),INDEX(Данные!$I$1:$IX$303,Данные!$A197,AW$642)-Данные!$G197-AW$643+IF($F$5="Использовать поправку",BT535,0),#N/A)</f>
        <v>#N/A</v>
      </c>
      <c r="AX535" s="64" t="e">
        <f>IF(ISNUMBER(INDEX(Данные!$I$1:$IX$303,Данные!$A197,AX$642)),INDEX(Данные!$I$1:$IX$303,Данные!$A197,AX$642)-Данные!$H197-AX$643+IF($F$5="Использовать поправку",BU535,0),#N/A)</f>
        <v>#N/A</v>
      </c>
      <c r="AY535" s="62" t="str">
        <f t="shared" si="847"/>
        <v/>
      </c>
      <c r="AZ535" s="63" t="e">
        <f>IF(ISNUMBER(INDEX(Данные!$I$1:$IX$303,Данные!$A197,AZ$642)),INDEX(Данные!$I$1:$IX$303,Данные!$A197,AZ$642)-Данные!$G197-AZ$643+IF($F$6="Использовать поправку",BT535,0),#N/A)</f>
        <v>#N/A</v>
      </c>
      <c r="BA535" s="64" t="e">
        <f>IF(ISNUMBER(INDEX(Данные!$I$1:$IX$303,Данные!$A197,BA$642)),INDEX(Данные!$I$1:$IX$303,Данные!$A197,BA$642)-Данные!$H197-BA$643+IF($F$6="Использовать поправку",BU535,0),#N/A)</f>
        <v>#N/A</v>
      </c>
      <c r="BB535" s="62" t="str">
        <f t="shared" si="848"/>
        <v/>
      </c>
      <c r="BC535" s="63" t="e">
        <f>IF(ISNUMBER(INDEX(Данные!$I$1:$IX$303,Данные!$A197,BC$642)),INDEX(Данные!$I$1:$IX$303,Данные!$A197,BC$642)-Данные!$G197-BC$643+IF($F$7="Использовать поправку",BT535,0),#N/A)</f>
        <v>#N/A</v>
      </c>
      <c r="BD535" s="64" t="e">
        <f>IF(ISNUMBER(INDEX(Данные!$I$1:$IX$303,Данные!$A197,BD$642)),INDEX(Данные!$I$1:$IX$303,Данные!$A197,BD$642)-Данные!$H197-BD$643+IF($F$7="Использовать поправку",BU535,0),#N/A)</f>
        <v>#N/A</v>
      </c>
      <c r="BE535" s="62" t="str">
        <f t="shared" si="849"/>
        <v/>
      </c>
      <c r="BF535" s="63" t="e">
        <f>IF(ISNUMBER(INDEX(Данные!$I$1:$IX$303,Данные!$A197,BF$642)),INDEX(Данные!$I$1:$IX$303,Данные!$A197,BF$642)-Данные!$G197-BF$643+IF($F$8="Использовать поправку",BT535,0),#N/A)</f>
        <v>#N/A</v>
      </c>
      <c r="BG535" s="64" t="e">
        <f>IF(ISNUMBER(INDEX(Данные!$I$1:$IX$303,Данные!$A197,BG$642)),INDEX(Данные!$I$1:$IX$303,Данные!$A197,BG$642)-Данные!$H197-BG$643+IF($F$8="Использовать поправку",BU535,0),#N/A)</f>
        <v>#N/A</v>
      </c>
      <c r="BH535" s="62" t="str">
        <f t="shared" si="850"/>
        <v/>
      </c>
      <c r="BI535" s="63" t="e">
        <f>IF(ISNUMBER(INDEX(Данные!$I$1:$IX$303,Данные!$A197,BI$642)),INDEX(Данные!$I$1:$IX$303,Данные!$A197,BI$642)-Данные!$G197-BI$643+IF($F$9="Использовать поправку",BT535,0),#N/A)</f>
        <v>#N/A</v>
      </c>
      <c r="BJ535" s="64" t="e">
        <f>IF(ISNUMBER(INDEX(Данные!$I$1:$IX$303,Данные!$A197,BJ$642)),INDEX(Данные!$I$1:$IX$303,Данные!$A197,BJ$642)-Данные!$H197-BJ$643+IF($F$9="Использовать поправку",BU535,0),#N/A)</f>
        <v>#N/A</v>
      </c>
      <c r="BK535" s="62" t="str">
        <f t="shared" si="851"/>
        <v/>
      </c>
      <c r="BL535" s="63" t="e">
        <f>IF(ISNUMBER(INDEX(Данные!$I$1:$IX$303,Данные!$A197,BL$642)),INDEX(Данные!$I$1:$IX$303,Данные!$A197,BL$642)-Данные!$G197-BL$643+IF($F$10="Использовать поправку",BT535,0),#N/A)</f>
        <v>#N/A</v>
      </c>
      <c r="BM535" s="64" t="e">
        <f>IF(ISNUMBER(INDEX(Данные!$I$1:$IX$303,Данные!$A197,BM$642)),INDEX(Данные!$I$1:$IX$303,Данные!$A197,BM$642)-Данные!$H197-BM$643+IF($F$10="Использовать поправку",BU535,0),#N/A)</f>
        <v>#N/A</v>
      </c>
      <c r="BN535" s="62" t="str">
        <f t="shared" si="852"/>
        <v/>
      </c>
      <c r="BO535" s="63" t="e">
        <f>IF(ISNUMBER(INDEX(Данные!$I$1:$IX$303,Данные!$A197,BO$642)),INDEX(Данные!$I$1:$IX$303,Данные!$A197,BO$642)-Данные!$G197-BO$643+IF($F$11="Использовать поправку",BT535,0),#N/A)</f>
        <v>#N/A</v>
      </c>
      <c r="BP535" s="64" t="e">
        <f>IF(ISNUMBER(INDEX(Данные!$I$1:$IX$303,Данные!$A197,BP$642)),INDEX(Данные!$I$1:$IX$303,Данные!$A197,BP$642)-Данные!$H197-BP$643+IF($F$11="Использовать поправку",BU535,0),#N/A)</f>
        <v>#N/A</v>
      </c>
      <c r="BQ535" s="62" t="str">
        <f t="shared" si="853"/>
        <v/>
      </c>
      <c r="BR535" s="63" t="e">
        <f>IF(ISNUMBER(INDEX(Данные!$I$1:$IX$303,Данные!$A197,BR$642)),INDEX(Данные!$I$1:$IX$303,Данные!$A197,BR$642)-Данные!$G197-BR$643+IF($F$12="Использовать поправку",BT535,0),#N/A)</f>
        <v>#N/A</v>
      </c>
      <c r="BS535" s="64" t="e">
        <f>IF(ISNUMBER(INDEX(Данные!$I$1:$IX$303,Данные!$A197,BS$642)),INDEX(Данные!$I$1:$IX$303,Данные!$A197,BS$642)-Данные!$H197-BS$643+IF($F$12="Использовать поправку",BU535,0),#N/A)</f>
        <v>#N/A</v>
      </c>
      <c r="BT535" s="100" t="e">
        <f>INDEX(Данные!$I$1:$IX$303,Данные!$A197,BT$642+8)-INDEX(Данные!$I$1:$IX$303,Данные!$A197,BT$643+8)</f>
        <v>#VALUE!</v>
      </c>
      <c r="BU535" s="101" t="e">
        <f>INDEX(Данные!$I$1:$IX$303,Данные!$A197,BU$642+9)-INDEX(Данные!$I$1:$IX$303,Данные!$A197,BU$643+9)</f>
        <v>#VALUE!</v>
      </c>
    </row>
    <row r="536" spans="7:73" s="88" customFormat="1" x14ac:dyDescent="0.25">
      <c r="G536" s="61">
        <v>97.5</v>
      </c>
      <c r="H536" s="62" t="str">
        <f t="shared" si="854"/>
        <v/>
      </c>
      <c r="I536" s="63" t="e">
        <f>IF(ISNUMBER(INDEX(Данные!$I$1:$IX$303,Данные!$A198,I$642)),INDEX(Данные!$I$1:$IX$303,Данные!$A198,I$642)-Данные!$E198+IF($F$3="Использовать поправку",AL536,0),#N/A)</f>
        <v>#N/A</v>
      </c>
      <c r="J536" s="64" t="e">
        <f>IF(ISNUMBER(INDEX(Данные!$I$1:$IX$303,Данные!$A198,J$642)),INDEX(Данные!$I$1:$IX$303,Данные!$A198,J$642)-Данные!$F198+IF($F$3="Использовать поправку",AM536,0),#N/A)</f>
        <v>#N/A</v>
      </c>
      <c r="K536" s="62" t="str">
        <f t="shared" si="855"/>
        <v/>
      </c>
      <c r="L536" s="63" t="e">
        <f>IF(ISNUMBER(INDEX(Данные!$I$1:$IX$303,Данные!$A198,L$642)),INDEX(Данные!$I$1:$IX$303,Данные!$A198,L$642)-Данные!$E198+IF($F$4="Использовать поправку",AL536,0),#N/A)</f>
        <v>#N/A</v>
      </c>
      <c r="M536" s="64" t="e">
        <f>IF(ISNUMBER(INDEX(Данные!$I$1:$IX$303,Данные!$A198,M$642)),INDEX(Данные!$I$1:$IX$303,Данные!$A198,M$642)-Данные!$F198+IF($F$4="Использовать поправку",AM536,0),#N/A)</f>
        <v>#N/A</v>
      </c>
      <c r="N536" s="62" t="str">
        <f t="shared" si="856"/>
        <v/>
      </c>
      <c r="O536" s="63" t="e">
        <f>IF(ISNUMBER(INDEX(Данные!$I$1:$IX$303,Данные!$A198,O$642)),INDEX(Данные!$I$1:$IX$303,Данные!$A198,O$642)-Данные!$E198+IF($F$5="Использовать поправку",AL536,0),#N/A)</f>
        <v>#N/A</v>
      </c>
      <c r="P536" s="64" t="e">
        <f>IF(ISNUMBER(INDEX(Данные!$I$1:$IX$303,Данные!$A198,P$642)),INDEX(Данные!$I$1:$IX$303,Данные!$A198,P$642)-Данные!$F198+IF($F$5="Использовать поправку",AM536,0),#N/A)</f>
        <v>#N/A</v>
      </c>
      <c r="Q536" s="62" t="str">
        <f t="shared" si="857"/>
        <v/>
      </c>
      <c r="R536" s="63" t="e">
        <f>IF(ISNUMBER(INDEX(Данные!$I$1:$IX$303,Данные!$A198,R$642)),INDEX(Данные!$I$1:$IX$303,Данные!$A198,R$642)-Данные!$E198+IF($F$6="Использовать поправку",AL536,0),#N/A)</f>
        <v>#N/A</v>
      </c>
      <c r="S536" s="64" t="e">
        <f>IF(ISNUMBER(INDEX(Данные!$I$1:$IX$303,Данные!$A198,S$642)),INDEX(Данные!$I$1:$IX$303,Данные!$A198,S$642)-Данные!$F198+IF($F$6="Использовать поправку",AM536,0),#N/A)</f>
        <v>#N/A</v>
      </c>
      <c r="T536" s="62" t="str">
        <f t="shared" si="858"/>
        <v/>
      </c>
      <c r="U536" s="63" t="e">
        <f>IF(ISNUMBER(INDEX(Данные!$I$1:$IX$303,Данные!$A198,U$642)),INDEX(Данные!$I$1:$IX$303,Данные!$A198,U$642)-Данные!$E198+IF($F$7="Использовать поправку",AL536,0),#N/A)</f>
        <v>#N/A</v>
      </c>
      <c r="V536" s="64" t="e">
        <f>IF(ISNUMBER(INDEX(Данные!$I$1:$IX$303,Данные!$A198,V$642)),INDEX(Данные!$I$1:$IX$303,Данные!$A198,V$642)-Данные!$F198+IF($F$7="Использовать поправку",AM536,0),#N/A)</f>
        <v>#N/A</v>
      </c>
      <c r="W536" s="62" t="str">
        <f t="shared" si="859"/>
        <v/>
      </c>
      <c r="X536" s="63" t="e">
        <f>IF(ISNUMBER(INDEX(Данные!$I$1:$IX$303,Данные!$A198,X$642)),INDEX(Данные!$I$1:$IX$303,Данные!$A198,X$642)-Данные!$E198+IF($F$8="Использовать поправку",AL536,0),#N/A)</f>
        <v>#N/A</v>
      </c>
      <c r="Y536" s="64" t="e">
        <f>IF(ISNUMBER(INDEX(Данные!$I$1:$IX$303,Данные!$A198,Y$642)),INDEX(Данные!$I$1:$IX$303,Данные!$A198,Y$642)-Данные!$F198+IF($F$8="Использовать поправку",AM536,0),#N/A)</f>
        <v>#N/A</v>
      </c>
      <c r="Z536" s="62" t="str">
        <f t="shared" si="860"/>
        <v/>
      </c>
      <c r="AA536" s="63" t="e">
        <f>IF(ISNUMBER(INDEX(Данные!$I$1:$IX$303,Данные!$A198,AA$642)),INDEX(Данные!$I$1:$IX$303,Данные!$A198,AA$642)-Данные!$E198+IF($F$9="Использовать поправку",AL536,0),#N/A)</f>
        <v>#N/A</v>
      </c>
      <c r="AB536" s="64" t="e">
        <f>IF(ISNUMBER(INDEX(Данные!$I$1:$IX$303,Данные!$A198,AB$642)),INDEX(Данные!$I$1:$IX$303,Данные!$A198,AB$642)-Данные!$F198+IF($F$9="Использовать поправку",AM536,0),#N/A)</f>
        <v>#N/A</v>
      </c>
      <c r="AC536" s="62" t="str">
        <f t="shared" si="861"/>
        <v/>
      </c>
      <c r="AD536" s="63" t="e">
        <f>IF(ISNUMBER(INDEX(Данные!$I$1:$IX$303,Данные!$A198,AD$642)),INDEX(Данные!$I$1:$IX$303,Данные!$A198,AD$642)-Данные!$E198+IF($F$10="Использовать поправку",AL536,0),#N/A)</f>
        <v>#N/A</v>
      </c>
      <c r="AE536" s="64" t="e">
        <f>IF(ISNUMBER(INDEX(Данные!$I$1:$IX$303,Данные!$A198,AE$642)),INDEX(Данные!$I$1:$IX$303,Данные!$A198,AE$642)-Данные!$F198+IF($F$10="Использовать поправку",AM536,0),#N/A)</f>
        <v>#N/A</v>
      </c>
      <c r="AF536" s="62" t="str">
        <f t="shared" si="862"/>
        <v/>
      </c>
      <c r="AG536" s="63" t="e">
        <f>IF(ISNUMBER(INDEX(Данные!$I$1:$IX$303,Данные!$A198,AG$642)),INDEX(Данные!$I$1:$IX$303,Данные!$A198,AG$642)-Данные!$E198+IF($F$11="Использовать поправку",AL536,0),#N/A)</f>
        <v>#N/A</v>
      </c>
      <c r="AH536" s="64" t="e">
        <f>IF(ISNUMBER(INDEX(Данные!$I$1:$IX$303,Данные!$A198,AH$642)),INDEX(Данные!$I$1:$IX$303,Данные!$A198,AH$642)-Данные!$F198+IF($F$11="Использовать поправку",AM536,0),#N/A)</f>
        <v>#N/A</v>
      </c>
      <c r="AI536" s="62" t="str">
        <f t="shared" si="863"/>
        <v/>
      </c>
      <c r="AJ536" s="63" t="e">
        <f>IF(ISNUMBER(INDEX(Данные!$I$1:$IX$303,Данные!$A198,AJ$642)),INDEX(Данные!$I$1:$IX$303,Данные!$A198,AJ$642)-Данные!$E198+IF($F$12="Использовать поправку",AL536,0),#N/A)</f>
        <v>#N/A</v>
      </c>
      <c r="AK536" s="96" t="e">
        <f>IF(ISNUMBER(INDEX(Данные!$I$1:$IX$303,Данные!$A198,AK$642)),INDEX(Данные!$I$1:$IX$303,Данные!$A198,AK$642)-Данные!$F198+IF($F$12="Использовать поправку",AM536,0),#N/A)</f>
        <v>#N/A</v>
      </c>
      <c r="AL536" s="100" t="e">
        <f>INDEX(Данные!$I$1:$IX$303,Данные!$A198,AL$642+4)-INDEX(Данные!$I$1:$IX$303,Данные!$A198,AL$643+4)</f>
        <v>#VALUE!</v>
      </c>
      <c r="AM536" s="101" t="e">
        <f>INDEX(Данные!$I$1:$IX$303,Данные!$A198,AM$642+5)-INDEX(Данные!$I$1:$IX$303,Данные!$A198,AM$643+5)</f>
        <v>#VALUE!</v>
      </c>
      <c r="AO536" s="61">
        <v>97.5</v>
      </c>
      <c r="AP536" s="62" t="str">
        <f t="shared" si="844"/>
        <v/>
      </c>
      <c r="AQ536" s="63" t="e">
        <f>IF(ISNUMBER(INDEX(Данные!$I$1:$IX$303,Данные!$A198,AQ$642)),INDEX(Данные!$I$1:$IX$303,Данные!$A198,AQ$642)-Данные!$G198-AQ$643+IF($F$3="Использовать поправку",BT536,0),#N/A)</f>
        <v>#N/A</v>
      </c>
      <c r="AR536" s="64" t="e">
        <f>IF(ISNUMBER(INDEX(Данные!$I$1:$IX$303,Данные!$A198,AR$642)),INDEX(Данные!$I$1:$IX$303,Данные!$A198,AR$642)-Данные!$H198-AR$643+IF($F$3="Использовать поправку",BU536,0),#N/A)</f>
        <v>#N/A</v>
      </c>
      <c r="AS536" s="62" t="str">
        <f t="shared" si="845"/>
        <v/>
      </c>
      <c r="AT536" s="63" t="e">
        <f>IF(ISNUMBER(INDEX(Данные!$I$1:$IX$303,Данные!$A198,AT$642)),INDEX(Данные!$I$1:$IX$303,Данные!$A198,AT$642)-Данные!$G198-AT$643+IF($F$4="Использовать поправку",BT536,0),#N/A)</f>
        <v>#N/A</v>
      </c>
      <c r="AU536" s="64" t="e">
        <f>IF(ISNUMBER(INDEX(Данные!$I$1:$IX$303,Данные!$A198,AU$642)),INDEX(Данные!$I$1:$IX$303,Данные!$A198,AU$642)-Данные!$H198-AU$643+IF($F$4="Использовать поправку",BU536,0),#N/A)</f>
        <v>#N/A</v>
      </c>
      <c r="AV536" s="62" t="str">
        <f t="shared" si="846"/>
        <v/>
      </c>
      <c r="AW536" s="63" t="e">
        <f>IF(ISNUMBER(INDEX(Данные!$I$1:$IX$303,Данные!$A198,AW$642)),INDEX(Данные!$I$1:$IX$303,Данные!$A198,AW$642)-Данные!$G198-AW$643+IF($F$5="Использовать поправку",BT536,0),#N/A)</f>
        <v>#N/A</v>
      </c>
      <c r="AX536" s="64" t="e">
        <f>IF(ISNUMBER(INDEX(Данные!$I$1:$IX$303,Данные!$A198,AX$642)),INDEX(Данные!$I$1:$IX$303,Данные!$A198,AX$642)-Данные!$H198-AX$643+IF($F$5="Использовать поправку",BU536,0),#N/A)</f>
        <v>#N/A</v>
      </c>
      <c r="AY536" s="62" t="str">
        <f t="shared" si="847"/>
        <v/>
      </c>
      <c r="AZ536" s="63" t="e">
        <f>IF(ISNUMBER(INDEX(Данные!$I$1:$IX$303,Данные!$A198,AZ$642)),INDEX(Данные!$I$1:$IX$303,Данные!$A198,AZ$642)-Данные!$G198-AZ$643+IF($F$6="Использовать поправку",BT536,0),#N/A)</f>
        <v>#N/A</v>
      </c>
      <c r="BA536" s="64" t="e">
        <f>IF(ISNUMBER(INDEX(Данные!$I$1:$IX$303,Данные!$A198,BA$642)),INDEX(Данные!$I$1:$IX$303,Данные!$A198,BA$642)-Данные!$H198-BA$643+IF($F$6="Использовать поправку",BU536,0),#N/A)</f>
        <v>#N/A</v>
      </c>
      <c r="BB536" s="62" t="str">
        <f t="shared" si="848"/>
        <v/>
      </c>
      <c r="BC536" s="63" t="e">
        <f>IF(ISNUMBER(INDEX(Данные!$I$1:$IX$303,Данные!$A198,BC$642)),INDEX(Данные!$I$1:$IX$303,Данные!$A198,BC$642)-Данные!$G198-BC$643+IF($F$7="Использовать поправку",BT536,0),#N/A)</f>
        <v>#N/A</v>
      </c>
      <c r="BD536" s="64" t="e">
        <f>IF(ISNUMBER(INDEX(Данные!$I$1:$IX$303,Данные!$A198,BD$642)),INDEX(Данные!$I$1:$IX$303,Данные!$A198,BD$642)-Данные!$H198-BD$643+IF($F$7="Использовать поправку",BU536,0),#N/A)</f>
        <v>#N/A</v>
      </c>
      <c r="BE536" s="62" t="str">
        <f t="shared" si="849"/>
        <v/>
      </c>
      <c r="BF536" s="63" t="e">
        <f>IF(ISNUMBER(INDEX(Данные!$I$1:$IX$303,Данные!$A198,BF$642)),INDEX(Данные!$I$1:$IX$303,Данные!$A198,BF$642)-Данные!$G198-BF$643+IF($F$8="Использовать поправку",BT536,0),#N/A)</f>
        <v>#N/A</v>
      </c>
      <c r="BG536" s="64" t="e">
        <f>IF(ISNUMBER(INDEX(Данные!$I$1:$IX$303,Данные!$A198,BG$642)),INDEX(Данные!$I$1:$IX$303,Данные!$A198,BG$642)-Данные!$H198-BG$643+IF($F$8="Использовать поправку",BU536,0),#N/A)</f>
        <v>#N/A</v>
      </c>
      <c r="BH536" s="62" t="str">
        <f t="shared" si="850"/>
        <v/>
      </c>
      <c r="BI536" s="63" t="e">
        <f>IF(ISNUMBER(INDEX(Данные!$I$1:$IX$303,Данные!$A198,BI$642)),INDEX(Данные!$I$1:$IX$303,Данные!$A198,BI$642)-Данные!$G198-BI$643+IF($F$9="Использовать поправку",BT536,0),#N/A)</f>
        <v>#N/A</v>
      </c>
      <c r="BJ536" s="64" t="e">
        <f>IF(ISNUMBER(INDEX(Данные!$I$1:$IX$303,Данные!$A198,BJ$642)),INDEX(Данные!$I$1:$IX$303,Данные!$A198,BJ$642)-Данные!$H198-BJ$643+IF($F$9="Использовать поправку",BU536,0),#N/A)</f>
        <v>#N/A</v>
      </c>
      <c r="BK536" s="62" t="str">
        <f t="shared" si="851"/>
        <v/>
      </c>
      <c r="BL536" s="63" t="e">
        <f>IF(ISNUMBER(INDEX(Данные!$I$1:$IX$303,Данные!$A198,BL$642)),INDEX(Данные!$I$1:$IX$303,Данные!$A198,BL$642)-Данные!$G198-BL$643+IF($F$10="Использовать поправку",BT536,0),#N/A)</f>
        <v>#N/A</v>
      </c>
      <c r="BM536" s="64" t="e">
        <f>IF(ISNUMBER(INDEX(Данные!$I$1:$IX$303,Данные!$A198,BM$642)),INDEX(Данные!$I$1:$IX$303,Данные!$A198,BM$642)-Данные!$H198-BM$643+IF($F$10="Использовать поправку",BU536,0),#N/A)</f>
        <v>#N/A</v>
      </c>
      <c r="BN536" s="62" t="str">
        <f t="shared" si="852"/>
        <v/>
      </c>
      <c r="BO536" s="63" t="e">
        <f>IF(ISNUMBER(INDEX(Данные!$I$1:$IX$303,Данные!$A198,BO$642)),INDEX(Данные!$I$1:$IX$303,Данные!$A198,BO$642)-Данные!$G198-BO$643+IF($F$11="Использовать поправку",BT536,0),#N/A)</f>
        <v>#N/A</v>
      </c>
      <c r="BP536" s="64" t="e">
        <f>IF(ISNUMBER(INDEX(Данные!$I$1:$IX$303,Данные!$A198,BP$642)),INDEX(Данные!$I$1:$IX$303,Данные!$A198,BP$642)-Данные!$H198-BP$643+IF($F$11="Использовать поправку",BU536,0),#N/A)</f>
        <v>#N/A</v>
      </c>
      <c r="BQ536" s="62" t="str">
        <f t="shared" si="853"/>
        <v/>
      </c>
      <c r="BR536" s="63" t="e">
        <f>IF(ISNUMBER(INDEX(Данные!$I$1:$IX$303,Данные!$A198,BR$642)),INDEX(Данные!$I$1:$IX$303,Данные!$A198,BR$642)-Данные!$G198-BR$643+IF($F$12="Использовать поправку",BT536,0),#N/A)</f>
        <v>#N/A</v>
      </c>
      <c r="BS536" s="64" t="e">
        <f>IF(ISNUMBER(INDEX(Данные!$I$1:$IX$303,Данные!$A198,BS$642)),INDEX(Данные!$I$1:$IX$303,Данные!$A198,BS$642)-Данные!$H198-BS$643+IF($F$12="Использовать поправку",BU536,0),#N/A)</f>
        <v>#N/A</v>
      </c>
      <c r="BT536" s="100" t="e">
        <f>INDEX(Данные!$I$1:$IX$303,Данные!$A198,BT$642+8)-INDEX(Данные!$I$1:$IX$303,Данные!$A198,BT$643+8)</f>
        <v>#VALUE!</v>
      </c>
      <c r="BU536" s="101" t="e">
        <f>INDEX(Данные!$I$1:$IX$303,Данные!$A198,BU$642+9)-INDEX(Данные!$I$1:$IX$303,Данные!$A198,BU$643+9)</f>
        <v>#VALUE!</v>
      </c>
    </row>
    <row r="537" spans="7:73" s="88" customFormat="1" x14ac:dyDescent="0.25">
      <c r="G537" s="61">
        <v>98</v>
      </c>
      <c r="H537" s="62" t="str">
        <f t="shared" si="854"/>
        <v/>
      </c>
      <c r="I537" s="63" t="e">
        <f>IF(ISNUMBER(INDEX(Данные!$I$1:$IX$303,Данные!$A199,I$642)),INDEX(Данные!$I$1:$IX$303,Данные!$A199,I$642)-Данные!$E199+IF($F$3="Использовать поправку",AL537,0),#N/A)</f>
        <v>#N/A</v>
      </c>
      <c r="J537" s="64" t="e">
        <f>IF(ISNUMBER(INDEX(Данные!$I$1:$IX$303,Данные!$A199,J$642)),INDEX(Данные!$I$1:$IX$303,Данные!$A199,J$642)-Данные!$F199+IF($F$3="Использовать поправку",AM537,0),#N/A)</f>
        <v>#N/A</v>
      </c>
      <c r="K537" s="62" t="str">
        <f t="shared" si="855"/>
        <v/>
      </c>
      <c r="L537" s="63" t="e">
        <f>IF(ISNUMBER(INDEX(Данные!$I$1:$IX$303,Данные!$A199,L$642)),INDEX(Данные!$I$1:$IX$303,Данные!$A199,L$642)-Данные!$E199+IF($F$4="Использовать поправку",AL537,0),#N/A)</f>
        <v>#N/A</v>
      </c>
      <c r="M537" s="64" t="e">
        <f>IF(ISNUMBER(INDEX(Данные!$I$1:$IX$303,Данные!$A199,M$642)),INDEX(Данные!$I$1:$IX$303,Данные!$A199,M$642)-Данные!$F199+IF($F$4="Использовать поправку",AM537,0),#N/A)</f>
        <v>#N/A</v>
      </c>
      <c r="N537" s="62" t="str">
        <f t="shared" si="856"/>
        <v/>
      </c>
      <c r="O537" s="63" t="e">
        <f>IF(ISNUMBER(INDEX(Данные!$I$1:$IX$303,Данные!$A199,O$642)),INDEX(Данные!$I$1:$IX$303,Данные!$A199,O$642)-Данные!$E199+IF($F$5="Использовать поправку",AL537,0),#N/A)</f>
        <v>#N/A</v>
      </c>
      <c r="P537" s="64" t="e">
        <f>IF(ISNUMBER(INDEX(Данные!$I$1:$IX$303,Данные!$A199,P$642)),INDEX(Данные!$I$1:$IX$303,Данные!$A199,P$642)-Данные!$F199+IF($F$5="Использовать поправку",AM537,0),#N/A)</f>
        <v>#N/A</v>
      </c>
      <c r="Q537" s="62" t="str">
        <f t="shared" si="857"/>
        <v/>
      </c>
      <c r="R537" s="63" t="e">
        <f>IF(ISNUMBER(INDEX(Данные!$I$1:$IX$303,Данные!$A199,R$642)),INDEX(Данные!$I$1:$IX$303,Данные!$A199,R$642)-Данные!$E199+IF($F$6="Использовать поправку",AL537,0),#N/A)</f>
        <v>#N/A</v>
      </c>
      <c r="S537" s="64" t="e">
        <f>IF(ISNUMBER(INDEX(Данные!$I$1:$IX$303,Данные!$A199,S$642)),INDEX(Данные!$I$1:$IX$303,Данные!$A199,S$642)-Данные!$F199+IF($F$6="Использовать поправку",AM537,0),#N/A)</f>
        <v>#N/A</v>
      </c>
      <c r="T537" s="62" t="str">
        <f t="shared" si="858"/>
        <v/>
      </c>
      <c r="U537" s="63" t="e">
        <f>IF(ISNUMBER(INDEX(Данные!$I$1:$IX$303,Данные!$A199,U$642)),INDEX(Данные!$I$1:$IX$303,Данные!$A199,U$642)-Данные!$E199+IF($F$7="Использовать поправку",AL537,0),#N/A)</f>
        <v>#N/A</v>
      </c>
      <c r="V537" s="64" t="e">
        <f>IF(ISNUMBER(INDEX(Данные!$I$1:$IX$303,Данные!$A199,V$642)),INDEX(Данные!$I$1:$IX$303,Данные!$A199,V$642)-Данные!$F199+IF($F$7="Использовать поправку",AM537,0),#N/A)</f>
        <v>#N/A</v>
      </c>
      <c r="W537" s="62" t="str">
        <f t="shared" si="859"/>
        <v/>
      </c>
      <c r="X537" s="63" t="e">
        <f>IF(ISNUMBER(INDEX(Данные!$I$1:$IX$303,Данные!$A199,X$642)),INDEX(Данные!$I$1:$IX$303,Данные!$A199,X$642)-Данные!$E199+IF($F$8="Использовать поправку",AL537,0),#N/A)</f>
        <v>#N/A</v>
      </c>
      <c r="Y537" s="64" t="e">
        <f>IF(ISNUMBER(INDEX(Данные!$I$1:$IX$303,Данные!$A199,Y$642)),INDEX(Данные!$I$1:$IX$303,Данные!$A199,Y$642)-Данные!$F199+IF($F$8="Использовать поправку",AM537,0),#N/A)</f>
        <v>#N/A</v>
      </c>
      <c r="Z537" s="62" t="str">
        <f t="shared" si="860"/>
        <v/>
      </c>
      <c r="AA537" s="63" t="e">
        <f>IF(ISNUMBER(INDEX(Данные!$I$1:$IX$303,Данные!$A199,AA$642)),INDEX(Данные!$I$1:$IX$303,Данные!$A199,AA$642)-Данные!$E199+IF($F$9="Использовать поправку",AL537,0),#N/A)</f>
        <v>#N/A</v>
      </c>
      <c r="AB537" s="64" t="e">
        <f>IF(ISNUMBER(INDEX(Данные!$I$1:$IX$303,Данные!$A199,AB$642)),INDEX(Данные!$I$1:$IX$303,Данные!$A199,AB$642)-Данные!$F199+IF($F$9="Использовать поправку",AM537,0),#N/A)</f>
        <v>#N/A</v>
      </c>
      <c r="AC537" s="62" t="str">
        <f t="shared" si="861"/>
        <v/>
      </c>
      <c r="AD537" s="63" t="e">
        <f>IF(ISNUMBER(INDEX(Данные!$I$1:$IX$303,Данные!$A199,AD$642)),INDEX(Данные!$I$1:$IX$303,Данные!$A199,AD$642)-Данные!$E199+IF($F$10="Использовать поправку",AL537,0),#N/A)</f>
        <v>#N/A</v>
      </c>
      <c r="AE537" s="64" t="e">
        <f>IF(ISNUMBER(INDEX(Данные!$I$1:$IX$303,Данные!$A199,AE$642)),INDEX(Данные!$I$1:$IX$303,Данные!$A199,AE$642)-Данные!$F199+IF($F$10="Использовать поправку",AM537,0),#N/A)</f>
        <v>#N/A</v>
      </c>
      <c r="AF537" s="62" t="str">
        <f t="shared" si="862"/>
        <v/>
      </c>
      <c r="AG537" s="63" t="e">
        <f>IF(ISNUMBER(INDEX(Данные!$I$1:$IX$303,Данные!$A199,AG$642)),INDEX(Данные!$I$1:$IX$303,Данные!$A199,AG$642)-Данные!$E199+IF($F$11="Использовать поправку",AL537,0),#N/A)</f>
        <v>#N/A</v>
      </c>
      <c r="AH537" s="64" t="e">
        <f>IF(ISNUMBER(INDEX(Данные!$I$1:$IX$303,Данные!$A199,AH$642)),INDEX(Данные!$I$1:$IX$303,Данные!$A199,AH$642)-Данные!$F199+IF($F$11="Использовать поправку",AM537,0),#N/A)</f>
        <v>#N/A</v>
      </c>
      <c r="AI537" s="62" t="str">
        <f t="shared" si="863"/>
        <v/>
      </c>
      <c r="AJ537" s="63" t="e">
        <f>IF(ISNUMBER(INDEX(Данные!$I$1:$IX$303,Данные!$A199,AJ$642)),INDEX(Данные!$I$1:$IX$303,Данные!$A199,AJ$642)-Данные!$E199+IF($F$12="Использовать поправку",AL537,0),#N/A)</f>
        <v>#N/A</v>
      </c>
      <c r="AK537" s="96" t="e">
        <f>IF(ISNUMBER(INDEX(Данные!$I$1:$IX$303,Данные!$A199,AK$642)),INDEX(Данные!$I$1:$IX$303,Данные!$A199,AK$642)-Данные!$F199+IF($F$12="Использовать поправку",AM537,0),#N/A)</f>
        <v>#N/A</v>
      </c>
      <c r="AL537" s="100" t="e">
        <f>INDEX(Данные!$I$1:$IX$303,Данные!$A199,AL$642+4)-INDEX(Данные!$I$1:$IX$303,Данные!$A199,AL$643+4)</f>
        <v>#VALUE!</v>
      </c>
      <c r="AM537" s="101" t="e">
        <f>INDEX(Данные!$I$1:$IX$303,Данные!$A199,AM$642+5)-INDEX(Данные!$I$1:$IX$303,Данные!$A199,AM$643+5)</f>
        <v>#VALUE!</v>
      </c>
      <c r="AO537" s="61">
        <v>98</v>
      </c>
      <c r="AP537" s="62" t="str">
        <f t="shared" si="844"/>
        <v/>
      </c>
      <c r="AQ537" s="63" t="e">
        <f>IF(ISNUMBER(INDEX(Данные!$I$1:$IX$303,Данные!$A199,AQ$642)),INDEX(Данные!$I$1:$IX$303,Данные!$A199,AQ$642)-Данные!$G199-AQ$643+IF($F$3="Использовать поправку",BT537,0),#N/A)</f>
        <v>#N/A</v>
      </c>
      <c r="AR537" s="64" t="e">
        <f>IF(ISNUMBER(INDEX(Данные!$I$1:$IX$303,Данные!$A199,AR$642)),INDEX(Данные!$I$1:$IX$303,Данные!$A199,AR$642)-Данные!$H199-AR$643+IF($F$3="Использовать поправку",BU537,0),#N/A)</f>
        <v>#N/A</v>
      </c>
      <c r="AS537" s="62" t="str">
        <f t="shared" si="845"/>
        <v/>
      </c>
      <c r="AT537" s="63" t="e">
        <f>IF(ISNUMBER(INDEX(Данные!$I$1:$IX$303,Данные!$A199,AT$642)),INDEX(Данные!$I$1:$IX$303,Данные!$A199,AT$642)-Данные!$G199-AT$643+IF($F$4="Использовать поправку",BT537,0),#N/A)</f>
        <v>#N/A</v>
      </c>
      <c r="AU537" s="64" t="e">
        <f>IF(ISNUMBER(INDEX(Данные!$I$1:$IX$303,Данные!$A199,AU$642)),INDEX(Данные!$I$1:$IX$303,Данные!$A199,AU$642)-Данные!$H199-AU$643+IF($F$4="Использовать поправку",BU537,0),#N/A)</f>
        <v>#N/A</v>
      </c>
      <c r="AV537" s="62" t="str">
        <f t="shared" si="846"/>
        <v/>
      </c>
      <c r="AW537" s="63" t="e">
        <f>IF(ISNUMBER(INDEX(Данные!$I$1:$IX$303,Данные!$A199,AW$642)),INDEX(Данные!$I$1:$IX$303,Данные!$A199,AW$642)-Данные!$G199-AW$643+IF($F$5="Использовать поправку",BT537,0),#N/A)</f>
        <v>#N/A</v>
      </c>
      <c r="AX537" s="64" t="e">
        <f>IF(ISNUMBER(INDEX(Данные!$I$1:$IX$303,Данные!$A199,AX$642)),INDEX(Данные!$I$1:$IX$303,Данные!$A199,AX$642)-Данные!$H199-AX$643+IF($F$5="Использовать поправку",BU537,0),#N/A)</f>
        <v>#N/A</v>
      </c>
      <c r="AY537" s="62" t="str">
        <f t="shared" si="847"/>
        <v/>
      </c>
      <c r="AZ537" s="63" t="e">
        <f>IF(ISNUMBER(INDEX(Данные!$I$1:$IX$303,Данные!$A199,AZ$642)),INDEX(Данные!$I$1:$IX$303,Данные!$A199,AZ$642)-Данные!$G199-AZ$643+IF($F$6="Использовать поправку",BT537,0),#N/A)</f>
        <v>#N/A</v>
      </c>
      <c r="BA537" s="64" t="e">
        <f>IF(ISNUMBER(INDEX(Данные!$I$1:$IX$303,Данные!$A199,BA$642)),INDEX(Данные!$I$1:$IX$303,Данные!$A199,BA$642)-Данные!$H199-BA$643+IF($F$6="Использовать поправку",BU537,0),#N/A)</f>
        <v>#N/A</v>
      </c>
      <c r="BB537" s="62" t="str">
        <f t="shared" si="848"/>
        <v/>
      </c>
      <c r="BC537" s="63" t="e">
        <f>IF(ISNUMBER(INDEX(Данные!$I$1:$IX$303,Данные!$A199,BC$642)),INDEX(Данные!$I$1:$IX$303,Данные!$A199,BC$642)-Данные!$G199-BC$643+IF($F$7="Использовать поправку",BT537,0),#N/A)</f>
        <v>#N/A</v>
      </c>
      <c r="BD537" s="64" t="e">
        <f>IF(ISNUMBER(INDEX(Данные!$I$1:$IX$303,Данные!$A199,BD$642)),INDEX(Данные!$I$1:$IX$303,Данные!$A199,BD$642)-Данные!$H199-BD$643+IF($F$7="Использовать поправку",BU537,0),#N/A)</f>
        <v>#N/A</v>
      </c>
      <c r="BE537" s="62" t="str">
        <f t="shared" si="849"/>
        <v/>
      </c>
      <c r="BF537" s="63" t="e">
        <f>IF(ISNUMBER(INDEX(Данные!$I$1:$IX$303,Данные!$A199,BF$642)),INDEX(Данные!$I$1:$IX$303,Данные!$A199,BF$642)-Данные!$G199-BF$643+IF($F$8="Использовать поправку",BT537,0),#N/A)</f>
        <v>#N/A</v>
      </c>
      <c r="BG537" s="64" t="e">
        <f>IF(ISNUMBER(INDEX(Данные!$I$1:$IX$303,Данные!$A199,BG$642)),INDEX(Данные!$I$1:$IX$303,Данные!$A199,BG$642)-Данные!$H199-BG$643+IF($F$8="Использовать поправку",BU537,0),#N/A)</f>
        <v>#N/A</v>
      </c>
      <c r="BH537" s="62" t="str">
        <f t="shared" si="850"/>
        <v/>
      </c>
      <c r="BI537" s="63" t="e">
        <f>IF(ISNUMBER(INDEX(Данные!$I$1:$IX$303,Данные!$A199,BI$642)),INDEX(Данные!$I$1:$IX$303,Данные!$A199,BI$642)-Данные!$G199-BI$643+IF($F$9="Использовать поправку",BT537,0),#N/A)</f>
        <v>#N/A</v>
      </c>
      <c r="BJ537" s="64" t="e">
        <f>IF(ISNUMBER(INDEX(Данные!$I$1:$IX$303,Данные!$A199,BJ$642)),INDEX(Данные!$I$1:$IX$303,Данные!$A199,BJ$642)-Данные!$H199-BJ$643+IF($F$9="Использовать поправку",BU537,0),#N/A)</f>
        <v>#N/A</v>
      </c>
      <c r="BK537" s="62" t="str">
        <f t="shared" si="851"/>
        <v/>
      </c>
      <c r="BL537" s="63" t="e">
        <f>IF(ISNUMBER(INDEX(Данные!$I$1:$IX$303,Данные!$A199,BL$642)),INDEX(Данные!$I$1:$IX$303,Данные!$A199,BL$642)-Данные!$G199-BL$643+IF($F$10="Использовать поправку",BT537,0),#N/A)</f>
        <v>#N/A</v>
      </c>
      <c r="BM537" s="64" t="e">
        <f>IF(ISNUMBER(INDEX(Данные!$I$1:$IX$303,Данные!$A199,BM$642)),INDEX(Данные!$I$1:$IX$303,Данные!$A199,BM$642)-Данные!$H199-BM$643+IF($F$10="Использовать поправку",BU537,0),#N/A)</f>
        <v>#N/A</v>
      </c>
      <c r="BN537" s="62" t="str">
        <f t="shared" si="852"/>
        <v/>
      </c>
      <c r="BO537" s="63" t="e">
        <f>IF(ISNUMBER(INDEX(Данные!$I$1:$IX$303,Данные!$A199,BO$642)),INDEX(Данные!$I$1:$IX$303,Данные!$A199,BO$642)-Данные!$G199-BO$643+IF($F$11="Использовать поправку",BT537,0),#N/A)</f>
        <v>#N/A</v>
      </c>
      <c r="BP537" s="64" t="e">
        <f>IF(ISNUMBER(INDEX(Данные!$I$1:$IX$303,Данные!$A199,BP$642)),INDEX(Данные!$I$1:$IX$303,Данные!$A199,BP$642)-Данные!$H199-BP$643+IF($F$11="Использовать поправку",BU537,0),#N/A)</f>
        <v>#N/A</v>
      </c>
      <c r="BQ537" s="62" t="str">
        <f t="shared" si="853"/>
        <v/>
      </c>
      <c r="BR537" s="63" t="e">
        <f>IF(ISNUMBER(INDEX(Данные!$I$1:$IX$303,Данные!$A199,BR$642)),INDEX(Данные!$I$1:$IX$303,Данные!$A199,BR$642)-Данные!$G199-BR$643+IF($F$12="Использовать поправку",BT537,0),#N/A)</f>
        <v>#N/A</v>
      </c>
      <c r="BS537" s="64" t="e">
        <f>IF(ISNUMBER(INDEX(Данные!$I$1:$IX$303,Данные!$A199,BS$642)),INDEX(Данные!$I$1:$IX$303,Данные!$A199,BS$642)-Данные!$H199-BS$643+IF($F$12="Использовать поправку",BU537,0),#N/A)</f>
        <v>#N/A</v>
      </c>
      <c r="BT537" s="100" t="e">
        <f>INDEX(Данные!$I$1:$IX$303,Данные!$A199,BT$642+8)-INDEX(Данные!$I$1:$IX$303,Данные!$A199,BT$643+8)</f>
        <v>#VALUE!</v>
      </c>
      <c r="BU537" s="101" t="e">
        <f>INDEX(Данные!$I$1:$IX$303,Данные!$A199,BU$642+9)-INDEX(Данные!$I$1:$IX$303,Данные!$A199,BU$643+9)</f>
        <v>#VALUE!</v>
      </c>
    </row>
    <row r="538" spans="7:73" s="88" customFormat="1" x14ac:dyDescent="0.25">
      <c r="G538" s="61">
        <v>98.5</v>
      </c>
      <c r="H538" s="62" t="str">
        <f t="shared" si="854"/>
        <v/>
      </c>
      <c r="I538" s="63" t="e">
        <f>IF(ISNUMBER(INDEX(Данные!$I$1:$IX$303,Данные!$A200,I$642)),INDEX(Данные!$I$1:$IX$303,Данные!$A200,I$642)-Данные!$E200+IF($F$3="Использовать поправку",AL538,0),#N/A)</f>
        <v>#N/A</v>
      </c>
      <c r="J538" s="64" t="e">
        <f>IF(ISNUMBER(INDEX(Данные!$I$1:$IX$303,Данные!$A200,J$642)),INDEX(Данные!$I$1:$IX$303,Данные!$A200,J$642)-Данные!$F200+IF($F$3="Использовать поправку",AM538,0),#N/A)</f>
        <v>#N/A</v>
      </c>
      <c r="K538" s="62" t="str">
        <f t="shared" si="855"/>
        <v/>
      </c>
      <c r="L538" s="63" t="e">
        <f>IF(ISNUMBER(INDEX(Данные!$I$1:$IX$303,Данные!$A200,L$642)),INDEX(Данные!$I$1:$IX$303,Данные!$A200,L$642)-Данные!$E200+IF($F$4="Использовать поправку",AL538,0),#N/A)</f>
        <v>#N/A</v>
      </c>
      <c r="M538" s="64" t="e">
        <f>IF(ISNUMBER(INDEX(Данные!$I$1:$IX$303,Данные!$A200,M$642)),INDEX(Данные!$I$1:$IX$303,Данные!$A200,M$642)-Данные!$F200+IF($F$4="Использовать поправку",AM538,0),#N/A)</f>
        <v>#N/A</v>
      </c>
      <c r="N538" s="62" t="str">
        <f t="shared" si="856"/>
        <v/>
      </c>
      <c r="O538" s="63" t="e">
        <f>IF(ISNUMBER(INDEX(Данные!$I$1:$IX$303,Данные!$A200,O$642)),INDEX(Данные!$I$1:$IX$303,Данные!$A200,O$642)-Данные!$E200+IF($F$5="Использовать поправку",AL538,0),#N/A)</f>
        <v>#N/A</v>
      </c>
      <c r="P538" s="64" t="e">
        <f>IF(ISNUMBER(INDEX(Данные!$I$1:$IX$303,Данные!$A200,P$642)),INDEX(Данные!$I$1:$IX$303,Данные!$A200,P$642)-Данные!$F200+IF($F$5="Использовать поправку",AM538,0),#N/A)</f>
        <v>#N/A</v>
      </c>
      <c r="Q538" s="62" t="str">
        <f t="shared" si="857"/>
        <v/>
      </c>
      <c r="R538" s="63" t="e">
        <f>IF(ISNUMBER(INDEX(Данные!$I$1:$IX$303,Данные!$A200,R$642)),INDEX(Данные!$I$1:$IX$303,Данные!$A200,R$642)-Данные!$E200+IF($F$6="Использовать поправку",AL538,0),#N/A)</f>
        <v>#N/A</v>
      </c>
      <c r="S538" s="64" t="e">
        <f>IF(ISNUMBER(INDEX(Данные!$I$1:$IX$303,Данные!$A200,S$642)),INDEX(Данные!$I$1:$IX$303,Данные!$A200,S$642)-Данные!$F200+IF($F$6="Использовать поправку",AM538,0),#N/A)</f>
        <v>#N/A</v>
      </c>
      <c r="T538" s="62" t="str">
        <f t="shared" si="858"/>
        <v/>
      </c>
      <c r="U538" s="63" t="e">
        <f>IF(ISNUMBER(INDEX(Данные!$I$1:$IX$303,Данные!$A200,U$642)),INDEX(Данные!$I$1:$IX$303,Данные!$A200,U$642)-Данные!$E200+IF($F$7="Использовать поправку",AL538,0),#N/A)</f>
        <v>#N/A</v>
      </c>
      <c r="V538" s="64" t="e">
        <f>IF(ISNUMBER(INDEX(Данные!$I$1:$IX$303,Данные!$A200,V$642)),INDEX(Данные!$I$1:$IX$303,Данные!$A200,V$642)-Данные!$F200+IF($F$7="Использовать поправку",AM538,0),#N/A)</f>
        <v>#N/A</v>
      </c>
      <c r="W538" s="62" t="str">
        <f t="shared" si="859"/>
        <v/>
      </c>
      <c r="X538" s="63" t="e">
        <f>IF(ISNUMBER(INDEX(Данные!$I$1:$IX$303,Данные!$A200,X$642)),INDEX(Данные!$I$1:$IX$303,Данные!$A200,X$642)-Данные!$E200+IF($F$8="Использовать поправку",AL538,0),#N/A)</f>
        <v>#N/A</v>
      </c>
      <c r="Y538" s="64" t="e">
        <f>IF(ISNUMBER(INDEX(Данные!$I$1:$IX$303,Данные!$A200,Y$642)),INDEX(Данные!$I$1:$IX$303,Данные!$A200,Y$642)-Данные!$F200+IF($F$8="Использовать поправку",AM538,0),#N/A)</f>
        <v>#N/A</v>
      </c>
      <c r="Z538" s="62" t="str">
        <f t="shared" si="860"/>
        <v/>
      </c>
      <c r="AA538" s="63" t="e">
        <f>IF(ISNUMBER(INDEX(Данные!$I$1:$IX$303,Данные!$A200,AA$642)),INDEX(Данные!$I$1:$IX$303,Данные!$A200,AA$642)-Данные!$E200+IF($F$9="Использовать поправку",AL538,0),#N/A)</f>
        <v>#N/A</v>
      </c>
      <c r="AB538" s="64" t="e">
        <f>IF(ISNUMBER(INDEX(Данные!$I$1:$IX$303,Данные!$A200,AB$642)),INDEX(Данные!$I$1:$IX$303,Данные!$A200,AB$642)-Данные!$F200+IF($F$9="Использовать поправку",AM538,0),#N/A)</f>
        <v>#N/A</v>
      </c>
      <c r="AC538" s="62" t="str">
        <f t="shared" si="861"/>
        <v/>
      </c>
      <c r="AD538" s="63" t="e">
        <f>IF(ISNUMBER(INDEX(Данные!$I$1:$IX$303,Данные!$A200,AD$642)),INDEX(Данные!$I$1:$IX$303,Данные!$A200,AD$642)-Данные!$E200+IF($F$10="Использовать поправку",AL538,0),#N/A)</f>
        <v>#N/A</v>
      </c>
      <c r="AE538" s="64" t="e">
        <f>IF(ISNUMBER(INDEX(Данные!$I$1:$IX$303,Данные!$A200,AE$642)),INDEX(Данные!$I$1:$IX$303,Данные!$A200,AE$642)-Данные!$F200+IF($F$10="Использовать поправку",AM538,0),#N/A)</f>
        <v>#N/A</v>
      </c>
      <c r="AF538" s="62" t="str">
        <f t="shared" si="862"/>
        <v/>
      </c>
      <c r="AG538" s="63" t="e">
        <f>IF(ISNUMBER(INDEX(Данные!$I$1:$IX$303,Данные!$A200,AG$642)),INDEX(Данные!$I$1:$IX$303,Данные!$A200,AG$642)-Данные!$E200+IF($F$11="Использовать поправку",AL538,0),#N/A)</f>
        <v>#N/A</v>
      </c>
      <c r="AH538" s="64" t="e">
        <f>IF(ISNUMBER(INDEX(Данные!$I$1:$IX$303,Данные!$A200,AH$642)),INDEX(Данные!$I$1:$IX$303,Данные!$A200,AH$642)-Данные!$F200+IF($F$11="Использовать поправку",AM538,0),#N/A)</f>
        <v>#N/A</v>
      </c>
      <c r="AI538" s="62" t="str">
        <f t="shared" si="863"/>
        <v/>
      </c>
      <c r="AJ538" s="63" t="e">
        <f>IF(ISNUMBER(INDEX(Данные!$I$1:$IX$303,Данные!$A200,AJ$642)),INDEX(Данные!$I$1:$IX$303,Данные!$A200,AJ$642)-Данные!$E200+IF($F$12="Использовать поправку",AL538,0),#N/A)</f>
        <v>#N/A</v>
      </c>
      <c r="AK538" s="96" t="e">
        <f>IF(ISNUMBER(INDEX(Данные!$I$1:$IX$303,Данные!$A200,AK$642)),INDEX(Данные!$I$1:$IX$303,Данные!$A200,AK$642)-Данные!$F200+IF($F$12="Использовать поправку",AM538,0),#N/A)</f>
        <v>#N/A</v>
      </c>
      <c r="AL538" s="100" t="e">
        <f>INDEX(Данные!$I$1:$IX$303,Данные!$A200,AL$642+4)-INDEX(Данные!$I$1:$IX$303,Данные!$A200,AL$643+4)</f>
        <v>#VALUE!</v>
      </c>
      <c r="AM538" s="101" t="e">
        <f>INDEX(Данные!$I$1:$IX$303,Данные!$A200,AM$642+5)-INDEX(Данные!$I$1:$IX$303,Данные!$A200,AM$643+5)</f>
        <v>#VALUE!</v>
      </c>
      <c r="AO538" s="61">
        <v>98.5</v>
      </c>
      <c r="AP538" s="62" t="str">
        <f t="shared" si="844"/>
        <v/>
      </c>
      <c r="AQ538" s="63" t="e">
        <f>IF(ISNUMBER(INDEX(Данные!$I$1:$IX$303,Данные!$A200,AQ$642)),INDEX(Данные!$I$1:$IX$303,Данные!$A200,AQ$642)-Данные!$G200-AQ$643+IF($F$3="Использовать поправку",BT538,0),#N/A)</f>
        <v>#N/A</v>
      </c>
      <c r="AR538" s="64" t="e">
        <f>IF(ISNUMBER(INDEX(Данные!$I$1:$IX$303,Данные!$A200,AR$642)),INDEX(Данные!$I$1:$IX$303,Данные!$A200,AR$642)-Данные!$H200-AR$643+IF($F$3="Использовать поправку",BU538,0),#N/A)</f>
        <v>#N/A</v>
      </c>
      <c r="AS538" s="62" t="str">
        <f t="shared" si="845"/>
        <v/>
      </c>
      <c r="AT538" s="63" t="e">
        <f>IF(ISNUMBER(INDEX(Данные!$I$1:$IX$303,Данные!$A200,AT$642)),INDEX(Данные!$I$1:$IX$303,Данные!$A200,AT$642)-Данные!$G200-AT$643+IF($F$4="Использовать поправку",BT538,0),#N/A)</f>
        <v>#N/A</v>
      </c>
      <c r="AU538" s="64" t="e">
        <f>IF(ISNUMBER(INDEX(Данные!$I$1:$IX$303,Данные!$A200,AU$642)),INDEX(Данные!$I$1:$IX$303,Данные!$A200,AU$642)-Данные!$H200-AU$643+IF($F$4="Использовать поправку",BU538,0),#N/A)</f>
        <v>#N/A</v>
      </c>
      <c r="AV538" s="62" t="str">
        <f t="shared" si="846"/>
        <v/>
      </c>
      <c r="AW538" s="63" t="e">
        <f>IF(ISNUMBER(INDEX(Данные!$I$1:$IX$303,Данные!$A200,AW$642)),INDEX(Данные!$I$1:$IX$303,Данные!$A200,AW$642)-Данные!$G200-AW$643+IF($F$5="Использовать поправку",BT538,0),#N/A)</f>
        <v>#N/A</v>
      </c>
      <c r="AX538" s="64" t="e">
        <f>IF(ISNUMBER(INDEX(Данные!$I$1:$IX$303,Данные!$A200,AX$642)),INDEX(Данные!$I$1:$IX$303,Данные!$A200,AX$642)-Данные!$H200-AX$643+IF($F$5="Использовать поправку",BU538,0),#N/A)</f>
        <v>#N/A</v>
      </c>
      <c r="AY538" s="62" t="str">
        <f t="shared" si="847"/>
        <v/>
      </c>
      <c r="AZ538" s="63" t="e">
        <f>IF(ISNUMBER(INDEX(Данные!$I$1:$IX$303,Данные!$A200,AZ$642)),INDEX(Данные!$I$1:$IX$303,Данные!$A200,AZ$642)-Данные!$G200-AZ$643+IF($F$6="Использовать поправку",BT538,0),#N/A)</f>
        <v>#N/A</v>
      </c>
      <c r="BA538" s="64" t="e">
        <f>IF(ISNUMBER(INDEX(Данные!$I$1:$IX$303,Данные!$A200,BA$642)),INDEX(Данные!$I$1:$IX$303,Данные!$A200,BA$642)-Данные!$H200-BA$643+IF($F$6="Использовать поправку",BU538,0),#N/A)</f>
        <v>#N/A</v>
      </c>
      <c r="BB538" s="62" t="str">
        <f t="shared" si="848"/>
        <v/>
      </c>
      <c r="BC538" s="63" t="e">
        <f>IF(ISNUMBER(INDEX(Данные!$I$1:$IX$303,Данные!$A200,BC$642)),INDEX(Данные!$I$1:$IX$303,Данные!$A200,BC$642)-Данные!$G200-BC$643+IF($F$7="Использовать поправку",BT538,0),#N/A)</f>
        <v>#N/A</v>
      </c>
      <c r="BD538" s="64" t="e">
        <f>IF(ISNUMBER(INDEX(Данные!$I$1:$IX$303,Данные!$A200,BD$642)),INDEX(Данные!$I$1:$IX$303,Данные!$A200,BD$642)-Данные!$H200-BD$643+IF($F$7="Использовать поправку",BU538,0),#N/A)</f>
        <v>#N/A</v>
      </c>
      <c r="BE538" s="62" t="str">
        <f t="shared" si="849"/>
        <v/>
      </c>
      <c r="BF538" s="63" t="e">
        <f>IF(ISNUMBER(INDEX(Данные!$I$1:$IX$303,Данные!$A200,BF$642)),INDEX(Данные!$I$1:$IX$303,Данные!$A200,BF$642)-Данные!$G200-BF$643+IF($F$8="Использовать поправку",BT538,0),#N/A)</f>
        <v>#N/A</v>
      </c>
      <c r="BG538" s="64" t="e">
        <f>IF(ISNUMBER(INDEX(Данные!$I$1:$IX$303,Данные!$A200,BG$642)),INDEX(Данные!$I$1:$IX$303,Данные!$A200,BG$642)-Данные!$H200-BG$643+IF($F$8="Использовать поправку",BU538,0),#N/A)</f>
        <v>#N/A</v>
      </c>
      <c r="BH538" s="62" t="str">
        <f t="shared" si="850"/>
        <v/>
      </c>
      <c r="BI538" s="63" t="e">
        <f>IF(ISNUMBER(INDEX(Данные!$I$1:$IX$303,Данные!$A200,BI$642)),INDEX(Данные!$I$1:$IX$303,Данные!$A200,BI$642)-Данные!$G200-BI$643+IF($F$9="Использовать поправку",BT538,0),#N/A)</f>
        <v>#N/A</v>
      </c>
      <c r="BJ538" s="64" t="e">
        <f>IF(ISNUMBER(INDEX(Данные!$I$1:$IX$303,Данные!$A200,BJ$642)),INDEX(Данные!$I$1:$IX$303,Данные!$A200,BJ$642)-Данные!$H200-BJ$643+IF($F$9="Использовать поправку",BU538,0),#N/A)</f>
        <v>#N/A</v>
      </c>
      <c r="BK538" s="62" t="str">
        <f t="shared" si="851"/>
        <v/>
      </c>
      <c r="BL538" s="63" t="e">
        <f>IF(ISNUMBER(INDEX(Данные!$I$1:$IX$303,Данные!$A200,BL$642)),INDEX(Данные!$I$1:$IX$303,Данные!$A200,BL$642)-Данные!$G200-BL$643+IF($F$10="Использовать поправку",BT538,0),#N/A)</f>
        <v>#N/A</v>
      </c>
      <c r="BM538" s="64" t="e">
        <f>IF(ISNUMBER(INDEX(Данные!$I$1:$IX$303,Данные!$A200,BM$642)),INDEX(Данные!$I$1:$IX$303,Данные!$A200,BM$642)-Данные!$H200-BM$643+IF($F$10="Использовать поправку",BU538,0),#N/A)</f>
        <v>#N/A</v>
      </c>
      <c r="BN538" s="62" t="str">
        <f t="shared" si="852"/>
        <v/>
      </c>
      <c r="BO538" s="63" t="e">
        <f>IF(ISNUMBER(INDEX(Данные!$I$1:$IX$303,Данные!$A200,BO$642)),INDEX(Данные!$I$1:$IX$303,Данные!$A200,BO$642)-Данные!$G200-BO$643+IF($F$11="Использовать поправку",BT538,0),#N/A)</f>
        <v>#N/A</v>
      </c>
      <c r="BP538" s="64" t="e">
        <f>IF(ISNUMBER(INDEX(Данные!$I$1:$IX$303,Данные!$A200,BP$642)),INDEX(Данные!$I$1:$IX$303,Данные!$A200,BP$642)-Данные!$H200-BP$643+IF($F$11="Использовать поправку",BU538,0),#N/A)</f>
        <v>#N/A</v>
      </c>
      <c r="BQ538" s="62" t="str">
        <f t="shared" si="853"/>
        <v/>
      </c>
      <c r="BR538" s="63" t="e">
        <f>IF(ISNUMBER(INDEX(Данные!$I$1:$IX$303,Данные!$A200,BR$642)),INDEX(Данные!$I$1:$IX$303,Данные!$A200,BR$642)-Данные!$G200-BR$643+IF($F$12="Использовать поправку",BT538,0),#N/A)</f>
        <v>#N/A</v>
      </c>
      <c r="BS538" s="64" t="e">
        <f>IF(ISNUMBER(INDEX(Данные!$I$1:$IX$303,Данные!$A200,BS$642)),INDEX(Данные!$I$1:$IX$303,Данные!$A200,BS$642)-Данные!$H200-BS$643+IF($F$12="Использовать поправку",BU538,0),#N/A)</f>
        <v>#N/A</v>
      </c>
      <c r="BT538" s="100" t="e">
        <f>INDEX(Данные!$I$1:$IX$303,Данные!$A200,BT$642+8)-INDEX(Данные!$I$1:$IX$303,Данные!$A200,BT$643+8)</f>
        <v>#VALUE!</v>
      </c>
      <c r="BU538" s="101" t="e">
        <f>INDEX(Данные!$I$1:$IX$303,Данные!$A200,BU$642+9)-INDEX(Данные!$I$1:$IX$303,Данные!$A200,BU$643+9)</f>
        <v>#VALUE!</v>
      </c>
    </row>
    <row r="539" spans="7:73" s="88" customFormat="1" x14ac:dyDescent="0.25">
      <c r="G539" s="61">
        <v>99</v>
      </c>
      <c r="H539" s="62" t="str">
        <f t="shared" si="854"/>
        <v/>
      </c>
      <c r="I539" s="63" t="e">
        <f>IF(ISNUMBER(INDEX(Данные!$I$1:$IX$303,Данные!$A201,I$642)),INDEX(Данные!$I$1:$IX$303,Данные!$A201,I$642)-Данные!$E201+IF($F$3="Использовать поправку",AL539,0),#N/A)</f>
        <v>#N/A</v>
      </c>
      <c r="J539" s="64" t="e">
        <f>IF(ISNUMBER(INDEX(Данные!$I$1:$IX$303,Данные!$A201,J$642)),INDEX(Данные!$I$1:$IX$303,Данные!$A201,J$642)-Данные!$F201+IF($F$3="Использовать поправку",AM539,0),#N/A)</f>
        <v>#N/A</v>
      </c>
      <c r="K539" s="62" t="str">
        <f t="shared" si="855"/>
        <v/>
      </c>
      <c r="L539" s="63" t="e">
        <f>IF(ISNUMBER(INDEX(Данные!$I$1:$IX$303,Данные!$A201,L$642)),INDEX(Данные!$I$1:$IX$303,Данные!$A201,L$642)-Данные!$E201+IF($F$4="Использовать поправку",AL539,0),#N/A)</f>
        <v>#N/A</v>
      </c>
      <c r="M539" s="64" t="e">
        <f>IF(ISNUMBER(INDEX(Данные!$I$1:$IX$303,Данные!$A201,M$642)),INDEX(Данные!$I$1:$IX$303,Данные!$A201,M$642)-Данные!$F201+IF($F$4="Использовать поправку",AM539,0),#N/A)</f>
        <v>#N/A</v>
      </c>
      <c r="N539" s="62" t="str">
        <f t="shared" si="856"/>
        <v/>
      </c>
      <c r="O539" s="63" t="e">
        <f>IF(ISNUMBER(INDEX(Данные!$I$1:$IX$303,Данные!$A201,O$642)),INDEX(Данные!$I$1:$IX$303,Данные!$A201,O$642)-Данные!$E201+IF($F$5="Использовать поправку",AL539,0),#N/A)</f>
        <v>#N/A</v>
      </c>
      <c r="P539" s="64" t="e">
        <f>IF(ISNUMBER(INDEX(Данные!$I$1:$IX$303,Данные!$A201,P$642)),INDEX(Данные!$I$1:$IX$303,Данные!$A201,P$642)-Данные!$F201+IF($F$5="Использовать поправку",AM539,0),#N/A)</f>
        <v>#N/A</v>
      </c>
      <c r="Q539" s="62" t="str">
        <f t="shared" si="857"/>
        <v/>
      </c>
      <c r="R539" s="63" t="e">
        <f>IF(ISNUMBER(INDEX(Данные!$I$1:$IX$303,Данные!$A201,R$642)),INDEX(Данные!$I$1:$IX$303,Данные!$A201,R$642)-Данные!$E201+IF($F$6="Использовать поправку",AL539,0),#N/A)</f>
        <v>#N/A</v>
      </c>
      <c r="S539" s="64" t="e">
        <f>IF(ISNUMBER(INDEX(Данные!$I$1:$IX$303,Данные!$A201,S$642)),INDEX(Данные!$I$1:$IX$303,Данные!$A201,S$642)-Данные!$F201+IF($F$6="Использовать поправку",AM539,0),#N/A)</f>
        <v>#N/A</v>
      </c>
      <c r="T539" s="62" t="str">
        <f t="shared" si="858"/>
        <v/>
      </c>
      <c r="U539" s="63" t="e">
        <f>IF(ISNUMBER(INDEX(Данные!$I$1:$IX$303,Данные!$A201,U$642)),INDEX(Данные!$I$1:$IX$303,Данные!$A201,U$642)-Данные!$E201+IF($F$7="Использовать поправку",AL539,0),#N/A)</f>
        <v>#N/A</v>
      </c>
      <c r="V539" s="64" t="e">
        <f>IF(ISNUMBER(INDEX(Данные!$I$1:$IX$303,Данные!$A201,V$642)),INDEX(Данные!$I$1:$IX$303,Данные!$A201,V$642)-Данные!$F201+IF($F$7="Использовать поправку",AM539,0),#N/A)</f>
        <v>#N/A</v>
      </c>
      <c r="W539" s="62" t="str">
        <f t="shared" si="859"/>
        <v/>
      </c>
      <c r="X539" s="63" t="e">
        <f>IF(ISNUMBER(INDEX(Данные!$I$1:$IX$303,Данные!$A201,X$642)),INDEX(Данные!$I$1:$IX$303,Данные!$A201,X$642)-Данные!$E201+IF($F$8="Использовать поправку",AL539,0),#N/A)</f>
        <v>#N/A</v>
      </c>
      <c r="Y539" s="64" t="e">
        <f>IF(ISNUMBER(INDEX(Данные!$I$1:$IX$303,Данные!$A201,Y$642)),INDEX(Данные!$I$1:$IX$303,Данные!$A201,Y$642)-Данные!$F201+IF($F$8="Использовать поправку",AM539,0),#N/A)</f>
        <v>#N/A</v>
      </c>
      <c r="Z539" s="62" t="str">
        <f t="shared" si="860"/>
        <v/>
      </c>
      <c r="AA539" s="63" t="e">
        <f>IF(ISNUMBER(INDEX(Данные!$I$1:$IX$303,Данные!$A201,AA$642)),INDEX(Данные!$I$1:$IX$303,Данные!$A201,AA$642)-Данные!$E201+IF($F$9="Использовать поправку",AL539,0),#N/A)</f>
        <v>#N/A</v>
      </c>
      <c r="AB539" s="64" t="e">
        <f>IF(ISNUMBER(INDEX(Данные!$I$1:$IX$303,Данные!$A201,AB$642)),INDEX(Данные!$I$1:$IX$303,Данные!$A201,AB$642)-Данные!$F201+IF($F$9="Использовать поправку",AM539,0),#N/A)</f>
        <v>#N/A</v>
      </c>
      <c r="AC539" s="62" t="str">
        <f t="shared" si="861"/>
        <v/>
      </c>
      <c r="AD539" s="63" t="e">
        <f>IF(ISNUMBER(INDEX(Данные!$I$1:$IX$303,Данные!$A201,AD$642)),INDEX(Данные!$I$1:$IX$303,Данные!$A201,AD$642)-Данные!$E201+IF($F$10="Использовать поправку",AL539,0),#N/A)</f>
        <v>#N/A</v>
      </c>
      <c r="AE539" s="64" t="e">
        <f>IF(ISNUMBER(INDEX(Данные!$I$1:$IX$303,Данные!$A201,AE$642)),INDEX(Данные!$I$1:$IX$303,Данные!$A201,AE$642)-Данные!$F201+IF($F$10="Использовать поправку",AM539,0),#N/A)</f>
        <v>#N/A</v>
      </c>
      <c r="AF539" s="62" t="str">
        <f t="shared" si="862"/>
        <v/>
      </c>
      <c r="AG539" s="63" t="e">
        <f>IF(ISNUMBER(INDEX(Данные!$I$1:$IX$303,Данные!$A201,AG$642)),INDEX(Данные!$I$1:$IX$303,Данные!$A201,AG$642)-Данные!$E201+IF($F$11="Использовать поправку",AL539,0),#N/A)</f>
        <v>#N/A</v>
      </c>
      <c r="AH539" s="64" t="e">
        <f>IF(ISNUMBER(INDEX(Данные!$I$1:$IX$303,Данные!$A201,AH$642)),INDEX(Данные!$I$1:$IX$303,Данные!$A201,AH$642)-Данные!$F201+IF($F$11="Использовать поправку",AM539,0),#N/A)</f>
        <v>#N/A</v>
      </c>
      <c r="AI539" s="62" t="str">
        <f t="shared" si="863"/>
        <v/>
      </c>
      <c r="AJ539" s="63" t="e">
        <f>IF(ISNUMBER(INDEX(Данные!$I$1:$IX$303,Данные!$A201,AJ$642)),INDEX(Данные!$I$1:$IX$303,Данные!$A201,AJ$642)-Данные!$E201+IF($F$12="Использовать поправку",AL539,0),#N/A)</f>
        <v>#N/A</v>
      </c>
      <c r="AK539" s="96" t="e">
        <f>IF(ISNUMBER(INDEX(Данные!$I$1:$IX$303,Данные!$A201,AK$642)),INDEX(Данные!$I$1:$IX$303,Данные!$A201,AK$642)-Данные!$F201+IF($F$12="Использовать поправку",AM539,0),#N/A)</f>
        <v>#N/A</v>
      </c>
      <c r="AL539" s="100" t="e">
        <f>INDEX(Данные!$I$1:$IX$303,Данные!$A201,AL$642+4)-INDEX(Данные!$I$1:$IX$303,Данные!$A201,AL$643+4)</f>
        <v>#VALUE!</v>
      </c>
      <c r="AM539" s="101" t="e">
        <f>INDEX(Данные!$I$1:$IX$303,Данные!$A201,AM$642+5)-INDEX(Данные!$I$1:$IX$303,Данные!$A201,AM$643+5)</f>
        <v>#VALUE!</v>
      </c>
      <c r="AO539" s="61">
        <v>99</v>
      </c>
      <c r="AP539" s="62" t="str">
        <f t="shared" si="844"/>
        <v/>
      </c>
      <c r="AQ539" s="63" t="e">
        <f>IF(ISNUMBER(INDEX(Данные!$I$1:$IX$303,Данные!$A201,AQ$642)),INDEX(Данные!$I$1:$IX$303,Данные!$A201,AQ$642)-Данные!$G201-AQ$643+IF($F$3="Использовать поправку",BT539,0),#N/A)</f>
        <v>#N/A</v>
      </c>
      <c r="AR539" s="64" t="e">
        <f>IF(ISNUMBER(INDEX(Данные!$I$1:$IX$303,Данные!$A201,AR$642)),INDEX(Данные!$I$1:$IX$303,Данные!$A201,AR$642)-Данные!$H201-AR$643+IF($F$3="Использовать поправку",BU539,0),#N/A)</f>
        <v>#N/A</v>
      </c>
      <c r="AS539" s="62" t="str">
        <f t="shared" si="845"/>
        <v/>
      </c>
      <c r="AT539" s="63" t="e">
        <f>IF(ISNUMBER(INDEX(Данные!$I$1:$IX$303,Данные!$A201,AT$642)),INDEX(Данные!$I$1:$IX$303,Данные!$A201,AT$642)-Данные!$G201-AT$643+IF($F$4="Использовать поправку",BT539,0),#N/A)</f>
        <v>#N/A</v>
      </c>
      <c r="AU539" s="64" t="e">
        <f>IF(ISNUMBER(INDEX(Данные!$I$1:$IX$303,Данные!$A201,AU$642)),INDEX(Данные!$I$1:$IX$303,Данные!$A201,AU$642)-Данные!$H201-AU$643+IF($F$4="Использовать поправку",BU539,0),#N/A)</f>
        <v>#N/A</v>
      </c>
      <c r="AV539" s="62" t="str">
        <f t="shared" si="846"/>
        <v/>
      </c>
      <c r="AW539" s="63" t="e">
        <f>IF(ISNUMBER(INDEX(Данные!$I$1:$IX$303,Данные!$A201,AW$642)),INDEX(Данные!$I$1:$IX$303,Данные!$A201,AW$642)-Данные!$G201-AW$643+IF($F$5="Использовать поправку",BT539,0),#N/A)</f>
        <v>#N/A</v>
      </c>
      <c r="AX539" s="64" t="e">
        <f>IF(ISNUMBER(INDEX(Данные!$I$1:$IX$303,Данные!$A201,AX$642)),INDEX(Данные!$I$1:$IX$303,Данные!$A201,AX$642)-Данные!$H201-AX$643+IF($F$5="Использовать поправку",BU539,0),#N/A)</f>
        <v>#N/A</v>
      </c>
      <c r="AY539" s="62" t="str">
        <f t="shared" si="847"/>
        <v/>
      </c>
      <c r="AZ539" s="63" t="e">
        <f>IF(ISNUMBER(INDEX(Данные!$I$1:$IX$303,Данные!$A201,AZ$642)),INDEX(Данные!$I$1:$IX$303,Данные!$A201,AZ$642)-Данные!$G201-AZ$643+IF($F$6="Использовать поправку",BT539,0),#N/A)</f>
        <v>#N/A</v>
      </c>
      <c r="BA539" s="64" t="e">
        <f>IF(ISNUMBER(INDEX(Данные!$I$1:$IX$303,Данные!$A201,BA$642)),INDEX(Данные!$I$1:$IX$303,Данные!$A201,BA$642)-Данные!$H201-BA$643+IF($F$6="Использовать поправку",BU539,0),#N/A)</f>
        <v>#N/A</v>
      </c>
      <c r="BB539" s="62" t="str">
        <f t="shared" si="848"/>
        <v/>
      </c>
      <c r="BC539" s="63" t="e">
        <f>IF(ISNUMBER(INDEX(Данные!$I$1:$IX$303,Данные!$A201,BC$642)),INDEX(Данные!$I$1:$IX$303,Данные!$A201,BC$642)-Данные!$G201-BC$643+IF($F$7="Использовать поправку",BT539,0),#N/A)</f>
        <v>#N/A</v>
      </c>
      <c r="BD539" s="64" t="e">
        <f>IF(ISNUMBER(INDEX(Данные!$I$1:$IX$303,Данные!$A201,BD$642)),INDEX(Данные!$I$1:$IX$303,Данные!$A201,BD$642)-Данные!$H201-BD$643+IF($F$7="Использовать поправку",BU539,0),#N/A)</f>
        <v>#N/A</v>
      </c>
      <c r="BE539" s="62" t="str">
        <f t="shared" si="849"/>
        <v/>
      </c>
      <c r="BF539" s="63" t="e">
        <f>IF(ISNUMBER(INDEX(Данные!$I$1:$IX$303,Данные!$A201,BF$642)),INDEX(Данные!$I$1:$IX$303,Данные!$A201,BF$642)-Данные!$G201-BF$643+IF($F$8="Использовать поправку",BT539,0),#N/A)</f>
        <v>#N/A</v>
      </c>
      <c r="BG539" s="64" t="e">
        <f>IF(ISNUMBER(INDEX(Данные!$I$1:$IX$303,Данные!$A201,BG$642)),INDEX(Данные!$I$1:$IX$303,Данные!$A201,BG$642)-Данные!$H201-BG$643+IF($F$8="Использовать поправку",BU539,0),#N/A)</f>
        <v>#N/A</v>
      </c>
      <c r="BH539" s="62" t="str">
        <f t="shared" si="850"/>
        <v/>
      </c>
      <c r="BI539" s="63" t="e">
        <f>IF(ISNUMBER(INDEX(Данные!$I$1:$IX$303,Данные!$A201,BI$642)),INDEX(Данные!$I$1:$IX$303,Данные!$A201,BI$642)-Данные!$G201-BI$643+IF($F$9="Использовать поправку",BT539,0),#N/A)</f>
        <v>#N/A</v>
      </c>
      <c r="BJ539" s="64" t="e">
        <f>IF(ISNUMBER(INDEX(Данные!$I$1:$IX$303,Данные!$A201,BJ$642)),INDEX(Данные!$I$1:$IX$303,Данные!$A201,BJ$642)-Данные!$H201-BJ$643+IF($F$9="Использовать поправку",BU539,0),#N/A)</f>
        <v>#N/A</v>
      </c>
      <c r="BK539" s="62" t="str">
        <f t="shared" si="851"/>
        <v/>
      </c>
      <c r="BL539" s="63" t="e">
        <f>IF(ISNUMBER(INDEX(Данные!$I$1:$IX$303,Данные!$A201,BL$642)),INDEX(Данные!$I$1:$IX$303,Данные!$A201,BL$642)-Данные!$G201-BL$643+IF($F$10="Использовать поправку",BT539,0),#N/A)</f>
        <v>#N/A</v>
      </c>
      <c r="BM539" s="64" t="e">
        <f>IF(ISNUMBER(INDEX(Данные!$I$1:$IX$303,Данные!$A201,BM$642)),INDEX(Данные!$I$1:$IX$303,Данные!$A201,BM$642)-Данные!$H201-BM$643+IF($F$10="Использовать поправку",BU539,0),#N/A)</f>
        <v>#N/A</v>
      </c>
      <c r="BN539" s="62" t="str">
        <f t="shared" si="852"/>
        <v/>
      </c>
      <c r="BO539" s="63" t="e">
        <f>IF(ISNUMBER(INDEX(Данные!$I$1:$IX$303,Данные!$A201,BO$642)),INDEX(Данные!$I$1:$IX$303,Данные!$A201,BO$642)-Данные!$G201-BO$643+IF($F$11="Использовать поправку",BT539,0),#N/A)</f>
        <v>#N/A</v>
      </c>
      <c r="BP539" s="64" t="e">
        <f>IF(ISNUMBER(INDEX(Данные!$I$1:$IX$303,Данные!$A201,BP$642)),INDEX(Данные!$I$1:$IX$303,Данные!$A201,BP$642)-Данные!$H201-BP$643+IF($F$11="Использовать поправку",BU539,0),#N/A)</f>
        <v>#N/A</v>
      </c>
      <c r="BQ539" s="62" t="str">
        <f t="shared" si="853"/>
        <v/>
      </c>
      <c r="BR539" s="63" t="e">
        <f>IF(ISNUMBER(INDEX(Данные!$I$1:$IX$303,Данные!$A201,BR$642)),INDEX(Данные!$I$1:$IX$303,Данные!$A201,BR$642)-Данные!$G201-BR$643+IF($F$12="Использовать поправку",BT539,0),#N/A)</f>
        <v>#N/A</v>
      </c>
      <c r="BS539" s="64" t="e">
        <f>IF(ISNUMBER(INDEX(Данные!$I$1:$IX$303,Данные!$A201,BS$642)),INDEX(Данные!$I$1:$IX$303,Данные!$A201,BS$642)-Данные!$H201-BS$643+IF($F$12="Использовать поправку",BU539,0),#N/A)</f>
        <v>#N/A</v>
      </c>
      <c r="BT539" s="100" t="e">
        <f>INDEX(Данные!$I$1:$IX$303,Данные!$A201,BT$642+8)-INDEX(Данные!$I$1:$IX$303,Данные!$A201,BT$643+8)</f>
        <v>#VALUE!</v>
      </c>
      <c r="BU539" s="101" t="e">
        <f>INDEX(Данные!$I$1:$IX$303,Данные!$A201,BU$642+9)-INDEX(Данные!$I$1:$IX$303,Данные!$A201,BU$643+9)</f>
        <v>#VALUE!</v>
      </c>
    </row>
    <row r="540" spans="7:73" s="88" customFormat="1" x14ac:dyDescent="0.25">
      <c r="G540" s="61">
        <v>99.5</v>
      </c>
      <c r="H540" s="62" t="str">
        <f t="shared" si="854"/>
        <v/>
      </c>
      <c r="I540" s="63" t="e">
        <f>IF(ISNUMBER(INDEX(Данные!$I$1:$IX$303,Данные!$A202,I$642)),INDEX(Данные!$I$1:$IX$303,Данные!$A202,I$642)-Данные!$E202+IF($F$3="Использовать поправку",AL540,0),#N/A)</f>
        <v>#N/A</v>
      </c>
      <c r="J540" s="64" t="e">
        <f>IF(ISNUMBER(INDEX(Данные!$I$1:$IX$303,Данные!$A202,J$642)),INDEX(Данные!$I$1:$IX$303,Данные!$A202,J$642)-Данные!$F202+IF($F$3="Использовать поправку",AM540,0),#N/A)</f>
        <v>#N/A</v>
      </c>
      <c r="K540" s="62" t="str">
        <f t="shared" si="855"/>
        <v/>
      </c>
      <c r="L540" s="63" t="e">
        <f>IF(ISNUMBER(INDEX(Данные!$I$1:$IX$303,Данные!$A202,L$642)),INDEX(Данные!$I$1:$IX$303,Данные!$A202,L$642)-Данные!$E202+IF($F$4="Использовать поправку",AL540,0),#N/A)</f>
        <v>#N/A</v>
      </c>
      <c r="M540" s="64" t="e">
        <f>IF(ISNUMBER(INDEX(Данные!$I$1:$IX$303,Данные!$A202,M$642)),INDEX(Данные!$I$1:$IX$303,Данные!$A202,M$642)-Данные!$F202+IF($F$4="Использовать поправку",AM540,0),#N/A)</f>
        <v>#N/A</v>
      </c>
      <c r="N540" s="62" t="str">
        <f t="shared" si="856"/>
        <v/>
      </c>
      <c r="O540" s="63" t="e">
        <f>IF(ISNUMBER(INDEX(Данные!$I$1:$IX$303,Данные!$A202,O$642)),INDEX(Данные!$I$1:$IX$303,Данные!$A202,O$642)-Данные!$E202+IF($F$5="Использовать поправку",AL540,0),#N/A)</f>
        <v>#N/A</v>
      </c>
      <c r="P540" s="64" t="e">
        <f>IF(ISNUMBER(INDEX(Данные!$I$1:$IX$303,Данные!$A202,P$642)),INDEX(Данные!$I$1:$IX$303,Данные!$A202,P$642)-Данные!$F202+IF($F$5="Использовать поправку",AM540,0),#N/A)</f>
        <v>#N/A</v>
      </c>
      <c r="Q540" s="62" t="str">
        <f t="shared" si="857"/>
        <v/>
      </c>
      <c r="R540" s="63" t="e">
        <f>IF(ISNUMBER(INDEX(Данные!$I$1:$IX$303,Данные!$A202,R$642)),INDEX(Данные!$I$1:$IX$303,Данные!$A202,R$642)-Данные!$E202+IF($F$6="Использовать поправку",AL540,0),#N/A)</f>
        <v>#N/A</v>
      </c>
      <c r="S540" s="64" t="e">
        <f>IF(ISNUMBER(INDEX(Данные!$I$1:$IX$303,Данные!$A202,S$642)),INDEX(Данные!$I$1:$IX$303,Данные!$A202,S$642)-Данные!$F202+IF($F$6="Использовать поправку",AM540,0),#N/A)</f>
        <v>#N/A</v>
      </c>
      <c r="T540" s="62" t="str">
        <f t="shared" si="858"/>
        <v/>
      </c>
      <c r="U540" s="63" t="e">
        <f>IF(ISNUMBER(INDEX(Данные!$I$1:$IX$303,Данные!$A202,U$642)),INDEX(Данные!$I$1:$IX$303,Данные!$A202,U$642)-Данные!$E202+IF($F$7="Использовать поправку",AL540,0),#N/A)</f>
        <v>#N/A</v>
      </c>
      <c r="V540" s="64" t="e">
        <f>IF(ISNUMBER(INDEX(Данные!$I$1:$IX$303,Данные!$A202,V$642)),INDEX(Данные!$I$1:$IX$303,Данные!$A202,V$642)-Данные!$F202+IF($F$7="Использовать поправку",AM540,0),#N/A)</f>
        <v>#N/A</v>
      </c>
      <c r="W540" s="62" t="str">
        <f t="shared" si="859"/>
        <v/>
      </c>
      <c r="X540" s="63" t="e">
        <f>IF(ISNUMBER(INDEX(Данные!$I$1:$IX$303,Данные!$A202,X$642)),INDEX(Данные!$I$1:$IX$303,Данные!$A202,X$642)-Данные!$E202+IF($F$8="Использовать поправку",AL540,0),#N/A)</f>
        <v>#N/A</v>
      </c>
      <c r="Y540" s="64" t="e">
        <f>IF(ISNUMBER(INDEX(Данные!$I$1:$IX$303,Данные!$A202,Y$642)),INDEX(Данные!$I$1:$IX$303,Данные!$A202,Y$642)-Данные!$F202+IF($F$8="Использовать поправку",AM540,0),#N/A)</f>
        <v>#N/A</v>
      </c>
      <c r="Z540" s="62" t="str">
        <f t="shared" si="860"/>
        <v/>
      </c>
      <c r="AA540" s="63" t="e">
        <f>IF(ISNUMBER(INDEX(Данные!$I$1:$IX$303,Данные!$A202,AA$642)),INDEX(Данные!$I$1:$IX$303,Данные!$A202,AA$642)-Данные!$E202+IF($F$9="Использовать поправку",AL540,0),#N/A)</f>
        <v>#N/A</v>
      </c>
      <c r="AB540" s="64" t="e">
        <f>IF(ISNUMBER(INDEX(Данные!$I$1:$IX$303,Данные!$A202,AB$642)),INDEX(Данные!$I$1:$IX$303,Данные!$A202,AB$642)-Данные!$F202+IF($F$9="Использовать поправку",AM540,0),#N/A)</f>
        <v>#N/A</v>
      </c>
      <c r="AC540" s="62" t="str">
        <f t="shared" si="861"/>
        <v/>
      </c>
      <c r="AD540" s="63" t="e">
        <f>IF(ISNUMBER(INDEX(Данные!$I$1:$IX$303,Данные!$A202,AD$642)),INDEX(Данные!$I$1:$IX$303,Данные!$A202,AD$642)-Данные!$E202+IF($F$10="Использовать поправку",AL540,0),#N/A)</f>
        <v>#N/A</v>
      </c>
      <c r="AE540" s="64" t="e">
        <f>IF(ISNUMBER(INDEX(Данные!$I$1:$IX$303,Данные!$A202,AE$642)),INDEX(Данные!$I$1:$IX$303,Данные!$A202,AE$642)-Данные!$F202+IF($F$10="Использовать поправку",AM540,0),#N/A)</f>
        <v>#N/A</v>
      </c>
      <c r="AF540" s="62" t="str">
        <f t="shared" si="862"/>
        <v/>
      </c>
      <c r="AG540" s="63" t="e">
        <f>IF(ISNUMBER(INDEX(Данные!$I$1:$IX$303,Данные!$A202,AG$642)),INDEX(Данные!$I$1:$IX$303,Данные!$A202,AG$642)-Данные!$E202+IF($F$11="Использовать поправку",AL540,0),#N/A)</f>
        <v>#N/A</v>
      </c>
      <c r="AH540" s="64" t="e">
        <f>IF(ISNUMBER(INDEX(Данные!$I$1:$IX$303,Данные!$A202,AH$642)),INDEX(Данные!$I$1:$IX$303,Данные!$A202,AH$642)-Данные!$F202+IF($F$11="Использовать поправку",AM540,0),#N/A)</f>
        <v>#N/A</v>
      </c>
      <c r="AI540" s="62" t="str">
        <f t="shared" si="863"/>
        <v/>
      </c>
      <c r="AJ540" s="63" t="e">
        <f>IF(ISNUMBER(INDEX(Данные!$I$1:$IX$303,Данные!$A202,AJ$642)),INDEX(Данные!$I$1:$IX$303,Данные!$A202,AJ$642)-Данные!$E202+IF($F$12="Использовать поправку",AL540,0),#N/A)</f>
        <v>#N/A</v>
      </c>
      <c r="AK540" s="96" t="e">
        <f>IF(ISNUMBER(INDEX(Данные!$I$1:$IX$303,Данные!$A202,AK$642)),INDEX(Данные!$I$1:$IX$303,Данные!$A202,AK$642)-Данные!$F202+IF($F$12="Использовать поправку",AM540,0),#N/A)</f>
        <v>#N/A</v>
      </c>
      <c r="AL540" s="100" t="e">
        <f>INDEX(Данные!$I$1:$IX$303,Данные!$A202,AL$642+4)-INDEX(Данные!$I$1:$IX$303,Данные!$A202,AL$643+4)</f>
        <v>#VALUE!</v>
      </c>
      <c r="AM540" s="101" t="e">
        <f>INDEX(Данные!$I$1:$IX$303,Данные!$A202,AM$642+5)-INDEX(Данные!$I$1:$IX$303,Данные!$A202,AM$643+5)</f>
        <v>#VALUE!</v>
      </c>
      <c r="AO540" s="61">
        <v>99.5</v>
      </c>
      <c r="AP540" s="62" t="str">
        <f t="shared" si="844"/>
        <v/>
      </c>
      <c r="AQ540" s="63" t="e">
        <f>IF(ISNUMBER(INDEX(Данные!$I$1:$IX$303,Данные!$A202,AQ$642)),INDEX(Данные!$I$1:$IX$303,Данные!$A202,AQ$642)-Данные!$G202-AQ$643+IF($F$3="Использовать поправку",BT540,0),#N/A)</f>
        <v>#N/A</v>
      </c>
      <c r="AR540" s="64" t="e">
        <f>IF(ISNUMBER(INDEX(Данные!$I$1:$IX$303,Данные!$A202,AR$642)),INDEX(Данные!$I$1:$IX$303,Данные!$A202,AR$642)-Данные!$H202-AR$643+IF($F$3="Использовать поправку",BU540,0),#N/A)</f>
        <v>#N/A</v>
      </c>
      <c r="AS540" s="62" t="str">
        <f t="shared" si="845"/>
        <v/>
      </c>
      <c r="AT540" s="63" t="e">
        <f>IF(ISNUMBER(INDEX(Данные!$I$1:$IX$303,Данные!$A202,AT$642)),INDEX(Данные!$I$1:$IX$303,Данные!$A202,AT$642)-Данные!$G202-AT$643+IF($F$4="Использовать поправку",BT540,0),#N/A)</f>
        <v>#N/A</v>
      </c>
      <c r="AU540" s="64" t="e">
        <f>IF(ISNUMBER(INDEX(Данные!$I$1:$IX$303,Данные!$A202,AU$642)),INDEX(Данные!$I$1:$IX$303,Данные!$A202,AU$642)-Данные!$H202-AU$643+IF($F$4="Использовать поправку",BU540,0),#N/A)</f>
        <v>#N/A</v>
      </c>
      <c r="AV540" s="62" t="str">
        <f t="shared" si="846"/>
        <v/>
      </c>
      <c r="AW540" s="63" t="e">
        <f>IF(ISNUMBER(INDEX(Данные!$I$1:$IX$303,Данные!$A202,AW$642)),INDEX(Данные!$I$1:$IX$303,Данные!$A202,AW$642)-Данные!$G202-AW$643+IF($F$5="Использовать поправку",BT540,0),#N/A)</f>
        <v>#N/A</v>
      </c>
      <c r="AX540" s="64" t="e">
        <f>IF(ISNUMBER(INDEX(Данные!$I$1:$IX$303,Данные!$A202,AX$642)),INDEX(Данные!$I$1:$IX$303,Данные!$A202,AX$642)-Данные!$H202-AX$643+IF($F$5="Использовать поправку",BU540,0),#N/A)</f>
        <v>#N/A</v>
      </c>
      <c r="AY540" s="62" t="str">
        <f t="shared" si="847"/>
        <v/>
      </c>
      <c r="AZ540" s="63" t="e">
        <f>IF(ISNUMBER(INDEX(Данные!$I$1:$IX$303,Данные!$A202,AZ$642)),INDEX(Данные!$I$1:$IX$303,Данные!$A202,AZ$642)-Данные!$G202-AZ$643+IF($F$6="Использовать поправку",BT540,0),#N/A)</f>
        <v>#N/A</v>
      </c>
      <c r="BA540" s="64" t="e">
        <f>IF(ISNUMBER(INDEX(Данные!$I$1:$IX$303,Данные!$A202,BA$642)),INDEX(Данные!$I$1:$IX$303,Данные!$A202,BA$642)-Данные!$H202-BA$643+IF($F$6="Использовать поправку",BU540,0),#N/A)</f>
        <v>#N/A</v>
      </c>
      <c r="BB540" s="62" t="str">
        <f t="shared" si="848"/>
        <v/>
      </c>
      <c r="BC540" s="63" t="e">
        <f>IF(ISNUMBER(INDEX(Данные!$I$1:$IX$303,Данные!$A202,BC$642)),INDEX(Данные!$I$1:$IX$303,Данные!$A202,BC$642)-Данные!$G202-BC$643+IF($F$7="Использовать поправку",BT540,0),#N/A)</f>
        <v>#N/A</v>
      </c>
      <c r="BD540" s="64" t="e">
        <f>IF(ISNUMBER(INDEX(Данные!$I$1:$IX$303,Данные!$A202,BD$642)),INDEX(Данные!$I$1:$IX$303,Данные!$A202,BD$642)-Данные!$H202-BD$643+IF($F$7="Использовать поправку",BU540,0),#N/A)</f>
        <v>#N/A</v>
      </c>
      <c r="BE540" s="62" t="str">
        <f t="shared" si="849"/>
        <v/>
      </c>
      <c r="BF540" s="63" t="e">
        <f>IF(ISNUMBER(INDEX(Данные!$I$1:$IX$303,Данные!$A202,BF$642)),INDEX(Данные!$I$1:$IX$303,Данные!$A202,BF$642)-Данные!$G202-BF$643+IF($F$8="Использовать поправку",BT540,0),#N/A)</f>
        <v>#N/A</v>
      </c>
      <c r="BG540" s="64" t="e">
        <f>IF(ISNUMBER(INDEX(Данные!$I$1:$IX$303,Данные!$A202,BG$642)),INDEX(Данные!$I$1:$IX$303,Данные!$A202,BG$642)-Данные!$H202-BG$643+IF($F$8="Использовать поправку",BU540,0),#N/A)</f>
        <v>#N/A</v>
      </c>
      <c r="BH540" s="62" t="str">
        <f t="shared" si="850"/>
        <v/>
      </c>
      <c r="BI540" s="63" t="e">
        <f>IF(ISNUMBER(INDEX(Данные!$I$1:$IX$303,Данные!$A202,BI$642)),INDEX(Данные!$I$1:$IX$303,Данные!$A202,BI$642)-Данные!$G202-BI$643+IF($F$9="Использовать поправку",BT540,0),#N/A)</f>
        <v>#N/A</v>
      </c>
      <c r="BJ540" s="64" t="e">
        <f>IF(ISNUMBER(INDEX(Данные!$I$1:$IX$303,Данные!$A202,BJ$642)),INDEX(Данные!$I$1:$IX$303,Данные!$A202,BJ$642)-Данные!$H202-BJ$643+IF($F$9="Использовать поправку",BU540,0),#N/A)</f>
        <v>#N/A</v>
      </c>
      <c r="BK540" s="62" t="str">
        <f t="shared" si="851"/>
        <v/>
      </c>
      <c r="BL540" s="63" t="e">
        <f>IF(ISNUMBER(INDEX(Данные!$I$1:$IX$303,Данные!$A202,BL$642)),INDEX(Данные!$I$1:$IX$303,Данные!$A202,BL$642)-Данные!$G202-BL$643+IF($F$10="Использовать поправку",BT540,0),#N/A)</f>
        <v>#N/A</v>
      </c>
      <c r="BM540" s="64" t="e">
        <f>IF(ISNUMBER(INDEX(Данные!$I$1:$IX$303,Данные!$A202,BM$642)),INDEX(Данные!$I$1:$IX$303,Данные!$A202,BM$642)-Данные!$H202-BM$643+IF($F$10="Использовать поправку",BU540,0),#N/A)</f>
        <v>#N/A</v>
      </c>
      <c r="BN540" s="62" t="str">
        <f t="shared" si="852"/>
        <v/>
      </c>
      <c r="BO540" s="63" t="e">
        <f>IF(ISNUMBER(INDEX(Данные!$I$1:$IX$303,Данные!$A202,BO$642)),INDEX(Данные!$I$1:$IX$303,Данные!$A202,BO$642)-Данные!$G202-BO$643+IF($F$11="Использовать поправку",BT540,0),#N/A)</f>
        <v>#N/A</v>
      </c>
      <c r="BP540" s="64" t="e">
        <f>IF(ISNUMBER(INDEX(Данные!$I$1:$IX$303,Данные!$A202,BP$642)),INDEX(Данные!$I$1:$IX$303,Данные!$A202,BP$642)-Данные!$H202-BP$643+IF($F$11="Использовать поправку",BU540,0),#N/A)</f>
        <v>#N/A</v>
      </c>
      <c r="BQ540" s="62" t="str">
        <f t="shared" si="853"/>
        <v/>
      </c>
      <c r="BR540" s="63" t="e">
        <f>IF(ISNUMBER(INDEX(Данные!$I$1:$IX$303,Данные!$A202,BR$642)),INDEX(Данные!$I$1:$IX$303,Данные!$A202,BR$642)-Данные!$G202-BR$643+IF($F$12="Использовать поправку",BT540,0),#N/A)</f>
        <v>#N/A</v>
      </c>
      <c r="BS540" s="64" t="e">
        <f>IF(ISNUMBER(INDEX(Данные!$I$1:$IX$303,Данные!$A202,BS$642)),INDEX(Данные!$I$1:$IX$303,Данные!$A202,BS$642)-Данные!$H202-BS$643+IF($F$12="Использовать поправку",BU540,0),#N/A)</f>
        <v>#N/A</v>
      </c>
      <c r="BT540" s="100" t="e">
        <f>INDEX(Данные!$I$1:$IX$303,Данные!$A202,BT$642+8)-INDEX(Данные!$I$1:$IX$303,Данные!$A202,BT$643+8)</f>
        <v>#VALUE!</v>
      </c>
      <c r="BU540" s="101" t="e">
        <f>INDEX(Данные!$I$1:$IX$303,Данные!$A202,BU$642+9)-INDEX(Данные!$I$1:$IX$303,Данные!$A202,BU$643+9)</f>
        <v>#VALUE!</v>
      </c>
    </row>
    <row r="541" spans="7:73" s="88" customFormat="1" x14ac:dyDescent="0.25">
      <c r="G541" s="61">
        <v>100</v>
      </c>
      <c r="H541" s="62" t="str">
        <f t="shared" si="854"/>
        <v/>
      </c>
      <c r="I541" s="63" t="e">
        <f>IF(ISNUMBER(INDEX(Данные!$I$1:$IX$303,Данные!$A203,I$642)),INDEX(Данные!$I$1:$IX$303,Данные!$A203,I$642)-Данные!$E203+IF($F$3="Использовать поправку",AL541,0),#N/A)</f>
        <v>#N/A</v>
      </c>
      <c r="J541" s="64" t="e">
        <f>IF(ISNUMBER(INDEX(Данные!$I$1:$IX$303,Данные!$A203,J$642)),INDEX(Данные!$I$1:$IX$303,Данные!$A203,J$642)-Данные!$F203+IF($F$3="Использовать поправку",AM541,0),#N/A)</f>
        <v>#N/A</v>
      </c>
      <c r="K541" s="62" t="str">
        <f t="shared" si="855"/>
        <v/>
      </c>
      <c r="L541" s="63" t="e">
        <f>IF(ISNUMBER(INDEX(Данные!$I$1:$IX$303,Данные!$A203,L$642)),INDEX(Данные!$I$1:$IX$303,Данные!$A203,L$642)-Данные!$E203+IF($F$4="Использовать поправку",AL541,0),#N/A)</f>
        <v>#N/A</v>
      </c>
      <c r="M541" s="64" t="e">
        <f>IF(ISNUMBER(INDEX(Данные!$I$1:$IX$303,Данные!$A203,M$642)),INDEX(Данные!$I$1:$IX$303,Данные!$A203,M$642)-Данные!$F203+IF($F$4="Использовать поправку",AM541,0),#N/A)</f>
        <v>#N/A</v>
      </c>
      <c r="N541" s="62" t="str">
        <f t="shared" si="856"/>
        <v/>
      </c>
      <c r="O541" s="63" t="e">
        <f>IF(ISNUMBER(INDEX(Данные!$I$1:$IX$303,Данные!$A203,O$642)),INDEX(Данные!$I$1:$IX$303,Данные!$A203,O$642)-Данные!$E203+IF($F$5="Использовать поправку",AL541,0),#N/A)</f>
        <v>#N/A</v>
      </c>
      <c r="P541" s="64" t="e">
        <f>IF(ISNUMBER(INDEX(Данные!$I$1:$IX$303,Данные!$A203,P$642)),INDEX(Данные!$I$1:$IX$303,Данные!$A203,P$642)-Данные!$F203+IF($F$5="Использовать поправку",AM541,0),#N/A)</f>
        <v>#N/A</v>
      </c>
      <c r="Q541" s="62" t="str">
        <f t="shared" si="857"/>
        <v/>
      </c>
      <c r="R541" s="63" t="e">
        <f>IF(ISNUMBER(INDEX(Данные!$I$1:$IX$303,Данные!$A203,R$642)),INDEX(Данные!$I$1:$IX$303,Данные!$A203,R$642)-Данные!$E203+IF($F$6="Использовать поправку",AL541,0),#N/A)</f>
        <v>#N/A</v>
      </c>
      <c r="S541" s="64" t="e">
        <f>IF(ISNUMBER(INDEX(Данные!$I$1:$IX$303,Данные!$A203,S$642)),INDEX(Данные!$I$1:$IX$303,Данные!$A203,S$642)-Данные!$F203+IF($F$6="Использовать поправку",AM541,0),#N/A)</f>
        <v>#N/A</v>
      </c>
      <c r="T541" s="62" t="str">
        <f t="shared" si="858"/>
        <v/>
      </c>
      <c r="U541" s="63" t="e">
        <f>IF(ISNUMBER(INDEX(Данные!$I$1:$IX$303,Данные!$A203,U$642)),INDEX(Данные!$I$1:$IX$303,Данные!$A203,U$642)-Данные!$E203+IF($F$7="Использовать поправку",AL541,0),#N/A)</f>
        <v>#N/A</v>
      </c>
      <c r="V541" s="64" t="e">
        <f>IF(ISNUMBER(INDEX(Данные!$I$1:$IX$303,Данные!$A203,V$642)),INDEX(Данные!$I$1:$IX$303,Данные!$A203,V$642)-Данные!$F203+IF($F$7="Использовать поправку",AM541,0),#N/A)</f>
        <v>#N/A</v>
      </c>
      <c r="W541" s="62" t="str">
        <f t="shared" si="859"/>
        <v/>
      </c>
      <c r="X541" s="63" t="e">
        <f>IF(ISNUMBER(INDEX(Данные!$I$1:$IX$303,Данные!$A203,X$642)),INDEX(Данные!$I$1:$IX$303,Данные!$A203,X$642)-Данные!$E203+IF($F$8="Использовать поправку",AL541,0),#N/A)</f>
        <v>#N/A</v>
      </c>
      <c r="Y541" s="64" t="e">
        <f>IF(ISNUMBER(INDEX(Данные!$I$1:$IX$303,Данные!$A203,Y$642)),INDEX(Данные!$I$1:$IX$303,Данные!$A203,Y$642)-Данные!$F203+IF($F$8="Использовать поправку",AM541,0),#N/A)</f>
        <v>#N/A</v>
      </c>
      <c r="Z541" s="62" t="str">
        <f t="shared" si="860"/>
        <v/>
      </c>
      <c r="AA541" s="63" t="e">
        <f>IF(ISNUMBER(INDEX(Данные!$I$1:$IX$303,Данные!$A203,AA$642)),INDEX(Данные!$I$1:$IX$303,Данные!$A203,AA$642)-Данные!$E203+IF($F$9="Использовать поправку",AL541,0),#N/A)</f>
        <v>#N/A</v>
      </c>
      <c r="AB541" s="64" t="e">
        <f>IF(ISNUMBER(INDEX(Данные!$I$1:$IX$303,Данные!$A203,AB$642)),INDEX(Данные!$I$1:$IX$303,Данные!$A203,AB$642)-Данные!$F203+IF($F$9="Использовать поправку",AM541,0),#N/A)</f>
        <v>#N/A</v>
      </c>
      <c r="AC541" s="62" t="str">
        <f t="shared" si="861"/>
        <v/>
      </c>
      <c r="AD541" s="63" t="e">
        <f>IF(ISNUMBER(INDEX(Данные!$I$1:$IX$303,Данные!$A203,AD$642)),INDEX(Данные!$I$1:$IX$303,Данные!$A203,AD$642)-Данные!$E203+IF($F$10="Использовать поправку",AL541,0),#N/A)</f>
        <v>#N/A</v>
      </c>
      <c r="AE541" s="64" t="e">
        <f>IF(ISNUMBER(INDEX(Данные!$I$1:$IX$303,Данные!$A203,AE$642)),INDEX(Данные!$I$1:$IX$303,Данные!$A203,AE$642)-Данные!$F203+IF($F$10="Использовать поправку",AM541,0),#N/A)</f>
        <v>#N/A</v>
      </c>
      <c r="AF541" s="62" t="str">
        <f t="shared" si="862"/>
        <v/>
      </c>
      <c r="AG541" s="63" t="e">
        <f>IF(ISNUMBER(INDEX(Данные!$I$1:$IX$303,Данные!$A203,AG$642)),INDEX(Данные!$I$1:$IX$303,Данные!$A203,AG$642)-Данные!$E203+IF($F$11="Использовать поправку",AL541,0),#N/A)</f>
        <v>#N/A</v>
      </c>
      <c r="AH541" s="64" t="e">
        <f>IF(ISNUMBER(INDEX(Данные!$I$1:$IX$303,Данные!$A203,AH$642)),INDEX(Данные!$I$1:$IX$303,Данные!$A203,AH$642)-Данные!$F203+IF($F$11="Использовать поправку",AM541,0),#N/A)</f>
        <v>#N/A</v>
      </c>
      <c r="AI541" s="62" t="str">
        <f t="shared" si="863"/>
        <v/>
      </c>
      <c r="AJ541" s="63" t="e">
        <f>IF(ISNUMBER(INDEX(Данные!$I$1:$IX$303,Данные!$A203,AJ$642)),INDEX(Данные!$I$1:$IX$303,Данные!$A203,AJ$642)-Данные!$E203+IF($F$12="Использовать поправку",AL541,0),#N/A)</f>
        <v>#N/A</v>
      </c>
      <c r="AK541" s="96" t="e">
        <f>IF(ISNUMBER(INDEX(Данные!$I$1:$IX$303,Данные!$A203,AK$642)),INDEX(Данные!$I$1:$IX$303,Данные!$A203,AK$642)-Данные!$F203+IF($F$12="Использовать поправку",AM541,0),#N/A)</f>
        <v>#N/A</v>
      </c>
      <c r="AL541" s="100" t="e">
        <f>INDEX(Данные!$I$1:$IX$303,Данные!$A203,AL$642+4)-INDEX(Данные!$I$1:$IX$303,Данные!$A203,AL$643+4)</f>
        <v>#VALUE!</v>
      </c>
      <c r="AM541" s="101" t="e">
        <f>INDEX(Данные!$I$1:$IX$303,Данные!$A203,AM$642+5)-INDEX(Данные!$I$1:$IX$303,Данные!$A203,AM$643+5)</f>
        <v>#VALUE!</v>
      </c>
      <c r="AO541" s="61">
        <v>100</v>
      </c>
      <c r="AP541" s="62" t="str">
        <f t="shared" si="844"/>
        <v/>
      </c>
      <c r="AQ541" s="63" t="e">
        <f>IF(ISNUMBER(INDEX(Данные!$I$1:$IX$303,Данные!$A203,AQ$642)),INDEX(Данные!$I$1:$IX$303,Данные!$A203,AQ$642)-Данные!$G203-AQ$643+IF($F$3="Использовать поправку",BT541,0),#N/A)</f>
        <v>#N/A</v>
      </c>
      <c r="AR541" s="64" t="e">
        <f>IF(ISNUMBER(INDEX(Данные!$I$1:$IX$303,Данные!$A203,AR$642)),INDEX(Данные!$I$1:$IX$303,Данные!$A203,AR$642)-Данные!$H203-AR$643+IF($F$3="Использовать поправку",BU541,0),#N/A)</f>
        <v>#N/A</v>
      </c>
      <c r="AS541" s="62" t="str">
        <f t="shared" si="845"/>
        <v/>
      </c>
      <c r="AT541" s="63" t="e">
        <f>IF(ISNUMBER(INDEX(Данные!$I$1:$IX$303,Данные!$A203,AT$642)),INDEX(Данные!$I$1:$IX$303,Данные!$A203,AT$642)-Данные!$G203-AT$643+IF($F$4="Использовать поправку",BT541,0),#N/A)</f>
        <v>#N/A</v>
      </c>
      <c r="AU541" s="64" t="e">
        <f>IF(ISNUMBER(INDEX(Данные!$I$1:$IX$303,Данные!$A203,AU$642)),INDEX(Данные!$I$1:$IX$303,Данные!$A203,AU$642)-Данные!$H203-AU$643+IF($F$4="Использовать поправку",BU541,0),#N/A)</f>
        <v>#N/A</v>
      </c>
      <c r="AV541" s="62" t="str">
        <f t="shared" si="846"/>
        <v/>
      </c>
      <c r="AW541" s="63" t="e">
        <f>IF(ISNUMBER(INDEX(Данные!$I$1:$IX$303,Данные!$A203,AW$642)),INDEX(Данные!$I$1:$IX$303,Данные!$A203,AW$642)-Данные!$G203-AW$643+IF($F$5="Использовать поправку",BT541,0),#N/A)</f>
        <v>#N/A</v>
      </c>
      <c r="AX541" s="64" t="e">
        <f>IF(ISNUMBER(INDEX(Данные!$I$1:$IX$303,Данные!$A203,AX$642)),INDEX(Данные!$I$1:$IX$303,Данные!$A203,AX$642)-Данные!$H203-AX$643+IF($F$5="Использовать поправку",BU541,0),#N/A)</f>
        <v>#N/A</v>
      </c>
      <c r="AY541" s="62" t="str">
        <f t="shared" si="847"/>
        <v/>
      </c>
      <c r="AZ541" s="63" t="e">
        <f>IF(ISNUMBER(INDEX(Данные!$I$1:$IX$303,Данные!$A203,AZ$642)),INDEX(Данные!$I$1:$IX$303,Данные!$A203,AZ$642)-Данные!$G203-AZ$643+IF($F$6="Использовать поправку",BT541,0),#N/A)</f>
        <v>#N/A</v>
      </c>
      <c r="BA541" s="64" t="e">
        <f>IF(ISNUMBER(INDEX(Данные!$I$1:$IX$303,Данные!$A203,BA$642)),INDEX(Данные!$I$1:$IX$303,Данные!$A203,BA$642)-Данные!$H203-BA$643+IF($F$6="Использовать поправку",BU541,0),#N/A)</f>
        <v>#N/A</v>
      </c>
      <c r="BB541" s="62" t="str">
        <f t="shared" si="848"/>
        <v/>
      </c>
      <c r="BC541" s="63" t="e">
        <f>IF(ISNUMBER(INDEX(Данные!$I$1:$IX$303,Данные!$A203,BC$642)),INDEX(Данные!$I$1:$IX$303,Данные!$A203,BC$642)-Данные!$G203-BC$643+IF($F$7="Использовать поправку",BT541,0),#N/A)</f>
        <v>#N/A</v>
      </c>
      <c r="BD541" s="64" t="e">
        <f>IF(ISNUMBER(INDEX(Данные!$I$1:$IX$303,Данные!$A203,BD$642)),INDEX(Данные!$I$1:$IX$303,Данные!$A203,BD$642)-Данные!$H203-BD$643+IF($F$7="Использовать поправку",BU541,0),#N/A)</f>
        <v>#N/A</v>
      </c>
      <c r="BE541" s="62" t="str">
        <f t="shared" si="849"/>
        <v/>
      </c>
      <c r="BF541" s="63" t="e">
        <f>IF(ISNUMBER(INDEX(Данные!$I$1:$IX$303,Данные!$A203,BF$642)),INDEX(Данные!$I$1:$IX$303,Данные!$A203,BF$642)-Данные!$G203-BF$643+IF($F$8="Использовать поправку",BT541,0),#N/A)</f>
        <v>#N/A</v>
      </c>
      <c r="BG541" s="64" t="e">
        <f>IF(ISNUMBER(INDEX(Данные!$I$1:$IX$303,Данные!$A203,BG$642)),INDEX(Данные!$I$1:$IX$303,Данные!$A203,BG$642)-Данные!$H203-BG$643+IF($F$8="Использовать поправку",BU541,0),#N/A)</f>
        <v>#N/A</v>
      </c>
      <c r="BH541" s="62" t="str">
        <f t="shared" si="850"/>
        <v/>
      </c>
      <c r="BI541" s="63" t="e">
        <f>IF(ISNUMBER(INDEX(Данные!$I$1:$IX$303,Данные!$A203,BI$642)),INDEX(Данные!$I$1:$IX$303,Данные!$A203,BI$642)-Данные!$G203-BI$643+IF($F$9="Использовать поправку",BT541,0),#N/A)</f>
        <v>#N/A</v>
      </c>
      <c r="BJ541" s="64" t="e">
        <f>IF(ISNUMBER(INDEX(Данные!$I$1:$IX$303,Данные!$A203,BJ$642)),INDEX(Данные!$I$1:$IX$303,Данные!$A203,BJ$642)-Данные!$H203-BJ$643+IF($F$9="Использовать поправку",BU541,0),#N/A)</f>
        <v>#N/A</v>
      </c>
      <c r="BK541" s="62" t="str">
        <f t="shared" si="851"/>
        <v/>
      </c>
      <c r="BL541" s="63" t="e">
        <f>IF(ISNUMBER(INDEX(Данные!$I$1:$IX$303,Данные!$A203,BL$642)),INDEX(Данные!$I$1:$IX$303,Данные!$A203,BL$642)-Данные!$G203-BL$643+IF($F$10="Использовать поправку",BT541,0),#N/A)</f>
        <v>#N/A</v>
      </c>
      <c r="BM541" s="64" t="e">
        <f>IF(ISNUMBER(INDEX(Данные!$I$1:$IX$303,Данные!$A203,BM$642)),INDEX(Данные!$I$1:$IX$303,Данные!$A203,BM$642)-Данные!$H203-BM$643+IF($F$10="Использовать поправку",BU541,0),#N/A)</f>
        <v>#N/A</v>
      </c>
      <c r="BN541" s="62" t="str">
        <f t="shared" si="852"/>
        <v/>
      </c>
      <c r="BO541" s="63" t="e">
        <f>IF(ISNUMBER(INDEX(Данные!$I$1:$IX$303,Данные!$A203,BO$642)),INDEX(Данные!$I$1:$IX$303,Данные!$A203,BO$642)-Данные!$G203-BO$643+IF($F$11="Использовать поправку",BT541,0),#N/A)</f>
        <v>#N/A</v>
      </c>
      <c r="BP541" s="64" t="e">
        <f>IF(ISNUMBER(INDEX(Данные!$I$1:$IX$303,Данные!$A203,BP$642)),INDEX(Данные!$I$1:$IX$303,Данные!$A203,BP$642)-Данные!$H203-BP$643+IF($F$11="Использовать поправку",BU541,0),#N/A)</f>
        <v>#N/A</v>
      </c>
      <c r="BQ541" s="62" t="str">
        <f t="shared" si="853"/>
        <v/>
      </c>
      <c r="BR541" s="63" t="e">
        <f>IF(ISNUMBER(INDEX(Данные!$I$1:$IX$303,Данные!$A203,BR$642)),INDEX(Данные!$I$1:$IX$303,Данные!$A203,BR$642)-Данные!$G203-BR$643+IF($F$12="Использовать поправку",BT541,0),#N/A)</f>
        <v>#N/A</v>
      </c>
      <c r="BS541" s="64" t="e">
        <f>IF(ISNUMBER(INDEX(Данные!$I$1:$IX$303,Данные!$A203,BS$642)),INDEX(Данные!$I$1:$IX$303,Данные!$A203,BS$642)-Данные!$H203-BS$643+IF($F$12="Использовать поправку",BU541,0),#N/A)</f>
        <v>#N/A</v>
      </c>
      <c r="BT541" s="100" t="e">
        <f>INDEX(Данные!$I$1:$IX$303,Данные!$A203,BT$642+8)-INDEX(Данные!$I$1:$IX$303,Данные!$A203,BT$643+8)</f>
        <v>#VALUE!</v>
      </c>
      <c r="BU541" s="101" t="e">
        <f>INDEX(Данные!$I$1:$IX$303,Данные!$A203,BU$642+9)-INDEX(Данные!$I$1:$IX$303,Данные!$A203,BU$643+9)</f>
        <v>#VALUE!</v>
      </c>
    </row>
    <row r="542" spans="7:73" s="88" customFormat="1" x14ac:dyDescent="0.25">
      <c r="G542" s="61">
        <v>100.5</v>
      </c>
      <c r="H542" s="62" t="str">
        <f t="shared" si="854"/>
        <v/>
      </c>
      <c r="I542" s="63" t="e">
        <f>IF(ISNUMBER(INDEX(Данные!$I$1:$IX$303,Данные!$A204,I$642)),INDEX(Данные!$I$1:$IX$303,Данные!$A204,I$642)-Данные!$E204+IF($F$3="Использовать поправку",AL542,0),#N/A)</f>
        <v>#N/A</v>
      </c>
      <c r="J542" s="64" t="e">
        <f>IF(ISNUMBER(INDEX(Данные!$I$1:$IX$303,Данные!$A204,J$642)),INDEX(Данные!$I$1:$IX$303,Данные!$A204,J$642)-Данные!$F204+IF($F$3="Использовать поправку",AM542,0),#N/A)</f>
        <v>#N/A</v>
      </c>
      <c r="K542" s="62" t="str">
        <f t="shared" si="855"/>
        <v/>
      </c>
      <c r="L542" s="63" t="e">
        <f>IF(ISNUMBER(INDEX(Данные!$I$1:$IX$303,Данные!$A204,L$642)),INDEX(Данные!$I$1:$IX$303,Данные!$A204,L$642)-Данные!$E204+IF($F$4="Использовать поправку",AL542,0),#N/A)</f>
        <v>#N/A</v>
      </c>
      <c r="M542" s="64" t="e">
        <f>IF(ISNUMBER(INDEX(Данные!$I$1:$IX$303,Данные!$A204,M$642)),INDEX(Данные!$I$1:$IX$303,Данные!$A204,M$642)-Данные!$F204+IF($F$4="Использовать поправку",AM542,0),#N/A)</f>
        <v>#N/A</v>
      </c>
      <c r="N542" s="62" t="str">
        <f t="shared" si="856"/>
        <v/>
      </c>
      <c r="O542" s="63" t="e">
        <f>IF(ISNUMBER(INDEX(Данные!$I$1:$IX$303,Данные!$A204,O$642)),INDEX(Данные!$I$1:$IX$303,Данные!$A204,O$642)-Данные!$E204+IF($F$5="Использовать поправку",AL542,0),#N/A)</f>
        <v>#N/A</v>
      </c>
      <c r="P542" s="64" t="e">
        <f>IF(ISNUMBER(INDEX(Данные!$I$1:$IX$303,Данные!$A204,P$642)),INDEX(Данные!$I$1:$IX$303,Данные!$A204,P$642)-Данные!$F204+IF($F$5="Использовать поправку",AM542,0),#N/A)</f>
        <v>#N/A</v>
      </c>
      <c r="Q542" s="62" t="str">
        <f t="shared" si="857"/>
        <v/>
      </c>
      <c r="R542" s="63" t="e">
        <f>IF(ISNUMBER(INDEX(Данные!$I$1:$IX$303,Данные!$A204,R$642)),INDEX(Данные!$I$1:$IX$303,Данные!$A204,R$642)-Данные!$E204+IF($F$6="Использовать поправку",AL542,0),#N/A)</f>
        <v>#N/A</v>
      </c>
      <c r="S542" s="64" t="e">
        <f>IF(ISNUMBER(INDEX(Данные!$I$1:$IX$303,Данные!$A204,S$642)),INDEX(Данные!$I$1:$IX$303,Данные!$A204,S$642)-Данные!$F204+IF($F$6="Использовать поправку",AM542,0),#N/A)</f>
        <v>#N/A</v>
      </c>
      <c r="T542" s="62" t="str">
        <f t="shared" si="858"/>
        <v/>
      </c>
      <c r="U542" s="63" t="e">
        <f>IF(ISNUMBER(INDEX(Данные!$I$1:$IX$303,Данные!$A204,U$642)),INDEX(Данные!$I$1:$IX$303,Данные!$A204,U$642)-Данные!$E204+IF($F$7="Использовать поправку",AL542,0),#N/A)</f>
        <v>#N/A</v>
      </c>
      <c r="V542" s="64" t="e">
        <f>IF(ISNUMBER(INDEX(Данные!$I$1:$IX$303,Данные!$A204,V$642)),INDEX(Данные!$I$1:$IX$303,Данные!$A204,V$642)-Данные!$F204+IF($F$7="Использовать поправку",AM542,0),#N/A)</f>
        <v>#N/A</v>
      </c>
      <c r="W542" s="62" t="str">
        <f t="shared" si="859"/>
        <v/>
      </c>
      <c r="X542" s="63" t="e">
        <f>IF(ISNUMBER(INDEX(Данные!$I$1:$IX$303,Данные!$A204,X$642)),INDEX(Данные!$I$1:$IX$303,Данные!$A204,X$642)-Данные!$E204+IF($F$8="Использовать поправку",AL542,0),#N/A)</f>
        <v>#N/A</v>
      </c>
      <c r="Y542" s="64" t="e">
        <f>IF(ISNUMBER(INDEX(Данные!$I$1:$IX$303,Данные!$A204,Y$642)),INDEX(Данные!$I$1:$IX$303,Данные!$A204,Y$642)-Данные!$F204+IF($F$8="Использовать поправку",AM542,0),#N/A)</f>
        <v>#N/A</v>
      </c>
      <c r="Z542" s="62" t="str">
        <f t="shared" si="860"/>
        <v/>
      </c>
      <c r="AA542" s="63" t="e">
        <f>IF(ISNUMBER(INDEX(Данные!$I$1:$IX$303,Данные!$A204,AA$642)),INDEX(Данные!$I$1:$IX$303,Данные!$A204,AA$642)-Данные!$E204+IF($F$9="Использовать поправку",AL542,0),#N/A)</f>
        <v>#N/A</v>
      </c>
      <c r="AB542" s="64" t="e">
        <f>IF(ISNUMBER(INDEX(Данные!$I$1:$IX$303,Данные!$A204,AB$642)),INDEX(Данные!$I$1:$IX$303,Данные!$A204,AB$642)-Данные!$F204+IF($F$9="Использовать поправку",AM542,0),#N/A)</f>
        <v>#N/A</v>
      </c>
      <c r="AC542" s="62" t="str">
        <f t="shared" si="861"/>
        <v/>
      </c>
      <c r="AD542" s="63" t="e">
        <f>IF(ISNUMBER(INDEX(Данные!$I$1:$IX$303,Данные!$A204,AD$642)),INDEX(Данные!$I$1:$IX$303,Данные!$A204,AD$642)-Данные!$E204+IF($F$10="Использовать поправку",AL542,0),#N/A)</f>
        <v>#N/A</v>
      </c>
      <c r="AE542" s="64" t="e">
        <f>IF(ISNUMBER(INDEX(Данные!$I$1:$IX$303,Данные!$A204,AE$642)),INDEX(Данные!$I$1:$IX$303,Данные!$A204,AE$642)-Данные!$F204+IF($F$10="Использовать поправку",AM542,0),#N/A)</f>
        <v>#N/A</v>
      </c>
      <c r="AF542" s="62" t="str">
        <f t="shared" si="862"/>
        <v/>
      </c>
      <c r="AG542" s="63" t="e">
        <f>IF(ISNUMBER(INDEX(Данные!$I$1:$IX$303,Данные!$A204,AG$642)),INDEX(Данные!$I$1:$IX$303,Данные!$A204,AG$642)-Данные!$E204+IF($F$11="Использовать поправку",AL542,0),#N/A)</f>
        <v>#N/A</v>
      </c>
      <c r="AH542" s="64" t="e">
        <f>IF(ISNUMBER(INDEX(Данные!$I$1:$IX$303,Данные!$A204,AH$642)),INDEX(Данные!$I$1:$IX$303,Данные!$A204,AH$642)-Данные!$F204+IF($F$11="Использовать поправку",AM542,0),#N/A)</f>
        <v>#N/A</v>
      </c>
      <c r="AI542" s="62" t="str">
        <f t="shared" si="863"/>
        <v/>
      </c>
      <c r="AJ542" s="63" t="e">
        <f>IF(ISNUMBER(INDEX(Данные!$I$1:$IX$303,Данные!$A204,AJ$642)),INDEX(Данные!$I$1:$IX$303,Данные!$A204,AJ$642)-Данные!$E204+IF($F$12="Использовать поправку",AL542,0),#N/A)</f>
        <v>#N/A</v>
      </c>
      <c r="AK542" s="96" t="e">
        <f>IF(ISNUMBER(INDEX(Данные!$I$1:$IX$303,Данные!$A204,AK$642)),INDEX(Данные!$I$1:$IX$303,Данные!$A204,AK$642)-Данные!$F204+IF($F$12="Использовать поправку",AM542,0),#N/A)</f>
        <v>#N/A</v>
      </c>
      <c r="AL542" s="100" t="e">
        <f>INDEX(Данные!$I$1:$IX$303,Данные!$A204,AL$642+4)-INDEX(Данные!$I$1:$IX$303,Данные!$A204,AL$643+4)</f>
        <v>#VALUE!</v>
      </c>
      <c r="AM542" s="101" t="e">
        <f>INDEX(Данные!$I$1:$IX$303,Данные!$A204,AM$642+5)-INDEX(Данные!$I$1:$IX$303,Данные!$A204,AM$643+5)</f>
        <v>#VALUE!</v>
      </c>
      <c r="AO542" s="61">
        <v>100.5</v>
      </c>
      <c r="AP542" s="62" t="str">
        <f t="shared" si="844"/>
        <v/>
      </c>
      <c r="AQ542" s="63" t="e">
        <f>IF(ISNUMBER(INDEX(Данные!$I$1:$IX$303,Данные!$A204,AQ$642)),INDEX(Данные!$I$1:$IX$303,Данные!$A204,AQ$642)-Данные!$G204-AQ$643+IF($F$3="Использовать поправку",BT542,0),#N/A)</f>
        <v>#N/A</v>
      </c>
      <c r="AR542" s="64" t="e">
        <f>IF(ISNUMBER(INDEX(Данные!$I$1:$IX$303,Данные!$A204,AR$642)),INDEX(Данные!$I$1:$IX$303,Данные!$A204,AR$642)-Данные!$H204-AR$643+IF($F$3="Использовать поправку",BU542,0),#N/A)</f>
        <v>#N/A</v>
      </c>
      <c r="AS542" s="62" t="str">
        <f t="shared" si="845"/>
        <v/>
      </c>
      <c r="AT542" s="63" t="e">
        <f>IF(ISNUMBER(INDEX(Данные!$I$1:$IX$303,Данные!$A204,AT$642)),INDEX(Данные!$I$1:$IX$303,Данные!$A204,AT$642)-Данные!$G204-AT$643+IF($F$4="Использовать поправку",BT542,0),#N/A)</f>
        <v>#N/A</v>
      </c>
      <c r="AU542" s="64" t="e">
        <f>IF(ISNUMBER(INDEX(Данные!$I$1:$IX$303,Данные!$A204,AU$642)),INDEX(Данные!$I$1:$IX$303,Данные!$A204,AU$642)-Данные!$H204-AU$643+IF($F$4="Использовать поправку",BU542,0),#N/A)</f>
        <v>#N/A</v>
      </c>
      <c r="AV542" s="62" t="str">
        <f t="shared" si="846"/>
        <v/>
      </c>
      <c r="AW542" s="63" t="e">
        <f>IF(ISNUMBER(INDEX(Данные!$I$1:$IX$303,Данные!$A204,AW$642)),INDEX(Данные!$I$1:$IX$303,Данные!$A204,AW$642)-Данные!$G204-AW$643+IF($F$5="Использовать поправку",BT542,0),#N/A)</f>
        <v>#N/A</v>
      </c>
      <c r="AX542" s="64" t="e">
        <f>IF(ISNUMBER(INDEX(Данные!$I$1:$IX$303,Данные!$A204,AX$642)),INDEX(Данные!$I$1:$IX$303,Данные!$A204,AX$642)-Данные!$H204-AX$643+IF($F$5="Использовать поправку",BU542,0),#N/A)</f>
        <v>#N/A</v>
      </c>
      <c r="AY542" s="62" t="str">
        <f t="shared" si="847"/>
        <v/>
      </c>
      <c r="AZ542" s="63" t="e">
        <f>IF(ISNUMBER(INDEX(Данные!$I$1:$IX$303,Данные!$A204,AZ$642)),INDEX(Данные!$I$1:$IX$303,Данные!$A204,AZ$642)-Данные!$G204-AZ$643+IF($F$6="Использовать поправку",BT542,0),#N/A)</f>
        <v>#N/A</v>
      </c>
      <c r="BA542" s="64" t="e">
        <f>IF(ISNUMBER(INDEX(Данные!$I$1:$IX$303,Данные!$A204,BA$642)),INDEX(Данные!$I$1:$IX$303,Данные!$A204,BA$642)-Данные!$H204-BA$643+IF($F$6="Использовать поправку",BU542,0),#N/A)</f>
        <v>#N/A</v>
      </c>
      <c r="BB542" s="62" t="str">
        <f t="shared" si="848"/>
        <v/>
      </c>
      <c r="BC542" s="63" t="e">
        <f>IF(ISNUMBER(INDEX(Данные!$I$1:$IX$303,Данные!$A204,BC$642)),INDEX(Данные!$I$1:$IX$303,Данные!$A204,BC$642)-Данные!$G204-BC$643+IF($F$7="Использовать поправку",BT542,0),#N/A)</f>
        <v>#N/A</v>
      </c>
      <c r="BD542" s="64" t="e">
        <f>IF(ISNUMBER(INDEX(Данные!$I$1:$IX$303,Данные!$A204,BD$642)),INDEX(Данные!$I$1:$IX$303,Данные!$A204,BD$642)-Данные!$H204-BD$643+IF($F$7="Использовать поправку",BU542,0),#N/A)</f>
        <v>#N/A</v>
      </c>
      <c r="BE542" s="62" t="str">
        <f t="shared" si="849"/>
        <v/>
      </c>
      <c r="BF542" s="63" t="e">
        <f>IF(ISNUMBER(INDEX(Данные!$I$1:$IX$303,Данные!$A204,BF$642)),INDEX(Данные!$I$1:$IX$303,Данные!$A204,BF$642)-Данные!$G204-BF$643+IF($F$8="Использовать поправку",BT542,0),#N/A)</f>
        <v>#N/A</v>
      </c>
      <c r="BG542" s="64" t="e">
        <f>IF(ISNUMBER(INDEX(Данные!$I$1:$IX$303,Данные!$A204,BG$642)),INDEX(Данные!$I$1:$IX$303,Данные!$A204,BG$642)-Данные!$H204-BG$643+IF($F$8="Использовать поправку",BU542,0),#N/A)</f>
        <v>#N/A</v>
      </c>
      <c r="BH542" s="62" t="str">
        <f t="shared" si="850"/>
        <v/>
      </c>
      <c r="BI542" s="63" t="e">
        <f>IF(ISNUMBER(INDEX(Данные!$I$1:$IX$303,Данные!$A204,BI$642)),INDEX(Данные!$I$1:$IX$303,Данные!$A204,BI$642)-Данные!$G204-BI$643+IF($F$9="Использовать поправку",BT542,0),#N/A)</f>
        <v>#N/A</v>
      </c>
      <c r="BJ542" s="64" t="e">
        <f>IF(ISNUMBER(INDEX(Данные!$I$1:$IX$303,Данные!$A204,BJ$642)),INDEX(Данные!$I$1:$IX$303,Данные!$A204,BJ$642)-Данные!$H204-BJ$643+IF($F$9="Использовать поправку",BU542,0),#N/A)</f>
        <v>#N/A</v>
      </c>
      <c r="BK542" s="62" t="str">
        <f t="shared" si="851"/>
        <v/>
      </c>
      <c r="BL542" s="63" t="e">
        <f>IF(ISNUMBER(INDEX(Данные!$I$1:$IX$303,Данные!$A204,BL$642)),INDEX(Данные!$I$1:$IX$303,Данные!$A204,BL$642)-Данные!$G204-BL$643+IF($F$10="Использовать поправку",BT542,0),#N/A)</f>
        <v>#N/A</v>
      </c>
      <c r="BM542" s="64" t="e">
        <f>IF(ISNUMBER(INDEX(Данные!$I$1:$IX$303,Данные!$A204,BM$642)),INDEX(Данные!$I$1:$IX$303,Данные!$A204,BM$642)-Данные!$H204-BM$643+IF($F$10="Использовать поправку",BU542,0),#N/A)</f>
        <v>#N/A</v>
      </c>
      <c r="BN542" s="62" t="str">
        <f t="shared" si="852"/>
        <v/>
      </c>
      <c r="BO542" s="63" t="e">
        <f>IF(ISNUMBER(INDEX(Данные!$I$1:$IX$303,Данные!$A204,BO$642)),INDEX(Данные!$I$1:$IX$303,Данные!$A204,BO$642)-Данные!$G204-BO$643+IF($F$11="Использовать поправку",BT542,0),#N/A)</f>
        <v>#N/A</v>
      </c>
      <c r="BP542" s="64" t="e">
        <f>IF(ISNUMBER(INDEX(Данные!$I$1:$IX$303,Данные!$A204,BP$642)),INDEX(Данные!$I$1:$IX$303,Данные!$A204,BP$642)-Данные!$H204-BP$643+IF($F$11="Использовать поправку",BU542,0),#N/A)</f>
        <v>#N/A</v>
      </c>
      <c r="BQ542" s="62" t="str">
        <f t="shared" si="853"/>
        <v/>
      </c>
      <c r="BR542" s="63" t="e">
        <f>IF(ISNUMBER(INDEX(Данные!$I$1:$IX$303,Данные!$A204,BR$642)),INDEX(Данные!$I$1:$IX$303,Данные!$A204,BR$642)-Данные!$G204-BR$643+IF($F$12="Использовать поправку",BT542,0),#N/A)</f>
        <v>#N/A</v>
      </c>
      <c r="BS542" s="64" t="e">
        <f>IF(ISNUMBER(INDEX(Данные!$I$1:$IX$303,Данные!$A204,BS$642)),INDEX(Данные!$I$1:$IX$303,Данные!$A204,BS$642)-Данные!$H204-BS$643+IF($F$12="Использовать поправку",BU542,0),#N/A)</f>
        <v>#N/A</v>
      </c>
      <c r="BT542" s="100" t="e">
        <f>INDEX(Данные!$I$1:$IX$303,Данные!$A204,BT$642+8)-INDEX(Данные!$I$1:$IX$303,Данные!$A204,BT$643+8)</f>
        <v>#VALUE!</v>
      </c>
      <c r="BU542" s="101" t="e">
        <f>INDEX(Данные!$I$1:$IX$303,Данные!$A204,BU$642+9)-INDEX(Данные!$I$1:$IX$303,Данные!$A204,BU$643+9)</f>
        <v>#VALUE!</v>
      </c>
    </row>
    <row r="543" spans="7:73" s="88" customFormat="1" x14ac:dyDescent="0.25">
      <c r="G543" s="61">
        <v>101</v>
      </c>
      <c r="H543" s="62" t="str">
        <f t="shared" si="854"/>
        <v/>
      </c>
      <c r="I543" s="63" t="e">
        <f>IF(ISNUMBER(INDEX(Данные!$I$1:$IX$303,Данные!$A205,I$642)),INDEX(Данные!$I$1:$IX$303,Данные!$A205,I$642)-Данные!$E205+IF($F$3="Использовать поправку",AL543,0),#N/A)</f>
        <v>#N/A</v>
      </c>
      <c r="J543" s="64" t="e">
        <f>IF(ISNUMBER(INDEX(Данные!$I$1:$IX$303,Данные!$A205,J$642)),INDEX(Данные!$I$1:$IX$303,Данные!$A205,J$642)-Данные!$F205+IF($F$3="Использовать поправку",AM543,0),#N/A)</f>
        <v>#N/A</v>
      </c>
      <c r="K543" s="62" t="str">
        <f t="shared" si="855"/>
        <v/>
      </c>
      <c r="L543" s="63" t="e">
        <f>IF(ISNUMBER(INDEX(Данные!$I$1:$IX$303,Данные!$A205,L$642)),INDEX(Данные!$I$1:$IX$303,Данные!$A205,L$642)-Данные!$E205+IF($F$4="Использовать поправку",AL543,0),#N/A)</f>
        <v>#N/A</v>
      </c>
      <c r="M543" s="64" t="e">
        <f>IF(ISNUMBER(INDEX(Данные!$I$1:$IX$303,Данные!$A205,M$642)),INDEX(Данные!$I$1:$IX$303,Данные!$A205,M$642)-Данные!$F205+IF($F$4="Использовать поправку",AM543,0),#N/A)</f>
        <v>#N/A</v>
      </c>
      <c r="N543" s="62" t="str">
        <f t="shared" si="856"/>
        <v/>
      </c>
      <c r="O543" s="63" t="e">
        <f>IF(ISNUMBER(INDEX(Данные!$I$1:$IX$303,Данные!$A205,O$642)),INDEX(Данные!$I$1:$IX$303,Данные!$A205,O$642)-Данные!$E205+IF($F$5="Использовать поправку",AL543,0),#N/A)</f>
        <v>#N/A</v>
      </c>
      <c r="P543" s="64" t="e">
        <f>IF(ISNUMBER(INDEX(Данные!$I$1:$IX$303,Данные!$A205,P$642)),INDEX(Данные!$I$1:$IX$303,Данные!$A205,P$642)-Данные!$F205+IF($F$5="Использовать поправку",AM543,0),#N/A)</f>
        <v>#N/A</v>
      </c>
      <c r="Q543" s="62" t="str">
        <f t="shared" si="857"/>
        <v/>
      </c>
      <c r="R543" s="63" t="e">
        <f>IF(ISNUMBER(INDEX(Данные!$I$1:$IX$303,Данные!$A205,R$642)),INDEX(Данные!$I$1:$IX$303,Данные!$A205,R$642)-Данные!$E205+IF($F$6="Использовать поправку",AL543,0),#N/A)</f>
        <v>#N/A</v>
      </c>
      <c r="S543" s="64" t="e">
        <f>IF(ISNUMBER(INDEX(Данные!$I$1:$IX$303,Данные!$A205,S$642)),INDEX(Данные!$I$1:$IX$303,Данные!$A205,S$642)-Данные!$F205+IF($F$6="Использовать поправку",AM543,0),#N/A)</f>
        <v>#N/A</v>
      </c>
      <c r="T543" s="62" t="str">
        <f t="shared" si="858"/>
        <v/>
      </c>
      <c r="U543" s="63" t="e">
        <f>IF(ISNUMBER(INDEX(Данные!$I$1:$IX$303,Данные!$A205,U$642)),INDEX(Данные!$I$1:$IX$303,Данные!$A205,U$642)-Данные!$E205+IF($F$7="Использовать поправку",AL543,0),#N/A)</f>
        <v>#N/A</v>
      </c>
      <c r="V543" s="64" t="e">
        <f>IF(ISNUMBER(INDEX(Данные!$I$1:$IX$303,Данные!$A205,V$642)),INDEX(Данные!$I$1:$IX$303,Данные!$A205,V$642)-Данные!$F205+IF($F$7="Использовать поправку",AM543,0),#N/A)</f>
        <v>#N/A</v>
      </c>
      <c r="W543" s="62" t="str">
        <f t="shared" si="859"/>
        <v/>
      </c>
      <c r="X543" s="63" t="e">
        <f>IF(ISNUMBER(INDEX(Данные!$I$1:$IX$303,Данные!$A205,X$642)),INDEX(Данные!$I$1:$IX$303,Данные!$A205,X$642)-Данные!$E205+IF($F$8="Использовать поправку",AL543,0),#N/A)</f>
        <v>#N/A</v>
      </c>
      <c r="Y543" s="64" t="e">
        <f>IF(ISNUMBER(INDEX(Данные!$I$1:$IX$303,Данные!$A205,Y$642)),INDEX(Данные!$I$1:$IX$303,Данные!$A205,Y$642)-Данные!$F205+IF($F$8="Использовать поправку",AM543,0),#N/A)</f>
        <v>#N/A</v>
      </c>
      <c r="Z543" s="62" t="str">
        <f t="shared" si="860"/>
        <v/>
      </c>
      <c r="AA543" s="63" t="e">
        <f>IF(ISNUMBER(INDEX(Данные!$I$1:$IX$303,Данные!$A205,AA$642)),INDEX(Данные!$I$1:$IX$303,Данные!$A205,AA$642)-Данные!$E205+IF($F$9="Использовать поправку",AL543,0),#N/A)</f>
        <v>#N/A</v>
      </c>
      <c r="AB543" s="64" t="e">
        <f>IF(ISNUMBER(INDEX(Данные!$I$1:$IX$303,Данные!$A205,AB$642)),INDEX(Данные!$I$1:$IX$303,Данные!$A205,AB$642)-Данные!$F205+IF($F$9="Использовать поправку",AM543,0),#N/A)</f>
        <v>#N/A</v>
      </c>
      <c r="AC543" s="62" t="str">
        <f t="shared" si="861"/>
        <v/>
      </c>
      <c r="AD543" s="63" t="e">
        <f>IF(ISNUMBER(INDEX(Данные!$I$1:$IX$303,Данные!$A205,AD$642)),INDEX(Данные!$I$1:$IX$303,Данные!$A205,AD$642)-Данные!$E205+IF($F$10="Использовать поправку",AL543,0),#N/A)</f>
        <v>#N/A</v>
      </c>
      <c r="AE543" s="64" t="e">
        <f>IF(ISNUMBER(INDEX(Данные!$I$1:$IX$303,Данные!$A205,AE$642)),INDEX(Данные!$I$1:$IX$303,Данные!$A205,AE$642)-Данные!$F205+IF($F$10="Использовать поправку",AM543,0),#N/A)</f>
        <v>#N/A</v>
      </c>
      <c r="AF543" s="62" t="str">
        <f t="shared" si="862"/>
        <v/>
      </c>
      <c r="AG543" s="63" t="e">
        <f>IF(ISNUMBER(INDEX(Данные!$I$1:$IX$303,Данные!$A205,AG$642)),INDEX(Данные!$I$1:$IX$303,Данные!$A205,AG$642)-Данные!$E205+IF($F$11="Использовать поправку",AL543,0),#N/A)</f>
        <v>#N/A</v>
      </c>
      <c r="AH543" s="64" t="e">
        <f>IF(ISNUMBER(INDEX(Данные!$I$1:$IX$303,Данные!$A205,AH$642)),INDEX(Данные!$I$1:$IX$303,Данные!$A205,AH$642)-Данные!$F205+IF($F$11="Использовать поправку",AM543,0),#N/A)</f>
        <v>#N/A</v>
      </c>
      <c r="AI543" s="62" t="str">
        <f t="shared" si="863"/>
        <v/>
      </c>
      <c r="AJ543" s="63" t="e">
        <f>IF(ISNUMBER(INDEX(Данные!$I$1:$IX$303,Данные!$A205,AJ$642)),INDEX(Данные!$I$1:$IX$303,Данные!$A205,AJ$642)-Данные!$E205+IF($F$12="Использовать поправку",AL543,0),#N/A)</f>
        <v>#N/A</v>
      </c>
      <c r="AK543" s="96" t="e">
        <f>IF(ISNUMBER(INDEX(Данные!$I$1:$IX$303,Данные!$A205,AK$642)),INDEX(Данные!$I$1:$IX$303,Данные!$A205,AK$642)-Данные!$F205+IF($F$12="Использовать поправку",AM543,0),#N/A)</f>
        <v>#N/A</v>
      </c>
      <c r="AL543" s="100" t="e">
        <f>INDEX(Данные!$I$1:$IX$303,Данные!$A205,AL$642+4)-INDEX(Данные!$I$1:$IX$303,Данные!$A205,AL$643+4)</f>
        <v>#VALUE!</v>
      </c>
      <c r="AM543" s="101" t="e">
        <f>INDEX(Данные!$I$1:$IX$303,Данные!$A205,AM$642+5)-INDEX(Данные!$I$1:$IX$303,Данные!$A205,AM$643+5)</f>
        <v>#VALUE!</v>
      </c>
      <c r="AO543" s="61">
        <v>101</v>
      </c>
      <c r="AP543" s="62" t="str">
        <f t="shared" si="844"/>
        <v/>
      </c>
      <c r="AQ543" s="63" t="e">
        <f>IF(ISNUMBER(INDEX(Данные!$I$1:$IX$303,Данные!$A205,AQ$642)),INDEX(Данные!$I$1:$IX$303,Данные!$A205,AQ$642)-Данные!$G205-AQ$643+IF($F$3="Использовать поправку",BT543,0),#N/A)</f>
        <v>#N/A</v>
      </c>
      <c r="AR543" s="64" t="e">
        <f>IF(ISNUMBER(INDEX(Данные!$I$1:$IX$303,Данные!$A205,AR$642)),INDEX(Данные!$I$1:$IX$303,Данные!$A205,AR$642)-Данные!$H205-AR$643+IF($F$3="Использовать поправку",BU543,0),#N/A)</f>
        <v>#N/A</v>
      </c>
      <c r="AS543" s="62" t="str">
        <f t="shared" si="845"/>
        <v/>
      </c>
      <c r="AT543" s="63" t="e">
        <f>IF(ISNUMBER(INDEX(Данные!$I$1:$IX$303,Данные!$A205,AT$642)),INDEX(Данные!$I$1:$IX$303,Данные!$A205,AT$642)-Данные!$G205-AT$643+IF($F$4="Использовать поправку",BT543,0),#N/A)</f>
        <v>#N/A</v>
      </c>
      <c r="AU543" s="64" t="e">
        <f>IF(ISNUMBER(INDEX(Данные!$I$1:$IX$303,Данные!$A205,AU$642)),INDEX(Данные!$I$1:$IX$303,Данные!$A205,AU$642)-Данные!$H205-AU$643+IF($F$4="Использовать поправку",BU543,0),#N/A)</f>
        <v>#N/A</v>
      </c>
      <c r="AV543" s="62" t="str">
        <f t="shared" si="846"/>
        <v/>
      </c>
      <c r="AW543" s="63" t="e">
        <f>IF(ISNUMBER(INDEX(Данные!$I$1:$IX$303,Данные!$A205,AW$642)),INDEX(Данные!$I$1:$IX$303,Данные!$A205,AW$642)-Данные!$G205-AW$643+IF($F$5="Использовать поправку",BT543,0),#N/A)</f>
        <v>#N/A</v>
      </c>
      <c r="AX543" s="64" t="e">
        <f>IF(ISNUMBER(INDEX(Данные!$I$1:$IX$303,Данные!$A205,AX$642)),INDEX(Данные!$I$1:$IX$303,Данные!$A205,AX$642)-Данные!$H205-AX$643+IF($F$5="Использовать поправку",BU543,0),#N/A)</f>
        <v>#N/A</v>
      </c>
      <c r="AY543" s="62" t="str">
        <f t="shared" si="847"/>
        <v/>
      </c>
      <c r="AZ543" s="63" t="e">
        <f>IF(ISNUMBER(INDEX(Данные!$I$1:$IX$303,Данные!$A205,AZ$642)),INDEX(Данные!$I$1:$IX$303,Данные!$A205,AZ$642)-Данные!$G205-AZ$643+IF($F$6="Использовать поправку",BT543,0),#N/A)</f>
        <v>#N/A</v>
      </c>
      <c r="BA543" s="64" t="e">
        <f>IF(ISNUMBER(INDEX(Данные!$I$1:$IX$303,Данные!$A205,BA$642)),INDEX(Данные!$I$1:$IX$303,Данные!$A205,BA$642)-Данные!$H205-BA$643+IF($F$6="Использовать поправку",BU543,0),#N/A)</f>
        <v>#N/A</v>
      </c>
      <c r="BB543" s="62" t="str">
        <f t="shared" si="848"/>
        <v/>
      </c>
      <c r="BC543" s="63" t="e">
        <f>IF(ISNUMBER(INDEX(Данные!$I$1:$IX$303,Данные!$A205,BC$642)),INDEX(Данные!$I$1:$IX$303,Данные!$A205,BC$642)-Данные!$G205-BC$643+IF($F$7="Использовать поправку",BT543,0),#N/A)</f>
        <v>#N/A</v>
      </c>
      <c r="BD543" s="64" t="e">
        <f>IF(ISNUMBER(INDEX(Данные!$I$1:$IX$303,Данные!$A205,BD$642)),INDEX(Данные!$I$1:$IX$303,Данные!$A205,BD$642)-Данные!$H205-BD$643+IF($F$7="Использовать поправку",BU543,0),#N/A)</f>
        <v>#N/A</v>
      </c>
      <c r="BE543" s="62" t="str">
        <f t="shared" si="849"/>
        <v/>
      </c>
      <c r="BF543" s="63" t="e">
        <f>IF(ISNUMBER(INDEX(Данные!$I$1:$IX$303,Данные!$A205,BF$642)),INDEX(Данные!$I$1:$IX$303,Данные!$A205,BF$642)-Данные!$G205-BF$643+IF($F$8="Использовать поправку",BT543,0),#N/A)</f>
        <v>#N/A</v>
      </c>
      <c r="BG543" s="64" t="e">
        <f>IF(ISNUMBER(INDEX(Данные!$I$1:$IX$303,Данные!$A205,BG$642)),INDEX(Данные!$I$1:$IX$303,Данные!$A205,BG$642)-Данные!$H205-BG$643+IF($F$8="Использовать поправку",BU543,0),#N/A)</f>
        <v>#N/A</v>
      </c>
      <c r="BH543" s="62" t="str">
        <f t="shared" si="850"/>
        <v/>
      </c>
      <c r="BI543" s="63" t="e">
        <f>IF(ISNUMBER(INDEX(Данные!$I$1:$IX$303,Данные!$A205,BI$642)),INDEX(Данные!$I$1:$IX$303,Данные!$A205,BI$642)-Данные!$G205-BI$643+IF($F$9="Использовать поправку",BT543,0),#N/A)</f>
        <v>#N/A</v>
      </c>
      <c r="BJ543" s="64" t="e">
        <f>IF(ISNUMBER(INDEX(Данные!$I$1:$IX$303,Данные!$A205,BJ$642)),INDEX(Данные!$I$1:$IX$303,Данные!$A205,BJ$642)-Данные!$H205-BJ$643+IF($F$9="Использовать поправку",BU543,0),#N/A)</f>
        <v>#N/A</v>
      </c>
      <c r="BK543" s="62" t="str">
        <f t="shared" si="851"/>
        <v/>
      </c>
      <c r="BL543" s="63" t="e">
        <f>IF(ISNUMBER(INDEX(Данные!$I$1:$IX$303,Данные!$A205,BL$642)),INDEX(Данные!$I$1:$IX$303,Данные!$A205,BL$642)-Данные!$G205-BL$643+IF($F$10="Использовать поправку",BT543,0),#N/A)</f>
        <v>#N/A</v>
      </c>
      <c r="BM543" s="64" t="e">
        <f>IF(ISNUMBER(INDEX(Данные!$I$1:$IX$303,Данные!$A205,BM$642)),INDEX(Данные!$I$1:$IX$303,Данные!$A205,BM$642)-Данные!$H205-BM$643+IF($F$10="Использовать поправку",BU543,0),#N/A)</f>
        <v>#N/A</v>
      </c>
      <c r="BN543" s="62" t="str">
        <f t="shared" si="852"/>
        <v/>
      </c>
      <c r="BO543" s="63" t="e">
        <f>IF(ISNUMBER(INDEX(Данные!$I$1:$IX$303,Данные!$A205,BO$642)),INDEX(Данные!$I$1:$IX$303,Данные!$A205,BO$642)-Данные!$G205-BO$643+IF($F$11="Использовать поправку",BT543,0),#N/A)</f>
        <v>#N/A</v>
      </c>
      <c r="BP543" s="64" t="e">
        <f>IF(ISNUMBER(INDEX(Данные!$I$1:$IX$303,Данные!$A205,BP$642)),INDEX(Данные!$I$1:$IX$303,Данные!$A205,BP$642)-Данные!$H205-BP$643+IF($F$11="Использовать поправку",BU543,0),#N/A)</f>
        <v>#N/A</v>
      </c>
      <c r="BQ543" s="62" t="str">
        <f t="shared" si="853"/>
        <v/>
      </c>
      <c r="BR543" s="63" t="e">
        <f>IF(ISNUMBER(INDEX(Данные!$I$1:$IX$303,Данные!$A205,BR$642)),INDEX(Данные!$I$1:$IX$303,Данные!$A205,BR$642)-Данные!$G205-BR$643+IF($F$12="Использовать поправку",BT543,0),#N/A)</f>
        <v>#N/A</v>
      </c>
      <c r="BS543" s="64" t="e">
        <f>IF(ISNUMBER(INDEX(Данные!$I$1:$IX$303,Данные!$A205,BS$642)),INDEX(Данные!$I$1:$IX$303,Данные!$A205,BS$642)-Данные!$H205-BS$643+IF($F$12="Использовать поправку",BU543,0),#N/A)</f>
        <v>#N/A</v>
      </c>
      <c r="BT543" s="100" t="e">
        <f>INDEX(Данные!$I$1:$IX$303,Данные!$A205,BT$642+8)-INDEX(Данные!$I$1:$IX$303,Данные!$A205,BT$643+8)</f>
        <v>#VALUE!</v>
      </c>
      <c r="BU543" s="101" t="e">
        <f>INDEX(Данные!$I$1:$IX$303,Данные!$A205,BU$642+9)-INDEX(Данные!$I$1:$IX$303,Данные!$A205,BU$643+9)</f>
        <v>#VALUE!</v>
      </c>
    </row>
    <row r="544" spans="7:73" s="88" customFormat="1" x14ac:dyDescent="0.25">
      <c r="G544" s="61">
        <v>101.5</v>
      </c>
      <c r="H544" s="62" t="str">
        <f t="shared" si="854"/>
        <v/>
      </c>
      <c r="I544" s="63" t="e">
        <f>IF(ISNUMBER(INDEX(Данные!$I$1:$IX$303,Данные!$A206,I$642)),INDEX(Данные!$I$1:$IX$303,Данные!$A206,I$642)-Данные!$E206+IF($F$3="Использовать поправку",AL544,0),#N/A)</f>
        <v>#N/A</v>
      </c>
      <c r="J544" s="64" t="e">
        <f>IF(ISNUMBER(INDEX(Данные!$I$1:$IX$303,Данные!$A206,J$642)),INDEX(Данные!$I$1:$IX$303,Данные!$A206,J$642)-Данные!$F206+IF($F$3="Использовать поправку",AM544,0),#N/A)</f>
        <v>#N/A</v>
      </c>
      <c r="K544" s="62" t="str">
        <f t="shared" si="855"/>
        <v/>
      </c>
      <c r="L544" s="63" t="e">
        <f>IF(ISNUMBER(INDEX(Данные!$I$1:$IX$303,Данные!$A206,L$642)),INDEX(Данные!$I$1:$IX$303,Данные!$A206,L$642)-Данные!$E206+IF($F$4="Использовать поправку",AL544,0),#N/A)</f>
        <v>#N/A</v>
      </c>
      <c r="M544" s="64" t="e">
        <f>IF(ISNUMBER(INDEX(Данные!$I$1:$IX$303,Данные!$A206,M$642)),INDEX(Данные!$I$1:$IX$303,Данные!$A206,M$642)-Данные!$F206+IF($F$4="Использовать поправку",AM544,0),#N/A)</f>
        <v>#N/A</v>
      </c>
      <c r="N544" s="62" t="str">
        <f t="shared" si="856"/>
        <v/>
      </c>
      <c r="O544" s="63" t="e">
        <f>IF(ISNUMBER(INDEX(Данные!$I$1:$IX$303,Данные!$A206,O$642)),INDEX(Данные!$I$1:$IX$303,Данные!$A206,O$642)-Данные!$E206+IF($F$5="Использовать поправку",AL544,0),#N/A)</f>
        <v>#N/A</v>
      </c>
      <c r="P544" s="64" t="e">
        <f>IF(ISNUMBER(INDEX(Данные!$I$1:$IX$303,Данные!$A206,P$642)),INDEX(Данные!$I$1:$IX$303,Данные!$A206,P$642)-Данные!$F206+IF($F$5="Использовать поправку",AM544,0),#N/A)</f>
        <v>#N/A</v>
      </c>
      <c r="Q544" s="62" t="str">
        <f t="shared" si="857"/>
        <v/>
      </c>
      <c r="R544" s="63" t="e">
        <f>IF(ISNUMBER(INDEX(Данные!$I$1:$IX$303,Данные!$A206,R$642)),INDEX(Данные!$I$1:$IX$303,Данные!$A206,R$642)-Данные!$E206+IF($F$6="Использовать поправку",AL544,0),#N/A)</f>
        <v>#N/A</v>
      </c>
      <c r="S544" s="64" t="e">
        <f>IF(ISNUMBER(INDEX(Данные!$I$1:$IX$303,Данные!$A206,S$642)),INDEX(Данные!$I$1:$IX$303,Данные!$A206,S$642)-Данные!$F206+IF($F$6="Использовать поправку",AM544,0),#N/A)</f>
        <v>#N/A</v>
      </c>
      <c r="T544" s="62" t="str">
        <f t="shared" si="858"/>
        <v/>
      </c>
      <c r="U544" s="63" t="e">
        <f>IF(ISNUMBER(INDEX(Данные!$I$1:$IX$303,Данные!$A206,U$642)),INDEX(Данные!$I$1:$IX$303,Данные!$A206,U$642)-Данные!$E206+IF($F$7="Использовать поправку",AL544,0),#N/A)</f>
        <v>#N/A</v>
      </c>
      <c r="V544" s="64" t="e">
        <f>IF(ISNUMBER(INDEX(Данные!$I$1:$IX$303,Данные!$A206,V$642)),INDEX(Данные!$I$1:$IX$303,Данные!$A206,V$642)-Данные!$F206+IF($F$7="Использовать поправку",AM544,0),#N/A)</f>
        <v>#N/A</v>
      </c>
      <c r="W544" s="62" t="str">
        <f t="shared" si="859"/>
        <v/>
      </c>
      <c r="X544" s="63" t="e">
        <f>IF(ISNUMBER(INDEX(Данные!$I$1:$IX$303,Данные!$A206,X$642)),INDEX(Данные!$I$1:$IX$303,Данные!$A206,X$642)-Данные!$E206+IF($F$8="Использовать поправку",AL544,0),#N/A)</f>
        <v>#N/A</v>
      </c>
      <c r="Y544" s="64" t="e">
        <f>IF(ISNUMBER(INDEX(Данные!$I$1:$IX$303,Данные!$A206,Y$642)),INDEX(Данные!$I$1:$IX$303,Данные!$A206,Y$642)-Данные!$F206+IF($F$8="Использовать поправку",AM544,0),#N/A)</f>
        <v>#N/A</v>
      </c>
      <c r="Z544" s="62" t="str">
        <f t="shared" si="860"/>
        <v/>
      </c>
      <c r="AA544" s="63" t="e">
        <f>IF(ISNUMBER(INDEX(Данные!$I$1:$IX$303,Данные!$A206,AA$642)),INDEX(Данные!$I$1:$IX$303,Данные!$A206,AA$642)-Данные!$E206+IF($F$9="Использовать поправку",AL544,0),#N/A)</f>
        <v>#N/A</v>
      </c>
      <c r="AB544" s="64" t="e">
        <f>IF(ISNUMBER(INDEX(Данные!$I$1:$IX$303,Данные!$A206,AB$642)),INDEX(Данные!$I$1:$IX$303,Данные!$A206,AB$642)-Данные!$F206+IF($F$9="Использовать поправку",AM544,0),#N/A)</f>
        <v>#N/A</v>
      </c>
      <c r="AC544" s="62" t="str">
        <f t="shared" si="861"/>
        <v/>
      </c>
      <c r="AD544" s="63" t="e">
        <f>IF(ISNUMBER(INDEX(Данные!$I$1:$IX$303,Данные!$A206,AD$642)),INDEX(Данные!$I$1:$IX$303,Данные!$A206,AD$642)-Данные!$E206+IF($F$10="Использовать поправку",AL544,0),#N/A)</f>
        <v>#N/A</v>
      </c>
      <c r="AE544" s="64" t="e">
        <f>IF(ISNUMBER(INDEX(Данные!$I$1:$IX$303,Данные!$A206,AE$642)),INDEX(Данные!$I$1:$IX$303,Данные!$A206,AE$642)-Данные!$F206+IF($F$10="Использовать поправку",AM544,0),#N/A)</f>
        <v>#N/A</v>
      </c>
      <c r="AF544" s="62" t="str">
        <f t="shared" si="862"/>
        <v/>
      </c>
      <c r="AG544" s="63" t="e">
        <f>IF(ISNUMBER(INDEX(Данные!$I$1:$IX$303,Данные!$A206,AG$642)),INDEX(Данные!$I$1:$IX$303,Данные!$A206,AG$642)-Данные!$E206+IF($F$11="Использовать поправку",AL544,0),#N/A)</f>
        <v>#N/A</v>
      </c>
      <c r="AH544" s="64" t="e">
        <f>IF(ISNUMBER(INDEX(Данные!$I$1:$IX$303,Данные!$A206,AH$642)),INDEX(Данные!$I$1:$IX$303,Данные!$A206,AH$642)-Данные!$F206+IF($F$11="Использовать поправку",AM544,0),#N/A)</f>
        <v>#N/A</v>
      </c>
      <c r="AI544" s="62" t="str">
        <f t="shared" si="863"/>
        <v/>
      </c>
      <c r="AJ544" s="63" t="e">
        <f>IF(ISNUMBER(INDEX(Данные!$I$1:$IX$303,Данные!$A206,AJ$642)),INDEX(Данные!$I$1:$IX$303,Данные!$A206,AJ$642)-Данные!$E206+IF($F$12="Использовать поправку",AL544,0),#N/A)</f>
        <v>#N/A</v>
      </c>
      <c r="AK544" s="96" t="e">
        <f>IF(ISNUMBER(INDEX(Данные!$I$1:$IX$303,Данные!$A206,AK$642)),INDEX(Данные!$I$1:$IX$303,Данные!$A206,AK$642)-Данные!$F206+IF($F$12="Использовать поправку",AM544,0),#N/A)</f>
        <v>#N/A</v>
      </c>
      <c r="AL544" s="100" t="e">
        <f>INDEX(Данные!$I$1:$IX$303,Данные!$A206,AL$642+4)-INDEX(Данные!$I$1:$IX$303,Данные!$A206,AL$643+4)</f>
        <v>#VALUE!</v>
      </c>
      <c r="AM544" s="101" t="e">
        <f>INDEX(Данные!$I$1:$IX$303,Данные!$A206,AM$642+5)-INDEX(Данные!$I$1:$IX$303,Данные!$A206,AM$643+5)</f>
        <v>#VALUE!</v>
      </c>
      <c r="AO544" s="61">
        <v>101.5</v>
      </c>
      <c r="AP544" s="62" t="str">
        <f t="shared" si="844"/>
        <v/>
      </c>
      <c r="AQ544" s="63" t="e">
        <f>IF(ISNUMBER(INDEX(Данные!$I$1:$IX$303,Данные!$A206,AQ$642)),INDEX(Данные!$I$1:$IX$303,Данные!$A206,AQ$642)-Данные!$G206-AQ$643+IF($F$3="Использовать поправку",BT544,0),#N/A)</f>
        <v>#N/A</v>
      </c>
      <c r="AR544" s="64" t="e">
        <f>IF(ISNUMBER(INDEX(Данные!$I$1:$IX$303,Данные!$A206,AR$642)),INDEX(Данные!$I$1:$IX$303,Данные!$A206,AR$642)-Данные!$H206-AR$643+IF($F$3="Использовать поправку",BU544,0),#N/A)</f>
        <v>#N/A</v>
      </c>
      <c r="AS544" s="62" t="str">
        <f t="shared" si="845"/>
        <v/>
      </c>
      <c r="AT544" s="63" t="e">
        <f>IF(ISNUMBER(INDEX(Данные!$I$1:$IX$303,Данные!$A206,AT$642)),INDEX(Данные!$I$1:$IX$303,Данные!$A206,AT$642)-Данные!$G206-AT$643+IF($F$4="Использовать поправку",BT544,0),#N/A)</f>
        <v>#N/A</v>
      </c>
      <c r="AU544" s="64" t="e">
        <f>IF(ISNUMBER(INDEX(Данные!$I$1:$IX$303,Данные!$A206,AU$642)),INDEX(Данные!$I$1:$IX$303,Данные!$A206,AU$642)-Данные!$H206-AU$643+IF($F$4="Использовать поправку",BU544,0),#N/A)</f>
        <v>#N/A</v>
      </c>
      <c r="AV544" s="62" t="str">
        <f t="shared" si="846"/>
        <v/>
      </c>
      <c r="AW544" s="63" t="e">
        <f>IF(ISNUMBER(INDEX(Данные!$I$1:$IX$303,Данные!$A206,AW$642)),INDEX(Данные!$I$1:$IX$303,Данные!$A206,AW$642)-Данные!$G206-AW$643+IF($F$5="Использовать поправку",BT544,0),#N/A)</f>
        <v>#N/A</v>
      </c>
      <c r="AX544" s="64" t="e">
        <f>IF(ISNUMBER(INDEX(Данные!$I$1:$IX$303,Данные!$A206,AX$642)),INDEX(Данные!$I$1:$IX$303,Данные!$A206,AX$642)-Данные!$H206-AX$643+IF($F$5="Использовать поправку",BU544,0),#N/A)</f>
        <v>#N/A</v>
      </c>
      <c r="AY544" s="62" t="str">
        <f t="shared" si="847"/>
        <v/>
      </c>
      <c r="AZ544" s="63" t="e">
        <f>IF(ISNUMBER(INDEX(Данные!$I$1:$IX$303,Данные!$A206,AZ$642)),INDEX(Данные!$I$1:$IX$303,Данные!$A206,AZ$642)-Данные!$G206-AZ$643+IF($F$6="Использовать поправку",BT544,0),#N/A)</f>
        <v>#N/A</v>
      </c>
      <c r="BA544" s="64" t="e">
        <f>IF(ISNUMBER(INDEX(Данные!$I$1:$IX$303,Данные!$A206,BA$642)),INDEX(Данные!$I$1:$IX$303,Данные!$A206,BA$642)-Данные!$H206-BA$643+IF($F$6="Использовать поправку",BU544,0),#N/A)</f>
        <v>#N/A</v>
      </c>
      <c r="BB544" s="62" t="str">
        <f t="shared" si="848"/>
        <v/>
      </c>
      <c r="BC544" s="63" t="e">
        <f>IF(ISNUMBER(INDEX(Данные!$I$1:$IX$303,Данные!$A206,BC$642)),INDEX(Данные!$I$1:$IX$303,Данные!$A206,BC$642)-Данные!$G206-BC$643+IF($F$7="Использовать поправку",BT544,0),#N/A)</f>
        <v>#N/A</v>
      </c>
      <c r="BD544" s="64" t="e">
        <f>IF(ISNUMBER(INDEX(Данные!$I$1:$IX$303,Данные!$A206,BD$642)),INDEX(Данные!$I$1:$IX$303,Данные!$A206,BD$642)-Данные!$H206-BD$643+IF($F$7="Использовать поправку",BU544,0),#N/A)</f>
        <v>#N/A</v>
      </c>
      <c r="BE544" s="62" t="str">
        <f t="shared" si="849"/>
        <v/>
      </c>
      <c r="BF544" s="63" t="e">
        <f>IF(ISNUMBER(INDEX(Данные!$I$1:$IX$303,Данные!$A206,BF$642)),INDEX(Данные!$I$1:$IX$303,Данные!$A206,BF$642)-Данные!$G206-BF$643+IF($F$8="Использовать поправку",BT544,0),#N/A)</f>
        <v>#N/A</v>
      </c>
      <c r="BG544" s="64" t="e">
        <f>IF(ISNUMBER(INDEX(Данные!$I$1:$IX$303,Данные!$A206,BG$642)),INDEX(Данные!$I$1:$IX$303,Данные!$A206,BG$642)-Данные!$H206-BG$643+IF($F$8="Использовать поправку",BU544,0),#N/A)</f>
        <v>#N/A</v>
      </c>
      <c r="BH544" s="62" t="str">
        <f t="shared" si="850"/>
        <v/>
      </c>
      <c r="BI544" s="63" t="e">
        <f>IF(ISNUMBER(INDEX(Данные!$I$1:$IX$303,Данные!$A206,BI$642)),INDEX(Данные!$I$1:$IX$303,Данные!$A206,BI$642)-Данные!$G206-BI$643+IF($F$9="Использовать поправку",BT544,0),#N/A)</f>
        <v>#N/A</v>
      </c>
      <c r="BJ544" s="64" t="e">
        <f>IF(ISNUMBER(INDEX(Данные!$I$1:$IX$303,Данные!$A206,BJ$642)),INDEX(Данные!$I$1:$IX$303,Данные!$A206,BJ$642)-Данные!$H206-BJ$643+IF($F$9="Использовать поправку",BU544,0),#N/A)</f>
        <v>#N/A</v>
      </c>
      <c r="BK544" s="62" t="str">
        <f t="shared" si="851"/>
        <v/>
      </c>
      <c r="BL544" s="63" t="e">
        <f>IF(ISNUMBER(INDEX(Данные!$I$1:$IX$303,Данные!$A206,BL$642)),INDEX(Данные!$I$1:$IX$303,Данные!$A206,BL$642)-Данные!$G206-BL$643+IF($F$10="Использовать поправку",BT544,0),#N/A)</f>
        <v>#N/A</v>
      </c>
      <c r="BM544" s="64" t="e">
        <f>IF(ISNUMBER(INDEX(Данные!$I$1:$IX$303,Данные!$A206,BM$642)),INDEX(Данные!$I$1:$IX$303,Данные!$A206,BM$642)-Данные!$H206-BM$643+IF($F$10="Использовать поправку",BU544,0),#N/A)</f>
        <v>#N/A</v>
      </c>
      <c r="BN544" s="62" t="str">
        <f t="shared" si="852"/>
        <v/>
      </c>
      <c r="BO544" s="63" t="e">
        <f>IF(ISNUMBER(INDEX(Данные!$I$1:$IX$303,Данные!$A206,BO$642)),INDEX(Данные!$I$1:$IX$303,Данные!$A206,BO$642)-Данные!$G206-BO$643+IF($F$11="Использовать поправку",BT544,0),#N/A)</f>
        <v>#N/A</v>
      </c>
      <c r="BP544" s="64" t="e">
        <f>IF(ISNUMBER(INDEX(Данные!$I$1:$IX$303,Данные!$A206,BP$642)),INDEX(Данные!$I$1:$IX$303,Данные!$A206,BP$642)-Данные!$H206-BP$643+IF($F$11="Использовать поправку",BU544,0),#N/A)</f>
        <v>#N/A</v>
      </c>
      <c r="BQ544" s="62" t="str">
        <f t="shared" si="853"/>
        <v/>
      </c>
      <c r="BR544" s="63" t="e">
        <f>IF(ISNUMBER(INDEX(Данные!$I$1:$IX$303,Данные!$A206,BR$642)),INDEX(Данные!$I$1:$IX$303,Данные!$A206,BR$642)-Данные!$G206-BR$643+IF($F$12="Использовать поправку",BT544,0),#N/A)</f>
        <v>#N/A</v>
      </c>
      <c r="BS544" s="64" t="e">
        <f>IF(ISNUMBER(INDEX(Данные!$I$1:$IX$303,Данные!$A206,BS$642)),INDEX(Данные!$I$1:$IX$303,Данные!$A206,BS$642)-Данные!$H206-BS$643+IF($F$12="Использовать поправку",BU544,0),#N/A)</f>
        <v>#N/A</v>
      </c>
      <c r="BT544" s="100" t="e">
        <f>INDEX(Данные!$I$1:$IX$303,Данные!$A206,BT$642+8)-INDEX(Данные!$I$1:$IX$303,Данные!$A206,BT$643+8)</f>
        <v>#VALUE!</v>
      </c>
      <c r="BU544" s="101" t="e">
        <f>INDEX(Данные!$I$1:$IX$303,Данные!$A206,BU$642+9)-INDEX(Данные!$I$1:$IX$303,Данные!$A206,BU$643+9)</f>
        <v>#VALUE!</v>
      </c>
    </row>
    <row r="545" spans="7:73" s="88" customFormat="1" x14ac:dyDescent="0.25">
      <c r="G545" s="61">
        <v>102</v>
      </c>
      <c r="H545" s="62" t="str">
        <f t="shared" si="854"/>
        <v/>
      </c>
      <c r="I545" s="63" t="e">
        <f>IF(ISNUMBER(INDEX(Данные!$I$1:$IX$303,Данные!$A207,I$642)),INDEX(Данные!$I$1:$IX$303,Данные!$A207,I$642)-Данные!$E207+IF($F$3="Использовать поправку",AL545,0),#N/A)</f>
        <v>#N/A</v>
      </c>
      <c r="J545" s="64" t="e">
        <f>IF(ISNUMBER(INDEX(Данные!$I$1:$IX$303,Данные!$A207,J$642)),INDEX(Данные!$I$1:$IX$303,Данные!$A207,J$642)-Данные!$F207+IF($F$3="Использовать поправку",AM545,0),#N/A)</f>
        <v>#N/A</v>
      </c>
      <c r="K545" s="62" t="str">
        <f t="shared" si="855"/>
        <v/>
      </c>
      <c r="L545" s="63" t="e">
        <f>IF(ISNUMBER(INDEX(Данные!$I$1:$IX$303,Данные!$A207,L$642)),INDEX(Данные!$I$1:$IX$303,Данные!$A207,L$642)-Данные!$E207+IF($F$4="Использовать поправку",AL545,0),#N/A)</f>
        <v>#N/A</v>
      </c>
      <c r="M545" s="64" t="e">
        <f>IF(ISNUMBER(INDEX(Данные!$I$1:$IX$303,Данные!$A207,M$642)),INDEX(Данные!$I$1:$IX$303,Данные!$A207,M$642)-Данные!$F207+IF($F$4="Использовать поправку",AM545,0),#N/A)</f>
        <v>#N/A</v>
      </c>
      <c r="N545" s="62" t="str">
        <f t="shared" si="856"/>
        <v/>
      </c>
      <c r="O545" s="63" t="e">
        <f>IF(ISNUMBER(INDEX(Данные!$I$1:$IX$303,Данные!$A207,O$642)),INDEX(Данные!$I$1:$IX$303,Данные!$A207,O$642)-Данные!$E207+IF($F$5="Использовать поправку",AL545,0),#N/A)</f>
        <v>#N/A</v>
      </c>
      <c r="P545" s="64" t="e">
        <f>IF(ISNUMBER(INDEX(Данные!$I$1:$IX$303,Данные!$A207,P$642)),INDEX(Данные!$I$1:$IX$303,Данные!$A207,P$642)-Данные!$F207+IF($F$5="Использовать поправку",AM545,0),#N/A)</f>
        <v>#N/A</v>
      </c>
      <c r="Q545" s="62" t="str">
        <f t="shared" si="857"/>
        <v/>
      </c>
      <c r="R545" s="63" t="e">
        <f>IF(ISNUMBER(INDEX(Данные!$I$1:$IX$303,Данные!$A207,R$642)),INDEX(Данные!$I$1:$IX$303,Данные!$A207,R$642)-Данные!$E207+IF($F$6="Использовать поправку",AL545,0),#N/A)</f>
        <v>#N/A</v>
      </c>
      <c r="S545" s="64" t="e">
        <f>IF(ISNUMBER(INDEX(Данные!$I$1:$IX$303,Данные!$A207,S$642)),INDEX(Данные!$I$1:$IX$303,Данные!$A207,S$642)-Данные!$F207+IF($F$6="Использовать поправку",AM545,0),#N/A)</f>
        <v>#N/A</v>
      </c>
      <c r="T545" s="62" t="str">
        <f t="shared" si="858"/>
        <v/>
      </c>
      <c r="U545" s="63" t="e">
        <f>IF(ISNUMBER(INDEX(Данные!$I$1:$IX$303,Данные!$A207,U$642)),INDEX(Данные!$I$1:$IX$303,Данные!$A207,U$642)-Данные!$E207+IF($F$7="Использовать поправку",AL545,0),#N/A)</f>
        <v>#N/A</v>
      </c>
      <c r="V545" s="64" t="e">
        <f>IF(ISNUMBER(INDEX(Данные!$I$1:$IX$303,Данные!$A207,V$642)),INDEX(Данные!$I$1:$IX$303,Данные!$A207,V$642)-Данные!$F207+IF($F$7="Использовать поправку",AM545,0),#N/A)</f>
        <v>#N/A</v>
      </c>
      <c r="W545" s="62" t="str">
        <f t="shared" si="859"/>
        <v/>
      </c>
      <c r="X545" s="63" t="e">
        <f>IF(ISNUMBER(INDEX(Данные!$I$1:$IX$303,Данные!$A207,X$642)),INDEX(Данные!$I$1:$IX$303,Данные!$A207,X$642)-Данные!$E207+IF($F$8="Использовать поправку",AL545,0),#N/A)</f>
        <v>#N/A</v>
      </c>
      <c r="Y545" s="64" t="e">
        <f>IF(ISNUMBER(INDEX(Данные!$I$1:$IX$303,Данные!$A207,Y$642)),INDEX(Данные!$I$1:$IX$303,Данные!$A207,Y$642)-Данные!$F207+IF($F$8="Использовать поправку",AM545,0),#N/A)</f>
        <v>#N/A</v>
      </c>
      <c r="Z545" s="62" t="str">
        <f t="shared" si="860"/>
        <v/>
      </c>
      <c r="AA545" s="63" t="e">
        <f>IF(ISNUMBER(INDEX(Данные!$I$1:$IX$303,Данные!$A207,AA$642)),INDEX(Данные!$I$1:$IX$303,Данные!$A207,AA$642)-Данные!$E207+IF($F$9="Использовать поправку",AL545,0),#N/A)</f>
        <v>#N/A</v>
      </c>
      <c r="AB545" s="64" t="e">
        <f>IF(ISNUMBER(INDEX(Данные!$I$1:$IX$303,Данные!$A207,AB$642)),INDEX(Данные!$I$1:$IX$303,Данные!$A207,AB$642)-Данные!$F207+IF($F$9="Использовать поправку",AM545,0),#N/A)</f>
        <v>#N/A</v>
      </c>
      <c r="AC545" s="62" t="str">
        <f t="shared" si="861"/>
        <v/>
      </c>
      <c r="AD545" s="63" t="e">
        <f>IF(ISNUMBER(INDEX(Данные!$I$1:$IX$303,Данные!$A207,AD$642)),INDEX(Данные!$I$1:$IX$303,Данные!$A207,AD$642)-Данные!$E207+IF($F$10="Использовать поправку",AL545,0),#N/A)</f>
        <v>#N/A</v>
      </c>
      <c r="AE545" s="64" t="e">
        <f>IF(ISNUMBER(INDEX(Данные!$I$1:$IX$303,Данные!$A207,AE$642)),INDEX(Данные!$I$1:$IX$303,Данные!$A207,AE$642)-Данные!$F207+IF($F$10="Использовать поправку",AM545,0),#N/A)</f>
        <v>#N/A</v>
      </c>
      <c r="AF545" s="62" t="str">
        <f t="shared" si="862"/>
        <v/>
      </c>
      <c r="AG545" s="63" t="e">
        <f>IF(ISNUMBER(INDEX(Данные!$I$1:$IX$303,Данные!$A207,AG$642)),INDEX(Данные!$I$1:$IX$303,Данные!$A207,AG$642)-Данные!$E207+IF($F$11="Использовать поправку",AL545,0),#N/A)</f>
        <v>#N/A</v>
      </c>
      <c r="AH545" s="64" t="e">
        <f>IF(ISNUMBER(INDEX(Данные!$I$1:$IX$303,Данные!$A207,AH$642)),INDEX(Данные!$I$1:$IX$303,Данные!$A207,AH$642)-Данные!$F207+IF($F$11="Использовать поправку",AM545,0),#N/A)</f>
        <v>#N/A</v>
      </c>
      <c r="AI545" s="62" t="str">
        <f t="shared" si="863"/>
        <v/>
      </c>
      <c r="AJ545" s="63" t="e">
        <f>IF(ISNUMBER(INDEX(Данные!$I$1:$IX$303,Данные!$A207,AJ$642)),INDEX(Данные!$I$1:$IX$303,Данные!$A207,AJ$642)-Данные!$E207+IF($F$12="Использовать поправку",AL545,0),#N/A)</f>
        <v>#N/A</v>
      </c>
      <c r="AK545" s="96" t="e">
        <f>IF(ISNUMBER(INDEX(Данные!$I$1:$IX$303,Данные!$A207,AK$642)),INDEX(Данные!$I$1:$IX$303,Данные!$A207,AK$642)-Данные!$F207+IF($F$12="Использовать поправку",AM545,0),#N/A)</f>
        <v>#N/A</v>
      </c>
      <c r="AL545" s="100" t="e">
        <f>INDEX(Данные!$I$1:$IX$303,Данные!$A207,AL$642+4)-INDEX(Данные!$I$1:$IX$303,Данные!$A207,AL$643+4)</f>
        <v>#VALUE!</v>
      </c>
      <c r="AM545" s="101" t="e">
        <f>INDEX(Данные!$I$1:$IX$303,Данные!$A207,AM$642+5)-INDEX(Данные!$I$1:$IX$303,Данные!$A207,AM$643+5)</f>
        <v>#VALUE!</v>
      </c>
      <c r="AO545" s="61">
        <v>102</v>
      </c>
      <c r="AP545" s="62" t="str">
        <f t="shared" si="844"/>
        <v/>
      </c>
      <c r="AQ545" s="63" t="e">
        <f>IF(ISNUMBER(INDEX(Данные!$I$1:$IX$303,Данные!$A207,AQ$642)),INDEX(Данные!$I$1:$IX$303,Данные!$A207,AQ$642)-Данные!$G207-AQ$643+IF($F$3="Использовать поправку",BT545,0),#N/A)</f>
        <v>#N/A</v>
      </c>
      <c r="AR545" s="64" t="e">
        <f>IF(ISNUMBER(INDEX(Данные!$I$1:$IX$303,Данные!$A207,AR$642)),INDEX(Данные!$I$1:$IX$303,Данные!$A207,AR$642)-Данные!$H207-AR$643+IF($F$3="Использовать поправку",BU545,0),#N/A)</f>
        <v>#N/A</v>
      </c>
      <c r="AS545" s="62" t="str">
        <f t="shared" si="845"/>
        <v/>
      </c>
      <c r="AT545" s="63" t="e">
        <f>IF(ISNUMBER(INDEX(Данные!$I$1:$IX$303,Данные!$A207,AT$642)),INDEX(Данные!$I$1:$IX$303,Данные!$A207,AT$642)-Данные!$G207-AT$643+IF($F$4="Использовать поправку",BT545,0),#N/A)</f>
        <v>#N/A</v>
      </c>
      <c r="AU545" s="64" t="e">
        <f>IF(ISNUMBER(INDEX(Данные!$I$1:$IX$303,Данные!$A207,AU$642)),INDEX(Данные!$I$1:$IX$303,Данные!$A207,AU$642)-Данные!$H207-AU$643+IF($F$4="Использовать поправку",BU545,0),#N/A)</f>
        <v>#N/A</v>
      </c>
      <c r="AV545" s="62" t="str">
        <f t="shared" si="846"/>
        <v/>
      </c>
      <c r="AW545" s="63" t="e">
        <f>IF(ISNUMBER(INDEX(Данные!$I$1:$IX$303,Данные!$A207,AW$642)),INDEX(Данные!$I$1:$IX$303,Данные!$A207,AW$642)-Данные!$G207-AW$643+IF($F$5="Использовать поправку",BT545,0),#N/A)</f>
        <v>#N/A</v>
      </c>
      <c r="AX545" s="64" t="e">
        <f>IF(ISNUMBER(INDEX(Данные!$I$1:$IX$303,Данные!$A207,AX$642)),INDEX(Данные!$I$1:$IX$303,Данные!$A207,AX$642)-Данные!$H207-AX$643+IF($F$5="Использовать поправку",BU545,0),#N/A)</f>
        <v>#N/A</v>
      </c>
      <c r="AY545" s="62" t="str">
        <f t="shared" si="847"/>
        <v/>
      </c>
      <c r="AZ545" s="63" t="e">
        <f>IF(ISNUMBER(INDEX(Данные!$I$1:$IX$303,Данные!$A207,AZ$642)),INDEX(Данные!$I$1:$IX$303,Данные!$A207,AZ$642)-Данные!$G207-AZ$643+IF($F$6="Использовать поправку",BT545,0),#N/A)</f>
        <v>#N/A</v>
      </c>
      <c r="BA545" s="64" t="e">
        <f>IF(ISNUMBER(INDEX(Данные!$I$1:$IX$303,Данные!$A207,BA$642)),INDEX(Данные!$I$1:$IX$303,Данные!$A207,BA$642)-Данные!$H207-BA$643+IF($F$6="Использовать поправку",BU545,0),#N/A)</f>
        <v>#N/A</v>
      </c>
      <c r="BB545" s="62" t="str">
        <f t="shared" si="848"/>
        <v/>
      </c>
      <c r="BC545" s="63" t="e">
        <f>IF(ISNUMBER(INDEX(Данные!$I$1:$IX$303,Данные!$A207,BC$642)),INDEX(Данные!$I$1:$IX$303,Данные!$A207,BC$642)-Данные!$G207-BC$643+IF($F$7="Использовать поправку",BT545,0),#N/A)</f>
        <v>#N/A</v>
      </c>
      <c r="BD545" s="64" t="e">
        <f>IF(ISNUMBER(INDEX(Данные!$I$1:$IX$303,Данные!$A207,BD$642)),INDEX(Данные!$I$1:$IX$303,Данные!$A207,BD$642)-Данные!$H207-BD$643+IF($F$7="Использовать поправку",BU545,0),#N/A)</f>
        <v>#N/A</v>
      </c>
      <c r="BE545" s="62" t="str">
        <f t="shared" si="849"/>
        <v/>
      </c>
      <c r="BF545" s="63" t="e">
        <f>IF(ISNUMBER(INDEX(Данные!$I$1:$IX$303,Данные!$A207,BF$642)),INDEX(Данные!$I$1:$IX$303,Данные!$A207,BF$642)-Данные!$G207-BF$643+IF($F$8="Использовать поправку",BT545,0),#N/A)</f>
        <v>#N/A</v>
      </c>
      <c r="BG545" s="64" t="e">
        <f>IF(ISNUMBER(INDEX(Данные!$I$1:$IX$303,Данные!$A207,BG$642)),INDEX(Данные!$I$1:$IX$303,Данные!$A207,BG$642)-Данные!$H207-BG$643+IF($F$8="Использовать поправку",BU545,0),#N/A)</f>
        <v>#N/A</v>
      </c>
      <c r="BH545" s="62" t="str">
        <f t="shared" si="850"/>
        <v/>
      </c>
      <c r="BI545" s="63" t="e">
        <f>IF(ISNUMBER(INDEX(Данные!$I$1:$IX$303,Данные!$A207,BI$642)),INDEX(Данные!$I$1:$IX$303,Данные!$A207,BI$642)-Данные!$G207-BI$643+IF($F$9="Использовать поправку",BT545,0),#N/A)</f>
        <v>#N/A</v>
      </c>
      <c r="BJ545" s="64" t="e">
        <f>IF(ISNUMBER(INDEX(Данные!$I$1:$IX$303,Данные!$A207,BJ$642)),INDEX(Данные!$I$1:$IX$303,Данные!$A207,BJ$642)-Данные!$H207-BJ$643+IF($F$9="Использовать поправку",BU545,0),#N/A)</f>
        <v>#N/A</v>
      </c>
      <c r="BK545" s="62" t="str">
        <f t="shared" si="851"/>
        <v/>
      </c>
      <c r="BL545" s="63" t="e">
        <f>IF(ISNUMBER(INDEX(Данные!$I$1:$IX$303,Данные!$A207,BL$642)),INDEX(Данные!$I$1:$IX$303,Данные!$A207,BL$642)-Данные!$G207-BL$643+IF($F$10="Использовать поправку",BT545,0),#N/A)</f>
        <v>#N/A</v>
      </c>
      <c r="BM545" s="64" t="e">
        <f>IF(ISNUMBER(INDEX(Данные!$I$1:$IX$303,Данные!$A207,BM$642)),INDEX(Данные!$I$1:$IX$303,Данные!$A207,BM$642)-Данные!$H207-BM$643+IF($F$10="Использовать поправку",BU545,0),#N/A)</f>
        <v>#N/A</v>
      </c>
      <c r="BN545" s="62" t="str">
        <f t="shared" si="852"/>
        <v/>
      </c>
      <c r="BO545" s="63" t="e">
        <f>IF(ISNUMBER(INDEX(Данные!$I$1:$IX$303,Данные!$A207,BO$642)),INDEX(Данные!$I$1:$IX$303,Данные!$A207,BO$642)-Данные!$G207-BO$643+IF($F$11="Использовать поправку",BT545,0),#N/A)</f>
        <v>#N/A</v>
      </c>
      <c r="BP545" s="64" t="e">
        <f>IF(ISNUMBER(INDEX(Данные!$I$1:$IX$303,Данные!$A207,BP$642)),INDEX(Данные!$I$1:$IX$303,Данные!$A207,BP$642)-Данные!$H207-BP$643+IF($F$11="Использовать поправку",BU545,0),#N/A)</f>
        <v>#N/A</v>
      </c>
      <c r="BQ545" s="62" t="str">
        <f t="shared" si="853"/>
        <v/>
      </c>
      <c r="BR545" s="63" t="e">
        <f>IF(ISNUMBER(INDEX(Данные!$I$1:$IX$303,Данные!$A207,BR$642)),INDEX(Данные!$I$1:$IX$303,Данные!$A207,BR$642)-Данные!$G207-BR$643+IF($F$12="Использовать поправку",BT545,0),#N/A)</f>
        <v>#N/A</v>
      </c>
      <c r="BS545" s="64" t="e">
        <f>IF(ISNUMBER(INDEX(Данные!$I$1:$IX$303,Данные!$A207,BS$642)),INDEX(Данные!$I$1:$IX$303,Данные!$A207,BS$642)-Данные!$H207-BS$643+IF($F$12="Использовать поправку",BU545,0),#N/A)</f>
        <v>#N/A</v>
      </c>
      <c r="BT545" s="100" t="e">
        <f>INDEX(Данные!$I$1:$IX$303,Данные!$A207,BT$642+8)-INDEX(Данные!$I$1:$IX$303,Данные!$A207,BT$643+8)</f>
        <v>#VALUE!</v>
      </c>
      <c r="BU545" s="101" t="e">
        <f>INDEX(Данные!$I$1:$IX$303,Данные!$A207,BU$642+9)-INDEX(Данные!$I$1:$IX$303,Данные!$A207,BU$643+9)</f>
        <v>#VALUE!</v>
      </c>
    </row>
    <row r="546" spans="7:73" s="88" customFormat="1" x14ac:dyDescent="0.25">
      <c r="G546" s="61">
        <v>102.5</v>
      </c>
      <c r="H546" s="62" t="str">
        <f t="shared" si="854"/>
        <v/>
      </c>
      <c r="I546" s="63" t="e">
        <f>IF(ISNUMBER(INDEX(Данные!$I$1:$IX$303,Данные!$A208,I$642)),INDEX(Данные!$I$1:$IX$303,Данные!$A208,I$642)-Данные!$E208+IF($F$3="Использовать поправку",AL546,0),#N/A)</f>
        <v>#N/A</v>
      </c>
      <c r="J546" s="64" t="e">
        <f>IF(ISNUMBER(INDEX(Данные!$I$1:$IX$303,Данные!$A208,J$642)),INDEX(Данные!$I$1:$IX$303,Данные!$A208,J$642)-Данные!$F208+IF($F$3="Использовать поправку",AM546,0),#N/A)</f>
        <v>#N/A</v>
      </c>
      <c r="K546" s="62" t="str">
        <f t="shared" si="855"/>
        <v/>
      </c>
      <c r="L546" s="63" t="e">
        <f>IF(ISNUMBER(INDEX(Данные!$I$1:$IX$303,Данные!$A208,L$642)),INDEX(Данные!$I$1:$IX$303,Данные!$A208,L$642)-Данные!$E208+IF($F$4="Использовать поправку",AL546,0),#N/A)</f>
        <v>#N/A</v>
      </c>
      <c r="M546" s="64" t="e">
        <f>IF(ISNUMBER(INDEX(Данные!$I$1:$IX$303,Данные!$A208,M$642)),INDEX(Данные!$I$1:$IX$303,Данные!$A208,M$642)-Данные!$F208+IF($F$4="Использовать поправку",AM546,0),#N/A)</f>
        <v>#N/A</v>
      </c>
      <c r="N546" s="62" t="str">
        <f t="shared" si="856"/>
        <v/>
      </c>
      <c r="O546" s="63" t="e">
        <f>IF(ISNUMBER(INDEX(Данные!$I$1:$IX$303,Данные!$A208,O$642)),INDEX(Данные!$I$1:$IX$303,Данные!$A208,O$642)-Данные!$E208+IF($F$5="Использовать поправку",AL546,0),#N/A)</f>
        <v>#N/A</v>
      </c>
      <c r="P546" s="64" t="e">
        <f>IF(ISNUMBER(INDEX(Данные!$I$1:$IX$303,Данные!$A208,P$642)),INDEX(Данные!$I$1:$IX$303,Данные!$A208,P$642)-Данные!$F208+IF($F$5="Использовать поправку",AM546,0),#N/A)</f>
        <v>#N/A</v>
      </c>
      <c r="Q546" s="62" t="str">
        <f t="shared" si="857"/>
        <v/>
      </c>
      <c r="R546" s="63" t="e">
        <f>IF(ISNUMBER(INDEX(Данные!$I$1:$IX$303,Данные!$A208,R$642)),INDEX(Данные!$I$1:$IX$303,Данные!$A208,R$642)-Данные!$E208+IF($F$6="Использовать поправку",AL546,0),#N/A)</f>
        <v>#N/A</v>
      </c>
      <c r="S546" s="64" t="e">
        <f>IF(ISNUMBER(INDEX(Данные!$I$1:$IX$303,Данные!$A208,S$642)),INDEX(Данные!$I$1:$IX$303,Данные!$A208,S$642)-Данные!$F208+IF($F$6="Использовать поправку",AM546,0),#N/A)</f>
        <v>#N/A</v>
      </c>
      <c r="T546" s="62" t="str">
        <f t="shared" si="858"/>
        <v/>
      </c>
      <c r="U546" s="63" t="e">
        <f>IF(ISNUMBER(INDEX(Данные!$I$1:$IX$303,Данные!$A208,U$642)),INDEX(Данные!$I$1:$IX$303,Данные!$A208,U$642)-Данные!$E208+IF($F$7="Использовать поправку",AL546,0),#N/A)</f>
        <v>#N/A</v>
      </c>
      <c r="V546" s="64" t="e">
        <f>IF(ISNUMBER(INDEX(Данные!$I$1:$IX$303,Данные!$A208,V$642)),INDEX(Данные!$I$1:$IX$303,Данные!$A208,V$642)-Данные!$F208+IF($F$7="Использовать поправку",AM546,0),#N/A)</f>
        <v>#N/A</v>
      </c>
      <c r="W546" s="62" t="str">
        <f t="shared" si="859"/>
        <v/>
      </c>
      <c r="X546" s="63" t="e">
        <f>IF(ISNUMBER(INDEX(Данные!$I$1:$IX$303,Данные!$A208,X$642)),INDEX(Данные!$I$1:$IX$303,Данные!$A208,X$642)-Данные!$E208+IF($F$8="Использовать поправку",AL546,0),#N/A)</f>
        <v>#N/A</v>
      </c>
      <c r="Y546" s="64" t="e">
        <f>IF(ISNUMBER(INDEX(Данные!$I$1:$IX$303,Данные!$A208,Y$642)),INDEX(Данные!$I$1:$IX$303,Данные!$A208,Y$642)-Данные!$F208+IF($F$8="Использовать поправку",AM546,0),#N/A)</f>
        <v>#N/A</v>
      </c>
      <c r="Z546" s="62" t="str">
        <f t="shared" si="860"/>
        <v/>
      </c>
      <c r="AA546" s="63" t="e">
        <f>IF(ISNUMBER(INDEX(Данные!$I$1:$IX$303,Данные!$A208,AA$642)),INDEX(Данные!$I$1:$IX$303,Данные!$A208,AA$642)-Данные!$E208+IF($F$9="Использовать поправку",AL546,0),#N/A)</f>
        <v>#N/A</v>
      </c>
      <c r="AB546" s="64" t="e">
        <f>IF(ISNUMBER(INDEX(Данные!$I$1:$IX$303,Данные!$A208,AB$642)),INDEX(Данные!$I$1:$IX$303,Данные!$A208,AB$642)-Данные!$F208+IF($F$9="Использовать поправку",AM546,0),#N/A)</f>
        <v>#N/A</v>
      </c>
      <c r="AC546" s="62" t="str">
        <f t="shared" si="861"/>
        <v/>
      </c>
      <c r="AD546" s="63" t="e">
        <f>IF(ISNUMBER(INDEX(Данные!$I$1:$IX$303,Данные!$A208,AD$642)),INDEX(Данные!$I$1:$IX$303,Данные!$A208,AD$642)-Данные!$E208+IF($F$10="Использовать поправку",AL546,0),#N/A)</f>
        <v>#N/A</v>
      </c>
      <c r="AE546" s="64" t="e">
        <f>IF(ISNUMBER(INDEX(Данные!$I$1:$IX$303,Данные!$A208,AE$642)),INDEX(Данные!$I$1:$IX$303,Данные!$A208,AE$642)-Данные!$F208+IF($F$10="Использовать поправку",AM546,0),#N/A)</f>
        <v>#N/A</v>
      </c>
      <c r="AF546" s="62" t="str">
        <f t="shared" si="862"/>
        <v/>
      </c>
      <c r="AG546" s="63" t="e">
        <f>IF(ISNUMBER(INDEX(Данные!$I$1:$IX$303,Данные!$A208,AG$642)),INDEX(Данные!$I$1:$IX$303,Данные!$A208,AG$642)-Данные!$E208+IF($F$11="Использовать поправку",AL546,0),#N/A)</f>
        <v>#N/A</v>
      </c>
      <c r="AH546" s="64" t="e">
        <f>IF(ISNUMBER(INDEX(Данные!$I$1:$IX$303,Данные!$A208,AH$642)),INDEX(Данные!$I$1:$IX$303,Данные!$A208,AH$642)-Данные!$F208+IF($F$11="Использовать поправку",AM546,0),#N/A)</f>
        <v>#N/A</v>
      </c>
      <c r="AI546" s="62" t="str">
        <f t="shared" si="863"/>
        <v/>
      </c>
      <c r="AJ546" s="63" t="e">
        <f>IF(ISNUMBER(INDEX(Данные!$I$1:$IX$303,Данные!$A208,AJ$642)),INDEX(Данные!$I$1:$IX$303,Данные!$A208,AJ$642)-Данные!$E208+IF($F$12="Использовать поправку",AL546,0),#N/A)</f>
        <v>#N/A</v>
      </c>
      <c r="AK546" s="96" t="e">
        <f>IF(ISNUMBER(INDEX(Данные!$I$1:$IX$303,Данные!$A208,AK$642)),INDEX(Данные!$I$1:$IX$303,Данные!$A208,AK$642)-Данные!$F208+IF($F$12="Использовать поправку",AM546,0),#N/A)</f>
        <v>#N/A</v>
      </c>
      <c r="AL546" s="100" t="e">
        <f>INDEX(Данные!$I$1:$IX$303,Данные!$A208,AL$642+4)-INDEX(Данные!$I$1:$IX$303,Данные!$A208,AL$643+4)</f>
        <v>#VALUE!</v>
      </c>
      <c r="AM546" s="101" t="e">
        <f>INDEX(Данные!$I$1:$IX$303,Данные!$A208,AM$642+5)-INDEX(Данные!$I$1:$IX$303,Данные!$A208,AM$643+5)</f>
        <v>#VALUE!</v>
      </c>
      <c r="AO546" s="61">
        <v>102.5</v>
      </c>
      <c r="AP546" s="62" t="str">
        <f t="shared" si="844"/>
        <v/>
      </c>
      <c r="AQ546" s="63" t="e">
        <f>IF(ISNUMBER(INDEX(Данные!$I$1:$IX$303,Данные!$A208,AQ$642)),INDEX(Данные!$I$1:$IX$303,Данные!$A208,AQ$642)-Данные!$G208-AQ$643+IF($F$3="Использовать поправку",BT546,0),#N/A)</f>
        <v>#N/A</v>
      </c>
      <c r="AR546" s="64" t="e">
        <f>IF(ISNUMBER(INDEX(Данные!$I$1:$IX$303,Данные!$A208,AR$642)),INDEX(Данные!$I$1:$IX$303,Данные!$A208,AR$642)-Данные!$H208-AR$643+IF($F$3="Использовать поправку",BU546,0),#N/A)</f>
        <v>#N/A</v>
      </c>
      <c r="AS546" s="62" t="str">
        <f t="shared" si="845"/>
        <v/>
      </c>
      <c r="AT546" s="63" t="e">
        <f>IF(ISNUMBER(INDEX(Данные!$I$1:$IX$303,Данные!$A208,AT$642)),INDEX(Данные!$I$1:$IX$303,Данные!$A208,AT$642)-Данные!$G208-AT$643+IF($F$4="Использовать поправку",BT546,0),#N/A)</f>
        <v>#N/A</v>
      </c>
      <c r="AU546" s="64" t="e">
        <f>IF(ISNUMBER(INDEX(Данные!$I$1:$IX$303,Данные!$A208,AU$642)),INDEX(Данные!$I$1:$IX$303,Данные!$A208,AU$642)-Данные!$H208-AU$643+IF($F$4="Использовать поправку",BU546,0),#N/A)</f>
        <v>#N/A</v>
      </c>
      <c r="AV546" s="62" t="str">
        <f t="shared" si="846"/>
        <v/>
      </c>
      <c r="AW546" s="63" t="e">
        <f>IF(ISNUMBER(INDEX(Данные!$I$1:$IX$303,Данные!$A208,AW$642)),INDEX(Данные!$I$1:$IX$303,Данные!$A208,AW$642)-Данные!$G208-AW$643+IF($F$5="Использовать поправку",BT546,0),#N/A)</f>
        <v>#N/A</v>
      </c>
      <c r="AX546" s="64" t="e">
        <f>IF(ISNUMBER(INDEX(Данные!$I$1:$IX$303,Данные!$A208,AX$642)),INDEX(Данные!$I$1:$IX$303,Данные!$A208,AX$642)-Данные!$H208-AX$643+IF($F$5="Использовать поправку",BU546,0),#N/A)</f>
        <v>#N/A</v>
      </c>
      <c r="AY546" s="62" t="str">
        <f t="shared" si="847"/>
        <v/>
      </c>
      <c r="AZ546" s="63" t="e">
        <f>IF(ISNUMBER(INDEX(Данные!$I$1:$IX$303,Данные!$A208,AZ$642)),INDEX(Данные!$I$1:$IX$303,Данные!$A208,AZ$642)-Данные!$G208-AZ$643+IF($F$6="Использовать поправку",BT546,0),#N/A)</f>
        <v>#N/A</v>
      </c>
      <c r="BA546" s="64" t="e">
        <f>IF(ISNUMBER(INDEX(Данные!$I$1:$IX$303,Данные!$A208,BA$642)),INDEX(Данные!$I$1:$IX$303,Данные!$A208,BA$642)-Данные!$H208-BA$643+IF($F$6="Использовать поправку",BU546,0),#N/A)</f>
        <v>#N/A</v>
      </c>
      <c r="BB546" s="62" t="str">
        <f t="shared" si="848"/>
        <v/>
      </c>
      <c r="BC546" s="63" t="e">
        <f>IF(ISNUMBER(INDEX(Данные!$I$1:$IX$303,Данные!$A208,BC$642)),INDEX(Данные!$I$1:$IX$303,Данные!$A208,BC$642)-Данные!$G208-BC$643+IF($F$7="Использовать поправку",BT546,0),#N/A)</f>
        <v>#N/A</v>
      </c>
      <c r="BD546" s="64" t="e">
        <f>IF(ISNUMBER(INDEX(Данные!$I$1:$IX$303,Данные!$A208,BD$642)),INDEX(Данные!$I$1:$IX$303,Данные!$A208,BD$642)-Данные!$H208-BD$643+IF($F$7="Использовать поправку",BU546,0),#N/A)</f>
        <v>#N/A</v>
      </c>
      <c r="BE546" s="62" t="str">
        <f t="shared" si="849"/>
        <v/>
      </c>
      <c r="BF546" s="63" t="e">
        <f>IF(ISNUMBER(INDEX(Данные!$I$1:$IX$303,Данные!$A208,BF$642)),INDEX(Данные!$I$1:$IX$303,Данные!$A208,BF$642)-Данные!$G208-BF$643+IF($F$8="Использовать поправку",BT546,0),#N/A)</f>
        <v>#N/A</v>
      </c>
      <c r="BG546" s="64" t="e">
        <f>IF(ISNUMBER(INDEX(Данные!$I$1:$IX$303,Данные!$A208,BG$642)),INDEX(Данные!$I$1:$IX$303,Данные!$A208,BG$642)-Данные!$H208-BG$643+IF($F$8="Использовать поправку",BU546,0),#N/A)</f>
        <v>#N/A</v>
      </c>
      <c r="BH546" s="62" t="str">
        <f t="shared" si="850"/>
        <v/>
      </c>
      <c r="BI546" s="63" t="e">
        <f>IF(ISNUMBER(INDEX(Данные!$I$1:$IX$303,Данные!$A208,BI$642)),INDEX(Данные!$I$1:$IX$303,Данные!$A208,BI$642)-Данные!$G208-BI$643+IF($F$9="Использовать поправку",BT546,0),#N/A)</f>
        <v>#N/A</v>
      </c>
      <c r="BJ546" s="64" t="e">
        <f>IF(ISNUMBER(INDEX(Данные!$I$1:$IX$303,Данные!$A208,BJ$642)),INDEX(Данные!$I$1:$IX$303,Данные!$A208,BJ$642)-Данные!$H208-BJ$643+IF($F$9="Использовать поправку",BU546,0),#N/A)</f>
        <v>#N/A</v>
      </c>
      <c r="BK546" s="62" t="str">
        <f t="shared" si="851"/>
        <v/>
      </c>
      <c r="BL546" s="63" t="e">
        <f>IF(ISNUMBER(INDEX(Данные!$I$1:$IX$303,Данные!$A208,BL$642)),INDEX(Данные!$I$1:$IX$303,Данные!$A208,BL$642)-Данные!$G208-BL$643+IF($F$10="Использовать поправку",BT546,0),#N/A)</f>
        <v>#N/A</v>
      </c>
      <c r="BM546" s="64" t="e">
        <f>IF(ISNUMBER(INDEX(Данные!$I$1:$IX$303,Данные!$A208,BM$642)),INDEX(Данные!$I$1:$IX$303,Данные!$A208,BM$642)-Данные!$H208-BM$643+IF($F$10="Использовать поправку",BU546,0),#N/A)</f>
        <v>#N/A</v>
      </c>
      <c r="BN546" s="62" t="str">
        <f t="shared" si="852"/>
        <v/>
      </c>
      <c r="BO546" s="63" t="e">
        <f>IF(ISNUMBER(INDEX(Данные!$I$1:$IX$303,Данные!$A208,BO$642)),INDEX(Данные!$I$1:$IX$303,Данные!$A208,BO$642)-Данные!$G208-BO$643+IF($F$11="Использовать поправку",BT546,0),#N/A)</f>
        <v>#N/A</v>
      </c>
      <c r="BP546" s="64" t="e">
        <f>IF(ISNUMBER(INDEX(Данные!$I$1:$IX$303,Данные!$A208,BP$642)),INDEX(Данные!$I$1:$IX$303,Данные!$A208,BP$642)-Данные!$H208-BP$643+IF($F$11="Использовать поправку",BU546,0),#N/A)</f>
        <v>#N/A</v>
      </c>
      <c r="BQ546" s="62" t="str">
        <f t="shared" si="853"/>
        <v/>
      </c>
      <c r="BR546" s="63" t="e">
        <f>IF(ISNUMBER(INDEX(Данные!$I$1:$IX$303,Данные!$A208,BR$642)),INDEX(Данные!$I$1:$IX$303,Данные!$A208,BR$642)-Данные!$G208-BR$643+IF($F$12="Использовать поправку",BT546,0),#N/A)</f>
        <v>#N/A</v>
      </c>
      <c r="BS546" s="64" t="e">
        <f>IF(ISNUMBER(INDEX(Данные!$I$1:$IX$303,Данные!$A208,BS$642)),INDEX(Данные!$I$1:$IX$303,Данные!$A208,BS$642)-Данные!$H208-BS$643+IF($F$12="Использовать поправку",BU546,0),#N/A)</f>
        <v>#N/A</v>
      </c>
      <c r="BT546" s="100" t="e">
        <f>INDEX(Данные!$I$1:$IX$303,Данные!$A208,BT$642+8)-INDEX(Данные!$I$1:$IX$303,Данные!$A208,BT$643+8)</f>
        <v>#VALUE!</v>
      </c>
      <c r="BU546" s="101" t="e">
        <f>INDEX(Данные!$I$1:$IX$303,Данные!$A208,BU$642+9)-INDEX(Данные!$I$1:$IX$303,Данные!$A208,BU$643+9)</f>
        <v>#VALUE!</v>
      </c>
    </row>
    <row r="547" spans="7:73" s="88" customFormat="1" x14ac:dyDescent="0.25">
      <c r="G547" s="61">
        <v>103</v>
      </c>
      <c r="H547" s="62" t="str">
        <f t="shared" si="854"/>
        <v/>
      </c>
      <c r="I547" s="63" t="e">
        <f>IF(ISNUMBER(INDEX(Данные!$I$1:$IX$303,Данные!$A209,I$642)),INDEX(Данные!$I$1:$IX$303,Данные!$A209,I$642)-Данные!$E209+IF($F$3="Использовать поправку",AL547,0),#N/A)</f>
        <v>#N/A</v>
      </c>
      <c r="J547" s="64" t="e">
        <f>IF(ISNUMBER(INDEX(Данные!$I$1:$IX$303,Данные!$A209,J$642)),INDEX(Данные!$I$1:$IX$303,Данные!$A209,J$642)-Данные!$F209+IF($F$3="Использовать поправку",AM547,0),#N/A)</f>
        <v>#N/A</v>
      </c>
      <c r="K547" s="62" t="str">
        <f t="shared" si="855"/>
        <v/>
      </c>
      <c r="L547" s="63" t="e">
        <f>IF(ISNUMBER(INDEX(Данные!$I$1:$IX$303,Данные!$A209,L$642)),INDEX(Данные!$I$1:$IX$303,Данные!$A209,L$642)-Данные!$E209+IF($F$4="Использовать поправку",AL547,0),#N/A)</f>
        <v>#N/A</v>
      </c>
      <c r="M547" s="64" t="e">
        <f>IF(ISNUMBER(INDEX(Данные!$I$1:$IX$303,Данные!$A209,M$642)),INDEX(Данные!$I$1:$IX$303,Данные!$A209,M$642)-Данные!$F209+IF($F$4="Использовать поправку",AM547,0),#N/A)</f>
        <v>#N/A</v>
      </c>
      <c r="N547" s="62" t="str">
        <f t="shared" si="856"/>
        <v/>
      </c>
      <c r="O547" s="63" t="e">
        <f>IF(ISNUMBER(INDEX(Данные!$I$1:$IX$303,Данные!$A209,O$642)),INDEX(Данные!$I$1:$IX$303,Данные!$A209,O$642)-Данные!$E209+IF($F$5="Использовать поправку",AL547,0),#N/A)</f>
        <v>#N/A</v>
      </c>
      <c r="P547" s="64" t="e">
        <f>IF(ISNUMBER(INDEX(Данные!$I$1:$IX$303,Данные!$A209,P$642)),INDEX(Данные!$I$1:$IX$303,Данные!$A209,P$642)-Данные!$F209+IF($F$5="Использовать поправку",AM547,0),#N/A)</f>
        <v>#N/A</v>
      </c>
      <c r="Q547" s="62" t="str">
        <f t="shared" si="857"/>
        <v/>
      </c>
      <c r="R547" s="63" t="e">
        <f>IF(ISNUMBER(INDEX(Данные!$I$1:$IX$303,Данные!$A209,R$642)),INDEX(Данные!$I$1:$IX$303,Данные!$A209,R$642)-Данные!$E209+IF($F$6="Использовать поправку",AL547,0),#N/A)</f>
        <v>#N/A</v>
      </c>
      <c r="S547" s="64" t="e">
        <f>IF(ISNUMBER(INDEX(Данные!$I$1:$IX$303,Данные!$A209,S$642)),INDEX(Данные!$I$1:$IX$303,Данные!$A209,S$642)-Данные!$F209+IF($F$6="Использовать поправку",AM547,0),#N/A)</f>
        <v>#N/A</v>
      </c>
      <c r="T547" s="62" t="str">
        <f t="shared" si="858"/>
        <v/>
      </c>
      <c r="U547" s="63" t="e">
        <f>IF(ISNUMBER(INDEX(Данные!$I$1:$IX$303,Данные!$A209,U$642)),INDEX(Данные!$I$1:$IX$303,Данные!$A209,U$642)-Данные!$E209+IF($F$7="Использовать поправку",AL547,0),#N/A)</f>
        <v>#N/A</v>
      </c>
      <c r="V547" s="64" t="e">
        <f>IF(ISNUMBER(INDEX(Данные!$I$1:$IX$303,Данные!$A209,V$642)),INDEX(Данные!$I$1:$IX$303,Данные!$A209,V$642)-Данные!$F209+IF($F$7="Использовать поправку",AM547,0),#N/A)</f>
        <v>#N/A</v>
      </c>
      <c r="W547" s="62" t="str">
        <f t="shared" si="859"/>
        <v/>
      </c>
      <c r="X547" s="63" t="e">
        <f>IF(ISNUMBER(INDEX(Данные!$I$1:$IX$303,Данные!$A209,X$642)),INDEX(Данные!$I$1:$IX$303,Данные!$A209,X$642)-Данные!$E209+IF($F$8="Использовать поправку",AL547,0),#N/A)</f>
        <v>#N/A</v>
      </c>
      <c r="Y547" s="64" t="e">
        <f>IF(ISNUMBER(INDEX(Данные!$I$1:$IX$303,Данные!$A209,Y$642)),INDEX(Данные!$I$1:$IX$303,Данные!$A209,Y$642)-Данные!$F209+IF($F$8="Использовать поправку",AM547,0),#N/A)</f>
        <v>#N/A</v>
      </c>
      <c r="Z547" s="62" t="str">
        <f t="shared" si="860"/>
        <v/>
      </c>
      <c r="AA547" s="63" t="e">
        <f>IF(ISNUMBER(INDEX(Данные!$I$1:$IX$303,Данные!$A209,AA$642)),INDEX(Данные!$I$1:$IX$303,Данные!$A209,AA$642)-Данные!$E209+IF($F$9="Использовать поправку",AL547,0),#N/A)</f>
        <v>#N/A</v>
      </c>
      <c r="AB547" s="64" t="e">
        <f>IF(ISNUMBER(INDEX(Данные!$I$1:$IX$303,Данные!$A209,AB$642)),INDEX(Данные!$I$1:$IX$303,Данные!$A209,AB$642)-Данные!$F209+IF($F$9="Использовать поправку",AM547,0),#N/A)</f>
        <v>#N/A</v>
      </c>
      <c r="AC547" s="62" t="str">
        <f t="shared" si="861"/>
        <v/>
      </c>
      <c r="AD547" s="63" t="e">
        <f>IF(ISNUMBER(INDEX(Данные!$I$1:$IX$303,Данные!$A209,AD$642)),INDEX(Данные!$I$1:$IX$303,Данные!$A209,AD$642)-Данные!$E209+IF($F$10="Использовать поправку",AL547,0),#N/A)</f>
        <v>#N/A</v>
      </c>
      <c r="AE547" s="64" t="e">
        <f>IF(ISNUMBER(INDEX(Данные!$I$1:$IX$303,Данные!$A209,AE$642)),INDEX(Данные!$I$1:$IX$303,Данные!$A209,AE$642)-Данные!$F209+IF($F$10="Использовать поправку",AM547,0),#N/A)</f>
        <v>#N/A</v>
      </c>
      <c r="AF547" s="62" t="str">
        <f t="shared" si="862"/>
        <v/>
      </c>
      <c r="AG547" s="63" t="e">
        <f>IF(ISNUMBER(INDEX(Данные!$I$1:$IX$303,Данные!$A209,AG$642)),INDEX(Данные!$I$1:$IX$303,Данные!$A209,AG$642)-Данные!$E209+IF($F$11="Использовать поправку",AL547,0),#N/A)</f>
        <v>#N/A</v>
      </c>
      <c r="AH547" s="64" t="e">
        <f>IF(ISNUMBER(INDEX(Данные!$I$1:$IX$303,Данные!$A209,AH$642)),INDEX(Данные!$I$1:$IX$303,Данные!$A209,AH$642)-Данные!$F209+IF($F$11="Использовать поправку",AM547,0),#N/A)</f>
        <v>#N/A</v>
      </c>
      <c r="AI547" s="62" t="str">
        <f t="shared" si="863"/>
        <v/>
      </c>
      <c r="AJ547" s="63" t="e">
        <f>IF(ISNUMBER(INDEX(Данные!$I$1:$IX$303,Данные!$A209,AJ$642)),INDEX(Данные!$I$1:$IX$303,Данные!$A209,AJ$642)-Данные!$E209+IF($F$12="Использовать поправку",AL547,0),#N/A)</f>
        <v>#N/A</v>
      </c>
      <c r="AK547" s="96" t="e">
        <f>IF(ISNUMBER(INDEX(Данные!$I$1:$IX$303,Данные!$A209,AK$642)),INDEX(Данные!$I$1:$IX$303,Данные!$A209,AK$642)-Данные!$F209+IF($F$12="Использовать поправку",AM547,0),#N/A)</f>
        <v>#N/A</v>
      </c>
      <c r="AL547" s="100" t="e">
        <f>INDEX(Данные!$I$1:$IX$303,Данные!$A209,AL$642+4)-INDEX(Данные!$I$1:$IX$303,Данные!$A209,AL$643+4)</f>
        <v>#VALUE!</v>
      </c>
      <c r="AM547" s="101" t="e">
        <f>INDEX(Данные!$I$1:$IX$303,Данные!$A209,AM$642+5)-INDEX(Данные!$I$1:$IX$303,Данные!$A209,AM$643+5)</f>
        <v>#VALUE!</v>
      </c>
      <c r="AO547" s="61">
        <v>103</v>
      </c>
      <c r="AP547" s="62" t="str">
        <f t="shared" si="844"/>
        <v/>
      </c>
      <c r="AQ547" s="63" t="e">
        <f>IF(ISNUMBER(INDEX(Данные!$I$1:$IX$303,Данные!$A209,AQ$642)),INDEX(Данные!$I$1:$IX$303,Данные!$A209,AQ$642)-Данные!$G209-AQ$643+IF($F$3="Использовать поправку",BT547,0),#N/A)</f>
        <v>#N/A</v>
      </c>
      <c r="AR547" s="64" t="e">
        <f>IF(ISNUMBER(INDEX(Данные!$I$1:$IX$303,Данные!$A209,AR$642)),INDEX(Данные!$I$1:$IX$303,Данные!$A209,AR$642)-Данные!$H209-AR$643+IF($F$3="Использовать поправку",BU547,0),#N/A)</f>
        <v>#N/A</v>
      </c>
      <c r="AS547" s="62" t="str">
        <f t="shared" si="845"/>
        <v/>
      </c>
      <c r="AT547" s="63" t="e">
        <f>IF(ISNUMBER(INDEX(Данные!$I$1:$IX$303,Данные!$A209,AT$642)),INDEX(Данные!$I$1:$IX$303,Данные!$A209,AT$642)-Данные!$G209-AT$643+IF($F$4="Использовать поправку",BT547,0),#N/A)</f>
        <v>#N/A</v>
      </c>
      <c r="AU547" s="64" t="e">
        <f>IF(ISNUMBER(INDEX(Данные!$I$1:$IX$303,Данные!$A209,AU$642)),INDEX(Данные!$I$1:$IX$303,Данные!$A209,AU$642)-Данные!$H209-AU$643+IF($F$4="Использовать поправку",BU547,0),#N/A)</f>
        <v>#N/A</v>
      </c>
      <c r="AV547" s="62" t="str">
        <f t="shared" si="846"/>
        <v/>
      </c>
      <c r="AW547" s="63" t="e">
        <f>IF(ISNUMBER(INDEX(Данные!$I$1:$IX$303,Данные!$A209,AW$642)),INDEX(Данные!$I$1:$IX$303,Данные!$A209,AW$642)-Данные!$G209-AW$643+IF($F$5="Использовать поправку",BT547,0),#N/A)</f>
        <v>#N/A</v>
      </c>
      <c r="AX547" s="64" t="e">
        <f>IF(ISNUMBER(INDEX(Данные!$I$1:$IX$303,Данные!$A209,AX$642)),INDEX(Данные!$I$1:$IX$303,Данные!$A209,AX$642)-Данные!$H209-AX$643+IF($F$5="Использовать поправку",BU547,0),#N/A)</f>
        <v>#N/A</v>
      </c>
      <c r="AY547" s="62" t="str">
        <f t="shared" si="847"/>
        <v/>
      </c>
      <c r="AZ547" s="63" t="e">
        <f>IF(ISNUMBER(INDEX(Данные!$I$1:$IX$303,Данные!$A209,AZ$642)),INDEX(Данные!$I$1:$IX$303,Данные!$A209,AZ$642)-Данные!$G209-AZ$643+IF($F$6="Использовать поправку",BT547,0),#N/A)</f>
        <v>#N/A</v>
      </c>
      <c r="BA547" s="64" t="e">
        <f>IF(ISNUMBER(INDEX(Данные!$I$1:$IX$303,Данные!$A209,BA$642)),INDEX(Данные!$I$1:$IX$303,Данные!$A209,BA$642)-Данные!$H209-BA$643+IF($F$6="Использовать поправку",BU547,0),#N/A)</f>
        <v>#N/A</v>
      </c>
      <c r="BB547" s="62" t="str">
        <f t="shared" si="848"/>
        <v/>
      </c>
      <c r="BC547" s="63" t="e">
        <f>IF(ISNUMBER(INDEX(Данные!$I$1:$IX$303,Данные!$A209,BC$642)),INDEX(Данные!$I$1:$IX$303,Данные!$A209,BC$642)-Данные!$G209-BC$643+IF($F$7="Использовать поправку",BT547,0),#N/A)</f>
        <v>#N/A</v>
      </c>
      <c r="BD547" s="64" t="e">
        <f>IF(ISNUMBER(INDEX(Данные!$I$1:$IX$303,Данные!$A209,BD$642)),INDEX(Данные!$I$1:$IX$303,Данные!$A209,BD$642)-Данные!$H209-BD$643+IF($F$7="Использовать поправку",BU547,0),#N/A)</f>
        <v>#N/A</v>
      </c>
      <c r="BE547" s="62" t="str">
        <f t="shared" si="849"/>
        <v/>
      </c>
      <c r="BF547" s="63" t="e">
        <f>IF(ISNUMBER(INDEX(Данные!$I$1:$IX$303,Данные!$A209,BF$642)),INDEX(Данные!$I$1:$IX$303,Данные!$A209,BF$642)-Данные!$G209-BF$643+IF($F$8="Использовать поправку",BT547,0),#N/A)</f>
        <v>#N/A</v>
      </c>
      <c r="BG547" s="64" t="e">
        <f>IF(ISNUMBER(INDEX(Данные!$I$1:$IX$303,Данные!$A209,BG$642)),INDEX(Данные!$I$1:$IX$303,Данные!$A209,BG$642)-Данные!$H209-BG$643+IF($F$8="Использовать поправку",BU547,0),#N/A)</f>
        <v>#N/A</v>
      </c>
      <c r="BH547" s="62" t="str">
        <f t="shared" si="850"/>
        <v/>
      </c>
      <c r="BI547" s="63" t="e">
        <f>IF(ISNUMBER(INDEX(Данные!$I$1:$IX$303,Данные!$A209,BI$642)),INDEX(Данные!$I$1:$IX$303,Данные!$A209,BI$642)-Данные!$G209-BI$643+IF($F$9="Использовать поправку",BT547,0),#N/A)</f>
        <v>#N/A</v>
      </c>
      <c r="BJ547" s="64" t="e">
        <f>IF(ISNUMBER(INDEX(Данные!$I$1:$IX$303,Данные!$A209,BJ$642)),INDEX(Данные!$I$1:$IX$303,Данные!$A209,BJ$642)-Данные!$H209-BJ$643+IF($F$9="Использовать поправку",BU547,0),#N/A)</f>
        <v>#N/A</v>
      </c>
      <c r="BK547" s="62" t="str">
        <f t="shared" si="851"/>
        <v/>
      </c>
      <c r="BL547" s="63" t="e">
        <f>IF(ISNUMBER(INDEX(Данные!$I$1:$IX$303,Данные!$A209,BL$642)),INDEX(Данные!$I$1:$IX$303,Данные!$A209,BL$642)-Данные!$G209-BL$643+IF($F$10="Использовать поправку",BT547,0),#N/A)</f>
        <v>#N/A</v>
      </c>
      <c r="BM547" s="64" t="e">
        <f>IF(ISNUMBER(INDEX(Данные!$I$1:$IX$303,Данные!$A209,BM$642)),INDEX(Данные!$I$1:$IX$303,Данные!$A209,BM$642)-Данные!$H209-BM$643+IF($F$10="Использовать поправку",BU547,0),#N/A)</f>
        <v>#N/A</v>
      </c>
      <c r="BN547" s="62" t="str">
        <f t="shared" si="852"/>
        <v/>
      </c>
      <c r="BO547" s="63" t="e">
        <f>IF(ISNUMBER(INDEX(Данные!$I$1:$IX$303,Данные!$A209,BO$642)),INDEX(Данные!$I$1:$IX$303,Данные!$A209,BO$642)-Данные!$G209-BO$643+IF($F$11="Использовать поправку",BT547,0),#N/A)</f>
        <v>#N/A</v>
      </c>
      <c r="BP547" s="64" t="e">
        <f>IF(ISNUMBER(INDEX(Данные!$I$1:$IX$303,Данные!$A209,BP$642)),INDEX(Данные!$I$1:$IX$303,Данные!$A209,BP$642)-Данные!$H209-BP$643+IF($F$11="Использовать поправку",BU547,0),#N/A)</f>
        <v>#N/A</v>
      </c>
      <c r="BQ547" s="62" t="str">
        <f t="shared" si="853"/>
        <v/>
      </c>
      <c r="BR547" s="63" t="e">
        <f>IF(ISNUMBER(INDEX(Данные!$I$1:$IX$303,Данные!$A209,BR$642)),INDEX(Данные!$I$1:$IX$303,Данные!$A209,BR$642)-Данные!$G209-BR$643+IF($F$12="Использовать поправку",BT547,0),#N/A)</f>
        <v>#N/A</v>
      </c>
      <c r="BS547" s="64" t="e">
        <f>IF(ISNUMBER(INDEX(Данные!$I$1:$IX$303,Данные!$A209,BS$642)),INDEX(Данные!$I$1:$IX$303,Данные!$A209,BS$642)-Данные!$H209-BS$643+IF($F$12="Использовать поправку",BU547,0),#N/A)</f>
        <v>#N/A</v>
      </c>
      <c r="BT547" s="100" t="e">
        <f>INDEX(Данные!$I$1:$IX$303,Данные!$A209,BT$642+8)-INDEX(Данные!$I$1:$IX$303,Данные!$A209,BT$643+8)</f>
        <v>#VALUE!</v>
      </c>
      <c r="BU547" s="101" t="e">
        <f>INDEX(Данные!$I$1:$IX$303,Данные!$A209,BU$642+9)-INDEX(Данные!$I$1:$IX$303,Данные!$A209,BU$643+9)</f>
        <v>#VALUE!</v>
      </c>
    </row>
    <row r="548" spans="7:73" s="88" customFormat="1" x14ac:dyDescent="0.25">
      <c r="G548" s="61">
        <v>103.5</v>
      </c>
      <c r="H548" s="62" t="str">
        <f t="shared" si="854"/>
        <v/>
      </c>
      <c r="I548" s="63" t="e">
        <f>IF(ISNUMBER(INDEX(Данные!$I$1:$IX$303,Данные!$A210,I$642)),INDEX(Данные!$I$1:$IX$303,Данные!$A210,I$642)-Данные!$E210+IF($F$3="Использовать поправку",AL548,0),#N/A)</f>
        <v>#N/A</v>
      </c>
      <c r="J548" s="64" t="e">
        <f>IF(ISNUMBER(INDEX(Данные!$I$1:$IX$303,Данные!$A210,J$642)),INDEX(Данные!$I$1:$IX$303,Данные!$A210,J$642)-Данные!$F210+IF($F$3="Использовать поправку",AM548,0),#N/A)</f>
        <v>#N/A</v>
      </c>
      <c r="K548" s="62" t="str">
        <f t="shared" si="855"/>
        <v/>
      </c>
      <c r="L548" s="63" t="e">
        <f>IF(ISNUMBER(INDEX(Данные!$I$1:$IX$303,Данные!$A210,L$642)),INDEX(Данные!$I$1:$IX$303,Данные!$A210,L$642)-Данные!$E210+IF($F$4="Использовать поправку",AL548,0),#N/A)</f>
        <v>#N/A</v>
      </c>
      <c r="M548" s="64" t="e">
        <f>IF(ISNUMBER(INDEX(Данные!$I$1:$IX$303,Данные!$A210,M$642)),INDEX(Данные!$I$1:$IX$303,Данные!$A210,M$642)-Данные!$F210+IF($F$4="Использовать поправку",AM548,0),#N/A)</f>
        <v>#N/A</v>
      </c>
      <c r="N548" s="62" t="str">
        <f t="shared" si="856"/>
        <v/>
      </c>
      <c r="O548" s="63" t="e">
        <f>IF(ISNUMBER(INDEX(Данные!$I$1:$IX$303,Данные!$A210,O$642)),INDEX(Данные!$I$1:$IX$303,Данные!$A210,O$642)-Данные!$E210+IF($F$5="Использовать поправку",AL548,0),#N/A)</f>
        <v>#N/A</v>
      </c>
      <c r="P548" s="64" t="e">
        <f>IF(ISNUMBER(INDEX(Данные!$I$1:$IX$303,Данные!$A210,P$642)),INDEX(Данные!$I$1:$IX$303,Данные!$A210,P$642)-Данные!$F210+IF($F$5="Использовать поправку",AM548,0),#N/A)</f>
        <v>#N/A</v>
      </c>
      <c r="Q548" s="62" t="str">
        <f t="shared" si="857"/>
        <v/>
      </c>
      <c r="R548" s="63" t="e">
        <f>IF(ISNUMBER(INDEX(Данные!$I$1:$IX$303,Данные!$A210,R$642)),INDEX(Данные!$I$1:$IX$303,Данные!$A210,R$642)-Данные!$E210+IF($F$6="Использовать поправку",AL548,0),#N/A)</f>
        <v>#N/A</v>
      </c>
      <c r="S548" s="64" t="e">
        <f>IF(ISNUMBER(INDEX(Данные!$I$1:$IX$303,Данные!$A210,S$642)),INDEX(Данные!$I$1:$IX$303,Данные!$A210,S$642)-Данные!$F210+IF($F$6="Использовать поправку",AM548,0),#N/A)</f>
        <v>#N/A</v>
      </c>
      <c r="T548" s="62" t="str">
        <f t="shared" si="858"/>
        <v/>
      </c>
      <c r="U548" s="63" t="e">
        <f>IF(ISNUMBER(INDEX(Данные!$I$1:$IX$303,Данные!$A210,U$642)),INDEX(Данные!$I$1:$IX$303,Данные!$A210,U$642)-Данные!$E210+IF($F$7="Использовать поправку",AL548,0),#N/A)</f>
        <v>#N/A</v>
      </c>
      <c r="V548" s="64" t="e">
        <f>IF(ISNUMBER(INDEX(Данные!$I$1:$IX$303,Данные!$A210,V$642)),INDEX(Данные!$I$1:$IX$303,Данные!$A210,V$642)-Данные!$F210+IF($F$7="Использовать поправку",AM548,0),#N/A)</f>
        <v>#N/A</v>
      </c>
      <c r="W548" s="62" t="str">
        <f t="shared" si="859"/>
        <v/>
      </c>
      <c r="X548" s="63" t="e">
        <f>IF(ISNUMBER(INDEX(Данные!$I$1:$IX$303,Данные!$A210,X$642)),INDEX(Данные!$I$1:$IX$303,Данные!$A210,X$642)-Данные!$E210+IF($F$8="Использовать поправку",AL548,0),#N/A)</f>
        <v>#N/A</v>
      </c>
      <c r="Y548" s="64" t="e">
        <f>IF(ISNUMBER(INDEX(Данные!$I$1:$IX$303,Данные!$A210,Y$642)),INDEX(Данные!$I$1:$IX$303,Данные!$A210,Y$642)-Данные!$F210+IF($F$8="Использовать поправку",AM548,0),#N/A)</f>
        <v>#N/A</v>
      </c>
      <c r="Z548" s="62" t="str">
        <f t="shared" si="860"/>
        <v/>
      </c>
      <c r="AA548" s="63" t="e">
        <f>IF(ISNUMBER(INDEX(Данные!$I$1:$IX$303,Данные!$A210,AA$642)),INDEX(Данные!$I$1:$IX$303,Данные!$A210,AA$642)-Данные!$E210+IF($F$9="Использовать поправку",AL548,0),#N/A)</f>
        <v>#N/A</v>
      </c>
      <c r="AB548" s="64" t="e">
        <f>IF(ISNUMBER(INDEX(Данные!$I$1:$IX$303,Данные!$A210,AB$642)),INDEX(Данные!$I$1:$IX$303,Данные!$A210,AB$642)-Данные!$F210+IF($F$9="Использовать поправку",AM548,0),#N/A)</f>
        <v>#N/A</v>
      </c>
      <c r="AC548" s="62" t="str">
        <f t="shared" si="861"/>
        <v/>
      </c>
      <c r="AD548" s="63" t="e">
        <f>IF(ISNUMBER(INDEX(Данные!$I$1:$IX$303,Данные!$A210,AD$642)),INDEX(Данные!$I$1:$IX$303,Данные!$A210,AD$642)-Данные!$E210+IF($F$10="Использовать поправку",AL548,0),#N/A)</f>
        <v>#N/A</v>
      </c>
      <c r="AE548" s="64" t="e">
        <f>IF(ISNUMBER(INDEX(Данные!$I$1:$IX$303,Данные!$A210,AE$642)),INDEX(Данные!$I$1:$IX$303,Данные!$A210,AE$642)-Данные!$F210+IF($F$10="Использовать поправку",AM548,0),#N/A)</f>
        <v>#N/A</v>
      </c>
      <c r="AF548" s="62" t="str">
        <f t="shared" si="862"/>
        <v/>
      </c>
      <c r="AG548" s="63" t="e">
        <f>IF(ISNUMBER(INDEX(Данные!$I$1:$IX$303,Данные!$A210,AG$642)),INDEX(Данные!$I$1:$IX$303,Данные!$A210,AG$642)-Данные!$E210+IF($F$11="Использовать поправку",AL548,0),#N/A)</f>
        <v>#N/A</v>
      </c>
      <c r="AH548" s="64" t="e">
        <f>IF(ISNUMBER(INDEX(Данные!$I$1:$IX$303,Данные!$A210,AH$642)),INDEX(Данные!$I$1:$IX$303,Данные!$A210,AH$642)-Данные!$F210+IF($F$11="Использовать поправку",AM548,0),#N/A)</f>
        <v>#N/A</v>
      </c>
      <c r="AI548" s="62" t="str">
        <f t="shared" si="863"/>
        <v/>
      </c>
      <c r="AJ548" s="63" t="e">
        <f>IF(ISNUMBER(INDEX(Данные!$I$1:$IX$303,Данные!$A210,AJ$642)),INDEX(Данные!$I$1:$IX$303,Данные!$A210,AJ$642)-Данные!$E210+IF($F$12="Использовать поправку",AL548,0),#N/A)</f>
        <v>#N/A</v>
      </c>
      <c r="AK548" s="96" t="e">
        <f>IF(ISNUMBER(INDEX(Данные!$I$1:$IX$303,Данные!$A210,AK$642)),INDEX(Данные!$I$1:$IX$303,Данные!$A210,AK$642)-Данные!$F210+IF($F$12="Использовать поправку",AM548,0),#N/A)</f>
        <v>#N/A</v>
      </c>
      <c r="AL548" s="100" t="e">
        <f>INDEX(Данные!$I$1:$IX$303,Данные!$A210,AL$642+4)-INDEX(Данные!$I$1:$IX$303,Данные!$A210,AL$643+4)</f>
        <v>#VALUE!</v>
      </c>
      <c r="AM548" s="101" t="e">
        <f>INDEX(Данные!$I$1:$IX$303,Данные!$A210,AM$642+5)-INDEX(Данные!$I$1:$IX$303,Данные!$A210,AM$643+5)</f>
        <v>#VALUE!</v>
      </c>
      <c r="AO548" s="61">
        <v>103.5</v>
      </c>
      <c r="AP548" s="62" t="str">
        <f t="shared" si="844"/>
        <v/>
      </c>
      <c r="AQ548" s="63" t="e">
        <f>IF(ISNUMBER(INDEX(Данные!$I$1:$IX$303,Данные!$A210,AQ$642)),INDEX(Данные!$I$1:$IX$303,Данные!$A210,AQ$642)-Данные!$G210-AQ$643+IF($F$3="Использовать поправку",BT548,0),#N/A)</f>
        <v>#N/A</v>
      </c>
      <c r="AR548" s="64" t="e">
        <f>IF(ISNUMBER(INDEX(Данные!$I$1:$IX$303,Данные!$A210,AR$642)),INDEX(Данные!$I$1:$IX$303,Данные!$A210,AR$642)-Данные!$H210-AR$643+IF($F$3="Использовать поправку",BU548,0),#N/A)</f>
        <v>#N/A</v>
      </c>
      <c r="AS548" s="62" t="str">
        <f t="shared" si="845"/>
        <v/>
      </c>
      <c r="AT548" s="63" t="e">
        <f>IF(ISNUMBER(INDEX(Данные!$I$1:$IX$303,Данные!$A210,AT$642)),INDEX(Данные!$I$1:$IX$303,Данные!$A210,AT$642)-Данные!$G210-AT$643+IF($F$4="Использовать поправку",BT548,0),#N/A)</f>
        <v>#N/A</v>
      </c>
      <c r="AU548" s="64" t="e">
        <f>IF(ISNUMBER(INDEX(Данные!$I$1:$IX$303,Данные!$A210,AU$642)),INDEX(Данные!$I$1:$IX$303,Данные!$A210,AU$642)-Данные!$H210-AU$643+IF($F$4="Использовать поправку",BU548,0),#N/A)</f>
        <v>#N/A</v>
      </c>
      <c r="AV548" s="62" t="str">
        <f t="shared" si="846"/>
        <v/>
      </c>
      <c r="AW548" s="63" t="e">
        <f>IF(ISNUMBER(INDEX(Данные!$I$1:$IX$303,Данные!$A210,AW$642)),INDEX(Данные!$I$1:$IX$303,Данные!$A210,AW$642)-Данные!$G210-AW$643+IF($F$5="Использовать поправку",BT548,0),#N/A)</f>
        <v>#N/A</v>
      </c>
      <c r="AX548" s="64" t="e">
        <f>IF(ISNUMBER(INDEX(Данные!$I$1:$IX$303,Данные!$A210,AX$642)),INDEX(Данные!$I$1:$IX$303,Данные!$A210,AX$642)-Данные!$H210-AX$643+IF($F$5="Использовать поправку",BU548,0),#N/A)</f>
        <v>#N/A</v>
      </c>
      <c r="AY548" s="62" t="str">
        <f t="shared" si="847"/>
        <v/>
      </c>
      <c r="AZ548" s="63" t="e">
        <f>IF(ISNUMBER(INDEX(Данные!$I$1:$IX$303,Данные!$A210,AZ$642)),INDEX(Данные!$I$1:$IX$303,Данные!$A210,AZ$642)-Данные!$G210-AZ$643+IF($F$6="Использовать поправку",BT548,0),#N/A)</f>
        <v>#N/A</v>
      </c>
      <c r="BA548" s="64" t="e">
        <f>IF(ISNUMBER(INDEX(Данные!$I$1:$IX$303,Данные!$A210,BA$642)),INDEX(Данные!$I$1:$IX$303,Данные!$A210,BA$642)-Данные!$H210-BA$643+IF($F$6="Использовать поправку",BU548,0),#N/A)</f>
        <v>#N/A</v>
      </c>
      <c r="BB548" s="62" t="str">
        <f t="shared" si="848"/>
        <v/>
      </c>
      <c r="BC548" s="63" t="e">
        <f>IF(ISNUMBER(INDEX(Данные!$I$1:$IX$303,Данные!$A210,BC$642)),INDEX(Данные!$I$1:$IX$303,Данные!$A210,BC$642)-Данные!$G210-BC$643+IF($F$7="Использовать поправку",BT548,0),#N/A)</f>
        <v>#N/A</v>
      </c>
      <c r="BD548" s="64" t="e">
        <f>IF(ISNUMBER(INDEX(Данные!$I$1:$IX$303,Данные!$A210,BD$642)),INDEX(Данные!$I$1:$IX$303,Данные!$A210,BD$642)-Данные!$H210-BD$643+IF($F$7="Использовать поправку",BU548,0),#N/A)</f>
        <v>#N/A</v>
      </c>
      <c r="BE548" s="62" t="str">
        <f t="shared" si="849"/>
        <v/>
      </c>
      <c r="BF548" s="63" t="e">
        <f>IF(ISNUMBER(INDEX(Данные!$I$1:$IX$303,Данные!$A210,BF$642)),INDEX(Данные!$I$1:$IX$303,Данные!$A210,BF$642)-Данные!$G210-BF$643+IF($F$8="Использовать поправку",BT548,0),#N/A)</f>
        <v>#N/A</v>
      </c>
      <c r="BG548" s="64" t="e">
        <f>IF(ISNUMBER(INDEX(Данные!$I$1:$IX$303,Данные!$A210,BG$642)),INDEX(Данные!$I$1:$IX$303,Данные!$A210,BG$642)-Данные!$H210-BG$643+IF($F$8="Использовать поправку",BU548,0),#N/A)</f>
        <v>#N/A</v>
      </c>
      <c r="BH548" s="62" t="str">
        <f t="shared" si="850"/>
        <v/>
      </c>
      <c r="BI548" s="63" t="e">
        <f>IF(ISNUMBER(INDEX(Данные!$I$1:$IX$303,Данные!$A210,BI$642)),INDEX(Данные!$I$1:$IX$303,Данные!$A210,BI$642)-Данные!$G210-BI$643+IF($F$9="Использовать поправку",BT548,0),#N/A)</f>
        <v>#N/A</v>
      </c>
      <c r="BJ548" s="64" t="e">
        <f>IF(ISNUMBER(INDEX(Данные!$I$1:$IX$303,Данные!$A210,BJ$642)),INDEX(Данные!$I$1:$IX$303,Данные!$A210,BJ$642)-Данные!$H210-BJ$643+IF($F$9="Использовать поправку",BU548,0),#N/A)</f>
        <v>#N/A</v>
      </c>
      <c r="BK548" s="62" t="str">
        <f t="shared" si="851"/>
        <v/>
      </c>
      <c r="BL548" s="63" t="e">
        <f>IF(ISNUMBER(INDEX(Данные!$I$1:$IX$303,Данные!$A210,BL$642)),INDEX(Данные!$I$1:$IX$303,Данные!$A210,BL$642)-Данные!$G210-BL$643+IF($F$10="Использовать поправку",BT548,0),#N/A)</f>
        <v>#N/A</v>
      </c>
      <c r="BM548" s="64" t="e">
        <f>IF(ISNUMBER(INDEX(Данные!$I$1:$IX$303,Данные!$A210,BM$642)),INDEX(Данные!$I$1:$IX$303,Данные!$A210,BM$642)-Данные!$H210-BM$643+IF($F$10="Использовать поправку",BU548,0),#N/A)</f>
        <v>#N/A</v>
      </c>
      <c r="BN548" s="62" t="str">
        <f t="shared" si="852"/>
        <v/>
      </c>
      <c r="BO548" s="63" t="e">
        <f>IF(ISNUMBER(INDEX(Данные!$I$1:$IX$303,Данные!$A210,BO$642)),INDEX(Данные!$I$1:$IX$303,Данные!$A210,BO$642)-Данные!$G210-BO$643+IF($F$11="Использовать поправку",BT548,0),#N/A)</f>
        <v>#N/A</v>
      </c>
      <c r="BP548" s="64" t="e">
        <f>IF(ISNUMBER(INDEX(Данные!$I$1:$IX$303,Данные!$A210,BP$642)),INDEX(Данные!$I$1:$IX$303,Данные!$A210,BP$642)-Данные!$H210-BP$643+IF($F$11="Использовать поправку",BU548,0),#N/A)</f>
        <v>#N/A</v>
      </c>
      <c r="BQ548" s="62" t="str">
        <f t="shared" si="853"/>
        <v/>
      </c>
      <c r="BR548" s="63" t="e">
        <f>IF(ISNUMBER(INDEX(Данные!$I$1:$IX$303,Данные!$A210,BR$642)),INDEX(Данные!$I$1:$IX$303,Данные!$A210,BR$642)-Данные!$G210-BR$643+IF($F$12="Использовать поправку",BT548,0),#N/A)</f>
        <v>#N/A</v>
      </c>
      <c r="BS548" s="64" t="e">
        <f>IF(ISNUMBER(INDEX(Данные!$I$1:$IX$303,Данные!$A210,BS$642)),INDEX(Данные!$I$1:$IX$303,Данные!$A210,BS$642)-Данные!$H210-BS$643+IF($F$12="Использовать поправку",BU548,0),#N/A)</f>
        <v>#N/A</v>
      </c>
      <c r="BT548" s="100" t="e">
        <f>INDEX(Данные!$I$1:$IX$303,Данные!$A210,BT$642+8)-INDEX(Данные!$I$1:$IX$303,Данные!$A210,BT$643+8)</f>
        <v>#VALUE!</v>
      </c>
      <c r="BU548" s="101" t="e">
        <f>INDEX(Данные!$I$1:$IX$303,Данные!$A210,BU$642+9)-INDEX(Данные!$I$1:$IX$303,Данные!$A210,BU$643+9)</f>
        <v>#VALUE!</v>
      </c>
    </row>
    <row r="549" spans="7:73" s="88" customFormat="1" x14ac:dyDescent="0.25">
      <c r="G549" s="61">
        <v>104</v>
      </c>
      <c r="H549" s="62" t="str">
        <f t="shared" si="854"/>
        <v/>
      </c>
      <c r="I549" s="63" t="e">
        <f>IF(ISNUMBER(INDEX(Данные!$I$1:$IX$303,Данные!$A211,I$642)),INDEX(Данные!$I$1:$IX$303,Данные!$A211,I$642)-Данные!$E211+IF($F$3="Использовать поправку",AL549,0),#N/A)</f>
        <v>#N/A</v>
      </c>
      <c r="J549" s="64" t="e">
        <f>IF(ISNUMBER(INDEX(Данные!$I$1:$IX$303,Данные!$A211,J$642)),INDEX(Данные!$I$1:$IX$303,Данные!$A211,J$642)-Данные!$F211+IF($F$3="Использовать поправку",AM549,0),#N/A)</f>
        <v>#N/A</v>
      </c>
      <c r="K549" s="62" t="str">
        <f t="shared" si="855"/>
        <v/>
      </c>
      <c r="L549" s="63" t="e">
        <f>IF(ISNUMBER(INDEX(Данные!$I$1:$IX$303,Данные!$A211,L$642)),INDEX(Данные!$I$1:$IX$303,Данные!$A211,L$642)-Данные!$E211+IF($F$4="Использовать поправку",AL549,0),#N/A)</f>
        <v>#N/A</v>
      </c>
      <c r="M549" s="64" t="e">
        <f>IF(ISNUMBER(INDEX(Данные!$I$1:$IX$303,Данные!$A211,M$642)),INDEX(Данные!$I$1:$IX$303,Данные!$A211,M$642)-Данные!$F211+IF($F$4="Использовать поправку",AM549,0),#N/A)</f>
        <v>#N/A</v>
      </c>
      <c r="N549" s="62" t="str">
        <f t="shared" si="856"/>
        <v/>
      </c>
      <c r="O549" s="63" t="e">
        <f>IF(ISNUMBER(INDEX(Данные!$I$1:$IX$303,Данные!$A211,O$642)),INDEX(Данные!$I$1:$IX$303,Данные!$A211,O$642)-Данные!$E211+IF($F$5="Использовать поправку",AL549,0),#N/A)</f>
        <v>#N/A</v>
      </c>
      <c r="P549" s="64" t="e">
        <f>IF(ISNUMBER(INDEX(Данные!$I$1:$IX$303,Данные!$A211,P$642)),INDEX(Данные!$I$1:$IX$303,Данные!$A211,P$642)-Данные!$F211+IF($F$5="Использовать поправку",AM549,0),#N/A)</f>
        <v>#N/A</v>
      </c>
      <c r="Q549" s="62" t="str">
        <f t="shared" si="857"/>
        <v/>
      </c>
      <c r="R549" s="63" t="e">
        <f>IF(ISNUMBER(INDEX(Данные!$I$1:$IX$303,Данные!$A211,R$642)),INDEX(Данные!$I$1:$IX$303,Данные!$A211,R$642)-Данные!$E211+IF($F$6="Использовать поправку",AL549,0),#N/A)</f>
        <v>#N/A</v>
      </c>
      <c r="S549" s="64" t="e">
        <f>IF(ISNUMBER(INDEX(Данные!$I$1:$IX$303,Данные!$A211,S$642)),INDEX(Данные!$I$1:$IX$303,Данные!$A211,S$642)-Данные!$F211+IF($F$6="Использовать поправку",AM549,0),#N/A)</f>
        <v>#N/A</v>
      </c>
      <c r="T549" s="62" t="str">
        <f t="shared" si="858"/>
        <v/>
      </c>
      <c r="U549" s="63" t="e">
        <f>IF(ISNUMBER(INDEX(Данные!$I$1:$IX$303,Данные!$A211,U$642)),INDEX(Данные!$I$1:$IX$303,Данные!$A211,U$642)-Данные!$E211+IF($F$7="Использовать поправку",AL549,0),#N/A)</f>
        <v>#N/A</v>
      </c>
      <c r="V549" s="64" t="e">
        <f>IF(ISNUMBER(INDEX(Данные!$I$1:$IX$303,Данные!$A211,V$642)),INDEX(Данные!$I$1:$IX$303,Данные!$A211,V$642)-Данные!$F211+IF($F$7="Использовать поправку",AM549,0),#N/A)</f>
        <v>#N/A</v>
      </c>
      <c r="W549" s="62" t="str">
        <f t="shared" si="859"/>
        <v/>
      </c>
      <c r="X549" s="63" t="e">
        <f>IF(ISNUMBER(INDEX(Данные!$I$1:$IX$303,Данные!$A211,X$642)),INDEX(Данные!$I$1:$IX$303,Данные!$A211,X$642)-Данные!$E211+IF($F$8="Использовать поправку",AL549,0),#N/A)</f>
        <v>#N/A</v>
      </c>
      <c r="Y549" s="64" t="e">
        <f>IF(ISNUMBER(INDEX(Данные!$I$1:$IX$303,Данные!$A211,Y$642)),INDEX(Данные!$I$1:$IX$303,Данные!$A211,Y$642)-Данные!$F211+IF($F$8="Использовать поправку",AM549,0),#N/A)</f>
        <v>#N/A</v>
      </c>
      <c r="Z549" s="62" t="str">
        <f t="shared" si="860"/>
        <v/>
      </c>
      <c r="AA549" s="63" t="e">
        <f>IF(ISNUMBER(INDEX(Данные!$I$1:$IX$303,Данные!$A211,AA$642)),INDEX(Данные!$I$1:$IX$303,Данные!$A211,AA$642)-Данные!$E211+IF($F$9="Использовать поправку",AL549,0),#N/A)</f>
        <v>#N/A</v>
      </c>
      <c r="AB549" s="64" t="e">
        <f>IF(ISNUMBER(INDEX(Данные!$I$1:$IX$303,Данные!$A211,AB$642)),INDEX(Данные!$I$1:$IX$303,Данные!$A211,AB$642)-Данные!$F211+IF($F$9="Использовать поправку",AM549,0),#N/A)</f>
        <v>#N/A</v>
      </c>
      <c r="AC549" s="62" t="str">
        <f t="shared" si="861"/>
        <v/>
      </c>
      <c r="AD549" s="63" t="e">
        <f>IF(ISNUMBER(INDEX(Данные!$I$1:$IX$303,Данные!$A211,AD$642)),INDEX(Данные!$I$1:$IX$303,Данные!$A211,AD$642)-Данные!$E211+IF($F$10="Использовать поправку",AL549,0),#N/A)</f>
        <v>#N/A</v>
      </c>
      <c r="AE549" s="64" t="e">
        <f>IF(ISNUMBER(INDEX(Данные!$I$1:$IX$303,Данные!$A211,AE$642)),INDEX(Данные!$I$1:$IX$303,Данные!$A211,AE$642)-Данные!$F211+IF($F$10="Использовать поправку",AM549,0),#N/A)</f>
        <v>#N/A</v>
      </c>
      <c r="AF549" s="62" t="str">
        <f t="shared" si="862"/>
        <v/>
      </c>
      <c r="AG549" s="63" t="e">
        <f>IF(ISNUMBER(INDEX(Данные!$I$1:$IX$303,Данные!$A211,AG$642)),INDEX(Данные!$I$1:$IX$303,Данные!$A211,AG$642)-Данные!$E211+IF($F$11="Использовать поправку",AL549,0),#N/A)</f>
        <v>#N/A</v>
      </c>
      <c r="AH549" s="64" t="e">
        <f>IF(ISNUMBER(INDEX(Данные!$I$1:$IX$303,Данные!$A211,AH$642)),INDEX(Данные!$I$1:$IX$303,Данные!$A211,AH$642)-Данные!$F211+IF($F$11="Использовать поправку",AM549,0),#N/A)</f>
        <v>#N/A</v>
      </c>
      <c r="AI549" s="62" t="str">
        <f t="shared" si="863"/>
        <v/>
      </c>
      <c r="AJ549" s="63" t="e">
        <f>IF(ISNUMBER(INDEX(Данные!$I$1:$IX$303,Данные!$A211,AJ$642)),INDEX(Данные!$I$1:$IX$303,Данные!$A211,AJ$642)-Данные!$E211+IF($F$12="Использовать поправку",AL549,0),#N/A)</f>
        <v>#N/A</v>
      </c>
      <c r="AK549" s="96" t="e">
        <f>IF(ISNUMBER(INDEX(Данные!$I$1:$IX$303,Данные!$A211,AK$642)),INDEX(Данные!$I$1:$IX$303,Данные!$A211,AK$642)-Данные!$F211+IF($F$12="Использовать поправку",AM549,0),#N/A)</f>
        <v>#N/A</v>
      </c>
      <c r="AL549" s="100" t="e">
        <f>INDEX(Данные!$I$1:$IX$303,Данные!$A211,AL$642+4)-INDEX(Данные!$I$1:$IX$303,Данные!$A211,AL$643+4)</f>
        <v>#VALUE!</v>
      </c>
      <c r="AM549" s="101" t="e">
        <f>INDEX(Данные!$I$1:$IX$303,Данные!$A211,AM$642+5)-INDEX(Данные!$I$1:$IX$303,Данные!$A211,AM$643+5)</f>
        <v>#VALUE!</v>
      </c>
      <c r="AO549" s="61">
        <v>104</v>
      </c>
      <c r="AP549" s="62" t="str">
        <f t="shared" si="844"/>
        <v/>
      </c>
      <c r="AQ549" s="63" t="e">
        <f>IF(ISNUMBER(INDEX(Данные!$I$1:$IX$303,Данные!$A211,AQ$642)),INDEX(Данные!$I$1:$IX$303,Данные!$A211,AQ$642)-Данные!$G211-AQ$643+IF($F$3="Использовать поправку",BT549,0),#N/A)</f>
        <v>#N/A</v>
      </c>
      <c r="AR549" s="64" t="e">
        <f>IF(ISNUMBER(INDEX(Данные!$I$1:$IX$303,Данные!$A211,AR$642)),INDEX(Данные!$I$1:$IX$303,Данные!$A211,AR$642)-Данные!$H211-AR$643+IF($F$3="Использовать поправку",BU549,0),#N/A)</f>
        <v>#N/A</v>
      </c>
      <c r="AS549" s="62" t="str">
        <f t="shared" si="845"/>
        <v/>
      </c>
      <c r="AT549" s="63" t="e">
        <f>IF(ISNUMBER(INDEX(Данные!$I$1:$IX$303,Данные!$A211,AT$642)),INDEX(Данные!$I$1:$IX$303,Данные!$A211,AT$642)-Данные!$G211-AT$643+IF($F$4="Использовать поправку",BT549,0),#N/A)</f>
        <v>#N/A</v>
      </c>
      <c r="AU549" s="64" t="e">
        <f>IF(ISNUMBER(INDEX(Данные!$I$1:$IX$303,Данные!$A211,AU$642)),INDEX(Данные!$I$1:$IX$303,Данные!$A211,AU$642)-Данные!$H211-AU$643+IF($F$4="Использовать поправку",BU549,0),#N/A)</f>
        <v>#N/A</v>
      </c>
      <c r="AV549" s="62" t="str">
        <f t="shared" si="846"/>
        <v/>
      </c>
      <c r="AW549" s="63" t="e">
        <f>IF(ISNUMBER(INDEX(Данные!$I$1:$IX$303,Данные!$A211,AW$642)),INDEX(Данные!$I$1:$IX$303,Данные!$A211,AW$642)-Данные!$G211-AW$643+IF($F$5="Использовать поправку",BT549,0),#N/A)</f>
        <v>#N/A</v>
      </c>
      <c r="AX549" s="64" t="e">
        <f>IF(ISNUMBER(INDEX(Данные!$I$1:$IX$303,Данные!$A211,AX$642)),INDEX(Данные!$I$1:$IX$303,Данные!$A211,AX$642)-Данные!$H211-AX$643+IF($F$5="Использовать поправку",BU549,0),#N/A)</f>
        <v>#N/A</v>
      </c>
      <c r="AY549" s="62" t="str">
        <f t="shared" si="847"/>
        <v/>
      </c>
      <c r="AZ549" s="63" t="e">
        <f>IF(ISNUMBER(INDEX(Данные!$I$1:$IX$303,Данные!$A211,AZ$642)),INDEX(Данные!$I$1:$IX$303,Данные!$A211,AZ$642)-Данные!$G211-AZ$643+IF($F$6="Использовать поправку",BT549,0),#N/A)</f>
        <v>#N/A</v>
      </c>
      <c r="BA549" s="64" t="e">
        <f>IF(ISNUMBER(INDEX(Данные!$I$1:$IX$303,Данные!$A211,BA$642)),INDEX(Данные!$I$1:$IX$303,Данные!$A211,BA$642)-Данные!$H211-BA$643+IF($F$6="Использовать поправку",BU549,0),#N/A)</f>
        <v>#N/A</v>
      </c>
      <c r="BB549" s="62" t="str">
        <f t="shared" si="848"/>
        <v/>
      </c>
      <c r="BC549" s="63" t="e">
        <f>IF(ISNUMBER(INDEX(Данные!$I$1:$IX$303,Данные!$A211,BC$642)),INDEX(Данные!$I$1:$IX$303,Данные!$A211,BC$642)-Данные!$G211-BC$643+IF($F$7="Использовать поправку",BT549,0),#N/A)</f>
        <v>#N/A</v>
      </c>
      <c r="BD549" s="64" t="e">
        <f>IF(ISNUMBER(INDEX(Данные!$I$1:$IX$303,Данные!$A211,BD$642)),INDEX(Данные!$I$1:$IX$303,Данные!$A211,BD$642)-Данные!$H211-BD$643+IF($F$7="Использовать поправку",BU549,0),#N/A)</f>
        <v>#N/A</v>
      </c>
      <c r="BE549" s="62" t="str">
        <f t="shared" si="849"/>
        <v/>
      </c>
      <c r="BF549" s="63" t="e">
        <f>IF(ISNUMBER(INDEX(Данные!$I$1:$IX$303,Данные!$A211,BF$642)),INDEX(Данные!$I$1:$IX$303,Данные!$A211,BF$642)-Данные!$G211-BF$643+IF($F$8="Использовать поправку",BT549,0),#N/A)</f>
        <v>#N/A</v>
      </c>
      <c r="BG549" s="64" t="e">
        <f>IF(ISNUMBER(INDEX(Данные!$I$1:$IX$303,Данные!$A211,BG$642)),INDEX(Данные!$I$1:$IX$303,Данные!$A211,BG$642)-Данные!$H211-BG$643+IF($F$8="Использовать поправку",BU549,0),#N/A)</f>
        <v>#N/A</v>
      </c>
      <c r="BH549" s="62" t="str">
        <f t="shared" si="850"/>
        <v/>
      </c>
      <c r="BI549" s="63" t="e">
        <f>IF(ISNUMBER(INDEX(Данные!$I$1:$IX$303,Данные!$A211,BI$642)),INDEX(Данные!$I$1:$IX$303,Данные!$A211,BI$642)-Данные!$G211-BI$643+IF($F$9="Использовать поправку",BT549,0),#N/A)</f>
        <v>#N/A</v>
      </c>
      <c r="BJ549" s="64" t="e">
        <f>IF(ISNUMBER(INDEX(Данные!$I$1:$IX$303,Данные!$A211,BJ$642)),INDEX(Данные!$I$1:$IX$303,Данные!$A211,BJ$642)-Данные!$H211-BJ$643+IF($F$9="Использовать поправку",BU549,0),#N/A)</f>
        <v>#N/A</v>
      </c>
      <c r="BK549" s="62" t="str">
        <f t="shared" si="851"/>
        <v/>
      </c>
      <c r="BL549" s="63" t="e">
        <f>IF(ISNUMBER(INDEX(Данные!$I$1:$IX$303,Данные!$A211,BL$642)),INDEX(Данные!$I$1:$IX$303,Данные!$A211,BL$642)-Данные!$G211-BL$643+IF($F$10="Использовать поправку",BT549,0),#N/A)</f>
        <v>#N/A</v>
      </c>
      <c r="BM549" s="64" t="e">
        <f>IF(ISNUMBER(INDEX(Данные!$I$1:$IX$303,Данные!$A211,BM$642)),INDEX(Данные!$I$1:$IX$303,Данные!$A211,BM$642)-Данные!$H211-BM$643+IF($F$10="Использовать поправку",BU549,0),#N/A)</f>
        <v>#N/A</v>
      </c>
      <c r="BN549" s="62" t="str">
        <f t="shared" si="852"/>
        <v/>
      </c>
      <c r="BO549" s="63" t="e">
        <f>IF(ISNUMBER(INDEX(Данные!$I$1:$IX$303,Данные!$A211,BO$642)),INDEX(Данные!$I$1:$IX$303,Данные!$A211,BO$642)-Данные!$G211-BO$643+IF($F$11="Использовать поправку",BT549,0),#N/A)</f>
        <v>#N/A</v>
      </c>
      <c r="BP549" s="64" t="e">
        <f>IF(ISNUMBER(INDEX(Данные!$I$1:$IX$303,Данные!$A211,BP$642)),INDEX(Данные!$I$1:$IX$303,Данные!$A211,BP$642)-Данные!$H211-BP$643+IF($F$11="Использовать поправку",BU549,0),#N/A)</f>
        <v>#N/A</v>
      </c>
      <c r="BQ549" s="62" t="str">
        <f t="shared" si="853"/>
        <v/>
      </c>
      <c r="BR549" s="63" t="e">
        <f>IF(ISNUMBER(INDEX(Данные!$I$1:$IX$303,Данные!$A211,BR$642)),INDEX(Данные!$I$1:$IX$303,Данные!$A211,BR$642)-Данные!$G211-BR$643+IF($F$12="Использовать поправку",BT549,0),#N/A)</f>
        <v>#N/A</v>
      </c>
      <c r="BS549" s="64" t="e">
        <f>IF(ISNUMBER(INDEX(Данные!$I$1:$IX$303,Данные!$A211,BS$642)),INDEX(Данные!$I$1:$IX$303,Данные!$A211,BS$642)-Данные!$H211-BS$643+IF($F$12="Использовать поправку",BU549,0),#N/A)</f>
        <v>#N/A</v>
      </c>
      <c r="BT549" s="100" t="e">
        <f>INDEX(Данные!$I$1:$IX$303,Данные!$A211,BT$642+8)-INDEX(Данные!$I$1:$IX$303,Данные!$A211,BT$643+8)</f>
        <v>#VALUE!</v>
      </c>
      <c r="BU549" s="101" t="e">
        <f>INDEX(Данные!$I$1:$IX$303,Данные!$A211,BU$642+9)-INDEX(Данные!$I$1:$IX$303,Данные!$A211,BU$643+9)</f>
        <v>#VALUE!</v>
      </c>
    </row>
    <row r="550" spans="7:73" s="88" customFormat="1" x14ac:dyDescent="0.25">
      <c r="G550" s="61">
        <v>104.5</v>
      </c>
      <c r="H550" s="62" t="str">
        <f t="shared" si="854"/>
        <v/>
      </c>
      <c r="I550" s="63" t="e">
        <f>IF(ISNUMBER(INDEX(Данные!$I$1:$IX$303,Данные!$A212,I$642)),INDEX(Данные!$I$1:$IX$303,Данные!$A212,I$642)-Данные!$E212+IF($F$3="Использовать поправку",AL550,0),#N/A)</f>
        <v>#N/A</v>
      </c>
      <c r="J550" s="64" t="e">
        <f>IF(ISNUMBER(INDEX(Данные!$I$1:$IX$303,Данные!$A212,J$642)),INDEX(Данные!$I$1:$IX$303,Данные!$A212,J$642)-Данные!$F212+IF($F$3="Использовать поправку",AM550,0),#N/A)</f>
        <v>#N/A</v>
      </c>
      <c r="K550" s="62" t="str">
        <f t="shared" si="855"/>
        <v/>
      </c>
      <c r="L550" s="63" t="e">
        <f>IF(ISNUMBER(INDEX(Данные!$I$1:$IX$303,Данные!$A212,L$642)),INDEX(Данные!$I$1:$IX$303,Данные!$A212,L$642)-Данные!$E212+IF($F$4="Использовать поправку",AL550,0),#N/A)</f>
        <v>#N/A</v>
      </c>
      <c r="M550" s="64" t="e">
        <f>IF(ISNUMBER(INDEX(Данные!$I$1:$IX$303,Данные!$A212,M$642)),INDEX(Данные!$I$1:$IX$303,Данные!$A212,M$642)-Данные!$F212+IF($F$4="Использовать поправку",AM550,0),#N/A)</f>
        <v>#N/A</v>
      </c>
      <c r="N550" s="62" t="str">
        <f t="shared" si="856"/>
        <v/>
      </c>
      <c r="O550" s="63" t="e">
        <f>IF(ISNUMBER(INDEX(Данные!$I$1:$IX$303,Данные!$A212,O$642)),INDEX(Данные!$I$1:$IX$303,Данные!$A212,O$642)-Данные!$E212+IF($F$5="Использовать поправку",AL550,0),#N/A)</f>
        <v>#N/A</v>
      </c>
      <c r="P550" s="64" t="e">
        <f>IF(ISNUMBER(INDEX(Данные!$I$1:$IX$303,Данные!$A212,P$642)),INDEX(Данные!$I$1:$IX$303,Данные!$A212,P$642)-Данные!$F212+IF($F$5="Использовать поправку",AM550,0),#N/A)</f>
        <v>#N/A</v>
      </c>
      <c r="Q550" s="62" t="str">
        <f t="shared" si="857"/>
        <v/>
      </c>
      <c r="R550" s="63" t="e">
        <f>IF(ISNUMBER(INDEX(Данные!$I$1:$IX$303,Данные!$A212,R$642)),INDEX(Данные!$I$1:$IX$303,Данные!$A212,R$642)-Данные!$E212+IF($F$6="Использовать поправку",AL550,0),#N/A)</f>
        <v>#N/A</v>
      </c>
      <c r="S550" s="64" t="e">
        <f>IF(ISNUMBER(INDEX(Данные!$I$1:$IX$303,Данные!$A212,S$642)),INDEX(Данные!$I$1:$IX$303,Данные!$A212,S$642)-Данные!$F212+IF($F$6="Использовать поправку",AM550,0),#N/A)</f>
        <v>#N/A</v>
      </c>
      <c r="T550" s="62" t="str">
        <f t="shared" si="858"/>
        <v/>
      </c>
      <c r="U550" s="63" t="e">
        <f>IF(ISNUMBER(INDEX(Данные!$I$1:$IX$303,Данные!$A212,U$642)),INDEX(Данные!$I$1:$IX$303,Данные!$A212,U$642)-Данные!$E212+IF($F$7="Использовать поправку",AL550,0),#N/A)</f>
        <v>#N/A</v>
      </c>
      <c r="V550" s="64" t="e">
        <f>IF(ISNUMBER(INDEX(Данные!$I$1:$IX$303,Данные!$A212,V$642)),INDEX(Данные!$I$1:$IX$303,Данные!$A212,V$642)-Данные!$F212+IF($F$7="Использовать поправку",AM550,0),#N/A)</f>
        <v>#N/A</v>
      </c>
      <c r="W550" s="62" t="str">
        <f t="shared" si="859"/>
        <v/>
      </c>
      <c r="X550" s="63" t="e">
        <f>IF(ISNUMBER(INDEX(Данные!$I$1:$IX$303,Данные!$A212,X$642)),INDEX(Данные!$I$1:$IX$303,Данные!$A212,X$642)-Данные!$E212+IF($F$8="Использовать поправку",AL550,0),#N/A)</f>
        <v>#N/A</v>
      </c>
      <c r="Y550" s="64" t="e">
        <f>IF(ISNUMBER(INDEX(Данные!$I$1:$IX$303,Данные!$A212,Y$642)),INDEX(Данные!$I$1:$IX$303,Данные!$A212,Y$642)-Данные!$F212+IF($F$8="Использовать поправку",AM550,0),#N/A)</f>
        <v>#N/A</v>
      </c>
      <c r="Z550" s="62" t="str">
        <f t="shared" si="860"/>
        <v/>
      </c>
      <c r="AA550" s="63" t="e">
        <f>IF(ISNUMBER(INDEX(Данные!$I$1:$IX$303,Данные!$A212,AA$642)),INDEX(Данные!$I$1:$IX$303,Данные!$A212,AA$642)-Данные!$E212+IF($F$9="Использовать поправку",AL550,0),#N/A)</f>
        <v>#N/A</v>
      </c>
      <c r="AB550" s="64" t="e">
        <f>IF(ISNUMBER(INDEX(Данные!$I$1:$IX$303,Данные!$A212,AB$642)),INDEX(Данные!$I$1:$IX$303,Данные!$A212,AB$642)-Данные!$F212+IF($F$9="Использовать поправку",AM550,0),#N/A)</f>
        <v>#N/A</v>
      </c>
      <c r="AC550" s="62" t="str">
        <f t="shared" si="861"/>
        <v/>
      </c>
      <c r="AD550" s="63" t="e">
        <f>IF(ISNUMBER(INDEX(Данные!$I$1:$IX$303,Данные!$A212,AD$642)),INDEX(Данные!$I$1:$IX$303,Данные!$A212,AD$642)-Данные!$E212+IF($F$10="Использовать поправку",AL550,0),#N/A)</f>
        <v>#N/A</v>
      </c>
      <c r="AE550" s="64" t="e">
        <f>IF(ISNUMBER(INDEX(Данные!$I$1:$IX$303,Данные!$A212,AE$642)),INDEX(Данные!$I$1:$IX$303,Данные!$A212,AE$642)-Данные!$F212+IF($F$10="Использовать поправку",AM550,0),#N/A)</f>
        <v>#N/A</v>
      </c>
      <c r="AF550" s="62" t="str">
        <f t="shared" si="862"/>
        <v/>
      </c>
      <c r="AG550" s="63" t="e">
        <f>IF(ISNUMBER(INDEX(Данные!$I$1:$IX$303,Данные!$A212,AG$642)),INDEX(Данные!$I$1:$IX$303,Данные!$A212,AG$642)-Данные!$E212+IF($F$11="Использовать поправку",AL550,0),#N/A)</f>
        <v>#N/A</v>
      </c>
      <c r="AH550" s="64" t="e">
        <f>IF(ISNUMBER(INDEX(Данные!$I$1:$IX$303,Данные!$A212,AH$642)),INDEX(Данные!$I$1:$IX$303,Данные!$A212,AH$642)-Данные!$F212+IF($F$11="Использовать поправку",AM550,0),#N/A)</f>
        <v>#N/A</v>
      </c>
      <c r="AI550" s="62" t="str">
        <f t="shared" si="863"/>
        <v/>
      </c>
      <c r="AJ550" s="63" t="e">
        <f>IF(ISNUMBER(INDEX(Данные!$I$1:$IX$303,Данные!$A212,AJ$642)),INDEX(Данные!$I$1:$IX$303,Данные!$A212,AJ$642)-Данные!$E212+IF($F$12="Использовать поправку",AL550,0),#N/A)</f>
        <v>#N/A</v>
      </c>
      <c r="AK550" s="96" t="e">
        <f>IF(ISNUMBER(INDEX(Данные!$I$1:$IX$303,Данные!$A212,AK$642)),INDEX(Данные!$I$1:$IX$303,Данные!$A212,AK$642)-Данные!$F212+IF($F$12="Использовать поправку",AM550,0),#N/A)</f>
        <v>#N/A</v>
      </c>
      <c r="AL550" s="100" t="e">
        <f>INDEX(Данные!$I$1:$IX$303,Данные!$A212,AL$642+4)-INDEX(Данные!$I$1:$IX$303,Данные!$A212,AL$643+4)</f>
        <v>#VALUE!</v>
      </c>
      <c r="AM550" s="101" t="e">
        <f>INDEX(Данные!$I$1:$IX$303,Данные!$A212,AM$642+5)-INDEX(Данные!$I$1:$IX$303,Данные!$A212,AM$643+5)</f>
        <v>#VALUE!</v>
      </c>
      <c r="AO550" s="61">
        <v>104.5</v>
      </c>
      <c r="AP550" s="62" t="str">
        <f t="shared" si="844"/>
        <v/>
      </c>
      <c r="AQ550" s="63" t="e">
        <f>IF(ISNUMBER(INDEX(Данные!$I$1:$IX$303,Данные!$A212,AQ$642)),INDEX(Данные!$I$1:$IX$303,Данные!$A212,AQ$642)-Данные!$G212-AQ$643+IF($F$3="Использовать поправку",BT550,0),#N/A)</f>
        <v>#N/A</v>
      </c>
      <c r="AR550" s="64" t="e">
        <f>IF(ISNUMBER(INDEX(Данные!$I$1:$IX$303,Данные!$A212,AR$642)),INDEX(Данные!$I$1:$IX$303,Данные!$A212,AR$642)-Данные!$H212-AR$643+IF($F$3="Использовать поправку",BU550,0),#N/A)</f>
        <v>#N/A</v>
      </c>
      <c r="AS550" s="62" t="str">
        <f t="shared" si="845"/>
        <v/>
      </c>
      <c r="AT550" s="63" t="e">
        <f>IF(ISNUMBER(INDEX(Данные!$I$1:$IX$303,Данные!$A212,AT$642)),INDEX(Данные!$I$1:$IX$303,Данные!$A212,AT$642)-Данные!$G212-AT$643+IF($F$4="Использовать поправку",BT550,0),#N/A)</f>
        <v>#N/A</v>
      </c>
      <c r="AU550" s="64" t="e">
        <f>IF(ISNUMBER(INDEX(Данные!$I$1:$IX$303,Данные!$A212,AU$642)),INDEX(Данные!$I$1:$IX$303,Данные!$A212,AU$642)-Данные!$H212-AU$643+IF($F$4="Использовать поправку",BU550,0),#N/A)</f>
        <v>#N/A</v>
      </c>
      <c r="AV550" s="62" t="str">
        <f t="shared" si="846"/>
        <v/>
      </c>
      <c r="AW550" s="63" t="e">
        <f>IF(ISNUMBER(INDEX(Данные!$I$1:$IX$303,Данные!$A212,AW$642)),INDEX(Данные!$I$1:$IX$303,Данные!$A212,AW$642)-Данные!$G212-AW$643+IF($F$5="Использовать поправку",BT550,0),#N/A)</f>
        <v>#N/A</v>
      </c>
      <c r="AX550" s="64" t="e">
        <f>IF(ISNUMBER(INDEX(Данные!$I$1:$IX$303,Данные!$A212,AX$642)),INDEX(Данные!$I$1:$IX$303,Данные!$A212,AX$642)-Данные!$H212-AX$643+IF($F$5="Использовать поправку",BU550,0),#N/A)</f>
        <v>#N/A</v>
      </c>
      <c r="AY550" s="62" t="str">
        <f t="shared" si="847"/>
        <v/>
      </c>
      <c r="AZ550" s="63" t="e">
        <f>IF(ISNUMBER(INDEX(Данные!$I$1:$IX$303,Данные!$A212,AZ$642)),INDEX(Данные!$I$1:$IX$303,Данные!$A212,AZ$642)-Данные!$G212-AZ$643+IF($F$6="Использовать поправку",BT550,0),#N/A)</f>
        <v>#N/A</v>
      </c>
      <c r="BA550" s="64" t="e">
        <f>IF(ISNUMBER(INDEX(Данные!$I$1:$IX$303,Данные!$A212,BA$642)),INDEX(Данные!$I$1:$IX$303,Данные!$A212,BA$642)-Данные!$H212-BA$643+IF($F$6="Использовать поправку",BU550,0),#N/A)</f>
        <v>#N/A</v>
      </c>
      <c r="BB550" s="62" t="str">
        <f t="shared" si="848"/>
        <v/>
      </c>
      <c r="BC550" s="63" t="e">
        <f>IF(ISNUMBER(INDEX(Данные!$I$1:$IX$303,Данные!$A212,BC$642)),INDEX(Данные!$I$1:$IX$303,Данные!$A212,BC$642)-Данные!$G212-BC$643+IF($F$7="Использовать поправку",BT550,0),#N/A)</f>
        <v>#N/A</v>
      </c>
      <c r="BD550" s="64" t="e">
        <f>IF(ISNUMBER(INDEX(Данные!$I$1:$IX$303,Данные!$A212,BD$642)),INDEX(Данные!$I$1:$IX$303,Данные!$A212,BD$642)-Данные!$H212-BD$643+IF($F$7="Использовать поправку",BU550,0),#N/A)</f>
        <v>#N/A</v>
      </c>
      <c r="BE550" s="62" t="str">
        <f t="shared" si="849"/>
        <v/>
      </c>
      <c r="BF550" s="63" t="e">
        <f>IF(ISNUMBER(INDEX(Данные!$I$1:$IX$303,Данные!$A212,BF$642)),INDEX(Данные!$I$1:$IX$303,Данные!$A212,BF$642)-Данные!$G212-BF$643+IF($F$8="Использовать поправку",BT550,0),#N/A)</f>
        <v>#N/A</v>
      </c>
      <c r="BG550" s="64" t="e">
        <f>IF(ISNUMBER(INDEX(Данные!$I$1:$IX$303,Данные!$A212,BG$642)),INDEX(Данные!$I$1:$IX$303,Данные!$A212,BG$642)-Данные!$H212-BG$643+IF($F$8="Использовать поправку",BU550,0),#N/A)</f>
        <v>#N/A</v>
      </c>
      <c r="BH550" s="62" t="str">
        <f t="shared" si="850"/>
        <v/>
      </c>
      <c r="BI550" s="63" t="e">
        <f>IF(ISNUMBER(INDEX(Данные!$I$1:$IX$303,Данные!$A212,BI$642)),INDEX(Данные!$I$1:$IX$303,Данные!$A212,BI$642)-Данные!$G212-BI$643+IF($F$9="Использовать поправку",BT550,0),#N/A)</f>
        <v>#N/A</v>
      </c>
      <c r="BJ550" s="64" t="e">
        <f>IF(ISNUMBER(INDEX(Данные!$I$1:$IX$303,Данные!$A212,BJ$642)),INDEX(Данные!$I$1:$IX$303,Данные!$A212,BJ$642)-Данные!$H212-BJ$643+IF($F$9="Использовать поправку",BU550,0),#N/A)</f>
        <v>#N/A</v>
      </c>
      <c r="BK550" s="62" t="str">
        <f t="shared" si="851"/>
        <v/>
      </c>
      <c r="BL550" s="63" t="e">
        <f>IF(ISNUMBER(INDEX(Данные!$I$1:$IX$303,Данные!$A212,BL$642)),INDEX(Данные!$I$1:$IX$303,Данные!$A212,BL$642)-Данные!$G212-BL$643+IF($F$10="Использовать поправку",BT550,0),#N/A)</f>
        <v>#N/A</v>
      </c>
      <c r="BM550" s="64" t="e">
        <f>IF(ISNUMBER(INDEX(Данные!$I$1:$IX$303,Данные!$A212,BM$642)),INDEX(Данные!$I$1:$IX$303,Данные!$A212,BM$642)-Данные!$H212-BM$643+IF($F$10="Использовать поправку",BU550,0),#N/A)</f>
        <v>#N/A</v>
      </c>
      <c r="BN550" s="62" t="str">
        <f t="shared" si="852"/>
        <v/>
      </c>
      <c r="BO550" s="63" t="e">
        <f>IF(ISNUMBER(INDEX(Данные!$I$1:$IX$303,Данные!$A212,BO$642)),INDEX(Данные!$I$1:$IX$303,Данные!$A212,BO$642)-Данные!$G212-BO$643+IF($F$11="Использовать поправку",BT550,0),#N/A)</f>
        <v>#N/A</v>
      </c>
      <c r="BP550" s="64" t="e">
        <f>IF(ISNUMBER(INDEX(Данные!$I$1:$IX$303,Данные!$A212,BP$642)),INDEX(Данные!$I$1:$IX$303,Данные!$A212,BP$642)-Данные!$H212-BP$643+IF($F$11="Использовать поправку",BU550,0),#N/A)</f>
        <v>#N/A</v>
      </c>
      <c r="BQ550" s="62" t="str">
        <f t="shared" si="853"/>
        <v/>
      </c>
      <c r="BR550" s="63" t="e">
        <f>IF(ISNUMBER(INDEX(Данные!$I$1:$IX$303,Данные!$A212,BR$642)),INDEX(Данные!$I$1:$IX$303,Данные!$A212,BR$642)-Данные!$G212-BR$643+IF($F$12="Использовать поправку",BT550,0),#N/A)</f>
        <v>#N/A</v>
      </c>
      <c r="BS550" s="64" t="e">
        <f>IF(ISNUMBER(INDEX(Данные!$I$1:$IX$303,Данные!$A212,BS$642)),INDEX(Данные!$I$1:$IX$303,Данные!$A212,BS$642)-Данные!$H212-BS$643+IF($F$12="Использовать поправку",BU550,0),#N/A)</f>
        <v>#N/A</v>
      </c>
      <c r="BT550" s="100" t="e">
        <f>INDEX(Данные!$I$1:$IX$303,Данные!$A212,BT$642+8)-INDEX(Данные!$I$1:$IX$303,Данные!$A212,BT$643+8)</f>
        <v>#VALUE!</v>
      </c>
      <c r="BU550" s="101" t="e">
        <f>INDEX(Данные!$I$1:$IX$303,Данные!$A212,BU$642+9)-INDEX(Данные!$I$1:$IX$303,Данные!$A212,BU$643+9)</f>
        <v>#VALUE!</v>
      </c>
    </row>
    <row r="551" spans="7:73" s="88" customFormat="1" x14ac:dyDescent="0.25">
      <c r="G551" s="61">
        <v>105</v>
      </c>
      <c r="H551" s="62" t="str">
        <f t="shared" si="854"/>
        <v/>
      </c>
      <c r="I551" s="63" t="e">
        <f>IF(ISNUMBER(INDEX(Данные!$I$1:$IX$303,Данные!$A213,I$642)),INDEX(Данные!$I$1:$IX$303,Данные!$A213,I$642)-Данные!$E213+IF($F$3="Использовать поправку",AL551,0),#N/A)</f>
        <v>#N/A</v>
      </c>
      <c r="J551" s="64" t="e">
        <f>IF(ISNUMBER(INDEX(Данные!$I$1:$IX$303,Данные!$A213,J$642)),INDEX(Данные!$I$1:$IX$303,Данные!$A213,J$642)-Данные!$F213+IF($F$3="Использовать поправку",AM551,0),#N/A)</f>
        <v>#N/A</v>
      </c>
      <c r="K551" s="62" t="str">
        <f t="shared" si="855"/>
        <v/>
      </c>
      <c r="L551" s="63" t="e">
        <f>IF(ISNUMBER(INDEX(Данные!$I$1:$IX$303,Данные!$A213,L$642)),INDEX(Данные!$I$1:$IX$303,Данные!$A213,L$642)-Данные!$E213+IF($F$4="Использовать поправку",AL551,0),#N/A)</f>
        <v>#N/A</v>
      </c>
      <c r="M551" s="64" t="e">
        <f>IF(ISNUMBER(INDEX(Данные!$I$1:$IX$303,Данные!$A213,M$642)),INDEX(Данные!$I$1:$IX$303,Данные!$A213,M$642)-Данные!$F213+IF($F$4="Использовать поправку",AM551,0),#N/A)</f>
        <v>#N/A</v>
      </c>
      <c r="N551" s="62" t="str">
        <f t="shared" si="856"/>
        <v/>
      </c>
      <c r="O551" s="63" t="e">
        <f>IF(ISNUMBER(INDEX(Данные!$I$1:$IX$303,Данные!$A213,O$642)),INDEX(Данные!$I$1:$IX$303,Данные!$A213,O$642)-Данные!$E213+IF($F$5="Использовать поправку",AL551,0),#N/A)</f>
        <v>#N/A</v>
      </c>
      <c r="P551" s="64" t="e">
        <f>IF(ISNUMBER(INDEX(Данные!$I$1:$IX$303,Данные!$A213,P$642)),INDEX(Данные!$I$1:$IX$303,Данные!$A213,P$642)-Данные!$F213+IF($F$5="Использовать поправку",AM551,0),#N/A)</f>
        <v>#N/A</v>
      </c>
      <c r="Q551" s="62" t="str">
        <f t="shared" si="857"/>
        <v/>
      </c>
      <c r="R551" s="63" t="e">
        <f>IF(ISNUMBER(INDEX(Данные!$I$1:$IX$303,Данные!$A213,R$642)),INDEX(Данные!$I$1:$IX$303,Данные!$A213,R$642)-Данные!$E213+IF($F$6="Использовать поправку",AL551,0),#N/A)</f>
        <v>#N/A</v>
      </c>
      <c r="S551" s="64" t="e">
        <f>IF(ISNUMBER(INDEX(Данные!$I$1:$IX$303,Данные!$A213,S$642)),INDEX(Данные!$I$1:$IX$303,Данные!$A213,S$642)-Данные!$F213+IF($F$6="Использовать поправку",AM551,0),#N/A)</f>
        <v>#N/A</v>
      </c>
      <c r="T551" s="62" t="str">
        <f t="shared" si="858"/>
        <v/>
      </c>
      <c r="U551" s="63" t="e">
        <f>IF(ISNUMBER(INDEX(Данные!$I$1:$IX$303,Данные!$A213,U$642)),INDEX(Данные!$I$1:$IX$303,Данные!$A213,U$642)-Данные!$E213+IF($F$7="Использовать поправку",AL551,0),#N/A)</f>
        <v>#N/A</v>
      </c>
      <c r="V551" s="64" t="e">
        <f>IF(ISNUMBER(INDEX(Данные!$I$1:$IX$303,Данные!$A213,V$642)),INDEX(Данные!$I$1:$IX$303,Данные!$A213,V$642)-Данные!$F213+IF($F$7="Использовать поправку",AM551,0),#N/A)</f>
        <v>#N/A</v>
      </c>
      <c r="W551" s="62" t="str">
        <f t="shared" si="859"/>
        <v/>
      </c>
      <c r="X551" s="63" t="e">
        <f>IF(ISNUMBER(INDEX(Данные!$I$1:$IX$303,Данные!$A213,X$642)),INDEX(Данные!$I$1:$IX$303,Данные!$A213,X$642)-Данные!$E213+IF($F$8="Использовать поправку",AL551,0),#N/A)</f>
        <v>#N/A</v>
      </c>
      <c r="Y551" s="64" t="e">
        <f>IF(ISNUMBER(INDEX(Данные!$I$1:$IX$303,Данные!$A213,Y$642)),INDEX(Данные!$I$1:$IX$303,Данные!$A213,Y$642)-Данные!$F213+IF($F$8="Использовать поправку",AM551,0),#N/A)</f>
        <v>#N/A</v>
      </c>
      <c r="Z551" s="62" t="str">
        <f t="shared" si="860"/>
        <v/>
      </c>
      <c r="AA551" s="63" t="e">
        <f>IF(ISNUMBER(INDEX(Данные!$I$1:$IX$303,Данные!$A213,AA$642)),INDEX(Данные!$I$1:$IX$303,Данные!$A213,AA$642)-Данные!$E213+IF($F$9="Использовать поправку",AL551,0),#N/A)</f>
        <v>#N/A</v>
      </c>
      <c r="AB551" s="64" t="e">
        <f>IF(ISNUMBER(INDEX(Данные!$I$1:$IX$303,Данные!$A213,AB$642)),INDEX(Данные!$I$1:$IX$303,Данные!$A213,AB$642)-Данные!$F213+IF($F$9="Использовать поправку",AM551,0),#N/A)</f>
        <v>#N/A</v>
      </c>
      <c r="AC551" s="62" t="str">
        <f t="shared" si="861"/>
        <v/>
      </c>
      <c r="AD551" s="63" t="e">
        <f>IF(ISNUMBER(INDEX(Данные!$I$1:$IX$303,Данные!$A213,AD$642)),INDEX(Данные!$I$1:$IX$303,Данные!$A213,AD$642)-Данные!$E213+IF($F$10="Использовать поправку",AL551,0),#N/A)</f>
        <v>#N/A</v>
      </c>
      <c r="AE551" s="64" t="e">
        <f>IF(ISNUMBER(INDEX(Данные!$I$1:$IX$303,Данные!$A213,AE$642)),INDEX(Данные!$I$1:$IX$303,Данные!$A213,AE$642)-Данные!$F213+IF($F$10="Использовать поправку",AM551,0),#N/A)</f>
        <v>#N/A</v>
      </c>
      <c r="AF551" s="62" t="str">
        <f t="shared" si="862"/>
        <v/>
      </c>
      <c r="AG551" s="63" t="e">
        <f>IF(ISNUMBER(INDEX(Данные!$I$1:$IX$303,Данные!$A213,AG$642)),INDEX(Данные!$I$1:$IX$303,Данные!$A213,AG$642)-Данные!$E213+IF($F$11="Использовать поправку",AL551,0),#N/A)</f>
        <v>#N/A</v>
      </c>
      <c r="AH551" s="64" t="e">
        <f>IF(ISNUMBER(INDEX(Данные!$I$1:$IX$303,Данные!$A213,AH$642)),INDEX(Данные!$I$1:$IX$303,Данные!$A213,AH$642)-Данные!$F213+IF($F$11="Использовать поправку",AM551,0),#N/A)</f>
        <v>#N/A</v>
      </c>
      <c r="AI551" s="62" t="str">
        <f t="shared" si="863"/>
        <v/>
      </c>
      <c r="AJ551" s="63" t="e">
        <f>IF(ISNUMBER(INDEX(Данные!$I$1:$IX$303,Данные!$A213,AJ$642)),INDEX(Данные!$I$1:$IX$303,Данные!$A213,AJ$642)-Данные!$E213+IF($F$12="Использовать поправку",AL551,0),#N/A)</f>
        <v>#N/A</v>
      </c>
      <c r="AK551" s="96" t="e">
        <f>IF(ISNUMBER(INDEX(Данные!$I$1:$IX$303,Данные!$A213,AK$642)),INDEX(Данные!$I$1:$IX$303,Данные!$A213,AK$642)-Данные!$F213+IF($F$12="Использовать поправку",AM551,0),#N/A)</f>
        <v>#N/A</v>
      </c>
      <c r="AL551" s="100" t="e">
        <f>INDEX(Данные!$I$1:$IX$303,Данные!$A213,AL$642+4)-INDEX(Данные!$I$1:$IX$303,Данные!$A213,AL$643+4)</f>
        <v>#VALUE!</v>
      </c>
      <c r="AM551" s="101" t="e">
        <f>INDEX(Данные!$I$1:$IX$303,Данные!$A213,AM$642+5)-INDEX(Данные!$I$1:$IX$303,Данные!$A213,AM$643+5)</f>
        <v>#VALUE!</v>
      </c>
      <c r="AO551" s="61">
        <v>105</v>
      </c>
      <c r="AP551" s="62" t="str">
        <f t="shared" si="844"/>
        <v/>
      </c>
      <c r="AQ551" s="63" t="e">
        <f>IF(ISNUMBER(INDEX(Данные!$I$1:$IX$303,Данные!$A213,AQ$642)),INDEX(Данные!$I$1:$IX$303,Данные!$A213,AQ$642)-Данные!$G213-AQ$643+IF($F$3="Использовать поправку",BT551,0),#N/A)</f>
        <v>#N/A</v>
      </c>
      <c r="AR551" s="64" t="e">
        <f>IF(ISNUMBER(INDEX(Данные!$I$1:$IX$303,Данные!$A213,AR$642)),INDEX(Данные!$I$1:$IX$303,Данные!$A213,AR$642)-Данные!$H213-AR$643+IF($F$3="Использовать поправку",BU551,0),#N/A)</f>
        <v>#N/A</v>
      </c>
      <c r="AS551" s="62" t="str">
        <f t="shared" si="845"/>
        <v/>
      </c>
      <c r="AT551" s="63" t="e">
        <f>IF(ISNUMBER(INDEX(Данные!$I$1:$IX$303,Данные!$A213,AT$642)),INDEX(Данные!$I$1:$IX$303,Данные!$A213,AT$642)-Данные!$G213-AT$643+IF($F$4="Использовать поправку",BT551,0),#N/A)</f>
        <v>#N/A</v>
      </c>
      <c r="AU551" s="64" t="e">
        <f>IF(ISNUMBER(INDEX(Данные!$I$1:$IX$303,Данные!$A213,AU$642)),INDEX(Данные!$I$1:$IX$303,Данные!$A213,AU$642)-Данные!$H213-AU$643+IF($F$4="Использовать поправку",BU551,0),#N/A)</f>
        <v>#N/A</v>
      </c>
      <c r="AV551" s="62" t="str">
        <f t="shared" si="846"/>
        <v/>
      </c>
      <c r="AW551" s="63" t="e">
        <f>IF(ISNUMBER(INDEX(Данные!$I$1:$IX$303,Данные!$A213,AW$642)),INDEX(Данные!$I$1:$IX$303,Данные!$A213,AW$642)-Данные!$G213-AW$643+IF($F$5="Использовать поправку",BT551,0),#N/A)</f>
        <v>#N/A</v>
      </c>
      <c r="AX551" s="64" t="e">
        <f>IF(ISNUMBER(INDEX(Данные!$I$1:$IX$303,Данные!$A213,AX$642)),INDEX(Данные!$I$1:$IX$303,Данные!$A213,AX$642)-Данные!$H213-AX$643+IF($F$5="Использовать поправку",BU551,0),#N/A)</f>
        <v>#N/A</v>
      </c>
      <c r="AY551" s="62" t="str">
        <f t="shared" si="847"/>
        <v/>
      </c>
      <c r="AZ551" s="63" t="e">
        <f>IF(ISNUMBER(INDEX(Данные!$I$1:$IX$303,Данные!$A213,AZ$642)),INDEX(Данные!$I$1:$IX$303,Данные!$A213,AZ$642)-Данные!$G213-AZ$643+IF($F$6="Использовать поправку",BT551,0),#N/A)</f>
        <v>#N/A</v>
      </c>
      <c r="BA551" s="64" t="e">
        <f>IF(ISNUMBER(INDEX(Данные!$I$1:$IX$303,Данные!$A213,BA$642)),INDEX(Данные!$I$1:$IX$303,Данные!$A213,BA$642)-Данные!$H213-BA$643+IF($F$6="Использовать поправку",BU551,0),#N/A)</f>
        <v>#N/A</v>
      </c>
      <c r="BB551" s="62" t="str">
        <f t="shared" si="848"/>
        <v/>
      </c>
      <c r="BC551" s="63" t="e">
        <f>IF(ISNUMBER(INDEX(Данные!$I$1:$IX$303,Данные!$A213,BC$642)),INDEX(Данные!$I$1:$IX$303,Данные!$A213,BC$642)-Данные!$G213-BC$643+IF($F$7="Использовать поправку",BT551,0),#N/A)</f>
        <v>#N/A</v>
      </c>
      <c r="BD551" s="64" t="e">
        <f>IF(ISNUMBER(INDEX(Данные!$I$1:$IX$303,Данные!$A213,BD$642)),INDEX(Данные!$I$1:$IX$303,Данные!$A213,BD$642)-Данные!$H213-BD$643+IF($F$7="Использовать поправку",BU551,0),#N/A)</f>
        <v>#N/A</v>
      </c>
      <c r="BE551" s="62" t="str">
        <f t="shared" si="849"/>
        <v/>
      </c>
      <c r="BF551" s="63" t="e">
        <f>IF(ISNUMBER(INDEX(Данные!$I$1:$IX$303,Данные!$A213,BF$642)),INDEX(Данные!$I$1:$IX$303,Данные!$A213,BF$642)-Данные!$G213-BF$643+IF($F$8="Использовать поправку",BT551,0),#N/A)</f>
        <v>#N/A</v>
      </c>
      <c r="BG551" s="64" t="e">
        <f>IF(ISNUMBER(INDEX(Данные!$I$1:$IX$303,Данные!$A213,BG$642)),INDEX(Данные!$I$1:$IX$303,Данные!$A213,BG$642)-Данные!$H213-BG$643+IF($F$8="Использовать поправку",BU551,0),#N/A)</f>
        <v>#N/A</v>
      </c>
      <c r="BH551" s="62" t="str">
        <f t="shared" si="850"/>
        <v/>
      </c>
      <c r="BI551" s="63" t="e">
        <f>IF(ISNUMBER(INDEX(Данные!$I$1:$IX$303,Данные!$A213,BI$642)),INDEX(Данные!$I$1:$IX$303,Данные!$A213,BI$642)-Данные!$G213-BI$643+IF($F$9="Использовать поправку",BT551,0),#N/A)</f>
        <v>#N/A</v>
      </c>
      <c r="BJ551" s="64" t="e">
        <f>IF(ISNUMBER(INDEX(Данные!$I$1:$IX$303,Данные!$A213,BJ$642)),INDEX(Данные!$I$1:$IX$303,Данные!$A213,BJ$642)-Данные!$H213-BJ$643+IF($F$9="Использовать поправку",BU551,0),#N/A)</f>
        <v>#N/A</v>
      </c>
      <c r="BK551" s="62" t="str">
        <f t="shared" si="851"/>
        <v/>
      </c>
      <c r="BL551" s="63" t="e">
        <f>IF(ISNUMBER(INDEX(Данные!$I$1:$IX$303,Данные!$A213,BL$642)),INDEX(Данные!$I$1:$IX$303,Данные!$A213,BL$642)-Данные!$G213-BL$643+IF($F$10="Использовать поправку",BT551,0),#N/A)</f>
        <v>#N/A</v>
      </c>
      <c r="BM551" s="64" t="e">
        <f>IF(ISNUMBER(INDEX(Данные!$I$1:$IX$303,Данные!$A213,BM$642)),INDEX(Данные!$I$1:$IX$303,Данные!$A213,BM$642)-Данные!$H213-BM$643+IF($F$10="Использовать поправку",BU551,0),#N/A)</f>
        <v>#N/A</v>
      </c>
      <c r="BN551" s="62" t="str">
        <f t="shared" si="852"/>
        <v/>
      </c>
      <c r="BO551" s="63" t="e">
        <f>IF(ISNUMBER(INDEX(Данные!$I$1:$IX$303,Данные!$A213,BO$642)),INDEX(Данные!$I$1:$IX$303,Данные!$A213,BO$642)-Данные!$G213-BO$643+IF($F$11="Использовать поправку",BT551,0),#N/A)</f>
        <v>#N/A</v>
      </c>
      <c r="BP551" s="64" t="e">
        <f>IF(ISNUMBER(INDEX(Данные!$I$1:$IX$303,Данные!$A213,BP$642)),INDEX(Данные!$I$1:$IX$303,Данные!$A213,BP$642)-Данные!$H213-BP$643+IF($F$11="Использовать поправку",BU551,0),#N/A)</f>
        <v>#N/A</v>
      </c>
      <c r="BQ551" s="62" t="str">
        <f t="shared" si="853"/>
        <v/>
      </c>
      <c r="BR551" s="63" t="e">
        <f>IF(ISNUMBER(INDEX(Данные!$I$1:$IX$303,Данные!$A213,BR$642)),INDEX(Данные!$I$1:$IX$303,Данные!$A213,BR$642)-Данные!$G213-BR$643+IF($F$12="Использовать поправку",BT551,0),#N/A)</f>
        <v>#N/A</v>
      </c>
      <c r="BS551" s="64" t="e">
        <f>IF(ISNUMBER(INDEX(Данные!$I$1:$IX$303,Данные!$A213,BS$642)),INDEX(Данные!$I$1:$IX$303,Данные!$A213,BS$642)-Данные!$H213-BS$643+IF($F$12="Использовать поправку",BU551,0),#N/A)</f>
        <v>#N/A</v>
      </c>
      <c r="BT551" s="100" t="e">
        <f>INDEX(Данные!$I$1:$IX$303,Данные!$A213,BT$642+8)-INDEX(Данные!$I$1:$IX$303,Данные!$A213,BT$643+8)</f>
        <v>#VALUE!</v>
      </c>
      <c r="BU551" s="101" t="e">
        <f>INDEX(Данные!$I$1:$IX$303,Данные!$A213,BU$642+9)-INDEX(Данные!$I$1:$IX$303,Данные!$A213,BU$643+9)</f>
        <v>#VALUE!</v>
      </c>
    </row>
    <row r="552" spans="7:73" s="88" customFormat="1" x14ac:dyDescent="0.25">
      <c r="G552" s="61">
        <v>105.5</v>
      </c>
      <c r="H552" s="62" t="str">
        <f t="shared" si="854"/>
        <v/>
      </c>
      <c r="I552" s="63" t="e">
        <f>IF(ISNUMBER(INDEX(Данные!$I$1:$IX$303,Данные!$A214,I$642)),INDEX(Данные!$I$1:$IX$303,Данные!$A214,I$642)-Данные!$E214+IF($F$3="Использовать поправку",AL552,0),#N/A)</f>
        <v>#N/A</v>
      </c>
      <c r="J552" s="64" t="e">
        <f>IF(ISNUMBER(INDEX(Данные!$I$1:$IX$303,Данные!$A214,J$642)),INDEX(Данные!$I$1:$IX$303,Данные!$A214,J$642)-Данные!$F214+IF($F$3="Использовать поправку",AM552,0),#N/A)</f>
        <v>#N/A</v>
      </c>
      <c r="K552" s="62" t="str">
        <f t="shared" si="855"/>
        <v/>
      </c>
      <c r="L552" s="63" t="e">
        <f>IF(ISNUMBER(INDEX(Данные!$I$1:$IX$303,Данные!$A214,L$642)),INDEX(Данные!$I$1:$IX$303,Данные!$A214,L$642)-Данные!$E214+IF($F$4="Использовать поправку",AL552,0),#N/A)</f>
        <v>#N/A</v>
      </c>
      <c r="M552" s="64" t="e">
        <f>IF(ISNUMBER(INDEX(Данные!$I$1:$IX$303,Данные!$A214,M$642)),INDEX(Данные!$I$1:$IX$303,Данные!$A214,M$642)-Данные!$F214+IF($F$4="Использовать поправку",AM552,0),#N/A)</f>
        <v>#N/A</v>
      </c>
      <c r="N552" s="62" t="str">
        <f t="shared" si="856"/>
        <v/>
      </c>
      <c r="O552" s="63" t="e">
        <f>IF(ISNUMBER(INDEX(Данные!$I$1:$IX$303,Данные!$A214,O$642)),INDEX(Данные!$I$1:$IX$303,Данные!$A214,O$642)-Данные!$E214+IF($F$5="Использовать поправку",AL552,0),#N/A)</f>
        <v>#N/A</v>
      </c>
      <c r="P552" s="64" t="e">
        <f>IF(ISNUMBER(INDEX(Данные!$I$1:$IX$303,Данные!$A214,P$642)),INDEX(Данные!$I$1:$IX$303,Данные!$A214,P$642)-Данные!$F214+IF($F$5="Использовать поправку",AM552,0),#N/A)</f>
        <v>#N/A</v>
      </c>
      <c r="Q552" s="62" t="str">
        <f t="shared" si="857"/>
        <v/>
      </c>
      <c r="R552" s="63" t="e">
        <f>IF(ISNUMBER(INDEX(Данные!$I$1:$IX$303,Данные!$A214,R$642)),INDEX(Данные!$I$1:$IX$303,Данные!$A214,R$642)-Данные!$E214+IF($F$6="Использовать поправку",AL552,0),#N/A)</f>
        <v>#N/A</v>
      </c>
      <c r="S552" s="64" t="e">
        <f>IF(ISNUMBER(INDEX(Данные!$I$1:$IX$303,Данные!$A214,S$642)),INDEX(Данные!$I$1:$IX$303,Данные!$A214,S$642)-Данные!$F214+IF($F$6="Использовать поправку",AM552,0),#N/A)</f>
        <v>#N/A</v>
      </c>
      <c r="T552" s="62" t="str">
        <f t="shared" si="858"/>
        <v/>
      </c>
      <c r="U552" s="63" t="e">
        <f>IF(ISNUMBER(INDEX(Данные!$I$1:$IX$303,Данные!$A214,U$642)),INDEX(Данные!$I$1:$IX$303,Данные!$A214,U$642)-Данные!$E214+IF($F$7="Использовать поправку",AL552,0),#N/A)</f>
        <v>#N/A</v>
      </c>
      <c r="V552" s="64" t="e">
        <f>IF(ISNUMBER(INDEX(Данные!$I$1:$IX$303,Данные!$A214,V$642)),INDEX(Данные!$I$1:$IX$303,Данные!$A214,V$642)-Данные!$F214+IF($F$7="Использовать поправку",AM552,0),#N/A)</f>
        <v>#N/A</v>
      </c>
      <c r="W552" s="62" t="str">
        <f t="shared" si="859"/>
        <v/>
      </c>
      <c r="X552" s="63" t="e">
        <f>IF(ISNUMBER(INDEX(Данные!$I$1:$IX$303,Данные!$A214,X$642)),INDEX(Данные!$I$1:$IX$303,Данные!$A214,X$642)-Данные!$E214+IF($F$8="Использовать поправку",AL552,0),#N/A)</f>
        <v>#N/A</v>
      </c>
      <c r="Y552" s="64" t="e">
        <f>IF(ISNUMBER(INDEX(Данные!$I$1:$IX$303,Данные!$A214,Y$642)),INDEX(Данные!$I$1:$IX$303,Данные!$A214,Y$642)-Данные!$F214+IF($F$8="Использовать поправку",AM552,0),#N/A)</f>
        <v>#N/A</v>
      </c>
      <c r="Z552" s="62" t="str">
        <f t="shared" si="860"/>
        <v/>
      </c>
      <c r="AA552" s="63" t="e">
        <f>IF(ISNUMBER(INDEX(Данные!$I$1:$IX$303,Данные!$A214,AA$642)),INDEX(Данные!$I$1:$IX$303,Данные!$A214,AA$642)-Данные!$E214+IF($F$9="Использовать поправку",AL552,0),#N/A)</f>
        <v>#N/A</v>
      </c>
      <c r="AB552" s="64" t="e">
        <f>IF(ISNUMBER(INDEX(Данные!$I$1:$IX$303,Данные!$A214,AB$642)),INDEX(Данные!$I$1:$IX$303,Данные!$A214,AB$642)-Данные!$F214+IF($F$9="Использовать поправку",AM552,0),#N/A)</f>
        <v>#N/A</v>
      </c>
      <c r="AC552" s="62" t="str">
        <f t="shared" si="861"/>
        <v/>
      </c>
      <c r="AD552" s="63" t="e">
        <f>IF(ISNUMBER(INDEX(Данные!$I$1:$IX$303,Данные!$A214,AD$642)),INDEX(Данные!$I$1:$IX$303,Данные!$A214,AD$642)-Данные!$E214+IF($F$10="Использовать поправку",AL552,0),#N/A)</f>
        <v>#N/A</v>
      </c>
      <c r="AE552" s="64" t="e">
        <f>IF(ISNUMBER(INDEX(Данные!$I$1:$IX$303,Данные!$A214,AE$642)),INDEX(Данные!$I$1:$IX$303,Данные!$A214,AE$642)-Данные!$F214+IF($F$10="Использовать поправку",AM552,0),#N/A)</f>
        <v>#N/A</v>
      </c>
      <c r="AF552" s="62" t="str">
        <f t="shared" si="862"/>
        <v/>
      </c>
      <c r="AG552" s="63" t="e">
        <f>IF(ISNUMBER(INDEX(Данные!$I$1:$IX$303,Данные!$A214,AG$642)),INDEX(Данные!$I$1:$IX$303,Данные!$A214,AG$642)-Данные!$E214+IF($F$11="Использовать поправку",AL552,0),#N/A)</f>
        <v>#N/A</v>
      </c>
      <c r="AH552" s="64" t="e">
        <f>IF(ISNUMBER(INDEX(Данные!$I$1:$IX$303,Данные!$A214,AH$642)),INDEX(Данные!$I$1:$IX$303,Данные!$A214,AH$642)-Данные!$F214+IF($F$11="Использовать поправку",AM552,0),#N/A)</f>
        <v>#N/A</v>
      </c>
      <c r="AI552" s="62" t="str">
        <f t="shared" si="863"/>
        <v/>
      </c>
      <c r="AJ552" s="63" t="e">
        <f>IF(ISNUMBER(INDEX(Данные!$I$1:$IX$303,Данные!$A214,AJ$642)),INDEX(Данные!$I$1:$IX$303,Данные!$A214,AJ$642)-Данные!$E214+IF($F$12="Использовать поправку",AL552,0),#N/A)</f>
        <v>#N/A</v>
      </c>
      <c r="AK552" s="96" t="e">
        <f>IF(ISNUMBER(INDEX(Данные!$I$1:$IX$303,Данные!$A214,AK$642)),INDEX(Данные!$I$1:$IX$303,Данные!$A214,AK$642)-Данные!$F214+IF($F$12="Использовать поправку",AM552,0),#N/A)</f>
        <v>#N/A</v>
      </c>
      <c r="AL552" s="100" t="e">
        <f>INDEX(Данные!$I$1:$IX$303,Данные!$A214,AL$642+4)-INDEX(Данные!$I$1:$IX$303,Данные!$A214,AL$643+4)</f>
        <v>#VALUE!</v>
      </c>
      <c r="AM552" s="101" t="e">
        <f>INDEX(Данные!$I$1:$IX$303,Данные!$A214,AM$642+5)-INDEX(Данные!$I$1:$IX$303,Данные!$A214,AM$643+5)</f>
        <v>#VALUE!</v>
      </c>
      <c r="AO552" s="61">
        <v>105.5</v>
      </c>
      <c r="AP552" s="62" t="str">
        <f t="shared" si="844"/>
        <v/>
      </c>
      <c r="AQ552" s="63" t="e">
        <f>IF(ISNUMBER(INDEX(Данные!$I$1:$IX$303,Данные!$A214,AQ$642)),INDEX(Данные!$I$1:$IX$303,Данные!$A214,AQ$642)-Данные!$G214-AQ$643+IF($F$3="Использовать поправку",BT552,0),#N/A)</f>
        <v>#N/A</v>
      </c>
      <c r="AR552" s="64" t="e">
        <f>IF(ISNUMBER(INDEX(Данные!$I$1:$IX$303,Данные!$A214,AR$642)),INDEX(Данные!$I$1:$IX$303,Данные!$A214,AR$642)-Данные!$H214-AR$643+IF($F$3="Использовать поправку",BU552,0),#N/A)</f>
        <v>#N/A</v>
      </c>
      <c r="AS552" s="62" t="str">
        <f t="shared" si="845"/>
        <v/>
      </c>
      <c r="AT552" s="63" t="e">
        <f>IF(ISNUMBER(INDEX(Данные!$I$1:$IX$303,Данные!$A214,AT$642)),INDEX(Данные!$I$1:$IX$303,Данные!$A214,AT$642)-Данные!$G214-AT$643+IF($F$4="Использовать поправку",BT552,0),#N/A)</f>
        <v>#N/A</v>
      </c>
      <c r="AU552" s="64" t="e">
        <f>IF(ISNUMBER(INDEX(Данные!$I$1:$IX$303,Данные!$A214,AU$642)),INDEX(Данные!$I$1:$IX$303,Данные!$A214,AU$642)-Данные!$H214-AU$643+IF($F$4="Использовать поправку",BU552,0),#N/A)</f>
        <v>#N/A</v>
      </c>
      <c r="AV552" s="62" t="str">
        <f t="shared" si="846"/>
        <v/>
      </c>
      <c r="AW552" s="63" t="e">
        <f>IF(ISNUMBER(INDEX(Данные!$I$1:$IX$303,Данные!$A214,AW$642)),INDEX(Данные!$I$1:$IX$303,Данные!$A214,AW$642)-Данные!$G214-AW$643+IF($F$5="Использовать поправку",BT552,0),#N/A)</f>
        <v>#N/A</v>
      </c>
      <c r="AX552" s="64" t="e">
        <f>IF(ISNUMBER(INDEX(Данные!$I$1:$IX$303,Данные!$A214,AX$642)),INDEX(Данные!$I$1:$IX$303,Данные!$A214,AX$642)-Данные!$H214-AX$643+IF($F$5="Использовать поправку",BU552,0),#N/A)</f>
        <v>#N/A</v>
      </c>
      <c r="AY552" s="62" t="str">
        <f t="shared" si="847"/>
        <v/>
      </c>
      <c r="AZ552" s="63" t="e">
        <f>IF(ISNUMBER(INDEX(Данные!$I$1:$IX$303,Данные!$A214,AZ$642)),INDEX(Данные!$I$1:$IX$303,Данные!$A214,AZ$642)-Данные!$G214-AZ$643+IF($F$6="Использовать поправку",BT552,0),#N/A)</f>
        <v>#N/A</v>
      </c>
      <c r="BA552" s="64" t="e">
        <f>IF(ISNUMBER(INDEX(Данные!$I$1:$IX$303,Данные!$A214,BA$642)),INDEX(Данные!$I$1:$IX$303,Данные!$A214,BA$642)-Данные!$H214-BA$643+IF($F$6="Использовать поправку",BU552,0),#N/A)</f>
        <v>#N/A</v>
      </c>
      <c r="BB552" s="62" t="str">
        <f t="shared" si="848"/>
        <v/>
      </c>
      <c r="BC552" s="63" t="e">
        <f>IF(ISNUMBER(INDEX(Данные!$I$1:$IX$303,Данные!$A214,BC$642)),INDEX(Данные!$I$1:$IX$303,Данные!$A214,BC$642)-Данные!$G214-BC$643+IF($F$7="Использовать поправку",BT552,0),#N/A)</f>
        <v>#N/A</v>
      </c>
      <c r="BD552" s="64" t="e">
        <f>IF(ISNUMBER(INDEX(Данные!$I$1:$IX$303,Данные!$A214,BD$642)),INDEX(Данные!$I$1:$IX$303,Данные!$A214,BD$642)-Данные!$H214-BD$643+IF($F$7="Использовать поправку",BU552,0),#N/A)</f>
        <v>#N/A</v>
      </c>
      <c r="BE552" s="62" t="str">
        <f t="shared" si="849"/>
        <v/>
      </c>
      <c r="BF552" s="63" t="e">
        <f>IF(ISNUMBER(INDEX(Данные!$I$1:$IX$303,Данные!$A214,BF$642)),INDEX(Данные!$I$1:$IX$303,Данные!$A214,BF$642)-Данные!$G214-BF$643+IF($F$8="Использовать поправку",BT552,0),#N/A)</f>
        <v>#N/A</v>
      </c>
      <c r="BG552" s="64" t="e">
        <f>IF(ISNUMBER(INDEX(Данные!$I$1:$IX$303,Данные!$A214,BG$642)),INDEX(Данные!$I$1:$IX$303,Данные!$A214,BG$642)-Данные!$H214-BG$643+IF($F$8="Использовать поправку",BU552,0),#N/A)</f>
        <v>#N/A</v>
      </c>
      <c r="BH552" s="62" t="str">
        <f t="shared" si="850"/>
        <v/>
      </c>
      <c r="BI552" s="63" t="e">
        <f>IF(ISNUMBER(INDEX(Данные!$I$1:$IX$303,Данные!$A214,BI$642)),INDEX(Данные!$I$1:$IX$303,Данные!$A214,BI$642)-Данные!$G214-BI$643+IF($F$9="Использовать поправку",BT552,0),#N/A)</f>
        <v>#N/A</v>
      </c>
      <c r="BJ552" s="64" t="e">
        <f>IF(ISNUMBER(INDEX(Данные!$I$1:$IX$303,Данные!$A214,BJ$642)),INDEX(Данные!$I$1:$IX$303,Данные!$A214,BJ$642)-Данные!$H214-BJ$643+IF($F$9="Использовать поправку",BU552,0),#N/A)</f>
        <v>#N/A</v>
      </c>
      <c r="BK552" s="62" t="str">
        <f t="shared" si="851"/>
        <v/>
      </c>
      <c r="BL552" s="63" t="e">
        <f>IF(ISNUMBER(INDEX(Данные!$I$1:$IX$303,Данные!$A214,BL$642)),INDEX(Данные!$I$1:$IX$303,Данные!$A214,BL$642)-Данные!$G214-BL$643+IF($F$10="Использовать поправку",BT552,0),#N/A)</f>
        <v>#N/A</v>
      </c>
      <c r="BM552" s="64" t="e">
        <f>IF(ISNUMBER(INDEX(Данные!$I$1:$IX$303,Данные!$A214,BM$642)),INDEX(Данные!$I$1:$IX$303,Данные!$A214,BM$642)-Данные!$H214-BM$643+IF($F$10="Использовать поправку",BU552,0),#N/A)</f>
        <v>#N/A</v>
      </c>
      <c r="BN552" s="62" t="str">
        <f t="shared" si="852"/>
        <v/>
      </c>
      <c r="BO552" s="63" t="e">
        <f>IF(ISNUMBER(INDEX(Данные!$I$1:$IX$303,Данные!$A214,BO$642)),INDEX(Данные!$I$1:$IX$303,Данные!$A214,BO$642)-Данные!$G214-BO$643+IF($F$11="Использовать поправку",BT552,0),#N/A)</f>
        <v>#N/A</v>
      </c>
      <c r="BP552" s="64" t="e">
        <f>IF(ISNUMBER(INDEX(Данные!$I$1:$IX$303,Данные!$A214,BP$642)),INDEX(Данные!$I$1:$IX$303,Данные!$A214,BP$642)-Данные!$H214-BP$643+IF($F$11="Использовать поправку",BU552,0),#N/A)</f>
        <v>#N/A</v>
      </c>
      <c r="BQ552" s="62" t="str">
        <f t="shared" si="853"/>
        <v/>
      </c>
      <c r="BR552" s="63" t="e">
        <f>IF(ISNUMBER(INDEX(Данные!$I$1:$IX$303,Данные!$A214,BR$642)),INDEX(Данные!$I$1:$IX$303,Данные!$A214,BR$642)-Данные!$G214-BR$643+IF($F$12="Использовать поправку",BT552,0),#N/A)</f>
        <v>#N/A</v>
      </c>
      <c r="BS552" s="64" t="e">
        <f>IF(ISNUMBER(INDEX(Данные!$I$1:$IX$303,Данные!$A214,BS$642)),INDEX(Данные!$I$1:$IX$303,Данные!$A214,BS$642)-Данные!$H214-BS$643+IF($F$12="Использовать поправку",BU552,0),#N/A)</f>
        <v>#N/A</v>
      </c>
      <c r="BT552" s="100" t="e">
        <f>INDEX(Данные!$I$1:$IX$303,Данные!$A214,BT$642+8)-INDEX(Данные!$I$1:$IX$303,Данные!$A214,BT$643+8)</f>
        <v>#VALUE!</v>
      </c>
      <c r="BU552" s="101" t="e">
        <f>INDEX(Данные!$I$1:$IX$303,Данные!$A214,BU$642+9)-INDEX(Данные!$I$1:$IX$303,Данные!$A214,BU$643+9)</f>
        <v>#VALUE!</v>
      </c>
    </row>
    <row r="553" spans="7:73" s="88" customFormat="1" x14ac:dyDescent="0.25">
      <c r="G553" s="61">
        <v>106</v>
      </c>
      <c r="H553" s="62" t="str">
        <f t="shared" si="854"/>
        <v/>
      </c>
      <c r="I553" s="63" t="e">
        <f>IF(ISNUMBER(INDEX(Данные!$I$1:$IX$303,Данные!$A215,I$642)),INDEX(Данные!$I$1:$IX$303,Данные!$A215,I$642)-Данные!$E215+IF($F$3="Использовать поправку",AL553,0),#N/A)</f>
        <v>#N/A</v>
      </c>
      <c r="J553" s="64" t="e">
        <f>IF(ISNUMBER(INDEX(Данные!$I$1:$IX$303,Данные!$A215,J$642)),INDEX(Данные!$I$1:$IX$303,Данные!$A215,J$642)-Данные!$F215+IF($F$3="Использовать поправку",AM553,0),#N/A)</f>
        <v>#N/A</v>
      </c>
      <c r="K553" s="62" t="str">
        <f t="shared" si="855"/>
        <v/>
      </c>
      <c r="L553" s="63" t="e">
        <f>IF(ISNUMBER(INDEX(Данные!$I$1:$IX$303,Данные!$A215,L$642)),INDEX(Данные!$I$1:$IX$303,Данные!$A215,L$642)-Данные!$E215+IF($F$4="Использовать поправку",AL553,0),#N/A)</f>
        <v>#N/A</v>
      </c>
      <c r="M553" s="64" t="e">
        <f>IF(ISNUMBER(INDEX(Данные!$I$1:$IX$303,Данные!$A215,M$642)),INDEX(Данные!$I$1:$IX$303,Данные!$A215,M$642)-Данные!$F215+IF($F$4="Использовать поправку",AM553,0),#N/A)</f>
        <v>#N/A</v>
      </c>
      <c r="N553" s="62" t="str">
        <f t="shared" si="856"/>
        <v/>
      </c>
      <c r="O553" s="63" t="e">
        <f>IF(ISNUMBER(INDEX(Данные!$I$1:$IX$303,Данные!$A215,O$642)),INDEX(Данные!$I$1:$IX$303,Данные!$A215,O$642)-Данные!$E215+IF($F$5="Использовать поправку",AL553,0),#N/A)</f>
        <v>#N/A</v>
      </c>
      <c r="P553" s="64" t="e">
        <f>IF(ISNUMBER(INDEX(Данные!$I$1:$IX$303,Данные!$A215,P$642)),INDEX(Данные!$I$1:$IX$303,Данные!$A215,P$642)-Данные!$F215+IF($F$5="Использовать поправку",AM553,0),#N/A)</f>
        <v>#N/A</v>
      </c>
      <c r="Q553" s="62" t="str">
        <f t="shared" si="857"/>
        <v/>
      </c>
      <c r="R553" s="63" t="e">
        <f>IF(ISNUMBER(INDEX(Данные!$I$1:$IX$303,Данные!$A215,R$642)),INDEX(Данные!$I$1:$IX$303,Данные!$A215,R$642)-Данные!$E215+IF($F$6="Использовать поправку",AL553,0),#N/A)</f>
        <v>#N/A</v>
      </c>
      <c r="S553" s="64" t="e">
        <f>IF(ISNUMBER(INDEX(Данные!$I$1:$IX$303,Данные!$A215,S$642)),INDEX(Данные!$I$1:$IX$303,Данные!$A215,S$642)-Данные!$F215+IF($F$6="Использовать поправку",AM553,0),#N/A)</f>
        <v>#N/A</v>
      </c>
      <c r="T553" s="62" t="str">
        <f t="shared" si="858"/>
        <v/>
      </c>
      <c r="U553" s="63" t="e">
        <f>IF(ISNUMBER(INDEX(Данные!$I$1:$IX$303,Данные!$A215,U$642)),INDEX(Данные!$I$1:$IX$303,Данные!$A215,U$642)-Данные!$E215+IF($F$7="Использовать поправку",AL553,0),#N/A)</f>
        <v>#N/A</v>
      </c>
      <c r="V553" s="64" t="e">
        <f>IF(ISNUMBER(INDEX(Данные!$I$1:$IX$303,Данные!$A215,V$642)),INDEX(Данные!$I$1:$IX$303,Данные!$A215,V$642)-Данные!$F215+IF($F$7="Использовать поправку",AM553,0),#N/A)</f>
        <v>#N/A</v>
      </c>
      <c r="W553" s="62" t="str">
        <f t="shared" si="859"/>
        <v/>
      </c>
      <c r="X553" s="63" t="e">
        <f>IF(ISNUMBER(INDEX(Данные!$I$1:$IX$303,Данные!$A215,X$642)),INDEX(Данные!$I$1:$IX$303,Данные!$A215,X$642)-Данные!$E215+IF($F$8="Использовать поправку",AL553,0),#N/A)</f>
        <v>#N/A</v>
      </c>
      <c r="Y553" s="64" t="e">
        <f>IF(ISNUMBER(INDEX(Данные!$I$1:$IX$303,Данные!$A215,Y$642)),INDEX(Данные!$I$1:$IX$303,Данные!$A215,Y$642)-Данные!$F215+IF($F$8="Использовать поправку",AM553,0),#N/A)</f>
        <v>#N/A</v>
      </c>
      <c r="Z553" s="62" t="str">
        <f t="shared" si="860"/>
        <v/>
      </c>
      <c r="AA553" s="63" t="e">
        <f>IF(ISNUMBER(INDEX(Данные!$I$1:$IX$303,Данные!$A215,AA$642)),INDEX(Данные!$I$1:$IX$303,Данные!$A215,AA$642)-Данные!$E215+IF($F$9="Использовать поправку",AL553,0),#N/A)</f>
        <v>#N/A</v>
      </c>
      <c r="AB553" s="64" t="e">
        <f>IF(ISNUMBER(INDEX(Данные!$I$1:$IX$303,Данные!$A215,AB$642)),INDEX(Данные!$I$1:$IX$303,Данные!$A215,AB$642)-Данные!$F215+IF($F$9="Использовать поправку",AM553,0),#N/A)</f>
        <v>#N/A</v>
      </c>
      <c r="AC553" s="62" t="str">
        <f t="shared" si="861"/>
        <v/>
      </c>
      <c r="AD553" s="63" t="e">
        <f>IF(ISNUMBER(INDEX(Данные!$I$1:$IX$303,Данные!$A215,AD$642)),INDEX(Данные!$I$1:$IX$303,Данные!$A215,AD$642)-Данные!$E215+IF($F$10="Использовать поправку",AL553,0),#N/A)</f>
        <v>#N/A</v>
      </c>
      <c r="AE553" s="64" t="e">
        <f>IF(ISNUMBER(INDEX(Данные!$I$1:$IX$303,Данные!$A215,AE$642)),INDEX(Данные!$I$1:$IX$303,Данные!$A215,AE$642)-Данные!$F215+IF($F$10="Использовать поправку",AM553,0),#N/A)</f>
        <v>#N/A</v>
      </c>
      <c r="AF553" s="62" t="str">
        <f t="shared" si="862"/>
        <v/>
      </c>
      <c r="AG553" s="63" t="e">
        <f>IF(ISNUMBER(INDEX(Данные!$I$1:$IX$303,Данные!$A215,AG$642)),INDEX(Данные!$I$1:$IX$303,Данные!$A215,AG$642)-Данные!$E215+IF($F$11="Использовать поправку",AL553,0),#N/A)</f>
        <v>#N/A</v>
      </c>
      <c r="AH553" s="64" t="e">
        <f>IF(ISNUMBER(INDEX(Данные!$I$1:$IX$303,Данные!$A215,AH$642)),INDEX(Данные!$I$1:$IX$303,Данные!$A215,AH$642)-Данные!$F215+IF($F$11="Использовать поправку",AM553,0),#N/A)</f>
        <v>#N/A</v>
      </c>
      <c r="AI553" s="62" t="str">
        <f t="shared" si="863"/>
        <v/>
      </c>
      <c r="AJ553" s="63" t="e">
        <f>IF(ISNUMBER(INDEX(Данные!$I$1:$IX$303,Данные!$A215,AJ$642)),INDEX(Данные!$I$1:$IX$303,Данные!$A215,AJ$642)-Данные!$E215+IF($F$12="Использовать поправку",AL553,0),#N/A)</f>
        <v>#N/A</v>
      </c>
      <c r="AK553" s="96" t="e">
        <f>IF(ISNUMBER(INDEX(Данные!$I$1:$IX$303,Данные!$A215,AK$642)),INDEX(Данные!$I$1:$IX$303,Данные!$A215,AK$642)-Данные!$F215+IF($F$12="Использовать поправку",AM553,0),#N/A)</f>
        <v>#N/A</v>
      </c>
      <c r="AL553" s="100" t="e">
        <f>INDEX(Данные!$I$1:$IX$303,Данные!$A215,AL$642+4)-INDEX(Данные!$I$1:$IX$303,Данные!$A215,AL$643+4)</f>
        <v>#VALUE!</v>
      </c>
      <c r="AM553" s="101" t="e">
        <f>INDEX(Данные!$I$1:$IX$303,Данные!$A215,AM$642+5)-INDEX(Данные!$I$1:$IX$303,Данные!$A215,AM$643+5)</f>
        <v>#VALUE!</v>
      </c>
      <c r="AO553" s="61">
        <v>106</v>
      </c>
      <c r="AP553" s="62" t="str">
        <f t="shared" si="844"/>
        <v/>
      </c>
      <c r="AQ553" s="63" t="e">
        <f>IF(ISNUMBER(INDEX(Данные!$I$1:$IX$303,Данные!$A215,AQ$642)),INDEX(Данные!$I$1:$IX$303,Данные!$A215,AQ$642)-Данные!$G215-AQ$643+IF($F$3="Использовать поправку",BT553,0),#N/A)</f>
        <v>#N/A</v>
      </c>
      <c r="AR553" s="64" t="e">
        <f>IF(ISNUMBER(INDEX(Данные!$I$1:$IX$303,Данные!$A215,AR$642)),INDEX(Данные!$I$1:$IX$303,Данные!$A215,AR$642)-Данные!$H215-AR$643+IF($F$3="Использовать поправку",BU553,0),#N/A)</f>
        <v>#N/A</v>
      </c>
      <c r="AS553" s="62" t="str">
        <f t="shared" si="845"/>
        <v/>
      </c>
      <c r="AT553" s="63" t="e">
        <f>IF(ISNUMBER(INDEX(Данные!$I$1:$IX$303,Данные!$A215,AT$642)),INDEX(Данные!$I$1:$IX$303,Данные!$A215,AT$642)-Данные!$G215-AT$643+IF($F$4="Использовать поправку",BT553,0),#N/A)</f>
        <v>#N/A</v>
      </c>
      <c r="AU553" s="64" t="e">
        <f>IF(ISNUMBER(INDEX(Данные!$I$1:$IX$303,Данные!$A215,AU$642)),INDEX(Данные!$I$1:$IX$303,Данные!$A215,AU$642)-Данные!$H215-AU$643+IF($F$4="Использовать поправку",BU553,0),#N/A)</f>
        <v>#N/A</v>
      </c>
      <c r="AV553" s="62" t="str">
        <f t="shared" si="846"/>
        <v/>
      </c>
      <c r="AW553" s="63" t="e">
        <f>IF(ISNUMBER(INDEX(Данные!$I$1:$IX$303,Данные!$A215,AW$642)),INDEX(Данные!$I$1:$IX$303,Данные!$A215,AW$642)-Данные!$G215-AW$643+IF($F$5="Использовать поправку",BT553,0),#N/A)</f>
        <v>#N/A</v>
      </c>
      <c r="AX553" s="64" t="e">
        <f>IF(ISNUMBER(INDEX(Данные!$I$1:$IX$303,Данные!$A215,AX$642)),INDEX(Данные!$I$1:$IX$303,Данные!$A215,AX$642)-Данные!$H215-AX$643+IF($F$5="Использовать поправку",BU553,0),#N/A)</f>
        <v>#N/A</v>
      </c>
      <c r="AY553" s="62" t="str">
        <f t="shared" si="847"/>
        <v/>
      </c>
      <c r="AZ553" s="63" t="e">
        <f>IF(ISNUMBER(INDEX(Данные!$I$1:$IX$303,Данные!$A215,AZ$642)),INDEX(Данные!$I$1:$IX$303,Данные!$A215,AZ$642)-Данные!$G215-AZ$643+IF($F$6="Использовать поправку",BT553,0),#N/A)</f>
        <v>#N/A</v>
      </c>
      <c r="BA553" s="64" t="e">
        <f>IF(ISNUMBER(INDEX(Данные!$I$1:$IX$303,Данные!$A215,BA$642)),INDEX(Данные!$I$1:$IX$303,Данные!$A215,BA$642)-Данные!$H215-BA$643+IF($F$6="Использовать поправку",BU553,0),#N/A)</f>
        <v>#N/A</v>
      </c>
      <c r="BB553" s="62" t="str">
        <f t="shared" si="848"/>
        <v/>
      </c>
      <c r="BC553" s="63" t="e">
        <f>IF(ISNUMBER(INDEX(Данные!$I$1:$IX$303,Данные!$A215,BC$642)),INDEX(Данные!$I$1:$IX$303,Данные!$A215,BC$642)-Данные!$G215-BC$643+IF($F$7="Использовать поправку",BT553,0),#N/A)</f>
        <v>#N/A</v>
      </c>
      <c r="BD553" s="64" t="e">
        <f>IF(ISNUMBER(INDEX(Данные!$I$1:$IX$303,Данные!$A215,BD$642)),INDEX(Данные!$I$1:$IX$303,Данные!$A215,BD$642)-Данные!$H215-BD$643+IF($F$7="Использовать поправку",BU553,0),#N/A)</f>
        <v>#N/A</v>
      </c>
      <c r="BE553" s="62" t="str">
        <f t="shared" si="849"/>
        <v/>
      </c>
      <c r="BF553" s="63" t="e">
        <f>IF(ISNUMBER(INDEX(Данные!$I$1:$IX$303,Данные!$A215,BF$642)),INDEX(Данные!$I$1:$IX$303,Данные!$A215,BF$642)-Данные!$G215-BF$643+IF($F$8="Использовать поправку",BT553,0),#N/A)</f>
        <v>#N/A</v>
      </c>
      <c r="BG553" s="64" t="e">
        <f>IF(ISNUMBER(INDEX(Данные!$I$1:$IX$303,Данные!$A215,BG$642)),INDEX(Данные!$I$1:$IX$303,Данные!$A215,BG$642)-Данные!$H215-BG$643+IF($F$8="Использовать поправку",BU553,0),#N/A)</f>
        <v>#N/A</v>
      </c>
      <c r="BH553" s="62" t="str">
        <f t="shared" si="850"/>
        <v/>
      </c>
      <c r="BI553" s="63" t="e">
        <f>IF(ISNUMBER(INDEX(Данные!$I$1:$IX$303,Данные!$A215,BI$642)),INDEX(Данные!$I$1:$IX$303,Данные!$A215,BI$642)-Данные!$G215-BI$643+IF($F$9="Использовать поправку",BT553,0),#N/A)</f>
        <v>#N/A</v>
      </c>
      <c r="BJ553" s="64" t="e">
        <f>IF(ISNUMBER(INDEX(Данные!$I$1:$IX$303,Данные!$A215,BJ$642)),INDEX(Данные!$I$1:$IX$303,Данные!$A215,BJ$642)-Данные!$H215-BJ$643+IF($F$9="Использовать поправку",BU553,0),#N/A)</f>
        <v>#N/A</v>
      </c>
      <c r="BK553" s="62" t="str">
        <f t="shared" si="851"/>
        <v/>
      </c>
      <c r="BL553" s="63" t="e">
        <f>IF(ISNUMBER(INDEX(Данные!$I$1:$IX$303,Данные!$A215,BL$642)),INDEX(Данные!$I$1:$IX$303,Данные!$A215,BL$642)-Данные!$G215-BL$643+IF($F$10="Использовать поправку",BT553,0),#N/A)</f>
        <v>#N/A</v>
      </c>
      <c r="BM553" s="64" t="e">
        <f>IF(ISNUMBER(INDEX(Данные!$I$1:$IX$303,Данные!$A215,BM$642)),INDEX(Данные!$I$1:$IX$303,Данные!$A215,BM$642)-Данные!$H215-BM$643+IF($F$10="Использовать поправку",BU553,0),#N/A)</f>
        <v>#N/A</v>
      </c>
      <c r="BN553" s="62" t="str">
        <f t="shared" si="852"/>
        <v/>
      </c>
      <c r="BO553" s="63" t="e">
        <f>IF(ISNUMBER(INDEX(Данные!$I$1:$IX$303,Данные!$A215,BO$642)),INDEX(Данные!$I$1:$IX$303,Данные!$A215,BO$642)-Данные!$G215-BO$643+IF($F$11="Использовать поправку",BT553,0),#N/A)</f>
        <v>#N/A</v>
      </c>
      <c r="BP553" s="64" t="e">
        <f>IF(ISNUMBER(INDEX(Данные!$I$1:$IX$303,Данные!$A215,BP$642)),INDEX(Данные!$I$1:$IX$303,Данные!$A215,BP$642)-Данные!$H215-BP$643+IF($F$11="Использовать поправку",BU553,0),#N/A)</f>
        <v>#N/A</v>
      </c>
      <c r="BQ553" s="62" t="str">
        <f t="shared" si="853"/>
        <v/>
      </c>
      <c r="BR553" s="63" t="e">
        <f>IF(ISNUMBER(INDEX(Данные!$I$1:$IX$303,Данные!$A215,BR$642)),INDEX(Данные!$I$1:$IX$303,Данные!$A215,BR$642)-Данные!$G215-BR$643+IF($F$12="Использовать поправку",BT553,0),#N/A)</f>
        <v>#N/A</v>
      </c>
      <c r="BS553" s="64" t="e">
        <f>IF(ISNUMBER(INDEX(Данные!$I$1:$IX$303,Данные!$A215,BS$642)),INDEX(Данные!$I$1:$IX$303,Данные!$A215,BS$642)-Данные!$H215-BS$643+IF($F$12="Использовать поправку",BU553,0),#N/A)</f>
        <v>#N/A</v>
      </c>
      <c r="BT553" s="100" t="e">
        <f>INDEX(Данные!$I$1:$IX$303,Данные!$A215,BT$642+8)-INDEX(Данные!$I$1:$IX$303,Данные!$A215,BT$643+8)</f>
        <v>#VALUE!</v>
      </c>
      <c r="BU553" s="101" t="e">
        <f>INDEX(Данные!$I$1:$IX$303,Данные!$A215,BU$642+9)-INDEX(Данные!$I$1:$IX$303,Данные!$A215,BU$643+9)</f>
        <v>#VALUE!</v>
      </c>
    </row>
    <row r="554" spans="7:73" s="88" customFormat="1" x14ac:dyDescent="0.25">
      <c r="G554" s="61">
        <v>106.5</v>
      </c>
      <c r="H554" s="62" t="str">
        <f t="shared" si="854"/>
        <v/>
      </c>
      <c r="I554" s="63" t="e">
        <f>IF(ISNUMBER(INDEX(Данные!$I$1:$IX$303,Данные!$A216,I$642)),INDEX(Данные!$I$1:$IX$303,Данные!$A216,I$642)-Данные!$E216+IF($F$3="Использовать поправку",AL554,0),#N/A)</f>
        <v>#N/A</v>
      </c>
      <c r="J554" s="64" t="e">
        <f>IF(ISNUMBER(INDEX(Данные!$I$1:$IX$303,Данные!$A216,J$642)),INDEX(Данные!$I$1:$IX$303,Данные!$A216,J$642)-Данные!$F216+IF($F$3="Использовать поправку",AM554,0),#N/A)</f>
        <v>#N/A</v>
      </c>
      <c r="K554" s="62" t="str">
        <f t="shared" si="855"/>
        <v/>
      </c>
      <c r="L554" s="63" t="e">
        <f>IF(ISNUMBER(INDEX(Данные!$I$1:$IX$303,Данные!$A216,L$642)),INDEX(Данные!$I$1:$IX$303,Данные!$A216,L$642)-Данные!$E216+IF($F$4="Использовать поправку",AL554,0),#N/A)</f>
        <v>#N/A</v>
      </c>
      <c r="M554" s="64" t="e">
        <f>IF(ISNUMBER(INDEX(Данные!$I$1:$IX$303,Данные!$A216,M$642)),INDEX(Данные!$I$1:$IX$303,Данные!$A216,M$642)-Данные!$F216+IF($F$4="Использовать поправку",AM554,0),#N/A)</f>
        <v>#N/A</v>
      </c>
      <c r="N554" s="62" t="str">
        <f t="shared" si="856"/>
        <v/>
      </c>
      <c r="O554" s="63" t="e">
        <f>IF(ISNUMBER(INDEX(Данные!$I$1:$IX$303,Данные!$A216,O$642)),INDEX(Данные!$I$1:$IX$303,Данные!$A216,O$642)-Данные!$E216+IF($F$5="Использовать поправку",AL554,0),#N/A)</f>
        <v>#N/A</v>
      </c>
      <c r="P554" s="64" t="e">
        <f>IF(ISNUMBER(INDEX(Данные!$I$1:$IX$303,Данные!$A216,P$642)),INDEX(Данные!$I$1:$IX$303,Данные!$A216,P$642)-Данные!$F216+IF($F$5="Использовать поправку",AM554,0),#N/A)</f>
        <v>#N/A</v>
      </c>
      <c r="Q554" s="62" t="str">
        <f t="shared" si="857"/>
        <v/>
      </c>
      <c r="R554" s="63" t="e">
        <f>IF(ISNUMBER(INDEX(Данные!$I$1:$IX$303,Данные!$A216,R$642)),INDEX(Данные!$I$1:$IX$303,Данные!$A216,R$642)-Данные!$E216+IF($F$6="Использовать поправку",AL554,0),#N/A)</f>
        <v>#N/A</v>
      </c>
      <c r="S554" s="64" t="e">
        <f>IF(ISNUMBER(INDEX(Данные!$I$1:$IX$303,Данные!$A216,S$642)),INDEX(Данные!$I$1:$IX$303,Данные!$A216,S$642)-Данные!$F216+IF($F$6="Использовать поправку",AM554,0),#N/A)</f>
        <v>#N/A</v>
      </c>
      <c r="T554" s="62" t="str">
        <f t="shared" si="858"/>
        <v/>
      </c>
      <c r="U554" s="63" t="e">
        <f>IF(ISNUMBER(INDEX(Данные!$I$1:$IX$303,Данные!$A216,U$642)),INDEX(Данные!$I$1:$IX$303,Данные!$A216,U$642)-Данные!$E216+IF($F$7="Использовать поправку",AL554,0),#N/A)</f>
        <v>#N/A</v>
      </c>
      <c r="V554" s="64" t="e">
        <f>IF(ISNUMBER(INDEX(Данные!$I$1:$IX$303,Данные!$A216,V$642)),INDEX(Данные!$I$1:$IX$303,Данные!$A216,V$642)-Данные!$F216+IF($F$7="Использовать поправку",AM554,0),#N/A)</f>
        <v>#N/A</v>
      </c>
      <c r="W554" s="62" t="str">
        <f t="shared" si="859"/>
        <v/>
      </c>
      <c r="X554" s="63" t="e">
        <f>IF(ISNUMBER(INDEX(Данные!$I$1:$IX$303,Данные!$A216,X$642)),INDEX(Данные!$I$1:$IX$303,Данные!$A216,X$642)-Данные!$E216+IF($F$8="Использовать поправку",AL554,0),#N/A)</f>
        <v>#N/A</v>
      </c>
      <c r="Y554" s="64" t="e">
        <f>IF(ISNUMBER(INDEX(Данные!$I$1:$IX$303,Данные!$A216,Y$642)),INDEX(Данные!$I$1:$IX$303,Данные!$A216,Y$642)-Данные!$F216+IF($F$8="Использовать поправку",AM554,0),#N/A)</f>
        <v>#N/A</v>
      </c>
      <c r="Z554" s="62" t="str">
        <f t="shared" si="860"/>
        <v/>
      </c>
      <c r="AA554" s="63" t="e">
        <f>IF(ISNUMBER(INDEX(Данные!$I$1:$IX$303,Данные!$A216,AA$642)),INDEX(Данные!$I$1:$IX$303,Данные!$A216,AA$642)-Данные!$E216+IF($F$9="Использовать поправку",AL554,0),#N/A)</f>
        <v>#N/A</v>
      </c>
      <c r="AB554" s="64" t="e">
        <f>IF(ISNUMBER(INDEX(Данные!$I$1:$IX$303,Данные!$A216,AB$642)),INDEX(Данные!$I$1:$IX$303,Данные!$A216,AB$642)-Данные!$F216+IF($F$9="Использовать поправку",AM554,0),#N/A)</f>
        <v>#N/A</v>
      </c>
      <c r="AC554" s="62" t="str">
        <f t="shared" si="861"/>
        <v/>
      </c>
      <c r="AD554" s="63" t="e">
        <f>IF(ISNUMBER(INDEX(Данные!$I$1:$IX$303,Данные!$A216,AD$642)),INDEX(Данные!$I$1:$IX$303,Данные!$A216,AD$642)-Данные!$E216+IF($F$10="Использовать поправку",AL554,0),#N/A)</f>
        <v>#N/A</v>
      </c>
      <c r="AE554" s="64" t="e">
        <f>IF(ISNUMBER(INDEX(Данные!$I$1:$IX$303,Данные!$A216,AE$642)),INDEX(Данные!$I$1:$IX$303,Данные!$A216,AE$642)-Данные!$F216+IF($F$10="Использовать поправку",AM554,0),#N/A)</f>
        <v>#N/A</v>
      </c>
      <c r="AF554" s="62" t="str">
        <f t="shared" si="862"/>
        <v/>
      </c>
      <c r="AG554" s="63" t="e">
        <f>IF(ISNUMBER(INDEX(Данные!$I$1:$IX$303,Данные!$A216,AG$642)),INDEX(Данные!$I$1:$IX$303,Данные!$A216,AG$642)-Данные!$E216+IF($F$11="Использовать поправку",AL554,0),#N/A)</f>
        <v>#N/A</v>
      </c>
      <c r="AH554" s="64" t="e">
        <f>IF(ISNUMBER(INDEX(Данные!$I$1:$IX$303,Данные!$A216,AH$642)),INDEX(Данные!$I$1:$IX$303,Данные!$A216,AH$642)-Данные!$F216+IF($F$11="Использовать поправку",AM554,0),#N/A)</f>
        <v>#N/A</v>
      </c>
      <c r="AI554" s="62" t="str">
        <f t="shared" si="863"/>
        <v/>
      </c>
      <c r="AJ554" s="63" t="e">
        <f>IF(ISNUMBER(INDEX(Данные!$I$1:$IX$303,Данные!$A216,AJ$642)),INDEX(Данные!$I$1:$IX$303,Данные!$A216,AJ$642)-Данные!$E216+IF($F$12="Использовать поправку",AL554,0),#N/A)</f>
        <v>#N/A</v>
      </c>
      <c r="AK554" s="96" t="e">
        <f>IF(ISNUMBER(INDEX(Данные!$I$1:$IX$303,Данные!$A216,AK$642)),INDEX(Данные!$I$1:$IX$303,Данные!$A216,AK$642)-Данные!$F216+IF($F$12="Использовать поправку",AM554,0),#N/A)</f>
        <v>#N/A</v>
      </c>
      <c r="AL554" s="100" t="e">
        <f>INDEX(Данные!$I$1:$IX$303,Данные!$A216,AL$642+4)-INDEX(Данные!$I$1:$IX$303,Данные!$A216,AL$643+4)</f>
        <v>#VALUE!</v>
      </c>
      <c r="AM554" s="101" t="e">
        <f>INDEX(Данные!$I$1:$IX$303,Данные!$A216,AM$642+5)-INDEX(Данные!$I$1:$IX$303,Данные!$A216,AM$643+5)</f>
        <v>#VALUE!</v>
      </c>
      <c r="AO554" s="61">
        <v>106.5</v>
      </c>
      <c r="AP554" s="62" t="str">
        <f t="shared" si="844"/>
        <v/>
      </c>
      <c r="AQ554" s="63" t="e">
        <f>IF(ISNUMBER(INDEX(Данные!$I$1:$IX$303,Данные!$A216,AQ$642)),INDEX(Данные!$I$1:$IX$303,Данные!$A216,AQ$642)-Данные!$G216-AQ$643+IF($F$3="Использовать поправку",BT554,0),#N/A)</f>
        <v>#N/A</v>
      </c>
      <c r="AR554" s="64" t="e">
        <f>IF(ISNUMBER(INDEX(Данные!$I$1:$IX$303,Данные!$A216,AR$642)),INDEX(Данные!$I$1:$IX$303,Данные!$A216,AR$642)-Данные!$H216-AR$643+IF($F$3="Использовать поправку",BU554,0),#N/A)</f>
        <v>#N/A</v>
      </c>
      <c r="AS554" s="62" t="str">
        <f t="shared" si="845"/>
        <v/>
      </c>
      <c r="AT554" s="63" t="e">
        <f>IF(ISNUMBER(INDEX(Данные!$I$1:$IX$303,Данные!$A216,AT$642)),INDEX(Данные!$I$1:$IX$303,Данные!$A216,AT$642)-Данные!$G216-AT$643+IF($F$4="Использовать поправку",BT554,0),#N/A)</f>
        <v>#N/A</v>
      </c>
      <c r="AU554" s="64" t="e">
        <f>IF(ISNUMBER(INDEX(Данные!$I$1:$IX$303,Данные!$A216,AU$642)),INDEX(Данные!$I$1:$IX$303,Данные!$A216,AU$642)-Данные!$H216-AU$643+IF($F$4="Использовать поправку",BU554,0),#N/A)</f>
        <v>#N/A</v>
      </c>
      <c r="AV554" s="62" t="str">
        <f t="shared" si="846"/>
        <v/>
      </c>
      <c r="AW554" s="63" t="e">
        <f>IF(ISNUMBER(INDEX(Данные!$I$1:$IX$303,Данные!$A216,AW$642)),INDEX(Данные!$I$1:$IX$303,Данные!$A216,AW$642)-Данные!$G216-AW$643+IF($F$5="Использовать поправку",BT554,0),#N/A)</f>
        <v>#N/A</v>
      </c>
      <c r="AX554" s="64" t="e">
        <f>IF(ISNUMBER(INDEX(Данные!$I$1:$IX$303,Данные!$A216,AX$642)),INDEX(Данные!$I$1:$IX$303,Данные!$A216,AX$642)-Данные!$H216-AX$643+IF($F$5="Использовать поправку",BU554,0),#N/A)</f>
        <v>#N/A</v>
      </c>
      <c r="AY554" s="62" t="str">
        <f t="shared" si="847"/>
        <v/>
      </c>
      <c r="AZ554" s="63" t="e">
        <f>IF(ISNUMBER(INDEX(Данные!$I$1:$IX$303,Данные!$A216,AZ$642)),INDEX(Данные!$I$1:$IX$303,Данные!$A216,AZ$642)-Данные!$G216-AZ$643+IF($F$6="Использовать поправку",BT554,0),#N/A)</f>
        <v>#N/A</v>
      </c>
      <c r="BA554" s="64" t="e">
        <f>IF(ISNUMBER(INDEX(Данные!$I$1:$IX$303,Данные!$A216,BA$642)),INDEX(Данные!$I$1:$IX$303,Данные!$A216,BA$642)-Данные!$H216-BA$643+IF($F$6="Использовать поправку",BU554,0),#N/A)</f>
        <v>#N/A</v>
      </c>
      <c r="BB554" s="62" t="str">
        <f t="shared" si="848"/>
        <v/>
      </c>
      <c r="BC554" s="63" t="e">
        <f>IF(ISNUMBER(INDEX(Данные!$I$1:$IX$303,Данные!$A216,BC$642)),INDEX(Данные!$I$1:$IX$303,Данные!$A216,BC$642)-Данные!$G216-BC$643+IF($F$7="Использовать поправку",BT554,0),#N/A)</f>
        <v>#N/A</v>
      </c>
      <c r="BD554" s="64" t="e">
        <f>IF(ISNUMBER(INDEX(Данные!$I$1:$IX$303,Данные!$A216,BD$642)),INDEX(Данные!$I$1:$IX$303,Данные!$A216,BD$642)-Данные!$H216-BD$643+IF($F$7="Использовать поправку",BU554,0),#N/A)</f>
        <v>#N/A</v>
      </c>
      <c r="BE554" s="62" t="str">
        <f t="shared" si="849"/>
        <v/>
      </c>
      <c r="BF554" s="63" t="e">
        <f>IF(ISNUMBER(INDEX(Данные!$I$1:$IX$303,Данные!$A216,BF$642)),INDEX(Данные!$I$1:$IX$303,Данные!$A216,BF$642)-Данные!$G216-BF$643+IF($F$8="Использовать поправку",BT554,0),#N/A)</f>
        <v>#N/A</v>
      </c>
      <c r="BG554" s="64" t="e">
        <f>IF(ISNUMBER(INDEX(Данные!$I$1:$IX$303,Данные!$A216,BG$642)),INDEX(Данные!$I$1:$IX$303,Данные!$A216,BG$642)-Данные!$H216-BG$643+IF($F$8="Использовать поправку",BU554,0),#N/A)</f>
        <v>#N/A</v>
      </c>
      <c r="BH554" s="62" t="str">
        <f t="shared" si="850"/>
        <v/>
      </c>
      <c r="BI554" s="63" t="e">
        <f>IF(ISNUMBER(INDEX(Данные!$I$1:$IX$303,Данные!$A216,BI$642)),INDEX(Данные!$I$1:$IX$303,Данные!$A216,BI$642)-Данные!$G216-BI$643+IF($F$9="Использовать поправку",BT554,0),#N/A)</f>
        <v>#N/A</v>
      </c>
      <c r="BJ554" s="64" t="e">
        <f>IF(ISNUMBER(INDEX(Данные!$I$1:$IX$303,Данные!$A216,BJ$642)),INDEX(Данные!$I$1:$IX$303,Данные!$A216,BJ$642)-Данные!$H216-BJ$643+IF($F$9="Использовать поправку",BU554,0),#N/A)</f>
        <v>#N/A</v>
      </c>
      <c r="BK554" s="62" t="str">
        <f t="shared" si="851"/>
        <v/>
      </c>
      <c r="BL554" s="63" t="e">
        <f>IF(ISNUMBER(INDEX(Данные!$I$1:$IX$303,Данные!$A216,BL$642)),INDEX(Данные!$I$1:$IX$303,Данные!$A216,BL$642)-Данные!$G216-BL$643+IF($F$10="Использовать поправку",BT554,0),#N/A)</f>
        <v>#N/A</v>
      </c>
      <c r="BM554" s="64" t="e">
        <f>IF(ISNUMBER(INDEX(Данные!$I$1:$IX$303,Данные!$A216,BM$642)),INDEX(Данные!$I$1:$IX$303,Данные!$A216,BM$642)-Данные!$H216-BM$643+IF($F$10="Использовать поправку",BU554,0),#N/A)</f>
        <v>#N/A</v>
      </c>
      <c r="BN554" s="62" t="str">
        <f t="shared" si="852"/>
        <v/>
      </c>
      <c r="BO554" s="63" t="e">
        <f>IF(ISNUMBER(INDEX(Данные!$I$1:$IX$303,Данные!$A216,BO$642)),INDEX(Данные!$I$1:$IX$303,Данные!$A216,BO$642)-Данные!$G216-BO$643+IF($F$11="Использовать поправку",BT554,0),#N/A)</f>
        <v>#N/A</v>
      </c>
      <c r="BP554" s="64" t="e">
        <f>IF(ISNUMBER(INDEX(Данные!$I$1:$IX$303,Данные!$A216,BP$642)),INDEX(Данные!$I$1:$IX$303,Данные!$A216,BP$642)-Данные!$H216-BP$643+IF($F$11="Использовать поправку",BU554,0),#N/A)</f>
        <v>#N/A</v>
      </c>
      <c r="BQ554" s="62" t="str">
        <f t="shared" si="853"/>
        <v/>
      </c>
      <c r="BR554" s="63" t="e">
        <f>IF(ISNUMBER(INDEX(Данные!$I$1:$IX$303,Данные!$A216,BR$642)),INDEX(Данные!$I$1:$IX$303,Данные!$A216,BR$642)-Данные!$G216-BR$643+IF($F$12="Использовать поправку",BT554,0),#N/A)</f>
        <v>#N/A</v>
      </c>
      <c r="BS554" s="64" t="e">
        <f>IF(ISNUMBER(INDEX(Данные!$I$1:$IX$303,Данные!$A216,BS$642)),INDEX(Данные!$I$1:$IX$303,Данные!$A216,BS$642)-Данные!$H216-BS$643+IF($F$12="Использовать поправку",BU554,0),#N/A)</f>
        <v>#N/A</v>
      </c>
      <c r="BT554" s="100" t="e">
        <f>INDEX(Данные!$I$1:$IX$303,Данные!$A216,BT$642+8)-INDEX(Данные!$I$1:$IX$303,Данные!$A216,BT$643+8)</f>
        <v>#VALUE!</v>
      </c>
      <c r="BU554" s="101" t="e">
        <f>INDEX(Данные!$I$1:$IX$303,Данные!$A216,BU$642+9)-INDEX(Данные!$I$1:$IX$303,Данные!$A216,BU$643+9)</f>
        <v>#VALUE!</v>
      </c>
    </row>
    <row r="555" spans="7:73" s="88" customFormat="1" x14ac:dyDescent="0.25">
      <c r="G555" s="61">
        <v>107</v>
      </c>
      <c r="H555" s="62" t="str">
        <f t="shared" si="854"/>
        <v/>
      </c>
      <c r="I555" s="63" t="e">
        <f>IF(ISNUMBER(INDEX(Данные!$I$1:$IX$303,Данные!$A217,I$642)),INDEX(Данные!$I$1:$IX$303,Данные!$A217,I$642)-Данные!$E217+IF($F$3="Использовать поправку",AL555,0),#N/A)</f>
        <v>#N/A</v>
      </c>
      <c r="J555" s="64" t="e">
        <f>IF(ISNUMBER(INDEX(Данные!$I$1:$IX$303,Данные!$A217,J$642)),INDEX(Данные!$I$1:$IX$303,Данные!$A217,J$642)-Данные!$F217+IF($F$3="Использовать поправку",AM555,0),#N/A)</f>
        <v>#N/A</v>
      </c>
      <c r="K555" s="62" t="str">
        <f t="shared" si="855"/>
        <v/>
      </c>
      <c r="L555" s="63" t="e">
        <f>IF(ISNUMBER(INDEX(Данные!$I$1:$IX$303,Данные!$A217,L$642)),INDEX(Данные!$I$1:$IX$303,Данные!$A217,L$642)-Данные!$E217+IF($F$4="Использовать поправку",AL555,0),#N/A)</f>
        <v>#N/A</v>
      </c>
      <c r="M555" s="64" t="e">
        <f>IF(ISNUMBER(INDEX(Данные!$I$1:$IX$303,Данные!$A217,M$642)),INDEX(Данные!$I$1:$IX$303,Данные!$A217,M$642)-Данные!$F217+IF($F$4="Использовать поправку",AM555,0),#N/A)</f>
        <v>#N/A</v>
      </c>
      <c r="N555" s="62" t="str">
        <f t="shared" si="856"/>
        <v/>
      </c>
      <c r="O555" s="63" t="e">
        <f>IF(ISNUMBER(INDEX(Данные!$I$1:$IX$303,Данные!$A217,O$642)),INDEX(Данные!$I$1:$IX$303,Данные!$A217,O$642)-Данные!$E217+IF($F$5="Использовать поправку",AL555,0),#N/A)</f>
        <v>#N/A</v>
      </c>
      <c r="P555" s="64" t="e">
        <f>IF(ISNUMBER(INDEX(Данные!$I$1:$IX$303,Данные!$A217,P$642)),INDEX(Данные!$I$1:$IX$303,Данные!$A217,P$642)-Данные!$F217+IF($F$5="Использовать поправку",AM555,0),#N/A)</f>
        <v>#N/A</v>
      </c>
      <c r="Q555" s="62" t="str">
        <f t="shared" si="857"/>
        <v/>
      </c>
      <c r="R555" s="63" t="e">
        <f>IF(ISNUMBER(INDEX(Данные!$I$1:$IX$303,Данные!$A217,R$642)),INDEX(Данные!$I$1:$IX$303,Данные!$A217,R$642)-Данные!$E217+IF($F$6="Использовать поправку",AL555,0),#N/A)</f>
        <v>#N/A</v>
      </c>
      <c r="S555" s="64" t="e">
        <f>IF(ISNUMBER(INDEX(Данные!$I$1:$IX$303,Данные!$A217,S$642)),INDEX(Данные!$I$1:$IX$303,Данные!$A217,S$642)-Данные!$F217+IF($F$6="Использовать поправку",AM555,0),#N/A)</f>
        <v>#N/A</v>
      </c>
      <c r="T555" s="62" t="str">
        <f t="shared" si="858"/>
        <v/>
      </c>
      <c r="U555" s="63" t="e">
        <f>IF(ISNUMBER(INDEX(Данные!$I$1:$IX$303,Данные!$A217,U$642)),INDEX(Данные!$I$1:$IX$303,Данные!$A217,U$642)-Данные!$E217+IF($F$7="Использовать поправку",AL555,0),#N/A)</f>
        <v>#N/A</v>
      </c>
      <c r="V555" s="64" t="e">
        <f>IF(ISNUMBER(INDEX(Данные!$I$1:$IX$303,Данные!$A217,V$642)),INDEX(Данные!$I$1:$IX$303,Данные!$A217,V$642)-Данные!$F217+IF($F$7="Использовать поправку",AM555,0),#N/A)</f>
        <v>#N/A</v>
      </c>
      <c r="W555" s="62" t="str">
        <f t="shared" si="859"/>
        <v/>
      </c>
      <c r="X555" s="63" t="e">
        <f>IF(ISNUMBER(INDEX(Данные!$I$1:$IX$303,Данные!$A217,X$642)),INDEX(Данные!$I$1:$IX$303,Данные!$A217,X$642)-Данные!$E217+IF($F$8="Использовать поправку",AL555,0),#N/A)</f>
        <v>#N/A</v>
      </c>
      <c r="Y555" s="64" t="e">
        <f>IF(ISNUMBER(INDEX(Данные!$I$1:$IX$303,Данные!$A217,Y$642)),INDEX(Данные!$I$1:$IX$303,Данные!$A217,Y$642)-Данные!$F217+IF($F$8="Использовать поправку",AM555,0),#N/A)</f>
        <v>#N/A</v>
      </c>
      <c r="Z555" s="62" t="str">
        <f t="shared" si="860"/>
        <v/>
      </c>
      <c r="AA555" s="63" t="e">
        <f>IF(ISNUMBER(INDEX(Данные!$I$1:$IX$303,Данные!$A217,AA$642)),INDEX(Данные!$I$1:$IX$303,Данные!$A217,AA$642)-Данные!$E217+IF($F$9="Использовать поправку",AL555,0),#N/A)</f>
        <v>#N/A</v>
      </c>
      <c r="AB555" s="64" t="e">
        <f>IF(ISNUMBER(INDEX(Данные!$I$1:$IX$303,Данные!$A217,AB$642)),INDEX(Данные!$I$1:$IX$303,Данные!$A217,AB$642)-Данные!$F217+IF($F$9="Использовать поправку",AM555,0),#N/A)</f>
        <v>#N/A</v>
      </c>
      <c r="AC555" s="62" t="str">
        <f t="shared" si="861"/>
        <v/>
      </c>
      <c r="AD555" s="63" t="e">
        <f>IF(ISNUMBER(INDEX(Данные!$I$1:$IX$303,Данные!$A217,AD$642)),INDEX(Данные!$I$1:$IX$303,Данные!$A217,AD$642)-Данные!$E217+IF($F$10="Использовать поправку",AL555,0),#N/A)</f>
        <v>#N/A</v>
      </c>
      <c r="AE555" s="64" t="e">
        <f>IF(ISNUMBER(INDEX(Данные!$I$1:$IX$303,Данные!$A217,AE$642)),INDEX(Данные!$I$1:$IX$303,Данные!$A217,AE$642)-Данные!$F217+IF($F$10="Использовать поправку",AM555,0),#N/A)</f>
        <v>#N/A</v>
      </c>
      <c r="AF555" s="62" t="str">
        <f t="shared" si="862"/>
        <v/>
      </c>
      <c r="AG555" s="63" t="e">
        <f>IF(ISNUMBER(INDEX(Данные!$I$1:$IX$303,Данные!$A217,AG$642)),INDEX(Данные!$I$1:$IX$303,Данные!$A217,AG$642)-Данные!$E217+IF($F$11="Использовать поправку",AL555,0),#N/A)</f>
        <v>#N/A</v>
      </c>
      <c r="AH555" s="64" t="e">
        <f>IF(ISNUMBER(INDEX(Данные!$I$1:$IX$303,Данные!$A217,AH$642)),INDEX(Данные!$I$1:$IX$303,Данные!$A217,AH$642)-Данные!$F217+IF($F$11="Использовать поправку",AM555,0),#N/A)</f>
        <v>#N/A</v>
      </c>
      <c r="AI555" s="62" t="str">
        <f t="shared" si="863"/>
        <v/>
      </c>
      <c r="AJ555" s="63" t="e">
        <f>IF(ISNUMBER(INDEX(Данные!$I$1:$IX$303,Данные!$A217,AJ$642)),INDEX(Данные!$I$1:$IX$303,Данные!$A217,AJ$642)-Данные!$E217+IF($F$12="Использовать поправку",AL555,0),#N/A)</f>
        <v>#N/A</v>
      </c>
      <c r="AK555" s="96" t="e">
        <f>IF(ISNUMBER(INDEX(Данные!$I$1:$IX$303,Данные!$A217,AK$642)),INDEX(Данные!$I$1:$IX$303,Данные!$A217,AK$642)-Данные!$F217+IF($F$12="Использовать поправку",AM555,0),#N/A)</f>
        <v>#N/A</v>
      </c>
      <c r="AL555" s="100" t="e">
        <f>INDEX(Данные!$I$1:$IX$303,Данные!$A217,AL$642+4)-INDEX(Данные!$I$1:$IX$303,Данные!$A217,AL$643+4)</f>
        <v>#VALUE!</v>
      </c>
      <c r="AM555" s="101" t="e">
        <f>INDEX(Данные!$I$1:$IX$303,Данные!$A217,AM$642+5)-INDEX(Данные!$I$1:$IX$303,Данные!$A217,AM$643+5)</f>
        <v>#VALUE!</v>
      </c>
      <c r="AO555" s="61">
        <v>107</v>
      </c>
      <c r="AP555" s="62" t="str">
        <f t="shared" si="844"/>
        <v/>
      </c>
      <c r="AQ555" s="63" t="e">
        <f>IF(ISNUMBER(INDEX(Данные!$I$1:$IX$303,Данные!$A217,AQ$642)),INDEX(Данные!$I$1:$IX$303,Данные!$A217,AQ$642)-Данные!$G217-AQ$643+IF($F$3="Использовать поправку",BT555,0),#N/A)</f>
        <v>#N/A</v>
      </c>
      <c r="AR555" s="64" t="e">
        <f>IF(ISNUMBER(INDEX(Данные!$I$1:$IX$303,Данные!$A217,AR$642)),INDEX(Данные!$I$1:$IX$303,Данные!$A217,AR$642)-Данные!$H217-AR$643+IF($F$3="Использовать поправку",BU555,0),#N/A)</f>
        <v>#N/A</v>
      </c>
      <c r="AS555" s="62" t="str">
        <f t="shared" si="845"/>
        <v/>
      </c>
      <c r="AT555" s="63" t="e">
        <f>IF(ISNUMBER(INDEX(Данные!$I$1:$IX$303,Данные!$A217,AT$642)),INDEX(Данные!$I$1:$IX$303,Данные!$A217,AT$642)-Данные!$G217-AT$643+IF($F$4="Использовать поправку",BT555,0),#N/A)</f>
        <v>#N/A</v>
      </c>
      <c r="AU555" s="64" t="e">
        <f>IF(ISNUMBER(INDEX(Данные!$I$1:$IX$303,Данные!$A217,AU$642)),INDEX(Данные!$I$1:$IX$303,Данные!$A217,AU$642)-Данные!$H217-AU$643+IF($F$4="Использовать поправку",BU555,0),#N/A)</f>
        <v>#N/A</v>
      </c>
      <c r="AV555" s="62" t="str">
        <f t="shared" si="846"/>
        <v/>
      </c>
      <c r="AW555" s="63" t="e">
        <f>IF(ISNUMBER(INDEX(Данные!$I$1:$IX$303,Данные!$A217,AW$642)),INDEX(Данные!$I$1:$IX$303,Данные!$A217,AW$642)-Данные!$G217-AW$643+IF($F$5="Использовать поправку",BT555,0),#N/A)</f>
        <v>#N/A</v>
      </c>
      <c r="AX555" s="64" t="e">
        <f>IF(ISNUMBER(INDEX(Данные!$I$1:$IX$303,Данные!$A217,AX$642)),INDEX(Данные!$I$1:$IX$303,Данные!$A217,AX$642)-Данные!$H217-AX$643+IF($F$5="Использовать поправку",BU555,0),#N/A)</f>
        <v>#N/A</v>
      </c>
      <c r="AY555" s="62" t="str">
        <f t="shared" si="847"/>
        <v/>
      </c>
      <c r="AZ555" s="63" t="e">
        <f>IF(ISNUMBER(INDEX(Данные!$I$1:$IX$303,Данные!$A217,AZ$642)),INDEX(Данные!$I$1:$IX$303,Данные!$A217,AZ$642)-Данные!$G217-AZ$643+IF($F$6="Использовать поправку",BT555,0),#N/A)</f>
        <v>#N/A</v>
      </c>
      <c r="BA555" s="64" t="e">
        <f>IF(ISNUMBER(INDEX(Данные!$I$1:$IX$303,Данные!$A217,BA$642)),INDEX(Данные!$I$1:$IX$303,Данные!$A217,BA$642)-Данные!$H217-BA$643+IF($F$6="Использовать поправку",BU555,0),#N/A)</f>
        <v>#N/A</v>
      </c>
      <c r="BB555" s="62" t="str">
        <f t="shared" si="848"/>
        <v/>
      </c>
      <c r="BC555" s="63" t="e">
        <f>IF(ISNUMBER(INDEX(Данные!$I$1:$IX$303,Данные!$A217,BC$642)),INDEX(Данные!$I$1:$IX$303,Данные!$A217,BC$642)-Данные!$G217-BC$643+IF($F$7="Использовать поправку",BT555,0),#N/A)</f>
        <v>#N/A</v>
      </c>
      <c r="BD555" s="64" t="e">
        <f>IF(ISNUMBER(INDEX(Данные!$I$1:$IX$303,Данные!$A217,BD$642)),INDEX(Данные!$I$1:$IX$303,Данные!$A217,BD$642)-Данные!$H217-BD$643+IF($F$7="Использовать поправку",BU555,0),#N/A)</f>
        <v>#N/A</v>
      </c>
      <c r="BE555" s="62" t="str">
        <f t="shared" si="849"/>
        <v/>
      </c>
      <c r="BF555" s="63" t="e">
        <f>IF(ISNUMBER(INDEX(Данные!$I$1:$IX$303,Данные!$A217,BF$642)),INDEX(Данные!$I$1:$IX$303,Данные!$A217,BF$642)-Данные!$G217-BF$643+IF($F$8="Использовать поправку",BT555,0),#N/A)</f>
        <v>#N/A</v>
      </c>
      <c r="BG555" s="64" t="e">
        <f>IF(ISNUMBER(INDEX(Данные!$I$1:$IX$303,Данные!$A217,BG$642)),INDEX(Данные!$I$1:$IX$303,Данные!$A217,BG$642)-Данные!$H217-BG$643+IF($F$8="Использовать поправку",BU555,0),#N/A)</f>
        <v>#N/A</v>
      </c>
      <c r="BH555" s="62" t="str">
        <f t="shared" si="850"/>
        <v/>
      </c>
      <c r="BI555" s="63" t="e">
        <f>IF(ISNUMBER(INDEX(Данные!$I$1:$IX$303,Данные!$A217,BI$642)),INDEX(Данные!$I$1:$IX$303,Данные!$A217,BI$642)-Данные!$G217-BI$643+IF($F$9="Использовать поправку",BT555,0),#N/A)</f>
        <v>#N/A</v>
      </c>
      <c r="BJ555" s="64" t="e">
        <f>IF(ISNUMBER(INDEX(Данные!$I$1:$IX$303,Данные!$A217,BJ$642)),INDEX(Данные!$I$1:$IX$303,Данные!$A217,BJ$642)-Данные!$H217-BJ$643+IF($F$9="Использовать поправку",BU555,0),#N/A)</f>
        <v>#N/A</v>
      </c>
      <c r="BK555" s="62" t="str">
        <f t="shared" si="851"/>
        <v/>
      </c>
      <c r="BL555" s="63" t="e">
        <f>IF(ISNUMBER(INDEX(Данные!$I$1:$IX$303,Данные!$A217,BL$642)),INDEX(Данные!$I$1:$IX$303,Данные!$A217,BL$642)-Данные!$G217-BL$643+IF($F$10="Использовать поправку",BT555,0),#N/A)</f>
        <v>#N/A</v>
      </c>
      <c r="BM555" s="64" t="e">
        <f>IF(ISNUMBER(INDEX(Данные!$I$1:$IX$303,Данные!$A217,BM$642)),INDEX(Данные!$I$1:$IX$303,Данные!$A217,BM$642)-Данные!$H217-BM$643+IF($F$10="Использовать поправку",BU555,0),#N/A)</f>
        <v>#N/A</v>
      </c>
      <c r="BN555" s="62" t="str">
        <f t="shared" si="852"/>
        <v/>
      </c>
      <c r="BO555" s="63" t="e">
        <f>IF(ISNUMBER(INDEX(Данные!$I$1:$IX$303,Данные!$A217,BO$642)),INDEX(Данные!$I$1:$IX$303,Данные!$A217,BO$642)-Данные!$G217-BO$643+IF($F$11="Использовать поправку",BT555,0),#N/A)</f>
        <v>#N/A</v>
      </c>
      <c r="BP555" s="64" t="e">
        <f>IF(ISNUMBER(INDEX(Данные!$I$1:$IX$303,Данные!$A217,BP$642)),INDEX(Данные!$I$1:$IX$303,Данные!$A217,BP$642)-Данные!$H217-BP$643+IF($F$11="Использовать поправку",BU555,0),#N/A)</f>
        <v>#N/A</v>
      </c>
      <c r="BQ555" s="62" t="str">
        <f t="shared" si="853"/>
        <v/>
      </c>
      <c r="BR555" s="63" t="e">
        <f>IF(ISNUMBER(INDEX(Данные!$I$1:$IX$303,Данные!$A217,BR$642)),INDEX(Данные!$I$1:$IX$303,Данные!$A217,BR$642)-Данные!$G217-BR$643+IF($F$12="Использовать поправку",BT555,0),#N/A)</f>
        <v>#N/A</v>
      </c>
      <c r="BS555" s="64" t="e">
        <f>IF(ISNUMBER(INDEX(Данные!$I$1:$IX$303,Данные!$A217,BS$642)),INDEX(Данные!$I$1:$IX$303,Данные!$A217,BS$642)-Данные!$H217-BS$643+IF($F$12="Использовать поправку",BU555,0),#N/A)</f>
        <v>#N/A</v>
      </c>
      <c r="BT555" s="100" t="e">
        <f>INDEX(Данные!$I$1:$IX$303,Данные!$A217,BT$642+8)-INDEX(Данные!$I$1:$IX$303,Данные!$A217,BT$643+8)</f>
        <v>#VALUE!</v>
      </c>
      <c r="BU555" s="101" t="e">
        <f>INDEX(Данные!$I$1:$IX$303,Данные!$A217,BU$642+9)-INDEX(Данные!$I$1:$IX$303,Данные!$A217,BU$643+9)</f>
        <v>#VALUE!</v>
      </c>
    </row>
    <row r="556" spans="7:73" s="88" customFormat="1" x14ac:dyDescent="0.25">
      <c r="G556" s="61">
        <v>107.5</v>
      </c>
      <c r="H556" s="62" t="str">
        <f t="shared" si="854"/>
        <v/>
      </c>
      <c r="I556" s="63" t="e">
        <f>IF(ISNUMBER(INDEX(Данные!$I$1:$IX$303,Данные!$A218,I$642)),INDEX(Данные!$I$1:$IX$303,Данные!$A218,I$642)-Данные!$E218+IF($F$3="Использовать поправку",AL556,0),#N/A)</f>
        <v>#N/A</v>
      </c>
      <c r="J556" s="64" t="e">
        <f>IF(ISNUMBER(INDEX(Данные!$I$1:$IX$303,Данные!$A218,J$642)),INDEX(Данные!$I$1:$IX$303,Данные!$A218,J$642)-Данные!$F218+IF($F$3="Использовать поправку",AM556,0),#N/A)</f>
        <v>#N/A</v>
      </c>
      <c r="K556" s="62" t="str">
        <f t="shared" si="855"/>
        <v/>
      </c>
      <c r="L556" s="63" t="e">
        <f>IF(ISNUMBER(INDEX(Данные!$I$1:$IX$303,Данные!$A218,L$642)),INDEX(Данные!$I$1:$IX$303,Данные!$A218,L$642)-Данные!$E218+IF($F$4="Использовать поправку",AL556,0),#N/A)</f>
        <v>#N/A</v>
      </c>
      <c r="M556" s="64" t="e">
        <f>IF(ISNUMBER(INDEX(Данные!$I$1:$IX$303,Данные!$A218,M$642)),INDEX(Данные!$I$1:$IX$303,Данные!$A218,M$642)-Данные!$F218+IF($F$4="Использовать поправку",AM556,0),#N/A)</f>
        <v>#N/A</v>
      </c>
      <c r="N556" s="62" t="str">
        <f t="shared" si="856"/>
        <v/>
      </c>
      <c r="O556" s="63" t="e">
        <f>IF(ISNUMBER(INDEX(Данные!$I$1:$IX$303,Данные!$A218,O$642)),INDEX(Данные!$I$1:$IX$303,Данные!$A218,O$642)-Данные!$E218+IF($F$5="Использовать поправку",AL556,0),#N/A)</f>
        <v>#N/A</v>
      </c>
      <c r="P556" s="64" t="e">
        <f>IF(ISNUMBER(INDEX(Данные!$I$1:$IX$303,Данные!$A218,P$642)),INDEX(Данные!$I$1:$IX$303,Данные!$A218,P$642)-Данные!$F218+IF($F$5="Использовать поправку",AM556,0),#N/A)</f>
        <v>#N/A</v>
      </c>
      <c r="Q556" s="62" t="str">
        <f t="shared" si="857"/>
        <v/>
      </c>
      <c r="R556" s="63" t="e">
        <f>IF(ISNUMBER(INDEX(Данные!$I$1:$IX$303,Данные!$A218,R$642)),INDEX(Данные!$I$1:$IX$303,Данные!$A218,R$642)-Данные!$E218+IF($F$6="Использовать поправку",AL556,0),#N/A)</f>
        <v>#N/A</v>
      </c>
      <c r="S556" s="64" t="e">
        <f>IF(ISNUMBER(INDEX(Данные!$I$1:$IX$303,Данные!$A218,S$642)),INDEX(Данные!$I$1:$IX$303,Данные!$A218,S$642)-Данные!$F218+IF($F$6="Использовать поправку",AM556,0),#N/A)</f>
        <v>#N/A</v>
      </c>
      <c r="T556" s="62" t="str">
        <f t="shared" si="858"/>
        <v/>
      </c>
      <c r="U556" s="63" t="e">
        <f>IF(ISNUMBER(INDEX(Данные!$I$1:$IX$303,Данные!$A218,U$642)),INDEX(Данные!$I$1:$IX$303,Данные!$A218,U$642)-Данные!$E218+IF($F$7="Использовать поправку",AL556,0),#N/A)</f>
        <v>#N/A</v>
      </c>
      <c r="V556" s="64" t="e">
        <f>IF(ISNUMBER(INDEX(Данные!$I$1:$IX$303,Данные!$A218,V$642)),INDEX(Данные!$I$1:$IX$303,Данные!$A218,V$642)-Данные!$F218+IF($F$7="Использовать поправку",AM556,0),#N/A)</f>
        <v>#N/A</v>
      </c>
      <c r="W556" s="62" t="str">
        <f t="shared" si="859"/>
        <v/>
      </c>
      <c r="X556" s="63" t="e">
        <f>IF(ISNUMBER(INDEX(Данные!$I$1:$IX$303,Данные!$A218,X$642)),INDEX(Данные!$I$1:$IX$303,Данные!$A218,X$642)-Данные!$E218+IF($F$8="Использовать поправку",AL556,0),#N/A)</f>
        <v>#N/A</v>
      </c>
      <c r="Y556" s="64" t="e">
        <f>IF(ISNUMBER(INDEX(Данные!$I$1:$IX$303,Данные!$A218,Y$642)),INDEX(Данные!$I$1:$IX$303,Данные!$A218,Y$642)-Данные!$F218+IF($F$8="Использовать поправку",AM556,0),#N/A)</f>
        <v>#N/A</v>
      </c>
      <c r="Z556" s="62" t="str">
        <f t="shared" si="860"/>
        <v/>
      </c>
      <c r="AA556" s="63" t="e">
        <f>IF(ISNUMBER(INDEX(Данные!$I$1:$IX$303,Данные!$A218,AA$642)),INDEX(Данные!$I$1:$IX$303,Данные!$A218,AA$642)-Данные!$E218+IF($F$9="Использовать поправку",AL556,0),#N/A)</f>
        <v>#N/A</v>
      </c>
      <c r="AB556" s="64" t="e">
        <f>IF(ISNUMBER(INDEX(Данные!$I$1:$IX$303,Данные!$A218,AB$642)),INDEX(Данные!$I$1:$IX$303,Данные!$A218,AB$642)-Данные!$F218+IF($F$9="Использовать поправку",AM556,0),#N/A)</f>
        <v>#N/A</v>
      </c>
      <c r="AC556" s="62" t="str">
        <f t="shared" si="861"/>
        <v/>
      </c>
      <c r="AD556" s="63" t="e">
        <f>IF(ISNUMBER(INDEX(Данные!$I$1:$IX$303,Данные!$A218,AD$642)),INDEX(Данные!$I$1:$IX$303,Данные!$A218,AD$642)-Данные!$E218+IF($F$10="Использовать поправку",AL556,0),#N/A)</f>
        <v>#N/A</v>
      </c>
      <c r="AE556" s="64" t="e">
        <f>IF(ISNUMBER(INDEX(Данные!$I$1:$IX$303,Данные!$A218,AE$642)),INDEX(Данные!$I$1:$IX$303,Данные!$A218,AE$642)-Данные!$F218+IF($F$10="Использовать поправку",AM556,0),#N/A)</f>
        <v>#N/A</v>
      </c>
      <c r="AF556" s="62" t="str">
        <f t="shared" si="862"/>
        <v/>
      </c>
      <c r="AG556" s="63" t="e">
        <f>IF(ISNUMBER(INDEX(Данные!$I$1:$IX$303,Данные!$A218,AG$642)),INDEX(Данные!$I$1:$IX$303,Данные!$A218,AG$642)-Данные!$E218+IF($F$11="Использовать поправку",AL556,0),#N/A)</f>
        <v>#N/A</v>
      </c>
      <c r="AH556" s="64" t="e">
        <f>IF(ISNUMBER(INDEX(Данные!$I$1:$IX$303,Данные!$A218,AH$642)),INDEX(Данные!$I$1:$IX$303,Данные!$A218,AH$642)-Данные!$F218+IF($F$11="Использовать поправку",AM556,0),#N/A)</f>
        <v>#N/A</v>
      </c>
      <c r="AI556" s="62" t="str">
        <f t="shared" si="863"/>
        <v/>
      </c>
      <c r="AJ556" s="63" t="e">
        <f>IF(ISNUMBER(INDEX(Данные!$I$1:$IX$303,Данные!$A218,AJ$642)),INDEX(Данные!$I$1:$IX$303,Данные!$A218,AJ$642)-Данные!$E218+IF($F$12="Использовать поправку",AL556,0),#N/A)</f>
        <v>#N/A</v>
      </c>
      <c r="AK556" s="96" t="e">
        <f>IF(ISNUMBER(INDEX(Данные!$I$1:$IX$303,Данные!$A218,AK$642)),INDEX(Данные!$I$1:$IX$303,Данные!$A218,AK$642)-Данные!$F218+IF($F$12="Использовать поправку",AM556,0),#N/A)</f>
        <v>#N/A</v>
      </c>
      <c r="AL556" s="100" t="e">
        <f>INDEX(Данные!$I$1:$IX$303,Данные!$A218,AL$642+4)-INDEX(Данные!$I$1:$IX$303,Данные!$A218,AL$643+4)</f>
        <v>#VALUE!</v>
      </c>
      <c r="AM556" s="101" t="e">
        <f>INDEX(Данные!$I$1:$IX$303,Данные!$A218,AM$642+5)-INDEX(Данные!$I$1:$IX$303,Данные!$A218,AM$643+5)</f>
        <v>#VALUE!</v>
      </c>
      <c r="AO556" s="61">
        <v>107.5</v>
      </c>
      <c r="AP556" s="62" t="str">
        <f t="shared" si="844"/>
        <v/>
      </c>
      <c r="AQ556" s="63" t="e">
        <f>IF(ISNUMBER(INDEX(Данные!$I$1:$IX$303,Данные!$A218,AQ$642)),INDEX(Данные!$I$1:$IX$303,Данные!$A218,AQ$642)-Данные!$G218-AQ$643+IF($F$3="Использовать поправку",BT556,0),#N/A)</f>
        <v>#N/A</v>
      </c>
      <c r="AR556" s="64" t="e">
        <f>IF(ISNUMBER(INDEX(Данные!$I$1:$IX$303,Данные!$A218,AR$642)),INDEX(Данные!$I$1:$IX$303,Данные!$A218,AR$642)-Данные!$H218-AR$643+IF($F$3="Использовать поправку",BU556,0),#N/A)</f>
        <v>#N/A</v>
      </c>
      <c r="AS556" s="62" t="str">
        <f t="shared" si="845"/>
        <v/>
      </c>
      <c r="AT556" s="63" t="e">
        <f>IF(ISNUMBER(INDEX(Данные!$I$1:$IX$303,Данные!$A218,AT$642)),INDEX(Данные!$I$1:$IX$303,Данные!$A218,AT$642)-Данные!$G218-AT$643+IF($F$4="Использовать поправку",BT556,0),#N/A)</f>
        <v>#N/A</v>
      </c>
      <c r="AU556" s="64" t="e">
        <f>IF(ISNUMBER(INDEX(Данные!$I$1:$IX$303,Данные!$A218,AU$642)),INDEX(Данные!$I$1:$IX$303,Данные!$A218,AU$642)-Данные!$H218-AU$643+IF($F$4="Использовать поправку",BU556,0),#N/A)</f>
        <v>#N/A</v>
      </c>
      <c r="AV556" s="62" t="str">
        <f t="shared" si="846"/>
        <v/>
      </c>
      <c r="AW556" s="63" t="e">
        <f>IF(ISNUMBER(INDEX(Данные!$I$1:$IX$303,Данные!$A218,AW$642)),INDEX(Данные!$I$1:$IX$303,Данные!$A218,AW$642)-Данные!$G218-AW$643+IF($F$5="Использовать поправку",BT556,0),#N/A)</f>
        <v>#N/A</v>
      </c>
      <c r="AX556" s="64" t="e">
        <f>IF(ISNUMBER(INDEX(Данные!$I$1:$IX$303,Данные!$A218,AX$642)),INDEX(Данные!$I$1:$IX$303,Данные!$A218,AX$642)-Данные!$H218-AX$643+IF($F$5="Использовать поправку",BU556,0),#N/A)</f>
        <v>#N/A</v>
      </c>
      <c r="AY556" s="62" t="str">
        <f t="shared" si="847"/>
        <v/>
      </c>
      <c r="AZ556" s="63" t="e">
        <f>IF(ISNUMBER(INDEX(Данные!$I$1:$IX$303,Данные!$A218,AZ$642)),INDEX(Данные!$I$1:$IX$303,Данные!$A218,AZ$642)-Данные!$G218-AZ$643+IF($F$6="Использовать поправку",BT556,0),#N/A)</f>
        <v>#N/A</v>
      </c>
      <c r="BA556" s="64" t="e">
        <f>IF(ISNUMBER(INDEX(Данные!$I$1:$IX$303,Данные!$A218,BA$642)),INDEX(Данные!$I$1:$IX$303,Данные!$A218,BA$642)-Данные!$H218-BA$643+IF($F$6="Использовать поправку",BU556,0),#N/A)</f>
        <v>#N/A</v>
      </c>
      <c r="BB556" s="62" t="str">
        <f t="shared" si="848"/>
        <v/>
      </c>
      <c r="BC556" s="63" t="e">
        <f>IF(ISNUMBER(INDEX(Данные!$I$1:$IX$303,Данные!$A218,BC$642)),INDEX(Данные!$I$1:$IX$303,Данные!$A218,BC$642)-Данные!$G218-BC$643+IF($F$7="Использовать поправку",BT556,0),#N/A)</f>
        <v>#N/A</v>
      </c>
      <c r="BD556" s="64" t="e">
        <f>IF(ISNUMBER(INDEX(Данные!$I$1:$IX$303,Данные!$A218,BD$642)),INDEX(Данные!$I$1:$IX$303,Данные!$A218,BD$642)-Данные!$H218-BD$643+IF($F$7="Использовать поправку",BU556,0),#N/A)</f>
        <v>#N/A</v>
      </c>
      <c r="BE556" s="62" t="str">
        <f t="shared" si="849"/>
        <v/>
      </c>
      <c r="BF556" s="63" t="e">
        <f>IF(ISNUMBER(INDEX(Данные!$I$1:$IX$303,Данные!$A218,BF$642)),INDEX(Данные!$I$1:$IX$303,Данные!$A218,BF$642)-Данные!$G218-BF$643+IF($F$8="Использовать поправку",BT556,0),#N/A)</f>
        <v>#N/A</v>
      </c>
      <c r="BG556" s="64" t="e">
        <f>IF(ISNUMBER(INDEX(Данные!$I$1:$IX$303,Данные!$A218,BG$642)),INDEX(Данные!$I$1:$IX$303,Данные!$A218,BG$642)-Данные!$H218-BG$643+IF($F$8="Использовать поправку",BU556,0),#N/A)</f>
        <v>#N/A</v>
      </c>
      <c r="BH556" s="62" t="str">
        <f t="shared" si="850"/>
        <v/>
      </c>
      <c r="BI556" s="63" t="e">
        <f>IF(ISNUMBER(INDEX(Данные!$I$1:$IX$303,Данные!$A218,BI$642)),INDEX(Данные!$I$1:$IX$303,Данные!$A218,BI$642)-Данные!$G218-BI$643+IF($F$9="Использовать поправку",BT556,0),#N/A)</f>
        <v>#N/A</v>
      </c>
      <c r="BJ556" s="64" t="e">
        <f>IF(ISNUMBER(INDEX(Данные!$I$1:$IX$303,Данные!$A218,BJ$642)),INDEX(Данные!$I$1:$IX$303,Данные!$A218,BJ$642)-Данные!$H218-BJ$643+IF($F$9="Использовать поправку",BU556,0),#N/A)</f>
        <v>#N/A</v>
      </c>
      <c r="BK556" s="62" t="str">
        <f t="shared" si="851"/>
        <v/>
      </c>
      <c r="BL556" s="63" t="e">
        <f>IF(ISNUMBER(INDEX(Данные!$I$1:$IX$303,Данные!$A218,BL$642)),INDEX(Данные!$I$1:$IX$303,Данные!$A218,BL$642)-Данные!$G218-BL$643+IF($F$10="Использовать поправку",BT556,0),#N/A)</f>
        <v>#N/A</v>
      </c>
      <c r="BM556" s="64" t="e">
        <f>IF(ISNUMBER(INDEX(Данные!$I$1:$IX$303,Данные!$A218,BM$642)),INDEX(Данные!$I$1:$IX$303,Данные!$A218,BM$642)-Данные!$H218-BM$643+IF($F$10="Использовать поправку",BU556,0),#N/A)</f>
        <v>#N/A</v>
      </c>
      <c r="BN556" s="62" t="str">
        <f t="shared" si="852"/>
        <v/>
      </c>
      <c r="BO556" s="63" t="e">
        <f>IF(ISNUMBER(INDEX(Данные!$I$1:$IX$303,Данные!$A218,BO$642)),INDEX(Данные!$I$1:$IX$303,Данные!$A218,BO$642)-Данные!$G218-BO$643+IF($F$11="Использовать поправку",BT556,0),#N/A)</f>
        <v>#N/A</v>
      </c>
      <c r="BP556" s="64" t="e">
        <f>IF(ISNUMBER(INDEX(Данные!$I$1:$IX$303,Данные!$A218,BP$642)),INDEX(Данные!$I$1:$IX$303,Данные!$A218,BP$642)-Данные!$H218-BP$643+IF($F$11="Использовать поправку",BU556,0),#N/A)</f>
        <v>#N/A</v>
      </c>
      <c r="BQ556" s="62" t="str">
        <f t="shared" si="853"/>
        <v/>
      </c>
      <c r="BR556" s="63" t="e">
        <f>IF(ISNUMBER(INDEX(Данные!$I$1:$IX$303,Данные!$A218,BR$642)),INDEX(Данные!$I$1:$IX$303,Данные!$A218,BR$642)-Данные!$G218-BR$643+IF($F$12="Использовать поправку",BT556,0),#N/A)</f>
        <v>#N/A</v>
      </c>
      <c r="BS556" s="64" t="e">
        <f>IF(ISNUMBER(INDEX(Данные!$I$1:$IX$303,Данные!$A218,BS$642)),INDEX(Данные!$I$1:$IX$303,Данные!$A218,BS$642)-Данные!$H218-BS$643+IF($F$12="Использовать поправку",BU556,0),#N/A)</f>
        <v>#N/A</v>
      </c>
      <c r="BT556" s="100" t="e">
        <f>INDEX(Данные!$I$1:$IX$303,Данные!$A218,BT$642+8)-INDEX(Данные!$I$1:$IX$303,Данные!$A218,BT$643+8)</f>
        <v>#VALUE!</v>
      </c>
      <c r="BU556" s="101" t="e">
        <f>INDEX(Данные!$I$1:$IX$303,Данные!$A218,BU$642+9)-INDEX(Данные!$I$1:$IX$303,Данные!$A218,BU$643+9)</f>
        <v>#VALUE!</v>
      </c>
    </row>
    <row r="557" spans="7:73" s="88" customFormat="1" x14ac:dyDescent="0.25">
      <c r="G557" s="61">
        <v>108</v>
      </c>
      <c r="H557" s="62" t="str">
        <f t="shared" si="854"/>
        <v/>
      </c>
      <c r="I557" s="63" t="e">
        <f>IF(ISNUMBER(INDEX(Данные!$I$1:$IX$303,Данные!$A219,I$642)),INDEX(Данные!$I$1:$IX$303,Данные!$A219,I$642)-Данные!$E219+IF($F$3="Использовать поправку",AL557,0),#N/A)</f>
        <v>#N/A</v>
      </c>
      <c r="J557" s="64" t="e">
        <f>IF(ISNUMBER(INDEX(Данные!$I$1:$IX$303,Данные!$A219,J$642)),INDEX(Данные!$I$1:$IX$303,Данные!$A219,J$642)-Данные!$F219+IF($F$3="Использовать поправку",AM557,0),#N/A)</f>
        <v>#N/A</v>
      </c>
      <c r="K557" s="62" t="str">
        <f t="shared" si="855"/>
        <v/>
      </c>
      <c r="L557" s="63" t="e">
        <f>IF(ISNUMBER(INDEX(Данные!$I$1:$IX$303,Данные!$A219,L$642)),INDEX(Данные!$I$1:$IX$303,Данные!$A219,L$642)-Данные!$E219+IF($F$4="Использовать поправку",AL557,0),#N/A)</f>
        <v>#N/A</v>
      </c>
      <c r="M557" s="64" t="e">
        <f>IF(ISNUMBER(INDEX(Данные!$I$1:$IX$303,Данные!$A219,M$642)),INDEX(Данные!$I$1:$IX$303,Данные!$A219,M$642)-Данные!$F219+IF($F$4="Использовать поправку",AM557,0),#N/A)</f>
        <v>#N/A</v>
      </c>
      <c r="N557" s="62" t="str">
        <f t="shared" si="856"/>
        <v/>
      </c>
      <c r="O557" s="63" t="e">
        <f>IF(ISNUMBER(INDEX(Данные!$I$1:$IX$303,Данные!$A219,O$642)),INDEX(Данные!$I$1:$IX$303,Данные!$A219,O$642)-Данные!$E219+IF($F$5="Использовать поправку",AL557,0),#N/A)</f>
        <v>#N/A</v>
      </c>
      <c r="P557" s="64" t="e">
        <f>IF(ISNUMBER(INDEX(Данные!$I$1:$IX$303,Данные!$A219,P$642)),INDEX(Данные!$I$1:$IX$303,Данные!$A219,P$642)-Данные!$F219+IF($F$5="Использовать поправку",AM557,0),#N/A)</f>
        <v>#N/A</v>
      </c>
      <c r="Q557" s="62" t="str">
        <f t="shared" si="857"/>
        <v/>
      </c>
      <c r="R557" s="63" t="e">
        <f>IF(ISNUMBER(INDEX(Данные!$I$1:$IX$303,Данные!$A219,R$642)),INDEX(Данные!$I$1:$IX$303,Данные!$A219,R$642)-Данные!$E219+IF($F$6="Использовать поправку",AL557,0),#N/A)</f>
        <v>#N/A</v>
      </c>
      <c r="S557" s="64" t="e">
        <f>IF(ISNUMBER(INDEX(Данные!$I$1:$IX$303,Данные!$A219,S$642)),INDEX(Данные!$I$1:$IX$303,Данные!$A219,S$642)-Данные!$F219+IF($F$6="Использовать поправку",AM557,0),#N/A)</f>
        <v>#N/A</v>
      </c>
      <c r="T557" s="62" t="str">
        <f t="shared" si="858"/>
        <v/>
      </c>
      <c r="U557" s="63" t="e">
        <f>IF(ISNUMBER(INDEX(Данные!$I$1:$IX$303,Данные!$A219,U$642)),INDEX(Данные!$I$1:$IX$303,Данные!$A219,U$642)-Данные!$E219+IF($F$7="Использовать поправку",AL557,0),#N/A)</f>
        <v>#N/A</v>
      </c>
      <c r="V557" s="64" t="e">
        <f>IF(ISNUMBER(INDEX(Данные!$I$1:$IX$303,Данные!$A219,V$642)),INDEX(Данные!$I$1:$IX$303,Данные!$A219,V$642)-Данные!$F219+IF($F$7="Использовать поправку",AM557,0),#N/A)</f>
        <v>#N/A</v>
      </c>
      <c r="W557" s="62" t="str">
        <f t="shared" si="859"/>
        <v/>
      </c>
      <c r="X557" s="63" t="e">
        <f>IF(ISNUMBER(INDEX(Данные!$I$1:$IX$303,Данные!$A219,X$642)),INDEX(Данные!$I$1:$IX$303,Данные!$A219,X$642)-Данные!$E219+IF($F$8="Использовать поправку",AL557,0),#N/A)</f>
        <v>#N/A</v>
      </c>
      <c r="Y557" s="64" t="e">
        <f>IF(ISNUMBER(INDEX(Данные!$I$1:$IX$303,Данные!$A219,Y$642)),INDEX(Данные!$I$1:$IX$303,Данные!$A219,Y$642)-Данные!$F219+IF($F$8="Использовать поправку",AM557,0),#N/A)</f>
        <v>#N/A</v>
      </c>
      <c r="Z557" s="62" t="str">
        <f t="shared" si="860"/>
        <v/>
      </c>
      <c r="AA557" s="63" t="e">
        <f>IF(ISNUMBER(INDEX(Данные!$I$1:$IX$303,Данные!$A219,AA$642)),INDEX(Данные!$I$1:$IX$303,Данные!$A219,AA$642)-Данные!$E219+IF($F$9="Использовать поправку",AL557,0),#N/A)</f>
        <v>#N/A</v>
      </c>
      <c r="AB557" s="64" t="e">
        <f>IF(ISNUMBER(INDEX(Данные!$I$1:$IX$303,Данные!$A219,AB$642)),INDEX(Данные!$I$1:$IX$303,Данные!$A219,AB$642)-Данные!$F219+IF($F$9="Использовать поправку",AM557,0),#N/A)</f>
        <v>#N/A</v>
      </c>
      <c r="AC557" s="62" t="str">
        <f t="shared" si="861"/>
        <v/>
      </c>
      <c r="AD557" s="63" t="e">
        <f>IF(ISNUMBER(INDEX(Данные!$I$1:$IX$303,Данные!$A219,AD$642)),INDEX(Данные!$I$1:$IX$303,Данные!$A219,AD$642)-Данные!$E219+IF($F$10="Использовать поправку",AL557,0),#N/A)</f>
        <v>#N/A</v>
      </c>
      <c r="AE557" s="64" t="e">
        <f>IF(ISNUMBER(INDEX(Данные!$I$1:$IX$303,Данные!$A219,AE$642)),INDEX(Данные!$I$1:$IX$303,Данные!$A219,AE$642)-Данные!$F219+IF($F$10="Использовать поправку",AM557,0),#N/A)</f>
        <v>#N/A</v>
      </c>
      <c r="AF557" s="62" t="str">
        <f t="shared" si="862"/>
        <v/>
      </c>
      <c r="AG557" s="63" t="e">
        <f>IF(ISNUMBER(INDEX(Данные!$I$1:$IX$303,Данные!$A219,AG$642)),INDEX(Данные!$I$1:$IX$303,Данные!$A219,AG$642)-Данные!$E219+IF($F$11="Использовать поправку",AL557,0),#N/A)</f>
        <v>#N/A</v>
      </c>
      <c r="AH557" s="64" t="e">
        <f>IF(ISNUMBER(INDEX(Данные!$I$1:$IX$303,Данные!$A219,AH$642)),INDEX(Данные!$I$1:$IX$303,Данные!$A219,AH$642)-Данные!$F219+IF($F$11="Использовать поправку",AM557,0),#N/A)</f>
        <v>#N/A</v>
      </c>
      <c r="AI557" s="62" t="str">
        <f t="shared" si="863"/>
        <v/>
      </c>
      <c r="AJ557" s="63" t="e">
        <f>IF(ISNUMBER(INDEX(Данные!$I$1:$IX$303,Данные!$A219,AJ$642)),INDEX(Данные!$I$1:$IX$303,Данные!$A219,AJ$642)-Данные!$E219+IF($F$12="Использовать поправку",AL557,0),#N/A)</f>
        <v>#N/A</v>
      </c>
      <c r="AK557" s="96" t="e">
        <f>IF(ISNUMBER(INDEX(Данные!$I$1:$IX$303,Данные!$A219,AK$642)),INDEX(Данные!$I$1:$IX$303,Данные!$A219,AK$642)-Данные!$F219+IF($F$12="Использовать поправку",AM557,0),#N/A)</f>
        <v>#N/A</v>
      </c>
      <c r="AL557" s="100" t="e">
        <f>INDEX(Данные!$I$1:$IX$303,Данные!$A219,AL$642+4)-INDEX(Данные!$I$1:$IX$303,Данные!$A219,AL$643+4)</f>
        <v>#VALUE!</v>
      </c>
      <c r="AM557" s="101" t="e">
        <f>INDEX(Данные!$I$1:$IX$303,Данные!$A219,AM$642+5)-INDEX(Данные!$I$1:$IX$303,Данные!$A219,AM$643+5)</f>
        <v>#VALUE!</v>
      </c>
      <c r="AO557" s="61">
        <v>108</v>
      </c>
      <c r="AP557" s="62" t="str">
        <f t="shared" si="844"/>
        <v/>
      </c>
      <c r="AQ557" s="63" t="e">
        <f>IF(ISNUMBER(INDEX(Данные!$I$1:$IX$303,Данные!$A219,AQ$642)),INDEX(Данные!$I$1:$IX$303,Данные!$A219,AQ$642)-Данные!$G219-AQ$643+IF($F$3="Использовать поправку",BT557,0),#N/A)</f>
        <v>#N/A</v>
      </c>
      <c r="AR557" s="64" t="e">
        <f>IF(ISNUMBER(INDEX(Данные!$I$1:$IX$303,Данные!$A219,AR$642)),INDEX(Данные!$I$1:$IX$303,Данные!$A219,AR$642)-Данные!$H219-AR$643+IF($F$3="Использовать поправку",BU557,0),#N/A)</f>
        <v>#N/A</v>
      </c>
      <c r="AS557" s="62" t="str">
        <f t="shared" si="845"/>
        <v/>
      </c>
      <c r="AT557" s="63" t="e">
        <f>IF(ISNUMBER(INDEX(Данные!$I$1:$IX$303,Данные!$A219,AT$642)),INDEX(Данные!$I$1:$IX$303,Данные!$A219,AT$642)-Данные!$G219-AT$643+IF($F$4="Использовать поправку",BT557,0),#N/A)</f>
        <v>#N/A</v>
      </c>
      <c r="AU557" s="64" t="e">
        <f>IF(ISNUMBER(INDEX(Данные!$I$1:$IX$303,Данные!$A219,AU$642)),INDEX(Данные!$I$1:$IX$303,Данные!$A219,AU$642)-Данные!$H219-AU$643+IF($F$4="Использовать поправку",BU557,0),#N/A)</f>
        <v>#N/A</v>
      </c>
      <c r="AV557" s="62" t="str">
        <f t="shared" si="846"/>
        <v/>
      </c>
      <c r="AW557" s="63" t="e">
        <f>IF(ISNUMBER(INDEX(Данные!$I$1:$IX$303,Данные!$A219,AW$642)),INDEX(Данные!$I$1:$IX$303,Данные!$A219,AW$642)-Данные!$G219-AW$643+IF($F$5="Использовать поправку",BT557,0),#N/A)</f>
        <v>#N/A</v>
      </c>
      <c r="AX557" s="64" t="e">
        <f>IF(ISNUMBER(INDEX(Данные!$I$1:$IX$303,Данные!$A219,AX$642)),INDEX(Данные!$I$1:$IX$303,Данные!$A219,AX$642)-Данные!$H219-AX$643+IF($F$5="Использовать поправку",BU557,0),#N/A)</f>
        <v>#N/A</v>
      </c>
      <c r="AY557" s="62" t="str">
        <f t="shared" si="847"/>
        <v/>
      </c>
      <c r="AZ557" s="63" t="e">
        <f>IF(ISNUMBER(INDEX(Данные!$I$1:$IX$303,Данные!$A219,AZ$642)),INDEX(Данные!$I$1:$IX$303,Данные!$A219,AZ$642)-Данные!$G219-AZ$643+IF($F$6="Использовать поправку",BT557,0),#N/A)</f>
        <v>#N/A</v>
      </c>
      <c r="BA557" s="64" t="e">
        <f>IF(ISNUMBER(INDEX(Данные!$I$1:$IX$303,Данные!$A219,BA$642)),INDEX(Данные!$I$1:$IX$303,Данные!$A219,BA$642)-Данные!$H219-BA$643+IF($F$6="Использовать поправку",BU557,0),#N/A)</f>
        <v>#N/A</v>
      </c>
      <c r="BB557" s="62" t="str">
        <f t="shared" si="848"/>
        <v/>
      </c>
      <c r="BC557" s="63" t="e">
        <f>IF(ISNUMBER(INDEX(Данные!$I$1:$IX$303,Данные!$A219,BC$642)),INDEX(Данные!$I$1:$IX$303,Данные!$A219,BC$642)-Данные!$G219-BC$643+IF($F$7="Использовать поправку",BT557,0),#N/A)</f>
        <v>#N/A</v>
      </c>
      <c r="BD557" s="64" t="e">
        <f>IF(ISNUMBER(INDEX(Данные!$I$1:$IX$303,Данные!$A219,BD$642)),INDEX(Данные!$I$1:$IX$303,Данные!$A219,BD$642)-Данные!$H219-BD$643+IF($F$7="Использовать поправку",BU557,0),#N/A)</f>
        <v>#N/A</v>
      </c>
      <c r="BE557" s="62" t="str">
        <f t="shared" si="849"/>
        <v/>
      </c>
      <c r="BF557" s="63" t="e">
        <f>IF(ISNUMBER(INDEX(Данные!$I$1:$IX$303,Данные!$A219,BF$642)),INDEX(Данные!$I$1:$IX$303,Данные!$A219,BF$642)-Данные!$G219-BF$643+IF($F$8="Использовать поправку",BT557,0),#N/A)</f>
        <v>#N/A</v>
      </c>
      <c r="BG557" s="64" t="e">
        <f>IF(ISNUMBER(INDEX(Данные!$I$1:$IX$303,Данные!$A219,BG$642)),INDEX(Данные!$I$1:$IX$303,Данные!$A219,BG$642)-Данные!$H219-BG$643+IF($F$8="Использовать поправку",BU557,0),#N/A)</f>
        <v>#N/A</v>
      </c>
      <c r="BH557" s="62" t="str">
        <f t="shared" si="850"/>
        <v/>
      </c>
      <c r="BI557" s="63" t="e">
        <f>IF(ISNUMBER(INDEX(Данные!$I$1:$IX$303,Данные!$A219,BI$642)),INDEX(Данные!$I$1:$IX$303,Данные!$A219,BI$642)-Данные!$G219-BI$643+IF($F$9="Использовать поправку",BT557,0),#N/A)</f>
        <v>#N/A</v>
      </c>
      <c r="BJ557" s="64" t="e">
        <f>IF(ISNUMBER(INDEX(Данные!$I$1:$IX$303,Данные!$A219,BJ$642)),INDEX(Данные!$I$1:$IX$303,Данные!$A219,BJ$642)-Данные!$H219-BJ$643+IF($F$9="Использовать поправку",BU557,0),#N/A)</f>
        <v>#N/A</v>
      </c>
      <c r="BK557" s="62" t="str">
        <f t="shared" si="851"/>
        <v/>
      </c>
      <c r="BL557" s="63" t="e">
        <f>IF(ISNUMBER(INDEX(Данные!$I$1:$IX$303,Данные!$A219,BL$642)),INDEX(Данные!$I$1:$IX$303,Данные!$A219,BL$642)-Данные!$G219-BL$643+IF($F$10="Использовать поправку",BT557,0),#N/A)</f>
        <v>#N/A</v>
      </c>
      <c r="BM557" s="64" t="e">
        <f>IF(ISNUMBER(INDEX(Данные!$I$1:$IX$303,Данные!$A219,BM$642)),INDEX(Данные!$I$1:$IX$303,Данные!$A219,BM$642)-Данные!$H219-BM$643+IF($F$10="Использовать поправку",BU557,0),#N/A)</f>
        <v>#N/A</v>
      </c>
      <c r="BN557" s="62" t="str">
        <f t="shared" si="852"/>
        <v/>
      </c>
      <c r="BO557" s="63" t="e">
        <f>IF(ISNUMBER(INDEX(Данные!$I$1:$IX$303,Данные!$A219,BO$642)),INDEX(Данные!$I$1:$IX$303,Данные!$A219,BO$642)-Данные!$G219-BO$643+IF($F$11="Использовать поправку",BT557,0),#N/A)</f>
        <v>#N/A</v>
      </c>
      <c r="BP557" s="64" t="e">
        <f>IF(ISNUMBER(INDEX(Данные!$I$1:$IX$303,Данные!$A219,BP$642)),INDEX(Данные!$I$1:$IX$303,Данные!$A219,BP$642)-Данные!$H219-BP$643+IF($F$11="Использовать поправку",BU557,0),#N/A)</f>
        <v>#N/A</v>
      </c>
      <c r="BQ557" s="62" t="str">
        <f t="shared" si="853"/>
        <v/>
      </c>
      <c r="BR557" s="63" t="e">
        <f>IF(ISNUMBER(INDEX(Данные!$I$1:$IX$303,Данные!$A219,BR$642)),INDEX(Данные!$I$1:$IX$303,Данные!$A219,BR$642)-Данные!$G219-BR$643+IF($F$12="Использовать поправку",BT557,0),#N/A)</f>
        <v>#N/A</v>
      </c>
      <c r="BS557" s="64" t="e">
        <f>IF(ISNUMBER(INDEX(Данные!$I$1:$IX$303,Данные!$A219,BS$642)),INDEX(Данные!$I$1:$IX$303,Данные!$A219,BS$642)-Данные!$H219-BS$643+IF($F$12="Использовать поправку",BU557,0),#N/A)</f>
        <v>#N/A</v>
      </c>
      <c r="BT557" s="100" t="e">
        <f>INDEX(Данные!$I$1:$IX$303,Данные!$A219,BT$642+8)-INDEX(Данные!$I$1:$IX$303,Данные!$A219,BT$643+8)</f>
        <v>#VALUE!</v>
      </c>
      <c r="BU557" s="101" t="e">
        <f>INDEX(Данные!$I$1:$IX$303,Данные!$A219,BU$642+9)-INDEX(Данные!$I$1:$IX$303,Данные!$A219,BU$643+9)</f>
        <v>#VALUE!</v>
      </c>
    </row>
    <row r="558" spans="7:73" s="88" customFormat="1" x14ac:dyDescent="0.25">
      <c r="G558" s="61">
        <v>108.5</v>
      </c>
      <c r="H558" s="62" t="str">
        <f t="shared" si="854"/>
        <v/>
      </c>
      <c r="I558" s="63" t="e">
        <f>IF(ISNUMBER(INDEX(Данные!$I$1:$IX$303,Данные!$A220,I$642)),INDEX(Данные!$I$1:$IX$303,Данные!$A220,I$642)-Данные!$E220+IF($F$3="Использовать поправку",AL558,0),#N/A)</f>
        <v>#N/A</v>
      </c>
      <c r="J558" s="64" t="e">
        <f>IF(ISNUMBER(INDEX(Данные!$I$1:$IX$303,Данные!$A220,J$642)),INDEX(Данные!$I$1:$IX$303,Данные!$A220,J$642)-Данные!$F220+IF($F$3="Использовать поправку",AM558,0),#N/A)</f>
        <v>#N/A</v>
      </c>
      <c r="K558" s="62" t="str">
        <f t="shared" si="855"/>
        <v/>
      </c>
      <c r="L558" s="63" t="e">
        <f>IF(ISNUMBER(INDEX(Данные!$I$1:$IX$303,Данные!$A220,L$642)),INDEX(Данные!$I$1:$IX$303,Данные!$A220,L$642)-Данные!$E220+IF($F$4="Использовать поправку",AL558,0),#N/A)</f>
        <v>#N/A</v>
      </c>
      <c r="M558" s="64" t="e">
        <f>IF(ISNUMBER(INDEX(Данные!$I$1:$IX$303,Данные!$A220,M$642)),INDEX(Данные!$I$1:$IX$303,Данные!$A220,M$642)-Данные!$F220+IF($F$4="Использовать поправку",AM558,0),#N/A)</f>
        <v>#N/A</v>
      </c>
      <c r="N558" s="62" t="str">
        <f t="shared" si="856"/>
        <v/>
      </c>
      <c r="O558" s="63" t="e">
        <f>IF(ISNUMBER(INDEX(Данные!$I$1:$IX$303,Данные!$A220,O$642)),INDEX(Данные!$I$1:$IX$303,Данные!$A220,O$642)-Данные!$E220+IF($F$5="Использовать поправку",AL558,0),#N/A)</f>
        <v>#N/A</v>
      </c>
      <c r="P558" s="64" t="e">
        <f>IF(ISNUMBER(INDEX(Данные!$I$1:$IX$303,Данные!$A220,P$642)),INDEX(Данные!$I$1:$IX$303,Данные!$A220,P$642)-Данные!$F220+IF($F$5="Использовать поправку",AM558,0),#N/A)</f>
        <v>#N/A</v>
      </c>
      <c r="Q558" s="62" t="str">
        <f t="shared" si="857"/>
        <v/>
      </c>
      <c r="R558" s="63" t="e">
        <f>IF(ISNUMBER(INDEX(Данные!$I$1:$IX$303,Данные!$A220,R$642)),INDEX(Данные!$I$1:$IX$303,Данные!$A220,R$642)-Данные!$E220+IF($F$6="Использовать поправку",AL558,0),#N/A)</f>
        <v>#N/A</v>
      </c>
      <c r="S558" s="64" t="e">
        <f>IF(ISNUMBER(INDEX(Данные!$I$1:$IX$303,Данные!$A220,S$642)),INDEX(Данные!$I$1:$IX$303,Данные!$A220,S$642)-Данные!$F220+IF($F$6="Использовать поправку",AM558,0),#N/A)</f>
        <v>#N/A</v>
      </c>
      <c r="T558" s="62" t="str">
        <f t="shared" si="858"/>
        <v/>
      </c>
      <c r="U558" s="63" t="e">
        <f>IF(ISNUMBER(INDEX(Данные!$I$1:$IX$303,Данные!$A220,U$642)),INDEX(Данные!$I$1:$IX$303,Данные!$A220,U$642)-Данные!$E220+IF($F$7="Использовать поправку",AL558,0),#N/A)</f>
        <v>#N/A</v>
      </c>
      <c r="V558" s="64" t="e">
        <f>IF(ISNUMBER(INDEX(Данные!$I$1:$IX$303,Данные!$A220,V$642)),INDEX(Данные!$I$1:$IX$303,Данные!$A220,V$642)-Данные!$F220+IF($F$7="Использовать поправку",AM558,0),#N/A)</f>
        <v>#N/A</v>
      </c>
      <c r="W558" s="62" t="str">
        <f t="shared" si="859"/>
        <v/>
      </c>
      <c r="X558" s="63" t="e">
        <f>IF(ISNUMBER(INDEX(Данные!$I$1:$IX$303,Данные!$A220,X$642)),INDEX(Данные!$I$1:$IX$303,Данные!$A220,X$642)-Данные!$E220+IF($F$8="Использовать поправку",AL558,0),#N/A)</f>
        <v>#N/A</v>
      </c>
      <c r="Y558" s="64" t="e">
        <f>IF(ISNUMBER(INDEX(Данные!$I$1:$IX$303,Данные!$A220,Y$642)),INDEX(Данные!$I$1:$IX$303,Данные!$A220,Y$642)-Данные!$F220+IF($F$8="Использовать поправку",AM558,0),#N/A)</f>
        <v>#N/A</v>
      </c>
      <c r="Z558" s="62" t="str">
        <f t="shared" si="860"/>
        <v/>
      </c>
      <c r="AA558" s="63" t="e">
        <f>IF(ISNUMBER(INDEX(Данные!$I$1:$IX$303,Данные!$A220,AA$642)),INDEX(Данные!$I$1:$IX$303,Данные!$A220,AA$642)-Данные!$E220+IF($F$9="Использовать поправку",AL558,0),#N/A)</f>
        <v>#N/A</v>
      </c>
      <c r="AB558" s="64" t="e">
        <f>IF(ISNUMBER(INDEX(Данные!$I$1:$IX$303,Данные!$A220,AB$642)),INDEX(Данные!$I$1:$IX$303,Данные!$A220,AB$642)-Данные!$F220+IF($F$9="Использовать поправку",AM558,0),#N/A)</f>
        <v>#N/A</v>
      </c>
      <c r="AC558" s="62" t="str">
        <f t="shared" si="861"/>
        <v/>
      </c>
      <c r="AD558" s="63" t="e">
        <f>IF(ISNUMBER(INDEX(Данные!$I$1:$IX$303,Данные!$A220,AD$642)),INDEX(Данные!$I$1:$IX$303,Данные!$A220,AD$642)-Данные!$E220+IF($F$10="Использовать поправку",AL558,0),#N/A)</f>
        <v>#N/A</v>
      </c>
      <c r="AE558" s="64" t="e">
        <f>IF(ISNUMBER(INDEX(Данные!$I$1:$IX$303,Данные!$A220,AE$642)),INDEX(Данные!$I$1:$IX$303,Данные!$A220,AE$642)-Данные!$F220+IF($F$10="Использовать поправку",AM558,0),#N/A)</f>
        <v>#N/A</v>
      </c>
      <c r="AF558" s="62" t="str">
        <f t="shared" si="862"/>
        <v/>
      </c>
      <c r="AG558" s="63" t="e">
        <f>IF(ISNUMBER(INDEX(Данные!$I$1:$IX$303,Данные!$A220,AG$642)),INDEX(Данные!$I$1:$IX$303,Данные!$A220,AG$642)-Данные!$E220+IF($F$11="Использовать поправку",AL558,0),#N/A)</f>
        <v>#N/A</v>
      </c>
      <c r="AH558" s="64" t="e">
        <f>IF(ISNUMBER(INDEX(Данные!$I$1:$IX$303,Данные!$A220,AH$642)),INDEX(Данные!$I$1:$IX$303,Данные!$A220,AH$642)-Данные!$F220+IF($F$11="Использовать поправку",AM558,0),#N/A)</f>
        <v>#N/A</v>
      </c>
      <c r="AI558" s="62" t="str">
        <f t="shared" si="863"/>
        <v/>
      </c>
      <c r="AJ558" s="63" t="e">
        <f>IF(ISNUMBER(INDEX(Данные!$I$1:$IX$303,Данные!$A220,AJ$642)),INDEX(Данные!$I$1:$IX$303,Данные!$A220,AJ$642)-Данные!$E220+IF($F$12="Использовать поправку",AL558,0),#N/A)</f>
        <v>#N/A</v>
      </c>
      <c r="AK558" s="96" t="e">
        <f>IF(ISNUMBER(INDEX(Данные!$I$1:$IX$303,Данные!$A220,AK$642)),INDEX(Данные!$I$1:$IX$303,Данные!$A220,AK$642)-Данные!$F220+IF($F$12="Использовать поправку",AM558,0),#N/A)</f>
        <v>#N/A</v>
      </c>
      <c r="AL558" s="100" t="e">
        <f>INDEX(Данные!$I$1:$IX$303,Данные!$A220,AL$642+4)-INDEX(Данные!$I$1:$IX$303,Данные!$A220,AL$643+4)</f>
        <v>#VALUE!</v>
      </c>
      <c r="AM558" s="101" t="e">
        <f>INDEX(Данные!$I$1:$IX$303,Данные!$A220,AM$642+5)-INDEX(Данные!$I$1:$IX$303,Данные!$A220,AM$643+5)</f>
        <v>#VALUE!</v>
      </c>
      <c r="AO558" s="61">
        <v>108.5</v>
      </c>
      <c r="AP558" s="62" t="str">
        <f t="shared" si="844"/>
        <v/>
      </c>
      <c r="AQ558" s="63" t="e">
        <f>IF(ISNUMBER(INDEX(Данные!$I$1:$IX$303,Данные!$A220,AQ$642)),INDEX(Данные!$I$1:$IX$303,Данные!$A220,AQ$642)-Данные!$G220-AQ$643+IF($F$3="Использовать поправку",BT558,0),#N/A)</f>
        <v>#N/A</v>
      </c>
      <c r="AR558" s="64" t="e">
        <f>IF(ISNUMBER(INDEX(Данные!$I$1:$IX$303,Данные!$A220,AR$642)),INDEX(Данные!$I$1:$IX$303,Данные!$A220,AR$642)-Данные!$H220-AR$643+IF($F$3="Использовать поправку",BU558,0),#N/A)</f>
        <v>#N/A</v>
      </c>
      <c r="AS558" s="62" t="str">
        <f t="shared" si="845"/>
        <v/>
      </c>
      <c r="AT558" s="63" t="e">
        <f>IF(ISNUMBER(INDEX(Данные!$I$1:$IX$303,Данные!$A220,AT$642)),INDEX(Данные!$I$1:$IX$303,Данные!$A220,AT$642)-Данные!$G220-AT$643+IF($F$4="Использовать поправку",BT558,0),#N/A)</f>
        <v>#N/A</v>
      </c>
      <c r="AU558" s="64" t="e">
        <f>IF(ISNUMBER(INDEX(Данные!$I$1:$IX$303,Данные!$A220,AU$642)),INDEX(Данные!$I$1:$IX$303,Данные!$A220,AU$642)-Данные!$H220-AU$643+IF($F$4="Использовать поправку",BU558,0),#N/A)</f>
        <v>#N/A</v>
      </c>
      <c r="AV558" s="62" t="str">
        <f t="shared" si="846"/>
        <v/>
      </c>
      <c r="AW558" s="63" t="e">
        <f>IF(ISNUMBER(INDEX(Данные!$I$1:$IX$303,Данные!$A220,AW$642)),INDEX(Данные!$I$1:$IX$303,Данные!$A220,AW$642)-Данные!$G220-AW$643+IF($F$5="Использовать поправку",BT558,0),#N/A)</f>
        <v>#N/A</v>
      </c>
      <c r="AX558" s="64" t="e">
        <f>IF(ISNUMBER(INDEX(Данные!$I$1:$IX$303,Данные!$A220,AX$642)),INDEX(Данные!$I$1:$IX$303,Данные!$A220,AX$642)-Данные!$H220-AX$643+IF($F$5="Использовать поправку",BU558,0),#N/A)</f>
        <v>#N/A</v>
      </c>
      <c r="AY558" s="62" t="str">
        <f t="shared" si="847"/>
        <v/>
      </c>
      <c r="AZ558" s="63" t="e">
        <f>IF(ISNUMBER(INDEX(Данные!$I$1:$IX$303,Данные!$A220,AZ$642)),INDEX(Данные!$I$1:$IX$303,Данные!$A220,AZ$642)-Данные!$G220-AZ$643+IF($F$6="Использовать поправку",BT558,0),#N/A)</f>
        <v>#N/A</v>
      </c>
      <c r="BA558" s="64" t="e">
        <f>IF(ISNUMBER(INDEX(Данные!$I$1:$IX$303,Данные!$A220,BA$642)),INDEX(Данные!$I$1:$IX$303,Данные!$A220,BA$642)-Данные!$H220-BA$643+IF($F$6="Использовать поправку",BU558,0),#N/A)</f>
        <v>#N/A</v>
      </c>
      <c r="BB558" s="62" t="str">
        <f t="shared" si="848"/>
        <v/>
      </c>
      <c r="BC558" s="63" t="e">
        <f>IF(ISNUMBER(INDEX(Данные!$I$1:$IX$303,Данные!$A220,BC$642)),INDEX(Данные!$I$1:$IX$303,Данные!$A220,BC$642)-Данные!$G220-BC$643+IF($F$7="Использовать поправку",BT558,0),#N/A)</f>
        <v>#N/A</v>
      </c>
      <c r="BD558" s="64" t="e">
        <f>IF(ISNUMBER(INDEX(Данные!$I$1:$IX$303,Данные!$A220,BD$642)),INDEX(Данные!$I$1:$IX$303,Данные!$A220,BD$642)-Данные!$H220-BD$643+IF($F$7="Использовать поправку",BU558,0),#N/A)</f>
        <v>#N/A</v>
      </c>
      <c r="BE558" s="62" t="str">
        <f t="shared" si="849"/>
        <v/>
      </c>
      <c r="BF558" s="63" t="e">
        <f>IF(ISNUMBER(INDEX(Данные!$I$1:$IX$303,Данные!$A220,BF$642)),INDEX(Данные!$I$1:$IX$303,Данные!$A220,BF$642)-Данные!$G220-BF$643+IF($F$8="Использовать поправку",BT558,0),#N/A)</f>
        <v>#N/A</v>
      </c>
      <c r="BG558" s="64" t="e">
        <f>IF(ISNUMBER(INDEX(Данные!$I$1:$IX$303,Данные!$A220,BG$642)),INDEX(Данные!$I$1:$IX$303,Данные!$A220,BG$642)-Данные!$H220-BG$643+IF($F$8="Использовать поправку",BU558,0),#N/A)</f>
        <v>#N/A</v>
      </c>
      <c r="BH558" s="62" t="str">
        <f t="shared" si="850"/>
        <v/>
      </c>
      <c r="BI558" s="63" t="e">
        <f>IF(ISNUMBER(INDEX(Данные!$I$1:$IX$303,Данные!$A220,BI$642)),INDEX(Данные!$I$1:$IX$303,Данные!$A220,BI$642)-Данные!$G220-BI$643+IF($F$9="Использовать поправку",BT558,0),#N/A)</f>
        <v>#N/A</v>
      </c>
      <c r="BJ558" s="64" t="e">
        <f>IF(ISNUMBER(INDEX(Данные!$I$1:$IX$303,Данные!$A220,BJ$642)),INDEX(Данные!$I$1:$IX$303,Данные!$A220,BJ$642)-Данные!$H220-BJ$643+IF($F$9="Использовать поправку",BU558,0),#N/A)</f>
        <v>#N/A</v>
      </c>
      <c r="BK558" s="62" t="str">
        <f t="shared" si="851"/>
        <v/>
      </c>
      <c r="BL558" s="63" t="e">
        <f>IF(ISNUMBER(INDEX(Данные!$I$1:$IX$303,Данные!$A220,BL$642)),INDEX(Данные!$I$1:$IX$303,Данные!$A220,BL$642)-Данные!$G220-BL$643+IF($F$10="Использовать поправку",BT558,0),#N/A)</f>
        <v>#N/A</v>
      </c>
      <c r="BM558" s="64" t="e">
        <f>IF(ISNUMBER(INDEX(Данные!$I$1:$IX$303,Данные!$A220,BM$642)),INDEX(Данные!$I$1:$IX$303,Данные!$A220,BM$642)-Данные!$H220-BM$643+IF($F$10="Использовать поправку",BU558,0),#N/A)</f>
        <v>#N/A</v>
      </c>
      <c r="BN558" s="62" t="str">
        <f t="shared" si="852"/>
        <v/>
      </c>
      <c r="BO558" s="63" t="e">
        <f>IF(ISNUMBER(INDEX(Данные!$I$1:$IX$303,Данные!$A220,BO$642)),INDEX(Данные!$I$1:$IX$303,Данные!$A220,BO$642)-Данные!$G220-BO$643+IF($F$11="Использовать поправку",BT558,0),#N/A)</f>
        <v>#N/A</v>
      </c>
      <c r="BP558" s="64" t="e">
        <f>IF(ISNUMBER(INDEX(Данные!$I$1:$IX$303,Данные!$A220,BP$642)),INDEX(Данные!$I$1:$IX$303,Данные!$A220,BP$642)-Данные!$H220-BP$643+IF($F$11="Использовать поправку",BU558,0),#N/A)</f>
        <v>#N/A</v>
      </c>
      <c r="BQ558" s="62" t="str">
        <f t="shared" si="853"/>
        <v/>
      </c>
      <c r="BR558" s="63" t="e">
        <f>IF(ISNUMBER(INDEX(Данные!$I$1:$IX$303,Данные!$A220,BR$642)),INDEX(Данные!$I$1:$IX$303,Данные!$A220,BR$642)-Данные!$G220-BR$643+IF($F$12="Использовать поправку",BT558,0),#N/A)</f>
        <v>#N/A</v>
      </c>
      <c r="BS558" s="64" t="e">
        <f>IF(ISNUMBER(INDEX(Данные!$I$1:$IX$303,Данные!$A220,BS$642)),INDEX(Данные!$I$1:$IX$303,Данные!$A220,BS$642)-Данные!$H220-BS$643+IF($F$12="Использовать поправку",BU558,0),#N/A)</f>
        <v>#N/A</v>
      </c>
      <c r="BT558" s="100" t="e">
        <f>INDEX(Данные!$I$1:$IX$303,Данные!$A220,BT$642+8)-INDEX(Данные!$I$1:$IX$303,Данные!$A220,BT$643+8)</f>
        <v>#VALUE!</v>
      </c>
      <c r="BU558" s="101" t="e">
        <f>INDEX(Данные!$I$1:$IX$303,Данные!$A220,BU$642+9)-INDEX(Данные!$I$1:$IX$303,Данные!$A220,BU$643+9)</f>
        <v>#VALUE!</v>
      </c>
    </row>
    <row r="559" spans="7:73" s="88" customFormat="1" x14ac:dyDescent="0.25">
      <c r="G559" s="61">
        <v>109</v>
      </c>
      <c r="H559" s="62" t="str">
        <f t="shared" si="854"/>
        <v/>
      </c>
      <c r="I559" s="63" t="e">
        <f>IF(ISNUMBER(INDEX(Данные!$I$1:$IX$303,Данные!$A221,I$642)),INDEX(Данные!$I$1:$IX$303,Данные!$A221,I$642)-Данные!$E221+IF($F$3="Использовать поправку",AL559,0),#N/A)</f>
        <v>#N/A</v>
      </c>
      <c r="J559" s="64" t="e">
        <f>IF(ISNUMBER(INDEX(Данные!$I$1:$IX$303,Данные!$A221,J$642)),INDEX(Данные!$I$1:$IX$303,Данные!$A221,J$642)-Данные!$F221+IF($F$3="Использовать поправку",AM559,0),#N/A)</f>
        <v>#N/A</v>
      </c>
      <c r="K559" s="62" t="str">
        <f t="shared" si="855"/>
        <v/>
      </c>
      <c r="L559" s="63" t="e">
        <f>IF(ISNUMBER(INDEX(Данные!$I$1:$IX$303,Данные!$A221,L$642)),INDEX(Данные!$I$1:$IX$303,Данные!$A221,L$642)-Данные!$E221+IF($F$4="Использовать поправку",AL559,0),#N/A)</f>
        <v>#N/A</v>
      </c>
      <c r="M559" s="64" t="e">
        <f>IF(ISNUMBER(INDEX(Данные!$I$1:$IX$303,Данные!$A221,M$642)),INDEX(Данные!$I$1:$IX$303,Данные!$A221,M$642)-Данные!$F221+IF($F$4="Использовать поправку",AM559,0),#N/A)</f>
        <v>#N/A</v>
      </c>
      <c r="N559" s="62" t="str">
        <f t="shared" si="856"/>
        <v/>
      </c>
      <c r="O559" s="63" t="e">
        <f>IF(ISNUMBER(INDEX(Данные!$I$1:$IX$303,Данные!$A221,O$642)),INDEX(Данные!$I$1:$IX$303,Данные!$A221,O$642)-Данные!$E221+IF($F$5="Использовать поправку",AL559,0),#N/A)</f>
        <v>#N/A</v>
      </c>
      <c r="P559" s="64" t="e">
        <f>IF(ISNUMBER(INDEX(Данные!$I$1:$IX$303,Данные!$A221,P$642)),INDEX(Данные!$I$1:$IX$303,Данные!$A221,P$642)-Данные!$F221+IF($F$5="Использовать поправку",AM559,0),#N/A)</f>
        <v>#N/A</v>
      </c>
      <c r="Q559" s="62" t="str">
        <f t="shared" si="857"/>
        <v/>
      </c>
      <c r="R559" s="63" t="e">
        <f>IF(ISNUMBER(INDEX(Данные!$I$1:$IX$303,Данные!$A221,R$642)),INDEX(Данные!$I$1:$IX$303,Данные!$A221,R$642)-Данные!$E221+IF($F$6="Использовать поправку",AL559,0),#N/A)</f>
        <v>#N/A</v>
      </c>
      <c r="S559" s="64" t="e">
        <f>IF(ISNUMBER(INDEX(Данные!$I$1:$IX$303,Данные!$A221,S$642)),INDEX(Данные!$I$1:$IX$303,Данные!$A221,S$642)-Данные!$F221+IF($F$6="Использовать поправку",AM559,0),#N/A)</f>
        <v>#N/A</v>
      </c>
      <c r="T559" s="62" t="str">
        <f t="shared" si="858"/>
        <v/>
      </c>
      <c r="U559" s="63" t="e">
        <f>IF(ISNUMBER(INDEX(Данные!$I$1:$IX$303,Данные!$A221,U$642)),INDEX(Данные!$I$1:$IX$303,Данные!$A221,U$642)-Данные!$E221+IF($F$7="Использовать поправку",AL559,0),#N/A)</f>
        <v>#N/A</v>
      </c>
      <c r="V559" s="64" t="e">
        <f>IF(ISNUMBER(INDEX(Данные!$I$1:$IX$303,Данные!$A221,V$642)),INDEX(Данные!$I$1:$IX$303,Данные!$A221,V$642)-Данные!$F221+IF($F$7="Использовать поправку",AM559,0),#N/A)</f>
        <v>#N/A</v>
      </c>
      <c r="W559" s="62" t="str">
        <f t="shared" si="859"/>
        <v/>
      </c>
      <c r="X559" s="63" t="e">
        <f>IF(ISNUMBER(INDEX(Данные!$I$1:$IX$303,Данные!$A221,X$642)),INDEX(Данные!$I$1:$IX$303,Данные!$A221,X$642)-Данные!$E221+IF($F$8="Использовать поправку",AL559,0),#N/A)</f>
        <v>#N/A</v>
      </c>
      <c r="Y559" s="64" t="e">
        <f>IF(ISNUMBER(INDEX(Данные!$I$1:$IX$303,Данные!$A221,Y$642)),INDEX(Данные!$I$1:$IX$303,Данные!$A221,Y$642)-Данные!$F221+IF($F$8="Использовать поправку",AM559,0),#N/A)</f>
        <v>#N/A</v>
      </c>
      <c r="Z559" s="62" t="str">
        <f t="shared" si="860"/>
        <v/>
      </c>
      <c r="AA559" s="63" t="e">
        <f>IF(ISNUMBER(INDEX(Данные!$I$1:$IX$303,Данные!$A221,AA$642)),INDEX(Данные!$I$1:$IX$303,Данные!$A221,AA$642)-Данные!$E221+IF($F$9="Использовать поправку",AL559,0),#N/A)</f>
        <v>#N/A</v>
      </c>
      <c r="AB559" s="64" t="e">
        <f>IF(ISNUMBER(INDEX(Данные!$I$1:$IX$303,Данные!$A221,AB$642)),INDEX(Данные!$I$1:$IX$303,Данные!$A221,AB$642)-Данные!$F221+IF($F$9="Использовать поправку",AM559,0),#N/A)</f>
        <v>#N/A</v>
      </c>
      <c r="AC559" s="62" t="str">
        <f t="shared" si="861"/>
        <v/>
      </c>
      <c r="AD559" s="63" t="e">
        <f>IF(ISNUMBER(INDEX(Данные!$I$1:$IX$303,Данные!$A221,AD$642)),INDEX(Данные!$I$1:$IX$303,Данные!$A221,AD$642)-Данные!$E221+IF($F$10="Использовать поправку",AL559,0),#N/A)</f>
        <v>#N/A</v>
      </c>
      <c r="AE559" s="64" t="e">
        <f>IF(ISNUMBER(INDEX(Данные!$I$1:$IX$303,Данные!$A221,AE$642)),INDEX(Данные!$I$1:$IX$303,Данные!$A221,AE$642)-Данные!$F221+IF($F$10="Использовать поправку",AM559,0),#N/A)</f>
        <v>#N/A</v>
      </c>
      <c r="AF559" s="62" t="str">
        <f t="shared" si="862"/>
        <v/>
      </c>
      <c r="AG559" s="63" t="e">
        <f>IF(ISNUMBER(INDEX(Данные!$I$1:$IX$303,Данные!$A221,AG$642)),INDEX(Данные!$I$1:$IX$303,Данные!$A221,AG$642)-Данные!$E221+IF($F$11="Использовать поправку",AL559,0),#N/A)</f>
        <v>#N/A</v>
      </c>
      <c r="AH559" s="64" t="e">
        <f>IF(ISNUMBER(INDEX(Данные!$I$1:$IX$303,Данные!$A221,AH$642)),INDEX(Данные!$I$1:$IX$303,Данные!$A221,AH$642)-Данные!$F221+IF($F$11="Использовать поправку",AM559,0),#N/A)</f>
        <v>#N/A</v>
      </c>
      <c r="AI559" s="62" t="str">
        <f t="shared" si="863"/>
        <v/>
      </c>
      <c r="AJ559" s="63" t="e">
        <f>IF(ISNUMBER(INDEX(Данные!$I$1:$IX$303,Данные!$A221,AJ$642)),INDEX(Данные!$I$1:$IX$303,Данные!$A221,AJ$642)-Данные!$E221+IF($F$12="Использовать поправку",AL559,0),#N/A)</f>
        <v>#N/A</v>
      </c>
      <c r="AK559" s="96" t="e">
        <f>IF(ISNUMBER(INDEX(Данные!$I$1:$IX$303,Данные!$A221,AK$642)),INDEX(Данные!$I$1:$IX$303,Данные!$A221,AK$642)-Данные!$F221+IF($F$12="Использовать поправку",AM559,0),#N/A)</f>
        <v>#N/A</v>
      </c>
      <c r="AL559" s="100" t="e">
        <f>INDEX(Данные!$I$1:$IX$303,Данные!$A221,AL$642+4)-INDEX(Данные!$I$1:$IX$303,Данные!$A221,AL$643+4)</f>
        <v>#VALUE!</v>
      </c>
      <c r="AM559" s="101" t="e">
        <f>INDEX(Данные!$I$1:$IX$303,Данные!$A221,AM$642+5)-INDEX(Данные!$I$1:$IX$303,Данные!$A221,AM$643+5)</f>
        <v>#VALUE!</v>
      </c>
      <c r="AO559" s="61">
        <v>109</v>
      </c>
      <c r="AP559" s="62" t="str">
        <f t="shared" si="844"/>
        <v/>
      </c>
      <c r="AQ559" s="63" t="e">
        <f>IF(ISNUMBER(INDEX(Данные!$I$1:$IX$303,Данные!$A221,AQ$642)),INDEX(Данные!$I$1:$IX$303,Данные!$A221,AQ$642)-Данные!$G221-AQ$643+IF($F$3="Использовать поправку",BT559,0),#N/A)</f>
        <v>#N/A</v>
      </c>
      <c r="AR559" s="64" t="e">
        <f>IF(ISNUMBER(INDEX(Данные!$I$1:$IX$303,Данные!$A221,AR$642)),INDEX(Данные!$I$1:$IX$303,Данные!$A221,AR$642)-Данные!$H221-AR$643+IF($F$3="Использовать поправку",BU559,0),#N/A)</f>
        <v>#N/A</v>
      </c>
      <c r="AS559" s="62" t="str">
        <f t="shared" si="845"/>
        <v/>
      </c>
      <c r="AT559" s="63" t="e">
        <f>IF(ISNUMBER(INDEX(Данные!$I$1:$IX$303,Данные!$A221,AT$642)),INDEX(Данные!$I$1:$IX$303,Данные!$A221,AT$642)-Данные!$G221-AT$643+IF($F$4="Использовать поправку",BT559,0),#N/A)</f>
        <v>#N/A</v>
      </c>
      <c r="AU559" s="64" t="e">
        <f>IF(ISNUMBER(INDEX(Данные!$I$1:$IX$303,Данные!$A221,AU$642)),INDEX(Данные!$I$1:$IX$303,Данные!$A221,AU$642)-Данные!$H221-AU$643+IF($F$4="Использовать поправку",BU559,0),#N/A)</f>
        <v>#N/A</v>
      </c>
      <c r="AV559" s="62" t="str">
        <f t="shared" si="846"/>
        <v/>
      </c>
      <c r="AW559" s="63" t="e">
        <f>IF(ISNUMBER(INDEX(Данные!$I$1:$IX$303,Данные!$A221,AW$642)),INDEX(Данные!$I$1:$IX$303,Данные!$A221,AW$642)-Данные!$G221-AW$643+IF($F$5="Использовать поправку",BT559,0),#N/A)</f>
        <v>#N/A</v>
      </c>
      <c r="AX559" s="64" t="e">
        <f>IF(ISNUMBER(INDEX(Данные!$I$1:$IX$303,Данные!$A221,AX$642)),INDEX(Данные!$I$1:$IX$303,Данные!$A221,AX$642)-Данные!$H221-AX$643+IF($F$5="Использовать поправку",BU559,0),#N/A)</f>
        <v>#N/A</v>
      </c>
      <c r="AY559" s="62" t="str">
        <f t="shared" si="847"/>
        <v/>
      </c>
      <c r="AZ559" s="63" t="e">
        <f>IF(ISNUMBER(INDEX(Данные!$I$1:$IX$303,Данные!$A221,AZ$642)),INDEX(Данные!$I$1:$IX$303,Данные!$A221,AZ$642)-Данные!$G221-AZ$643+IF($F$6="Использовать поправку",BT559,0),#N/A)</f>
        <v>#N/A</v>
      </c>
      <c r="BA559" s="64" t="e">
        <f>IF(ISNUMBER(INDEX(Данные!$I$1:$IX$303,Данные!$A221,BA$642)),INDEX(Данные!$I$1:$IX$303,Данные!$A221,BA$642)-Данные!$H221-BA$643+IF($F$6="Использовать поправку",BU559,0),#N/A)</f>
        <v>#N/A</v>
      </c>
      <c r="BB559" s="62" t="str">
        <f t="shared" si="848"/>
        <v/>
      </c>
      <c r="BC559" s="63" t="e">
        <f>IF(ISNUMBER(INDEX(Данные!$I$1:$IX$303,Данные!$A221,BC$642)),INDEX(Данные!$I$1:$IX$303,Данные!$A221,BC$642)-Данные!$G221-BC$643+IF($F$7="Использовать поправку",BT559,0),#N/A)</f>
        <v>#N/A</v>
      </c>
      <c r="BD559" s="64" t="e">
        <f>IF(ISNUMBER(INDEX(Данные!$I$1:$IX$303,Данные!$A221,BD$642)),INDEX(Данные!$I$1:$IX$303,Данные!$A221,BD$642)-Данные!$H221-BD$643+IF($F$7="Использовать поправку",BU559,0),#N/A)</f>
        <v>#N/A</v>
      </c>
      <c r="BE559" s="62" t="str">
        <f t="shared" si="849"/>
        <v/>
      </c>
      <c r="BF559" s="63" t="e">
        <f>IF(ISNUMBER(INDEX(Данные!$I$1:$IX$303,Данные!$A221,BF$642)),INDEX(Данные!$I$1:$IX$303,Данные!$A221,BF$642)-Данные!$G221-BF$643+IF($F$8="Использовать поправку",BT559,0),#N/A)</f>
        <v>#N/A</v>
      </c>
      <c r="BG559" s="64" t="e">
        <f>IF(ISNUMBER(INDEX(Данные!$I$1:$IX$303,Данные!$A221,BG$642)),INDEX(Данные!$I$1:$IX$303,Данные!$A221,BG$642)-Данные!$H221-BG$643+IF($F$8="Использовать поправку",BU559,0),#N/A)</f>
        <v>#N/A</v>
      </c>
      <c r="BH559" s="62" t="str">
        <f t="shared" si="850"/>
        <v/>
      </c>
      <c r="BI559" s="63" t="e">
        <f>IF(ISNUMBER(INDEX(Данные!$I$1:$IX$303,Данные!$A221,BI$642)),INDEX(Данные!$I$1:$IX$303,Данные!$A221,BI$642)-Данные!$G221-BI$643+IF($F$9="Использовать поправку",BT559,0),#N/A)</f>
        <v>#N/A</v>
      </c>
      <c r="BJ559" s="64" t="e">
        <f>IF(ISNUMBER(INDEX(Данные!$I$1:$IX$303,Данные!$A221,BJ$642)),INDEX(Данные!$I$1:$IX$303,Данные!$A221,BJ$642)-Данные!$H221-BJ$643+IF($F$9="Использовать поправку",BU559,0),#N/A)</f>
        <v>#N/A</v>
      </c>
      <c r="BK559" s="62" t="str">
        <f t="shared" si="851"/>
        <v/>
      </c>
      <c r="BL559" s="63" t="e">
        <f>IF(ISNUMBER(INDEX(Данные!$I$1:$IX$303,Данные!$A221,BL$642)),INDEX(Данные!$I$1:$IX$303,Данные!$A221,BL$642)-Данные!$G221-BL$643+IF($F$10="Использовать поправку",BT559,0),#N/A)</f>
        <v>#N/A</v>
      </c>
      <c r="BM559" s="64" t="e">
        <f>IF(ISNUMBER(INDEX(Данные!$I$1:$IX$303,Данные!$A221,BM$642)),INDEX(Данные!$I$1:$IX$303,Данные!$A221,BM$642)-Данные!$H221-BM$643+IF($F$10="Использовать поправку",BU559,0),#N/A)</f>
        <v>#N/A</v>
      </c>
      <c r="BN559" s="62" t="str">
        <f t="shared" si="852"/>
        <v/>
      </c>
      <c r="BO559" s="63" t="e">
        <f>IF(ISNUMBER(INDEX(Данные!$I$1:$IX$303,Данные!$A221,BO$642)),INDEX(Данные!$I$1:$IX$303,Данные!$A221,BO$642)-Данные!$G221-BO$643+IF($F$11="Использовать поправку",BT559,0),#N/A)</f>
        <v>#N/A</v>
      </c>
      <c r="BP559" s="64" t="e">
        <f>IF(ISNUMBER(INDEX(Данные!$I$1:$IX$303,Данные!$A221,BP$642)),INDEX(Данные!$I$1:$IX$303,Данные!$A221,BP$642)-Данные!$H221-BP$643+IF($F$11="Использовать поправку",BU559,0),#N/A)</f>
        <v>#N/A</v>
      </c>
      <c r="BQ559" s="62" t="str">
        <f t="shared" si="853"/>
        <v/>
      </c>
      <c r="BR559" s="63" t="e">
        <f>IF(ISNUMBER(INDEX(Данные!$I$1:$IX$303,Данные!$A221,BR$642)),INDEX(Данные!$I$1:$IX$303,Данные!$A221,BR$642)-Данные!$G221-BR$643+IF($F$12="Использовать поправку",BT559,0),#N/A)</f>
        <v>#N/A</v>
      </c>
      <c r="BS559" s="64" t="e">
        <f>IF(ISNUMBER(INDEX(Данные!$I$1:$IX$303,Данные!$A221,BS$642)),INDEX(Данные!$I$1:$IX$303,Данные!$A221,BS$642)-Данные!$H221-BS$643+IF($F$12="Использовать поправку",BU559,0),#N/A)</f>
        <v>#N/A</v>
      </c>
      <c r="BT559" s="100" t="e">
        <f>INDEX(Данные!$I$1:$IX$303,Данные!$A221,BT$642+8)-INDEX(Данные!$I$1:$IX$303,Данные!$A221,BT$643+8)</f>
        <v>#VALUE!</v>
      </c>
      <c r="BU559" s="101" t="e">
        <f>INDEX(Данные!$I$1:$IX$303,Данные!$A221,BU$642+9)-INDEX(Данные!$I$1:$IX$303,Данные!$A221,BU$643+9)</f>
        <v>#VALUE!</v>
      </c>
    </row>
    <row r="560" spans="7:73" s="88" customFormat="1" x14ac:dyDescent="0.25">
      <c r="G560" s="61">
        <v>109.5</v>
      </c>
      <c r="H560" s="62" t="str">
        <f t="shared" si="854"/>
        <v/>
      </c>
      <c r="I560" s="63" t="e">
        <f>IF(ISNUMBER(INDEX(Данные!$I$1:$IX$303,Данные!$A222,I$642)),INDEX(Данные!$I$1:$IX$303,Данные!$A222,I$642)-Данные!$E222+IF($F$3="Использовать поправку",AL560,0),#N/A)</f>
        <v>#N/A</v>
      </c>
      <c r="J560" s="64" t="e">
        <f>IF(ISNUMBER(INDEX(Данные!$I$1:$IX$303,Данные!$A222,J$642)),INDEX(Данные!$I$1:$IX$303,Данные!$A222,J$642)-Данные!$F222+IF($F$3="Использовать поправку",AM560,0),#N/A)</f>
        <v>#N/A</v>
      </c>
      <c r="K560" s="62" t="str">
        <f t="shared" si="855"/>
        <v/>
      </c>
      <c r="L560" s="63" t="e">
        <f>IF(ISNUMBER(INDEX(Данные!$I$1:$IX$303,Данные!$A222,L$642)),INDEX(Данные!$I$1:$IX$303,Данные!$A222,L$642)-Данные!$E222+IF($F$4="Использовать поправку",AL560,0),#N/A)</f>
        <v>#N/A</v>
      </c>
      <c r="M560" s="64" t="e">
        <f>IF(ISNUMBER(INDEX(Данные!$I$1:$IX$303,Данные!$A222,M$642)),INDEX(Данные!$I$1:$IX$303,Данные!$A222,M$642)-Данные!$F222+IF($F$4="Использовать поправку",AM560,0),#N/A)</f>
        <v>#N/A</v>
      </c>
      <c r="N560" s="62" t="str">
        <f t="shared" si="856"/>
        <v/>
      </c>
      <c r="O560" s="63" t="e">
        <f>IF(ISNUMBER(INDEX(Данные!$I$1:$IX$303,Данные!$A222,O$642)),INDEX(Данные!$I$1:$IX$303,Данные!$A222,O$642)-Данные!$E222+IF($F$5="Использовать поправку",AL560,0),#N/A)</f>
        <v>#N/A</v>
      </c>
      <c r="P560" s="64" t="e">
        <f>IF(ISNUMBER(INDEX(Данные!$I$1:$IX$303,Данные!$A222,P$642)),INDEX(Данные!$I$1:$IX$303,Данные!$A222,P$642)-Данные!$F222+IF($F$5="Использовать поправку",AM560,0),#N/A)</f>
        <v>#N/A</v>
      </c>
      <c r="Q560" s="62" t="str">
        <f t="shared" si="857"/>
        <v/>
      </c>
      <c r="R560" s="63" t="e">
        <f>IF(ISNUMBER(INDEX(Данные!$I$1:$IX$303,Данные!$A222,R$642)),INDEX(Данные!$I$1:$IX$303,Данные!$A222,R$642)-Данные!$E222+IF($F$6="Использовать поправку",AL560,0),#N/A)</f>
        <v>#N/A</v>
      </c>
      <c r="S560" s="64" t="e">
        <f>IF(ISNUMBER(INDEX(Данные!$I$1:$IX$303,Данные!$A222,S$642)),INDEX(Данные!$I$1:$IX$303,Данные!$A222,S$642)-Данные!$F222+IF($F$6="Использовать поправку",AM560,0),#N/A)</f>
        <v>#N/A</v>
      </c>
      <c r="T560" s="62" t="str">
        <f t="shared" si="858"/>
        <v/>
      </c>
      <c r="U560" s="63" t="e">
        <f>IF(ISNUMBER(INDEX(Данные!$I$1:$IX$303,Данные!$A222,U$642)),INDEX(Данные!$I$1:$IX$303,Данные!$A222,U$642)-Данные!$E222+IF($F$7="Использовать поправку",AL560,0),#N/A)</f>
        <v>#N/A</v>
      </c>
      <c r="V560" s="64" t="e">
        <f>IF(ISNUMBER(INDEX(Данные!$I$1:$IX$303,Данные!$A222,V$642)),INDEX(Данные!$I$1:$IX$303,Данные!$A222,V$642)-Данные!$F222+IF($F$7="Использовать поправку",AM560,0),#N/A)</f>
        <v>#N/A</v>
      </c>
      <c r="W560" s="62" t="str">
        <f t="shared" si="859"/>
        <v/>
      </c>
      <c r="X560" s="63" t="e">
        <f>IF(ISNUMBER(INDEX(Данные!$I$1:$IX$303,Данные!$A222,X$642)),INDEX(Данные!$I$1:$IX$303,Данные!$A222,X$642)-Данные!$E222+IF($F$8="Использовать поправку",AL560,0),#N/A)</f>
        <v>#N/A</v>
      </c>
      <c r="Y560" s="64" t="e">
        <f>IF(ISNUMBER(INDEX(Данные!$I$1:$IX$303,Данные!$A222,Y$642)),INDEX(Данные!$I$1:$IX$303,Данные!$A222,Y$642)-Данные!$F222+IF($F$8="Использовать поправку",AM560,0),#N/A)</f>
        <v>#N/A</v>
      </c>
      <c r="Z560" s="62" t="str">
        <f t="shared" si="860"/>
        <v/>
      </c>
      <c r="AA560" s="63" t="e">
        <f>IF(ISNUMBER(INDEX(Данные!$I$1:$IX$303,Данные!$A222,AA$642)),INDEX(Данные!$I$1:$IX$303,Данные!$A222,AA$642)-Данные!$E222+IF($F$9="Использовать поправку",AL560,0),#N/A)</f>
        <v>#N/A</v>
      </c>
      <c r="AB560" s="64" t="e">
        <f>IF(ISNUMBER(INDEX(Данные!$I$1:$IX$303,Данные!$A222,AB$642)),INDEX(Данные!$I$1:$IX$303,Данные!$A222,AB$642)-Данные!$F222+IF($F$9="Использовать поправку",AM560,0),#N/A)</f>
        <v>#N/A</v>
      </c>
      <c r="AC560" s="62" t="str">
        <f t="shared" si="861"/>
        <v/>
      </c>
      <c r="AD560" s="63" t="e">
        <f>IF(ISNUMBER(INDEX(Данные!$I$1:$IX$303,Данные!$A222,AD$642)),INDEX(Данные!$I$1:$IX$303,Данные!$A222,AD$642)-Данные!$E222+IF($F$10="Использовать поправку",AL560,0),#N/A)</f>
        <v>#N/A</v>
      </c>
      <c r="AE560" s="64" t="e">
        <f>IF(ISNUMBER(INDEX(Данные!$I$1:$IX$303,Данные!$A222,AE$642)),INDEX(Данные!$I$1:$IX$303,Данные!$A222,AE$642)-Данные!$F222+IF($F$10="Использовать поправку",AM560,0),#N/A)</f>
        <v>#N/A</v>
      </c>
      <c r="AF560" s="62" t="str">
        <f t="shared" si="862"/>
        <v/>
      </c>
      <c r="AG560" s="63" t="e">
        <f>IF(ISNUMBER(INDEX(Данные!$I$1:$IX$303,Данные!$A222,AG$642)),INDEX(Данные!$I$1:$IX$303,Данные!$A222,AG$642)-Данные!$E222+IF($F$11="Использовать поправку",AL560,0),#N/A)</f>
        <v>#N/A</v>
      </c>
      <c r="AH560" s="64" t="e">
        <f>IF(ISNUMBER(INDEX(Данные!$I$1:$IX$303,Данные!$A222,AH$642)),INDEX(Данные!$I$1:$IX$303,Данные!$A222,AH$642)-Данные!$F222+IF($F$11="Использовать поправку",AM560,0),#N/A)</f>
        <v>#N/A</v>
      </c>
      <c r="AI560" s="62" t="str">
        <f t="shared" si="863"/>
        <v/>
      </c>
      <c r="AJ560" s="63" t="e">
        <f>IF(ISNUMBER(INDEX(Данные!$I$1:$IX$303,Данные!$A222,AJ$642)),INDEX(Данные!$I$1:$IX$303,Данные!$A222,AJ$642)-Данные!$E222+IF($F$12="Использовать поправку",AL560,0),#N/A)</f>
        <v>#N/A</v>
      </c>
      <c r="AK560" s="96" t="e">
        <f>IF(ISNUMBER(INDEX(Данные!$I$1:$IX$303,Данные!$A222,AK$642)),INDEX(Данные!$I$1:$IX$303,Данные!$A222,AK$642)-Данные!$F222+IF($F$12="Использовать поправку",AM560,0),#N/A)</f>
        <v>#N/A</v>
      </c>
      <c r="AL560" s="100" t="e">
        <f>INDEX(Данные!$I$1:$IX$303,Данные!$A222,AL$642+4)-INDEX(Данные!$I$1:$IX$303,Данные!$A222,AL$643+4)</f>
        <v>#VALUE!</v>
      </c>
      <c r="AM560" s="101" t="e">
        <f>INDEX(Данные!$I$1:$IX$303,Данные!$A222,AM$642+5)-INDEX(Данные!$I$1:$IX$303,Данные!$A222,AM$643+5)</f>
        <v>#VALUE!</v>
      </c>
      <c r="AO560" s="61">
        <v>109.5</v>
      </c>
      <c r="AP560" s="62" t="str">
        <f t="shared" ref="AP560:AP623" si="864">IF(ISNUMBER(AQ560),$G560,"")</f>
        <v/>
      </c>
      <c r="AQ560" s="63" t="e">
        <f>IF(ISNUMBER(INDEX(Данные!$I$1:$IX$303,Данные!$A222,AQ$642)),INDEX(Данные!$I$1:$IX$303,Данные!$A222,AQ$642)-Данные!$G222-AQ$643+IF($F$3="Использовать поправку",BT560,0),#N/A)</f>
        <v>#N/A</v>
      </c>
      <c r="AR560" s="64" t="e">
        <f>IF(ISNUMBER(INDEX(Данные!$I$1:$IX$303,Данные!$A222,AR$642)),INDEX(Данные!$I$1:$IX$303,Данные!$A222,AR$642)-Данные!$H222-AR$643+IF($F$3="Использовать поправку",BU560,0),#N/A)</f>
        <v>#N/A</v>
      </c>
      <c r="AS560" s="62" t="str">
        <f t="shared" ref="AS560:AS623" si="865">IF(ISNUMBER(AT560),$G560,"")</f>
        <v/>
      </c>
      <c r="AT560" s="63" t="e">
        <f>IF(ISNUMBER(INDEX(Данные!$I$1:$IX$303,Данные!$A222,AT$642)),INDEX(Данные!$I$1:$IX$303,Данные!$A222,AT$642)-Данные!$G222-AT$643+IF($F$4="Использовать поправку",BT560,0),#N/A)</f>
        <v>#N/A</v>
      </c>
      <c r="AU560" s="64" t="e">
        <f>IF(ISNUMBER(INDEX(Данные!$I$1:$IX$303,Данные!$A222,AU$642)),INDEX(Данные!$I$1:$IX$303,Данные!$A222,AU$642)-Данные!$H222-AU$643+IF($F$4="Использовать поправку",BU560,0),#N/A)</f>
        <v>#N/A</v>
      </c>
      <c r="AV560" s="62" t="str">
        <f t="shared" ref="AV560:AV623" si="866">IF(ISNUMBER(AW560),$G560,"")</f>
        <v/>
      </c>
      <c r="AW560" s="63" t="e">
        <f>IF(ISNUMBER(INDEX(Данные!$I$1:$IX$303,Данные!$A222,AW$642)),INDEX(Данные!$I$1:$IX$303,Данные!$A222,AW$642)-Данные!$G222-AW$643+IF($F$5="Использовать поправку",BT560,0),#N/A)</f>
        <v>#N/A</v>
      </c>
      <c r="AX560" s="64" t="e">
        <f>IF(ISNUMBER(INDEX(Данные!$I$1:$IX$303,Данные!$A222,AX$642)),INDEX(Данные!$I$1:$IX$303,Данные!$A222,AX$642)-Данные!$H222-AX$643+IF($F$5="Использовать поправку",BU560,0),#N/A)</f>
        <v>#N/A</v>
      </c>
      <c r="AY560" s="62" t="str">
        <f t="shared" ref="AY560:AY623" si="867">IF(ISNUMBER(AZ560),$G560,"")</f>
        <v/>
      </c>
      <c r="AZ560" s="63" t="e">
        <f>IF(ISNUMBER(INDEX(Данные!$I$1:$IX$303,Данные!$A222,AZ$642)),INDEX(Данные!$I$1:$IX$303,Данные!$A222,AZ$642)-Данные!$G222-AZ$643+IF($F$6="Использовать поправку",BT560,0),#N/A)</f>
        <v>#N/A</v>
      </c>
      <c r="BA560" s="64" t="e">
        <f>IF(ISNUMBER(INDEX(Данные!$I$1:$IX$303,Данные!$A222,BA$642)),INDEX(Данные!$I$1:$IX$303,Данные!$A222,BA$642)-Данные!$H222-BA$643+IF($F$6="Использовать поправку",BU560,0),#N/A)</f>
        <v>#N/A</v>
      </c>
      <c r="BB560" s="62" t="str">
        <f t="shared" ref="BB560:BB623" si="868">IF(ISNUMBER(BC560),$G560,"")</f>
        <v/>
      </c>
      <c r="BC560" s="63" t="e">
        <f>IF(ISNUMBER(INDEX(Данные!$I$1:$IX$303,Данные!$A222,BC$642)),INDEX(Данные!$I$1:$IX$303,Данные!$A222,BC$642)-Данные!$G222-BC$643+IF($F$7="Использовать поправку",BT560,0),#N/A)</f>
        <v>#N/A</v>
      </c>
      <c r="BD560" s="64" t="e">
        <f>IF(ISNUMBER(INDEX(Данные!$I$1:$IX$303,Данные!$A222,BD$642)),INDEX(Данные!$I$1:$IX$303,Данные!$A222,BD$642)-Данные!$H222-BD$643+IF($F$7="Использовать поправку",BU560,0),#N/A)</f>
        <v>#N/A</v>
      </c>
      <c r="BE560" s="62" t="str">
        <f t="shared" ref="BE560:BE623" si="869">IF(ISNUMBER(BF560),$G560,"")</f>
        <v/>
      </c>
      <c r="BF560" s="63" t="e">
        <f>IF(ISNUMBER(INDEX(Данные!$I$1:$IX$303,Данные!$A222,BF$642)),INDEX(Данные!$I$1:$IX$303,Данные!$A222,BF$642)-Данные!$G222-BF$643+IF($F$8="Использовать поправку",BT560,0),#N/A)</f>
        <v>#N/A</v>
      </c>
      <c r="BG560" s="64" t="e">
        <f>IF(ISNUMBER(INDEX(Данные!$I$1:$IX$303,Данные!$A222,BG$642)),INDEX(Данные!$I$1:$IX$303,Данные!$A222,BG$642)-Данные!$H222-BG$643+IF($F$8="Использовать поправку",BU560,0),#N/A)</f>
        <v>#N/A</v>
      </c>
      <c r="BH560" s="62" t="str">
        <f t="shared" ref="BH560:BH623" si="870">IF(ISNUMBER(BI560),$G560,"")</f>
        <v/>
      </c>
      <c r="BI560" s="63" t="e">
        <f>IF(ISNUMBER(INDEX(Данные!$I$1:$IX$303,Данные!$A222,BI$642)),INDEX(Данные!$I$1:$IX$303,Данные!$A222,BI$642)-Данные!$G222-BI$643+IF($F$9="Использовать поправку",BT560,0),#N/A)</f>
        <v>#N/A</v>
      </c>
      <c r="BJ560" s="64" t="e">
        <f>IF(ISNUMBER(INDEX(Данные!$I$1:$IX$303,Данные!$A222,BJ$642)),INDEX(Данные!$I$1:$IX$303,Данные!$A222,BJ$642)-Данные!$H222-BJ$643+IF($F$9="Использовать поправку",BU560,0),#N/A)</f>
        <v>#N/A</v>
      </c>
      <c r="BK560" s="62" t="str">
        <f t="shared" ref="BK560:BK623" si="871">IF(ISNUMBER(BL560),$G560,"")</f>
        <v/>
      </c>
      <c r="BL560" s="63" t="e">
        <f>IF(ISNUMBER(INDEX(Данные!$I$1:$IX$303,Данные!$A222,BL$642)),INDEX(Данные!$I$1:$IX$303,Данные!$A222,BL$642)-Данные!$G222-BL$643+IF($F$10="Использовать поправку",BT560,0),#N/A)</f>
        <v>#N/A</v>
      </c>
      <c r="BM560" s="64" t="e">
        <f>IF(ISNUMBER(INDEX(Данные!$I$1:$IX$303,Данные!$A222,BM$642)),INDEX(Данные!$I$1:$IX$303,Данные!$A222,BM$642)-Данные!$H222-BM$643+IF($F$10="Использовать поправку",BU560,0),#N/A)</f>
        <v>#N/A</v>
      </c>
      <c r="BN560" s="62" t="str">
        <f t="shared" ref="BN560:BN623" si="872">IF(ISNUMBER(BO560),$G560,"")</f>
        <v/>
      </c>
      <c r="BO560" s="63" t="e">
        <f>IF(ISNUMBER(INDEX(Данные!$I$1:$IX$303,Данные!$A222,BO$642)),INDEX(Данные!$I$1:$IX$303,Данные!$A222,BO$642)-Данные!$G222-BO$643+IF($F$11="Использовать поправку",BT560,0),#N/A)</f>
        <v>#N/A</v>
      </c>
      <c r="BP560" s="64" t="e">
        <f>IF(ISNUMBER(INDEX(Данные!$I$1:$IX$303,Данные!$A222,BP$642)),INDEX(Данные!$I$1:$IX$303,Данные!$A222,BP$642)-Данные!$H222-BP$643+IF($F$11="Использовать поправку",BU560,0),#N/A)</f>
        <v>#N/A</v>
      </c>
      <c r="BQ560" s="62" t="str">
        <f t="shared" ref="BQ560:BQ623" si="873">IF(ISNUMBER(BR560),$G560,"")</f>
        <v/>
      </c>
      <c r="BR560" s="63" t="e">
        <f>IF(ISNUMBER(INDEX(Данные!$I$1:$IX$303,Данные!$A222,BR$642)),INDEX(Данные!$I$1:$IX$303,Данные!$A222,BR$642)-Данные!$G222-BR$643+IF($F$12="Использовать поправку",BT560,0),#N/A)</f>
        <v>#N/A</v>
      </c>
      <c r="BS560" s="64" t="e">
        <f>IF(ISNUMBER(INDEX(Данные!$I$1:$IX$303,Данные!$A222,BS$642)),INDEX(Данные!$I$1:$IX$303,Данные!$A222,BS$642)-Данные!$H222-BS$643+IF($F$12="Использовать поправку",BU560,0),#N/A)</f>
        <v>#N/A</v>
      </c>
      <c r="BT560" s="100" t="e">
        <f>INDEX(Данные!$I$1:$IX$303,Данные!$A222,BT$642+8)-INDEX(Данные!$I$1:$IX$303,Данные!$A222,BT$643+8)</f>
        <v>#VALUE!</v>
      </c>
      <c r="BU560" s="101" t="e">
        <f>INDEX(Данные!$I$1:$IX$303,Данные!$A222,BU$642+9)-INDEX(Данные!$I$1:$IX$303,Данные!$A222,BU$643+9)</f>
        <v>#VALUE!</v>
      </c>
    </row>
    <row r="561" spans="7:73" s="88" customFormat="1" x14ac:dyDescent="0.25">
      <c r="G561" s="61">
        <v>110</v>
      </c>
      <c r="H561" s="62" t="str">
        <f t="shared" ref="H561:H624" si="874">IF(ISNUMBER(I561),$G561,"")</f>
        <v/>
      </c>
      <c r="I561" s="63" t="e">
        <f>IF(ISNUMBER(INDEX(Данные!$I$1:$IX$303,Данные!$A223,I$642)),INDEX(Данные!$I$1:$IX$303,Данные!$A223,I$642)-Данные!$E223+IF($F$3="Использовать поправку",AL561,0),#N/A)</f>
        <v>#N/A</v>
      </c>
      <c r="J561" s="64" t="e">
        <f>IF(ISNUMBER(INDEX(Данные!$I$1:$IX$303,Данные!$A223,J$642)),INDEX(Данные!$I$1:$IX$303,Данные!$A223,J$642)-Данные!$F223+IF($F$3="Использовать поправку",AM561,0),#N/A)</f>
        <v>#N/A</v>
      </c>
      <c r="K561" s="62" t="str">
        <f t="shared" ref="K561:K624" si="875">IF(ISNUMBER(L561),$G561,"")</f>
        <v/>
      </c>
      <c r="L561" s="63" t="e">
        <f>IF(ISNUMBER(INDEX(Данные!$I$1:$IX$303,Данные!$A223,L$642)),INDEX(Данные!$I$1:$IX$303,Данные!$A223,L$642)-Данные!$E223+IF($F$4="Использовать поправку",AL561,0),#N/A)</f>
        <v>#N/A</v>
      </c>
      <c r="M561" s="64" t="e">
        <f>IF(ISNUMBER(INDEX(Данные!$I$1:$IX$303,Данные!$A223,M$642)),INDEX(Данные!$I$1:$IX$303,Данные!$A223,M$642)-Данные!$F223+IF($F$4="Использовать поправку",AM561,0),#N/A)</f>
        <v>#N/A</v>
      </c>
      <c r="N561" s="62" t="str">
        <f t="shared" ref="N561:N624" si="876">IF(ISNUMBER(O561),$G561,"")</f>
        <v/>
      </c>
      <c r="O561" s="63" t="e">
        <f>IF(ISNUMBER(INDEX(Данные!$I$1:$IX$303,Данные!$A223,O$642)),INDEX(Данные!$I$1:$IX$303,Данные!$A223,O$642)-Данные!$E223+IF($F$5="Использовать поправку",AL561,0),#N/A)</f>
        <v>#N/A</v>
      </c>
      <c r="P561" s="64" t="e">
        <f>IF(ISNUMBER(INDEX(Данные!$I$1:$IX$303,Данные!$A223,P$642)),INDEX(Данные!$I$1:$IX$303,Данные!$A223,P$642)-Данные!$F223+IF($F$5="Использовать поправку",AM561,0),#N/A)</f>
        <v>#N/A</v>
      </c>
      <c r="Q561" s="62" t="str">
        <f t="shared" ref="Q561:Q624" si="877">IF(ISNUMBER(R561),$G561,"")</f>
        <v/>
      </c>
      <c r="R561" s="63" t="e">
        <f>IF(ISNUMBER(INDEX(Данные!$I$1:$IX$303,Данные!$A223,R$642)),INDEX(Данные!$I$1:$IX$303,Данные!$A223,R$642)-Данные!$E223+IF($F$6="Использовать поправку",AL561,0),#N/A)</f>
        <v>#N/A</v>
      </c>
      <c r="S561" s="64" t="e">
        <f>IF(ISNUMBER(INDEX(Данные!$I$1:$IX$303,Данные!$A223,S$642)),INDEX(Данные!$I$1:$IX$303,Данные!$A223,S$642)-Данные!$F223+IF($F$6="Использовать поправку",AM561,0),#N/A)</f>
        <v>#N/A</v>
      </c>
      <c r="T561" s="62" t="str">
        <f t="shared" ref="T561:T624" si="878">IF(ISNUMBER(U561),$G561,"")</f>
        <v/>
      </c>
      <c r="U561" s="63" t="e">
        <f>IF(ISNUMBER(INDEX(Данные!$I$1:$IX$303,Данные!$A223,U$642)),INDEX(Данные!$I$1:$IX$303,Данные!$A223,U$642)-Данные!$E223+IF($F$7="Использовать поправку",AL561,0),#N/A)</f>
        <v>#N/A</v>
      </c>
      <c r="V561" s="64" t="e">
        <f>IF(ISNUMBER(INDEX(Данные!$I$1:$IX$303,Данные!$A223,V$642)),INDEX(Данные!$I$1:$IX$303,Данные!$A223,V$642)-Данные!$F223+IF($F$7="Использовать поправку",AM561,0),#N/A)</f>
        <v>#N/A</v>
      </c>
      <c r="W561" s="62" t="str">
        <f t="shared" ref="W561:W624" si="879">IF(ISNUMBER(X561),$G561,"")</f>
        <v/>
      </c>
      <c r="X561" s="63" t="e">
        <f>IF(ISNUMBER(INDEX(Данные!$I$1:$IX$303,Данные!$A223,X$642)),INDEX(Данные!$I$1:$IX$303,Данные!$A223,X$642)-Данные!$E223+IF($F$8="Использовать поправку",AL561,0),#N/A)</f>
        <v>#N/A</v>
      </c>
      <c r="Y561" s="64" t="e">
        <f>IF(ISNUMBER(INDEX(Данные!$I$1:$IX$303,Данные!$A223,Y$642)),INDEX(Данные!$I$1:$IX$303,Данные!$A223,Y$642)-Данные!$F223+IF($F$8="Использовать поправку",AM561,0),#N/A)</f>
        <v>#N/A</v>
      </c>
      <c r="Z561" s="62" t="str">
        <f t="shared" ref="Z561:Z624" si="880">IF(ISNUMBER(AA561),$G561,"")</f>
        <v/>
      </c>
      <c r="AA561" s="63" t="e">
        <f>IF(ISNUMBER(INDEX(Данные!$I$1:$IX$303,Данные!$A223,AA$642)),INDEX(Данные!$I$1:$IX$303,Данные!$A223,AA$642)-Данные!$E223+IF($F$9="Использовать поправку",AL561,0),#N/A)</f>
        <v>#N/A</v>
      </c>
      <c r="AB561" s="64" t="e">
        <f>IF(ISNUMBER(INDEX(Данные!$I$1:$IX$303,Данные!$A223,AB$642)),INDEX(Данные!$I$1:$IX$303,Данные!$A223,AB$642)-Данные!$F223+IF($F$9="Использовать поправку",AM561,0),#N/A)</f>
        <v>#N/A</v>
      </c>
      <c r="AC561" s="62" t="str">
        <f t="shared" ref="AC561:AC624" si="881">IF(ISNUMBER(AD561),$G561,"")</f>
        <v/>
      </c>
      <c r="AD561" s="63" t="e">
        <f>IF(ISNUMBER(INDEX(Данные!$I$1:$IX$303,Данные!$A223,AD$642)),INDEX(Данные!$I$1:$IX$303,Данные!$A223,AD$642)-Данные!$E223+IF($F$10="Использовать поправку",AL561,0),#N/A)</f>
        <v>#N/A</v>
      </c>
      <c r="AE561" s="64" t="e">
        <f>IF(ISNUMBER(INDEX(Данные!$I$1:$IX$303,Данные!$A223,AE$642)),INDEX(Данные!$I$1:$IX$303,Данные!$A223,AE$642)-Данные!$F223+IF($F$10="Использовать поправку",AM561,0),#N/A)</f>
        <v>#N/A</v>
      </c>
      <c r="AF561" s="62" t="str">
        <f t="shared" ref="AF561:AF624" si="882">IF(ISNUMBER(AG561),$G561,"")</f>
        <v/>
      </c>
      <c r="AG561" s="63" t="e">
        <f>IF(ISNUMBER(INDEX(Данные!$I$1:$IX$303,Данные!$A223,AG$642)),INDEX(Данные!$I$1:$IX$303,Данные!$A223,AG$642)-Данные!$E223+IF($F$11="Использовать поправку",AL561,0),#N/A)</f>
        <v>#N/A</v>
      </c>
      <c r="AH561" s="64" t="e">
        <f>IF(ISNUMBER(INDEX(Данные!$I$1:$IX$303,Данные!$A223,AH$642)),INDEX(Данные!$I$1:$IX$303,Данные!$A223,AH$642)-Данные!$F223+IF($F$11="Использовать поправку",AM561,0),#N/A)</f>
        <v>#N/A</v>
      </c>
      <c r="AI561" s="62" t="str">
        <f t="shared" ref="AI561:AI624" si="883">IF(ISNUMBER(AJ561),$G561,"")</f>
        <v/>
      </c>
      <c r="AJ561" s="63" t="e">
        <f>IF(ISNUMBER(INDEX(Данные!$I$1:$IX$303,Данные!$A223,AJ$642)),INDEX(Данные!$I$1:$IX$303,Данные!$A223,AJ$642)-Данные!$E223+IF($F$12="Использовать поправку",AL561,0),#N/A)</f>
        <v>#N/A</v>
      </c>
      <c r="AK561" s="96" t="e">
        <f>IF(ISNUMBER(INDEX(Данные!$I$1:$IX$303,Данные!$A223,AK$642)),INDEX(Данные!$I$1:$IX$303,Данные!$A223,AK$642)-Данные!$F223+IF($F$12="Использовать поправку",AM561,0),#N/A)</f>
        <v>#N/A</v>
      </c>
      <c r="AL561" s="100" t="e">
        <f>INDEX(Данные!$I$1:$IX$303,Данные!$A223,AL$642+4)-INDEX(Данные!$I$1:$IX$303,Данные!$A223,AL$643+4)</f>
        <v>#VALUE!</v>
      </c>
      <c r="AM561" s="101" t="e">
        <f>INDEX(Данные!$I$1:$IX$303,Данные!$A223,AM$642+5)-INDEX(Данные!$I$1:$IX$303,Данные!$A223,AM$643+5)</f>
        <v>#VALUE!</v>
      </c>
      <c r="AO561" s="61">
        <v>110</v>
      </c>
      <c r="AP561" s="62" t="str">
        <f t="shared" si="864"/>
        <v/>
      </c>
      <c r="AQ561" s="63" t="e">
        <f>IF(ISNUMBER(INDEX(Данные!$I$1:$IX$303,Данные!$A223,AQ$642)),INDEX(Данные!$I$1:$IX$303,Данные!$A223,AQ$642)-Данные!$G223-AQ$643+IF($F$3="Использовать поправку",BT561,0),#N/A)</f>
        <v>#N/A</v>
      </c>
      <c r="AR561" s="64" t="e">
        <f>IF(ISNUMBER(INDEX(Данные!$I$1:$IX$303,Данные!$A223,AR$642)),INDEX(Данные!$I$1:$IX$303,Данные!$A223,AR$642)-Данные!$H223-AR$643+IF($F$3="Использовать поправку",BU561,0),#N/A)</f>
        <v>#N/A</v>
      </c>
      <c r="AS561" s="62" t="str">
        <f t="shared" si="865"/>
        <v/>
      </c>
      <c r="AT561" s="63" t="e">
        <f>IF(ISNUMBER(INDEX(Данные!$I$1:$IX$303,Данные!$A223,AT$642)),INDEX(Данные!$I$1:$IX$303,Данные!$A223,AT$642)-Данные!$G223-AT$643+IF($F$4="Использовать поправку",BT561,0),#N/A)</f>
        <v>#N/A</v>
      </c>
      <c r="AU561" s="64" t="e">
        <f>IF(ISNUMBER(INDEX(Данные!$I$1:$IX$303,Данные!$A223,AU$642)),INDEX(Данные!$I$1:$IX$303,Данные!$A223,AU$642)-Данные!$H223-AU$643+IF($F$4="Использовать поправку",BU561,0),#N/A)</f>
        <v>#N/A</v>
      </c>
      <c r="AV561" s="62" t="str">
        <f t="shared" si="866"/>
        <v/>
      </c>
      <c r="AW561" s="63" t="e">
        <f>IF(ISNUMBER(INDEX(Данные!$I$1:$IX$303,Данные!$A223,AW$642)),INDEX(Данные!$I$1:$IX$303,Данные!$A223,AW$642)-Данные!$G223-AW$643+IF($F$5="Использовать поправку",BT561,0),#N/A)</f>
        <v>#N/A</v>
      </c>
      <c r="AX561" s="64" t="e">
        <f>IF(ISNUMBER(INDEX(Данные!$I$1:$IX$303,Данные!$A223,AX$642)),INDEX(Данные!$I$1:$IX$303,Данные!$A223,AX$642)-Данные!$H223-AX$643+IF($F$5="Использовать поправку",BU561,0),#N/A)</f>
        <v>#N/A</v>
      </c>
      <c r="AY561" s="62" t="str">
        <f t="shared" si="867"/>
        <v/>
      </c>
      <c r="AZ561" s="63" t="e">
        <f>IF(ISNUMBER(INDEX(Данные!$I$1:$IX$303,Данные!$A223,AZ$642)),INDEX(Данные!$I$1:$IX$303,Данные!$A223,AZ$642)-Данные!$G223-AZ$643+IF($F$6="Использовать поправку",BT561,0),#N/A)</f>
        <v>#N/A</v>
      </c>
      <c r="BA561" s="64" t="e">
        <f>IF(ISNUMBER(INDEX(Данные!$I$1:$IX$303,Данные!$A223,BA$642)),INDEX(Данные!$I$1:$IX$303,Данные!$A223,BA$642)-Данные!$H223-BA$643+IF($F$6="Использовать поправку",BU561,0),#N/A)</f>
        <v>#N/A</v>
      </c>
      <c r="BB561" s="62" t="str">
        <f t="shared" si="868"/>
        <v/>
      </c>
      <c r="BC561" s="63" t="e">
        <f>IF(ISNUMBER(INDEX(Данные!$I$1:$IX$303,Данные!$A223,BC$642)),INDEX(Данные!$I$1:$IX$303,Данные!$A223,BC$642)-Данные!$G223-BC$643+IF($F$7="Использовать поправку",BT561,0),#N/A)</f>
        <v>#N/A</v>
      </c>
      <c r="BD561" s="64" t="e">
        <f>IF(ISNUMBER(INDEX(Данные!$I$1:$IX$303,Данные!$A223,BD$642)),INDEX(Данные!$I$1:$IX$303,Данные!$A223,BD$642)-Данные!$H223-BD$643+IF($F$7="Использовать поправку",BU561,0),#N/A)</f>
        <v>#N/A</v>
      </c>
      <c r="BE561" s="62" t="str">
        <f t="shared" si="869"/>
        <v/>
      </c>
      <c r="BF561" s="63" t="e">
        <f>IF(ISNUMBER(INDEX(Данные!$I$1:$IX$303,Данные!$A223,BF$642)),INDEX(Данные!$I$1:$IX$303,Данные!$A223,BF$642)-Данные!$G223-BF$643+IF($F$8="Использовать поправку",BT561,0),#N/A)</f>
        <v>#N/A</v>
      </c>
      <c r="BG561" s="64" t="e">
        <f>IF(ISNUMBER(INDEX(Данные!$I$1:$IX$303,Данные!$A223,BG$642)),INDEX(Данные!$I$1:$IX$303,Данные!$A223,BG$642)-Данные!$H223-BG$643+IF($F$8="Использовать поправку",BU561,0),#N/A)</f>
        <v>#N/A</v>
      </c>
      <c r="BH561" s="62" t="str">
        <f t="shared" si="870"/>
        <v/>
      </c>
      <c r="BI561" s="63" t="e">
        <f>IF(ISNUMBER(INDEX(Данные!$I$1:$IX$303,Данные!$A223,BI$642)),INDEX(Данные!$I$1:$IX$303,Данные!$A223,BI$642)-Данные!$G223-BI$643+IF($F$9="Использовать поправку",BT561,0),#N/A)</f>
        <v>#N/A</v>
      </c>
      <c r="BJ561" s="64" t="e">
        <f>IF(ISNUMBER(INDEX(Данные!$I$1:$IX$303,Данные!$A223,BJ$642)),INDEX(Данные!$I$1:$IX$303,Данные!$A223,BJ$642)-Данные!$H223-BJ$643+IF($F$9="Использовать поправку",BU561,0),#N/A)</f>
        <v>#N/A</v>
      </c>
      <c r="BK561" s="62" t="str">
        <f t="shared" si="871"/>
        <v/>
      </c>
      <c r="BL561" s="63" t="e">
        <f>IF(ISNUMBER(INDEX(Данные!$I$1:$IX$303,Данные!$A223,BL$642)),INDEX(Данные!$I$1:$IX$303,Данные!$A223,BL$642)-Данные!$G223-BL$643+IF($F$10="Использовать поправку",BT561,0),#N/A)</f>
        <v>#N/A</v>
      </c>
      <c r="BM561" s="64" t="e">
        <f>IF(ISNUMBER(INDEX(Данные!$I$1:$IX$303,Данные!$A223,BM$642)),INDEX(Данные!$I$1:$IX$303,Данные!$A223,BM$642)-Данные!$H223-BM$643+IF($F$10="Использовать поправку",BU561,0),#N/A)</f>
        <v>#N/A</v>
      </c>
      <c r="BN561" s="62" t="str">
        <f t="shared" si="872"/>
        <v/>
      </c>
      <c r="BO561" s="63" t="e">
        <f>IF(ISNUMBER(INDEX(Данные!$I$1:$IX$303,Данные!$A223,BO$642)),INDEX(Данные!$I$1:$IX$303,Данные!$A223,BO$642)-Данные!$G223-BO$643+IF($F$11="Использовать поправку",BT561,0),#N/A)</f>
        <v>#N/A</v>
      </c>
      <c r="BP561" s="64" t="e">
        <f>IF(ISNUMBER(INDEX(Данные!$I$1:$IX$303,Данные!$A223,BP$642)),INDEX(Данные!$I$1:$IX$303,Данные!$A223,BP$642)-Данные!$H223-BP$643+IF($F$11="Использовать поправку",BU561,0),#N/A)</f>
        <v>#N/A</v>
      </c>
      <c r="BQ561" s="62" t="str">
        <f t="shared" si="873"/>
        <v/>
      </c>
      <c r="BR561" s="63" t="e">
        <f>IF(ISNUMBER(INDEX(Данные!$I$1:$IX$303,Данные!$A223,BR$642)),INDEX(Данные!$I$1:$IX$303,Данные!$A223,BR$642)-Данные!$G223-BR$643+IF($F$12="Использовать поправку",BT561,0),#N/A)</f>
        <v>#N/A</v>
      </c>
      <c r="BS561" s="64" t="e">
        <f>IF(ISNUMBER(INDEX(Данные!$I$1:$IX$303,Данные!$A223,BS$642)),INDEX(Данные!$I$1:$IX$303,Данные!$A223,BS$642)-Данные!$H223-BS$643+IF($F$12="Использовать поправку",BU561,0),#N/A)</f>
        <v>#N/A</v>
      </c>
      <c r="BT561" s="100" t="e">
        <f>INDEX(Данные!$I$1:$IX$303,Данные!$A223,BT$642+8)-INDEX(Данные!$I$1:$IX$303,Данные!$A223,BT$643+8)</f>
        <v>#VALUE!</v>
      </c>
      <c r="BU561" s="101" t="e">
        <f>INDEX(Данные!$I$1:$IX$303,Данные!$A223,BU$642+9)-INDEX(Данные!$I$1:$IX$303,Данные!$A223,BU$643+9)</f>
        <v>#VALUE!</v>
      </c>
    </row>
    <row r="562" spans="7:73" s="88" customFormat="1" x14ac:dyDescent="0.25">
      <c r="G562" s="61">
        <v>110.5</v>
      </c>
      <c r="H562" s="62" t="str">
        <f t="shared" si="874"/>
        <v/>
      </c>
      <c r="I562" s="63" t="e">
        <f>IF(ISNUMBER(INDEX(Данные!$I$1:$IX$303,Данные!$A224,I$642)),INDEX(Данные!$I$1:$IX$303,Данные!$A224,I$642)-Данные!$E224+IF($F$3="Использовать поправку",AL562,0),#N/A)</f>
        <v>#N/A</v>
      </c>
      <c r="J562" s="64" t="e">
        <f>IF(ISNUMBER(INDEX(Данные!$I$1:$IX$303,Данные!$A224,J$642)),INDEX(Данные!$I$1:$IX$303,Данные!$A224,J$642)-Данные!$F224+IF($F$3="Использовать поправку",AM562,0),#N/A)</f>
        <v>#N/A</v>
      </c>
      <c r="K562" s="62" t="str">
        <f t="shared" si="875"/>
        <v/>
      </c>
      <c r="L562" s="63" t="e">
        <f>IF(ISNUMBER(INDEX(Данные!$I$1:$IX$303,Данные!$A224,L$642)),INDEX(Данные!$I$1:$IX$303,Данные!$A224,L$642)-Данные!$E224+IF($F$4="Использовать поправку",AL562,0),#N/A)</f>
        <v>#N/A</v>
      </c>
      <c r="M562" s="64" t="e">
        <f>IF(ISNUMBER(INDEX(Данные!$I$1:$IX$303,Данные!$A224,M$642)),INDEX(Данные!$I$1:$IX$303,Данные!$A224,M$642)-Данные!$F224+IF($F$4="Использовать поправку",AM562,0),#N/A)</f>
        <v>#N/A</v>
      </c>
      <c r="N562" s="62" t="str">
        <f t="shared" si="876"/>
        <v/>
      </c>
      <c r="O562" s="63" t="e">
        <f>IF(ISNUMBER(INDEX(Данные!$I$1:$IX$303,Данные!$A224,O$642)),INDEX(Данные!$I$1:$IX$303,Данные!$A224,O$642)-Данные!$E224+IF($F$5="Использовать поправку",AL562,0),#N/A)</f>
        <v>#N/A</v>
      </c>
      <c r="P562" s="64" t="e">
        <f>IF(ISNUMBER(INDEX(Данные!$I$1:$IX$303,Данные!$A224,P$642)),INDEX(Данные!$I$1:$IX$303,Данные!$A224,P$642)-Данные!$F224+IF($F$5="Использовать поправку",AM562,0),#N/A)</f>
        <v>#N/A</v>
      </c>
      <c r="Q562" s="62" t="str">
        <f t="shared" si="877"/>
        <v/>
      </c>
      <c r="R562" s="63" t="e">
        <f>IF(ISNUMBER(INDEX(Данные!$I$1:$IX$303,Данные!$A224,R$642)),INDEX(Данные!$I$1:$IX$303,Данные!$A224,R$642)-Данные!$E224+IF($F$6="Использовать поправку",AL562,0),#N/A)</f>
        <v>#N/A</v>
      </c>
      <c r="S562" s="64" t="e">
        <f>IF(ISNUMBER(INDEX(Данные!$I$1:$IX$303,Данные!$A224,S$642)),INDEX(Данные!$I$1:$IX$303,Данные!$A224,S$642)-Данные!$F224+IF($F$6="Использовать поправку",AM562,0),#N/A)</f>
        <v>#N/A</v>
      </c>
      <c r="T562" s="62" t="str">
        <f t="shared" si="878"/>
        <v/>
      </c>
      <c r="U562" s="63" t="e">
        <f>IF(ISNUMBER(INDEX(Данные!$I$1:$IX$303,Данные!$A224,U$642)),INDEX(Данные!$I$1:$IX$303,Данные!$A224,U$642)-Данные!$E224+IF($F$7="Использовать поправку",AL562,0),#N/A)</f>
        <v>#N/A</v>
      </c>
      <c r="V562" s="64" t="e">
        <f>IF(ISNUMBER(INDEX(Данные!$I$1:$IX$303,Данные!$A224,V$642)),INDEX(Данные!$I$1:$IX$303,Данные!$A224,V$642)-Данные!$F224+IF($F$7="Использовать поправку",AM562,0),#N/A)</f>
        <v>#N/A</v>
      </c>
      <c r="W562" s="62" t="str">
        <f t="shared" si="879"/>
        <v/>
      </c>
      <c r="X562" s="63" t="e">
        <f>IF(ISNUMBER(INDEX(Данные!$I$1:$IX$303,Данные!$A224,X$642)),INDEX(Данные!$I$1:$IX$303,Данные!$A224,X$642)-Данные!$E224+IF($F$8="Использовать поправку",AL562,0),#N/A)</f>
        <v>#N/A</v>
      </c>
      <c r="Y562" s="64" t="e">
        <f>IF(ISNUMBER(INDEX(Данные!$I$1:$IX$303,Данные!$A224,Y$642)),INDEX(Данные!$I$1:$IX$303,Данные!$A224,Y$642)-Данные!$F224+IF($F$8="Использовать поправку",AM562,0),#N/A)</f>
        <v>#N/A</v>
      </c>
      <c r="Z562" s="62" t="str">
        <f t="shared" si="880"/>
        <v/>
      </c>
      <c r="AA562" s="63" t="e">
        <f>IF(ISNUMBER(INDEX(Данные!$I$1:$IX$303,Данные!$A224,AA$642)),INDEX(Данные!$I$1:$IX$303,Данные!$A224,AA$642)-Данные!$E224+IF($F$9="Использовать поправку",AL562,0),#N/A)</f>
        <v>#N/A</v>
      </c>
      <c r="AB562" s="64" t="e">
        <f>IF(ISNUMBER(INDEX(Данные!$I$1:$IX$303,Данные!$A224,AB$642)),INDEX(Данные!$I$1:$IX$303,Данные!$A224,AB$642)-Данные!$F224+IF($F$9="Использовать поправку",AM562,0),#N/A)</f>
        <v>#N/A</v>
      </c>
      <c r="AC562" s="62" t="str">
        <f t="shared" si="881"/>
        <v/>
      </c>
      <c r="AD562" s="63" t="e">
        <f>IF(ISNUMBER(INDEX(Данные!$I$1:$IX$303,Данные!$A224,AD$642)),INDEX(Данные!$I$1:$IX$303,Данные!$A224,AD$642)-Данные!$E224+IF($F$10="Использовать поправку",AL562,0),#N/A)</f>
        <v>#N/A</v>
      </c>
      <c r="AE562" s="64" t="e">
        <f>IF(ISNUMBER(INDEX(Данные!$I$1:$IX$303,Данные!$A224,AE$642)),INDEX(Данные!$I$1:$IX$303,Данные!$A224,AE$642)-Данные!$F224+IF($F$10="Использовать поправку",AM562,0),#N/A)</f>
        <v>#N/A</v>
      </c>
      <c r="AF562" s="62" t="str">
        <f t="shared" si="882"/>
        <v/>
      </c>
      <c r="AG562" s="63" t="e">
        <f>IF(ISNUMBER(INDEX(Данные!$I$1:$IX$303,Данные!$A224,AG$642)),INDEX(Данные!$I$1:$IX$303,Данные!$A224,AG$642)-Данные!$E224+IF($F$11="Использовать поправку",AL562,0),#N/A)</f>
        <v>#N/A</v>
      </c>
      <c r="AH562" s="64" t="e">
        <f>IF(ISNUMBER(INDEX(Данные!$I$1:$IX$303,Данные!$A224,AH$642)),INDEX(Данные!$I$1:$IX$303,Данные!$A224,AH$642)-Данные!$F224+IF($F$11="Использовать поправку",AM562,0),#N/A)</f>
        <v>#N/A</v>
      </c>
      <c r="AI562" s="62" t="str">
        <f t="shared" si="883"/>
        <v/>
      </c>
      <c r="AJ562" s="63" t="e">
        <f>IF(ISNUMBER(INDEX(Данные!$I$1:$IX$303,Данные!$A224,AJ$642)),INDEX(Данные!$I$1:$IX$303,Данные!$A224,AJ$642)-Данные!$E224+IF($F$12="Использовать поправку",AL562,0),#N/A)</f>
        <v>#N/A</v>
      </c>
      <c r="AK562" s="96" t="e">
        <f>IF(ISNUMBER(INDEX(Данные!$I$1:$IX$303,Данные!$A224,AK$642)),INDEX(Данные!$I$1:$IX$303,Данные!$A224,AK$642)-Данные!$F224+IF($F$12="Использовать поправку",AM562,0),#N/A)</f>
        <v>#N/A</v>
      </c>
      <c r="AL562" s="100" t="e">
        <f>INDEX(Данные!$I$1:$IX$303,Данные!$A224,AL$642+4)-INDEX(Данные!$I$1:$IX$303,Данные!$A224,AL$643+4)</f>
        <v>#VALUE!</v>
      </c>
      <c r="AM562" s="101" t="e">
        <f>INDEX(Данные!$I$1:$IX$303,Данные!$A224,AM$642+5)-INDEX(Данные!$I$1:$IX$303,Данные!$A224,AM$643+5)</f>
        <v>#VALUE!</v>
      </c>
      <c r="AO562" s="61">
        <v>110.5</v>
      </c>
      <c r="AP562" s="62" t="str">
        <f t="shared" si="864"/>
        <v/>
      </c>
      <c r="AQ562" s="63" t="e">
        <f>IF(ISNUMBER(INDEX(Данные!$I$1:$IX$303,Данные!$A224,AQ$642)),INDEX(Данные!$I$1:$IX$303,Данные!$A224,AQ$642)-Данные!$G224-AQ$643+IF($F$3="Использовать поправку",BT562,0),#N/A)</f>
        <v>#N/A</v>
      </c>
      <c r="AR562" s="64" t="e">
        <f>IF(ISNUMBER(INDEX(Данные!$I$1:$IX$303,Данные!$A224,AR$642)),INDEX(Данные!$I$1:$IX$303,Данные!$A224,AR$642)-Данные!$H224-AR$643+IF($F$3="Использовать поправку",BU562,0),#N/A)</f>
        <v>#N/A</v>
      </c>
      <c r="AS562" s="62" t="str">
        <f t="shared" si="865"/>
        <v/>
      </c>
      <c r="AT562" s="63" t="e">
        <f>IF(ISNUMBER(INDEX(Данные!$I$1:$IX$303,Данные!$A224,AT$642)),INDEX(Данные!$I$1:$IX$303,Данные!$A224,AT$642)-Данные!$G224-AT$643+IF($F$4="Использовать поправку",BT562,0),#N/A)</f>
        <v>#N/A</v>
      </c>
      <c r="AU562" s="64" t="e">
        <f>IF(ISNUMBER(INDEX(Данные!$I$1:$IX$303,Данные!$A224,AU$642)),INDEX(Данные!$I$1:$IX$303,Данные!$A224,AU$642)-Данные!$H224-AU$643+IF($F$4="Использовать поправку",BU562,0),#N/A)</f>
        <v>#N/A</v>
      </c>
      <c r="AV562" s="62" t="str">
        <f t="shared" si="866"/>
        <v/>
      </c>
      <c r="AW562" s="63" t="e">
        <f>IF(ISNUMBER(INDEX(Данные!$I$1:$IX$303,Данные!$A224,AW$642)),INDEX(Данные!$I$1:$IX$303,Данные!$A224,AW$642)-Данные!$G224-AW$643+IF($F$5="Использовать поправку",BT562,0),#N/A)</f>
        <v>#N/A</v>
      </c>
      <c r="AX562" s="64" t="e">
        <f>IF(ISNUMBER(INDEX(Данные!$I$1:$IX$303,Данные!$A224,AX$642)),INDEX(Данные!$I$1:$IX$303,Данные!$A224,AX$642)-Данные!$H224-AX$643+IF($F$5="Использовать поправку",BU562,0),#N/A)</f>
        <v>#N/A</v>
      </c>
      <c r="AY562" s="62" t="str">
        <f t="shared" si="867"/>
        <v/>
      </c>
      <c r="AZ562" s="63" t="e">
        <f>IF(ISNUMBER(INDEX(Данные!$I$1:$IX$303,Данные!$A224,AZ$642)),INDEX(Данные!$I$1:$IX$303,Данные!$A224,AZ$642)-Данные!$G224-AZ$643+IF($F$6="Использовать поправку",BT562,0),#N/A)</f>
        <v>#N/A</v>
      </c>
      <c r="BA562" s="64" t="e">
        <f>IF(ISNUMBER(INDEX(Данные!$I$1:$IX$303,Данные!$A224,BA$642)),INDEX(Данные!$I$1:$IX$303,Данные!$A224,BA$642)-Данные!$H224-BA$643+IF($F$6="Использовать поправку",BU562,0),#N/A)</f>
        <v>#N/A</v>
      </c>
      <c r="BB562" s="62" t="str">
        <f t="shared" si="868"/>
        <v/>
      </c>
      <c r="BC562" s="63" t="e">
        <f>IF(ISNUMBER(INDEX(Данные!$I$1:$IX$303,Данные!$A224,BC$642)),INDEX(Данные!$I$1:$IX$303,Данные!$A224,BC$642)-Данные!$G224-BC$643+IF($F$7="Использовать поправку",BT562,0),#N/A)</f>
        <v>#N/A</v>
      </c>
      <c r="BD562" s="64" t="e">
        <f>IF(ISNUMBER(INDEX(Данные!$I$1:$IX$303,Данные!$A224,BD$642)),INDEX(Данные!$I$1:$IX$303,Данные!$A224,BD$642)-Данные!$H224-BD$643+IF($F$7="Использовать поправку",BU562,0),#N/A)</f>
        <v>#N/A</v>
      </c>
      <c r="BE562" s="62" t="str">
        <f t="shared" si="869"/>
        <v/>
      </c>
      <c r="BF562" s="63" t="e">
        <f>IF(ISNUMBER(INDEX(Данные!$I$1:$IX$303,Данные!$A224,BF$642)),INDEX(Данные!$I$1:$IX$303,Данные!$A224,BF$642)-Данные!$G224-BF$643+IF($F$8="Использовать поправку",BT562,0),#N/A)</f>
        <v>#N/A</v>
      </c>
      <c r="BG562" s="64" t="e">
        <f>IF(ISNUMBER(INDEX(Данные!$I$1:$IX$303,Данные!$A224,BG$642)),INDEX(Данные!$I$1:$IX$303,Данные!$A224,BG$642)-Данные!$H224-BG$643+IF($F$8="Использовать поправку",BU562,0),#N/A)</f>
        <v>#N/A</v>
      </c>
      <c r="BH562" s="62" t="str">
        <f t="shared" si="870"/>
        <v/>
      </c>
      <c r="BI562" s="63" t="e">
        <f>IF(ISNUMBER(INDEX(Данные!$I$1:$IX$303,Данные!$A224,BI$642)),INDEX(Данные!$I$1:$IX$303,Данные!$A224,BI$642)-Данные!$G224-BI$643+IF($F$9="Использовать поправку",BT562,0),#N/A)</f>
        <v>#N/A</v>
      </c>
      <c r="BJ562" s="64" t="e">
        <f>IF(ISNUMBER(INDEX(Данные!$I$1:$IX$303,Данные!$A224,BJ$642)),INDEX(Данные!$I$1:$IX$303,Данные!$A224,BJ$642)-Данные!$H224-BJ$643+IF($F$9="Использовать поправку",BU562,0),#N/A)</f>
        <v>#N/A</v>
      </c>
      <c r="BK562" s="62" t="str">
        <f t="shared" si="871"/>
        <v/>
      </c>
      <c r="BL562" s="63" t="e">
        <f>IF(ISNUMBER(INDEX(Данные!$I$1:$IX$303,Данные!$A224,BL$642)),INDEX(Данные!$I$1:$IX$303,Данные!$A224,BL$642)-Данные!$G224-BL$643+IF($F$10="Использовать поправку",BT562,0),#N/A)</f>
        <v>#N/A</v>
      </c>
      <c r="BM562" s="64" t="e">
        <f>IF(ISNUMBER(INDEX(Данные!$I$1:$IX$303,Данные!$A224,BM$642)),INDEX(Данные!$I$1:$IX$303,Данные!$A224,BM$642)-Данные!$H224-BM$643+IF($F$10="Использовать поправку",BU562,0),#N/A)</f>
        <v>#N/A</v>
      </c>
      <c r="BN562" s="62" t="str">
        <f t="shared" si="872"/>
        <v/>
      </c>
      <c r="BO562" s="63" t="e">
        <f>IF(ISNUMBER(INDEX(Данные!$I$1:$IX$303,Данные!$A224,BO$642)),INDEX(Данные!$I$1:$IX$303,Данные!$A224,BO$642)-Данные!$G224-BO$643+IF($F$11="Использовать поправку",BT562,0),#N/A)</f>
        <v>#N/A</v>
      </c>
      <c r="BP562" s="64" t="e">
        <f>IF(ISNUMBER(INDEX(Данные!$I$1:$IX$303,Данные!$A224,BP$642)),INDEX(Данные!$I$1:$IX$303,Данные!$A224,BP$642)-Данные!$H224-BP$643+IF($F$11="Использовать поправку",BU562,0),#N/A)</f>
        <v>#N/A</v>
      </c>
      <c r="BQ562" s="62" t="str">
        <f t="shared" si="873"/>
        <v/>
      </c>
      <c r="BR562" s="63" t="e">
        <f>IF(ISNUMBER(INDEX(Данные!$I$1:$IX$303,Данные!$A224,BR$642)),INDEX(Данные!$I$1:$IX$303,Данные!$A224,BR$642)-Данные!$G224-BR$643+IF($F$12="Использовать поправку",BT562,0),#N/A)</f>
        <v>#N/A</v>
      </c>
      <c r="BS562" s="64" t="e">
        <f>IF(ISNUMBER(INDEX(Данные!$I$1:$IX$303,Данные!$A224,BS$642)),INDEX(Данные!$I$1:$IX$303,Данные!$A224,BS$642)-Данные!$H224-BS$643+IF($F$12="Использовать поправку",BU562,0),#N/A)</f>
        <v>#N/A</v>
      </c>
      <c r="BT562" s="100" t="e">
        <f>INDEX(Данные!$I$1:$IX$303,Данные!$A224,BT$642+8)-INDEX(Данные!$I$1:$IX$303,Данные!$A224,BT$643+8)</f>
        <v>#VALUE!</v>
      </c>
      <c r="BU562" s="101" t="e">
        <f>INDEX(Данные!$I$1:$IX$303,Данные!$A224,BU$642+9)-INDEX(Данные!$I$1:$IX$303,Данные!$A224,BU$643+9)</f>
        <v>#VALUE!</v>
      </c>
    </row>
    <row r="563" spans="7:73" s="88" customFormat="1" x14ac:dyDescent="0.25">
      <c r="G563" s="61">
        <v>111</v>
      </c>
      <c r="H563" s="62" t="str">
        <f t="shared" si="874"/>
        <v/>
      </c>
      <c r="I563" s="63" t="e">
        <f>IF(ISNUMBER(INDEX(Данные!$I$1:$IX$303,Данные!$A225,I$642)),INDEX(Данные!$I$1:$IX$303,Данные!$A225,I$642)-Данные!$E225+IF($F$3="Использовать поправку",AL563,0),#N/A)</f>
        <v>#N/A</v>
      </c>
      <c r="J563" s="64" t="e">
        <f>IF(ISNUMBER(INDEX(Данные!$I$1:$IX$303,Данные!$A225,J$642)),INDEX(Данные!$I$1:$IX$303,Данные!$A225,J$642)-Данные!$F225+IF($F$3="Использовать поправку",AM563,0),#N/A)</f>
        <v>#N/A</v>
      </c>
      <c r="K563" s="62" t="str">
        <f t="shared" si="875"/>
        <v/>
      </c>
      <c r="L563" s="63" t="e">
        <f>IF(ISNUMBER(INDEX(Данные!$I$1:$IX$303,Данные!$A225,L$642)),INDEX(Данные!$I$1:$IX$303,Данные!$A225,L$642)-Данные!$E225+IF($F$4="Использовать поправку",AL563,0),#N/A)</f>
        <v>#N/A</v>
      </c>
      <c r="M563" s="64" t="e">
        <f>IF(ISNUMBER(INDEX(Данные!$I$1:$IX$303,Данные!$A225,M$642)),INDEX(Данные!$I$1:$IX$303,Данные!$A225,M$642)-Данные!$F225+IF($F$4="Использовать поправку",AM563,0),#N/A)</f>
        <v>#N/A</v>
      </c>
      <c r="N563" s="62" t="str">
        <f t="shared" si="876"/>
        <v/>
      </c>
      <c r="O563" s="63" t="e">
        <f>IF(ISNUMBER(INDEX(Данные!$I$1:$IX$303,Данные!$A225,O$642)),INDEX(Данные!$I$1:$IX$303,Данные!$A225,O$642)-Данные!$E225+IF($F$5="Использовать поправку",AL563,0),#N/A)</f>
        <v>#N/A</v>
      </c>
      <c r="P563" s="64" t="e">
        <f>IF(ISNUMBER(INDEX(Данные!$I$1:$IX$303,Данные!$A225,P$642)),INDEX(Данные!$I$1:$IX$303,Данные!$A225,P$642)-Данные!$F225+IF($F$5="Использовать поправку",AM563,0),#N/A)</f>
        <v>#N/A</v>
      </c>
      <c r="Q563" s="62" t="str">
        <f t="shared" si="877"/>
        <v/>
      </c>
      <c r="R563" s="63" t="e">
        <f>IF(ISNUMBER(INDEX(Данные!$I$1:$IX$303,Данные!$A225,R$642)),INDEX(Данные!$I$1:$IX$303,Данные!$A225,R$642)-Данные!$E225+IF($F$6="Использовать поправку",AL563,0),#N/A)</f>
        <v>#N/A</v>
      </c>
      <c r="S563" s="64" t="e">
        <f>IF(ISNUMBER(INDEX(Данные!$I$1:$IX$303,Данные!$A225,S$642)),INDEX(Данные!$I$1:$IX$303,Данные!$A225,S$642)-Данные!$F225+IF($F$6="Использовать поправку",AM563,0),#N/A)</f>
        <v>#N/A</v>
      </c>
      <c r="T563" s="62" t="str">
        <f t="shared" si="878"/>
        <v/>
      </c>
      <c r="U563" s="63" t="e">
        <f>IF(ISNUMBER(INDEX(Данные!$I$1:$IX$303,Данные!$A225,U$642)),INDEX(Данные!$I$1:$IX$303,Данные!$A225,U$642)-Данные!$E225+IF($F$7="Использовать поправку",AL563,0),#N/A)</f>
        <v>#N/A</v>
      </c>
      <c r="V563" s="64" t="e">
        <f>IF(ISNUMBER(INDEX(Данные!$I$1:$IX$303,Данные!$A225,V$642)),INDEX(Данные!$I$1:$IX$303,Данные!$A225,V$642)-Данные!$F225+IF($F$7="Использовать поправку",AM563,0),#N/A)</f>
        <v>#N/A</v>
      </c>
      <c r="W563" s="62" t="str">
        <f t="shared" si="879"/>
        <v/>
      </c>
      <c r="X563" s="63" t="e">
        <f>IF(ISNUMBER(INDEX(Данные!$I$1:$IX$303,Данные!$A225,X$642)),INDEX(Данные!$I$1:$IX$303,Данные!$A225,X$642)-Данные!$E225+IF($F$8="Использовать поправку",AL563,0),#N/A)</f>
        <v>#N/A</v>
      </c>
      <c r="Y563" s="64" t="e">
        <f>IF(ISNUMBER(INDEX(Данные!$I$1:$IX$303,Данные!$A225,Y$642)),INDEX(Данные!$I$1:$IX$303,Данные!$A225,Y$642)-Данные!$F225+IF($F$8="Использовать поправку",AM563,0),#N/A)</f>
        <v>#N/A</v>
      </c>
      <c r="Z563" s="62" t="str">
        <f t="shared" si="880"/>
        <v/>
      </c>
      <c r="AA563" s="63" t="e">
        <f>IF(ISNUMBER(INDEX(Данные!$I$1:$IX$303,Данные!$A225,AA$642)),INDEX(Данные!$I$1:$IX$303,Данные!$A225,AA$642)-Данные!$E225+IF($F$9="Использовать поправку",AL563,0),#N/A)</f>
        <v>#N/A</v>
      </c>
      <c r="AB563" s="64" t="e">
        <f>IF(ISNUMBER(INDEX(Данные!$I$1:$IX$303,Данные!$A225,AB$642)),INDEX(Данные!$I$1:$IX$303,Данные!$A225,AB$642)-Данные!$F225+IF($F$9="Использовать поправку",AM563,0),#N/A)</f>
        <v>#N/A</v>
      </c>
      <c r="AC563" s="62" t="str">
        <f t="shared" si="881"/>
        <v/>
      </c>
      <c r="AD563" s="63" t="e">
        <f>IF(ISNUMBER(INDEX(Данные!$I$1:$IX$303,Данные!$A225,AD$642)),INDEX(Данные!$I$1:$IX$303,Данные!$A225,AD$642)-Данные!$E225+IF($F$10="Использовать поправку",AL563,0),#N/A)</f>
        <v>#N/A</v>
      </c>
      <c r="AE563" s="64" t="e">
        <f>IF(ISNUMBER(INDEX(Данные!$I$1:$IX$303,Данные!$A225,AE$642)),INDEX(Данные!$I$1:$IX$303,Данные!$A225,AE$642)-Данные!$F225+IF($F$10="Использовать поправку",AM563,0),#N/A)</f>
        <v>#N/A</v>
      </c>
      <c r="AF563" s="62" t="str">
        <f t="shared" si="882"/>
        <v/>
      </c>
      <c r="AG563" s="63" t="e">
        <f>IF(ISNUMBER(INDEX(Данные!$I$1:$IX$303,Данные!$A225,AG$642)),INDEX(Данные!$I$1:$IX$303,Данные!$A225,AG$642)-Данные!$E225+IF($F$11="Использовать поправку",AL563,0),#N/A)</f>
        <v>#N/A</v>
      </c>
      <c r="AH563" s="64" t="e">
        <f>IF(ISNUMBER(INDEX(Данные!$I$1:$IX$303,Данные!$A225,AH$642)),INDEX(Данные!$I$1:$IX$303,Данные!$A225,AH$642)-Данные!$F225+IF($F$11="Использовать поправку",AM563,0),#N/A)</f>
        <v>#N/A</v>
      </c>
      <c r="AI563" s="62" t="str">
        <f t="shared" si="883"/>
        <v/>
      </c>
      <c r="AJ563" s="63" t="e">
        <f>IF(ISNUMBER(INDEX(Данные!$I$1:$IX$303,Данные!$A225,AJ$642)),INDEX(Данные!$I$1:$IX$303,Данные!$A225,AJ$642)-Данные!$E225+IF($F$12="Использовать поправку",AL563,0),#N/A)</f>
        <v>#N/A</v>
      </c>
      <c r="AK563" s="96" t="e">
        <f>IF(ISNUMBER(INDEX(Данные!$I$1:$IX$303,Данные!$A225,AK$642)),INDEX(Данные!$I$1:$IX$303,Данные!$A225,AK$642)-Данные!$F225+IF($F$12="Использовать поправку",AM563,0),#N/A)</f>
        <v>#N/A</v>
      </c>
      <c r="AL563" s="100" t="e">
        <f>INDEX(Данные!$I$1:$IX$303,Данные!$A225,AL$642+4)-INDEX(Данные!$I$1:$IX$303,Данные!$A225,AL$643+4)</f>
        <v>#VALUE!</v>
      </c>
      <c r="AM563" s="101" t="e">
        <f>INDEX(Данные!$I$1:$IX$303,Данные!$A225,AM$642+5)-INDEX(Данные!$I$1:$IX$303,Данные!$A225,AM$643+5)</f>
        <v>#VALUE!</v>
      </c>
      <c r="AO563" s="61">
        <v>111</v>
      </c>
      <c r="AP563" s="62" t="str">
        <f t="shared" si="864"/>
        <v/>
      </c>
      <c r="AQ563" s="63" t="e">
        <f>IF(ISNUMBER(INDEX(Данные!$I$1:$IX$303,Данные!$A225,AQ$642)),INDEX(Данные!$I$1:$IX$303,Данные!$A225,AQ$642)-Данные!$G225-AQ$643+IF($F$3="Использовать поправку",BT563,0),#N/A)</f>
        <v>#N/A</v>
      </c>
      <c r="AR563" s="64" t="e">
        <f>IF(ISNUMBER(INDEX(Данные!$I$1:$IX$303,Данные!$A225,AR$642)),INDEX(Данные!$I$1:$IX$303,Данные!$A225,AR$642)-Данные!$H225-AR$643+IF($F$3="Использовать поправку",BU563,0),#N/A)</f>
        <v>#N/A</v>
      </c>
      <c r="AS563" s="62" t="str">
        <f t="shared" si="865"/>
        <v/>
      </c>
      <c r="AT563" s="63" t="e">
        <f>IF(ISNUMBER(INDEX(Данные!$I$1:$IX$303,Данные!$A225,AT$642)),INDEX(Данные!$I$1:$IX$303,Данные!$A225,AT$642)-Данные!$G225-AT$643+IF($F$4="Использовать поправку",BT563,0),#N/A)</f>
        <v>#N/A</v>
      </c>
      <c r="AU563" s="64" t="e">
        <f>IF(ISNUMBER(INDEX(Данные!$I$1:$IX$303,Данные!$A225,AU$642)),INDEX(Данные!$I$1:$IX$303,Данные!$A225,AU$642)-Данные!$H225-AU$643+IF($F$4="Использовать поправку",BU563,0),#N/A)</f>
        <v>#N/A</v>
      </c>
      <c r="AV563" s="62" t="str">
        <f t="shared" si="866"/>
        <v/>
      </c>
      <c r="AW563" s="63" t="e">
        <f>IF(ISNUMBER(INDEX(Данные!$I$1:$IX$303,Данные!$A225,AW$642)),INDEX(Данные!$I$1:$IX$303,Данные!$A225,AW$642)-Данные!$G225-AW$643+IF($F$5="Использовать поправку",BT563,0),#N/A)</f>
        <v>#N/A</v>
      </c>
      <c r="AX563" s="64" t="e">
        <f>IF(ISNUMBER(INDEX(Данные!$I$1:$IX$303,Данные!$A225,AX$642)),INDEX(Данные!$I$1:$IX$303,Данные!$A225,AX$642)-Данные!$H225-AX$643+IF($F$5="Использовать поправку",BU563,0),#N/A)</f>
        <v>#N/A</v>
      </c>
      <c r="AY563" s="62" t="str">
        <f t="shared" si="867"/>
        <v/>
      </c>
      <c r="AZ563" s="63" t="e">
        <f>IF(ISNUMBER(INDEX(Данные!$I$1:$IX$303,Данные!$A225,AZ$642)),INDEX(Данные!$I$1:$IX$303,Данные!$A225,AZ$642)-Данные!$G225-AZ$643+IF($F$6="Использовать поправку",BT563,0),#N/A)</f>
        <v>#N/A</v>
      </c>
      <c r="BA563" s="64" t="e">
        <f>IF(ISNUMBER(INDEX(Данные!$I$1:$IX$303,Данные!$A225,BA$642)),INDEX(Данные!$I$1:$IX$303,Данные!$A225,BA$642)-Данные!$H225-BA$643+IF($F$6="Использовать поправку",BU563,0),#N/A)</f>
        <v>#N/A</v>
      </c>
      <c r="BB563" s="62" t="str">
        <f t="shared" si="868"/>
        <v/>
      </c>
      <c r="BC563" s="63" t="e">
        <f>IF(ISNUMBER(INDEX(Данные!$I$1:$IX$303,Данные!$A225,BC$642)),INDEX(Данные!$I$1:$IX$303,Данные!$A225,BC$642)-Данные!$G225-BC$643+IF($F$7="Использовать поправку",BT563,0),#N/A)</f>
        <v>#N/A</v>
      </c>
      <c r="BD563" s="64" t="e">
        <f>IF(ISNUMBER(INDEX(Данные!$I$1:$IX$303,Данные!$A225,BD$642)),INDEX(Данные!$I$1:$IX$303,Данные!$A225,BD$642)-Данные!$H225-BD$643+IF($F$7="Использовать поправку",BU563,0),#N/A)</f>
        <v>#N/A</v>
      </c>
      <c r="BE563" s="62" t="str">
        <f t="shared" si="869"/>
        <v/>
      </c>
      <c r="BF563" s="63" t="e">
        <f>IF(ISNUMBER(INDEX(Данные!$I$1:$IX$303,Данные!$A225,BF$642)),INDEX(Данные!$I$1:$IX$303,Данные!$A225,BF$642)-Данные!$G225-BF$643+IF($F$8="Использовать поправку",BT563,0),#N/A)</f>
        <v>#N/A</v>
      </c>
      <c r="BG563" s="64" t="e">
        <f>IF(ISNUMBER(INDEX(Данные!$I$1:$IX$303,Данные!$A225,BG$642)),INDEX(Данные!$I$1:$IX$303,Данные!$A225,BG$642)-Данные!$H225-BG$643+IF($F$8="Использовать поправку",BU563,0),#N/A)</f>
        <v>#N/A</v>
      </c>
      <c r="BH563" s="62" t="str">
        <f t="shared" si="870"/>
        <v/>
      </c>
      <c r="BI563" s="63" t="e">
        <f>IF(ISNUMBER(INDEX(Данные!$I$1:$IX$303,Данные!$A225,BI$642)),INDEX(Данные!$I$1:$IX$303,Данные!$A225,BI$642)-Данные!$G225-BI$643+IF($F$9="Использовать поправку",BT563,0),#N/A)</f>
        <v>#N/A</v>
      </c>
      <c r="BJ563" s="64" t="e">
        <f>IF(ISNUMBER(INDEX(Данные!$I$1:$IX$303,Данные!$A225,BJ$642)),INDEX(Данные!$I$1:$IX$303,Данные!$A225,BJ$642)-Данные!$H225-BJ$643+IF($F$9="Использовать поправку",BU563,0),#N/A)</f>
        <v>#N/A</v>
      </c>
      <c r="BK563" s="62" t="str">
        <f t="shared" si="871"/>
        <v/>
      </c>
      <c r="BL563" s="63" t="e">
        <f>IF(ISNUMBER(INDEX(Данные!$I$1:$IX$303,Данные!$A225,BL$642)),INDEX(Данные!$I$1:$IX$303,Данные!$A225,BL$642)-Данные!$G225-BL$643+IF($F$10="Использовать поправку",BT563,0),#N/A)</f>
        <v>#N/A</v>
      </c>
      <c r="BM563" s="64" t="e">
        <f>IF(ISNUMBER(INDEX(Данные!$I$1:$IX$303,Данные!$A225,BM$642)),INDEX(Данные!$I$1:$IX$303,Данные!$A225,BM$642)-Данные!$H225-BM$643+IF($F$10="Использовать поправку",BU563,0),#N/A)</f>
        <v>#N/A</v>
      </c>
      <c r="BN563" s="62" t="str">
        <f t="shared" si="872"/>
        <v/>
      </c>
      <c r="BO563" s="63" t="e">
        <f>IF(ISNUMBER(INDEX(Данные!$I$1:$IX$303,Данные!$A225,BO$642)),INDEX(Данные!$I$1:$IX$303,Данные!$A225,BO$642)-Данные!$G225-BO$643+IF($F$11="Использовать поправку",BT563,0),#N/A)</f>
        <v>#N/A</v>
      </c>
      <c r="BP563" s="64" t="e">
        <f>IF(ISNUMBER(INDEX(Данные!$I$1:$IX$303,Данные!$A225,BP$642)),INDEX(Данные!$I$1:$IX$303,Данные!$A225,BP$642)-Данные!$H225-BP$643+IF($F$11="Использовать поправку",BU563,0),#N/A)</f>
        <v>#N/A</v>
      </c>
      <c r="BQ563" s="62" t="str">
        <f t="shared" si="873"/>
        <v/>
      </c>
      <c r="BR563" s="63" t="e">
        <f>IF(ISNUMBER(INDEX(Данные!$I$1:$IX$303,Данные!$A225,BR$642)),INDEX(Данные!$I$1:$IX$303,Данные!$A225,BR$642)-Данные!$G225-BR$643+IF($F$12="Использовать поправку",BT563,0),#N/A)</f>
        <v>#N/A</v>
      </c>
      <c r="BS563" s="64" t="e">
        <f>IF(ISNUMBER(INDEX(Данные!$I$1:$IX$303,Данные!$A225,BS$642)),INDEX(Данные!$I$1:$IX$303,Данные!$A225,BS$642)-Данные!$H225-BS$643+IF($F$12="Использовать поправку",BU563,0),#N/A)</f>
        <v>#N/A</v>
      </c>
      <c r="BT563" s="100" t="e">
        <f>INDEX(Данные!$I$1:$IX$303,Данные!$A225,BT$642+8)-INDEX(Данные!$I$1:$IX$303,Данные!$A225,BT$643+8)</f>
        <v>#VALUE!</v>
      </c>
      <c r="BU563" s="101" t="e">
        <f>INDEX(Данные!$I$1:$IX$303,Данные!$A225,BU$642+9)-INDEX(Данные!$I$1:$IX$303,Данные!$A225,BU$643+9)</f>
        <v>#VALUE!</v>
      </c>
    </row>
    <row r="564" spans="7:73" s="88" customFormat="1" x14ac:dyDescent="0.25">
      <c r="G564" s="61">
        <v>111.5</v>
      </c>
      <c r="H564" s="62" t="str">
        <f t="shared" si="874"/>
        <v/>
      </c>
      <c r="I564" s="63" t="e">
        <f>IF(ISNUMBER(INDEX(Данные!$I$1:$IX$303,Данные!$A226,I$642)),INDEX(Данные!$I$1:$IX$303,Данные!$A226,I$642)-Данные!$E226+IF($F$3="Использовать поправку",AL564,0),#N/A)</f>
        <v>#N/A</v>
      </c>
      <c r="J564" s="64" t="e">
        <f>IF(ISNUMBER(INDEX(Данные!$I$1:$IX$303,Данные!$A226,J$642)),INDEX(Данные!$I$1:$IX$303,Данные!$A226,J$642)-Данные!$F226+IF($F$3="Использовать поправку",AM564,0),#N/A)</f>
        <v>#N/A</v>
      </c>
      <c r="K564" s="62" t="str">
        <f t="shared" si="875"/>
        <v/>
      </c>
      <c r="L564" s="63" t="e">
        <f>IF(ISNUMBER(INDEX(Данные!$I$1:$IX$303,Данные!$A226,L$642)),INDEX(Данные!$I$1:$IX$303,Данные!$A226,L$642)-Данные!$E226+IF($F$4="Использовать поправку",AL564,0),#N/A)</f>
        <v>#N/A</v>
      </c>
      <c r="M564" s="64" t="e">
        <f>IF(ISNUMBER(INDEX(Данные!$I$1:$IX$303,Данные!$A226,M$642)),INDEX(Данные!$I$1:$IX$303,Данные!$A226,M$642)-Данные!$F226+IF($F$4="Использовать поправку",AM564,0),#N/A)</f>
        <v>#N/A</v>
      </c>
      <c r="N564" s="62" t="str">
        <f t="shared" si="876"/>
        <v/>
      </c>
      <c r="O564" s="63" t="e">
        <f>IF(ISNUMBER(INDEX(Данные!$I$1:$IX$303,Данные!$A226,O$642)),INDEX(Данные!$I$1:$IX$303,Данные!$A226,O$642)-Данные!$E226+IF($F$5="Использовать поправку",AL564,0),#N/A)</f>
        <v>#N/A</v>
      </c>
      <c r="P564" s="64" t="e">
        <f>IF(ISNUMBER(INDEX(Данные!$I$1:$IX$303,Данные!$A226,P$642)),INDEX(Данные!$I$1:$IX$303,Данные!$A226,P$642)-Данные!$F226+IF($F$5="Использовать поправку",AM564,0),#N/A)</f>
        <v>#N/A</v>
      </c>
      <c r="Q564" s="62" t="str">
        <f t="shared" si="877"/>
        <v/>
      </c>
      <c r="R564" s="63" t="e">
        <f>IF(ISNUMBER(INDEX(Данные!$I$1:$IX$303,Данные!$A226,R$642)),INDEX(Данные!$I$1:$IX$303,Данные!$A226,R$642)-Данные!$E226+IF($F$6="Использовать поправку",AL564,0),#N/A)</f>
        <v>#N/A</v>
      </c>
      <c r="S564" s="64" t="e">
        <f>IF(ISNUMBER(INDEX(Данные!$I$1:$IX$303,Данные!$A226,S$642)),INDEX(Данные!$I$1:$IX$303,Данные!$A226,S$642)-Данные!$F226+IF($F$6="Использовать поправку",AM564,0),#N/A)</f>
        <v>#N/A</v>
      </c>
      <c r="T564" s="62" t="str">
        <f t="shared" si="878"/>
        <v/>
      </c>
      <c r="U564" s="63" t="e">
        <f>IF(ISNUMBER(INDEX(Данные!$I$1:$IX$303,Данные!$A226,U$642)),INDEX(Данные!$I$1:$IX$303,Данные!$A226,U$642)-Данные!$E226+IF($F$7="Использовать поправку",AL564,0),#N/A)</f>
        <v>#N/A</v>
      </c>
      <c r="V564" s="64" t="e">
        <f>IF(ISNUMBER(INDEX(Данные!$I$1:$IX$303,Данные!$A226,V$642)),INDEX(Данные!$I$1:$IX$303,Данные!$A226,V$642)-Данные!$F226+IF($F$7="Использовать поправку",AM564,0),#N/A)</f>
        <v>#N/A</v>
      </c>
      <c r="W564" s="62" t="str">
        <f t="shared" si="879"/>
        <v/>
      </c>
      <c r="X564" s="63" t="e">
        <f>IF(ISNUMBER(INDEX(Данные!$I$1:$IX$303,Данные!$A226,X$642)),INDEX(Данные!$I$1:$IX$303,Данные!$A226,X$642)-Данные!$E226+IF($F$8="Использовать поправку",AL564,0),#N/A)</f>
        <v>#N/A</v>
      </c>
      <c r="Y564" s="64" t="e">
        <f>IF(ISNUMBER(INDEX(Данные!$I$1:$IX$303,Данные!$A226,Y$642)),INDEX(Данные!$I$1:$IX$303,Данные!$A226,Y$642)-Данные!$F226+IF($F$8="Использовать поправку",AM564,0),#N/A)</f>
        <v>#N/A</v>
      </c>
      <c r="Z564" s="62" t="str">
        <f t="shared" si="880"/>
        <v/>
      </c>
      <c r="AA564" s="63" t="e">
        <f>IF(ISNUMBER(INDEX(Данные!$I$1:$IX$303,Данные!$A226,AA$642)),INDEX(Данные!$I$1:$IX$303,Данные!$A226,AA$642)-Данные!$E226+IF($F$9="Использовать поправку",AL564,0),#N/A)</f>
        <v>#N/A</v>
      </c>
      <c r="AB564" s="64" t="e">
        <f>IF(ISNUMBER(INDEX(Данные!$I$1:$IX$303,Данные!$A226,AB$642)),INDEX(Данные!$I$1:$IX$303,Данные!$A226,AB$642)-Данные!$F226+IF($F$9="Использовать поправку",AM564,0),#N/A)</f>
        <v>#N/A</v>
      </c>
      <c r="AC564" s="62" t="str">
        <f t="shared" si="881"/>
        <v/>
      </c>
      <c r="AD564" s="63" t="e">
        <f>IF(ISNUMBER(INDEX(Данные!$I$1:$IX$303,Данные!$A226,AD$642)),INDEX(Данные!$I$1:$IX$303,Данные!$A226,AD$642)-Данные!$E226+IF($F$10="Использовать поправку",AL564,0),#N/A)</f>
        <v>#N/A</v>
      </c>
      <c r="AE564" s="64" t="e">
        <f>IF(ISNUMBER(INDEX(Данные!$I$1:$IX$303,Данные!$A226,AE$642)),INDEX(Данные!$I$1:$IX$303,Данные!$A226,AE$642)-Данные!$F226+IF($F$10="Использовать поправку",AM564,0),#N/A)</f>
        <v>#N/A</v>
      </c>
      <c r="AF564" s="62" t="str">
        <f t="shared" si="882"/>
        <v/>
      </c>
      <c r="AG564" s="63" t="e">
        <f>IF(ISNUMBER(INDEX(Данные!$I$1:$IX$303,Данные!$A226,AG$642)),INDEX(Данные!$I$1:$IX$303,Данные!$A226,AG$642)-Данные!$E226+IF($F$11="Использовать поправку",AL564,0),#N/A)</f>
        <v>#N/A</v>
      </c>
      <c r="AH564" s="64" t="e">
        <f>IF(ISNUMBER(INDEX(Данные!$I$1:$IX$303,Данные!$A226,AH$642)),INDEX(Данные!$I$1:$IX$303,Данные!$A226,AH$642)-Данные!$F226+IF($F$11="Использовать поправку",AM564,0),#N/A)</f>
        <v>#N/A</v>
      </c>
      <c r="AI564" s="62" t="str">
        <f t="shared" si="883"/>
        <v/>
      </c>
      <c r="AJ564" s="63" t="e">
        <f>IF(ISNUMBER(INDEX(Данные!$I$1:$IX$303,Данные!$A226,AJ$642)),INDEX(Данные!$I$1:$IX$303,Данные!$A226,AJ$642)-Данные!$E226+IF($F$12="Использовать поправку",AL564,0),#N/A)</f>
        <v>#N/A</v>
      </c>
      <c r="AK564" s="96" t="e">
        <f>IF(ISNUMBER(INDEX(Данные!$I$1:$IX$303,Данные!$A226,AK$642)),INDEX(Данные!$I$1:$IX$303,Данные!$A226,AK$642)-Данные!$F226+IF($F$12="Использовать поправку",AM564,0),#N/A)</f>
        <v>#N/A</v>
      </c>
      <c r="AL564" s="100" t="e">
        <f>INDEX(Данные!$I$1:$IX$303,Данные!$A226,AL$642+4)-INDEX(Данные!$I$1:$IX$303,Данные!$A226,AL$643+4)</f>
        <v>#VALUE!</v>
      </c>
      <c r="AM564" s="101" t="e">
        <f>INDEX(Данные!$I$1:$IX$303,Данные!$A226,AM$642+5)-INDEX(Данные!$I$1:$IX$303,Данные!$A226,AM$643+5)</f>
        <v>#VALUE!</v>
      </c>
      <c r="AO564" s="61">
        <v>111.5</v>
      </c>
      <c r="AP564" s="62" t="str">
        <f t="shared" si="864"/>
        <v/>
      </c>
      <c r="AQ564" s="63" t="e">
        <f>IF(ISNUMBER(INDEX(Данные!$I$1:$IX$303,Данные!$A226,AQ$642)),INDEX(Данные!$I$1:$IX$303,Данные!$A226,AQ$642)-Данные!$G226-AQ$643+IF($F$3="Использовать поправку",BT564,0),#N/A)</f>
        <v>#N/A</v>
      </c>
      <c r="AR564" s="64" t="e">
        <f>IF(ISNUMBER(INDEX(Данные!$I$1:$IX$303,Данные!$A226,AR$642)),INDEX(Данные!$I$1:$IX$303,Данные!$A226,AR$642)-Данные!$H226-AR$643+IF($F$3="Использовать поправку",BU564,0),#N/A)</f>
        <v>#N/A</v>
      </c>
      <c r="AS564" s="62" t="str">
        <f t="shared" si="865"/>
        <v/>
      </c>
      <c r="AT564" s="63" t="e">
        <f>IF(ISNUMBER(INDEX(Данные!$I$1:$IX$303,Данные!$A226,AT$642)),INDEX(Данные!$I$1:$IX$303,Данные!$A226,AT$642)-Данные!$G226-AT$643+IF($F$4="Использовать поправку",BT564,0),#N/A)</f>
        <v>#N/A</v>
      </c>
      <c r="AU564" s="64" t="e">
        <f>IF(ISNUMBER(INDEX(Данные!$I$1:$IX$303,Данные!$A226,AU$642)),INDEX(Данные!$I$1:$IX$303,Данные!$A226,AU$642)-Данные!$H226-AU$643+IF($F$4="Использовать поправку",BU564,0),#N/A)</f>
        <v>#N/A</v>
      </c>
      <c r="AV564" s="62" t="str">
        <f t="shared" si="866"/>
        <v/>
      </c>
      <c r="AW564" s="63" t="e">
        <f>IF(ISNUMBER(INDEX(Данные!$I$1:$IX$303,Данные!$A226,AW$642)),INDEX(Данные!$I$1:$IX$303,Данные!$A226,AW$642)-Данные!$G226-AW$643+IF($F$5="Использовать поправку",BT564,0),#N/A)</f>
        <v>#N/A</v>
      </c>
      <c r="AX564" s="64" t="e">
        <f>IF(ISNUMBER(INDEX(Данные!$I$1:$IX$303,Данные!$A226,AX$642)),INDEX(Данные!$I$1:$IX$303,Данные!$A226,AX$642)-Данные!$H226-AX$643+IF($F$5="Использовать поправку",BU564,0),#N/A)</f>
        <v>#N/A</v>
      </c>
      <c r="AY564" s="62" t="str">
        <f t="shared" si="867"/>
        <v/>
      </c>
      <c r="AZ564" s="63" t="e">
        <f>IF(ISNUMBER(INDEX(Данные!$I$1:$IX$303,Данные!$A226,AZ$642)),INDEX(Данные!$I$1:$IX$303,Данные!$A226,AZ$642)-Данные!$G226-AZ$643+IF($F$6="Использовать поправку",BT564,0),#N/A)</f>
        <v>#N/A</v>
      </c>
      <c r="BA564" s="64" t="e">
        <f>IF(ISNUMBER(INDEX(Данные!$I$1:$IX$303,Данные!$A226,BA$642)),INDEX(Данные!$I$1:$IX$303,Данные!$A226,BA$642)-Данные!$H226-BA$643+IF($F$6="Использовать поправку",BU564,0),#N/A)</f>
        <v>#N/A</v>
      </c>
      <c r="BB564" s="62" t="str">
        <f t="shared" si="868"/>
        <v/>
      </c>
      <c r="BC564" s="63" t="e">
        <f>IF(ISNUMBER(INDEX(Данные!$I$1:$IX$303,Данные!$A226,BC$642)),INDEX(Данные!$I$1:$IX$303,Данные!$A226,BC$642)-Данные!$G226-BC$643+IF($F$7="Использовать поправку",BT564,0),#N/A)</f>
        <v>#N/A</v>
      </c>
      <c r="BD564" s="64" t="e">
        <f>IF(ISNUMBER(INDEX(Данные!$I$1:$IX$303,Данные!$A226,BD$642)),INDEX(Данные!$I$1:$IX$303,Данные!$A226,BD$642)-Данные!$H226-BD$643+IF($F$7="Использовать поправку",BU564,0),#N/A)</f>
        <v>#N/A</v>
      </c>
      <c r="BE564" s="62" t="str">
        <f t="shared" si="869"/>
        <v/>
      </c>
      <c r="BF564" s="63" t="e">
        <f>IF(ISNUMBER(INDEX(Данные!$I$1:$IX$303,Данные!$A226,BF$642)),INDEX(Данные!$I$1:$IX$303,Данные!$A226,BF$642)-Данные!$G226-BF$643+IF($F$8="Использовать поправку",BT564,0),#N/A)</f>
        <v>#N/A</v>
      </c>
      <c r="BG564" s="64" t="e">
        <f>IF(ISNUMBER(INDEX(Данные!$I$1:$IX$303,Данные!$A226,BG$642)),INDEX(Данные!$I$1:$IX$303,Данные!$A226,BG$642)-Данные!$H226-BG$643+IF($F$8="Использовать поправку",BU564,0),#N/A)</f>
        <v>#N/A</v>
      </c>
      <c r="BH564" s="62" t="str">
        <f t="shared" si="870"/>
        <v/>
      </c>
      <c r="BI564" s="63" t="e">
        <f>IF(ISNUMBER(INDEX(Данные!$I$1:$IX$303,Данные!$A226,BI$642)),INDEX(Данные!$I$1:$IX$303,Данные!$A226,BI$642)-Данные!$G226-BI$643+IF($F$9="Использовать поправку",BT564,0),#N/A)</f>
        <v>#N/A</v>
      </c>
      <c r="BJ564" s="64" t="e">
        <f>IF(ISNUMBER(INDEX(Данные!$I$1:$IX$303,Данные!$A226,BJ$642)),INDEX(Данные!$I$1:$IX$303,Данные!$A226,BJ$642)-Данные!$H226-BJ$643+IF($F$9="Использовать поправку",BU564,0),#N/A)</f>
        <v>#N/A</v>
      </c>
      <c r="BK564" s="62" t="str">
        <f t="shared" si="871"/>
        <v/>
      </c>
      <c r="BL564" s="63" t="e">
        <f>IF(ISNUMBER(INDEX(Данные!$I$1:$IX$303,Данные!$A226,BL$642)),INDEX(Данные!$I$1:$IX$303,Данные!$A226,BL$642)-Данные!$G226-BL$643+IF($F$10="Использовать поправку",BT564,0),#N/A)</f>
        <v>#N/A</v>
      </c>
      <c r="BM564" s="64" t="e">
        <f>IF(ISNUMBER(INDEX(Данные!$I$1:$IX$303,Данные!$A226,BM$642)),INDEX(Данные!$I$1:$IX$303,Данные!$A226,BM$642)-Данные!$H226-BM$643+IF($F$10="Использовать поправку",BU564,0),#N/A)</f>
        <v>#N/A</v>
      </c>
      <c r="BN564" s="62" t="str">
        <f t="shared" si="872"/>
        <v/>
      </c>
      <c r="BO564" s="63" t="e">
        <f>IF(ISNUMBER(INDEX(Данные!$I$1:$IX$303,Данные!$A226,BO$642)),INDEX(Данные!$I$1:$IX$303,Данные!$A226,BO$642)-Данные!$G226-BO$643+IF($F$11="Использовать поправку",BT564,0),#N/A)</f>
        <v>#N/A</v>
      </c>
      <c r="BP564" s="64" t="e">
        <f>IF(ISNUMBER(INDEX(Данные!$I$1:$IX$303,Данные!$A226,BP$642)),INDEX(Данные!$I$1:$IX$303,Данные!$A226,BP$642)-Данные!$H226-BP$643+IF($F$11="Использовать поправку",BU564,0),#N/A)</f>
        <v>#N/A</v>
      </c>
      <c r="BQ564" s="62" t="str">
        <f t="shared" si="873"/>
        <v/>
      </c>
      <c r="BR564" s="63" t="e">
        <f>IF(ISNUMBER(INDEX(Данные!$I$1:$IX$303,Данные!$A226,BR$642)),INDEX(Данные!$I$1:$IX$303,Данные!$A226,BR$642)-Данные!$G226-BR$643+IF($F$12="Использовать поправку",BT564,0),#N/A)</f>
        <v>#N/A</v>
      </c>
      <c r="BS564" s="64" t="e">
        <f>IF(ISNUMBER(INDEX(Данные!$I$1:$IX$303,Данные!$A226,BS$642)),INDEX(Данные!$I$1:$IX$303,Данные!$A226,BS$642)-Данные!$H226-BS$643+IF($F$12="Использовать поправку",BU564,0),#N/A)</f>
        <v>#N/A</v>
      </c>
      <c r="BT564" s="100" t="e">
        <f>INDEX(Данные!$I$1:$IX$303,Данные!$A226,BT$642+8)-INDEX(Данные!$I$1:$IX$303,Данные!$A226,BT$643+8)</f>
        <v>#VALUE!</v>
      </c>
      <c r="BU564" s="101" t="e">
        <f>INDEX(Данные!$I$1:$IX$303,Данные!$A226,BU$642+9)-INDEX(Данные!$I$1:$IX$303,Данные!$A226,BU$643+9)</f>
        <v>#VALUE!</v>
      </c>
    </row>
    <row r="565" spans="7:73" s="88" customFormat="1" x14ac:dyDescent="0.25">
      <c r="G565" s="61">
        <v>112</v>
      </c>
      <c r="H565" s="62" t="str">
        <f t="shared" si="874"/>
        <v/>
      </c>
      <c r="I565" s="63" t="e">
        <f>IF(ISNUMBER(INDEX(Данные!$I$1:$IX$303,Данные!$A227,I$642)),INDEX(Данные!$I$1:$IX$303,Данные!$A227,I$642)-Данные!$E227+IF($F$3="Использовать поправку",AL565,0),#N/A)</f>
        <v>#N/A</v>
      </c>
      <c r="J565" s="64" t="e">
        <f>IF(ISNUMBER(INDEX(Данные!$I$1:$IX$303,Данные!$A227,J$642)),INDEX(Данные!$I$1:$IX$303,Данные!$A227,J$642)-Данные!$F227+IF($F$3="Использовать поправку",AM565,0),#N/A)</f>
        <v>#N/A</v>
      </c>
      <c r="K565" s="62" t="str">
        <f t="shared" si="875"/>
        <v/>
      </c>
      <c r="L565" s="63" t="e">
        <f>IF(ISNUMBER(INDEX(Данные!$I$1:$IX$303,Данные!$A227,L$642)),INDEX(Данные!$I$1:$IX$303,Данные!$A227,L$642)-Данные!$E227+IF($F$4="Использовать поправку",AL565,0),#N/A)</f>
        <v>#N/A</v>
      </c>
      <c r="M565" s="64" t="e">
        <f>IF(ISNUMBER(INDEX(Данные!$I$1:$IX$303,Данные!$A227,M$642)),INDEX(Данные!$I$1:$IX$303,Данные!$A227,M$642)-Данные!$F227+IF($F$4="Использовать поправку",AM565,0),#N/A)</f>
        <v>#N/A</v>
      </c>
      <c r="N565" s="62" t="str">
        <f t="shared" si="876"/>
        <v/>
      </c>
      <c r="O565" s="63" t="e">
        <f>IF(ISNUMBER(INDEX(Данные!$I$1:$IX$303,Данные!$A227,O$642)),INDEX(Данные!$I$1:$IX$303,Данные!$A227,O$642)-Данные!$E227+IF($F$5="Использовать поправку",AL565,0),#N/A)</f>
        <v>#N/A</v>
      </c>
      <c r="P565" s="64" t="e">
        <f>IF(ISNUMBER(INDEX(Данные!$I$1:$IX$303,Данные!$A227,P$642)),INDEX(Данные!$I$1:$IX$303,Данные!$A227,P$642)-Данные!$F227+IF($F$5="Использовать поправку",AM565,0),#N/A)</f>
        <v>#N/A</v>
      </c>
      <c r="Q565" s="62" t="str">
        <f t="shared" si="877"/>
        <v/>
      </c>
      <c r="R565" s="63" t="e">
        <f>IF(ISNUMBER(INDEX(Данные!$I$1:$IX$303,Данные!$A227,R$642)),INDEX(Данные!$I$1:$IX$303,Данные!$A227,R$642)-Данные!$E227+IF($F$6="Использовать поправку",AL565,0),#N/A)</f>
        <v>#N/A</v>
      </c>
      <c r="S565" s="64" t="e">
        <f>IF(ISNUMBER(INDEX(Данные!$I$1:$IX$303,Данные!$A227,S$642)),INDEX(Данные!$I$1:$IX$303,Данные!$A227,S$642)-Данные!$F227+IF($F$6="Использовать поправку",AM565,0),#N/A)</f>
        <v>#N/A</v>
      </c>
      <c r="T565" s="62" t="str">
        <f t="shared" si="878"/>
        <v/>
      </c>
      <c r="U565" s="63" t="e">
        <f>IF(ISNUMBER(INDEX(Данные!$I$1:$IX$303,Данные!$A227,U$642)),INDEX(Данные!$I$1:$IX$303,Данные!$A227,U$642)-Данные!$E227+IF($F$7="Использовать поправку",AL565,0),#N/A)</f>
        <v>#N/A</v>
      </c>
      <c r="V565" s="64" t="e">
        <f>IF(ISNUMBER(INDEX(Данные!$I$1:$IX$303,Данные!$A227,V$642)),INDEX(Данные!$I$1:$IX$303,Данные!$A227,V$642)-Данные!$F227+IF($F$7="Использовать поправку",AM565,0),#N/A)</f>
        <v>#N/A</v>
      </c>
      <c r="W565" s="62" t="str">
        <f t="shared" si="879"/>
        <v/>
      </c>
      <c r="X565" s="63" t="e">
        <f>IF(ISNUMBER(INDEX(Данные!$I$1:$IX$303,Данные!$A227,X$642)),INDEX(Данные!$I$1:$IX$303,Данные!$A227,X$642)-Данные!$E227+IF($F$8="Использовать поправку",AL565,0),#N/A)</f>
        <v>#N/A</v>
      </c>
      <c r="Y565" s="64" t="e">
        <f>IF(ISNUMBER(INDEX(Данные!$I$1:$IX$303,Данные!$A227,Y$642)),INDEX(Данные!$I$1:$IX$303,Данные!$A227,Y$642)-Данные!$F227+IF($F$8="Использовать поправку",AM565,0),#N/A)</f>
        <v>#N/A</v>
      </c>
      <c r="Z565" s="62" t="str">
        <f t="shared" si="880"/>
        <v/>
      </c>
      <c r="AA565" s="63" t="e">
        <f>IF(ISNUMBER(INDEX(Данные!$I$1:$IX$303,Данные!$A227,AA$642)),INDEX(Данные!$I$1:$IX$303,Данные!$A227,AA$642)-Данные!$E227+IF($F$9="Использовать поправку",AL565,0),#N/A)</f>
        <v>#N/A</v>
      </c>
      <c r="AB565" s="64" t="e">
        <f>IF(ISNUMBER(INDEX(Данные!$I$1:$IX$303,Данные!$A227,AB$642)),INDEX(Данные!$I$1:$IX$303,Данные!$A227,AB$642)-Данные!$F227+IF($F$9="Использовать поправку",AM565,0),#N/A)</f>
        <v>#N/A</v>
      </c>
      <c r="AC565" s="62" t="str">
        <f t="shared" si="881"/>
        <v/>
      </c>
      <c r="AD565" s="63" t="e">
        <f>IF(ISNUMBER(INDEX(Данные!$I$1:$IX$303,Данные!$A227,AD$642)),INDEX(Данные!$I$1:$IX$303,Данные!$A227,AD$642)-Данные!$E227+IF($F$10="Использовать поправку",AL565,0),#N/A)</f>
        <v>#N/A</v>
      </c>
      <c r="AE565" s="64" t="e">
        <f>IF(ISNUMBER(INDEX(Данные!$I$1:$IX$303,Данные!$A227,AE$642)),INDEX(Данные!$I$1:$IX$303,Данные!$A227,AE$642)-Данные!$F227+IF($F$10="Использовать поправку",AM565,0),#N/A)</f>
        <v>#N/A</v>
      </c>
      <c r="AF565" s="62" t="str">
        <f t="shared" si="882"/>
        <v/>
      </c>
      <c r="AG565" s="63" t="e">
        <f>IF(ISNUMBER(INDEX(Данные!$I$1:$IX$303,Данные!$A227,AG$642)),INDEX(Данные!$I$1:$IX$303,Данные!$A227,AG$642)-Данные!$E227+IF($F$11="Использовать поправку",AL565,0),#N/A)</f>
        <v>#N/A</v>
      </c>
      <c r="AH565" s="64" t="e">
        <f>IF(ISNUMBER(INDEX(Данные!$I$1:$IX$303,Данные!$A227,AH$642)),INDEX(Данные!$I$1:$IX$303,Данные!$A227,AH$642)-Данные!$F227+IF($F$11="Использовать поправку",AM565,0),#N/A)</f>
        <v>#N/A</v>
      </c>
      <c r="AI565" s="62" t="str">
        <f t="shared" si="883"/>
        <v/>
      </c>
      <c r="AJ565" s="63" t="e">
        <f>IF(ISNUMBER(INDEX(Данные!$I$1:$IX$303,Данные!$A227,AJ$642)),INDEX(Данные!$I$1:$IX$303,Данные!$A227,AJ$642)-Данные!$E227+IF($F$12="Использовать поправку",AL565,0),#N/A)</f>
        <v>#N/A</v>
      </c>
      <c r="AK565" s="96" t="e">
        <f>IF(ISNUMBER(INDEX(Данные!$I$1:$IX$303,Данные!$A227,AK$642)),INDEX(Данные!$I$1:$IX$303,Данные!$A227,AK$642)-Данные!$F227+IF($F$12="Использовать поправку",AM565,0),#N/A)</f>
        <v>#N/A</v>
      </c>
      <c r="AL565" s="100" t="e">
        <f>INDEX(Данные!$I$1:$IX$303,Данные!$A227,AL$642+4)-INDEX(Данные!$I$1:$IX$303,Данные!$A227,AL$643+4)</f>
        <v>#VALUE!</v>
      </c>
      <c r="AM565" s="101" t="e">
        <f>INDEX(Данные!$I$1:$IX$303,Данные!$A227,AM$642+5)-INDEX(Данные!$I$1:$IX$303,Данные!$A227,AM$643+5)</f>
        <v>#VALUE!</v>
      </c>
      <c r="AO565" s="61">
        <v>112</v>
      </c>
      <c r="AP565" s="62" t="str">
        <f t="shared" si="864"/>
        <v/>
      </c>
      <c r="AQ565" s="63" t="e">
        <f>IF(ISNUMBER(INDEX(Данные!$I$1:$IX$303,Данные!$A227,AQ$642)),INDEX(Данные!$I$1:$IX$303,Данные!$A227,AQ$642)-Данные!$G227-AQ$643+IF($F$3="Использовать поправку",BT565,0),#N/A)</f>
        <v>#N/A</v>
      </c>
      <c r="AR565" s="64" t="e">
        <f>IF(ISNUMBER(INDEX(Данные!$I$1:$IX$303,Данные!$A227,AR$642)),INDEX(Данные!$I$1:$IX$303,Данные!$A227,AR$642)-Данные!$H227-AR$643+IF($F$3="Использовать поправку",BU565,0),#N/A)</f>
        <v>#N/A</v>
      </c>
      <c r="AS565" s="62" t="str">
        <f t="shared" si="865"/>
        <v/>
      </c>
      <c r="AT565" s="63" t="e">
        <f>IF(ISNUMBER(INDEX(Данные!$I$1:$IX$303,Данные!$A227,AT$642)),INDEX(Данные!$I$1:$IX$303,Данные!$A227,AT$642)-Данные!$G227-AT$643+IF($F$4="Использовать поправку",BT565,0),#N/A)</f>
        <v>#N/A</v>
      </c>
      <c r="AU565" s="64" t="e">
        <f>IF(ISNUMBER(INDEX(Данные!$I$1:$IX$303,Данные!$A227,AU$642)),INDEX(Данные!$I$1:$IX$303,Данные!$A227,AU$642)-Данные!$H227-AU$643+IF($F$4="Использовать поправку",BU565,0),#N/A)</f>
        <v>#N/A</v>
      </c>
      <c r="AV565" s="62" t="str">
        <f t="shared" si="866"/>
        <v/>
      </c>
      <c r="AW565" s="63" t="e">
        <f>IF(ISNUMBER(INDEX(Данные!$I$1:$IX$303,Данные!$A227,AW$642)),INDEX(Данные!$I$1:$IX$303,Данные!$A227,AW$642)-Данные!$G227-AW$643+IF($F$5="Использовать поправку",BT565,0),#N/A)</f>
        <v>#N/A</v>
      </c>
      <c r="AX565" s="64" t="e">
        <f>IF(ISNUMBER(INDEX(Данные!$I$1:$IX$303,Данные!$A227,AX$642)),INDEX(Данные!$I$1:$IX$303,Данные!$A227,AX$642)-Данные!$H227-AX$643+IF($F$5="Использовать поправку",BU565,0),#N/A)</f>
        <v>#N/A</v>
      </c>
      <c r="AY565" s="62" t="str">
        <f t="shared" si="867"/>
        <v/>
      </c>
      <c r="AZ565" s="63" t="e">
        <f>IF(ISNUMBER(INDEX(Данные!$I$1:$IX$303,Данные!$A227,AZ$642)),INDEX(Данные!$I$1:$IX$303,Данные!$A227,AZ$642)-Данные!$G227-AZ$643+IF($F$6="Использовать поправку",BT565,0),#N/A)</f>
        <v>#N/A</v>
      </c>
      <c r="BA565" s="64" t="e">
        <f>IF(ISNUMBER(INDEX(Данные!$I$1:$IX$303,Данные!$A227,BA$642)),INDEX(Данные!$I$1:$IX$303,Данные!$A227,BA$642)-Данные!$H227-BA$643+IF($F$6="Использовать поправку",BU565,0),#N/A)</f>
        <v>#N/A</v>
      </c>
      <c r="BB565" s="62" t="str">
        <f t="shared" si="868"/>
        <v/>
      </c>
      <c r="BC565" s="63" t="e">
        <f>IF(ISNUMBER(INDEX(Данные!$I$1:$IX$303,Данные!$A227,BC$642)),INDEX(Данные!$I$1:$IX$303,Данные!$A227,BC$642)-Данные!$G227-BC$643+IF($F$7="Использовать поправку",BT565,0),#N/A)</f>
        <v>#N/A</v>
      </c>
      <c r="BD565" s="64" t="e">
        <f>IF(ISNUMBER(INDEX(Данные!$I$1:$IX$303,Данные!$A227,BD$642)),INDEX(Данные!$I$1:$IX$303,Данные!$A227,BD$642)-Данные!$H227-BD$643+IF($F$7="Использовать поправку",BU565,0),#N/A)</f>
        <v>#N/A</v>
      </c>
      <c r="BE565" s="62" t="str">
        <f t="shared" si="869"/>
        <v/>
      </c>
      <c r="BF565" s="63" t="e">
        <f>IF(ISNUMBER(INDEX(Данные!$I$1:$IX$303,Данные!$A227,BF$642)),INDEX(Данные!$I$1:$IX$303,Данные!$A227,BF$642)-Данные!$G227-BF$643+IF($F$8="Использовать поправку",BT565,0),#N/A)</f>
        <v>#N/A</v>
      </c>
      <c r="BG565" s="64" t="e">
        <f>IF(ISNUMBER(INDEX(Данные!$I$1:$IX$303,Данные!$A227,BG$642)),INDEX(Данные!$I$1:$IX$303,Данные!$A227,BG$642)-Данные!$H227-BG$643+IF($F$8="Использовать поправку",BU565,0),#N/A)</f>
        <v>#N/A</v>
      </c>
      <c r="BH565" s="62" t="str">
        <f t="shared" si="870"/>
        <v/>
      </c>
      <c r="BI565" s="63" t="e">
        <f>IF(ISNUMBER(INDEX(Данные!$I$1:$IX$303,Данные!$A227,BI$642)),INDEX(Данные!$I$1:$IX$303,Данные!$A227,BI$642)-Данные!$G227-BI$643+IF($F$9="Использовать поправку",BT565,0),#N/A)</f>
        <v>#N/A</v>
      </c>
      <c r="BJ565" s="64" t="e">
        <f>IF(ISNUMBER(INDEX(Данные!$I$1:$IX$303,Данные!$A227,BJ$642)),INDEX(Данные!$I$1:$IX$303,Данные!$A227,BJ$642)-Данные!$H227-BJ$643+IF($F$9="Использовать поправку",BU565,0),#N/A)</f>
        <v>#N/A</v>
      </c>
      <c r="BK565" s="62" t="str">
        <f t="shared" si="871"/>
        <v/>
      </c>
      <c r="BL565" s="63" t="e">
        <f>IF(ISNUMBER(INDEX(Данные!$I$1:$IX$303,Данные!$A227,BL$642)),INDEX(Данные!$I$1:$IX$303,Данные!$A227,BL$642)-Данные!$G227-BL$643+IF($F$10="Использовать поправку",BT565,0),#N/A)</f>
        <v>#N/A</v>
      </c>
      <c r="BM565" s="64" t="e">
        <f>IF(ISNUMBER(INDEX(Данные!$I$1:$IX$303,Данные!$A227,BM$642)),INDEX(Данные!$I$1:$IX$303,Данные!$A227,BM$642)-Данные!$H227-BM$643+IF($F$10="Использовать поправку",BU565,0),#N/A)</f>
        <v>#N/A</v>
      </c>
      <c r="BN565" s="62" t="str">
        <f t="shared" si="872"/>
        <v/>
      </c>
      <c r="BO565" s="63" t="e">
        <f>IF(ISNUMBER(INDEX(Данные!$I$1:$IX$303,Данные!$A227,BO$642)),INDEX(Данные!$I$1:$IX$303,Данные!$A227,BO$642)-Данные!$G227-BO$643+IF($F$11="Использовать поправку",BT565,0),#N/A)</f>
        <v>#N/A</v>
      </c>
      <c r="BP565" s="64" t="e">
        <f>IF(ISNUMBER(INDEX(Данные!$I$1:$IX$303,Данные!$A227,BP$642)),INDEX(Данные!$I$1:$IX$303,Данные!$A227,BP$642)-Данные!$H227-BP$643+IF($F$11="Использовать поправку",BU565,0),#N/A)</f>
        <v>#N/A</v>
      </c>
      <c r="BQ565" s="62" t="str">
        <f t="shared" si="873"/>
        <v/>
      </c>
      <c r="BR565" s="63" t="e">
        <f>IF(ISNUMBER(INDEX(Данные!$I$1:$IX$303,Данные!$A227,BR$642)),INDEX(Данные!$I$1:$IX$303,Данные!$A227,BR$642)-Данные!$G227-BR$643+IF($F$12="Использовать поправку",BT565,0),#N/A)</f>
        <v>#N/A</v>
      </c>
      <c r="BS565" s="64" t="e">
        <f>IF(ISNUMBER(INDEX(Данные!$I$1:$IX$303,Данные!$A227,BS$642)),INDEX(Данные!$I$1:$IX$303,Данные!$A227,BS$642)-Данные!$H227-BS$643+IF($F$12="Использовать поправку",BU565,0),#N/A)</f>
        <v>#N/A</v>
      </c>
      <c r="BT565" s="100" t="e">
        <f>INDEX(Данные!$I$1:$IX$303,Данные!$A227,BT$642+8)-INDEX(Данные!$I$1:$IX$303,Данные!$A227,BT$643+8)</f>
        <v>#VALUE!</v>
      </c>
      <c r="BU565" s="101" t="e">
        <f>INDEX(Данные!$I$1:$IX$303,Данные!$A227,BU$642+9)-INDEX(Данные!$I$1:$IX$303,Данные!$A227,BU$643+9)</f>
        <v>#VALUE!</v>
      </c>
    </row>
    <row r="566" spans="7:73" s="88" customFormat="1" x14ac:dyDescent="0.25">
      <c r="G566" s="61">
        <v>112.5</v>
      </c>
      <c r="H566" s="62" t="str">
        <f t="shared" si="874"/>
        <v/>
      </c>
      <c r="I566" s="63" t="e">
        <f>IF(ISNUMBER(INDEX(Данные!$I$1:$IX$303,Данные!$A228,I$642)),INDEX(Данные!$I$1:$IX$303,Данные!$A228,I$642)-Данные!$E228+IF($F$3="Использовать поправку",AL566,0),#N/A)</f>
        <v>#N/A</v>
      </c>
      <c r="J566" s="64" t="e">
        <f>IF(ISNUMBER(INDEX(Данные!$I$1:$IX$303,Данные!$A228,J$642)),INDEX(Данные!$I$1:$IX$303,Данные!$A228,J$642)-Данные!$F228+IF($F$3="Использовать поправку",AM566,0),#N/A)</f>
        <v>#N/A</v>
      </c>
      <c r="K566" s="62" t="str">
        <f t="shared" si="875"/>
        <v/>
      </c>
      <c r="L566" s="63" t="e">
        <f>IF(ISNUMBER(INDEX(Данные!$I$1:$IX$303,Данные!$A228,L$642)),INDEX(Данные!$I$1:$IX$303,Данные!$A228,L$642)-Данные!$E228+IF($F$4="Использовать поправку",AL566,0),#N/A)</f>
        <v>#N/A</v>
      </c>
      <c r="M566" s="64" t="e">
        <f>IF(ISNUMBER(INDEX(Данные!$I$1:$IX$303,Данные!$A228,M$642)),INDEX(Данные!$I$1:$IX$303,Данные!$A228,M$642)-Данные!$F228+IF($F$4="Использовать поправку",AM566,0),#N/A)</f>
        <v>#N/A</v>
      </c>
      <c r="N566" s="62" t="str">
        <f t="shared" si="876"/>
        <v/>
      </c>
      <c r="O566" s="63" t="e">
        <f>IF(ISNUMBER(INDEX(Данные!$I$1:$IX$303,Данные!$A228,O$642)),INDEX(Данные!$I$1:$IX$303,Данные!$A228,O$642)-Данные!$E228+IF($F$5="Использовать поправку",AL566,0),#N/A)</f>
        <v>#N/A</v>
      </c>
      <c r="P566" s="64" t="e">
        <f>IF(ISNUMBER(INDEX(Данные!$I$1:$IX$303,Данные!$A228,P$642)),INDEX(Данные!$I$1:$IX$303,Данные!$A228,P$642)-Данные!$F228+IF($F$5="Использовать поправку",AM566,0),#N/A)</f>
        <v>#N/A</v>
      </c>
      <c r="Q566" s="62" t="str">
        <f t="shared" si="877"/>
        <v/>
      </c>
      <c r="R566" s="63" t="e">
        <f>IF(ISNUMBER(INDEX(Данные!$I$1:$IX$303,Данные!$A228,R$642)),INDEX(Данные!$I$1:$IX$303,Данные!$A228,R$642)-Данные!$E228+IF($F$6="Использовать поправку",AL566,0),#N/A)</f>
        <v>#N/A</v>
      </c>
      <c r="S566" s="64" t="e">
        <f>IF(ISNUMBER(INDEX(Данные!$I$1:$IX$303,Данные!$A228,S$642)),INDEX(Данные!$I$1:$IX$303,Данные!$A228,S$642)-Данные!$F228+IF($F$6="Использовать поправку",AM566,0),#N/A)</f>
        <v>#N/A</v>
      </c>
      <c r="T566" s="62" t="str">
        <f t="shared" si="878"/>
        <v/>
      </c>
      <c r="U566" s="63" t="e">
        <f>IF(ISNUMBER(INDEX(Данные!$I$1:$IX$303,Данные!$A228,U$642)),INDEX(Данные!$I$1:$IX$303,Данные!$A228,U$642)-Данные!$E228+IF($F$7="Использовать поправку",AL566,0),#N/A)</f>
        <v>#N/A</v>
      </c>
      <c r="V566" s="64" t="e">
        <f>IF(ISNUMBER(INDEX(Данные!$I$1:$IX$303,Данные!$A228,V$642)),INDEX(Данные!$I$1:$IX$303,Данные!$A228,V$642)-Данные!$F228+IF($F$7="Использовать поправку",AM566,0),#N/A)</f>
        <v>#N/A</v>
      </c>
      <c r="W566" s="62" t="str">
        <f t="shared" si="879"/>
        <v/>
      </c>
      <c r="X566" s="63" t="e">
        <f>IF(ISNUMBER(INDEX(Данные!$I$1:$IX$303,Данные!$A228,X$642)),INDEX(Данные!$I$1:$IX$303,Данные!$A228,X$642)-Данные!$E228+IF($F$8="Использовать поправку",AL566,0),#N/A)</f>
        <v>#N/A</v>
      </c>
      <c r="Y566" s="64" t="e">
        <f>IF(ISNUMBER(INDEX(Данные!$I$1:$IX$303,Данные!$A228,Y$642)),INDEX(Данные!$I$1:$IX$303,Данные!$A228,Y$642)-Данные!$F228+IF($F$8="Использовать поправку",AM566,0),#N/A)</f>
        <v>#N/A</v>
      </c>
      <c r="Z566" s="62" t="str">
        <f t="shared" si="880"/>
        <v/>
      </c>
      <c r="AA566" s="63" t="e">
        <f>IF(ISNUMBER(INDEX(Данные!$I$1:$IX$303,Данные!$A228,AA$642)),INDEX(Данные!$I$1:$IX$303,Данные!$A228,AA$642)-Данные!$E228+IF($F$9="Использовать поправку",AL566,0),#N/A)</f>
        <v>#N/A</v>
      </c>
      <c r="AB566" s="64" t="e">
        <f>IF(ISNUMBER(INDEX(Данные!$I$1:$IX$303,Данные!$A228,AB$642)),INDEX(Данные!$I$1:$IX$303,Данные!$A228,AB$642)-Данные!$F228+IF($F$9="Использовать поправку",AM566,0),#N/A)</f>
        <v>#N/A</v>
      </c>
      <c r="AC566" s="62" t="str">
        <f t="shared" si="881"/>
        <v/>
      </c>
      <c r="AD566" s="63" t="e">
        <f>IF(ISNUMBER(INDEX(Данные!$I$1:$IX$303,Данные!$A228,AD$642)),INDEX(Данные!$I$1:$IX$303,Данные!$A228,AD$642)-Данные!$E228+IF($F$10="Использовать поправку",AL566,0),#N/A)</f>
        <v>#N/A</v>
      </c>
      <c r="AE566" s="64" t="e">
        <f>IF(ISNUMBER(INDEX(Данные!$I$1:$IX$303,Данные!$A228,AE$642)),INDEX(Данные!$I$1:$IX$303,Данные!$A228,AE$642)-Данные!$F228+IF($F$10="Использовать поправку",AM566,0),#N/A)</f>
        <v>#N/A</v>
      </c>
      <c r="AF566" s="62" t="str">
        <f t="shared" si="882"/>
        <v/>
      </c>
      <c r="AG566" s="63" t="e">
        <f>IF(ISNUMBER(INDEX(Данные!$I$1:$IX$303,Данные!$A228,AG$642)),INDEX(Данные!$I$1:$IX$303,Данные!$A228,AG$642)-Данные!$E228+IF($F$11="Использовать поправку",AL566,0),#N/A)</f>
        <v>#N/A</v>
      </c>
      <c r="AH566" s="64" t="e">
        <f>IF(ISNUMBER(INDEX(Данные!$I$1:$IX$303,Данные!$A228,AH$642)),INDEX(Данные!$I$1:$IX$303,Данные!$A228,AH$642)-Данные!$F228+IF($F$11="Использовать поправку",AM566,0),#N/A)</f>
        <v>#N/A</v>
      </c>
      <c r="AI566" s="62" t="str">
        <f t="shared" si="883"/>
        <v/>
      </c>
      <c r="AJ566" s="63" t="e">
        <f>IF(ISNUMBER(INDEX(Данные!$I$1:$IX$303,Данные!$A228,AJ$642)),INDEX(Данные!$I$1:$IX$303,Данные!$A228,AJ$642)-Данные!$E228+IF($F$12="Использовать поправку",AL566,0),#N/A)</f>
        <v>#N/A</v>
      </c>
      <c r="AK566" s="96" t="e">
        <f>IF(ISNUMBER(INDEX(Данные!$I$1:$IX$303,Данные!$A228,AK$642)),INDEX(Данные!$I$1:$IX$303,Данные!$A228,AK$642)-Данные!$F228+IF($F$12="Использовать поправку",AM566,0),#N/A)</f>
        <v>#N/A</v>
      </c>
      <c r="AL566" s="100" t="e">
        <f>INDEX(Данные!$I$1:$IX$303,Данные!$A228,AL$642+4)-INDEX(Данные!$I$1:$IX$303,Данные!$A228,AL$643+4)</f>
        <v>#VALUE!</v>
      </c>
      <c r="AM566" s="101" t="e">
        <f>INDEX(Данные!$I$1:$IX$303,Данные!$A228,AM$642+5)-INDEX(Данные!$I$1:$IX$303,Данные!$A228,AM$643+5)</f>
        <v>#VALUE!</v>
      </c>
      <c r="AO566" s="61">
        <v>112.5</v>
      </c>
      <c r="AP566" s="62" t="str">
        <f t="shared" si="864"/>
        <v/>
      </c>
      <c r="AQ566" s="63" t="e">
        <f>IF(ISNUMBER(INDEX(Данные!$I$1:$IX$303,Данные!$A228,AQ$642)),INDEX(Данные!$I$1:$IX$303,Данные!$A228,AQ$642)-Данные!$G228-AQ$643+IF($F$3="Использовать поправку",BT566,0),#N/A)</f>
        <v>#N/A</v>
      </c>
      <c r="AR566" s="64" t="e">
        <f>IF(ISNUMBER(INDEX(Данные!$I$1:$IX$303,Данные!$A228,AR$642)),INDEX(Данные!$I$1:$IX$303,Данные!$A228,AR$642)-Данные!$H228-AR$643+IF($F$3="Использовать поправку",BU566,0),#N/A)</f>
        <v>#N/A</v>
      </c>
      <c r="AS566" s="62" t="str">
        <f t="shared" si="865"/>
        <v/>
      </c>
      <c r="AT566" s="63" t="e">
        <f>IF(ISNUMBER(INDEX(Данные!$I$1:$IX$303,Данные!$A228,AT$642)),INDEX(Данные!$I$1:$IX$303,Данные!$A228,AT$642)-Данные!$G228-AT$643+IF($F$4="Использовать поправку",BT566,0),#N/A)</f>
        <v>#N/A</v>
      </c>
      <c r="AU566" s="64" t="e">
        <f>IF(ISNUMBER(INDEX(Данные!$I$1:$IX$303,Данные!$A228,AU$642)),INDEX(Данные!$I$1:$IX$303,Данные!$A228,AU$642)-Данные!$H228-AU$643+IF($F$4="Использовать поправку",BU566,0),#N/A)</f>
        <v>#N/A</v>
      </c>
      <c r="AV566" s="62" t="str">
        <f t="shared" si="866"/>
        <v/>
      </c>
      <c r="AW566" s="63" t="e">
        <f>IF(ISNUMBER(INDEX(Данные!$I$1:$IX$303,Данные!$A228,AW$642)),INDEX(Данные!$I$1:$IX$303,Данные!$A228,AW$642)-Данные!$G228-AW$643+IF($F$5="Использовать поправку",BT566,0),#N/A)</f>
        <v>#N/A</v>
      </c>
      <c r="AX566" s="64" t="e">
        <f>IF(ISNUMBER(INDEX(Данные!$I$1:$IX$303,Данные!$A228,AX$642)),INDEX(Данные!$I$1:$IX$303,Данные!$A228,AX$642)-Данные!$H228-AX$643+IF($F$5="Использовать поправку",BU566,0),#N/A)</f>
        <v>#N/A</v>
      </c>
      <c r="AY566" s="62" t="str">
        <f t="shared" si="867"/>
        <v/>
      </c>
      <c r="AZ566" s="63" t="e">
        <f>IF(ISNUMBER(INDEX(Данные!$I$1:$IX$303,Данные!$A228,AZ$642)),INDEX(Данные!$I$1:$IX$303,Данные!$A228,AZ$642)-Данные!$G228-AZ$643+IF($F$6="Использовать поправку",BT566,0),#N/A)</f>
        <v>#N/A</v>
      </c>
      <c r="BA566" s="64" t="e">
        <f>IF(ISNUMBER(INDEX(Данные!$I$1:$IX$303,Данные!$A228,BA$642)),INDEX(Данные!$I$1:$IX$303,Данные!$A228,BA$642)-Данные!$H228-BA$643+IF($F$6="Использовать поправку",BU566,0),#N/A)</f>
        <v>#N/A</v>
      </c>
      <c r="BB566" s="62" t="str">
        <f t="shared" si="868"/>
        <v/>
      </c>
      <c r="BC566" s="63" t="e">
        <f>IF(ISNUMBER(INDEX(Данные!$I$1:$IX$303,Данные!$A228,BC$642)),INDEX(Данные!$I$1:$IX$303,Данные!$A228,BC$642)-Данные!$G228-BC$643+IF($F$7="Использовать поправку",BT566,0),#N/A)</f>
        <v>#N/A</v>
      </c>
      <c r="BD566" s="64" t="e">
        <f>IF(ISNUMBER(INDEX(Данные!$I$1:$IX$303,Данные!$A228,BD$642)),INDEX(Данные!$I$1:$IX$303,Данные!$A228,BD$642)-Данные!$H228-BD$643+IF($F$7="Использовать поправку",BU566,0),#N/A)</f>
        <v>#N/A</v>
      </c>
      <c r="BE566" s="62" t="str">
        <f t="shared" si="869"/>
        <v/>
      </c>
      <c r="BF566" s="63" t="e">
        <f>IF(ISNUMBER(INDEX(Данные!$I$1:$IX$303,Данные!$A228,BF$642)),INDEX(Данные!$I$1:$IX$303,Данные!$A228,BF$642)-Данные!$G228-BF$643+IF($F$8="Использовать поправку",BT566,0),#N/A)</f>
        <v>#N/A</v>
      </c>
      <c r="BG566" s="64" t="e">
        <f>IF(ISNUMBER(INDEX(Данные!$I$1:$IX$303,Данные!$A228,BG$642)),INDEX(Данные!$I$1:$IX$303,Данные!$A228,BG$642)-Данные!$H228-BG$643+IF($F$8="Использовать поправку",BU566,0),#N/A)</f>
        <v>#N/A</v>
      </c>
      <c r="BH566" s="62" t="str">
        <f t="shared" si="870"/>
        <v/>
      </c>
      <c r="BI566" s="63" t="e">
        <f>IF(ISNUMBER(INDEX(Данные!$I$1:$IX$303,Данные!$A228,BI$642)),INDEX(Данные!$I$1:$IX$303,Данные!$A228,BI$642)-Данные!$G228-BI$643+IF($F$9="Использовать поправку",BT566,0),#N/A)</f>
        <v>#N/A</v>
      </c>
      <c r="BJ566" s="64" t="e">
        <f>IF(ISNUMBER(INDEX(Данные!$I$1:$IX$303,Данные!$A228,BJ$642)),INDEX(Данные!$I$1:$IX$303,Данные!$A228,BJ$642)-Данные!$H228-BJ$643+IF($F$9="Использовать поправку",BU566,0),#N/A)</f>
        <v>#N/A</v>
      </c>
      <c r="BK566" s="62" t="str">
        <f t="shared" si="871"/>
        <v/>
      </c>
      <c r="BL566" s="63" t="e">
        <f>IF(ISNUMBER(INDEX(Данные!$I$1:$IX$303,Данные!$A228,BL$642)),INDEX(Данные!$I$1:$IX$303,Данные!$A228,BL$642)-Данные!$G228-BL$643+IF($F$10="Использовать поправку",BT566,0),#N/A)</f>
        <v>#N/A</v>
      </c>
      <c r="BM566" s="64" t="e">
        <f>IF(ISNUMBER(INDEX(Данные!$I$1:$IX$303,Данные!$A228,BM$642)),INDEX(Данные!$I$1:$IX$303,Данные!$A228,BM$642)-Данные!$H228-BM$643+IF($F$10="Использовать поправку",BU566,0),#N/A)</f>
        <v>#N/A</v>
      </c>
      <c r="BN566" s="62" t="str">
        <f t="shared" si="872"/>
        <v/>
      </c>
      <c r="BO566" s="63" t="e">
        <f>IF(ISNUMBER(INDEX(Данные!$I$1:$IX$303,Данные!$A228,BO$642)),INDEX(Данные!$I$1:$IX$303,Данные!$A228,BO$642)-Данные!$G228-BO$643+IF($F$11="Использовать поправку",BT566,0),#N/A)</f>
        <v>#N/A</v>
      </c>
      <c r="BP566" s="64" t="e">
        <f>IF(ISNUMBER(INDEX(Данные!$I$1:$IX$303,Данные!$A228,BP$642)),INDEX(Данные!$I$1:$IX$303,Данные!$A228,BP$642)-Данные!$H228-BP$643+IF($F$11="Использовать поправку",BU566,0),#N/A)</f>
        <v>#N/A</v>
      </c>
      <c r="BQ566" s="62" t="str">
        <f t="shared" si="873"/>
        <v/>
      </c>
      <c r="BR566" s="63" t="e">
        <f>IF(ISNUMBER(INDEX(Данные!$I$1:$IX$303,Данные!$A228,BR$642)),INDEX(Данные!$I$1:$IX$303,Данные!$A228,BR$642)-Данные!$G228-BR$643+IF($F$12="Использовать поправку",BT566,0),#N/A)</f>
        <v>#N/A</v>
      </c>
      <c r="BS566" s="64" t="e">
        <f>IF(ISNUMBER(INDEX(Данные!$I$1:$IX$303,Данные!$A228,BS$642)),INDEX(Данные!$I$1:$IX$303,Данные!$A228,BS$642)-Данные!$H228-BS$643+IF($F$12="Использовать поправку",BU566,0),#N/A)</f>
        <v>#N/A</v>
      </c>
      <c r="BT566" s="100" t="e">
        <f>INDEX(Данные!$I$1:$IX$303,Данные!$A228,BT$642+8)-INDEX(Данные!$I$1:$IX$303,Данные!$A228,BT$643+8)</f>
        <v>#VALUE!</v>
      </c>
      <c r="BU566" s="101" t="e">
        <f>INDEX(Данные!$I$1:$IX$303,Данные!$A228,BU$642+9)-INDEX(Данные!$I$1:$IX$303,Данные!$A228,BU$643+9)</f>
        <v>#VALUE!</v>
      </c>
    </row>
    <row r="567" spans="7:73" s="88" customFormat="1" x14ac:dyDescent="0.25">
      <c r="G567" s="61">
        <v>113</v>
      </c>
      <c r="H567" s="62" t="str">
        <f t="shared" si="874"/>
        <v/>
      </c>
      <c r="I567" s="63" t="e">
        <f>IF(ISNUMBER(INDEX(Данные!$I$1:$IX$303,Данные!$A229,I$642)),INDEX(Данные!$I$1:$IX$303,Данные!$A229,I$642)-Данные!$E229+IF($F$3="Использовать поправку",AL567,0),#N/A)</f>
        <v>#N/A</v>
      </c>
      <c r="J567" s="64" t="e">
        <f>IF(ISNUMBER(INDEX(Данные!$I$1:$IX$303,Данные!$A229,J$642)),INDEX(Данные!$I$1:$IX$303,Данные!$A229,J$642)-Данные!$F229+IF($F$3="Использовать поправку",AM567,0),#N/A)</f>
        <v>#N/A</v>
      </c>
      <c r="K567" s="62" t="str">
        <f t="shared" si="875"/>
        <v/>
      </c>
      <c r="L567" s="63" t="e">
        <f>IF(ISNUMBER(INDEX(Данные!$I$1:$IX$303,Данные!$A229,L$642)),INDEX(Данные!$I$1:$IX$303,Данные!$A229,L$642)-Данные!$E229+IF($F$4="Использовать поправку",AL567,0),#N/A)</f>
        <v>#N/A</v>
      </c>
      <c r="M567" s="64" t="e">
        <f>IF(ISNUMBER(INDEX(Данные!$I$1:$IX$303,Данные!$A229,M$642)),INDEX(Данные!$I$1:$IX$303,Данные!$A229,M$642)-Данные!$F229+IF($F$4="Использовать поправку",AM567,0),#N/A)</f>
        <v>#N/A</v>
      </c>
      <c r="N567" s="62" t="str">
        <f t="shared" si="876"/>
        <v/>
      </c>
      <c r="O567" s="63" t="e">
        <f>IF(ISNUMBER(INDEX(Данные!$I$1:$IX$303,Данные!$A229,O$642)),INDEX(Данные!$I$1:$IX$303,Данные!$A229,O$642)-Данные!$E229+IF($F$5="Использовать поправку",AL567,0),#N/A)</f>
        <v>#N/A</v>
      </c>
      <c r="P567" s="64" t="e">
        <f>IF(ISNUMBER(INDEX(Данные!$I$1:$IX$303,Данные!$A229,P$642)),INDEX(Данные!$I$1:$IX$303,Данные!$A229,P$642)-Данные!$F229+IF($F$5="Использовать поправку",AM567,0),#N/A)</f>
        <v>#N/A</v>
      </c>
      <c r="Q567" s="62" t="str">
        <f t="shared" si="877"/>
        <v/>
      </c>
      <c r="R567" s="63" t="e">
        <f>IF(ISNUMBER(INDEX(Данные!$I$1:$IX$303,Данные!$A229,R$642)),INDEX(Данные!$I$1:$IX$303,Данные!$A229,R$642)-Данные!$E229+IF($F$6="Использовать поправку",AL567,0),#N/A)</f>
        <v>#N/A</v>
      </c>
      <c r="S567" s="64" t="e">
        <f>IF(ISNUMBER(INDEX(Данные!$I$1:$IX$303,Данные!$A229,S$642)),INDEX(Данные!$I$1:$IX$303,Данные!$A229,S$642)-Данные!$F229+IF($F$6="Использовать поправку",AM567,0),#N/A)</f>
        <v>#N/A</v>
      </c>
      <c r="T567" s="62" t="str">
        <f t="shared" si="878"/>
        <v/>
      </c>
      <c r="U567" s="63" t="e">
        <f>IF(ISNUMBER(INDEX(Данные!$I$1:$IX$303,Данные!$A229,U$642)),INDEX(Данные!$I$1:$IX$303,Данные!$A229,U$642)-Данные!$E229+IF($F$7="Использовать поправку",AL567,0),#N/A)</f>
        <v>#N/A</v>
      </c>
      <c r="V567" s="64" t="e">
        <f>IF(ISNUMBER(INDEX(Данные!$I$1:$IX$303,Данные!$A229,V$642)),INDEX(Данные!$I$1:$IX$303,Данные!$A229,V$642)-Данные!$F229+IF($F$7="Использовать поправку",AM567,0),#N/A)</f>
        <v>#N/A</v>
      </c>
      <c r="W567" s="62" t="str">
        <f t="shared" si="879"/>
        <v/>
      </c>
      <c r="X567" s="63" t="e">
        <f>IF(ISNUMBER(INDEX(Данные!$I$1:$IX$303,Данные!$A229,X$642)),INDEX(Данные!$I$1:$IX$303,Данные!$A229,X$642)-Данные!$E229+IF($F$8="Использовать поправку",AL567,0),#N/A)</f>
        <v>#N/A</v>
      </c>
      <c r="Y567" s="64" t="e">
        <f>IF(ISNUMBER(INDEX(Данные!$I$1:$IX$303,Данные!$A229,Y$642)),INDEX(Данные!$I$1:$IX$303,Данные!$A229,Y$642)-Данные!$F229+IF($F$8="Использовать поправку",AM567,0),#N/A)</f>
        <v>#N/A</v>
      </c>
      <c r="Z567" s="62" t="str">
        <f t="shared" si="880"/>
        <v/>
      </c>
      <c r="AA567" s="63" t="e">
        <f>IF(ISNUMBER(INDEX(Данные!$I$1:$IX$303,Данные!$A229,AA$642)),INDEX(Данные!$I$1:$IX$303,Данные!$A229,AA$642)-Данные!$E229+IF($F$9="Использовать поправку",AL567,0),#N/A)</f>
        <v>#N/A</v>
      </c>
      <c r="AB567" s="64" t="e">
        <f>IF(ISNUMBER(INDEX(Данные!$I$1:$IX$303,Данные!$A229,AB$642)),INDEX(Данные!$I$1:$IX$303,Данные!$A229,AB$642)-Данные!$F229+IF($F$9="Использовать поправку",AM567,0),#N/A)</f>
        <v>#N/A</v>
      </c>
      <c r="AC567" s="62" t="str">
        <f t="shared" si="881"/>
        <v/>
      </c>
      <c r="AD567" s="63" t="e">
        <f>IF(ISNUMBER(INDEX(Данные!$I$1:$IX$303,Данные!$A229,AD$642)),INDEX(Данные!$I$1:$IX$303,Данные!$A229,AD$642)-Данные!$E229+IF($F$10="Использовать поправку",AL567,0),#N/A)</f>
        <v>#N/A</v>
      </c>
      <c r="AE567" s="64" t="e">
        <f>IF(ISNUMBER(INDEX(Данные!$I$1:$IX$303,Данные!$A229,AE$642)),INDEX(Данные!$I$1:$IX$303,Данные!$A229,AE$642)-Данные!$F229+IF($F$10="Использовать поправку",AM567,0),#N/A)</f>
        <v>#N/A</v>
      </c>
      <c r="AF567" s="62" t="str">
        <f t="shared" si="882"/>
        <v/>
      </c>
      <c r="AG567" s="63" t="e">
        <f>IF(ISNUMBER(INDEX(Данные!$I$1:$IX$303,Данные!$A229,AG$642)),INDEX(Данные!$I$1:$IX$303,Данные!$A229,AG$642)-Данные!$E229+IF($F$11="Использовать поправку",AL567,0),#N/A)</f>
        <v>#N/A</v>
      </c>
      <c r="AH567" s="64" t="e">
        <f>IF(ISNUMBER(INDEX(Данные!$I$1:$IX$303,Данные!$A229,AH$642)),INDEX(Данные!$I$1:$IX$303,Данные!$A229,AH$642)-Данные!$F229+IF($F$11="Использовать поправку",AM567,0),#N/A)</f>
        <v>#N/A</v>
      </c>
      <c r="AI567" s="62" t="str">
        <f t="shared" si="883"/>
        <v/>
      </c>
      <c r="AJ567" s="63" t="e">
        <f>IF(ISNUMBER(INDEX(Данные!$I$1:$IX$303,Данные!$A229,AJ$642)),INDEX(Данные!$I$1:$IX$303,Данные!$A229,AJ$642)-Данные!$E229+IF($F$12="Использовать поправку",AL567,0),#N/A)</f>
        <v>#N/A</v>
      </c>
      <c r="AK567" s="96" t="e">
        <f>IF(ISNUMBER(INDEX(Данные!$I$1:$IX$303,Данные!$A229,AK$642)),INDEX(Данные!$I$1:$IX$303,Данные!$A229,AK$642)-Данные!$F229+IF($F$12="Использовать поправку",AM567,0),#N/A)</f>
        <v>#N/A</v>
      </c>
      <c r="AL567" s="100" t="e">
        <f>INDEX(Данные!$I$1:$IX$303,Данные!$A229,AL$642+4)-INDEX(Данные!$I$1:$IX$303,Данные!$A229,AL$643+4)</f>
        <v>#VALUE!</v>
      </c>
      <c r="AM567" s="101" t="e">
        <f>INDEX(Данные!$I$1:$IX$303,Данные!$A229,AM$642+5)-INDEX(Данные!$I$1:$IX$303,Данные!$A229,AM$643+5)</f>
        <v>#VALUE!</v>
      </c>
      <c r="AO567" s="61">
        <v>113</v>
      </c>
      <c r="AP567" s="62" t="str">
        <f t="shared" si="864"/>
        <v/>
      </c>
      <c r="AQ567" s="63" t="e">
        <f>IF(ISNUMBER(INDEX(Данные!$I$1:$IX$303,Данные!$A229,AQ$642)),INDEX(Данные!$I$1:$IX$303,Данные!$A229,AQ$642)-Данные!$G229-AQ$643+IF($F$3="Использовать поправку",BT567,0),#N/A)</f>
        <v>#N/A</v>
      </c>
      <c r="AR567" s="64" t="e">
        <f>IF(ISNUMBER(INDEX(Данные!$I$1:$IX$303,Данные!$A229,AR$642)),INDEX(Данные!$I$1:$IX$303,Данные!$A229,AR$642)-Данные!$H229-AR$643+IF($F$3="Использовать поправку",BU567,0),#N/A)</f>
        <v>#N/A</v>
      </c>
      <c r="AS567" s="62" t="str">
        <f t="shared" si="865"/>
        <v/>
      </c>
      <c r="AT567" s="63" t="e">
        <f>IF(ISNUMBER(INDEX(Данные!$I$1:$IX$303,Данные!$A229,AT$642)),INDEX(Данные!$I$1:$IX$303,Данные!$A229,AT$642)-Данные!$G229-AT$643+IF($F$4="Использовать поправку",BT567,0),#N/A)</f>
        <v>#N/A</v>
      </c>
      <c r="AU567" s="64" t="e">
        <f>IF(ISNUMBER(INDEX(Данные!$I$1:$IX$303,Данные!$A229,AU$642)),INDEX(Данные!$I$1:$IX$303,Данные!$A229,AU$642)-Данные!$H229-AU$643+IF($F$4="Использовать поправку",BU567,0),#N/A)</f>
        <v>#N/A</v>
      </c>
      <c r="AV567" s="62" t="str">
        <f t="shared" si="866"/>
        <v/>
      </c>
      <c r="AW567" s="63" t="e">
        <f>IF(ISNUMBER(INDEX(Данные!$I$1:$IX$303,Данные!$A229,AW$642)),INDEX(Данные!$I$1:$IX$303,Данные!$A229,AW$642)-Данные!$G229-AW$643+IF($F$5="Использовать поправку",BT567,0),#N/A)</f>
        <v>#N/A</v>
      </c>
      <c r="AX567" s="64" t="e">
        <f>IF(ISNUMBER(INDEX(Данные!$I$1:$IX$303,Данные!$A229,AX$642)),INDEX(Данные!$I$1:$IX$303,Данные!$A229,AX$642)-Данные!$H229-AX$643+IF($F$5="Использовать поправку",BU567,0),#N/A)</f>
        <v>#N/A</v>
      </c>
      <c r="AY567" s="62" t="str">
        <f t="shared" si="867"/>
        <v/>
      </c>
      <c r="AZ567" s="63" t="e">
        <f>IF(ISNUMBER(INDEX(Данные!$I$1:$IX$303,Данные!$A229,AZ$642)),INDEX(Данные!$I$1:$IX$303,Данные!$A229,AZ$642)-Данные!$G229-AZ$643+IF($F$6="Использовать поправку",BT567,0),#N/A)</f>
        <v>#N/A</v>
      </c>
      <c r="BA567" s="64" t="e">
        <f>IF(ISNUMBER(INDEX(Данные!$I$1:$IX$303,Данные!$A229,BA$642)),INDEX(Данные!$I$1:$IX$303,Данные!$A229,BA$642)-Данные!$H229-BA$643+IF($F$6="Использовать поправку",BU567,0),#N/A)</f>
        <v>#N/A</v>
      </c>
      <c r="BB567" s="62" t="str">
        <f t="shared" si="868"/>
        <v/>
      </c>
      <c r="BC567" s="63" t="e">
        <f>IF(ISNUMBER(INDEX(Данные!$I$1:$IX$303,Данные!$A229,BC$642)),INDEX(Данные!$I$1:$IX$303,Данные!$A229,BC$642)-Данные!$G229-BC$643+IF($F$7="Использовать поправку",BT567,0),#N/A)</f>
        <v>#N/A</v>
      </c>
      <c r="BD567" s="64" t="e">
        <f>IF(ISNUMBER(INDEX(Данные!$I$1:$IX$303,Данные!$A229,BD$642)),INDEX(Данные!$I$1:$IX$303,Данные!$A229,BD$642)-Данные!$H229-BD$643+IF($F$7="Использовать поправку",BU567,0),#N/A)</f>
        <v>#N/A</v>
      </c>
      <c r="BE567" s="62" t="str">
        <f t="shared" si="869"/>
        <v/>
      </c>
      <c r="BF567" s="63" t="e">
        <f>IF(ISNUMBER(INDEX(Данные!$I$1:$IX$303,Данные!$A229,BF$642)),INDEX(Данные!$I$1:$IX$303,Данные!$A229,BF$642)-Данные!$G229-BF$643+IF($F$8="Использовать поправку",BT567,0),#N/A)</f>
        <v>#N/A</v>
      </c>
      <c r="BG567" s="64" t="e">
        <f>IF(ISNUMBER(INDEX(Данные!$I$1:$IX$303,Данные!$A229,BG$642)),INDEX(Данные!$I$1:$IX$303,Данные!$A229,BG$642)-Данные!$H229-BG$643+IF($F$8="Использовать поправку",BU567,0),#N/A)</f>
        <v>#N/A</v>
      </c>
      <c r="BH567" s="62" t="str">
        <f t="shared" si="870"/>
        <v/>
      </c>
      <c r="BI567" s="63" t="e">
        <f>IF(ISNUMBER(INDEX(Данные!$I$1:$IX$303,Данные!$A229,BI$642)),INDEX(Данные!$I$1:$IX$303,Данные!$A229,BI$642)-Данные!$G229-BI$643+IF($F$9="Использовать поправку",BT567,0),#N/A)</f>
        <v>#N/A</v>
      </c>
      <c r="BJ567" s="64" t="e">
        <f>IF(ISNUMBER(INDEX(Данные!$I$1:$IX$303,Данные!$A229,BJ$642)),INDEX(Данные!$I$1:$IX$303,Данные!$A229,BJ$642)-Данные!$H229-BJ$643+IF($F$9="Использовать поправку",BU567,0),#N/A)</f>
        <v>#N/A</v>
      </c>
      <c r="BK567" s="62" t="str">
        <f t="shared" si="871"/>
        <v/>
      </c>
      <c r="BL567" s="63" t="e">
        <f>IF(ISNUMBER(INDEX(Данные!$I$1:$IX$303,Данные!$A229,BL$642)),INDEX(Данные!$I$1:$IX$303,Данные!$A229,BL$642)-Данные!$G229-BL$643+IF($F$10="Использовать поправку",BT567,0),#N/A)</f>
        <v>#N/A</v>
      </c>
      <c r="BM567" s="64" t="e">
        <f>IF(ISNUMBER(INDEX(Данные!$I$1:$IX$303,Данные!$A229,BM$642)),INDEX(Данные!$I$1:$IX$303,Данные!$A229,BM$642)-Данные!$H229-BM$643+IF($F$10="Использовать поправку",BU567,0),#N/A)</f>
        <v>#N/A</v>
      </c>
      <c r="BN567" s="62" t="str">
        <f t="shared" si="872"/>
        <v/>
      </c>
      <c r="BO567" s="63" t="e">
        <f>IF(ISNUMBER(INDEX(Данные!$I$1:$IX$303,Данные!$A229,BO$642)),INDEX(Данные!$I$1:$IX$303,Данные!$A229,BO$642)-Данные!$G229-BO$643+IF($F$11="Использовать поправку",BT567,0),#N/A)</f>
        <v>#N/A</v>
      </c>
      <c r="BP567" s="64" t="e">
        <f>IF(ISNUMBER(INDEX(Данные!$I$1:$IX$303,Данные!$A229,BP$642)),INDEX(Данные!$I$1:$IX$303,Данные!$A229,BP$642)-Данные!$H229-BP$643+IF($F$11="Использовать поправку",BU567,0),#N/A)</f>
        <v>#N/A</v>
      </c>
      <c r="BQ567" s="62" t="str">
        <f t="shared" si="873"/>
        <v/>
      </c>
      <c r="BR567" s="63" t="e">
        <f>IF(ISNUMBER(INDEX(Данные!$I$1:$IX$303,Данные!$A229,BR$642)),INDEX(Данные!$I$1:$IX$303,Данные!$A229,BR$642)-Данные!$G229-BR$643+IF($F$12="Использовать поправку",BT567,0),#N/A)</f>
        <v>#N/A</v>
      </c>
      <c r="BS567" s="64" t="e">
        <f>IF(ISNUMBER(INDEX(Данные!$I$1:$IX$303,Данные!$A229,BS$642)),INDEX(Данные!$I$1:$IX$303,Данные!$A229,BS$642)-Данные!$H229-BS$643+IF($F$12="Использовать поправку",BU567,0),#N/A)</f>
        <v>#N/A</v>
      </c>
      <c r="BT567" s="100" t="e">
        <f>INDEX(Данные!$I$1:$IX$303,Данные!$A229,BT$642+8)-INDEX(Данные!$I$1:$IX$303,Данные!$A229,BT$643+8)</f>
        <v>#VALUE!</v>
      </c>
      <c r="BU567" s="101" t="e">
        <f>INDEX(Данные!$I$1:$IX$303,Данные!$A229,BU$642+9)-INDEX(Данные!$I$1:$IX$303,Данные!$A229,BU$643+9)</f>
        <v>#VALUE!</v>
      </c>
    </row>
    <row r="568" spans="7:73" s="88" customFormat="1" x14ac:dyDescent="0.25">
      <c r="G568" s="61">
        <v>113.5</v>
      </c>
      <c r="H568" s="62" t="str">
        <f t="shared" si="874"/>
        <v/>
      </c>
      <c r="I568" s="63" t="e">
        <f>IF(ISNUMBER(INDEX(Данные!$I$1:$IX$303,Данные!$A230,I$642)),INDEX(Данные!$I$1:$IX$303,Данные!$A230,I$642)-Данные!$E230+IF($F$3="Использовать поправку",AL568,0),#N/A)</f>
        <v>#N/A</v>
      </c>
      <c r="J568" s="64" t="e">
        <f>IF(ISNUMBER(INDEX(Данные!$I$1:$IX$303,Данные!$A230,J$642)),INDEX(Данные!$I$1:$IX$303,Данные!$A230,J$642)-Данные!$F230+IF($F$3="Использовать поправку",AM568,0),#N/A)</f>
        <v>#N/A</v>
      </c>
      <c r="K568" s="62" t="str">
        <f t="shared" si="875"/>
        <v/>
      </c>
      <c r="L568" s="63" t="e">
        <f>IF(ISNUMBER(INDEX(Данные!$I$1:$IX$303,Данные!$A230,L$642)),INDEX(Данные!$I$1:$IX$303,Данные!$A230,L$642)-Данные!$E230+IF($F$4="Использовать поправку",AL568,0),#N/A)</f>
        <v>#N/A</v>
      </c>
      <c r="M568" s="64" t="e">
        <f>IF(ISNUMBER(INDEX(Данные!$I$1:$IX$303,Данные!$A230,M$642)),INDEX(Данные!$I$1:$IX$303,Данные!$A230,M$642)-Данные!$F230+IF($F$4="Использовать поправку",AM568,0),#N/A)</f>
        <v>#N/A</v>
      </c>
      <c r="N568" s="62" t="str">
        <f t="shared" si="876"/>
        <v/>
      </c>
      <c r="O568" s="63" t="e">
        <f>IF(ISNUMBER(INDEX(Данные!$I$1:$IX$303,Данные!$A230,O$642)),INDEX(Данные!$I$1:$IX$303,Данные!$A230,O$642)-Данные!$E230+IF($F$5="Использовать поправку",AL568,0),#N/A)</f>
        <v>#N/A</v>
      </c>
      <c r="P568" s="64" t="e">
        <f>IF(ISNUMBER(INDEX(Данные!$I$1:$IX$303,Данные!$A230,P$642)),INDEX(Данные!$I$1:$IX$303,Данные!$A230,P$642)-Данные!$F230+IF($F$5="Использовать поправку",AM568,0),#N/A)</f>
        <v>#N/A</v>
      </c>
      <c r="Q568" s="62" t="str">
        <f t="shared" si="877"/>
        <v/>
      </c>
      <c r="R568" s="63" t="e">
        <f>IF(ISNUMBER(INDEX(Данные!$I$1:$IX$303,Данные!$A230,R$642)),INDEX(Данные!$I$1:$IX$303,Данные!$A230,R$642)-Данные!$E230+IF($F$6="Использовать поправку",AL568,0),#N/A)</f>
        <v>#N/A</v>
      </c>
      <c r="S568" s="64" t="e">
        <f>IF(ISNUMBER(INDEX(Данные!$I$1:$IX$303,Данные!$A230,S$642)),INDEX(Данные!$I$1:$IX$303,Данные!$A230,S$642)-Данные!$F230+IF($F$6="Использовать поправку",AM568,0),#N/A)</f>
        <v>#N/A</v>
      </c>
      <c r="T568" s="62" t="str">
        <f t="shared" si="878"/>
        <v/>
      </c>
      <c r="U568" s="63" t="e">
        <f>IF(ISNUMBER(INDEX(Данные!$I$1:$IX$303,Данные!$A230,U$642)),INDEX(Данные!$I$1:$IX$303,Данные!$A230,U$642)-Данные!$E230+IF($F$7="Использовать поправку",AL568,0),#N/A)</f>
        <v>#N/A</v>
      </c>
      <c r="V568" s="64" t="e">
        <f>IF(ISNUMBER(INDEX(Данные!$I$1:$IX$303,Данные!$A230,V$642)),INDEX(Данные!$I$1:$IX$303,Данные!$A230,V$642)-Данные!$F230+IF($F$7="Использовать поправку",AM568,0),#N/A)</f>
        <v>#N/A</v>
      </c>
      <c r="W568" s="62" t="str">
        <f t="shared" si="879"/>
        <v/>
      </c>
      <c r="X568" s="63" t="e">
        <f>IF(ISNUMBER(INDEX(Данные!$I$1:$IX$303,Данные!$A230,X$642)),INDEX(Данные!$I$1:$IX$303,Данные!$A230,X$642)-Данные!$E230+IF($F$8="Использовать поправку",AL568,0),#N/A)</f>
        <v>#N/A</v>
      </c>
      <c r="Y568" s="64" t="e">
        <f>IF(ISNUMBER(INDEX(Данные!$I$1:$IX$303,Данные!$A230,Y$642)),INDEX(Данные!$I$1:$IX$303,Данные!$A230,Y$642)-Данные!$F230+IF($F$8="Использовать поправку",AM568,0),#N/A)</f>
        <v>#N/A</v>
      </c>
      <c r="Z568" s="62" t="str">
        <f t="shared" si="880"/>
        <v/>
      </c>
      <c r="AA568" s="63" t="e">
        <f>IF(ISNUMBER(INDEX(Данные!$I$1:$IX$303,Данные!$A230,AA$642)),INDEX(Данные!$I$1:$IX$303,Данные!$A230,AA$642)-Данные!$E230+IF($F$9="Использовать поправку",AL568,0),#N/A)</f>
        <v>#N/A</v>
      </c>
      <c r="AB568" s="64" t="e">
        <f>IF(ISNUMBER(INDEX(Данные!$I$1:$IX$303,Данные!$A230,AB$642)),INDEX(Данные!$I$1:$IX$303,Данные!$A230,AB$642)-Данные!$F230+IF($F$9="Использовать поправку",AM568,0),#N/A)</f>
        <v>#N/A</v>
      </c>
      <c r="AC568" s="62" t="str">
        <f t="shared" si="881"/>
        <v/>
      </c>
      <c r="AD568" s="63" t="e">
        <f>IF(ISNUMBER(INDEX(Данные!$I$1:$IX$303,Данные!$A230,AD$642)),INDEX(Данные!$I$1:$IX$303,Данные!$A230,AD$642)-Данные!$E230+IF($F$10="Использовать поправку",AL568,0),#N/A)</f>
        <v>#N/A</v>
      </c>
      <c r="AE568" s="64" t="e">
        <f>IF(ISNUMBER(INDEX(Данные!$I$1:$IX$303,Данные!$A230,AE$642)),INDEX(Данные!$I$1:$IX$303,Данные!$A230,AE$642)-Данные!$F230+IF($F$10="Использовать поправку",AM568,0),#N/A)</f>
        <v>#N/A</v>
      </c>
      <c r="AF568" s="62" t="str">
        <f t="shared" si="882"/>
        <v/>
      </c>
      <c r="AG568" s="63" t="e">
        <f>IF(ISNUMBER(INDEX(Данные!$I$1:$IX$303,Данные!$A230,AG$642)),INDEX(Данные!$I$1:$IX$303,Данные!$A230,AG$642)-Данные!$E230+IF($F$11="Использовать поправку",AL568,0),#N/A)</f>
        <v>#N/A</v>
      </c>
      <c r="AH568" s="64" t="e">
        <f>IF(ISNUMBER(INDEX(Данные!$I$1:$IX$303,Данные!$A230,AH$642)),INDEX(Данные!$I$1:$IX$303,Данные!$A230,AH$642)-Данные!$F230+IF($F$11="Использовать поправку",AM568,0),#N/A)</f>
        <v>#N/A</v>
      </c>
      <c r="AI568" s="62" t="str">
        <f t="shared" si="883"/>
        <v/>
      </c>
      <c r="AJ568" s="63" t="e">
        <f>IF(ISNUMBER(INDEX(Данные!$I$1:$IX$303,Данные!$A230,AJ$642)),INDEX(Данные!$I$1:$IX$303,Данные!$A230,AJ$642)-Данные!$E230+IF($F$12="Использовать поправку",AL568,0),#N/A)</f>
        <v>#N/A</v>
      </c>
      <c r="AK568" s="96" t="e">
        <f>IF(ISNUMBER(INDEX(Данные!$I$1:$IX$303,Данные!$A230,AK$642)),INDEX(Данные!$I$1:$IX$303,Данные!$A230,AK$642)-Данные!$F230+IF($F$12="Использовать поправку",AM568,0),#N/A)</f>
        <v>#N/A</v>
      </c>
      <c r="AL568" s="100" t="e">
        <f>INDEX(Данные!$I$1:$IX$303,Данные!$A230,AL$642+4)-INDEX(Данные!$I$1:$IX$303,Данные!$A230,AL$643+4)</f>
        <v>#VALUE!</v>
      </c>
      <c r="AM568" s="101" t="e">
        <f>INDEX(Данные!$I$1:$IX$303,Данные!$A230,AM$642+5)-INDEX(Данные!$I$1:$IX$303,Данные!$A230,AM$643+5)</f>
        <v>#VALUE!</v>
      </c>
      <c r="AO568" s="61">
        <v>113.5</v>
      </c>
      <c r="AP568" s="62" t="str">
        <f t="shared" si="864"/>
        <v/>
      </c>
      <c r="AQ568" s="63" t="e">
        <f>IF(ISNUMBER(INDEX(Данные!$I$1:$IX$303,Данные!$A230,AQ$642)),INDEX(Данные!$I$1:$IX$303,Данные!$A230,AQ$642)-Данные!$G230-AQ$643+IF($F$3="Использовать поправку",BT568,0),#N/A)</f>
        <v>#N/A</v>
      </c>
      <c r="AR568" s="64" t="e">
        <f>IF(ISNUMBER(INDEX(Данные!$I$1:$IX$303,Данные!$A230,AR$642)),INDEX(Данные!$I$1:$IX$303,Данные!$A230,AR$642)-Данные!$H230-AR$643+IF($F$3="Использовать поправку",BU568,0),#N/A)</f>
        <v>#N/A</v>
      </c>
      <c r="AS568" s="62" t="str">
        <f t="shared" si="865"/>
        <v/>
      </c>
      <c r="AT568" s="63" t="e">
        <f>IF(ISNUMBER(INDEX(Данные!$I$1:$IX$303,Данные!$A230,AT$642)),INDEX(Данные!$I$1:$IX$303,Данные!$A230,AT$642)-Данные!$G230-AT$643+IF($F$4="Использовать поправку",BT568,0),#N/A)</f>
        <v>#N/A</v>
      </c>
      <c r="AU568" s="64" t="e">
        <f>IF(ISNUMBER(INDEX(Данные!$I$1:$IX$303,Данные!$A230,AU$642)),INDEX(Данные!$I$1:$IX$303,Данные!$A230,AU$642)-Данные!$H230-AU$643+IF($F$4="Использовать поправку",BU568,0),#N/A)</f>
        <v>#N/A</v>
      </c>
      <c r="AV568" s="62" t="str">
        <f t="shared" si="866"/>
        <v/>
      </c>
      <c r="AW568" s="63" t="e">
        <f>IF(ISNUMBER(INDEX(Данные!$I$1:$IX$303,Данные!$A230,AW$642)),INDEX(Данные!$I$1:$IX$303,Данные!$A230,AW$642)-Данные!$G230-AW$643+IF($F$5="Использовать поправку",BT568,0),#N/A)</f>
        <v>#N/A</v>
      </c>
      <c r="AX568" s="64" t="e">
        <f>IF(ISNUMBER(INDEX(Данные!$I$1:$IX$303,Данные!$A230,AX$642)),INDEX(Данные!$I$1:$IX$303,Данные!$A230,AX$642)-Данные!$H230-AX$643+IF($F$5="Использовать поправку",BU568,0),#N/A)</f>
        <v>#N/A</v>
      </c>
      <c r="AY568" s="62" t="str">
        <f t="shared" si="867"/>
        <v/>
      </c>
      <c r="AZ568" s="63" t="e">
        <f>IF(ISNUMBER(INDEX(Данные!$I$1:$IX$303,Данные!$A230,AZ$642)),INDEX(Данные!$I$1:$IX$303,Данные!$A230,AZ$642)-Данные!$G230-AZ$643+IF($F$6="Использовать поправку",BT568,0),#N/A)</f>
        <v>#N/A</v>
      </c>
      <c r="BA568" s="64" t="e">
        <f>IF(ISNUMBER(INDEX(Данные!$I$1:$IX$303,Данные!$A230,BA$642)),INDEX(Данные!$I$1:$IX$303,Данные!$A230,BA$642)-Данные!$H230-BA$643+IF($F$6="Использовать поправку",BU568,0),#N/A)</f>
        <v>#N/A</v>
      </c>
      <c r="BB568" s="62" t="str">
        <f t="shared" si="868"/>
        <v/>
      </c>
      <c r="BC568" s="63" t="e">
        <f>IF(ISNUMBER(INDEX(Данные!$I$1:$IX$303,Данные!$A230,BC$642)),INDEX(Данные!$I$1:$IX$303,Данные!$A230,BC$642)-Данные!$G230-BC$643+IF($F$7="Использовать поправку",BT568,0),#N/A)</f>
        <v>#N/A</v>
      </c>
      <c r="BD568" s="64" t="e">
        <f>IF(ISNUMBER(INDEX(Данные!$I$1:$IX$303,Данные!$A230,BD$642)),INDEX(Данные!$I$1:$IX$303,Данные!$A230,BD$642)-Данные!$H230-BD$643+IF($F$7="Использовать поправку",BU568,0),#N/A)</f>
        <v>#N/A</v>
      </c>
      <c r="BE568" s="62" t="str">
        <f t="shared" si="869"/>
        <v/>
      </c>
      <c r="BF568" s="63" t="e">
        <f>IF(ISNUMBER(INDEX(Данные!$I$1:$IX$303,Данные!$A230,BF$642)),INDEX(Данные!$I$1:$IX$303,Данные!$A230,BF$642)-Данные!$G230-BF$643+IF($F$8="Использовать поправку",BT568,0),#N/A)</f>
        <v>#N/A</v>
      </c>
      <c r="BG568" s="64" t="e">
        <f>IF(ISNUMBER(INDEX(Данные!$I$1:$IX$303,Данные!$A230,BG$642)),INDEX(Данные!$I$1:$IX$303,Данные!$A230,BG$642)-Данные!$H230-BG$643+IF($F$8="Использовать поправку",BU568,0),#N/A)</f>
        <v>#N/A</v>
      </c>
      <c r="BH568" s="62" t="str">
        <f t="shared" si="870"/>
        <v/>
      </c>
      <c r="BI568" s="63" t="e">
        <f>IF(ISNUMBER(INDEX(Данные!$I$1:$IX$303,Данные!$A230,BI$642)),INDEX(Данные!$I$1:$IX$303,Данные!$A230,BI$642)-Данные!$G230-BI$643+IF($F$9="Использовать поправку",BT568,0),#N/A)</f>
        <v>#N/A</v>
      </c>
      <c r="BJ568" s="64" t="e">
        <f>IF(ISNUMBER(INDEX(Данные!$I$1:$IX$303,Данные!$A230,BJ$642)),INDEX(Данные!$I$1:$IX$303,Данные!$A230,BJ$642)-Данные!$H230-BJ$643+IF($F$9="Использовать поправку",BU568,0),#N/A)</f>
        <v>#N/A</v>
      </c>
      <c r="BK568" s="62" t="str">
        <f t="shared" si="871"/>
        <v/>
      </c>
      <c r="BL568" s="63" t="e">
        <f>IF(ISNUMBER(INDEX(Данные!$I$1:$IX$303,Данные!$A230,BL$642)),INDEX(Данные!$I$1:$IX$303,Данные!$A230,BL$642)-Данные!$G230-BL$643+IF($F$10="Использовать поправку",BT568,0),#N/A)</f>
        <v>#N/A</v>
      </c>
      <c r="BM568" s="64" t="e">
        <f>IF(ISNUMBER(INDEX(Данные!$I$1:$IX$303,Данные!$A230,BM$642)),INDEX(Данные!$I$1:$IX$303,Данные!$A230,BM$642)-Данные!$H230-BM$643+IF($F$10="Использовать поправку",BU568,0),#N/A)</f>
        <v>#N/A</v>
      </c>
      <c r="BN568" s="62" t="str">
        <f t="shared" si="872"/>
        <v/>
      </c>
      <c r="BO568" s="63" t="e">
        <f>IF(ISNUMBER(INDEX(Данные!$I$1:$IX$303,Данные!$A230,BO$642)),INDEX(Данные!$I$1:$IX$303,Данные!$A230,BO$642)-Данные!$G230-BO$643+IF($F$11="Использовать поправку",BT568,0),#N/A)</f>
        <v>#N/A</v>
      </c>
      <c r="BP568" s="64" t="e">
        <f>IF(ISNUMBER(INDEX(Данные!$I$1:$IX$303,Данные!$A230,BP$642)),INDEX(Данные!$I$1:$IX$303,Данные!$A230,BP$642)-Данные!$H230-BP$643+IF($F$11="Использовать поправку",BU568,0),#N/A)</f>
        <v>#N/A</v>
      </c>
      <c r="BQ568" s="62" t="str">
        <f t="shared" si="873"/>
        <v/>
      </c>
      <c r="BR568" s="63" t="e">
        <f>IF(ISNUMBER(INDEX(Данные!$I$1:$IX$303,Данные!$A230,BR$642)),INDEX(Данные!$I$1:$IX$303,Данные!$A230,BR$642)-Данные!$G230-BR$643+IF($F$12="Использовать поправку",BT568,0),#N/A)</f>
        <v>#N/A</v>
      </c>
      <c r="BS568" s="64" t="e">
        <f>IF(ISNUMBER(INDEX(Данные!$I$1:$IX$303,Данные!$A230,BS$642)),INDEX(Данные!$I$1:$IX$303,Данные!$A230,BS$642)-Данные!$H230-BS$643+IF($F$12="Использовать поправку",BU568,0),#N/A)</f>
        <v>#N/A</v>
      </c>
      <c r="BT568" s="100" t="e">
        <f>INDEX(Данные!$I$1:$IX$303,Данные!$A230,BT$642+8)-INDEX(Данные!$I$1:$IX$303,Данные!$A230,BT$643+8)</f>
        <v>#VALUE!</v>
      </c>
      <c r="BU568" s="101" t="e">
        <f>INDEX(Данные!$I$1:$IX$303,Данные!$A230,BU$642+9)-INDEX(Данные!$I$1:$IX$303,Данные!$A230,BU$643+9)</f>
        <v>#VALUE!</v>
      </c>
    </row>
    <row r="569" spans="7:73" s="88" customFormat="1" x14ac:dyDescent="0.25">
      <c r="G569" s="61">
        <v>114</v>
      </c>
      <c r="H569" s="62" t="str">
        <f t="shared" si="874"/>
        <v/>
      </c>
      <c r="I569" s="63" t="e">
        <f>IF(ISNUMBER(INDEX(Данные!$I$1:$IX$303,Данные!$A231,I$642)),INDEX(Данные!$I$1:$IX$303,Данные!$A231,I$642)-Данные!$E231+IF($F$3="Использовать поправку",AL569,0),#N/A)</f>
        <v>#N/A</v>
      </c>
      <c r="J569" s="64" t="e">
        <f>IF(ISNUMBER(INDEX(Данные!$I$1:$IX$303,Данные!$A231,J$642)),INDEX(Данные!$I$1:$IX$303,Данные!$A231,J$642)-Данные!$F231+IF($F$3="Использовать поправку",AM569,0),#N/A)</f>
        <v>#N/A</v>
      </c>
      <c r="K569" s="62" t="str">
        <f t="shared" si="875"/>
        <v/>
      </c>
      <c r="L569" s="63" t="e">
        <f>IF(ISNUMBER(INDEX(Данные!$I$1:$IX$303,Данные!$A231,L$642)),INDEX(Данные!$I$1:$IX$303,Данные!$A231,L$642)-Данные!$E231+IF($F$4="Использовать поправку",AL569,0),#N/A)</f>
        <v>#N/A</v>
      </c>
      <c r="M569" s="64" t="e">
        <f>IF(ISNUMBER(INDEX(Данные!$I$1:$IX$303,Данные!$A231,M$642)),INDEX(Данные!$I$1:$IX$303,Данные!$A231,M$642)-Данные!$F231+IF($F$4="Использовать поправку",AM569,0),#N/A)</f>
        <v>#N/A</v>
      </c>
      <c r="N569" s="62" t="str">
        <f t="shared" si="876"/>
        <v/>
      </c>
      <c r="O569" s="63" t="e">
        <f>IF(ISNUMBER(INDEX(Данные!$I$1:$IX$303,Данные!$A231,O$642)),INDEX(Данные!$I$1:$IX$303,Данные!$A231,O$642)-Данные!$E231+IF($F$5="Использовать поправку",AL569,0),#N/A)</f>
        <v>#N/A</v>
      </c>
      <c r="P569" s="64" t="e">
        <f>IF(ISNUMBER(INDEX(Данные!$I$1:$IX$303,Данные!$A231,P$642)),INDEX(Данные!$I$1:$IX$303,Данные!$A231,P$642)-Данные!$F231+IF($F$5="Использовать поправку",AM569,0),#N/A)</f>
        <v>#N/A</v>
      </c>
      <c r="Q569" s="62" t="str">
        <f t="shared" si="877"/>
        <v/>
      </c>
      <c r="R569" s="63" t="e">
        <f>IF(ISNUMBER(INDEX(Данные!$I$1:$IX$303,Данные!$A231,R$642)),INDEX(Данные!$I$1:$IX$303,Данные!$A231,R$642)-Данные!$E231+IF($F$6="Использовать поправку",AL569,0),#N/A)</f>
        <v>#N/A</v>
      </c>
      <c r="S569" s="64" t="e">
        <f>IF(ISNUMBER(INDEX(Данные!$I$1:$IX$303,Данные!$A231,S$642)),INDEX(Данные!$I$1:$IX$303,Данные!$A231,S$642)-Данные!$F231+IF($F$6="Использовать поправку",AM569,0),#N/A)</f>
        <v>#N/A</v>
      </c>
      <c r="T569" s="62" t="str">
        <f t="shared" si="878"/>
        <v/>
      </c>
      <c r="U569" s="63" t="e">
        <f>IF(ISNUMBER(INDEX(Данные!$I$1:$IX$303,Данные!$A231,U$642)),INDEX(Данные!$I$1:$IX$303,Данные!$A231,U$642)-Данные!$E231+IF($F$7="Использовать поправку",AL569,0),#N/A)</f>
        <v>#N/A</v>
      </c>
      <c r="V569" s="64" t="e">
        <f>IF(ISNUMBER(INDEX(Данные!$I$1:$IX$303,Данные!$A231,V$642)),INDEX(Данные!$I$1:$IX$303,Данные!$A231,V$642)-Данные!$F231+IF($F$7="Использовать поправку",AM569,0),#N/A)</f>
        <v>#N/A</v>
      </c>
      <c r="W569" s="62" t="str">
        <f t="shared" si="879"/>
        <v/>
      </c>
      <c r="X569" s="63" t="e">
        <f>IF(ISNUMBER(INDEX(Данные!$I$1:$IX$303,Данные!$A231,X$642)),INDEX(Данные!$I$1:$IX$303,Данные!$A231,X$642)-Данные!$E231+IF($F$8="Использовать поправку",AL569,0),#N/A)</f>
        <v>#N/A</v>
      </c>
      <c r="Y569" s="64" t="e">
        <f>IF(ISNUMBER(INDEX(Данные!$I$1:$IX$303,Данные!$A231,Y$642)),INDEX(Данные!$I$1:$IX$303,Данные!$A231,Y$642)-Данные!$F231+IF($F$8="Использовать поправку",AM569,0),#N/A)</f>
        <v>#N/A</v>
      </c>
      <c r="Z569" s="62" t="str">
        <f t="shared" si="880"/>
        <v/>
      </c>
      <c r="AA569" s="63" t="e">
        <f>IF(ISNUMBER(INDEX(Данные!$I$1:$IX$303,Данные!$A231,AA$642)),INDEX(Данные!$I$1:$IX$303,Данные!$A231,AA$642)-Данные!$E231+IF($F$9="Использовать поправку",AL569,0),#N/A)</f>
        <v>#N/A</v>
      </c>
      <c r="AB569" s="64" t="e">
        <f>IF(ISNUMBER(INDEX(Данные!$I$1:$IX$303,Данные!$A231,AB$642)),INDEX(Данные!$I$1:$IX$303,Данные!$A231,AB$642)-Данные!$F231+IF($F$9="Использовать поправку",AM569,0),#N/A)</f>
        <v>#N/A</v>
      </c>
      <c r="AC569" s="62" t="str">
        <f t="shared" si="881"/>
        <v/>
      </c>
      <c r="AD569" s="63" t="e">
        <f>IF(ISNUMBER(INDEX(Данные!$I$1:$IX$303,Данные!$A231,AD$642)),INDEX(Данные!$I$1:$IX$303,Данные!$A231,AD$642)-Данные!$E231+IF($F$10="Использовать поправку",AL569,0),#N/A)</f>
        <v>#N/A</v>
      </c>
      <c r="AE569" s="64" t="e">
        <f>IF(ISNUMBER(INDEX(Данные!$I$1:$IX$303,Данные!$A231,AE$642)),INDEX(Данные!$I$1:$IX$303,Данные!$A231,AE$642)-Данные!$F231+IF($F$10="Использовать поправку",AM569,0),#N/A)</f>
        <v>#N/A</v>
      </c>
      <c r="AF569" s="62" t="str">
        <f t="shared" si="882"/>
        <v/>
      </c>
      <c r="AG569" s="63" t="e">
        <f>IF(ISNUMBER(INDEX(Данные!$I$1:$IX$303,Данные!$A231,AG$642)),INDEX(Данные!$I$1:$IX$303,Данные!$A231,AG$642)-Данные!$E231+IF($F$11="Использовать поправку",AL569,0),#N/A)</f>
        <v>#N/A</v>
      </c>
      <c r="AH569" s="64" t="e">
        <f>IF(ISNUMBER(INDEX(Данные!$I$1:$IX$303,Данные!$A231,AH$642)),INDEX(Данные!$I$1:$IX$303,Данные!$A231,AH$642)-Данные!$F231+IF($F$11="Использовать поправку",AM569,0),#N/A)</f>
        <v>#N/A</v>
      </c>
      <c r="AI569" s="62" t="str">
        <f t="shared" si="883"/>
        <v/>
      </c>
      <c r="AJ569" s="63" t="e">
        <f>IF(ISNUMBER(INDEX(Данные!$I$1:$IX$303,Данные!$A231,AJ$642)),INDEX(Данные!$I$1:$IX$303,Данные!$A231,AJ$642)-Данные!$E231+IF($F$12="Использовать поправку",AL569,0),#N/A)</f>
        <v>#N/A</v>
      </c>
      <c r="AK569" s="96" t="e">
        <f>IF(ISNUMBER(INDEX(Данные!$I$1:$IX$303,Данные!$A231,AK$642)),INDEX(Данные!$I$1:$IX$303,Данные!$A231,AK$642)-Данные!$F231+IF($F$12="Использовать поправку",AM569,0),#N/A)</f>
        <v>#N/A</v>
      </c>
      <c r="AL569" s="100" t="e">
        <f>INDEX(Данные!$I$1:$IX$303,Данные!$A231,AL$642+4)-INDEX(Данные!$I$1:$IX$303,Данные!$A231,AL$643+4)</f>
        <v>#VALUE!</v>
      </c>
      <c r="AM569" s="101" t="e">
        <f>INDEX(Данные!$I$1:$IX$303,Данные!$A231,AM$642+5)-INDEX(Данные!$I$1:$IX$303,Данные!$A231,AM$643+5)</f>
        <v>#VALUE!</v>
      </c>
      <c r="AO569" s="61">
        <v>114</v>
      </c>
      <c r="AP569" s="62" t="str">
        <f t="shared" si="864"/>
        <v/>
      </c>
      <c r="AQ569" s="63" t="e">
        <f>IF(ISNUMBER(INDEX(Данные!$I$1:$IX$303,Данные!$A231,AQ$642)),INDEX(Данные!$I$1:$IX$303,Данные!$A231,AQ$642)-Данные!$G231-AQ$643+IF($F$3="Использовать поправку",BT569,0),#N/A)</f>
        <v>#N/A</v>
      </c>
      <c r="AR569" s="64" t="e">
        <f>IF(ISNUMBER(INDEX(Данные!$I$1:$IX$303,Данные!$A231,AR$642)),INDEX(Данные!$I$1:$IX$303,Данные!$A231,AR$642)-Данные!$H231-AR$643+IF($F$3="Использовать поправку",BU569,0),#N/A)</f>
        <v>#N/A</v>
      </c>
      <c r="AS569" s="62" t="str">
        <f t="shared" si="865"/>
        <v/>
      </c>
      <c r="AT569" s="63" t="e">
        <f>IF(ISNUMBER(INDEX(Данные!$I$1:$IX$303,Данные!$A231,AT$642)),INDEX(Данные!$I$1:$IX$303,Данные!$A231,AT$642)-Данные!$G231-AT$643+IF($F$4="Использовать поправку",BT569,0),#N/A)</f>
        <v>#N/A</v>
      </c>
      <c r="AU569" s="64" t="e">
        <f>IF(ISNUMBER(INDEX(Данные!$I$1:$IX$303,Данные!$A231,AU$642)),INDEX(Данные!$I$1:$IX$303,Данные!$A231,AU$642)-Данные!$H231-AU$643+IF($F$4="Использовать поправку",BU569,0),#N/A)</f>
        <v>#N/A</v>
      </c>
      <c r="AV569" s="62" t="str">
        <f t="shared" si="866"/>
        <v/>
      </c>
      <c r="AW569" s="63" t="e">
        <f>IF(ISNUMBER(INDEX(Данные!$I$1:$IX$303,Данные!$A231,AW$642)),INDEX(Данные!$I$1:$IX$303,Данные!$A231,AW$642)-Данные!$G231-AW$643+IF($F$5="Использовать поправку",BT569,0),#N/A)</f>
        <v>#N/A</v>
      </c>
      <c r="AX569" s="64" t="e">
        <f>IF(ISNUMBER(INDEX(Данные!$I$1:$IX$303,Данные!$A231,AX$642)),INDEX(Данные!$I$1:$IX$303,Данные!$A231,AX$642)-Данные!$H231-AX$643+IF($F$5="Использовать поправку",BU569,0),#N/A)</f>
        <v>#N/A</v>
      </c>
      <c r="AY569" s="62" t="str">
        <f t="shared" si="867"/>
        <v/>
      </c>
      <c r="AZ569" s="63" t="e">
        <f>IF(ISNUMBER(INDEX(Данные!$I$1:$IX$303,Данные!$A231,AZ$642)),INDEX(Данные!$I$1:$IX$303,Данные!$A231,AZ$642)-Данные!$G231-AZ$643+IF($F$6="Использовать поправку",BT569,0),#N/A)</f>
        <v>#N/A</v>
      </c>
      <c r="BA569" s="64" t="e">
        <f>IF(ISNUMBER(INDEX(Данные!$I$1:$IX$303,Данные!$A231,BA$642)),INDEX(Данные!$I$1:$IX$303,Данные!$A231,BA$642)-Данные!$H231-BA$643+IF($F$6="Использовать поправку",BU569,0),#N/A)</f>
        <v>#N/A</v>
      </c>
      <c r="BB569" s="62" t="str">
        <f t="shared" si="868"/>
        <v/>
      </c>
      <c r="BC569" s="63" t="e">
        <f>IF(ISNUMBER(INDEX(Данные!$I$1:$IX$303,Данные!$A231,BC$642)),INDEX(Данные!$I$1:$IX$303,Данные!$A231,BC$642)-Данные!$G231-BC$643+IF($F$7="Использовать поправку",BT569,0),#N/A)</f>
        <v>#N/A</v>
      </c>
      <c r="BD569" s="64" t="e">
        <f>IF(ISNUMBER(INDEX(Данные!$I$1:$IX$303,Данные!$A231,BD$642)),INDEX(Данные!$I$1:$IX$303,Данные!$A231,BD$642)-Данные!$H231-BD$643+IF($F$7="Использовать поправку",BU569,0),#N/A)</f>
        <v>#N/A</v>
      </c>
      <c r="BE569" s="62" t="str">
        <f t="shared" si="869"/>
        <v/>
      </c>
      <c r="BF569" s="63" t="e">
        <f>IF(ISNUMBER(INDEX(Данные!$I$1:$IX$303,Данные!$A231,BF$642)),INDEX(Данные!$I$1:$IX$303,Данные!$A231,BF$642)-Данные!$G231-BF$643+IF($F$8="Использовать поправку",BT569,0),#N/A)</f>
        <v>#N/A</v>
      </c>
      <c r="BG569" s="64" t="e">
        <f>IF(ISNUMBER(INDEX(Данные!$I$1:$IX$303,Данные!$A231,BG$642)),INDEX(Данные!$I$1:$IX$303,Данные!$A231,BG$642)-Данные!$H231-BG$643+IF($F$8="Использовать поправку",BU569,0),#N/A)</f>
        <v>#N/A</v>
      </c>
      <c r="BH569" s="62" t="str">
        <f t="shared" si="870"/>
        <v/>
      </c>
      <c r="BI569" s="63" t="e">
        <f>IF(ISNUMBER(INDEX(Данные!$I$1:$IX$303,Данные!$A231,BI$642)),INDEX(Данные!$I$1:$IX$303,Данные!$A231,BI$642)-Данные!$G231-BI$643+IF($F$9="Использовать поправку",BT569,0),#N/A)</f>
        <v>#N/A</v>
      </c>
      <c r="BJ569" s="64" t="e">
        <f>IF(ISNUMBER(INDEX(Данные!$I$1:$IX$303,Данные!$A231,BJ$642)),INDEX(Данные!$I$1:$IX$303,Данные!$A231,BJ$642)-Данные!$H231-BJ$643+IF($F$9="Использовать поправку",BU569,0),#N/A)</f>
        <v>#N/A</v>
      </c>
      <c r="BK569" s="62" t="str">
        <f t="shared" si="871"/>
        <v/>
      </c>
      <c r="BL569" s="63" t="e">
        <f>IF(ISNUMBER(INDEX(Данные!$I$1:$IX$303,Данные!$A231,BL$642)),INDEX(Данные!$I$1:$IX$303,Данные!$A231,BL$642)-Данные!$G231-BL$643+IF($F$10="Использовать поправку",BT569,0),#N/A)</f>
        <v>#N/A</v>
      </c>
      <c r="BM569" s="64" t="e">
        <f>IF(ISNUMBER(INDEX(Данные!$I$1:$IX$303,Данные!$A231,BM$642)),INDEX(Данные!$I$1:$IX$303,Данные!$A231,BM$642)-Данные!$H231-BM$643+IF($F$10="Использовать поправку",BU569,0),#N/A)</f>
        <v>#N/A</v>
      </c>
      <c r="BN569" s="62" t="str">
        <f t="shared" si="872"/>
        <v/>
      </c>
      <c r="BO569" s="63" t="e">
        <f>IF(ISNUMBER(INDEX(Данные!$I$1:$IX$303,Данные!$A231,BO$642)),INDEX(Данные!$I$1:$IX$303,Данные!$A231,BO$642)-Данные!$G231-BO$643+IF($F$11="Использовать поправку",BT569,0),#N/A)</f>
        <v>#N/A</v>
      </c>
      <c r="BP569" s="64" t="e">
        <f>IF(ISNUMBER(INDEX(Данные!$I$1:$IX$303,Данные!$A231,BP$642)),INDEX(Данные!$I$1:$IX$303,Данные!$A231,BP$642)-Данные!$H231-BP$643+IF($F$11="Использовать поправку",BU569,0),#N/A)</f>
        <v>#N/A</v>
      </c>
      <c r="BQ569" s="62" t="str">
        <f t="shared" si="873"/>
        <v/>
      </c>
      <c r="BR569" s="63" t="e">
        <f>IF(ISNUMBER(INDEX(Данные!$I$1:$IX$303,Данные!$A231,BR$642)),INDEX(Данные!$I$1:$IX$303,Данные!$A231,BR$642)-Данные!$G231-BR$643+IF($F$12="Использовать поправку",BT569,0),#N/A)</f>
        <v>#N/A</v>
      </c>
      <c r="BS569" s="64" t="e">
        <f>IF(ISNUMBER(INDEX(Данные!$I$1:$IX$303,Данные!$A231,BS$642)),INDEX(Данные!$I$1:$IX$303,Данные!$A231,BS$642)-Данные!$H231-BS$643+IF($F$12="Использовать поправку",BU569,0),#N/A)</f>
        <v>#N/A</v>
      </c>
      <c r="BT569" s="100" t="e">
        <f>INDEX(Данные!$I$1:$IX$303,Данные!$A231,BT$642+8)-INDEX(Данные!$I$1:$IX$303,Данные!$A231,BT$643+8)</f>
        <v>#VALUE!</v>
      </c>
      <c r="BU569" s="101" t="e">
        <f>INDEX(Данные!$I$1:$IX$303,Данные!$A231,BU$642+9)-INDEX(Данные!$I$1:$IX$303,Данные!$A231,BU$643+9)</f>
        <v>#VALUE!</v>
      </c>
    </row>
    <row r="570" spans="7:73" s="88" customFormat="1" x14ac:dyDescent="0.25">
      <c r="G570" s="61">
        <v>114.5</v>
      </c>
      <c r="H570" s="62" t="str">
        <f t="shared" si="874"/>
        <v/>
      </c>
      <c r="I570" s="63" t="e">
        <f>IF(ISNUMBER(INDEX(Данные!$I$1:$IX$303,Данные!$A232,I$642)),INDEX(Данные!$I$1:$IX$303,Данные!$A232,I$642)-Данные!$E232+IF($F$3="Использовать поправку",AL570,0),#N/A)</f>
        <v>#N/A</v>
      </c>
      <c r="J570" s="64" t="e">
        <f>IF(ISNUMBER(INDEX(Данные!$I$1:$IX$303,Данные!$A232,J$642)),INDEX(Данные!$I$1:$IX$303,Данные!$A232,J$642)-Данные!$F232+IF($F$3="Использовать поправку",AM570,0),#N/A)</f>
        <v>#N/A</v>
      </c>
      <c r="K570" s="62" t="str">
        <f t="shared" si="875"/>
        <v/>
      </c>
      <c r="L570" s="63" t="e">
        <f>IF(ISNUMBER(INDEX(Данные!$I$1:$IX$303,Данные!$A232,L$642)),INDEX(Данные!$I$1:$IX$303,Данные!$A232,L$642)-Данные!$E232+IF($F$4="Использовать поправку",AL570,0),#N/A)</f>
        <v>#N/A</v>
      </c>
      <c r="M570" s="64" t="e">
        <f>IF(ISNUMBER(INDEX(Данные!$I$1:$IX$303,Данные!$A232,M$642)),INDEX(Данные!$I$1:$IX$303,Данные!$A232,M$642)-Данные!$F232+IF($F$4="Использовать поправку",AM570,0),#N/A)</f>
        <v>#N/A</v>
      </c>
      <c r="N570" s="62" t="str">
        <f t="shared" si="876"/>
        <v/>
      </c>
      <c r="O570" s="63" t="e">
        <f>IF(ISNUMBER(INDEX(Данные!$I$1:$IX$303,Данные!$A232,O$642)),INDEX(Данные!$I$1:$IX$303,Данные!$A232,O$642)-Данные!$E232+IF($F$5="Использовать поправку",AL570,0),#N/A)</f>
        <v>#N/A</v>
      </c>
      <c r="P570" s="64" t="e">
        <f>IF(ISNUMBER(INDEX(Данные!$I$1:$IX$303,Данные!$A232,P$642)),INDEX(Данные!$I$1:$IX$303,Данные!$A232,P$642)-Данные!$F232+IF($F$5="Использовать поправку",AM570,0),#N/A)</f>
        <v>#N/A</v>
      </c>
      <c r="Q570" s="62" t="str">
        <f t="shared" si="877"/>
        <v/>
      </c>
      <c r="R570" s="63" t="e">
        <f>IF(ISNUMBER(INDEX(Данные!$I$1:$IX$303,Данные!$A232,R$642)),INDEX(Данные!$I$1:$IX$303,Данные!$A232,R$642)-Данные!$E232+IF($F$6="Использовать поправку",AL570,0),#N/A)</f>
        <v>#N/A</v>
      </c>
      <c r="S570" s="64" t="e">
        <f>IF(ISNUMBER(INDEX(Данные!$I$1:$IX$303,Данные!$A232,S$642)),INDEX(Данные!$I$1:$IX$303,Данные!$A232,S$642)-Данные!$F232+IF($F$6="Использовать поправку",AM570,0),#N/A)</f>
        <v>#N/A</v>
      </c>
      <c r="T570" s="62" t="str">
        <f t="shared" si="878"/>
        <v/>
      </c>
      <c r="U570" s="63" t="e">
        <f>IF(ISNUMBER(INDEX(Данные!$I$1:$IX$303,Данные!$A232,U$642)),INDEX(Данные!$I$1:$IX$303,Данные!$A232,U$642)-Данные!$E232+IF($F$7="Использовать поправку",AL570,0),#N/A)</f>
        <v>#N/A</v>
      </c>
      <c r="V570" s="64" t="e">
        <f>IF(ISNUMBER(INDEX(Данные!$I$1:$IX$303,Данные!$A232,V$642)),INDEX(Данные!$I$1:$IX$303,Данные!$A232,V$642)-Данные!$F232+IF($F$7="Использовать поправку",AM570,0),#N/A)</f>
        <v>#N/A</v>
      </c>
      <c r="W570" s="62" t="str">
        <f t="shared" si="879"/>
        <v/>
      </c>
      <c r="X570" s="63" t="e">
        <f>IF(ISNUMBER(INDEX(Данные!$I$1:$IX$303,Данные!$A232,X$642)),INDEX(Данные!$I$1:$IX$303,Данные!$A232,X$642)-Данные!$E232+IF($F$8="Использовать поправку",AL570,0),#N/A)</f>
        <v>#N/A</v>
      </c>
      <c r="Y570" s="64" t="e">
        <f>IF(ISNUMBER(INDEX(Данные!$I$1:$IX$303,Данные!$A232,Y$642)),INDEX(Данные!$I$1:$IX$303,Данные!$A232,Y$642)-Данные!$F232+IF($F$8="Использовать поправку",AM570,0),#N/A)</f>
        <v>#N/A</v>
      </c>
      <c r="Z570" s="62" t="str">
        <f t="shared" si="880"/>
        <v/>
      </c>
      <c r="AA570" s="63" t="e">
        <f>IF(ISNUMBER(INDEX(Данные!$I$1:$IX$303,Данные!$A232,AA$642)),INDEX(Данные!$I$1:$IX$303,Данные!$A232,AA$642)-Данные!$E232+IF($F$9="Использовать поправку",AL570,0),#N/A)</f>
        <v>#N/A</v>
      </c>
      <c r="AB570" s="64" t="e">
        <f>IF(ISNUMBER(INDEX(Данные!$I$1:$IX$303,Данные!$A232,AB$642)),INDEX(Данные!$I$1:$IX$303,Данные!$A232,AB$642)-Данные!$F232+IF($F$9="Использовать поправку",AM570,0),#N/A)</f>
        <v>#N/A</v>
      </c>
      <c r="AC570" s="62" t="str">
        <f t="shared" si="881"/>
        <v/>
      </c>
      <c r="AD570" s="63" t="e">
        <f>IF(ISNUMBER(INDEX(Данные!$I$1:$IX$303,Данные!$A232,AD$642)),INDEX(Данные!$I$1:$IX$303,Данные!$A232,AD$642)-Данные!$E232+IF($F$10="Использовать поправку",AL570,0),#N/A)</f>
        <v>#N/A</v>
      </c>
      <c r="AE570" s="64" t="e">
        <f>IF(ISNUMBER(INDEX(Данные!$I$1:$IX$303,Данные!$A232,AE$642)),INDEX(Данные!$I$1:$IX$303,Данные!$A232,AE$642)-Данные!$F232+IF($F$10="Использовать поправку",AM570,0),#N/A)</f>
        <v>#N/A</v>
      </c>
      <c r="AF570" s="62" t="str">
        <f t="shared" si="882"/>
        <v/>
      </c>
      <c r="AG570" s="63" t="e">
        <f>IF(ISNUMBER(INDEX(Данные!$I$1:$IX$303,Данные!$A232,AG$642)),INDEX(Данные!$I$1:$IX$303,Данные!$A232,AG$642)-Данные!$E232+IF($F$11="Использовать поправку",AL570,0),#N/A)</f>
        <v>#N/A</v>
      </c>
      <c r="AH570" s="64" t="e">
        <f>IF(ISNUMBER(INDEX(Данные!$I$1:$IX$303,Данные!$A232,AH$642)),INDEX(Данные!$I$1:$IX$303,Данные!$A232,AH$642)-Данные!$F232+IF($F$11="Использовать поправку",AM570,0),#N/A)</f>
        <v>#N/A</v>
      </c>
      <c r="AI570" s="62" t="str">
        <f t="shared" si="883"/>
        <v/>
      </c>
      <c r="AJ570" s="63" t="e">
        <f>IF(ISNUMBER(INDEX(Данные!$I$1:$IX$303,Данные!$A232,AJ$642)),INDEX(Данные!$I$1:$IX$303,Данные!$A232,AJ$642)-Данные!$E232+IF($F$12="Использовать поправку",AL570,0),#N/A)</f>
        <v>#N/A</v>
      </c>
      <c r="AK570" s="96" t="e">
        <f>IF(ISNUMBER(INDEX(Данные!$I$1:$IX$303,Данные!$A232,AK$642)),INDEX(Данные!$I$1:$IX$303,Данные!$A232,AK$642)-Данные!$F232+IF($F$12="Использовать поправку",AM570,0),#N/A)</f>
        <v>#N/A</v>
      </c>
      <c r="AL570" s="100" t="e">
        <f>INDEX(Данные!$I$1:$IX$303,Данные!$A232,AL$642+4)-INDEX(Данные!$I$1:$IX$303,Данные!$A232,AL$643+4)</f>
        <v>#VALUE!</v>
      </c>
      <c r="AM570" s="101" t="e">
        <f>INDEX(Данные!$I$1:$IX$303,Данные!$A232,AM$642+5)-INDEX(Данные!$I$1:$IX$303,Данные!$A232,AM$643+5)</f>
        <v>#VALUE!</v>
      </c>
      <c r="AO570" s="61">
        <v>114.5</v>
      </c>
      <c r="AP570" s="62" t="str">
        <f t="shared" si="864"/>
        <v/>
      </c>
      <c r="AQ570" s="63" t="e">
        <f>IF(ISNUMBER(INDEX(Данные!$I$1:$IX$303,Данные!$A232,AQ$642)),INDEX(Данные!$I$1:$IX$303,Данные!$A232,AQ$642)-Данные!$G232-AQ$643+IF($F$3="Использовать поправку",BT570,0),#N/A)</f>
        <v>#N/A</v>
      </c>
      <c r="AR570" s="64" t="e">
        <f>IF(ISNUMBER(INDEX(Данные!$I$1:$IX$303,Данные!$A232,AR$642)),INDEX(Данные!$I$1:$IX$303,Данные!$A232,AR$642)-Данные!$H232-AR$643+IF($F$3="Использовать поправку",BU570,0),#N/A)</f>
        <v>#N/A</v>
      </c>
      <c r="AS570" s="62" t="str">
        <f t="shared" si="865"/>
        <v/>
      </c>
      <c r="AT570" s="63" t="e">
        <f>IF(ISNUMBER(INDEX(Данные!$I$1:$IX$303,Данные!$A232,AT$642)),INDEX(Данные!$I$1:$IX$303,Данные!$A232,AT$642)-Данные!$G232-AT$643+IF($F$4="Использовать поправку",BT570,0),#N/A)</f>
        <v>#N/A</v>
      </c>
      <c r="AU570" s="64" t="e">
        <f>IF(ISNUMBER(INDEX(Данные!$I$1:$IX$303,Данные!$A232,AU$642)),INDEX(Данные!$I$1:$IX$303,Данные!$A232,AU$642)-Данные!$H232-AU$643+IF($F$4="Использовать поправку",BU570,0),#N/A)</f>
        <v>#N/A</v>
      </c>
      <c r="AV570" s="62" t="str">
        <f t="shared" si="866"/>
        <v/>
      </c>
      <c r="AW570" s="63" t="e">
        <f>IF(ISNUMBER(INDEX(Данные!$I$1:$IX$303,Данные!$A232,AW$642)),INDEX(Данные!$I$1:$IX$303,Данные!$A232,AW$642)-Данные!$G232-AW$643+IF($F$5="Использовать поправку",BT570,0),#N/A)</f>
        <v>#N/A</v>
      </c>
      <c r="AX570" s="64" t="e">
        <f>IF(ISNUMBER(INDEX(Данные!$I$1:$IX$303,Данные!$A232,AX$642)),INDEX(Данные!$I$1:$IX$303,Данные!$A232,AX$642)-Данные!$H232-AX$643+IF($F$5="Использовать поправку",BU570,0),#N/A)</f>
        <v>#N/A</v>
      </c>
      <c r="AY570" s="62" t="str">
        <f t="shared" si="867"/>
        <v/>
      </c>
      <c r="AZ570" s="63" t="e">
        <f>IF(ISNUMBER(INDEX(Данные!$I$1:$IX$303,Данные!$A232,AZ$642)),INDEX(Данные!$I$1:$IX$303,Данные!$A232,AZ$642)-Данные!$G232-AZ$643+IF($F$6="Использовать поправку",BT570,0),#N/A)</f>
        <v>#N/A</v>
      </c>
      <c r="BA570" s="64" t="e">
        <f>IF(ISNUMBER(INDEX(Данные!$I$1:$IX$303,Данные!$A232,BA$642)),INDEX(Данные!$I$1:$IX$303,Данные!$A232,BA$642)-Данные!$H232-BA$643+IF($F$6="Использовать поправку",BU570,0),#N/A)</f>
        <v>#N/A</v>
      </c>
      <c r="BB570" s="62" t="str">
        <f t="shared" si="868"/>
        <v/>
      </c>
      <c r="BC570" s="63" t="e">
        <f>IF(ISNUMBER(INDEX(Данные!$I$1:$IX$303,Данные!$A232,BC$642)),INDEX(Данные!$I$1:$IX$303,Данные!$A232,BC$642)-Данные!$G232-BC$643+IF($F$7="Использовать поправку",BT570,0),#N/A)</f>
        <v>#N/A</v>
      </c>
      <c r="BD570" s="64" t="e">
        <f>IF(ISNUMBER(INDEX(Данные!$I$1:$IX$303,Данные!$A232,BD$642)),INDEX(Данные!$I$1:$IX$303,Данные!$A232,BD$642)-Данные!$H232-BD$643+IF($F$7="Использовать поправку",BU570,0),#N/A)</f>
        <v>#N/A</v>
      </c>
      <c r="BE570" s="62" t="str">
        <f t="shared" si="869"/>
        <v/>
      </c>
      <c r="BF570" s="63" t="e">
        <f>IF(ISNUMBER(INDEX(Данные!$I$1:$IX$303,Данные!$A232,BF$642)),INDEX(Данные!$I$1:$IX$303,Данные!$A232,BF$642)-Данные!$G232-BF$643+IF($F$8="Использовать поправку",BT570,0),#N/A)</f>
        <v>#N/A</v>
      </c>
      <c r="BG570" s="64" t="e">
        <f>IF(ISNUMBER(INDEX(Данные!$I$1:$IX$303,Данные!$A232,BG$642)),INDEX(Данные!$I$1:$IX$303,Данные!$A232,BG$642)-Данные!$H232-BG$643+IF($F$8="Использовать поправку",BU570,0),#N/A)</f>
        <v>#N/A</v>
      </c>
      <c r="BH570" s="62" t="str">
        <f t="shared" si="870"/>
        <v/>
      </c>
      <c r="BI570" s="63" t="e">
        <f>IF(ISNUMBER(INDEX(Данные!$I$1:$IX$303,Данные!$A232,BI$642)),INDEX(Данные!$I$1:$IX$303,Данные!$A232,BI$642)-Данные!$G232-BI$643+IF($F$9="Использовать поправку",BT570,0),#N/A)</f>
        <v>#N/A</v>
      </c>
      <c r="BJ570" s="64" t="e">
        <f>IF(ISNUMBER(INDEX(Данные!$I$1:$IX$303,Данные!$A232,BJ$642)),INDEX(Данные!$I$1:$IX$303,Данные!$A232,BJ$642)-Данные!$H232-BJ$643+IF($F$9="Использовать поправку",BU570,0),#N/A)</f>
        <v>#N/A</v>
      </c>
      <c r="BK570" s="62" t="str">
        <f t="shared" si="871"/>
        <v/>
      </c>
      <c r="BL570" s="63" t="e">
        <f>IF(ISNUMBER(INDEX(Данные!$I$1:$IX$303,Данные!$A232,BL$642)),INDEX(Данные!$I$1:$IX$303,Данные!$A232,BL$642)-Данные!$G232-BL$643+IF($F$10="Использовать поправку",BT570,0),#N/A)</f>
        <v>#N/A</v>
      </c>
      <c r="BM570" s="64" t="e">
        <f>IF(ISNUMBER(INDEX(Данные!$I$1:$IX$303,Данные!$A232,BM$642)),INDEX(Данные!$I$1:$IX$303,Данные!$A232,BM$642)-Данные!$H232-BM$643+IF($F$10="Использовать поправку",BU570,0),#N/A)</f>
        <v>#N/A</v>
      </c>
      <c r="BN570" s="62" t="str">
        <f t="shared" si="872"/>
        <v/>
      </c>
      <c r="BO570" s="63" t="e">
        <f>IF(ISNUMBER(INDEX(Данные!$I$1:$IX$303,Данные!$A232,BO$642)),INDEX(Данные!$I$1:$IX$303,Данные!$A232,BO$642)-Данные!$G232-BO$643+IF($F$11="Использовать поправку",BT570,0),#N/A)</f>
        <v>#N/A</v>
      </c>
      <c r="BP570" s="64" t="e">
        <f>IF(ISNUMBER(INDEX(Данные!$I$1:$IX$303,Данные!$A232,BP$642)),INDEX(Данные!$I$1:$IX$303,Данные!$A232,BP$642)-Данные!$H232-BP$643+IF($F$11="Использовать поправку",BU570,0),#N/A)</f>
        <v>#N/A</v>
      </c>
      <c r="BQ570" s="62" t="str">
        <f t="shared" si="873"/>
        <v/>
      </c>
      <c r="BR570" s="63" t="e">
        <f>IF(ISNUMBER(INDEX(Данные!$I$1:$IX$303,Данные!$A232,BR$642)),INDEX(Данные!$I$1:$IX$303,Данные!$A232,BR$642)-Данные!$G232-BR$643+IF($F$12="Использовать поправку",BT570,0),#N/A)</f>
        <v>#N/A</v>
      </c>
      <c r="BS570" s="64" t="e">
        <f>IF(ISNUMBER(INDEX(Данные!$I$1:$IX$303,Данные!$A232,BS$642)),INDEX(Данные!$I$1:$IX$303,Данные!$A232,BS$642)-Данные!$H232-BS$643+IF($F$12="Использовать поправку",BU570,0),#N/A)</f>
        <v>#N/A</v>
      </c>
      <c r="BT570" s="100" t="e">
        <f>INDEX(Данные!$I$1:$IX$303,Данные!$A232,BT$642+8)-INDEX(Данные!$I$1:$IX$303,Данные!$A232,BT$643+8)</f>
        <v>#VALUE!</v>
      </c>
      <c r="BU570" s="101" t="e">
        <f>INDEX(Данные!$I$1:$IX$303,Данные!$A232,BU$642+9)-INDEX(Данные!$I$1:$IX$303,Данные!$A232,BU$643+9)</f>
        <v>#VALUE!</v>
      </c>
    </row>
    <row r="571" spans="7:73" s="88" customFormat="1" x14ac:dyDescent="0.25">
      <c r="G571" s="61">
        <v>115</v>
      </c>
      <c r="H571" s="62" t="str">
        <f t="shared" si="874"/>
        <v/>
      </c>
      <c r="I571" s="63" t="e">
        <f>IF(ISNUMBER(INDEX(Данные!$I$1:$IX$303,Данные!$A233,I$642)),INDEX(Данные!$I$1:$IX$303,Данные!$A233,I$642)-Данные!$E233+IF($F$3="Использовать поправку",AL571,0),#N/A)</f>
        <v>#N/A</v>
      </c>
      <c r="J571" s="64" t="e">
        <f>IF(ISNUMBER(INDEX(Данные!$I$1:$IX$303,Данные!$A233,J$642)),INDEX(Данные!$I$1:$IX$303,Данные!$A233,J$642)-Данные!$F233+IF($F$3="Использовать поправку",AM571,0),#N/A)</f>
        <v>#N/A</v>
      </c>
      <c r="K571" s="62" t="str">
        <f t="shared" si="875"/>
        <v/>
      </c>
      <c r="L571" s="63" t="e">
        <f>IF(ISNUMBER(INDEX(Данные!$I$1:$IX$303,Данные!$A233,L$642)),INDEX(Данные!$I$1:$IX$303,Данные!$A233,L$642)-Данные!$E233+IF($F$4="Использовать поправку",AL571,0),#N/A)</f>
        <v>#N/A</v>
      </c>
      <c r="M571" s="64" t="e">
        <f>IF(ISNUMBER(INDEX(Данные!$I$1:$IX$303,Данные!$A233,M$642)),INDEX(Данные!$I$1:$IX$303,Данные!$A233,M$642)-Данные!$F233+IF($F$4="Использовать поправку",AM571,0),#N/A)</f>
        <v>#N/A</v>
      </c>
      <c r="N571" s="62" t="str">
        <f t="shared" si="876"/>
        <v/>
      </c>
      <c r="O571" s="63" t="e">
        <f>IF(ISNUMBER(INDEX(Данные!$I$1:$IX$303,Данные!$A233,O$642)),INDEX(Данные!$I$1:$IX$303,Данные!$A233,O$642)-Данные!$E233+IF($F$5="Использовать поправку",AL571,0),#N/A)</f>
        <v>#N/A</v>
      </c>
      <c r="P571" s="64" t="e">
        <f>IF(ISNUMBER(INDEX(Данные!$I$1:$IX$303,Данные!$A233,P$642)),INDEX(Данные!$I$1:$IX$303,Данные!$A233,P$642)-Данные!$F233+IF($F$5="Использовать поправку",AM571,0),#N/A)</f>
        <v>#N/A</v>
      </c>
      <c r="Q571" s="62" t="str">
        <f t="shared" si="877"/>
        <v/>
      </c>
      <c r="R571" s="63" t="e">
        <f>IF(ISNUMBER(INDEX(Данные!$I$1:$IX$303,Данные!$A233,R$642)),INDEX(Данные!$I$1:$IX$303,Данные!$A233,R$642)-Данные!$E233+IF($F$6="Использовать поправку",AL571,0),#N/A)</f>
        <v>#N/A</v>
      </c>
      <c r="S571" s="64" t="e">
        <f>IF(ISNUMBER(INDEX(Данные!$I$1:$IX$303,Данные!$A233,S$642)),INDEX(Данные!$I$1:$IX$303,Данные!$A233,S$642)-Данные!$F233+IF($F$6="Использовать поправку",AM571,0),#N/A)</f>
        <v>#N/A</v>
      </c>
      <c r="T571" s="62" t="str">
        <f t="shared" si="878"/>
        <v/>
      </c>
      <c r="U571" s="63" t="e">
        <f>IF(ISNUMBER(INDEX(Данные!$I$1:$IX$303,Данные!$A233,U$642)),INDEX(Данные!$I$1:$IX$303,Данные!$A233,U$642)-Данные!$E233+IF($F$7="Использовать поправку",AL571,0),#N/A)</f>
        <v>#N/A</v>
      </c>
      <c r="V571" s="64" t="e">
        <f>IF(ISNUMBER(INDEX(Данные!$I$1:$IX$303,Данные!$A233,V$642)),INDEX(Данные!$I$1:$IX$303,Данные!$A233,V$642)-Данные!$F233+IF($F$7="Использовать поправку",AM571,0),#N/A)</f>
        <v>#N/A</v>
      </c>
      <c r="W571" s="62" t="str">
        <f t="shared" si="879"/>
        <v/>
      </c>
      <c r="X571" s="63" t="e">
        <f>IF(ISNUMBER(INDEX(Данные!$I$1:$IX$303,Данные!$A233,X$642)),INDEX(Данные!$I$1:$IX$303,Данные!$A233,X$642)-Данные!$E233+IF($F$8="Использовать поправку",AL571,0),#N/A)</f>
        <v>#N/A</v>
      </c>
      <c r="Y571" s="64" t="e">
        <f>IF(ISNUMBER(INDEX(Данные!$I$1:$IX$303,Данные!$A233,Y$642)),INDEX(Данные!$I$1:$IX$303,Данные!$A233,Y$642)-Данные!$F233+IF($F$8="Использовать поправку",AM571,0),#N/A)</f>
        <v>#N/A</v>
      </c>
      <c r="Z571" s="62" t="str">
        <f t="shared" si="880"/>
        <v/>
      </c>
      <c r="AA571" s="63" t="e">
        <f>IF(ISNUMBER(INDEX(Данные!$I$1:$IX$303,Данные!$A233,AA$642)),INDEX(Данные!$I$1:$IX$303,Данные!$A233,AA$642)-Данные!$E233+IF($F$9="Использовать поправку",AL571,0),#N/A)</f>
        <v>#N/A</v>
      </c>
      <c r="AB571" s="64" t="e">
        <f>IF(ISNUMBER(INDEX(Данные!$I$1:$IX$303,Данные!$A233,AB$642)),INDEX(Данные!$I$1:$IX$303,Данные!$A233,AB$642)-Данные!$F233+IF($F$9="Использовать поправку",AM571,0),#N/A)</f>
        <v>#N/A</v>
      </c>
      <c r="AC571" s="62" t="str">
        <f t="shared" si="881"/>
        <v/>
      </c>
      <c r="AD571" s="63" t="e">
        <f>IF(ISNUMBER(INDEX(Данные!$I$1:$IX$303,Данные!$A233,AD$642)),INDEX(Данные!$I$1:$IX$303,Данные!$A233,AD$642)-Данные!$E233+IF($F$10="Использовать поправку",AL571,0),#N/A)</f>
        <v>#N/A</v>
      </c>
      <c r="AE571" s="64" t="e">
        <f>IF(ISNUMBER(INDEX(Данные!$I$1:$IX$303,Данные!$A233,AE$642)),INDEX(Данные!$I$1:$IX$303,Данные!$A233,AE$642)-Данные!$F233+IF($F$10="Использовать поправку",AM571,0),#N/A)</f>
        <v>#N/A</v>
      </c>
      <c r="AF571" s="62" t="str">
        <f t="shared" si="882"/>
        <v/>
      </c>
      <c r="AG571" s="63" t="e">
        <f>IF(ISNUMBER(INDEX(Данные!$I$1:$IX$303,Данные!$A233,AG$642)),INDEX(Данные!$I$1:$IX$303,Данные!$A233,AG$642)-Данные!$E233+IF($F$11="Использовать поправку",AL571,0),#N/A)</f>
        <v>#N/A</v>
      </c>
      <c r="AH571" s="64" t="e">
        <f>IF(ISNUMBER(INDEX(Данные!$I$1:$IX$303,Данные!$A233,AH$642)),INDEX(Данные!$I$1:$IX$303,Данные!$A233,AH$642)-Данные!$F233+IF($F$11="Использовать поправку",AM571,0),#N/A)</f>
        <v>#N/A</v>
      </c>
      <c r="AI571" s="62" t="str">
        <f t="shared" si="883"/>
        <v/>
      </c>
      <c r="AJ571" s="63" t="e">
        <f>IF(ISNUMBER(INDEX(Данные!$I$1:$IX$303,Данные!$A233,AJ$642)),INDEX(Данные!$I$1:$IX$303,Данные!$A233,AJ$642)-Данные!$E233+IF($F$12="Использовать поправку",AL571,0),#N/A)</f>
        <v>#N/A</v>
      </c>
      <c r="AK571" s="96" t="e">
        <f>IF(ISNUMBER(INDEX(Данные!$I$1:$IX$303,Данные!$A233,AK$642)),INDEX(Данные!$I$1:$IX$303,Данные!$A233,AK$642)-Данные!$F233+IF($F$12="Использовать поправку",AM571,0),#N/A)</f>
        <v>#N/A</v>
      </c>
      <c r="AL571" s="100" t="e">
        <f>INDEX(Данные!$I$1:$IX$303,Данные!$A233,AL$642+4)-INDEX(Данные!$I$1:$IX$303,Данные!$A233,AL$643+4)</f>
        <v>#VALUE!</v>
      </c>
      <c r="AM571" s="101" t="e">
        <f>INDEX(Данные!$I$1:$IX$303,Данные!$A233,AM$642+5)-INDEX(Данные!$I$1:$IX$303,Данные!$A233,AM$643+5)</f>
        <v>#VALUE!</v>
      </c>
      <c r="AO571" s="61">
        <v>115</v>
      </c>
      <c r="AP571" s="62" t="str">
        <f t="shared" si="864"/>
        <v/>
      </c>
      <c r="AQ571" s="63" t="e">
        <f>IF(ISNUMBER(INDEX(Данные!$I$1:$IX$303,Данные!$A233,AQ$642)),INDEX(Данные!$I$1:$IX$303,Данные!$A233,AQ$642)-Данные!$G233-AQ$643+IF($F$3="Использовать поправку",BT571,0),#N/A)</f>
        <v>#N/A</v>
      </c>
      <c r="AR571" s="64" t="e">
        <f>IF(ISNUMBER(INDEX(Данные!$I$1:$IX$303,Данные!$A233,AR$642)),INDEX(Данные!$I$1:$IX$303,Данные!$A233,AR$642)-Данные!$H233-AR$643+IF($F$3="Использовать поправку",BU571,0),#N/A)</f>
        <v>#N/A</v>
      </c>
      <c r="AS571" s="62" t="str">
        <f t="shared" si="865"/>
        <v/>
      </c>
      <c r="AT571" s="63" t="e">
        <f>IF(ISNUMBER(INDEX(Данные!$I$1:$IX$303,Данные!$A233,AT$642)),INDEX(Данные!$I$1:$IX$303,Данные!$A233,AT$642)-Данные!$G233-AT$643+IF($F$4="Использовать поправку",BT571,0),#N/A)</f>
        <v>#N/A</v>
      </c>
      <c r="AU571" s="64" t="e">
        <f>IF(ISNUMBER(INDEX(Данные!$I$1:$IX$303,Данные!$A233,AU$642)),INDEX(Данные!$I$1:$IX$303,Данные!$A233,AU$642)-Данные!$H233-AU$643+IF($F$4="Использовать поправку",BU571,0),#N/A)</f>
        <v>#N/A</v>
      </c>
      <c r="AV571" s="62" t="str">
        <f t="shared" si="866"/>
        <v/>
      </c>
      <c r="AW571" s="63" t="e">
        <f>IF(ISNUMBER(INDEX(Данные!$I$1:$IX$303,Данные!$A233,AW$642)),INDEX(Данные!$I$1:$IX$303,Данные!$A233,AW$642)-Данные!$G233-AW$643+IF($F$5="Использовать поправку",BT571,0),#N/A)</f>
        <v>#N/A</v>
      </c>
      <c r="AX571" s="64" t="e">
        <f>IF(ISNUMBER(INDEX(Данные!$I$1:$IX$303,Данные!$A233,AX$642)),INDEX(Данные!$I$1:$IX$303,Данные!$A233,AX$642)-Данные!$H233-AX$643+IF($F$5="Использовать поправку",BU571,0),#N/A)</f>
        <v>#N/A</v>
      </c>
      <c r="AY571" s="62" t="str">
        <f t="shared" si="867"/>
        <v/>
      </c>
      <c r="AZ571" s="63" t="e">
        <f>IF(ISNUMBER(INDEX(Данные!$I$1:$IX$303,Данные!$A233,AZ$642)),INDEX(Данные!$I$1:$IX$303,Данные!$A233,AZ$642)-Данные!$G233-AZ$643+IF($F$6="Использовать поправку",BT571,0),#N/A)</f>
        <v>#N/A</v>
      </c>
      <c r="BA571" s="64" t="e">
        <f>IF(ISNUMBER(INDEX(Данные!$I$1:$IX$303,Данные!$A233,BA$642)),INDEX(Данные!$I$1:$IX$303,Данные!$A233,BA$642)-Данные!$H233-BA$643+IF($F$6="Использовать поправку",BU571,0),#N/A)</f>
        <v>#N/A</v>
      </c>
      <c r="BB571" s="62" t="str">
        <f t="shared" si="868"/>
        <v/>
      </c>
      <c r="BC571" s="63" t="e">
        <f>IF(ISNUMBER(INDEX(Данные!$I$1:$IX$303,Данные!$A233,BC$642)),INDEX(Данные!$I$1:$IX$303,Данные!$A233,BC$642)-Данные!$G233-BC$643+IF($F$7="Использовать поправку",BT571,0),#N/A)</f>
        <v>#N/A</v>
      </c>
      <c r="BD571" s="64" t="e">
        <f>IF(ISNUMBER(INDEX(Данные!$I$1:$IX$303,Данные!$A233,BD$642)),INDEX(Данные!$I$1:$IX$303,Данные!$A233,BD$642)-Данные!$H233-BD$643+IF($F$7="Использовать поправку",BU571,0),#N/A)</f>
        <v>#N/A</v>
      </c>
      <c r="BE571" s="62" t="str">
        <f t="shared" si="869"/>
        <v/>
      </c>
      <c r="BF571" s="63" t="e">
        <f>IF(ISNUMBER(INDEX(Данные!$I$1:$IX$303,Данные!$A233,BF$642)),INDEX(Данные!$I$1:$IX$303,Данные!$A233,BF$642)-Данные!$G233-BF$643+IF($F$8="Использовать поправку",BT571,0),#N/A)</f>
        <v>#N/A</v>
      </c>
      <c r="BG571" s="64" t="e">
        <f>IF(ISNUMBER(INDEX(Данные!$I$1:$IX$303,Данные!$A233,BG$642)),INDEX(Данные!$I$1:$IX$303,Данные!$A233,BG$642)-Данные!$H233-BG$643+IF($F$8="Использовать поправку",BU571,0),#N/A)</f>
        <v>#N/A</v>
      </c>
      <c r="BH571" s="62" t="str">
        <f t="shared" si="870"/>
        <v/>
      </c>
      <c r="BI571" s="63" t="e">
        <f>IF(ISNUMBER(INDEX(Данные!$I$1:$IX$303,Данные!$A233,BI$642)),INDEX(Данные!$I$1:$IX$303,Данные!$A233,BI$642)-Данные!$G233-BI$643+IF($F$9="Использовать поправку",BT571,0),#N/A)</f>
        <v>#N/A</v>
      </c>
      <c r="BJ571" s="64" t="e">
        <f>IF(ISNUMBER(INDEX(Данные!$I$1:$IX$303,Данные!$A233,BJ$642)),INDEX(Данные!$I$1:$IX$303,Данные!$A233,BJ$642)-Данные!$H233-BJ$643+IF($F$9="Использовать поправку",BU571,0),#N/A)</f>
        <v>#N/A</v>
      </c>
      <c r="BK571" s="62" t="str">
        <f t="shared" si="871"/>
        <v/>
      </c>
      <c r="BL571" s="63" t="e">
        <f>IF(ISNUMBER(INDEX(Данные!$I$1:$IX$303,Данные!$A233,BL$642)),INDEX(Данные!$I$1:$IX$303,Данные!$A233,BL$642)-Данные!$G233-BL$643+IF($F$10="Использовать поправку",BT571,0),#N/A)</f>
        <v>#N/A</v>
      </c>
      <c r="BM571" s="64" t="e">
        <f>IF(ISNUMBER(INDEX(Данные!$I$1:$IX$303,Данные!$A233,BM$642)),INDEX(Данные!$I$1:$IX$303,Данные!$A233,BM$642)-Данные!$H233-BM$643+IF($F$10="Использовать поправку",BU571,0),#N/A)</f>
        <v>#N/A</v>
      </c>
      <c r="BN571" s="62" t="str">
        <f t="shared" si="872"/>
        <v/>
      </c>
      <c r="BO571" s="63" t="e">
        <f>IF(ISNUMBER(INDEX(Данные!$I$1:$IX$303,Данные!$A233,BO$642)),INDEX(Данные!$I$1:$IX$303,Данные!$A233,BO$642)-Данные!$G233-BO$643+IF($F$11="Использовать поправку",BT571,0),#N/A)</f>
        <v>#N/A</v>
      </c>
      <c r="BP571" s="64" t="e">
        <f>IF(ISNUMBER(INDEX(Данные!$I$1:$IX$303,Данные!$A233,BP$642)),INDEX(Данные!$I$1:$IX$303,Данные!$A233,BP$642)-Данные!$H233-BP$643+IF($F$11="Использовать поправку",BU571,0),#N/A)</f>
        <v>#N/A</v>
      </c>
      <c r="BQ571" s="62" t="str">
        <f t="shared" si="873"/>
        <v/>
      </c>
      <c r="BR571" s="63" t="e">
        <f>IF(ISNUMBER(INDEX(Данные!$I$1:$IX$303,Данные!$A233,BR$642)),INDEX(Данные!$I$1:$IX$303,Данные!$A233,BR$642)-Данные!$G233-BR$643+IF($F$12="Использовать поправку",BT571,0),#N/A)</f>
        <v>#N/A</v>
      </c>
      <c r="BS571" s="64" t="e">
        <f>IF(ISNUMBER(INDEX(Данные!$I$1:$IX$303,Данные!$A233,BS$642)),INDEX(Данные!$I$1:$IX$303,Данные!$A233,BS$642)-Данные!$H233-BS$643+IF($F$12="Использовать поправку",BU571,0),#N/A)</f>
        <v>#N/A</v>
      </c>
      <c r="BT571" s="100" t="e">
        <f>INDEX(Данные!$I$1:$IX$303,Данные!$A233,BT$642+8)-INDEX(Данные!$I$1:$IX$303,Данные!$A233,BT$643+8)</f>
        <v>#VALUE!</v>
      </c>
      <c r="BU571" s="101" t="e">
        <f>INDEX(Данные!$I$1:$IX$303,Данные!$A233,BU$642+9)-INDEX(Данные!$I$1:$IX$303,Данные!$A233,BU$643+9)</f>
        <v>#VALUE!</v>
      </c>
    </row>
    <row r="572" spans="7:73" s="88" customFormat="1" x14ac:dyDescent="0.25">
      <c r="G572" s="61">
        <v>115.5</v>
      </c>
      <c r="H572" s="62" t="str">
        <f t="shared" si="874"/>
        <v/>
      </c>
      <c r="I572" s="63" t="e">
        <f>IF(ISNUMBER(INDEX(Данные!$I$1:$IX$303,Данные!$A234,I$642)),INDEX(Данные!$I$1:$IX$303,Данные!$A234,I$642)-Данные!$E234+IF($F$3="Использовать поправку",AL572,0),#N/A)</f>
        <v>#N/A</v>
      </c>
      <c r="J572" s="64" t="e">
        <f>IF(ISNUMBER(INDEX(Данные!$I$1:$IX$303,Данные!$A234,J$642)),INDEX(Данные!$I$1:$IX$303,Данные!$A234,J$642)-Данные!$F234+IF($F$3="Использовать поправку",AM572,0),#N/A)</f>
        <v>#N/A</v>
      </c>
      <c r="K572" s="62" t="str">
        <f t="shared" si="875"/>
        <v/>
      </c>
      <c r="L572" s="63" t="e">
        <f>IF(ISNUMBER(INDEX(Данные!$I$1:$IX$303,Данные!$A234,L$642)),INDEX(Данные!$I$1:$IX$303,Данные!$A234,L$642)-Данные!$E234+IF($F$4="Использовать поправку",AL572,0),#N/A)</f>
        <v>#N/A</v>
      </c>
      <c r="M572" s="64" t="e">
        <f>IF(ISNUMBER(INDEX(Данные!$I$1:$IX$303,Данные!$A234,M$642)),INDEX(Данные!$I$1:$IX$303,Данные!$A234,M$642)-Данные!$F234+IF($F$4="Использовать поправку",AM572,0),#N/A)</f>
        <v>#N/A</v>
      </c>
      <c r="N572" s="62" t="str">
        <f t="shared" si="876"/>
        <v/>
      </c>
      <c r="O572" s="63" t="e">
        <f>IF(ISNUMBER(INDEX(Данные!$I$1:$IX$303,Данные!$A234,O$642)),INDEX(Данные!$I$1:$IX$303,Данные!$A234,O$642)-Данные!$E234+IF($F$5="Использовать поправку",AL572,0),#N/A)</f>
        <v>#N/A</v>
      </c>
      <c r="P572" s="64" t="e">
        <f>IF(ISNUMBER(INDEX(Данные!$I$1:$IX$303,Данные!$A234,P$642)),INDEX(Данные!$I$1:$IX$303,Данные!$A234,P$642)-Данные!$F234+IF($F$5="Использовать поправку",AM572,0),#N/A)</f>
        <v>#N/A</v>
      </c>
      <c r="Q572" s="62" t="str">
        <f t="shared" si="877"/>
        <v/>
      </c>
      <c r="R572" s="63" t="e">
        <f>IF(ISNUMBER(INDEX(Данные!$I$1:$IX$303,Данные!$A234,R$642)),INDEX(Данные!$I$1:$IX$303,Данные!$A234,R$642)-Данные!$E234+IF($F$6="Использовать поправку",AL572,0),#N/A)</f>
        <v>#N/A</v>
      </c>
      <c r="S572" s="64" t="e">
        <f>IF(ISNUMBER(INDEX(Данные!$I$1:$IX$303,Данные!$A234,S$642)),INDEX(Данные!$I$1:$IX$303,Данные!$A234,S$642)-Данные!$F234+IF($F$6="Использовать поправку",AM572,0),#N/A)</f>
        <v>#N/A</v>
      </c>
      <c r="T572" s="62" t="str">
        <f t="shared" si="878"/>
        <v/>
      </c>
      <c r="U572" s="63" t="e">
        <f>IF(ISNUMBER(INDEX(Данные!$I$1:$IX$303,Данные!$A234,U$642)),INDEX(Данные!$I$1:$IX$303,Данные!$A234,U$642)-Данные!$E234+IF($F$7="Использовать поправку",AL572,0),#N/A)</f>
        <v>#N/A</v>
      </c>
      <c r="V572" s="64" t="e">
        <f>IF(ISNUMBER(INDEX(Данные!$I$1:$IX$303,Данные!$A234,V$642)),INDEX(Данные!$I$1:$IX$303,Данные!$A234,V$642)-Данные!$F234+IF($F$7="Использовать поправку",AM572,0),#N/A)</f>
        <v>#N/A</v>
      </c>
      <c r="W572" s="62" t="str">
        <f t="shared" si="879"/>
        <v/>
      </c>
      <c r="X572" s="63" t="e">
        <f>IF(ISNUMBER(INDEX(Данные!$I$1:$IX$303,Данные!$A234,X$642)),INDEX(Данные!$I$1:$IX$303,Данные!$A234,X$642)-Данные!$E234+IF($F$8="Использовать поправку",AL572,0),#N/A)</f>
        <v>#N/A</v>
      </c>
      <c r="Y572" s="64" t="e">
        <f>IF(ISNUMBER(INDEX(Данные!$I$1:$IX$303,Данные!$A234,Y$642)),INDEX(Данные!$I$1:$IX$303,Данные!$A234,Y$642)-Данные!$F234+IF($F$8="Использовать поправку",AM572,0),#N/A)</f>
        <v>#N/A</v>
      </c>
      <c r="Z572" s="62" t="str">
        <f t="shared" si="880"/>
        <v/>
      </c>
      <c r="AA572" s="63" t="e">
        <f>IF(ISNUMBER(INDEX(Данные!$I$1:$IX$303,Данные!$A234,AA$642)),INDEX(Данные!$I$1:$IX$303,Данные!$A234,AA$642)-Данные!$E234+IF($F$9="Использовать поправку",AL572,0),#N/A)</f>
        <v>#N/A</v>
      </c>
      <c r="AB572" s="64" t="e">
        <f>IF(ISNUMBER(INDEX(Данные!$I$1:$IX$303,Данные!$A234,AB$642)),INDEX(Данные!$I$1:$IX$303,Данные!$A234,AB$642)-Данные!$F234+IF($F$9="Использовать поправку",AM572,0),#N/A)</f>
        <v>#N/A</v>
      </c>
      <c r="AC572" s="62" t="str">
        <f t="shared" si="881"/>
        <v/>
      </c>
      <c r="AD572" s="63" t="e">
        <f>IF(ISNUMBER(INDEX(Данные!$I$1:$IX$303,Данные!$A234,AD$642)),INDEX(Данные!$I$1:$IX$303,Данные!$A234,AD$642)-Данные!$E234+IF($F$10="Использовать поправку",AL572,0),#N/A)</f>
        <v>#N/A</v>
      </c>
      <c r="AE572" s="64" t="e">
        <f>IF(ISNUMBER(INDEX(Данные!$I$1:$IX$303,Данные!$A234,AE$642)),INDEX(Данные!$I$1:$IX$303,Данные!$A234,AE$642)-Данные!$F234+IF($F$10="Использовать поправку",AM572,0),#N/A)</f>
        <v>#N/A</v>
      </c>
      <c r="AF572" s="62" t="str">
        <f t="shared" si="882"/>
        <v/>
      </c>
      <c r="AG572" s="63" t="e">
        <f>IF(ISNUMBER(INDEX(Данные!$I$1:$IX$303,Данные!$A234,AG$642)),INDEX(Данные!$I$1:$IX$303,Данные!$A234,AG$642)-Данные!$E234+IF($F$11="Использовать поправку",AL572,0),#N/A)</f>
        <v>#N/A</v>
      </c>
      <c r="AH572" s="64" t="e">
        <f>IF(ISNUMBER(INDEX(Данные!$I$1:$IX$303,Данные!$A234,AH$642)),INDEX(Данные!$I$1:$IX$303,Данные!$A234,AH$642)-Данные!$F234+IF($F$11="Использовать поправку",AM572,0),#N/A)</f>
        <v>#N/A</v>
      </c>
      <c r="AI572" s="62" t="str">
        <f t="shared" si="883"/>
        <v/>
      </c>
      <c r="AJ572" s="63" t="e">
        <f>IF(ISNUMBER(INDEX(Данные!$I$1:$IX$303,Данные!$A234,AJ$642)),INDEX(Данные!$I$1:$IX$303,Данные!$A234,AJ$642)-Данные!$E234+IF($F$12="Использовать поправку",AL572,0),#N/A)</f>
        <v>#N/A</v>
      </c>
      <c r="AK572" s="96" t="e">
        <f>IF(ISNUMBER(INDEX(Данные!$I$1:$IX$303,Данные!$A234,AK$642)),INDEX(Данные!$I$1:$IX$303,Данные!$A234,AK$642)-Данные!$F234+IF($F$12="Использовать поправку",AM572,0),#N/A)</f>
        <v>#N/A</v>
      </c>
      <c r="AL572" s="100" t="e">
        <f>INDEX(Данные!$I$1:$IX$303,Данные!$A234,AL$642+4)-INDEX(Данные!$I$1:$IX$303,Данные!$A234,AL$643+4)</f>
        <v>#VALUE!</v>
      </c>
      <c r="AM572" s="101" t="e">
        <f>INDEX(Данные!$I$1:$IX$303,Данные!$A234,AM$642+5)-INDEX(Данные!$I$1:$IX$303,Данные!$A234,AM$643+5)</f>
        <v>#VALUE!</v>
      </c>
      <c r="AO572" s="61">
        <v>115.5</v>
      </c>
      <c r="AP572" s="62" t="str">
        <f t="shared" si="864"/>
        <v/>
      </c>
      <c r="AQ572" s="63" t="e">
        <f>IF(ISNUMBER(INDEX(Данные!$I$1:$IX$303,Данные!$A234,AQ$642)),INDEX(Данные!$I$1:$IX$303,Данные!$A234,AQ$642)-Данные!$G234-AQ$643+IF($F$3="Использовать поправку",BT572,0),#N/A)</f>
        <v>#N/A</v>
      </c>
      <c r="AR572" s="64" t="e">
        <f>IF(ISNUMBER(INDEX(Данные!$I$1:$IX$303,Данные!$A234,AR$642)),INDEX(Данные!$I$1:$IX$303,Данные!$A234,AR$642)-Данные!$H234-AR$643+IF($F$3="Использовать поправку",BU572,0),#N/A)</f>
        <v>#N/A</v>
      </c>
      <c r="AS572" s="62" t="str">
        <f t="shared" si="865"/>
        <v/>
      </c>
      <c r="AT572" s="63" t="e">
        <f>IF(ISNUMBER(INDEX(Данные!$I$1:$IX$303,Данные!$A234,AT$642)),INDEX(Данные!$I$1:$IX$303,Данные!$A234,AT$642)-Данные!$G234-AT$643+IF($F$4="Использовать поправку",BT572,0),#N/A)</f>
        <v>#N/A</v>
      </c>
      <c r="AU572" s="64" t="e">
        <f>IF(ISNUMBER(INDEX(Данные!$I$1:$IX$303,Данные!$A234,AU$642)),INDEX(Данные!$I$1:$IX$303,Данные!$A234,AU$642)-Данные!$H234-AU$643+IF($F$4="Использовать поправку",BU572,0),#N/A)</f>
        <v>#N/A</v>
      </c>
      <c r="AV572" s="62" t="str">
        <f t="shared" si="866"/>
        <v/>
      </c>
      <c r="AW572" s="63" t="e">
        <f>IF(ISNUMBER(INDEX(Данные!$I$1:$IX$303,Данные!$A234,AW$642)),INDEX(Данные!$I$1:$IX$303,Данные!$A234,AW$642)-Данные!$G234-AW$643+IF($F$5="Использовать поправку",BT572,0),#N/A)</f>
        <v>#N/A</v>
      </c>
      <c r="AX572" s="64" t="e">
        <f>IF(ISNUMBER(INDEX(Данные!$I$1:$IX$303,Данные!$A234,AX$642)),INDEX(Данные!$I$1:$IX$303,Данные!$A234,AX$642)-Данные!$H234-AX$643+IF($F$5="Использовать поправку",BU572,0),#N/A)</f>
        <v>#N/A</v>
      </c>
      <c r="AY572" s="62" t="str">
        <f t="shared" si="867"/>
        <v/>
      </c>
      <c r="AZ572" s="63" t="e">
        <f>IF(ISNUMBER(INDEX(Данные!$I$1:$IX$303,Данные!$A234,AZ$642)),INDEX(Данные!$I$1:$IX$303,Данные!$A234,AZ$642)-Данные!$G234-AZ$643+IF($F$6="Использовать поправку",BT572,0),#N/A)</f>
        <v>#N/A</v>
      </c>
      <c r="BA572" s="64" t="e">
        <f>IF(ISNUMBER(INDEX(Данные!$I$1:$IX$303,Данные!$A234,BA$642)),INDEX(Данные!$I$1:$IX$303,Данные!$A234,BA$642)-Данные!$H234-BA$643+IF($F$6="Использовать поправку",BU572,0),#N/A)</f>
        <v>#N/A</v>
      </c>
      <c r="BB572" s="62" t="str">
        <f t="shared" si="868"/>
        <v/>
      </c>
      <c r="BC572" s="63" t="e">
        <f>IF(ISNUMBER(INDEX(Данные!$I$1:$IX$303,Данные!$A234,BC$642)),INDEX(Данные!$I$1:$IX$303,Данные!$A234,BC$642)-Данные!$G234-BC$643+IF($F$7="Использовать поправку",BT572,0),#N/A)</f>
        <v>#N/A</v>
      </c>
      <c r="BD572" s="64" t="e">
        <f>IF(ISNUMBER(INDEX(Данные!$I$1:$IX$303,Данные!$A234,BD$642)),INDEX(Данные!$I$1:$IX$303,Данные!$A234,BD$642)-Данные!$H234-BD$643+IF($F$7="Использовать поправку",BU572,0),#N/A)</f>
        <v>#N/A</v>
      </c>
      <c r="BE572" s="62" t="str">
        <f t="shared" si="869"/>
        <v/>
      </c>
      <c r="BF572" s="63" t="e">
        <f>IF(ISNUMBER(INDEX(Данные!$I$1:$IX$303,Данные!$A234,BF$642)),INDEX(Данные!$I$1:$IX$303,Данные!$A234,BF$642)-Данные!$G234-BF$643+IF($F$8="Использовать поправку",BT572,0),#N/A)</f>
        <v>#N/A</v>
      </c>
      <c r="BG572" s="64" t="e">
        <f>IF(ISNUMBER(INDEX(Данные!$I$1:$IX$303,Данные!$A234,BG$642)),INDEX(Данные!$I$1:$IX$303,Данные!$A234,BG$642)-Данные!$H234-BG$643+IF($F$8="Использовать поправку",BU572,0),#N/A)</f>
        <v>#N/A</v>
      </c>
      <c r="BH572" s="62" t="str">
        <f t="shared" si="870"/>
        <v/>
      </c>
      <c r="BI572" s="63" t="e">
        <f>IF(ISNUMBER(INDEX(Данные!$I$1:$IX$303,Данные!$A234,BI$642)),INDEX(Данные!$I$1:$IX$303,Данные!$A234,BI$642)-Данные!$G234-BI$643+IF($F$9="Использовать поправку",BT572,0),#N/A)</f>
        <v>#N/A</v>
      </c>
      <c r="BJ572" s="64" t="e">
        <f>IF(ISNUMBER(INDEX(Данные!$I$1:$IX$303,Данные!$A234,BJ$642)),INDEX(Данные!$I$1:$IX$303,Данные!$A234,BJ$642)-Данные!$H234-BJ$643+IF($F$9="Использовать поправку",BU572,0),#N/A)</f>
        <v>#N/A</v>
      </c>
      <c r="BK572" s="62" t="str">
        <f t="shared" si="871"/>
        <v/>
      </c>
      <c r="BL572" s="63" t="e">
        <f>IF(ISNUMBER(INDEX(Данные!$I$1:$IX$303,Данные!$A234,BL$642)),INDEX(Данные!$I$1:$IX$303,Данные!$A234,BL$642)-Данные!$G234-BL$643+IF($F$10="Использовать поправку",BT572,0),#N/A)</f>
        <v>#N/A</v>
      </c>
      <c r="BM572" s="64" t="e">
        <f>IF(ISNUMBER(INDEX(Данные!$I$1:$IX$303,Данные!$A234,BM$642)),INDEX(Данные!$I$1:$IX$303,Данные!$A234,BM$642)-Данные!$H234-BM$643+IF($F$10="Использовать поправку",BU572,0),#N/A)</f>
        <v>#N/A</v>
      </c>
      <c r="BN572" s="62" t="str">
        <f t="shared" si="872"/>
        <v/>
      </c>
      <c r="BO572" s="63" t="e">
        <f>IF(ISNUMBER(INDEX(Данные!$I$1:$IX$303,Данные!$A234,BO$642)),INDEX(Данные!$I$1:$IX$303,Данные!$A234,BO$642)-Данные!$G234-BO$643+IF($F$11="Использовать поправку",BT572,0),#N/A)</f>
        <v>#N/A</v>
      </c>
      <c r="BP572" s="64" t="e">
        <f>IF(ISNUMBER(INDEX(Данные!$I$1:$IX$303,Данные!$A234,BP$642)),INDEX(Данные!$I$1:$IX$303,Данные!$A234,BP$642)-Данные!$H234-BP$643+IF($F$11="Использовать поправку",BU572,0),#N/A)</f>
        <v>#N/A</v>
      </c>
      <c r="BQ572" s="62" t="str">
        <f t="shared" si="873"/>
        <v/>
      </c>
      <c r="BR572" s="63" t="e">
        <f>IF(ISNUMBER(INDEX(Данные!$I$1:$IX$303,Данные!$A234,BR$642)),INDEX(Данные!$I$1:$IX$303,Данные!$A234,BR$642)-Данные!$G234-BR$643+IF($F$12="Использовать поправку",BT572,0),#N/A)</f>
        <v>#N/A</v>
      </c>
      <c r="BS572" s="64" t="e">
        <f>IF(ISNUMBER(INDEX(Данные!$I$1:$IX$303,Данные!$A234,BS$642)),INDEX(Данные!$I$1:$IX$303,Данные!$A234,BS$642)-Данные!$H234-BS$643+IF($F$12="Использовать поправку",BU572,0),#N/A)</f>
        <v>#N/A</v>
      </c>
      <c r="BT572" s="100" t="e">
        <f>INDEX(Данные!$I$1:$IX$303,Данные!$A234,BT$642+8)-INDEX(Данные!$I$1:$IX$303,Данные!$A234,BT$643+8)</f>
        <v>#VALUE!</v>
      </c>
      <c r="BU572" s="101" t="e">
        <f>INDEX(Данные!$I$1:$IX$303,Данные!$A234,BU$642+9)-INDEX(Данные!$I$1:$IX$303,Данные!$A234,BU$643+9)</f>
        <v>#VALUE!</v>
      </c>
    </row>
    <row r="573" spans="7:73" s="88" customFormat="1" x14ac:dyDescent="0.25">
      <c r="G573" s="61">
        <v>116</v>
      </c>
      <c r="H573" s="62" t="str">
        <f t="shared" si="874"/>
        <v/>
      </c>
      <c r="I573" s="63" t="e">
        <f>IF(ISNUMBER(INDEX(Данные!$I$1:$IX$303,Данные!$A235,I$642)),INDEX(Данные!$I$1:$IX$303,Данные!$A235,I$642)-Данные!$E235+IF($F$3="Использовать поправку",AL573,0),#N/A)</f>
        <v>#N/A</v>
      </c>
      <c r="J573" s="64" t="e">
        <f>IF(ISNUMBER(INDEX(Данные!$I$1:$IX$303,Данные!$A235,J$642)),INDEX(Данные!$I$1:$IX$303,Данные!$A235,J$642)-Данные!$F235+IF($F$3="Использовать поправку",AM573,0),#N/A)</f>
        <v>#N/A</v>
      </c>
      <c r="K573" s="62" t="str">
        <f t="shared" si="875"/>
        <v/>
      </c>
      <c r="L573" s="63" t="e">
        <f>IF(ISNUMBER(INDEX(Данные!$I$1:$IX$303,Данные!$A235,L$642)),INDEX(Данные!$I$1:$IX$303,Данные!$A235,L$642)-Данные!$E235+IF($F$4="Использовать поправку",AL573,0),#N/A)</f>
        <v>#N/A</v>
      </c>
      <c r="M573" s="64" t="e">
        <f>IF(ISNUMBER(INDEX(Данные!$I$1:$IX$303,Данные!$A235,M$642)),INDEX(Данные!$I$1:$IX$303,Данные!$A235,M$642)-Данные!$F235+IF($F$4="Использовать поправку",AM573,0),#N/A)</f>
        <v>#N/A</v>
      </c>
      <c r="N573" s="62" t="str">
        <f t="shared" si="876"/>
        <v/>
      </c>
      <c r="O573" s="63" t="e">
        <f>IF(ISNUMBER(INDEX(Данные!$I$1:$IX$303,Данные!$A235,O$642)),INDEX(Данные!$I$1:$IX$303,Данные!$A235,O$642)-Данные!$E235+IF($F$5="Использовать поправку",AL573,0),#N/A)</f>
        <v>#N/A</v>
      </c>
      <c r="P573" s="64" t="e">
        <f>IF(ISNUMBER(INDEX(Данные!$I$1:$IX$303,Данные!$A235,P$642)),INDEX(Данные!$I$1:$IX$303,Данные!$A235,P$642)-Данные!$F235+IF($F$5="Использовать поправку",AM573,0),#N/A)</f>
        <v>#N/A</v>
      </c>
      <c r="Q573" s="62" t="str">
        <f t="shared" si="877"/>
        <v/>
      </c>
      <c r="R573" s="63" t="e">
        <f>IF(ISNUMBER(INDEX(Данные!$I$1:$IX$303,Данные!$A235,R$642)),INDEX(Данные!$I$1:$IX$303,Данные!$A235,R$642)-Данные!$E235+IF($F$6="Использовать поправку",AL573,0),#N/A)</f>
        <v>#N/A</v>
      </c>
      <c r="S573" s="64" t="e">
        <f>IF(ISNUMBER(INDEX(Данные!$I$1:$IX$303,Данные!$A235,S$642)),INDEX(Данные!$I$1:$IX$303,Данные!$A235,S$642)-Данные!$F235+IF($F$6="Использовать поправку",AM573,0),#N/A)</f>
        <v>#N/A</v>
      </c>
      <c r="T573" s="62" t="str">
        <f t="shared" si="878"/>
        <v/>
      </c>
      <c r="U573" s="63" t="e">
        <f>IF(ISNUMBER(INDEX(Данные!$I$1:$IX$303,Данные!$A235,U$642)),INDEX(Данные!$I$1:$IX$303,Данные!$A235,U$642)-Данные!$E235+IF($F$7="Использовать поправку",AL573,0),#N/A)</f>
        <v>#N/A</v>
      </c>
      <c r="V573" s="64" t="e">
        <f>IF(ISNUMBER(INDEX(Данные!$I$1:$IX$303,Данные!$A235,V$642)),INDEX(Данные!$I$1:$IX$303,Данные!$A235,V$642)-Данные!$F235+IF($F$7="Использовать поправку",AM573,0),#N/A)</f>
        <v>#N/A</v>
      </c>
      <c r="W573" s="62" t="str">
        <f t="shared" si="879"/>
        <v/>
      </c>
      <c r="X573" s="63" t="e">
        <f>IF(ISNUMBER(INDEX(Данные!$I$1:$IX$303,Данные!$A235,X$642)),INDEX(Данные!$I$1:$IX$303,Данные!$A235,X$642)-Данные!$E235+IF($F$8="Использовать поправку",AL573,0),#N/A)</f>
        <v>#N/A</v>
      </c>
      <c r="Y573" s="64" t="e">
        <f>IF(ISNUMBER(INDEX(Данные!$I$1:$IX$303,Данные!$A235,Y$642)),INDEX(Данные!$I$1:$IX$303,Данные!$A235,Y$642)-Данные!$F235+IF($F$8="Использовать поправку",AM573,0),#N/A)</f>
        <v>#N/A</v>
      </c>
      <c r="Z573" s="62" t="str">
        <f t="shared" si="880"/>
        <v/>
      </c>
      <c r="AA573" s="63" t="e">
        <f>IF(ISNUMBER(INDEX(Данные!$I$1:$IX$303,Данные!$A235,AA$642)),INDEX(Данные!$I$1:$IX$303,Данные!$A235,AA$642)-Данные!$E235+IF($F$9="Использовать поправку",AL573,0),#N/A)</f>
        <v>#N/A</v>
      </c>
      <c r="AB573" s="64" t="e">
        <f>IF(ISNUMBER(INDEX(Данные!$I$1:$IX$303,Данные!$A235,AB$642)),INDEX(Данные!$I$1:$IX$303,Данные!$A235,AB$642)-Данные!$F235+IF($F$9="Использовать поправку",AM573,0),#N/A)</f>
        <v>#N/A</v>
      </c>
      <c r="AC573" s="62" t="str">
        <f t="shared" si="881"/>
        <v/>
      </c>
      <c r="AD573" s="63" t="e">
        <f>IF(ISNUMBER(INDEX(Данные!$I$1:$IX$303,Данные!$A235,AD$642)),INDEX(Данные!$I$1:$IX$303,Данные!$A235,AD$642)-Данные!$E235+IF($F$10="Использовать поправку",AL573,0),#N/A)</f>
        <v>#N/A</v>
      </c>
      <c r="AE573" s="64" t="e">
        <f>IF(ISNUMBER(INDEX(Данные!$I$1:$IX$303,Данные!$A235,AE$642)),INDEX(Данные!$I$1:$IX$303,Данные!$A235,AE$642)-Данные!$F235+IF($F$10="Использовать поправку",AM573,0),#N/A)</f>
        <v>#N/A</v>
      </c>
      <c r="AF573" s="62" t="str">
        <f t="shared" si="882"/>
        <v/>
      </c>
      <c r="AG573" s="63" t="e">
        <f>IF(ISNUMBER(INDEX(Данные!$I$1:$IX$303,Данные!$A235,AG$642)),INDEX(Данные!$I$1:$IX$303,Данные!$A235,AG$642)-Данные!$E235+IF($F$11="Использовать поправку",AL573,0),#N/A)</f>
        <v>#N/A</v>
      </c>
      <c r="AH573" s="64" t="e">
        <f>IF(ISNUMBER(INDEX(Данные!$I$1:$IX$303,Данные!$A235,AH$642)),INDEX(Данные!$I$1:$IX$303,Данные!$A235,AH$642)-Данные!$F235+IF($F$11="Использовать поправку",AM573,0),#N/A)</f>
        <v>#N/A</v>
      </c>
      <c r="AI573" s="62" t="str">
        <f t="shared" si="883"/>
        <v/>
      </c>
      <c r="AJ573" s="63" t="e">
        <f>IF(ISNUMBER(INDEX(Данные!$I$1:$IX$303,Данные!$A235,AJ$642)),INDEX(Данные!$I$1:$IX$303,Данные!$A235,AJ$642)-Данные!$E235+IF($F$12="Использовать поправку",AL573,0),#N/A)</f>
        <v>#N/A</v>
      </c>
      <c r="AK573" s="96" t="e">
        <f>IF(ISNUMBER(INDEX(Данные!$I$1:$IX$303,Данные!$A235,AK$642)),INDEX(Данные!$I$1:$IX$303,Данные!$A235,AK$642)-Данные!$F235+IF($F$12="Использовать поправку",AM573,0),#N/A)</f>
        <v>#N/A</v>
      </c>
      <c r="AL573" s="100" t="e">
        <f>INDEX(Данные!$I$1:$IX$303,Данные!$A235,AL$642+4)-INDEX(Данные!$I$1:$IX$303,Данные!$A235,AL$643+4)</f>
        <v>#VALUE!</v>
      </c>
      <c r="AM573" s="101" t="e">
        <f>INDEX(Данные!$I$1:$IX$303,Данные!$A235,AM$642+5)-INDEX(Данные!$I$1:$IX$303,Данные!$A235,AM$643+5)</f>
        <v>#VALUE!</v>
      </c>
      <c r="AO573" s="61">
        <v>116</v>
      </c>
      <c r="AP573" s="62" t="str">
        <f t="shared" si="864"/>
        <v/>
      </c>
      <c r="AQ573" s="63" t="e">
        <f>IF(ISNUMBER(INDEX(Данные!$I$1:$IX$303,Данные!$A235,AQ$642)),INDEX(Данные!$I$1:$IX$303,Данные!$A235,AQ$642)-Данные!$G235-AQ$643+IF($F$3="Использовать поправку",BT573,0),#N/A)</f>
        <v>#N/A</v>
      </c>
      <c r="AR573" s="64" t="e">
        <f>IF(ISNUMBER(INDEX(Данные!$I$1:$IX$303,Данные!$A235,AR$642)),INDEX(Данные!$I$1:$IX$303,Данные!$A235,AR$642)-Данные!$H235-AR$643+IF($F$3="Использовать поправку",BU573,0),#N/A)</f>
        <v>#N/A</v>
      </c>
      <c r="AS573" s="62" t="str">
        <f t="shared" si="865"/>
        <v/>
      </c>
      <c r="AT573" s="63" t="e">
        <f>IF(ISNUMBER(INDEX(Данные!$I$1:$IX$303,Данные!$A235,AT$642)),INDEX(Данные!$I$1:$IX$303,Данные!$A235,AT$642)-Данные!$G235-AT$643+IF($F$4="Использовать поправку",BT573,0),#N/A)</f>
        <v>#N/A</v>
      </c>
      <c r="AU573" s="64" t="e">
        <f>IF(ISNUMBER(INDEX(Данные!$I$1:$IX$303,Данные!$A235,AU$642)),INDEX(Данные!$I$1:$IX$303,Данные!$A235,AU$642)-Данные!$H235-AU$643+IF($F$4="Использовать поправку",BU573,0),#N/A)</f>
        <v>#N/A</v>
      </c>
      <c r="AV573" s="62" t="str">
        <f t="shared" si="866"/>
        <v/>
      </c>
      <c r="AW573" s="63" t="e">
        <f>IF(ISNUMBER(INDEX(Данные!$I$1:$IX$303,Данные!$A235,AW$642)),INDEX(Данные!$I$1:$IX$303,Данные!$A235,AW$642)-Данные!$G235-AW$643+IF($F$5="Использовать поправку",BT573,0),#N/A)</f>
        <v>#N/A</v>
      </c>
      <c r="AX573" s="64" t="e">
        <f>IF(ISNUMBER(INDEX(Данные!$I$1:$IX$303,Данные!$A235,AX$642)),INDEX(Данные!$I$1:$IX$303,Данные!$A235,AX$642)-Данные!$H235-AX$643+IF($F$5="Использовать поправку",BU573,0),#N/A)</f>
        <v>#N/A</v>
      </c>
      <c r="AY573" s="62" t="str">
        <f t="shared" si="867"/>
        <v/>
      </c>
      <c r="AZ573" s="63" t="e">
        <f>IF(ISNUMBER(INDEX(Данные!$I$1:$IX$303,Данные!$A235,AZ$642)),INDEX(Данные!$I$1:$IX$303,Данные!$A235,AZ$642)-Данные!$G235-AZ$643+IF($F$6="Использовать поправку",BT573,0),#N/A)</f>
        <v>#N/A</v>
      </c>
      <c r="BA573" s="64" t="e">
        <f>IF(ISNUMBER(INDEX(Данные!$I$1:$IX$303,Данные!$A235,BA$642)),INDEX(Данные!$I$1:$IX$303,Данные!$A235,BA$642)-Данные!$H235-BA$643+IF($F$6="Использовать поправку",BU573,0),#N/A)</f>
        <v>#N/A</v>
      </c>
      <c r="BB573" s="62" t="str">
        <f t="shared" si="868"/>
        <v/>
      </c>
      <c r="BC573" s="63" t="e">
        <f>IF(ISNUMBER(INDEX(Данные!$I$1:$IX$303,Данные!$A235,BC$642)),INDEX(Данные!$I$1:$IX$303,Данные!$A235,BC$642)-Данные!$G235-BC$643+IF($F$7="Использовать поправку",BT573,0),#N/A)</f>
        <v>#N/A</v>
      </c>
      <c r="BD573" s="64" t="e">
        <f>IF(ISNUMBER(INDEX(Данные!$I$1:$IX$303,Данные!$A235,BD$642)),INDEX(Данные!$I$1:$IX$303,Данные!$A235,BD$642)-Данные!$H235-BD$643+IF($F$7="Использовать поправку",BU573,0),#N/A)</f>
        <v>#N/A</v>
      </c>
      <c r="BE573" s="62" t="str">
        <f t="shared" si="869"/>
        <v/>
      </c>
      <c r="BF573" s="63" t="e">
        <f>IF(ISNUMBER(INDEX(Данные!$I$1:$IX$303,Данные!$A235,BF$642)),INDEX(Данные!$I$1:$IX$303,Данные!$A235,BF$642)-Данные!$G235-BF$643+IF($F$8="Использовать поправку",BT573,0),#N/A)</f>
        <v>#N/A</v>
      </c>
      <c r="BG573" s="64" t="e">
        <f>IF(ISNUMBER(INDEX(Данные!$I$1:$IX$303,Данные!$A235,BG$642)),INDEX(Данные!$I$1:$IX$303,Данные!$A235,BG$642)-Данные!$H235-BG$643+IF($F$8="Использовать поправку",BU573,0),#N/A)</f>
        <v>#N/A</v>
      </c>
      <c r="BH573" s="62" t="str">
        <f t="shared" si="870"/>
        <v/>
      </c>
      <c r="BI573" s="63" t="e">
        <f>IF(ISNUMBER(INDEX(Данные!$I$1:$IX$303,Данные!$A235,BI$642)),INDEX(Данные!$I$1:$IX$303,Данные!$A235,BI$642)-Данные!$G235-BI$643+IF($F$9="Использовать поправку",BT573,0),#N/A)</f>
        <v>#N/A</v>
      </c>
      <c r="BJ573" s="64" t="e">
        <f>IF(ISNUMBER(INDEX(Данные!$I$1:$IX$303,Данные!$A235,BJ$642)),INDEX(Данные!$I$1:$IX$303,Данные!$A235,BJ$642)-Данные!$H235-BJ$643+IF($F$9="Использовать поправку",BU573,0),#N/A)</f>
        <v>#N/A</v>
      </c>
      <c r="BK573" s="62" t="str">
        <f t="shared" si="871"/>
        <v/>
      </c>
      <c r="BL573" s="63" t="e">
        <f>IF(ISNUMBER(INDEX(Данные!$I$1:$IX$303,Данные!$A235,BL$642)),INDEX(Данные!$I$1:$IX$303,Данные!$A235,BL$642)-Данные!$G235-BL$643+IF($F$10="Использовать поправку",BT573,0),#N/A)</f>
        <v>#N/A</v>
      </c>
      <c r="BM573" s="64" t="e">
        <f>IF(ISNUMBER(INDEX(Данные!$I$1:$IX$303,Данные!$A235,BM$642)),INDEX(Данные!$I$1:$IX$303,Данные!$A235,BM$642)-Данные!$H235-BM$643+IF($F$10="Использовать поправку",BU573,0),#N/A)</f>
        <v>#N/A</v>
      </c>
      <c r="BN573" s="62" t="str">
        <f t="shared" si="872"/>
        <v/>
      </c>
      <c r="BO573" s="63" t="e">
        <f>IF(ISNUMBER(INDEX(Данные!$I$1:$IX$303,Данные!$A235,BO$642)),INDEX(Данные!$I$1:$IX$303,Данные!$A235,BO$642)-Данные!$G235-BO$643+IF($F$11="Использовать поправку",BT573,0),#N/A)</f>
        <v>#N/A</v>
      </c>
      <c r="BP573" s="64" t="e">
        <f>IF(ISNUMBER(INDEX(Данные!$I$1:$IX$303,Данные!$A235,BP$642)),INDEX(Данные!$I$1:$IX$303,Данные!$A235,BP$642)-Данные!$H235-BP$643+IF($F$11="Использовать поправку",BU573,0),#N/A)</f>
        <v>#N/A</v>
      </c>
      <c r="BQ573" s="62" t="str">
        <f t="shared" si="873"/>
        <v/>
      </c>
      <c r="BR573" s="63" t="e">
        <f>IF(ISNUMBER(INDEX(Данные!$I$1:$IX$303,Данные!$A235,BR$642)),INDEX(Данные!$I$1:$IX$303,Данные!$A235,BR$642)-Данные!$G235-BR$643+IF($F$12="Использовать поправку",BT573,0),#N/A)</f>
        <v>#N/A</v>
      </c>
      <c r="BS573" s="64" t="e">
        <f>IF(ISNUMBER(INDEX(Данные!$I$1:$IX$303,Данные!$A235,BS$642)),INDEX(Данные!$I$1:$IX$303,Данные!$A235,BS$642)-Данные!$H235-BS$643+IF($F$12="Использовать поправку",BU573,0),#N/A)</f>
        <v>#N/A</v>
      </c>
      <c r="BT573" s="100" t="e">
        <f>INDEX(Данные!$I$1:$IX$303,Данные!$A235,BT$642+8)-INDEX(Данные!$I$1:$IX$303,Данные!$A235,BT$643+8)</f>
        <v>#VALUE!</v>
      </c>
      <c r="BU573" s="101" t="e">
        <f>INDEX(Данные!$I$1:$IX$303,Данные!$A235,BU$642+9)-INDEX(Данные!$I$1:$IX$303,Данные!$A235,BU$643+9)</f>
        <v>#VALUE!</v>
      </c>
    </row>
    <row r="574" spans="7:73" s="88" customFormat="1" x14ac:dyDescent="0.25">
      <c r="G574" s="61">
        <v>116.5</v>
      </c>
      <c r="H574" s="62" t="str">
        <f t="shared" si="874"/>
        <v/>
      </c>
      <c r="I574" s="63" t="e">
        <f>IF(ISNUMBER(INDEX(Данные!$I$1:$IX$303,Данные!$A236,I$642)),INDEX(Данные!$I$1:$IX$303,Данные!$A236,I$642)-Данные!$E236+IF($F$3="Использовать поправку",AL574,0),#N/A)</f>
        <v>#N/A</v>
      </c>
      <c r="J574" s="64" t="e">
        <f>IF(ISNUMBER(INDEX(Данные!$I$1:$IX$303,Данные!$A236,J$642)),INDEX(Данные!$I$1:$IX$303,Данные!$A236,J$642)-Данные!$F236+IF($F$3="Использовать поправку",AM574,0),#N/A)</f>
        <v>#N/A</v>
      </c>
      <c r="K574" s="62" t="str">
        <f t="shared" si="875"/>
        <v/>
      </c>
      <c r="L574" s="63" t="e">
        <f>IF(ISNUMBER(INDEX(Данные!$I$1:$IX$303,Данные!$A236,L$642)),INDEX(Данные!$I$1:$IX$303,Данные!$A236,L$642)-Данные!$E236+IF($F$4="Использовать поправку",AL574,0),#N/A)</f>
        <v>#N/A</v>
      </c>
      <c r="M574" s="64" t="e">
        <f>IF(ISNUMBER(INDEX(Данные!$I$1:$IX$303,Данные!$A236,M$642)),INDEX(Данные!$I$1:$IX$303,Данные!$A236,M$642)-Данные!$F236+IF($F$4="Использовать поправку",AM574,0),#N/A)</f>
        <v>#N/A</v>
      </c>
      <c r="N574" s="62" t="str">
        <f t="shared" si="876"/>
        <v/>
      </c>
      <c r="O574" s="63" t="e">
        <f>IF(ISNUMBER(INDEX(Данные!$I$1:$IX$303,Данные!$A236,O$642)),INDEX(Данные!$I$1:$IX$303,Данные!$A236,O$642)-Данные!$E236+IF($F$5="Использовать поправку",AL574,0),#N/A)</f>
        <v>#N/A</v>
      </c>
      <c r="P574" s="64" t="e">
        <f>IF(ISNUMBER(INDEX(Данные!$I$1:$IX$303,Данные!$A236,P$642)),INDEX(Данные!$I$1:$IX$303,Данные!$A236,P$642)-Данные!$F236+IF($F$5="Использовать поправку",AM574,0),#N/A)</f>
        <v>#N/A</v>
      </c>
      <c r="Q574" s="62" t="str">
        <f t="shared" si="877"/>
        <v/>
      </c>
      <c r="R574" s="63" t="e">
        <f>IF(ISNUMBER(INDEX(Данные!$I$1:$IX$303,Данные!$A236,R$642)),INDEX(Данные!$I$1:$IX$303,Данные!$A236,R$642)-Данные!$E236+IF($F$6="Использовать поправку",AL574,0),#N/A)</f>
        <v>#N/A</v>
      </c>
      <c r="S574" s="64" t="e">
        <f>IF(ISNUMBER(INDEX(Данные!$I$1:$IX$303,Данные!$A236,S$642)),INDEX(Данные!$I$1:$IX$303,Данные!$A236,S$642)-Данные!$F236+IF($F$6="Использовать поправку",AM574,0),#N/A)</f>
        <v>#N/A</v>
      </c>
      <c r="T574" s="62" t="str">
        <f t="shared" si="878"/>
        <v/>
      </c>
      <c r="U574" s="63" t="e">
        <f>IF(ISNUMBER(INDEX(Данные!$I$1:$IX$303,Данные!$A236,U$642)),INDEX(Данные!$I$1:$IX$303,Данные!$A236,U$642)-Данные!$E236+IF($F$7="Использовать поправку",AL574,0),#N/A)</f>
        <v>#N/A</v>
      </c>
      <c r="V574" s="64" t="e">
        <f>IF(ISNUMBER(INDEX(Данные!$I$1:$IX$303,Данные!$A236,V$642)),INDEX(Данные!$I$1:$IX$303,Данные!$A236,V$642)-Данные!$F236+IF($F$7="Использовать поправку",AM574,0),#N/A)</f>
        <v>#N/A</v>
      </c>
      <c r="W574" s="62" t="str">
        <f t="shared" si="879"/>
        <v/>
      </c>
      <c r="X574" s="63" t="e">
        <f>IF(ISNUMBER(INDEX(Данные!$I$1:$IX$303,Данные!$A236,X$642)),INDEX(Данные!$I$1:$IX$303,Данные!$A236,X$642)-Данные!$E236+IF($F$8="Использовать поправку",AL574,0),#N/A)</f>
        <v>#N/A</v>
      </c>
      <c r="Y574" s="64" t="e">
        <f>IF(ISNUMBER(INDEX(Данные!$I$1:$IX$303,Данные!$A236,Y$642)),INDEX(Данные!$I$1:$IX$303,Данные!$A236,Y$642)-Данные!$F236+IF($F$8="Использовать поправку",AM574,0),#N/A)</f>
        <v>#N/A</v>
      </c>
      <c r="Z574" s="62" t="str">
        <f t="shared" si="880"/>
        <v/>
      </c>
      <c r="AA574" s="63" t="e">
        <f>IF(ISNUMBER(INDEX(Данные!$I$1:$IX$303,Данные!$A236,AA$642)),INDEX(Данные!$I$1:$IX$303,Данные!$A236,AA$642)-Данные!$E236+IF($F$9="Использовать поправку",AL574,0),#N/A)</f>
        <v>#N/A</v>
      </c>
      <c r="AB574" s="64" t="e">
        <f>IF(ISNUMBER(INDEX(Данные!$I$1:$IX$303,Данные!$A236,AB$642)),INDEX(Данные!$I$1:$IX$303,Данные!$A236,AB$642)-Данные!$F236+IF($F$9="Использовать поправку",AM574,0),#N/A)</f>
        <v>#N/A</v>
      </c>
      <c r="AC574" s="62" t="str">
        <f t="shared" si="881"/>
        <v/>
      </c>
      <c r="AD574" s="63" t="e">
        <f>IF(ISNUMBER(INDEX(Данные!$I$1:$IX$303,Данные!$A236,AD$642)),INDEX(Данные!$I$1:$IX$303,Данные!$A236,AD$642)-Данные!$E236+IF($F$10="Использовать поправку",AL574,0),#N/A)</f>
        <v>#N/A</v>
      </c>
      <c r="AE574" s="64" t="e">
        <f>IF(ISNUMBER(INDEX(Данные!$I$1:$IX$303,Данные!$A236,AE$642)),INDEX(Данные!$I$1:$IX$303,Данные!$A236,AE$642)-Данные!$F236+IF($F$10="Использовать поправку",AM574,0),#N/A)</f>
        <v>#N/A</v>
      </c>
      <c r="AF574" s="62" t="str">
        <f t="shared" si="882"/>
        <v/>
      </c>
      <c r="AG574" s="63" t="e">
        <f>IF(ISNUMBER(INDEX(Данные!$I$1:$IX$303,Данные!$A236,AG$642)),INDEX(Данные!$I$1:$IX$303,Данные!$A236,AG$642)-Данные!$E236+IF($F$11="Использовать поправку",AL574,0),#N/A)</f>
        <v>#N/A</v>
      </c>
      <c r="AH574" s="64" t="e">
        <f>IF(ISNUMBER(INDEX(Данные!$I$1:$IX$303,Данные!$A236,AH$642)),INDEX(Данные!$I$1:$IX$303,Данные!$A236,AH$642)-Данные!$F236+IF($F$11="Использовать поправку",AM574,0),#N/A)</f>
        <v>#N/A</v>
      </c>
      <c r="AI574" s="62" t="str">
        <f t="shared" si="883"/>
        <v/>
      </c>
      <c r="AJ574" s="63" t="e">
        <f>IF(ISNUMBER(INDEX(Данные!$I$1:$IX$303,Данные!$A236,AJ$642)),INDEX(Данные!$I$1:$IX$303,Данные!$A236,AJ$642)-Данные!$E236+IF($F$12="Использовать поправку",AL574,0),#N/A)</f>
        <v>#N/A</v>
      </c>
      <c r="AK574" s="96" t="e">
        <f>IF(ISNUMBER(INDEX(Данные!$I$1:$IX$303,Данные!$A236,AK$642)),INDEX(Данные!$I$1:$IX$303,Данные!$A236,AK$642)-Данные!$F236+IF($F$12="Использовать поправку",AM574,0),#N/A)</f>
        <v>#N/A</v>
      </c>
      <c r="AL574" s="100" t="e">
        <f>INDEX(Данные!$I$1:$IX$303,Данные!$A236,AL$642+4)-INDEX(Данные!$I$1:$IX$303,Данные!$A236,AL$643+4)</f>
        <v>#VALUE!</v>
      </c>
      <c r="AM574" s="101" t="e">
        <f>INDEX(Данные!$I$1:$IX$303,Данные!$A236,AM$642+5)-INDEX(Данные!$I$1:$IX$303,Данные!$A236,AM$643+5)</f>
        <v>#VALUE!</v>
      </c>
      <c r="AO574" s="61">
        <v>116.5</v>
      </c>
      <c r="AP574" s="62" t="str">
        <f t="shared" si="864"/>
        <v/>
      </c>
      <c r="AQ574" s="63" t="e">
        <f>IF(ISNUMBER(INDEX(Данные!$I$1:$IX$303,Данные!$A236,AQ$642)),INDEX(Данные!$I$1:$IX$303,Данные!$A236,AQ$642)-Данные!$G236-AQ$643+IF($F$3="Использовать поправку",BT574,0),#N/A)</f>
        <v>#N/A</v>
      </c>
      <c r="AR574" s="64" t="e">
        <f>IF(ISNUMBER(INDEX(Данные!$I$1:$IX$303,Данные!$A236,AR$642)),INDEX(Данные!$I$1:$IX$303,Данные!$A236,AR$642)-Данные!$H236-AR$643+IF($F$3="Использовать поправку",BU574,0),#N/A)</f>
        <v>#N/A</v>
      </c>
      <c r="AS574" s="62" t="str">
        <f t="shared" si="865"/>
        <v/>
      </c>
      <c r="AT574" s="63" t="e">
        <f>IF(ISNUMBER(INDEX(Данные!$I$1:$IX$303,Данные!$A236,AT$642)),INDEX(Данные!$I$1:$IX$303,Данные!$A236,AT$642)-Данные!$G236-AT$643+IF($F$4="Использовать поправку",BT574,0),#N/A)</f>
        <v>#N/A</v>
      </c>
      <c r="AU574" s="64" t="e">
        <f>IF(ISNUMBER(INDEX(Данные!$I$1:$IX$303,Данные!$A236,AU$642)),INDEX(Данные!$I$1:$IX$303,Данные!$A236,AU$642)-Данные!$H236-AU$643+IF($F$4="Использовать поправку",BU574,0),#N/A)</f>
        <v>#N/A</v>
      </c>
      <c r="AV574" s="62" t="str">
        <f t="shared" si="866"/>
        <v/>
      </c>
      <c r="AW574" s="63" t="e">
        <f>IF(ISNUMBER(INDEX(Данные!$I$1:$IX$303,Данные!$A236,AW$642)),INDEX(Данные!$I$1:$IX$303,Данные!$A236,AW$642)-Данные!$G236-AW$643+IF($F$5="Использовать поправку",BT574,0),#N/A)</f>
        <v>#N/A</v>
      </c>
      <c r="AX574" s="64" t="e">
        <f>IF(ISNUMBER(INDEX(Данные!$I$1:$IX$303,Данные!$A236,AX$642)),INDEX(Данные!$I$1:$IX$303,Данные!$A236,AX$642)-Данные!$H236-AX$643+IF($F$5="Использовать поправку",BU574,0),#N/A)</f>
        <v>#N/A</v>
      </c>
      <c r="AY574" s="62" t="str">
        <f t="shared" si="867"/>
        <v/>
      </c>
      <c r="AZ574" s="63" t="e">
        <f>IF(ISNUMBER(INDEX(Данные!$I$1:$IX$303,Данные!$A236,AZ$642)),INDEX(Данные!$I$1:$IX$303,Данные!$A236,AZ$642)-Данные!$G236-AZ$643+IF($F$6="Использовать поправку",BT574,0),#N/A)</f>
        <v>#N/A</v>
      </c>
      <c r="BA574" s="64" t="e">
        <f>IF(ISNUMBER(INDEX(Данные!$I$1:$IX$303,Данные!$A236,BA$642)),INDEX(Данные!$I$1:$IX$303,Данные!$A236,BA$642)-Данные!$H236-BA$643+IF($F$6="Использовать поправку",BU574,0),#N/A)</f>
        <v>#N/A</v>
      </c>
      <c r="BB574" s="62" t="str">
        <f t="shared" si="868"/>
        <v/>
      </c>
      <c r="BC574" s="63" t="e">
        <f>IF(ISNUMBER(INDEX(Данные!$I$1:$IX$303,Данные!$A236,BC$642)),INDEX(Данные!$I$1:$IX$303,Данные!$A236,BC$642)-Данные!$G236-BC$643+IF($F$7="Использовать поправку",BT574,0),#N/A)</f>
        <v>#N/A</v>
      </c>
      <c r="BD574" s="64" t="e">
        <f>IF(ISNUMBER(INDEX(Данные!$I$1:$IX$303,Данные!$A236,BD$642)),INDEX(Данные!$I$1:$IX$303,Данные!$A236,BD$642)-Данные!$H236-BD$643+IF($F$7="Использовать поправку",BU574,0),#N/A)</f>
        <v>#N/A</v>
      </c>
      <c r="BE574" s="62" t="str">
        <f t="shared" si="869"/>
        <v/>
      </c>
      <c r="BF574" s="63" t="e">
        <f>IF(ISNUMBER(INDEX(Данные!$I$1:$IX$303,Данные!$A236,BF$642)),INDEX(Данные!$I$1:$IX$303,Данные!$A236,BF$642)-Данные!$G236-BF$643+IF($F$8="Использовать поправку",BT574,0),#N/A)</f>
        <v>#N/A</v>
      </c>
      <c r="BG574" s="64" t="e">
        <f>IF(ISNUMBER(INDEX(Данные!$I$1:$IX$303,Данные!$A236,BG$642)),INDEX(Данные!$I$1:$IX$303,Данные!$A236,BG$642)-Данные!$H236-BG$643+IF($F$8="Использовать поправку",BU574,0),#N/A)</f>
        <v>#N/A</v>
      </c>
      <c r="BH574" s="62" t="str">
        <f t="shared" si="870"/>
        <v/>
      </c>
      <c r="BI574" s="63" t="e">
        <f>IF(ISNUMBER(INDEX(Данные!$I$1:$IX$303,Данные!$A236,BI$642)),INDEX(Данные!$I$1:$IX$303,Данные!$A236,BI$642)-Данные!$G236-BI$643+IF($F$9="Использовать поправку",BT574,0),#N/A)</f>
        <v>#N/A</v>
      </c>
      <c r="BJ574" s="64" t="e">
        <f>IF(ISNUMBER(INDEX(Данные!$I$1:$IX$303,Данные!$A236,BJ$642)),INDEX(Данные!$I$1:$IX$303,Данные!$A236,BJ$642)-Данные!$H236-BJ$643+IF($F$9="Использовать поправку",BU574,0),#N/A)</f>
        <v>#N/A</v>
      </c>
      <c r="BK574" s="62" t="str">
        <f t="shared" si="871"/>
        <v/>
      </c>
      <c r="BL574" s="63" t="e">
        <f>IF(ISNUMBER(INDEX(Данные!$I$1:$IX$303,Данные!$A236,BL$642)),INDEX(Данные!$I$1:$IX$303,Данные!$A236,BL$642)-Данные!$G236-BL$643+IF($F$10="Использовать поправку",BT574,0),#N/A)</f>
        <v>#N/A</v>
      </c>
      <c r="BM574" s="64" t="e">
        <f>IF(ISNUMBER(INDEX(Данные!$I$1:$IX$303,Данные!$A236,BM$642)),INDEX(Данные!$I$1:$IX$303,Данные!$A236,BM$642)-Данные!$H236-BM$643+IF($F$10="Использовать поправку",BU574,0),#N/A)</f>
        <v>#N/A</v>
      </c>
      <c r="BN574" s="62" t="str">
        <f t="shared" si="872"/>
        <v/>
      </c>
      <c r="BO574" s="63" t="e">
        <f>IF(ISNUMBER(INDEX(Данные!$I$1:$IX$303,Данные!$A236,BO$642)),INDEX(Данные!$I$1:$IX$303,Данные!$A236,BO$642)-Данные!$G236-BO$643+IF($F$11="Использовать поправку",BT574,0),#N/A)</f>
        <v>#N/A</v>
      </c>
      <c r="BP574" s="64" t="e">
        <f>IF(ISNUMBER(INDEX(Данные!$I$1:$IX$303,Данные!$A236,BP$642)),INDEX(Данные!$I$1:$IX$303,Данные!$A236,BP$642)-Данные!$H236-BP$643+IF($F$11="Использовать поправку",BU574,0),#N/A)</f>
        <v>#N/A</v>
      </c>
      <c r="BQ574" s="62" t="str">
        <f t="shared" si="873"/>
        <v/>
      </c>
      <c r="BR574" s="63" t="e">
        <f>IF(ISNUMBER(INDEX(Данные!$I$1:$IX$303,Данные!$A236,BR$642)),INDEX(Данные!$I$1:$IX$303,Данные!$A236,BR$642)-Данные!$G236-BR$643+IF($F$12="Использовать поправку",BT574,0),#N/A)</f>
        <v>#N/A</v>
      </c>
      <c r="BS574" s="64" t="e">
        <f>IF(ISNUMBER(INDEX(Данные!$I$1:$IX$303,Данные!$A236,BS$642)),INDEX(Данные!$I$1:$IX$303,Данные!$A236,BS$642)-Данные!$H236-BS$643+IF($F$12="Использовать поправку",BU574,0),#N/A)</f>
        <v>#N/A</v>
      </c>
      <c r="BT574" s="100" t="e">
        <f>INDEX(Данные!$I$1:$IX$303,Данные!$A236,BT$642+8)-INDEX(Данные!$I$1:$IX$303,Данные!$A236,BT$643+8)</f>
        <v>#VALUE!</v>
      </c>
      <c r="BU574" s="101" t="e">
        <f>INDEX(Данные!$I$1:$IX$303,Данные!$A236,BU$642+9)-INDEX(Данные!$I$1:$IX$303,Данные!$A236,BU$643+9)</f>
        <v>#VALUE!</v>
      </c>
    </row>
    <row r="575" spans="7:73" s="88" customFormat="1" x14ac:dyDescent="0.25">
      <c r="G575" s="61">
        <v>117</v>
      </c>
      <c r="H575" s="62" t="str">
        <f t="shared" si="874"/>
        <v/>
      </c>
      <c r="I575" s="63" t="e">
        <f>IF(ISNUMBER(INDEX(Данные!$I$1:$IX$303,Данные!$A237,I$642)),INDEX(Данные!$I$1:$IX$303,Данные!$A237,I$642)-Данные!$E237+IF($F$3="Использовать поправку",AL575,0),#N/A)</f>
        <v>#N/A</v>
      </c>
      <c r="J575" s="64" t="e">
        <f>IF(ISNUMBER(INDEX(Данные!$I$1:$IX$303,Данные!$A237,J$642)),INDEX(Данные!$I$1:$IX$303,Данные!$A237,J$642)-Данные!$F237+IF($F$3="Использовать поправку",AM575,0),#N/A)</f>
        <v>#N/A</v>
      </c>
      <c r="K575" s="62" t="str">
        <f t="shared" si="875"/>
        <v/>
      </c>
      <c r="L575" s="63" t="e">
        <f>IF(ISNUMBER(INDEX(Данные!$I$1:$IX$303,Данные!$A237,L$642)),INDEX(Данные!$I$1:$IX$303,Данные!$A237,L$642)-Данные!$E237+IF($F$4="Использовать поправку",AL575,0),#N/A)</f>
        <v>#N/A</v>
      </c>
      <c r="M575" s="64" t="e">
        <f>IF(ISNUMBER(INDEX(Данные!$I$1:$IX$303,Данные!$A237,M$642)),INDEX(Данные!$I$1:$IX$303,Данные!$A237,M$642)-Данные!$F237+IF($F$4="Использовать поправку",AM575,0),#N/A)</f>
        <v>#N/A</v>
      </c>
      <c r="N575" s="62" t="str">
        <f t="shared" si="876"/>
        <v/>
      </c>
      <c r="O575" s="63" t="e">
        <f>IF(ISNUMBER(INDEX(Данные!$I$1:$IX$303,Данные!$A237,O$642)),INDEX(Данные!$I$1:$IX$303,Данные!$A237,O$642)-Данные!$E237+IF($F$5="Использовать поправку",AL575,0),#N/A)</f>
        <v>#N/A</v>
      </c>
      <c r="P575" s="64" t="e">
        <f>IF(ISNUMBER(INDEX(Данные!$I$1:$IX$303,Данные!$A237,P$642)),INDEX(Данные!$I$1:$IX$303,Данные!$A237,P$642)-Данные!$F237+IF($F$5="Использовать поправку",AM575,0),#N/A)</f>
        <v>#N/A</v>
      </c>
      <c r="Q575" s="62" t="str">
        <f t="shared" si="877"/>
        <v/>
      </c>
      <c r="R575" s="63" t="e">
        <f>IF(ISNUMBER(INDEX(Данные!$I$1:$IX$303,Данные!$A237,R$642)),INDEX(Данные!$I$1:$IX$303,Данные!$A237,R$642)-Данные!$E237+IF($F$6="Использовать поправку",AL575,0),#N/A)</f>
        <v>#N/A</v>
      </c>
      <c r="S575" s="64" t="e">
        <f>IF(ISNUMBER(INDEX(Данные!$I$1:$IX$303,Данные!$A237,S$642)),INDEX(Данные!$I$1:$IX$303,Данные!$A237,S$642)-Данные!$F237+IF($F$6="Использовать поправку",AM575,0),#N/A)</f>
        <v>#N/A</v>
      </c>
      <c r="T575" s="62" t="str">
        <f t="shared" si="878"/>
        <v/>
      </c>
      <c r="U575" s="63" t="e">
        <f>IF(ISNUMBER(INDEX(Данные!$I$1:$IX$303,Данные!$A237,U$642)),INDEX(Данные!$I$1:$IX$303,Данные!$A237,U$642)-Данные!$E237+IF($F$7="Использовать поправку",AL575,0),#N/A)</f>
        <v>#N/A</v>
      </c>
      <c r="V575" s="64" t="e">
        <f>IF(ISNUMBER(INDEX(Данные!$I$1:$IX$303,Данные!$A237,V$642)),INDEX(Данные!$I$1:$IX$303,Данные!$A237,V$642)-Данные!$F237+IF($F$7="Использовать поправку",AM575,0),#N/A)</f>
        <v>#N/A</v>
      </c>
      <c r="W575" s="62" t="str">
        <f t="shared" si="879"/>
        <v/>
      </c>
      <c r="X575" s="63" t="e">
        <f>IF(ISNUMBER(INDEX(Данные!$I$1:$IX$303,Данные!$A237,X$642)),INDEX(Данные!$I$1:$IX$303,Данные!$A237,X$642)-Данные!$E237+IF($F$8="Использовать поправку",AL575,0),#N/A)</f>
        <v>#N/A</v>
      </c>
      <c r="Y575" s="64" t="e">
        <f>IF(ISNUMBER(INDEX(Данные!$I$1:$IX$303,Данные!$A237,Y$642)),INDEX(Данные!$I$1:$IX$303,Данные!$A237,Y$642)-Данные!$F237+IF($F$8="Использовать поправку",AM575,0),#N/A)</f>
        <v>#N/A</v>
      </c>
      <c r="Z575" s="62" t="str">
        <f t="shared" si="880"/>
        <v/>
      </c>
      <c r="AA575" s="63" t="e">
        <f>IF(ISNUMBER(INDEX(Данные!$I$1:$IX$303,Данные!$A237,AA$642)),INDEX(Данные!$I$1:$IX$303,Данные!$A237,AA$642)-Данные!$E237+IF($F$9="Использовать поправку",AL575,0),#N/A)</f>
        <v>#N/A</v>
      </c>
      <c r="AB575" s="64" t="e">
        <f>IF(ISNUMBER(INDEX(Данные!$I$1:$IX$303,Данные!$A237,AB$642)),INDEX(Данные!$I$1:$IX$303,Данные!$A237,AB$642)-Данные!$F237+IF($F$9="Использовать поправку",AM575,0),#N/A)</f>
        <v>#N/A</v>
      </c>
      <c r="AC575" s="62" t="str">
        <f t="shared" si="881"/>
        <v/>
      </c>
      <c r="AD575" s="63" t="e">
        <f>IF(ISNUMBER(INDEX(Данные!$I$1:$IX$303,Данные!$A237,AD$642)),INDEX(Данные!$I$1:$IX$303,Данные!$A237,AD$642)-Данные!$E237+IF($F$10="Использовать поправку",AL575,0),#N/A)</f>
        <v>#N/A</v>
      </c>
      <c r="AE575" s="64" t="e">
        <f>IF(ISNUMBER(INDEX(Данные!$I$1:$IX$303,Данные!$A237,AE$642)),INDEX(Данные!$I$1:$IX$303,Данные!$A237,AE$642)-Данные!$F237+IF($F$10="Использовать поправку",AM575,0),#N/A)</f>
        <v>#N/A</v>
      </c>
      <c r="AF575" s="62" t="str">
        <f t="shared" si="882"/>
        <v/>
      </c>
      <c r="AG575" s="63" t="e">
        <f>IF(ISNUMBER(INDEX(Данные!$I$1:$IX$303,Данные!$A237,AG$642)),INDEX(Данные!$I$1:$IX$303,Данные!$A237,AG$642)-Данные!$E237+IF($F$11="Использовать поправку",AL575,0),#N/A)</f>
        <v>#N/A</v>
      </c>
      <c r="AH575" s="64" t="e">
        <f>IF(ISNUMBER(INDEX(Данные!$I$1:$IX$303,Данные!$A237,AH$642)),INDEX(Данные!$I$1:$IX$303,Данные!$A237,AH$642)-Данные!$F237+IF($F$11="Использовать поправку",AM575,0),#N/A)</f>
        <v>#N/A</v>
      </c>
      <c r="AI575" s="62" t="str">
        <f t="shared" si="883"/>
        <v/>
      </c>
      <c r="AJ575" s="63" t="e">
        <f>IF(ISNUMBER(INDEX(Данные!$I$1:$IX$303,Данные!$A237,AJ$642)),INDEX(Данные!$I$1:$IX$303,Данные!$A237,AJ$642)-Данные!$E237+IF($F$12="Использовать поправку",AL575,0),#N/A)</f>
        <v>#N/A</v>
      </c>
      <c r="AK575" s="96" t="e">
        <f>IF(ISNUMBER(INDEX(Данные!$I$1:$IX$303,Данные!$A237,AK$642)),INDEX(Данные!$I$1:$IX$303,Данные!$A237,AK$642)-Данные!$F237+IF($F$12="Использовать поправку",AM575,0),#N/A)</f>
        <v>#N/A</v>
      </c>
      <c r="AL575" s="100" t="e">
        <f>INDEX(Данные!$I$1:$IX$303,Данные!$A237,AL$642+4)-INDEX(Данные!$I$1:$IX$303,Данные!$A237,AL$643+4)</f>
        <v>#VALUE!</v>
      </c>
      <c r="AM575" s="101" t="e">
        <f>INDEX(Данные!$I$1:$IX$303,Данные!$A237,AM$642+5)-INDEX(Данные!$I$1:$IX$303,Данные!$A237,AM$643+5)</f>
        <v>#VALUE!</v>
      </c>
      <c r="AO575" s="61">
        <v>117</v>
      </c>
      <c r="AP575" s="62" t="str">
        <f t="shared" si="864"/>
        <v/>
      </c>
      <c r="AQ575" s="63" t="e">
        <f>IF(ISNUMBER(INDEX(Данные!$I$1:$IX$303,Данные!$A237,AQ$642)),INDEX(Данные!$I$1:$IX$303,Данные!$A237,AQ$642)-Данные!$G237-AQ$643+IF($F$3="Использовать поправку",BT575,0),#N/A)</f>
        <v>#N/A</v>
      </c>
      <c r="AR575" s="64" t="e">
        <f>IF(ISNUMBER(INDEX(Данные!$I$1:$IX$303,Данные!$A237,AR$642)),INDEX(Данные!$I$1:$IX$303,Данные!$A237,AR$642)-Данные!$H237-AR$643+IF($F$3="Использовать поправку",BU575,0),#N/A)</f>
        <v>#N/A</v>
      </c>
      <c r="AS575" s="62" t="str">
        <f t="shared" si="865"/>
        <v/>
      </c>
      <c r="AT575" s="63" t="e">
        <f>IF(ISNUMBER(INDEX(Данные!$I$1:$IX$303,Данные!$A237,AT$642)),INDEX(Данные!$I$1:$IX$303,Данные!$A237,AT$642)-Данные!$G237-AT$643+IF($F$4="Использовать поправку",BT575,0),#N/A)</f>
        <v>#N/A</v>
      </c>
      <c r="AU575" s="64" t="e">
        <f>IF(ISNUMBER(INDEX(Данные!$I$1:$IX$303,Данные!$A237,AU$642)),INDEX(Данные!$I$1:$IX$303,Данные!$A237,AU$642)-Данные!$H237-AU$643+IF($F$4="Использовать поправку",BU575,0),#N/A)</f>
        <v>#N/A</v>
      </c>
      <c r="AV575" s="62" t="str">
        <f t="shared" si="866"/>
        <v/>
      </c>
      <c r="AW575" s="63" t="e">
        <f>IF(ISNUMBER(INDEX(Данные!$I$1:$IX$303,Данные!$A237,AW$642)),INDEX(Данные!$I$1:$IX$303,Данные!$A237,AW$642)-Данные!$G237-AW$643+IF($F$5="Использовать поправку",BT575,0),#N/A)</f>
        <v>#N/A</v>
      </c>
      <c r="AX575" s="64" t="e">
        <f>IF(ISNUMBER(INDEX(Данные!$I$1:$IX$303,Данные!$A237,AX$642)),INDEX(Данные!$I$1:$IX$303,Данные!$A237,AX$642)-Данные!$H237-AX$643+IF($F$5="Использовать поправку",BU575,0),#N/A)</f>
        <v>#N/A</v>
      </c>
      <c r="AY575" s="62" t="str">
        <f t="shared" si="867"/>
        <v/>
      </c>
      <c r="AZ575" s="63" t="e">
        <f>IF(ISNUMBER(INDEX(Данные!$I$1:$IX$303,Данные!$A237,AZ$642)),INDEX(Данные!$I$1:$IX$303,Данные!$A237,AZ$642)-Данные!$G237-AZ$643+IF($F$6="Использовать поправку",BT575,0),#N/A)</f>
        <v>#N/A</v>
      </c>
      <c r="BA575" s="64" t="e">
        <f>IF(ISNUMBER(INDEX(Данные!$I$1:$IX$303,Данные!$A237,BA$642)),INDEX(Данные!$I$1:$IX$303,Данные!$A237,BA$642)-Данные!$H237-BA$643+IF($F$6="Использовать поправку",BU575,0),#N/A)</f>
        <v>#N/A</v>
      </c>
      <c r="BB575" s="62" t="str">
        <f t="shared" si="868"/>
        <v/>
      </c>
      <c r="BC575" s="63" t="e">
        <f>IF(ISNUMBER(INDEX(Данные!$I$1:$IX$303,Данные!$A237,BC$642)),INDEX(Данные!$I$1:$IX$303,Данные!$A237,BC$642)-Данные!$G237-BC$643+IF($F$7="Использовать поправку",BT575,0),#N/A)</f>
        <v>#N/A</v>
      </c>
      <c r="BD575" s="64" t="e">
        <f>IF(ISNUMBER(INDEX(Данные!$I$1:$IX$303,Данные!$A237,BD$642)),INDEX(Данные!$I$1:$IX$303,Данные!$A237,BD$642)-Данные!$H237-BD$643+IF($F$7="Использовать поправку",BU575,0),#N/A)</f>
        <v>#N/A</v>
      </c>
      <c r="BE575" s="62" t="str">
        <f t="shared" si="869"/>
        <v/>
      </c>
      <c r="BF575" s="63" t="e">
        <f>IF(ISNUMBER(INDEX(Данные!$I$1:$IX$303,Данные!$A237,BF$642)),INDEX(Данные!$I$1:$IX$303,Данные!$A237,BF$642)-Данные!$G237-BF$643+IF($F$8="Использовать поправку",BT575,0),#N/A)</f>
        <v>#N/A</v>
      </c>
      <c r="BG575" s="64" t="e">
        <f>IF(ISNUMBER(INDEX(Данные!$I$1:$IX$303,Данные!$A237,BG$642)),INDEX(Данные!$I$1:$IX$303,Данные!$A237,BG$642)-Данные!$H237-BG$643+IF($F$8="Использовать поправку",BU575,0),#N/A)</f>
        <v>#N/A</v>
      </c>
      <c r="BH575" s="62" t="str">
        <f t="shared" si="870"/>
        <v/>
      </c>
      <c r="BI575" s="63" t="e">
        <f>IF(ISNUMBER(INDEX(Данные!$I$1:$IX$303,Данные!$A237,BI$642)),INDEX(Данные!$I$1:$IX$303,Данные!$A237,BI$642)-Данные!$G237-BI$643+IF($F$9="Использовать поправку",BT575,0),#N/A)</f>
        <v>#N/A</v>
      </c>
      <c r="BJ575" s="64" t="e">
        <f>IF(ISNUMBER(INDEX(Данные!$I$1:$IX$303,Данные!$A237,BJ$642)),INDEX(Данные!$I$1:$IX$303,Данные!$A237,BJ$642)-Данные!$H237-BJ$643+IF($F$9="Использовать поправку",BU575,0),#N/A)</f>
        <v>#N/A</v>
      </c>
      <c r="BK575" s="62" t="str">
        <f t="shared" si="871"/>
        <v/>
      </c>
      <c r="BL575" s="63" t="e">
        <f>IF(ISNUMBER(INDEX(Данные!$I$1:$IX$303,Данные!$A237,BL$642)),INDEX(Данные!$I$1:$IX$303,Данные!$A237,BL$642)-Данные!$G237-BL$643+IF($F$10="Использовать поправку",BT575,0),#N/A)</f>
        <v>#N/A</v>
      </c>
      <c r="BM575" s="64" t="e">
        <f>IF(ISNUMBER(INDEX(Данные!$I$1:$IX$303,Данные!$A237,BM$642)),INDEX(Данные!$I$1:$IX$303,Данные!$A237,BM$642)-Данные!$H237-BM$643+IF($F$10="Использовать поправку",BU575,0),#N/A)</f>
        <v>#N/A</v>
      </c>
      <c r="BN575" s="62" t="str">
        <f t="shared" si="872"/>
        <v/>
      </c>
      <c r="BO575" s="63" t="e">
        <f>IF(ISNUMBER(INDEX(Данные!$I$1:$IX$303,Данные!$A237,BO$642)),INDEX(Данные!$I$1:$IX$303,Данные!$A237,BO$642)-Данные!$G237-BO$643+IF($F$11="Использовать поправку",BT575,0),#N/A)</f>
        <v>#N/A</v>
      </c>
      <c r="BP575" s="64" t="e">
        <f>IF(ISNUMBER(INDEX(Данные!$I$1:$IX$303,Данные!$A237,BP$642)),INDEX(Данные!$I$1:$IX$303,Данные!$A237,BP$642)-Данные!$H237-BP$643+IF($F$11="Использовать поправку",BU575,0),#N/A)</f>
        <v>#N/A</v>
      </c>
      <c r="BQ575" s="62" t="str">
        <f t="shared" si="873"/>
        <v/>
      </c>
      <c r="BR575" s="63" t="e">
        <f>IF(ISNUMBER(INDEX(Данные!$I$1:$IX$303,Данные!$A237,BR$642)),INDEX(Данные!$I$1:$IX$303,Данные!$A237,BR$642)-Данные!$G237-BR$643+IF($F$12="Использовать поправку",BT575,0),#N/A)</f>
        <v>#N/A</v>
      </c>
      <c r="BS575" s="64" t="e">
        <f>IF(ISNUMBER(INDEX(Данные!$I$1:$IX$303,Данные!$A237,BS$642)),INDEX(Данные!$I$1:$IX$303,Данные!$A237,BS$642)-Данные!$H237-BS$643+IF($F$12="Использовать поправку",BU575,0),#N/A)</f>
        <v>#N/A</v>
      </c>
      <c r="BT575" s="100" t="e">
        <f>INDEX(Данные!$I$1:$IX$303,Данные!$A237,BT$642+8)-INDEX(Данные!$I$1:$IX$303,Данные!$A237,BT$643+8)</f>
        <v>#VALUE!</v>
      </c>
      <c r="BU575" s="101" t="e">
        <f>INDEX(Данные!$I$1:$IX$303,Данные!$A237,BU$642+9)-INDEX(Данные!$I$1:$IX$303,Данные!$A237,BU$643+9)</f>
        <v>#VALUE!</v>
      </c>
    </row>
    <row r="576" spans="7:73" s="88" customFormat="1" x14ac:dyDescent="0.25">
      <c r="G576" s="61">
        <v>117.5</v>
      </c>
      <c r="H576" s="62" t="str">
        <f t="shared" si="874"/>
        <v/>
      </c>
      <c r="I576" s="63" t="e">
        <f>IF(ISNUMBER(INDEX(Данные!$I$1:$IX$303,Данные!$A238,I$642)),INDEX(Данные!$I$1:$IX$303,Данные!$A238,I$642)-Данные!$E238+IF($F$3="Использовать поправку",AL576,0),#N/A)</f>
        <v>#N/A</v>
      </c>
      <c r="J576" s="64" t="e">
        <f>IF(ISNUMBER(INDEX(Данные!$I$1:$IX$303,Данные!$A238,J$642)),INDEX(Данные!$I$1:$IX$303,Данные!$A238,J$642)-Данные!$F238+IF($F$3="Использовать поправку",AM576,0),#N/A)</f>
        <v>#N/A</v>
      </c>
      <c r="K576" s="62" t="str">
        <f t="shared" si="875"/>
        <v/>
      </c>
      <c r="L576" s="63" t="e">
        <f>IF(ISNUMBER(INDEX(Данные!$I$1:$IX$303,Данные!$A238,L$642)),INDEX(Данные!$I$1:$IX$303,Данные!$A238,L$642)-Данные!$E238+IF($F$4="Использовать поправку",AL576,0),#N/A)</f>
        <v>#N/A</v>
      </c>
      <c r="M576" s="64" t="e">
        <f>IF(ISNUMBER(INDEX(Данные!$I$1:$IX$303,Данные!$A238,M$642)),INDEX(Данные!$I$1:$IX$303,Данные!$A238,M$642)-Данные!$F238+IF($F$4="Использовать поправку",AM576,0),#N/A)</f>
        <v>#N/A</v>
      </c>
      <c r="N576" s="62" t="str">
        <f t="shared" si="876"/>
        <v/>
      </c>
      <c r="O576" s="63" t="e">
        <f>IF(ISNUMBER(INDEX(Данные!$I$1:$IX$303,Данные!$A238,O$642)),INDEX(Данные!$I$1:$IX$303,Данные!$A238,O$642)-Данные!$E238+IF($F$5="Использовать поправку",AL576,0),#N/A)</f>
        <v>#N/A</v>
      </c>
      <c r="P576" s="64" t="e">
        <f>IF(ISNUMBER(INDEX(Данные!$I$1:$IX$303,Данные!$A238,P$642)),INDEX(Данные!$I$1:$IX$303,Данные!$A238,P$642)-Данные!$F238+IF($F$5="Использовать поправку",AM576,0),#N/A)</f>
        <v>#N/A</v>
      </c>
      <c r="Q576" s="62" t="str">
        <f t="shared" si="877"/>
        <v/>
      </c>
      <c r="R576" s="63" t="e">
        <f>IF(ISNUMBER(INDEX(Данные!$I$1:$IX$303,Данные!$A238,R$642)),INDEX(Данные!$I$1:$IX$303,Данные!$A238,R$642)-Данные!$E238+IF($F$6="Использовать поправку",AL576,0),#N/A)</f>
        <v>#N/A</v>
      </c>
      <c r="S576" s="64" t="e">
        <f>IF(ISNUMBER(INDEX(Данные!$I$1:$IX$303,Данные!$A238,S$642)),INDEX(Данные!$I$1:$IX$303,Данные!$A238,S$642)-Данные!$F238+IF($F$6="Использовать поправку",AM576,0),#N/A)</f>
        <v>#N/A</v>
      </c>
      <c r="T576" s="62" t="str">
        <f t="shared" si="878"/>
        <v/>
      </c>
      <c r="U576" s="63" t="e">
        <f>IF(ISNUMBER(INDEX(Данные!$I$1:$IX$303,Данные!$A238,U$642)),INDEX(Данные!$I$1:$IX$303,Данные!$A238,U$642)-Данные!$E238+IF($F$7="Использовать поправку",AL576,0),#N/A)</f>
        <v>#N/A</v>
      </c>
      <c r="V576" s="64" t="e">
        <f>IF(ISNUMBER(INDEX(Данные!$I$1:$IX$303,Данные!$A238,V$642)),INDEX(Данные!$I$1:$IX$303,Данные!$A238,V$642)-Данные!$F238+IF($F$7="Использовать поправку",AM576,0),#N/A)</f>
        <v>#N/A</v>
      </c>
      <c r="W576" s="62" t="str">
        <f t="shared" si="879"/>
        <v/>
      </c>
      <c r="X576" s="63" t="e">
        <f>IF(ISNUMBER(INDEX(Данные!$I$1:$IX$303,Данные!$A238,X$642)),INDEX(Данные!$I$1:$IX$303,Данные!$A238,X$642)-Данные!$E238+IF($F$8="Использовать поправку",AL576,0),#N/A)</f>
        <v>#N/A</v>
      </c>
      <c r="Y576" s="64" t="e">
        <f>IF(ISNUMBER(INDEX(Данные!$I$1:$IX$303,Данные!$A238,Y$642)),INDEX(Данные!$I$1:$IX$303,Данные!$A238,Y$642)-Данные!$F238+IF($F$8="Использовать поправку",AM576,0),#N/A)</f>
        <v>#N/A</v>
      </c>
      <c r="Z576" s="62" t="str">
        <f t="shared" si="880"/>
        <v/>
      </c>
      <c r="AA576" s="63" t="e">
        <f>IF(ISNUMBER(INDEX(Данные!$I$1:$IX$303,Данные!$A238,AA$642)),INDEX(Данные!$I$1:$IX$303,Данные!$A238,AA$642)-Данные!$E238+IF($F$9="Использовать поправку",AL576,0),#N/A)</f>
        <v>#N/A</v>
      </c>
      <c r="AB576" s="64" t="e">
        <f>IF(ISNUMBER(INDEX(Данные!$I$1:$IX$303,Данные!$A238,AB$642)),INDEX(Данные!$I$1:$IX$303,Данные!$A238,AB$642)-Данные!$F238+IF($F$9="Использовать поправку",AM576,0),#N/A)</f>
        <v>#N/A</v>
      </c>
      <c r="AC576" s="62" t="str">
        <f t="shared" si="881"/>
        <v/>
      </c>
      <c r="AD576" s="63" t="e">
        <f>IF(ISNUMBER(INDEX(Данные!$I$1:$IX$303,Данные!$A238,AD$642)),INDEX(Данные!$I$1:$IX$303,Данные!$A238,AD$642)-Данные!$E238+IF($F$10="Использовать поправку",AL576,0),#N/A)</f>
        <v>#N/A</v>
      </c>
      <c r="AE576" s="64" t="e">
        <f>IF(ISNUMBER(INDEX(Данные!$I$1:$IX$303,Данные!$A238,AE$642)),INDEX(Данные!$I$1:$IX$303,Данные!$A238,AE$642)-Данные!$F238+IF($F$10="Использовать поправку",AM576,0),#N/A)</f>
        <v>#N/A</v>
      </c>
      <c r="AF576" s="62" t="str">
        <f t="shared" si="882"/>
        <v/>
      </c>
      <c r="AG576" s="63" t="e">
        <f>IF(ISNUMBER(INDEX(Данные!$I$1:$IX$303,Данные!$A238,AG$642)),INDEX(Данные!$I$1:$IX$303,Данные!$A238,AG$642)-Данные!$E238+IF($F$11="Использовать поправку",AL576,0),#N/A)</f>
        <v>#N/A</v>
      </c>
      <c r="AH576" s="64" t="e">
        <f>IF(ISNUMBER(INDEX(Данные!$I$1:$IX$303,Данные!$A238,AH$642)),INDEX(Данные!$I$1:$IX$303,Данные!$A238,AH$642)-Данные!$F238+IF($F$11="Использовать поправку",AM576,0),#N/A)</f>
        <v>#N/A</v>
      </c>
      <c r="AI576" s="62" t="str">
        <f t="shared" si="883"/>
        <v/>
      </c>
      <c r="AJ576" s="63" t="e">
        <f>IF(ISNUMBER(INDEX(Данные!$I$1:$IX$303,Данные!$A238,AJ$642)),INDEX(Данные!$I$1:$IX$303,Данные!$A238,AJ$642)-Данные!$E238+IF($F$12="Использовать поправку",AL576,0),#N/A)</f>
        <v>#N/A</v>
      </c>
      <c r="AK576" s="96" t="e">
        <f>IF(ISNUMBER(INDEX(Данные!$I$1:$IX$303,Данные!$A238,AK$642)),INDEX(Данные!$I$1:$IX$303,Данные!$A238,AK$642)-Данные!$F238+IF($F$12="Использовать поправку",AM576,0),#N/A)</f>
        <v>#N/A</v>
      </c>
      <c r="AL576" s="100" t="e">
        <f>INDEX(Данные!$I$1:$IX$303,Данные!$A238,AL$642+4)-INDEX(Данные!$I$1:$IX$303,Данные!$A238,AL$643+4)</f>
        <v>#VALUE!</v>
      </c>
      <c r="AM576" s="101" t="e">
        <f>INDEX(Данные!$I$1:$IX$303,Данные!$A238,AM$642+5)-INDEX(Данные!$I$1:$IX$303,Данные!$A238,AM$643+5)</f>
        <v>#VALUE!</v>
      </c>
      <c r="AO576" s="61">
        <v>117.5</v>
      </c>
      <c r="AP576" s="62" t="str">
        <f t="shared" si="864"/>
        <v/>
      </c>
      <c r="AQ576" s="63" t="e">
        <f>IF(ISNUMBER(INDEX(Данные!$I$1:$IX$303,Данные!$A238,AQ$642)),INDEX(Данные!$I$1:$IX$303,Данные!$A238,AQ$642)-Данные!$G238-AQ$643+IF($F$3="Использовать поправку",BT576,0),#N/A)</f>
        <v>#N/A</v>
      </c>
      <c r="AR576" s="64" t="e">
        <f>IF(ISNUMBER(INDEX(Данные!$I$1:$IX$303,Данные!$A238,AR$642)),INDEX(Данные!$I$1:$IX$303,Данные!$A238,AR$642)-Данные!$H238-AR$643+IF($F$3="Использовать поправку",BU576,0),#N/A)</f>
        <v>#N/A</v>
      </c>
      <c r="AS576" s="62" t="str">
        <f t="shared" si="865"/>
        <v/>
      </c>
      <c r="AT576" s="63" t="e">
        <f>IF(ISNUMBER(INDEX(Данные!$I$1:$IX$303,Данные!$A238,AT$642)),INDEX(Данные!$I$1:$IX$303,Данные!$A238,AT$642)-Данные!$G238-AT$643+IF($F$4="Использовать поправку",BT576,0),#N/A)</f>
        <v>#N/A</v>
      </c>
      <c r="AU576" s="64" t="e">
        <f>IF(ISNUMBER(INDEX(Данные!$I$1:$IX$303,Данные!$A238,AU$642)),INDEX(Данные!$I$1:$IX$303,Данные!$A238,AU$642)-Данные!$H238-AU$643+IF($F$4="Использовать поправку",BU576,0),#N/A)</f>
        <v>#N/A</v>
      </c>
      <c r="AV576" s="62" t="str">
        <f t="shared" si="866"/>
        <v/>
      </c>
      <c r="AW576" s="63" t="e">
        <f>IF(ISNUMBER(INDEX(Данные!$I$1:$IX$303,Данные!$A238,AW$642)),INDEX(Данные!$I$1:$IX$303,Данные!$A238,AW$642)-Данные!$G238-AW$643+IF($F$5="Использовать поправку",BT576,0),#N/A)</f>
        <v>#N/A</v>
      </c>
      <c r="AX576" s="64" t="e">
        <f>IF(ISNUMBER(INDEX(Данные!$I$1:$IX$303,Данные!$A238,AX$642)),INDEX(Данные!$I$1:$IX$303,Данные!$A238,AX$642)-Данные!$H238-AX$643+IF($F$5="Использовать поправку",BU576,0),#N/A)</f>
        <v>#N/A</v>
      </c>
      <c r="AY576" s="62" t="str">
        <f t="shared" si="867"/>
        <v/>
      </c>
      <c r="AZ576" s="63" t="e">
        <f>IF(ISNUMBER(INDEX(Данные!$I$1:$IX$303,Данные!$A238,AZ$642)),INDEX(Данные!$I$1:$IX$303,Данные!$A238,AZ$642)-Данные!$G238-AZ$643+IF($F$6="Использовать поправку",BT576,0),#N/A)</f>
        <v>#N/A</v>
      </c>
      <c r="BA576" s="64" t="e">
        <f>IF(ISNUMBER(INDEX(Данные!$I$1:$IX$303,Данные!$A238,BA$642)),INDEX(Данные!$I$1:$IX$303,Данные!$A238,BA$642)-Данные!$H238-BA$643+IF($F$6="Использовать поправку",BU576,0),#N/A)</f>
        <v>#N/A</v>
      </c>
      <c r="BB576" s="62" t="str">
        <f t="shared" si="868"/>
        <v/>
      </c>
      <c r="BC576" s="63" t="e">
        <f>IF(ISNUMBER(INDEX(Данные!$I$1:$IX$303,Данные!$A238,BC$642)),INDEX(Данные!$I$1:$IX$303,Данные!$A238,BC$642)-Данные!$G238-BC$643+IF($F$7="Использовать поправку",BT576,0),#N/A)</f>
        <v>#N/A</v>
      </c>
      <c r="BD576" s="64" t="e">
        <f>IF(ISNUMBER(INDEX(Данные!$I$1:$IX$303,Данные!$A238,BD$642)),INDEX(Данные!$I$1:$IX$303,Данные!$A238,BD$642)-Данные!$H238-BD$643+IF($F$7="Использовать поправку",BU576,0),#N/A)</f>
        <v>#N/A</v>
      </c>
      <c r="BE576" s="62" t="str">
        <f t="shared" si="869"/>
        <v/>
      </c>
      <c r="BF576" s="63" t="e">
        <f>IF(ISNUMBER(INDEX(Данные!$I$1:$IX$303,Данные!$A238,BF$642)),INDEX(Данные!$I$1:$IX$303,Данные!$A238,BF$642)-Данные!$G238-BF$643+IF($F$8="Использовать поправку",BT576,0),#N/A)</f>
        <v>#N/A</v>
      </c>
      <c r="BG576" s="64" t="e">
        <f>IF(ISNUMBER(INDEX(Данные!$I$1:$IX$303,Данные!$A238,BG$642)),INDEX(Данные!$I$1:$IX$303,Данные!$A238,BG$642)-Данные!$H238-BG$643+IF($F$8="Использовать поправку",BU576,0),#N/A)</f>
        <v>#N/A</v>
      </c>
      <c r="BH576" s="62" t="str">
        <f t="shared" si="870"/>
        <v/>
      </c>
      <c r="BI576" s="63" t="e">
        <f>IF(ISNUMBER(INDEX(Данные!$I$1:$IX$303,Данные!$A238,BI$642)),INDEX(Данные!$I$1:$IX$303,Данные!$A238,BI$642)-Данные!$G238-BI$643+IF($F$9="Использовать поправку",BT576,0),#N/A)</f>
        <v>#N/A</v>
      </c>
      <c r="BJ576" s="64" t="e">
        <f>IF(ISNUMBER(INDEX(Данные!$I$1:$IX$303,Данные!$A238,BJ$642)),INDEX(Данные!$I$1:$IX$303,Данные!$A238,BJ$642)-Данные!$H238-BJ$643+IF($F$9="Использовать поправку",BU576,0),#N/A)</f>
        <v>#N/A</v>
      </c>
      <c r="BK576" s="62" t="str">
        <f t="shared" si="871"/>
        <v/>
      </c>
      <c r="BL576" s="63" t="e">
        <f>IF(ISNUMBER(INDEX(Данные!$I$1:$IX$303,Данные!$A238,BL$642)),INDEX(Данные!$I$1:$IX$303,Данные!$A238,BL$642)-Данные!$G238-BL$643+IF($F$10="Использовать поправку",BT576,0),#N/A)</f>
        <v>#N/A</v>
      </c>
      <c r="BM576" s="64" t="e">
        <f>IF(ISNUMBER(INDEX(Данные!$I$1:$IX$303,Данные!$A238,BM$642)),INDEX(Данные!$I$1:$IX$303,Данные!$A238,BM$642)-Данные!$H238-BM$643+IF($F$10="Использовать поправку",BU576,0),#N/A)</f>
        <v>#N/A</v>
      </c>
      <c r="BN576" s="62" t="str">
        <f t="shared" si="872"/>
        <v/>
      </c>
      <c r="BO576" s="63" t="e">
        <f>IF(ISNUMBER(INDEX(Данные!$I$1:$IX$303,Данные!$A238,BO$642)),INDEX(Данные!$I$1:$IX$303,Данные!$A238,BO$642)-Данные!$G238-BO$643+IF($F$11="Использовать поправку",BT576,0),#N/A)</f>
        <v>#N/A</v>
      </c>
      <c r="BP576" s="64" t="e">
        <f>IF(ISNUMBER(INDEX(Данные!$I$1:$IX$303,Данные!$A238,BP$642)),INDEX(Данные!$I$1:$IX$303,Данные!$A238,BP$642)-Данные!$H238-BP$643+IF($F$11="Использовать поправку",BU576,0),#N/A)</f>
        <v>#N/A</v>
      </c>
      <c r="BQ576" s="62" t="str">
        <f t="shared" si="873"/>
        <v/>
      </c>
      <c r="BR576" s="63" t="e">
        <f>IF(ISNUMBER(INDEX(Данные!$I$1:$IX$303,Данные!$A238,BR$642)),INDEX(Данные!$I$1:$IX$303,Данные!$A238,BR$642)-Данные!$G238-BR$643+IF($F$12="Использовать поправку",BT576,0),#N/A)</f>
        <v>#N/A</v>
      </c>
      <c r="BS576" s="64" t="e">
        <f>IF(ISNUMBER(INDEX(Данные!$I$1:$IX$303,Данные!$A238,BS$642)),INDEX(Данные!$I$1:$IX$303,Данные!$A238,BS$642)-Данные!$H238-BS$643+IF($F$12="Использовать поправку",BU576,0),#N/A)</f>
        <v>#N/A</v>
      </c>
      <c r="BT576" s="100" t="e">
        <f>INDEX(Данные!$I$1:$IX$303,Данные!$A238,BT$642+8)-INDEX(Данные!$I$1:$IX$303,Данные!$A238,BT$643+8)</f>
        <v>#VALUE!</v>
      </c>
      <c r="BU576" s="101" t="e">
        <f>INDEX(Данные!$I$1:$IX$303,Данные!$A238,BU$642+9)-INDEX(Данные!$I$1:$IX$303,Данные!$A238,BU$643+9)</f>
        <v>#VALUE!</v>
      </c>
    </row>
    <row r="577" spans="7:73" s="88" customFormat="1" x14ac:dyDescent="0.25">
      <c r="G577" s="61">
        <v>118</v>
      </c>
      <c r="H577" s="62" t="str">
        <f t="shared" si="874"/>
        <v/>
      </c>
      <c r="I577" s="63" t="e">
        <f>IF(ISNUMBER(INDEX(Данные!$I$1:$IX$303,Данные!$A239,I$642)),INDEX(Данные!$I$1:$IX$303,Данные!$A239,I$642)-Данные!$E239+IF($F$3="Использовать поправку",AL577,0),#N/A)</f>
        <v>#N/A</v>
      </c>
      <c r="J577" s="64" t="e">
        <f>IF(ISNUMBER(INDEX(Данные!$I$1:$IX$303,Данные!$A239,J$642)),INDEX(Данные!$I$1:$IX$303,Данные!$A239,J$642)-Данные!$F239+IF($F$3="Использовать поправку",AM577,0),#N/A)</f>
        <v>#N/A</v>
      </c>
      <c r="K577" s="62" t="str">
        <f t="shared" si="875"/>
        <v/>
      </c>
      <c r="L577" s="63" t="e">
        <f>IF(ISNUMBER(INDEX(Данные!$I$1:$IX$303,Данные!$A239,L$642)),INDEX(Данные!$I$1:$IX$303,Данные!$A239,L$642)-Данные!$E239+IF($F$4="Использовать поправку",AL577,0),#N/A)</f>
        <v>#N/A</v>
      </c>
      <c r="M577" s="64" t="e">
        <f>IF(ISNUMBER(INDEX(Данные!$I$1:$IX$303,Данные!$A239,M$642)),INDEX(Данные!$I$1:$IX$303,Данные!$A239,M$642)-Данные!$F239+IF($F$4="Использовать поправку",AM577,0),#N/A)</f>
        <v>#N/A</v>
      </c>
      <c r="N577" s="62" t="str">
        <f t="shared" si="876"/>
        <v/>
      </c>
      <c r="O577" s="63" t="e">
        <f>IF(ISNUMBER(INDEX(Данные!$I$1:$IX$303,Данные!$A239,O$642)),INDEX(Данные!$I$1:$IX$303,Данные!$A239,O$642)-Данные!$E239+IF($F$5="Использовать поправку",AL577,0),#N/A)</f>
        <v>#N/A</v>
      </c>
      <c r="P577" s="64" t="e">
        <f>IF(ISNUMBER(INDEX(Данные!$I$1:$IX$303,Данные!$A239,P$642)),INDEX(Данные!$I$1:$IX$303,Данные!$A239,P$642)-Данные!$F239+IF($F$5="Использовать поправку",AM577,0),#N/A)</f>
        <v>#N/A</v>
      </c>
      <c r="Q577" s="62" t="str">
        <f t="shared" si="877"/>
        <v/>
      </c>
      <c r="R577" s="63" t="e">
        <f>IF(ISNUMBER(INDEX(Данные!$I$1:$IX$303,Данные!$A239,R$642)),INDEX(Данные!$I$1:$IX$303,Данные!$A239,R$642)-Данные!$E239+IF($F$6="Использовать поправку",AL577,0),#N/A)</f>
        <v>#N/A</v>
      </c>
      <c r="S577" s="64" t="e">
        <f>IF(ISNUMBER(INDEX(Данные!$I$1:$IX$303,Данные!$A239,S$642)),INDEX(Данные!$I$1:$IX$303,Данные!$A239,S$642)-Данные!$F239+IF($F$6="Использовать поправку",AM577,0),#N/A)</f>
        <v>#N/A</v>
      </c>
      <c r="T577" s="62" t="str">
        <f t="shared" si="878"/>
        <v/>
      </c>
      <c r="U577" s="63" t="e">
        <f>IF(ISNUMBER(INDEX(Данные!$I$1:$IX$303,Данные!$A239,U$642)),INDEX(Данные!$I$1:$IX$303,Данные!$A239,U$642)-Данные!$E239+IF($F$7="Использовать поправку",AL577,0),#N/A)</f>
        <v>#N/A</v>
      </c>
      <c r="V577" s="64" t="e">
        <f>IF(ISNUMBER(INDEX(Данные!$I$1:$IX$303,Данные!$A239,V$642)),INDEX(Данные!$I$1:$IX$303,Данные!$A239,V$642)-Данные!$F239+IF($F$7="Использовать поправку",AM577,0),#N/A)</f>
        <v>#N/A</v>
      </c>
      <c r="W577" s="62" t="str">
        <f t="shared" si="879"/>
        <v/>
      </c>
      <c r="X577" s="63" t="e">
        <f>IF(ISNUMBER(INDEX(Данные!$I$1:$IX$303,Данные!$A239,X$642)),INDEX(Данные!$I$1:$IX$303,Данные!$A239,X$642)-Данные!$E239+IF($F$8="Использовать поправку",AL577,0),#N/A)</f>
        <v>#N/A</v>
      </c>
      <c r="Y577" s="64" t="e">
        <f>IF(ISNUMBER(INDEX(Данные!$I$1:$IX$303,Данные!$A239,Y$642)),INDEX(Данные!$I$1:$IX$303,Данные!$A239,Y$642)-Данные!$F239+IF($F$8="Использовать поправку",AM577,0),#N/A)</f>
        <v>#N/A</v>
      </c>
      <c r="Z577" s="62" t="str">
        <f t="shared" si="880"/>
        <v/>
      </c>
      <c r="AA577" s="63" t="e">
        <f>IF(ISNUMBER(INDEX(Данные!$I$1:$IX$303,Данные!$A239,AA$642)),INDEX(Данные!$I$1:$IX$303,Данные!$A239,AA$642)-Данные!$E239+IF($F$9="Использовать поправку",AL577,0),#N/A)</f>
        <v>#N/A</v>
      </c>
      <c r="AB577" s="64" t="e">
        <f>IF(ISNUMBER(INDEX(Данные!$I$1:$IX$303,Данные!$A239,AB$642)),INDEX(Данные!$I$1:$IX$303,Данные!$A239,AB$642)-Данные!$F239+IF($F$9="Использовать поправку",AM577,0),#N/A)</f>
        <v>#N/A</v>
      </c>
      <c r="AC577" s="62" t="str">
        <f t="shared" si="881"/>
        <v/>
      </c>
      <c r="AD577" s="63" t="e">
        <f>IF(ISNUMBER(INDEX(Данные!$I$1:$IX$303,Данные!$A239,AD$642)),INDEX(Данные!$I$1:$IX$303,Данные!$A239,AD$642)-Данные!$E239+IF($F$10="Использовать поправку",AL577,0),#N/A)</f>
        <v>#N/A</v>
      </c>
      <c r="AE577" s="64" t="e">
        <f>IF(ISNUMBER(INDEX(Данные!$I$1:$IX$303,Данные!$A239,AE$642)),INDEX(Данные!$I$1:$IX$303,Данные!$A239,AE$642)-Данные!$F239+IF($F$10="Использовать поправку",AM577,0),#N/A)</f>
        <v>#N/A</v>
      </c>
      <c r="AF577" s="62" t="str">
        <f t="shared" si="882"/>
        <v/>
      </c>
      <c r="AG577" s="63" t="e">
        <f>IF(ISNUMBER(INDEX(Данные!$I$1:$IX$303,Данные!$A239,AG$642)),INDEX(Данные!$I$1:$IX$303,Данные!$A239,AG$642)-Данные!$E239+IF($F$11="Использовать поправку",AL577,0),#N/A)</f>
        <v>#N/A</v>
      </c>
      <c r="AH577" s="64" t="e">
        <f>IF(ISNUMBER(INDEX(Данные!$I$1:$IX$303,Данные!$A239,AH$642)),INDEX(Данные!$I$1:$IX$303,Данные!$A239,AH$642)-Данные!$F239+IF($F$11="Использовать поправку",AM577,0),#N/A)</f>
        <v>#N/A</v>
      </c>
      <c r="AI577" s="62" t="str">
        <f t="shared" si="883"/>
        <v/>
      </c>
      <c r="AJ577" s="63" t="e">
        <f>IF(ISNUMBER(INDEX(Данные!$I$1:$IX$303,Данные!$A239,AJ$642)),INDEX(Данные!$I$1:$IX$303,Данные!$A239,AJ$642)-Данные!$E239+IF($F$12="Использовать поправку",AL577,0),#N/A)</f>
        <v>#N/A</v>
      </c>
      <c r="AK577" s="96" t="e">
        <f>IF(ISNUMBER(INDEX(Данные!$I$1:$IX$303,Данные!$A239,AK$642)),INDEX(Данные!$I$1:$IX$303,Данные!$A239,AK$642)-Данные!$F239+IF($F$12="Использовать поправку",AM577,0),#N/A)</f>
        <v>#N/A</v>
      </c>
      <c r="AL577" s="100" t="e">
        <f>INDEX(Данные!$I$1:$IX$303,Данные!$A239,AL$642+4)-INDEX(Данные!$I$1:$IX$303,Данные!$A239,AL$643+4)</f>
        <v>#VALUE!</v>
      </c>
      <c r="AM577" s="101" t="e">
        <f>INDEX(Данные!$I$1:$IX$303,Данные!$A239,AM$642+5)-INDEX(Данные!$I$1:$IX$303,Данные!$A239,AM$643+5)</f>
        <v>#VALUE!</v>
      </c>
      <c r="AO577" s="61">
        <v>118</v>
      </c>
      <c r="AP577" s="62" t="str">
        <f t="shared" si="864"/>
        <v/>
      </c>
      <c r="AQ577" s="63" t="e">
        <f>IF(ISNUMBER(INDEX(Данные!$I$1:$IX$303,Данные!$A239,AQ$642)),INDEX(Данные!$I$1:$IX$303,Данные!$A239,AQ$642)-Данные!$G239-AQ$643+IF($F$3="Использовать поправку",BT577,0),#N/A)</f>
        <v>#N/A</v>
      </c>
      <c r="AR577" s="64" t="e">
        <f>IF(ISNUMBER(INDEX(Данные!$I$1:$IX$303,Данные!$A239,AR$642)),INDEX(Данные!$I$1:$IX$303,Данные!$A239,AR$642)-Данные!$H239-AR$643+IF($F$3="Использовать поправку",BU577,0),#N/A)</f>
        <v>#N/A</v>
      </c>
      <c r="AS577" s="62" t="str">
        <f t="shared" si="865"/>
        <v/>
      </c>
      <c r="AT577" s="63" t="e">
        <f>IF(ISNUMBER(INDEX(Данные!$I$1:$IX$303,Данные!$A239,AT$642)),INDEX(Данные!$I$1:$IX$303,Данные!$A239,AT$642)-Данные!$G239-AT$643+IF($F$4="Использовать поправку",BT577,0),#N/A)</f>
        <v>#N/A</v>
      </c>
      <c r="AU577" s="64" t="e">
        <f>IF(ISNUMBER(INDEX(Данные!$I$1:$IX$303,Данные!$A239,AU$642)),INDEX(Данные!$I$1:$IX$303,Данные!$A239,AU$642)-Данные!$H239-AU$643+IF($F$4="Использовать поправку",BU577,0),#N/A)</f>
        <v>#N/A</v>
      </c>
      <c r="AV577" s="62" t="str">
        <f t="shared" si="866"/>
        <v/>
      </c>
      <c r="AW577" s="63" t="e">
        <f>IF(ISNUMBER(INDEX(Данные!$I$1:$IX$303,Данные!$A239,AW$642)),INDEX(Данные!$I$1:$IX$303,Данные!$A239,AW$642)-Данные!$G239-AW$643+IF($F$5="Использовать поправку",BT577,0),#N/A)</f>
        <v>#N/A</v>
      </c>
      <c r="AX577" s="64" t="e">
        <f>IF(ISNUMBER(INDEX(Данные!$I$1:$IX$303,Данные!$A239,AX$642)),INDEX(Данные!$I$1:$IX$303,Данные!$A239,AX$642)-Данные!$H239-AX$643+IF($F$5="Использовать поправку",BU577,0),#N/A)</f>
        <v>#N/A</v>
      </c>
      <c r="AY577" s="62" t="str">
        <f t="shared" si="867"/>
        <v/>
      </c>
      <c r="AZ577" s="63" t="e">
        <f>IF(ISNUMBER(INDEX(Данные!$I$1:$IX$303,Данные!$A239,AZ$642)),INDEX(Данные!$I$1:$IX$303,Данные!$A239,AZ$642)-Данные!$G239-AZ$643+IF($F$6="Использовать поправку",BT577,0),#N/A)</f>
        <v>#N/A</v>
      </c>
      <c r="BA577" s="64" t="e">
        <f>IF(ISNUMBER(INDEX(Данные!$I$1:$IX$303,Данные!$A239,BA$642)),INDEX(Данные!$I$1:$IX$303,Данные!$A239,BA$642)-Данные!$H239-BA$643+IF($F$6="Использовать поправку",BU577,0),#N/A)</f>
        <v>#N/A</v>
      </c>
      <c r="BB577" s="62" t="str">
        <f t="shared" si="868"/>
        <v/>
      </c>
      <c r="BC577" s="63" t="e">
        <f>IF(ISNUMBER(INDEX(Данные!$I$1:$IX$303,Данные!$A239,BC$642)),INDEX(Данные!$I$1:$IX$303,Данные!$A239,BC$642)-Данные!$G239-BC$643+IF($F$7="Использовать поправку",BT577,0),#N/A)</f>
        <v>#N/A</v>
      </c>
      <c r="BD577" s="64" t="e">
        <f>IF(ISNUMBER(INDEX(Данные!$I$1:$IX$303,Данные!$A239,BD$642)),INDEX(Данные!$I$1:$IX$303,Данные!$A239,BD$642)-Данные!$H239-BD$643+IF($F$7="Использовать поправку",BU577,0),#N/A)</f>
        <v>#N/A</v>
      </c>
      <c r="BE577" s="62" t="str">
        <f t="shared" si="869"/>
        <v/>
      </c>
      <c r="BF577" s="63" t="e">
        <f>IF(ISNUMBER(INDEX(Данные!$I$1:$IX$303,Данные!$A239,BF$642)),INDEX(Данные!$I$1:$IX$303,Данные!$A239,BF$642)-Данные!$G239-BF$643+IF($F$8="Использовать поправку",BT577,0),#N/A)</f>
        <v>#N/A</v>
      </c>
      <c r="BG577" s="64" t="e">
        <f>IF(ISNUMBER(INDEX(Данные!$I$1:$IX$303,Данные!$A239,BG$642)),INDEX(Данные!$I$1:$IX$303,Данные!$A239,BG$642)-Данные!$H239-BG$643+IF($F$8="Использовать поправку",BU577,0),#N/A)</f>
        <v>#N/A</v>
      </c>
      <c r="BH577" s="62" t="str">
        <f t="shared" si="870"/>
        <v/>
      </c>
      <c r="BI577" s="63" t="e">
        <f>IF(ISNUMBER(INDEX(Данные!$I$1:$IX$303,Данные!$A239,BI$642)),INDEX(Данные!$I$1:$IX$303,Данные!$A239,BI$642)-Данные!$G239-BI$643+IF($F$9="Использовать поправку",BT577,0),#N/A)</f>
        <v>#N/A</v>
      </c>
      <c r="BJ577" s="64" t="e">
        <f>IF(ISNUMBER(INDEX(Данные!$I$1:$IX$303,Данные!$A239,BJ$642)),INDEX(Данные!$I$1:$IX$303,Данные!$A239,BJ$642)-Данные!$H239-BJ$643+IF($F$9="Использовать поправку",BU577,0),#N/A)</f>
        <v>#N/A</v>
      </c>
      <c r="BK577" s="62" t="str">
        <f t="shared" si="871"/>
        <v/>
      </c>
      <c r="BL577" s="63" t="e">
        <f>IF(ISNUMBER(INDEX(Данные!$I$1:$IX$303,Данные!$A239,BL$642)),INDEX(Данные!$I$1:$IX$303,Данные!$A239,BL$642)-Данные!$G239-BL$643+IF($F$10="Использовать поправку",BT577,0),#N/A)</f>
        <v>#N/A</v>
      </c>
      <c r="BM577" s="64" t="e">
        <f>IF(ISNUMBER(INDEX(Данные!$I$1:$IX$303,Данные!$A239,BM$642)),INDEX(Данные!$I$1:$IX$303,Данные!$A239,BM$642)-Данные!$H239-BM$643+IF($F$10="Использовать поправку",BU577,0),#N/A)</f>
        <v>#N/A</v>
      </c>
      <c r="BN577" s="62" t="str">
        <f t="shared" si="872"/>
        <v/>
      </c>
      <c r="BO577" s="63" t="e">
        <f>IF(ISNUMBER(INDEX(Данные!$I$1:$IX$303,Данные!$A239,BO$642)),INDEX(Данные!$I$1:$IX$303,Данные!$A239,BO$642)-Данные!$G239-BO$643+IF($F$11="Использовать поправку",BT577,0),#N/A)</f>
        <v>#N/A</v>
      </c>
      <c r="BP577" s="64" t="e">
        <f>IF(ISNUMBER(INDEX(Данные!$I$1:$IX$303,Данные!$A239,BP$642)),INDEX(Данные!$I$1:$IX$303,Данные!$A239,BP$642)-Данные!$H239-BP$643+IF($F$11="Использовать поправку",BU577,0),#N/A)</f>
        <v>#N/A</v>
      </c>
      <c r="BQ577" s="62" t="str">
        <f t="shared" si="873"/>
        <v/>
      </c>
      <c r="BR577" s="63" t="e">
        <f>IF(ISNUMBER(INDEX(Данные!$I$1:$IX$303,Данные!$A239,BR$642)),INDEX(Данные!$I$1:$IX$303,Данные!$A239,BR$642)-Данные!$G239-BR$643+IF($F$12="Использовать поправку",BT577,0),#N/A)</f>
        <v>#N/A</v>
      </c>
      <c r="BS577" s="64" t="e">
        <f>IF(ISNUMBER(INDEX(Данные!$I$1:$IX$303,Данные!$A239,BS$642)),INDEX(Данные!$I$1:$IX$303,Данные!$A239,BS$642)-Данные!$H239-BS$643+IF($F$12="Использовать поправку",BU577,0),#N/A)</f>
        <v>#N/A</v>
      </c>
      <c r="BT577" s="100" t="e">
        <f>INDEX(Данные!$I$1:$IX$303,Данные!$A239,BT$642+8)-INDEX(Данные!$I$1:$IX$303,Данные!$A239,BT$643+8)</f>
        <v>#VALUE!</v>
      </c>
      <c r="BU577" s="101" t="e">
        <f>INDEX(Данные!$I$1:$IX$303,Данные!$A239,BU$642+9)-INDEX(Данные!$I$1:$IX$303,Данные!$A239,BU$643+9)</f>
        <v>#VALUE!</v>
      </c>
    </row>
    <row r="578" spans="7:73" s="88" customFormat="1" x14ac:dyDescent="0.25">
      <c r="G578" s="61">
        <v>118.5</v>
      </c>
      <c r="H578" s="62" t="str">
        <f t="shared" si="874"/>
        <v/>
      </c>
      <c r="I578" s="63" t="e">
        <f>IF(ISNUMBER(INDEX(Данные!$I$1:$IX$303,Данные!$A240,I$642)),INDEX(Данные!$I$1:$IX$303,Данные!$A240,I$642)-Данные!$E240+IF($F$3="Использовать поправку",AL578,0),#N/A)</f>
        <v>#N/A</v>
      </c>
      <c r="J578" s="64" t="e">
        <f>IF(ISNUMBER(INDEX(Данные!$I$1:$IX$303,Данные!$A240,J$642)),INDEX(Данные!$I$1:$IX$303,Данные!$A240,J$642)-Данные!$F240+IF($F$3="Использовать поправку",AM578,0),#N/A)</f>
        <v>#N/A</v>
      </c>
      <c r="K578" s="62" t="str">
        <f t="shared" si="875"/>
        <v/>
      </c>
      <c r="L578" s="63" t="e">
        <f>IF(ISNUMBER(INDEX(Данные!$I$1:$IX$303,Данные!$A240,L$642)),INDEX(Данные!$I$1:$IX$303,Данные!$A240,L$642)-Данные!$E240+IF($F$4="Использовать поправку",AL578,0),#N/A)</f>
        <v>#N/A</v>
      </c>
      <c r="M578" s="64" t="e">
        <f>IF(ISNUMBER(INDEX(Данные!$I$1:$IX$303,Данные!$A240,M$642)),INDEX(Данные!$I$1:$IX$303,Данные!$A240,M$642)-Данные!$F240+IF($F$4="Использовать поправку",AM578,0),#N/A)</f>
        <v>#N/A</v>
      </c>
      <c r="N578" s="62" t="str">
        <f t="shared" si="876"/>
        <v/>
      </c>
      <c r="O578" s="63" t="e">
        <f>IF(ISNUMBER(INDEX(Данные!$I$1:$IX$303,Данные!$A240,O$642)),INDEX(Данные!$I$1:$IX$303,Данные!$A240,O$642)-Данные!$E240+IF($F$5="Использовать поправку",AL578,0),#N/A)</f>
        <v>#N/A</v>
      </c>
      <c r="P578" s="64" t="e">
        <f>IF(ISNUMBER(INDEX(Данные!$I$1:$IX$303,Данные!$A240,P$642)),INDEX(Данные!$I$1:$IX$303,Данные!$A240,P$642)-Данные!$F240+IF($F$5="Использовать поправку",AM578,0),#N/A)</f>
        <v>#N/A</v>
      </c>
      <c r="Q578" s="62" t="str">
        <f t="shared" si="877"/>
        <v/>
      </c>
      <c r="R578" s="63" t="e">
        <f>IF(ISNUMBER(INDEX(Данные!$I$1:$IX$303,Данные!$A240,R$642)),INDEX(Данные!$I$1:$IX$303,Данные!$A240,R$642)-Данные!$E240+IF($F$6="Использовать поправку",AL578,0),#N/A)</f>
        <v>#N/A</v>
      </c>
      <c r="S578" s="64" t="e">
        <f>IF(ISNUMBER(INDEX(Данные!$I$1:$IX$303,Данные!$A240,S$642)),INDEX(Данные!$I$1:$IX$303,Данные!$A240,S$642)-Данные!$F240+IF($F$6="Использовать поправку",AM578,0),#N/A)</f>
        <v>#N/A</v>
      </c>
      <c r="T578" s="62" t="str">
        <f t="shared" si="878"/>
        <v/>
      </c>
      <c r="U578" s="63" t="e">
        <f>IF(ISNUMBER(INDEX(Данные!$I$1:$IX$303,Данные!$A240,U$642)),INDEX(Данные!$I$1:$IX$303,Данные!$A240,U$642)-Данные!$E240+IF($F$7="Использовать поправку",AL578,0),#N/A)</f>
        <v>#N/A</v>
      </c>
      <c r="V578" s="64" t="e">
        <f>IF(ISNUMBER(INDEX(Данные!$I$1:$IX$303,Данные!$A240,V$642)),INDEX(Данные!$I$1:$IX$303,Данные!$A240,V$642)-Данные!$F240+IF($F$7="Использовать поправку",AM578,0),#N/A)</f>
        <v>#N/A</v>
      </c>
      <c r="W578" s="62" t="str">
        <f t="shared" si="879"/>
        <v/>
      </c>
      <c r="X578" s="63" t="e">
        <f>IF(ISNUMBER(INDEX(Данные!$I$1:$IX$303,Данные!$A240,X$642)),INDEX(Данные!$I$1:$IX$303,Данные!$A240,X$642)-Данные!$E240+IF($F$8="Использовать поправку",AL578,0),#N/A)</f>
        <v>#N/A</v>
      </c>
      <c r="Y578" s="64" t="e">
        <f>IF(ISNUMBER(INDEX(Данные!$I$1:$IX$303,Данные!$A240,Y$642)),INDEX(Данные!$I$1:$IX$303,Данные!$A240,Y$642)-Данные!$F240+IF($F$8="Использовать поправку",AM578,0),#N/A)</f>
        <v>#N/A</v>
      </c>
      <c r="Z578" s="62" t="str">
        <f t="shared" si="880"/>
        <v/>
      </c>
      <c r="AA578" s="63" t="e">
        <f>IF(ISNUMBER(INDEX(Данные!$I$1:$IX$303,Данные!$A240,AA$642)),INDEX(Данные!$I$1:$IX$303,Данные!$A240,AA$642)-Данные!$E240+IF($F$9="Использовать поправку",AL578,0),#N/A)</f>
        <v>#N/A</v>
      </c>
      <c r="AB578" s="64" t="e">
        <f>IF(ISNUMBER(INDEX(Данные!$I$1:$IX$303,Данные!$A240,AB$642)),INDEX(Данные!$I$1:$IX$303,Данные!$A240,AB$642)-Данные!$F240+IF($F$9="Использовать поправку",AM578,0),#N/A)</f>
        <v>#N/A</v>
      </c>
      <c r="AC578" s="62" t="str">
        <f t="shared" si="881"/>
        <v/>
      </c>
      <c r="AD578" s="63" t="e">
        <f>IF(ISNUMBER(INDEX(Данные!$I$1:$IX$303,Данные!$A240,AD$642)),INDEX(Данные!$I$1:$IX$303,Данные!$A240,AD$642)-Данные!$E240+IF($F$10="Использовать поправку",AL578,0),#N/A)</f>
        <v>#N/A</v>
      </c>
      <c r="AE578" s="64" t="e">
        <f>IF(ISNUMBER(INDEX(Данные!$I$1:$IX$303,Данные!$A240,AE$642)),INDEX(Данные!$I$1:$IX$303,Данные!$A240,AE$642)-Данные!$F240+IF($F$10="Использовать поправку",AM578,0),#N/A)</f>
        <v>#N/A</v>
      </c>
      <c r="AF578" s="62" t="str">
        <f t="shared" si="882"/>
        <v/>
      </c>
      <c r="AG578" s="63" t="e">
        <f>IF(ISNUMBER(INDEX(Данные!$I$1:$IX$303,Данные!$A240,AG$642)),INDEX(Данные!$I$1:$IX$303,Данные!$A240,AG$642)-Данные!$E240+IF($F$11="Использовать поправку",AL578,0),#N/A)</f>
        <v>#N/A</v>
      </c>
      <c r="AH578" s="64" t="e">
        <f>IF(ISNUMBER(INDEX(Данные!$I$1:$IX$303,Данные!$A240,AH$642)),INDEX(Данные!$I$1:$IX$303,Данные!$A240,AH$642)-Данные!$F240+IF($F$11="Использовать поправку",AM578,0),#N/A)</f>
        <v>#N/A</v>
      </c>
      <c r="AI578" s="62" t="str">
        <f t="shared" si="883"/>
        <v/>
      </c>
      <c r="AJ578" s="63" t="e">
        <f>IF(ISNUMBER(INDEX(Данные!$I$1:$IX$303,Данные!$A240,AJ$642)),INDEX(Данные!$I$1:$IX$303,Данные!$A240,AJ$642)-Данные!$E240+IF($F$12="Использовать поправку",AL578,0),#N/A)</f>
        <v>#N/A</v>
      </c>
      <c r="AK578" s="96" t="e">
        <f>IF(ISNUMBER(INDEX(Данные!$I$1:$IX$303,Данные!$A240,AK$642)),INDEX(Данные!$I$1:$IX$303,Данные!$A240,AK$642)-Данные!$F240+IF($F$12="Использовать поправку",AM578,0),#N/A)</f>
        <v>#N/A</v>
      </c>
      <c r="AL578" s="100" t="e">
        <f>INDEX(Данные!$I$1:$IX$303,Данные!$A240,AL$642+4)-INDEX(Данные!$I$1:$IX$303,Данные!$A240,AL$643+4)</f>
        <v>#VALUE!</v>
      </c>
      <c r="AM578" s="101" t="e">
        <f>INDEX(Данные!$I$1:$IX$303,Данные!$A240,AM$642+5)-INDEX(Данные!$I$1:$IX$303,Данные!$A240,AM$643+5)</f>
        <v>#VALUE!</v>
      </c>
      <c r="AO578" s="61">
        <v>118.5</v>
      </c>
      <c r="AP578" s="62" t="str">
        <f t="shared" si="864"/>
        <v/>
      </c>
      <c r="AQ578" s="63" t="e">
        <f>IF(ISNUMBER(INDEX(Данные!$I$1:$IX$303,Данные!$A240,AQ$642)),INDEX(Данные!$I$1:$IX$303,Данные!$A240,AQ$642)-Данные!$G240-AQ$643+IF($F$3="Использовать поправку",BT578,0),#N/A)</f>
        <v>#N/A</v>
      </c>
      <c r="AR578" s="64" t="e">
        <f>IF(ISNUMBER(INDEX(Данные!$I$1:$IX$303,Данные!$A240,AR$642)),INDEX(Данные!$I$1:$IX$303,Данные!$A240,AR$642)-Данные!$H240-AR$643+IF($F$3="Использовать поправку",BU578,0),#N/A)</f>
        <v>#N/A</v>
      </c>
      <c r="AS578" s="62" t="str">
        <f t="shared" si="865"/>
        <v/>
      </c>
      <c r="AT578" s="63" t="e">
        <f>IF(ISNUMBER(INDEX(Данные!$I$1:$IX$303,Данные!$A240,AT$642)),INDEX(Данные!$I$1:$IX$303,Данные!$A240,AT$642)-Данные!$G240-AT$643+IF($F$4="Использовать поправку",BT578,0),#N/A)</f>
        <v>#N/A</v>
      </c>
      <c r="AU578" s="64" t="e">
        <f>IF(ISNUMBER(INDEX(Данные!$I$1:$IX$303,Данные!$A240,AU$642)),INDEX(Данные!$I$1:$IX$303,Данные!$A240,AU$642)-Данные!$H240-AU$643+IF($F$4="Использовать поправку",BU578,0),#N/A)</f>
        <v>#N/A</v>
      </c>
      <c r="AV578" s="62" t="str">
        <f t="shared" si="866"/>
        <v/>
      </c>
      <c r="AW578" s="63" t="e">
        <f>IF(ISNUMBER(INDEX(Данные!$I$1:$IX$303,Данные!$A240,AW$642)),INDEX(Данные!$I$1:$IX$303,Данные!$A240,AW$642)-Данные!$G240-AW$643+IF($F$5="Использовать поправку",BT578,0),#N/A)</f>
        <v>#N/A</v>
      </c>
      <c r="AX578" s="64" t="e">
        <f>IF(ISNUMBER(INDEX(Данные!$I$1:$IX$303,Данные!$A240,AX$642)),INDEX(Данные!$I$1:$IX$303,Данные!$A240,AX$642)-Данные!$H240-AX$643+IF($F$5="Использовать поправку",BU578,0),#N/A)</f>
        <v>#N/A</v>
      </c>
      <c r="AY578" s="62" t="str">
        <f t="shared" si="867"/>
        <v/>
      </c>
      <c r="AZ578" s="63" t="e">
        <f>IF(ISNUMBER(INDEX(Данные!$I$1:$IX$303,Данные!$A240,AZ$642)),INDEX(Данные!$I$1:$IX$303,Данные!$A240,AZ$642)-Данные!$G240-AZ$643+IF($F$6="Использовать поправку",BT578,0),#N/A)</f>
        <v>#N/A</v>
      </c>
      <c r="BA578" s="64" t="e">
        <f>IF(ISNUMBER(INDEX(Данные!$I$1:$IX$303,Данные!$A240,BA$642)),INDEX(Данные!$I$1:$IX$303,Данные!$A240,BA$642)-Данные!$H240-BA$643+IF($F$6="Использовать поправку",BU578,0),#N/A)</f>
        <v>#N/A</v>
      </c>
      <c r="BB578" s="62" t="str">
        <f t="shared" si="868"/>
        <v/>
      </c>
      <c r="BC578" s="63" t="e">
        <f>IF(ISNUMBER(INDEX(Данные!$I$1:$IX$303,Данные!$A240,BC$642)),INDEX(Данные!$I$1:$IX$303,Данные!$A240,BC$642)-Данные!$G240-BC$643+IF($F$7="Использовать поправку",BT578,0),#N/A)</f>
        <v>#N/A</v>
      </c>
      <c r="BD578" s="64" t="e">
        <f>IF(ISNUMBER(INDEX(Данные!$I$1:$IX$303,Данные!$A240,BD$642)),INDEX(Данные!$I$1:$IX$303,Данные!$A240,BD$642)-Данные!$H240-BD$643+IF($F$7="Использовать поправку",BU578,0),#N/A)</f>
        <v>#N/A</v>
      </c>
      <c r="BE578" s="62" t="str">
        <f t="shared" si="869"/>
        <v/>
      </c>
      <c r="BF578" s="63" t="e">
        <f>IF(ISNUMBER(INDEX(Данные!$I$1:$IX$303,Данные!$A240,BF$642)),INDEX(Данные!$I$1:$IX$303,Данные!$A240,BF$642)-Данные!$G240-BF$643+IF($F$8="Использовать поправку",BT578,0),#N/A)</f>
        <v>#N/A</v>
      </c>
      <c r="BG578" s="64" t="e">
        <f>IF(ISNUMBER(INDEX(Данные!$I$1:$IX$303,Данные!$A240,BG$642)),INDEX(Данные!$I$1:$IX$303,Данные!$A240,BG$642)-Данные!$H240-BG$643+IF($F$8="Использовать поправку",BU578,0),#N/A)</f>
        <v>#N/A</v>
      </c>
      <c r="BH578" s="62" t="str">
        <f t="shared" si="870"/>
        <v/>
      </c>
      <c r="BI578" s="63" t="e">
        <f>IF(ISNUMBER(INDEX(Данные!$I$1:$IX$303,Данные!$A240,BI$642)),INDEX(Данные!$I$1:$IX$303,Данные!$A240,BI$642)-Данные!$G240-BI$643+IF($F$9="Использовать поправку",BT578,0),#N/A)</f>
        <v>#N/A</v>
      </c>
      <c r="BJ578" s="64" t="e">
        <f>IF(ISNUMBER(INDEX(Данные!$I$1:$IX$303,Данные!$A240,BJ$642)),INDEX(Данные!$I$1:$IX$303,Данные!$A240,BJ$642)-Данные!$H240-BJ$643+IF($F$9="Использовать поправку",BU578,0),#N/A)</f>
        <v>#N/A</v>
      </c>
      <c r="BK578" s="62" t="str">
        <f t="shared" si="871"/>
        <v/>
      </c>
      <c r="BL578" s="63" t="e">
        <f>IF(ISNUMBER(INDEX(Данные!$I$1:$IX$303,Данные!$A240,BL$642)),INDEX(Данные!$I$1:$IX$303,Данные!$A240,BL$642)-Данные!$G240-BL$643+IF($F$10="Использовать поправку",BT578,0),#N/A)</f>
        <v>#N/A</v>
      </c>
      <c r="BM578" s="64" t="e">
        <f>IF(ISNUMBER(INDEX(Данные!$I$1:$IX$303,Данные!$A240,BM$642)),INDEX(Данные!$I$1:$IX$303,Данные!$A240,BM$642)-Данные!$H240-BM$643+IF($F$10="Использовать поправку",BU578,0),#N/A)</f>
        <v>#N/A</v>
      </c>
      <c r="BN578" s="62" t="str">
        <f t="shared" si="872"/>
        <v/>
      </c>
      <c r="BO578" s="63" t="e">
        <f>IF(ISNUMBER(INDEX(Данные!$I$1:$IX$303,Данные!$A240,BO$642)),INDEX(Данные!$I$1:$IX$303,Данные!$A240,BO$642)-Данные!$G240-BO$643+IF($F$11="Использовать поправку",BT578,0),#N/A)</f>
        <v>#N/A</v>
      </c>
      <c r="BP578" s="64" t="e">
        <f>IF(ISNUMBER(INDEX(Данные!$I$1:$IX$303,Данные!$A240,BP$642)),INDEX(Данные!$I$1:$IX$303,Данные!$A240,BP$642)-Данные!$H240-BP$643+IF($F$11="Использовать поправку",BU578,0),#N/A)</f>
        <v>#N/A</v>
      </c>
      <c r="BQ578" s="62" t="str">
        <f t="shared" si="873"/>
        <v/>
      </c>
      <c r="BR578" s="63" t="e">
        <f>IF(ISNUMBER(INDEX(Данные!$I$1:$IX$303,Данные!$A240,BR$642)),INDEX(Данные!$I$1:$IX$303,Данные!$A240,BR$642)-Данные!$G240-BR$643+IF($F$12="Использовать поправку",BT578,0),#N/A)</f>
        <v>#N/A</v>
      </c>
      <c r="BS578" s="64" t="e">
        <f>IF(ISNUMBER(INDEX(Данные!$I$1:$IX$303,Данные!$A240,BS$642)),INDEX(Данные!$I$1:$IX$303,Данные!$A240,BS$642)-Данные!$H240-BS$643+IF($F$12="Использовать поправку",BU578,0),#N/A)</f>
        <v>#N/A</v>
      </c>
      <c r="BT578" s="100" t="e">
        <f>INDEX(Данные!$I$1:$IX$303,Данные!$A240,BT$642+8)-INDEX(Данные!$I$1:$IX$303,Данные!$A240,BT$643+8)</f>
        <v>#VALUE!</v>
      </c>
      <c r="BU578" s="101" t="e">
        <f>INDEX(Данные!$I$1:$IX$303,Данные!$A240,BU$642+9)-INDEX(Данные!$I$1:$IX$303,Данные!$A240,BU$643+9)</f>
        <v>#VALUE!</v>
      </c>
    </row>
    <row r="579" spans="7:73" s="88" customFormat="1" x14ac:dyDescent="0.25">
      <c r="G579" s="61">
        <v>119</v>
      </c>
      <c r="H579" s="62" t="str">
        <f t="shared" si="874"/>
        <v/>
      </c>
      <c r="I579" s="63" t="e">
        <f>IF(ISNUMBER(INDEX(Данные!$I$1:$IX$303,Данные!$A241,I$642)),INDEX(Данные!$I$1:$IX$303,Данные!$A241,I$642)-Данные!$E241+IF($F$3="Использовать поправку",AL579,0),#N/A)</f>
        <v>#N/A</v>
      </c>
      <c r="J579" s="64" t="e">
        <f>IF(ISNUMBER(INDEX(Данные!$I$1:$IX$303,Данные!$A241,J$642)),INDEX(Данные!$I$1:$IX$303,Данные!$A241,J$642)-Данные!$F241+IF($F$3="Использовать поправку",AM579,0),#N/A)</f>
        <v>#N/A</v>
      </c>
      <c r="K579" s="62" t="str">
        <f t="shared" si="875"/>
        <v/>
      </c>
      <c r="L579" s="63" t="e">
        <f>IF(ISNUMBER(INDEX(Данные!$I$1:$IX$303,Данные!$A241,L$642)),INDEX(Данные!$I$1:$IX$303,Данные!$A241,L$642)-Данные!$E241+IF($F$4="Использовать поправку",AL579,0),#N/A)</f>
        <v>#N/A</v>
      </c>
      <c r="M579" s="64" t="e">
        <f>IF(ISNUMBER(INDEX(Данные!$I$1:$IX$303,Данные!$A241,M$642)),INDEX(Данные!$I$1:$IX$303,Данные!$A241,M$642)-Данные!$F241+IF($F$4="Использовать поправку",AM579,0),#N/A)</f>
        <v>#N/A</v>
      </c>
      <c r="N579" s="62" t="str">
        <f t="shared" si="876"/>
        <v/>
      </c>
      <c r="O579" s="63" t="e">
        <f>IF(ISNUMBER(INDEX(Данные!$I$1:$IX$303,Данные!$A241,O$642)),INDEX(Данные!$I$1:$IX$303,Данные!$A241,O$642)-Данные!$E241+IF($F$5="Использовать поправку",AL579,0),#N/A)</f>
        <v>#N/A</v>
      </c>
      <c r="P579" s="64" t="e">
        <f>IF(ISNUMBER(INDEX(Данные!$I$1:$IX$303,Данные!$A241,P$642)),INDEX(Данные!$I$1:$IX$303,Данные!$A241,P$642)-Данные!$F241+IF($F$5="Использовать поправку",AM579,0),#N/A)</f>
        <v>#N/A</v>
      </c>
      <c r="Q579" s="62" t="str">
        <f t="shared" si="877"/>
        <v/>
      </c>
      <c r="R579" s="63" t="e">
        <f>IF(ISNUMBER(INDEX(Данные!$I$1:$IX$303,Данные!$A241,R$642)),INDEX(Данные!$I$1:$IX$303,Данные!$A241,R$642)-Данные!$E241+IF($F$6="Использовать поправку",AL579,0),#N/A)</f>
        <v>#N/A</v>
      </c>
      <c r="S579" s="64" t="e">
        <f>IF(ISNUMBER(INDEX(Данные!$I$1:$IX$303,Данные!$A241,S$642)),INDEX(Данные!$I$1:$IX$303,Данные!$A241,S$642)-Данные!$F241+IF($F$6="Использовать поправку",AM579,0),#N/A)</f>
        <v>#N/A</v>
      </c>
      <c r="T579" s="62" t="str">
        <f t="shared" si="878"/>
        <v/>
      </c>
      <c r="U579" s="63" t="e">
        <f>IF(ISNUMBER(INDEX(Данные!$I$1:$IX$303,Данные!$A241,U$642)),INDEX(Данные!$I$1:$IX$303,Данные!$A241,U$642)-Данные!$E241+IF($F$7="Использовать поправку",AL579,0),#N/A)</f>
        <v>#N/A</v>
      </c>
      <c r="V579" s="64" t="e">
        <f>IF(ISNUMBER(INDEX(Данные!$I$1:$IX$303,Данные!$A241,V$642)),INDEX(Данные!$I$1:$IX$303,Данные!$A241,V$642)-Данные!$F241+IF($F$7="Использовать поправку",AM579,0),#N/A)</f>
        <v>#N/A</v>
      </c>
      <c r="W579" s="62" t="str">
        <f t="shared" si="879"/>
        <v/>
      </c>
      <c r="X579" s="63" t="e">
        <f>IF(ISNUMBER(INDEX(Данные!$I$1:$IX$303,Данные!$A241,X$642)),INDEX(Данные!$I$1:$IX$303,Данные!$A241,X$642)-Данные!$E241+IF($F$8="Использовать поправку",AL579,0),#N/A)</f>
        <v>#N/A</v>
      </c>
      <c r="Y579" s="64" t="e">
        <f>IF(ISNUMBER(INDEX(Данные!$I$1:$IX$303,Данные!$A241,Y$642)),INDEX(Данные!$I$1:$IX$303,Данные!$A241,Y$642)-Данные!$F241+IF($F$8="Использовать поправку",AM579,0),#N/A)</f>
        <v>#N/A</v>
      </c>
      <c r="Z579" s="62" t="str">
        <f t="shared" si="880"/>
        <v/>
      </c>
      <c r="AA579" s="63" t="e">
        <f>IF(ISNUMBER(INDEX(Данные!$I$1:$IX$303,Данные!$A241,AA$642)),INDEX(Данные!$I$1:$IX$303,Данные!$A241,AA$642)-Данные!$E241+IF($F$9="Использовать поправку",AL579,0),#N/A)</f>
        <v>#N/A</v>
      </c>
      <c r="AB579" s="64" t="e">
        <f>IF(ISNUMBER(INDEX(Данные!$I$1:$IX$303,Данные!$A241,AB$642)),INDEX(Данные!$I$1:$IX$303,Данные!$A241,AB$642)-Данные!$F241+IF($F$9="Использовать поправку",AM579,0),#N/A)</f>
        <v>#N/A</v>
      </c>
      <c r="AC579" s="62" t="str">
        <f t="shared" si="881"/>
        <v/>
      </c>
      <c r="AD579" s="63" t="e">
        <f>IF(ISNUMBER(INDEX(Данные!$I$1:$IX$303,Данные!$A241,AD$642)),INDEX(Данные!$I$1:$IX$303,Данные!$A241,AD$642)-Данные!$E241+IF($F$10="Использовать поправку",AL579,0),#N/A)</f>
        <v>#N/A</v>
      </c>
      <c r="AE579" s="64" t="e">
        <f>IF(ISNUMBER(INDEX(Данные!$I$1:$IX$303,Данные!$A241,AE$642)),INDEX(Данные!$I$1:$IX$303,Данные!$A241,AE$642)-Данные!$F241+IF($F$10="Использовать поправку",AM579,0),#N/A)</f>
        <v>#N/A</v>
      </c>
      <c r="AF579" s="62" t="str">
        <f t="shared" si="882"/>
        <v/>
      </c>
      <c r="AG579" s="63" t="e">
        <f>IF(ISNUMBER(INDEX(Данные!$I$1:$IX$303,Данные!$A241,AG$642)),INDEX(Данные!$I$1:$IX$303,Данные!$A241,AG$642)-Данные!$E241+IF($F$11="Использовать поправку",AL579,0),#N/A)</f>
        <v>#N/A</v>
      </c>
      <c r="AH579" s="64" t="e">
        <f>IF(ISNUMBER(INDEX(Данные!$I$1:$IX$303,Данные!$A241,AH$642)),INDEX(Данные!$I$1:$IX$303,Данные!$A241,AH$642)-Данные!$F241+IF($F$11="Использовать поправку",AM579,0),#N/A)</f>
        <v>#N/A</v>
      </c>
      <c r="AI579" s="62" t="str">
        <f t="shared" si="883"/>
        <v/>
      </c>
      <c r="AJ579" s="63" t="e">
        <f>IF(ISNUMBER(INDEX(Данные!$I$1:$IX$303,Данные!$A241,AJ$642)),INDEX(Данные!$I$1:$IX$303,Данные!$A241,AJ$642)-Данные!$E241+IF($F$12="Использовать поправку",AL579,0),#N/A)</f>
        <v>#N/A</v>
      </c>
      <c r="AK579" s="96" t="e">
        <f>IF(ISNUMBER(INDEX(Данные!$I$1:$IX$303,Данные!$A241,AK$642)),INDEX(Данные!$I$1:$IX$303,Данные!$A241,AK$642)-Данные!$F241+IF($F$12="Использовать поправку",AM579,0),#N/A)</f>
        <v>#N/A</v>
      </c>
      <c r="AL579" s="100" t="e">
        <f>INDEX(Данные!$I$1:$IX$303,Данные!$A241,AL$642+4)-INDEX(Данные!$I$1:$IX$303,Данные!$A241,AL$643+4)</f>
        <v>#VALUE!</v>
      </c>
      <c r="AM579" s="101" t="e">
        <f>INDEX(Данные!$I$1:$IX$303,Данные!$A241,AM$642+5)-INDEX(Данные!$I$1:$IX$303,Данные!$A241,AM$643+5)</f>
        <v>#VALUE!</v>
      </c>
      <c r="AO579" s="61">
        <v>119</v>
      </c>
      <c r="AP579" s="62" t="str">
        <f t="shared" si="864"/>
        <v/>
      </c>
      <c r="AQ579" s="63" t="e">
        <f>IF(ISNUMBER(INDEX(Данные!$I$1:$IX$303,Данные!$A241,AQ$642)),INDEX(Данные!$I$1:$IX$303,Данные!$A241,AQ$642)-Данные!$G241-AQ$643+IF($F$3="Использовать поправку",BT579,0),#N/A)</f>
        <v>#N/A</v>
      </c>
      <c r="AR579" s="64" t="e">
        <f>IF(ISNUMBER(INDEX(Данные!$I$1:$IX$303,Данные!$A241,AR$642)),INDEX(Данные!$I$1:$IX$303,Данные!$A241,AR$642)-Данные!$H241-AR$643+IF($F$3="Использовать поправку",BU579,0),#N/A)</f>
        <v>#N/A</v>
      </c>
      <c r="AS579" s="62" t="str">
        <f t="shared" si="865"/>
        <v/>
      </c>
      <c r="AT579" s="63" t="e">
        <f>IF(ISNUMBER(INDEX(Данные!$I$1:$IX$303,Данные!$A241,AT$642)),INDEX(Данные!$I$1:$IX$303,Данные!$A241,AT$642)-Данные!$G241-AT$643+IF($F$4="Использовать поправку",BT579,0),#N/A)</f>
        <v>#N/A</v>
      </c>
      <c r="AU579" s="64" t="e">
        <f>IF(ISNUMBER(INDEX(Данные!$I$1:$IX$303,Данные!$A241,AU$642)),INDEX(Данные!$I$1:$IX$303,Данные!$A241,AU$642)-Данные!$H241-AU$643+IF($F$4="Использовать поправку",BU579,0),#N/A)</f>
        <v>#N/A</v>
      </c>
      <c r="AV579" s="62" t="str">
        <f t="shared" si="866"/>
        <v/>
      </c>
      <c r="AW579" s="63" t="e">
        <f>IF(ISNUMBER(INDEX(Данные!$I$1:$IX$303,Данные!$A241,AW$642)),INDEX(Данные!$I$1:$IX$303,Данные!$A241,AW$642)-Данные!$G241-AW$643+IF($F$5="Использовать поправку",BT579,0),#N/A)</f>
        <v>#N/A</v>
      </c>
      <c r="AX579" s="64" t="e">
        <f>IF(ISNUMBER(INDEX(Данные!$I$1:$IX$303,Данные!$A241,AX$642)),INDEX(Данные!$I$1:$IX$303,Данные!$A241,AX$642)-Данные!$H241-AX$643+IF($F$5="Использовать поправку",BU579,0),#N/A)</f>
        <v>#N/A</v>
      </c>
      <c r="AY579" s="62" t="str">
        <f t="shared" si="867"/>
        <v/>
      </c>
      <c r="AZ579" s="63" t="e">
        <f>IF(ISNUMBER(INDEX(Данные!$I$1:$IX$303,Данные!$A241,AZ$642)),INDEX(Данные!$I$1:$IX$303,Данные!$A241,AZ$642)-Данные!$G241-AZ$643+IF($F$6="Использовать поправку",BT579,0),#N/A)</f>
        <v>#N/A</v>
      </c>
      <c r="BA579" s="64" t="e">
        <f>IF(ISNUMBER(INDEX(Данные!$I$1:$IX$303,Данные!$A241,BA$642)),INDEX(Данные!$I$1:$IX$303,Данные!$A241,BA$642)-Данные!$H241-BA$643+IF($F$6="Использовать поправку",BU579,0),#N/A)</f>
        <v>#N/A</v>
      </c>
      <c r="BB579" s="62" t="str">
        <f t="shared" si="868"/>
        <v/>
      </c>
      <c r="BC579" s="63" t="e">
        <f>IF(ISNUMBER(INDEX(Данные!$I$1:$IX$303,Данные!$A241,BC$642)),INDEX(Данные!$I$1:$IX$303,Данные!$A241,BC$642)-Данные!$G241-BC$643+IF($F$7="Использовать поправку",BT579,0),#N/A)</f>
        <v>#N/A</v>
      </c>
      <c r="BD579" s="64" t="e">
        <f>IF(ISNUMBER(INDEX(Данные!$I$1:$IX$303,Данные!$A241,BD$642)),INDEX(Данные!$I$1:$IX$303,Данные!$A241,BD$642)-Данные!$H241-BD$643+IF($F$7="Использовать поправку",BU579,0),#N/A)</f>
        <v>#N/A</v>
      </c>
      <c r="BE579" s="62" t="str">
        <f t="shared" si="869"/>
        <v/>
      </c>
      <c r="BF579" s="63" t="e">
        <f>IF(ISNUMBER(INDEX(Данные!$I$1:$IX$303,Данные!$A241,BF$642)),INDEX(Данные!$I$1:$IX$303,Данные!$A241,BF$642)-Данные!$G241-BF$643+IF($F$8="Использовать поправку",BT579,0),#N/A)</f>
        <v>#N/A</v>
      </c>
      <c r="BG579" s="64" t="e">
        <f>IF(ISNUMBER(INDEX(Данные!$I$1:$IX$303,Данные!$A241,BG$642)),INDEX(Данные!$I$1:$IX$303,Данные!$A241,BG$642)-Данные!$H241-BG$643+IF($F$8="Использовать поправку",BU579,0),#N/A)</f>
        <v>#N/A</v>
      </c>
      <c r="BH579" s="62" t="str">
        <f t="shared" si="870"/>
        <v/>
      </c>
      <c r="BI579" s="63" t="e">
        <f>IF(ISNUMBER(INDEX(Данные!$I$1:$IX$303,Данные!$A241,BI$642)),INDEX(Данные!$I$1:$IX$303,Данные!$A241,BI$642)-Данные!$G241-BI$643+IF($F$9="Использовать поправку",BT579,0),#N/A)</f>
        <v>#N/A</v>
      </c>
      <c r="BJ579" s="64" t="e">
        <f>IF(ISNUMBER(INDEX(Данные!$I$1:$IX$303,Данные!$A241,BJ$642)),INDEX(Данные!$I$1:$IX$303,Данные!$A241,BJ$642)-Данные!$H241-BJ$643+IF($F$9="Использовать поправку",BU579,0),#N/A)</f>
        <v>#N/A</v>
      </c>
      <c r="BK579" s="62" t="str">
        <f t="shared" si="871"/>
        <v/>
      </c>
      <c r="BL579" s="63" t="e">
        <f>IF(ISNUMBER(INDEX(Данные!$I$1:$IX$303,Данные!$A241,BL$642)),INDEX(Данные!$I$1:$IX$303,Данные!$A241,BL$642)-Данные!$G241-BL$643+IF($F$10="Использовать поправку",BT579,0),#N/A)</f>
        <v>#N/A</v>
      </c>
      <c r="BM579" s="64" t="e">
        <f>IF(ISNUMBER(INDEX(Данные!$I$1:$IX$303,Данные!$A241,BM$642)),INDEX(Данные!$I$1:$IX$303,Данные!$A241,BM$642)-Данные!$H241-BM$643+IF($F$10="Использовать поправку",BU579,0),#N/A)</f>
        <v>#N/A</v>
      </c>
      <c r="BN579" s="62" t="str">
        <f t="shared" si="872"/>
        <v/>
      </c>
      <c r="BO579" s="63" t="e">
        <f>IF(ISNUMBER(INDEX(Данные!$I$1:$IX$303,Данные!$A241,BO$642)),INDEX(Данные!$I$1:$IX$303,Данные!$A241,BO$642)-Данные!$G241-BO$643+IF($F$11="Использовать поправку",BT579,0),#N/A)</f>
        <v>#N/A</v>
      </c>
      <c r="BP579" s="64" t="e">
        <f>IF(ISNUMBER(INDEX(Данные!$I$1:$IX$303,Данные!$A241,BP$642)),INDEX(Данные!$I$1:$IX$303,Данные!$A241,BP$642)-Данные!$H241-BP$643+IF($F$11="Использовать поправку",BU579,0),#N/A)</f>
        <v>#N/A</v>
      </c>
      <c r="BQ579" s="62" t="str">
        <f t="shared" si="873"/>
        <v/>
      </c>
      <c r="BR579" s="63" t="e">
        <f>IF(ISNUMBER(INDEX(Данные!$I$1:$IX$303,Данные!$A241,BR$642)),INDEX(Данные!$I$1:$IX$303,Данные!$A241,BR$642)-Данные!$G241-BR$643+IF($F$12="Использовать поправку",BT579,0),#N/A)</f>
        <v>#N/A</v>
      </c>
      <c r="BS579" s="64" t="e">
        <f>IF(ISNUMBER(INDEX(Данные!$I$1:$IX$303,Данные!$A241,BS$642)),INDEX(Данные!$I$1:$IX$303,Данные!$A241,BS$642)-Данные!$H241-BS$643+IF($F$12="Использовать поправку",BU579,0),#N/A)</f>
        <v>#N/A</v>
      </c>
      <c r="BT579" s="100" t="e">
        <f>INDEX(Данные!$I$1:$IX$303,Данные!$A241,BT$642+8)-INDEX(Данные!$I$1:$IX$303,Данные!$A241,BT$643+8)</f>
        <v>#VALUE!</v>
      </c>
      <c r="BU579" s="101" t="e">
        <f>INDEX(Данные!$I$1:$IX$303,Данные!$A241,BU$642+9)-INDEX(Данные!$I$1:$IX$303,Данные!$A241,BU$643+9)</f>
        <v>#VALUE!</v>
      </c>
    </row>
    <row r="580" spans="7:73" s="88" customFormat="1" x14ac:dyDescent="0.25">
      <c r="G580" s="61">
        <v>119.5</v>
      </c>
      <c r="H580" s="62" t="str">
        <f t="shared" si="874"/>
        <v/>
      </c>
      <c r="I580" s="63" t="e">
        <f>IF(ISNUMBER(INDEX(Данные!$I$1:$IX$303,Данные!$A242,I$642)),INDEX(Данные!$I$1:$IX$303,Данные!$A242,I$642)-Данные!$E242+IF($F$3="Использовать поправку",AL580,0),#N/A)</f>
        <v>#N/A</v>
      </c>
      <c r="J580" s="64" t="e">
        <f>IF(ISNUMBER(INDEX(Данные!$I$1:$IX$303,Данные!$A242,J$642)),INDEX(Данные!$I$1:$IX$303,Данные!$A242,J$642)-Данные!$F242+IF($F$3="Использовать поправку",AM580,0),#N/A)</f>
        <v>#N/A</v>
      </c>
      <c r="K580" s="62" t="str">
        <f t="shared" si="875"/>
        <v/>
      </c>
      <c r="L580" s="63" t="e">
        <f>IF(ISNUMBER(INDEX(Данные!$I$1:$IX$303,Данные!$A242,L$642)),INDEX(Данные!$I$1:$IX$303,Данные!$A242,L$642)-Данные!$E242+IF($F$4="Использовать поправку",AL580,0),#N/A)</f>
        <v>#N/A</v>
      </c>
      <c r="M580" s="64" t="e">
        <f>IF(ISNUMBER(INDEX(Данные!$I$1:$IX$303,Данные!$A242,M$642)),INDEX(Данные!$I$1:$IX$303,Данные!$A242,M$642)-Данные!$F242+IF($F$4="Использовать поправку",AM580,0),#N/A)</f>
        <v>#N/A</v>
      </c>
      <c r="N580" s="62" t="str">
        <f t="shared" si="876"/>
        <v/>
      </c>
      <c r="O580" s="63" t="e">
        <f>IF(ISNUMBER(INDEX(Данные!$I$1:$IX$303,Данные!$A242,O$642)),INDEX(Данные!$I$1:$IX$303,Данные!$A242,O$642)-Данные!$E242+IF($F$5="Использовать поправку",AL580,0),#N/A)</f>
        <v>#N/A</v>
      </c>
      <c r="P580" s="64" t="e">
        <f>IF(ISNUMBER(INDEX(Данные!$I$1:$IX$303,Данные!$A242,P$642)),INDEX(Данные!$I$1:$IX$303,Данные!$A242,P$642)-Данные!$F242+IF($F$5="Использовать поправку",AM580,0),#N/A)</f>
        <v>#N/A</v>
      </c>
      <c r="Q580" s="62" t="str">
        <f t="shared" si="877"/>
        <v/>
      </c>
      <c r="R580" s="63" t="e">
        <f>IF(ISNUMBER(INDEX(Данные!$I$1:$IX$303,Данные!$A242,R$642)),INDEX(Данные!$I$1:$IX$303,Данные!$A242,R$642)-Данные!$E242+IF($F$6="Использовать поправку",AL580,0),#N/A)</f>
        <v>#N/A</v>
      </c>
      <c r="S580" s="64" t="e">
        <f>IF(ISNUMBER(INDEX(Данные!$I$1:$IX$303,Данные!$A242,S$642)),INDEX(Данные!$I$1:$IX$303,Данные!$A242,S$642)-Данные!$F242+IF($F$6="Использовать поправку",AM580,0),#N/A)</f>
        <v>#N/A</v>
      </c>
      <c r="T580" s="62" t="str">
        <f t="shared" si="878"/>
        <v/>
      </c>
      <c r="U580" s="63" t="e">
        <f>IF(ISNUMBER(INDEX(Данные!$I$1:$IX$303,Данные!$A242,U$642)),INDEX(Данные!$I$1:$IX$303,Данные!$A242,U$642)-Данные!$E242+IF($F$7="Использовать поправку",AL580,0),#N/A)</f>
        <v>#N/A</v>
      </c>
      <c r="V580" s="64" t="e">
        <f>IF(ISNUMBER(INDEX(Данные!$I$1:$IX$303,Данные!$A242,V$642)),INDEX(Данные!$I$1:$IX$303,Данные!$A242,V$642)-Данные!$F242+IF($F$7="Использовать поправку",AM580,0),#N/A)</f>
        <v>#N/A</v>
      </c>
      <c r="W580" s="62" t="str">
        <f t="shared" si="879"/>
        <v/>
      </c>
      <c r="X580" s="63" t="e">
        <f>IF(ISNUMBER(INDEX(Данные!$I$1:$IX$303,Данные!$A242,X$642)),INDEX(Данные!$I$1:$IX$303,Данные!$A242,X$642)-Данные!$E242+IF($F$8="Использовать поправку",AL580,0),#N/A)</f>
        <v>#N/A</v>
      </c>
      <c r="Y580" s="64" t="e">
        <f>IF(ISNUMBER(INDEX(Данные!$I$1:$IX$303,Данные!$A242,Y$642)),INDEX(Данные!$I$1:$IX$303,Данные!$A242,Y$642)-Данные!$F242+IF($F$8="Использовать поправку",AM580,0),#N/A)</f>
        <v>#N/A</v>
      </c>
      <c r="Z580" s="62" t="str">
        <f t="shared" si="880"/>
        <v/>
      </c>
      <c r="AA580" s="63" t="e">
        <f>IF(ISNUMBER(INDEX(Данные!$I$1:$IX$303,Данные!$A242,AA$642)),INDEX(Данные!$I$1:$IX$303,Данные!$A242,AA$642)-Данные!$E242+IF($F$9="Использовать поправку",AL580,0),#N/A)</f>
        <v>#N/A</v>
      </c>
      <c r="AB580" s="64" t="e">
        <f>IF(ISNUMBER(INDEX(Данные!$I$1:$IX$303,Данные!$A242,AB$642)),INDEX(Данные!$I$1:$IX$303,Данные!$A242,AB$642)-Данные!$F242+IF($F$9="Использовать поправку",AM580,0),#N/A)</f>
        <v>#N/A</v>
      </c>
      <c r="AC580" s="62" t="str">
        <f t="shared" si="881"/>
        <v/>
      </c>
      <c r="AD580" s="63" t="e">
        <f>IF(ISNUMBER(INDEX(Данные!$I$1:$IX$303,Данные!$A242,AD$642)),INDEX(Данные!$I$1:$IX$303,Данные!$A242,AD$642)-Данные!$E242+IF($F$10="Использовать поправку",AL580,0),#N/A)</f>
        <v>#N/A</v>
      </c>
      <c r="AE580" s="64" t="e">
        <f>IF(ISNUMBER(INDEX(Данные!$I$1:$IX$303,Данные!$A242,AE$642)),INDEX(Данные!$I$1:$IX$303,Данные!$A242,AE$642)-Данные!$F242+IF($F$10="Использовать поправку",AM580,0),#N/A)</f>
        <v>#N/A</v>
      </c>
      <c r="AF580" s="62" t="str">
        <f t="shared" si="882"/>
        <v/>
      </c>
      <c r="AG580" s="63" t="e">
        <f>IF(ISNUMBER(INDEX(Данные!$I$1:$IX$303,Данные!$A242,AG$642)),INDEX(Данные!$I$1:$IX$303,Данные!$A242,AG$642)-Данные!$E242+IF($F$11="Использовать поправку",AL580,0),#N/A)</f>
        <v>#N/A</v>
      </c>
      <c r="AH580" s="64" t="e">
        <f>IF(ISNUMBER(INDEX(Данные!$I$1:$IX$303,Данные!$A242,AH$642)),INDEX(Данные!$I$1:$IX$303,Данные!$A242,AH$642)-Данные!$F242+IF($F$11="Использовать поправку",AM580,0),#N/A)</f>
        <v>#N/A</v>
      </c>
      <c r="AI580" s="62" t="str">
        <f t="shared" si="883"/>
        <v/>
      </c>
      <c r="AJ580" s="63" t="e">
        <f>IF(ISNUMBER(INDEX(Данные!$I$1:$IX$303,Данные!$A242,AJ$642)),INDEX(Данные!$I$1:$IX$303,Данные!$A242,AJ$642)-Данные!$E242+IF($F$12="Использовать поправку",AL580,0),#N/A)</f>
        <v>#N/A</v>
      </c>
      <c r="AK580" s="96" t="e">
        <f>IF(ISNUMBER(INDEX(Данные!$I$1:$IX$303,Данные!$A242,AK$642)),INDEX(Данные!$I$1:$IX$303,Данные!$A242,AK$642)-Данные!$F242+IF($F$12="Использовать поправку",AM580,0),#N/A)</f>
        <v>#N/A</v>
      </c>
      <c r="AL580" s="100" t="e">
        <f>INDEX(Данные!$I$1:$IX$303,Данные!$A242,AL$642+4)-INDEX(Данные!$I$1:$IX$303,Данные!$A242,AL$643+4)</f>
        <v>#VALUE!</v>
      </c>
      <c r="AM580" s="101" t="e">
        <f>INDEX(Данные!$I$1:$IX$303,Данные!$A242,AM$642+5)-INDEX(Данные!$I$1:$IX$303,Данные!$A242,AM$643+5)</f>
        <v>#VALUE!</v>
      </c>
      <c r="AO580" s="61">
        <v>119.5</v>
      </c>
      <c r="AP580" s="62" t="str">
        <f t="shared" si="864"/>
        <v/>
      </c>
      <c r="AQ580" s="63" t="e">
        <f>IF(ISNUMBER(INDEX(Данные!$I$1:$IX$303,Данные!$A242,AQ$642)),INDEX(Данные!$I$1:$IX$303,Данные!$A242,AQ$642)-Данные!$G242-AQ$643+IF($F$3="Использовать поправку",BT580,0),#N/A)</f>
        <v>#N/A</v>
      </c>
      <c r="AR580" s="64" t="e">
        <f>IF(ISNUMBER(INDEX(Данные!$I$1:$IX$303,Данные!$A242,AR$642)),INDEX(Данные!$I$1:$IX$303,Данные!$A242,AR$642)-Данные!$H242-AR$643+IF($F$3="Использовать поправку",BU580,0),#N/A)</f>
        <v>#N/A</v>
      </c>
      <c r="AS580" s="62" t="str">
        <f t="shared" si="865"/>
        <v/>
      </c>
      <c r="AT580" s="63" t="e">
        <f>IF(ISNUMBER(INDEX(Данные!$I$1:$IX$303,Данные!$A242,AT$642)),INDEX(Данные!$I$1:$IX$303,Данные!$A242,AT$642)-Данные!$G242-AT$643+IF($F$4="Использовать поправку",BT580,0),#N/A)</f>
        <v>#N/A</v>
      </c>
      <c r="AU580" s="64" t="e">
        <f>IF(ISNUMBER(INDEX(Данные!$I$1:$IX$303,Данные!$A242,AU$642)),INDEX(Данные!$I$1:$IX$303,Данные!$A242,AU$642)-Данные!$H242-AU$643+IF($F$4="Использовать поправку",BU580,0),#N/A)</f>
        <v>#N/A</v>
      </c>
      <c r="AV580" s="62" t="str">
        <f t="shared" si="866"/>
        <v/>
      </c>
      <c r="AW580" s="63" t="e">
        <f>IF(ISNUMBER(INDEX(Данные!$I$1:$IX$303,Данные!$A242,AW$642)),INDEX(Данные!$I$1:$IX$303,Данные!$A242,AW$642)-Данные!$G242-AW$643+IF($F$5="Использовать поправку",BT580,0),#N/A)</f>
        <v>#N/A</v>
      </c>
      <c r="AX580" s="64" t="e">
        <f>IF(ISNUMBER(INDEX(Данные!$I$1:$IX$303,Данные!$A242,AX$642)),INDEX(Данные!$I$1:$IX$303,Данные!$A242,AX$642)-Данные!$H242-AX$643+IF($F$5="Использовать поправку",BU580,0),#N/A)</f>
        <v>#N/A</v>
      </c>
      <c r="AY580" s="62" t="str">
        <f t="shared" si="867"/>
        <v/>
      </c>
      <c r="AZ580" s="63" t="e">
        <f>IF(ISNUMBER(INDEX(Данные!$I$1:$IX$303,Данные!$A242,AZ$642)),INDEX(Данные!$I$1:$IX$303,Данные!$A242,AZ$642)-Данные!$G242-AZ$643+IF($F$6="Использовать поправку",BT580,0),#N/A)</f>
        <v>#N/A</v>
      </c>
      <c r="BA580" s="64" t="e">
        <f>IF(ISNUMBER(INDEX(Данные!$I$1:$IX$303,Данные!$A242,BA$642)),INDEX(Данные!$I$1:$IX$303,Данные!$A242,BA$642)-Данные!$H242-BA$643+IF($F$6="Использовать поправку",BU580,0),#N/A)</f>
        <v>#N/A</v>
      </c>
      <c r="BB580" s="62" t="str">
        <f t="shared" si="868"/>
        <v/>
      </c>
      <c r="BC580" s="63" t="e">
        <f>IF(ISNUMBER(INDEX(Данные!$I$1:$IX$303,Данные!$A242,BC$642)),INDEX(Данные!$I$1:$IX$303,Данные!$A242,BC$642)-Данные!$G242-BC$643+IF($F$7="Использовать поправку",BT580,0),#N/A)</f>
        <v>#N/A</v>
      </c>
      <c r="BD580" s="64" t="e">
        <f>IF(ISNUMBER(INDEX(Данные!$I$1:$IX$303,Данные!$A242,BD$642)),INDEX(Данные!$I$1:$IX$303,Данные!$A242,BD$642)-Данные!$H242-BD$643+IF($F$7="Использовать поправку",BU580,0),#N/A)</f>
        <v>#N/A</v>
      </c>
      <c r="BE580" s="62" t="str">
        <f t="shared" si="869"/>
        <v/>
      </c>
      <c r="BF580" s="63" t="e">
        <f>IF(ISNUMBER(INDEX(Данные!$I$1:$IX$303,Данные!$A242,BF$642)),INDEX(Данные!$I$1:$IX$303,Данные!$A242,BF$642)-Данные!$G242-BF$643+IF($F$8="Использовать поправку",BT580,0),#N/A)</f>
        <v>#N/A</v>
      </c>
      <c r="BG580" s="64" t="e">
        <f>IF(ISNUMBER(INDEX(Данные!$I$1:$IX$303,Данные!$A242,BG$642)),INDEX(Данные!$I$1:$IX$303,Данные!$A242,BG$642)-Данные!$H242-BG$643+IF($F$8="Использовать поправку",BU580,0),#N/A)</f>
        <v>#N/A</v>
      </c>
      <c r="BH580" s="62" t="str">
        <f t="shared" si="870"/>
        <v/>
      </c>
      <c r="BI580" s="63" t="e">
        <f>IF(ISNUMBER(INDEX(Данные!$I$1:$IX$303,Данные!$A242,BI$642)),INDEX(Данные!$I$1:$IX$303,Данные!$A242,BI$642)-Данные!$G242-BI$643+IF($F$9="Использовать поправку",BT580,0),#N/A)</f>
        <v>#N/A</v>
      </c>
      <c r="BJ580" s="64" t="e">
        <f>IF(ISNUMBER(INDEX(Данные!$I$1:$IX$303,Данные!$A242,BJ$642)),INDEX(Данные!$I$1:$IX$303,Данные!$A242,BJ$642)-Данные!$H242-BJ$643+IF($F$9="Использовать поправку",BU580,0),#N/A)</f>
        <v>#N/A</v>
      </c>
      <c r="BK580" s="62" t="str">
        <f t="shared" si="871"/>
        <v/>
      </c>
      <c r="BL580" s="63" t="e">
        <f>IF(ISNUMBER(INDEX(Данные!$I$1:$IX$303,Данные!$A242,BL$642)),INDEX(Данные!$I$1:$IX$303,Данные!$A242,BL$642)-Данные!$G242-BL$643+IF($F$10="Использовать поправку",BT580,0),#N/A)</f>
        <v>#N/A</v>
      </c>
      <c r="BM580" s="64" t="e">
        <f>IF(ISNUMBER(INDEX(Данные!$I$1:$IX$303,Данные!$A242,BM$642)),INDEX(Данные!$I$1:$IX$303,Данные!$A242,BM$642)-Данные!$H242-BM$643+IF($F$10="Использовать поправку",BU580,0),#N/A)</f>
        <v>#N/A</v>
      </c>
      <c r="BN580" s="62" t="str">
        <f t="shared" si="872"/>
        <v/>
      </c>
      <c r="BO580" s="63" t="e">
        <f>IF(ISNUMBER(INDEX(Данные!$I$1:$IX$303,Данные!$A242,BO$642)),INDEX(Данные!$I$1:$IX$303,Данные!$A242,BO$642)-Данные!$G242-BO$643+IF($F$11="Использовать поправку",BT580,0),#N/A)</f>
        <v>#N/A</v>
      </c>
      <c r="BP580" s="64" t="e">
        <f>IF(ISNUMBER(INDEX(Данные!$I$1:$IX$303,Данные!$A242,BP$642)),INDEX(Данные!$I$1:$IX$303,Данные!$A242,BP$642)-Данные!$H242-BP$643+IF($F$11="Использовать поправку",BU580,0),#N/A)</f>
        <v>#N/A</v>
      </c>
      <c r="BQ580" s="62" t="str">
        <f t="shared" si="873"/>
        <v/>
      </c>
      <c r="BR580" s="63" t="e">
        <f>IF(ISNUMBER(INDEX(Данные!$I$1:$IX$303,Данные!$A242,BR$642)),INDEX(Данные!$I$1:$IX$303,Данные!$A242,BR$642)-Данные!$G242-BR$643+IF($F$12="Использовать поправку",BT580,0),#N/A)</f>
        <v>#N/A</v>
      </c>
      <c r="BS580" s="64" t="e">
        <f>IF(ISNUMBER(INDEX(Данные!$I$1:$IX$303,Данные!$A242,BS$642)),INDEX(Данные!$I$1:$IX$303,Данные!$A242,BS$642)-Данные!$H242-BS$643+IF($F$12="Использовать поправку",BU580,0),#N/A)</f>
        <v>#N/A</v>
      </c>
      <c r="BT580" s="100" t="e">
        <f>INDEX(Данные!$I$1:$IX$303,Данные!$A242,BT$642+8)-INDEX(Данные!$I$1:$IX$303,Данные!$A242,BT$643+8)</f>
        <v>#VALUE!</v>
      </c>
      <c r="BU580" s="101" t="e">
        <f>INDEX(Данные!$I$1:$IX$303,Данные!$A242,BU$642+9)-INDEX(Данные!$I$1:$IX$303,Данные!$A242,BU$643+9)</f>
        <v>#VALUE!</v>
      </c>
    </row>
    <row r="581" spans="7:73" s="88" customFormat="1" x14ac:dyDescent="0.25">
      <c r="G581" s="61">
        <v>120</v>
      </c>
      <c r="H581" s="62" t="str">
        <f t="shared" si="874"/>
        <v/>
      </c>
      <c r="I581" s="63" t="e">
        <f>IF(ISNUMBER(INDEX(Данные!$I$1:$IX$303,Данные!$A243,I$642)),INDEX(Данные!$I$1:$IX$303,Данные!$A243,I$642)-Данные!$E243+IF($F$3="Использовать поправку",AL581,0),#N/A)</f>
        <v>#N/A</v>
      </c>
      <c r="J581" s="64" t="e">
        <f>IF(ISNUMBER(INDEX(Данные!$I$1:$IX$303,Данные!$A243,J$642)),INDEX(Данные!$I$1:$IX$303,Данные!$A243,J$642)-Данные!$F243+IF($F$3="Использовать поправку",AM581,0),#N/A)</f>
        <v>#N/A</v>
      </c>
      <c r="K581" s="62" t="str">
        <f t="shared" si="875"/>
        <v/>
      </c>
      <c r="L581" s="63" t="e">
        <f>IF(ISNUMBER(INDEX(Данные!$I$1:$IX$303,Данные!$A243,L$642)),INDEX(Данные!$I$1:$IX$303,Данные!$A243,L$642)-Данные!$E243+IF($F$4="Использовать поправку",AL581,0),#N/A)</f>
        <v>#N/A</v>
      </c>
      <c r="M581" s="64" t="e">
        <f>IF(ISNUMBER(INDEX(Данные!$I$1:$IX$303,Данные!$A243,M$642)),INDEX(Данные!$I$1:$IX$303,Данные!$A243,M$642)-Данные!$F243+IF($F$4="Использовать поправку",AM581,0),#N/A)</f>
        <v>#N/A</v>
      </c>
      <c r="N581" s="62" t="str">
        <f t="shared" si="876"/>
        <v/>
      </c>
      <c r="O581" s="63" t="e">
        <f>IF(ISNUMBER(INDEX(Данные!$I$1:$IX$303,Данные!$A243,O$642)),INDEX(Данные!$I$1:$IX$303,Данные!$A243,O$642)-Данные!$E243+IF($F$5="Использовать поправку",AL581,0),#N/A)</f>
        <v>#N/A</v>
      </c>
      <c r="P581" s="64" t="e">
        <f>IF(ISNUMBER(INDEX(Данные!$I$1:$IX$303,Данные!$A243,P$642)),INDEX(Данные!$I$1:$IX$303,Данные!$A243,P$642)-Данные!$F243+IF($F$5="Использовать поправку",AM581,0),#N/A)</f>
        <v>#N/A</v>
      </c>
      <c r="Q581" s="62" t="str">
        <f t="shared" si="877"/>
        <v/>
      </c>
      <c r="R581" s="63" t="e">
        <f>IF(ISNUMBER(INDEX(Данные!$I$1:$IX$303,Данные!$A243,R$642)),INDEX(Данные!$I$1:$IX$303,Данные!$A243,R$642)-Данные!$E243+IF($F$6="Использовать поправку",AL581,0),#N/A)</f>
        <v>#N/A</v>
      </c>
      <c r="S581" s="64" t="e">
        <f>IF(ISNUMBER(INDEX(Данные!$I$1:$IX$303,Данные!$A243,S$642)),INDEX(Данные!$I$1:$IX$303,Данные!$A243,S$642)-Данные!$F243+IF($F$6="Использовать поправку",AM581,0),#N/A)</f>
        <v>#N/A</v>
      </c>
      <c r="T581" s="62" t="str">
        <f t="shared" si="878"/>
        <v/>
      </c>
      <c r="U581" s="63" t="e">
        <f>IF(ISNUMBER(INDEX(Данные!$I$1:$IX$303,Данные!$A243,U$642)),INDEX(Данные!$I$1:$IX$303,Данные!$A243,U$642)-Данные!$E243+IF($F$7="Использовать поправку",AL581,0),#N/A)</f>
        <v>#N/A</v>
      </c>
      <c r="V581" s="64" t="e">
        <f>IF(ISNUMBER(INDEX(Данные!$I$1:$IX$303,Данные!$A243,V$642)),INDEX(Данные!$I$1:$IX$303,Данные!$A243,V$642)-Данные!$F243+IF($F$7="Использовать поправку",AM581,0),#N/A)</f>
        <v>#N/A</v>
      </c>
      <c r="W581" s="62" t="str">
        <f t="shared" si="879"/>
        <v/>
      </c>
      <c r="X581" s="63" t="e">
        <f>IF(ISNUMBER(INDEX(Данные!$I$1:$IX$303,Данные!$A243,X$642)),INDEX(Данные!$I$1:$IX$303,Данные!$A243,X$642)-Данные!$E243+IF($F$8="Использовать поправку",AL581,0),#N/A)</f>
        <v>#N/A</v>
      </c>
      <c r="Y581" s="64" t="e">
        <f>IF(ISNUMBER(INDEX(Данные!$I$1:$IX$303,Данные!$A243,Y$642)),INDEX(Данные!$I$1:$IX$303,Данные!$A243,Y$642)-Данные!$F243+IF($F$8="Использовать поправку",AM581,0),#N/A)</f>
        <v>#N/A</v>
      </c>
      <c r="Z581" s="62" t="str">
        <f t="shared" si="880"/>
        <v/>
      </c>
      <c r="AA581" s="63" t="e">
        <f>IF(ISNUMBER(INDEX(Данные!$I$1:$IX$303,Данные!$A243,AA$642)),INDEX(Данные!$I$1:$IX$303,Данные!$A243,AA$642)-Данные!$E243+IF($F$9="Использовать поправку",AL581,0),#N/A)</f>
        <v>#N/A</v>
      </c>
      <c r="AB581" s="64" t="e">
        <f>IF(ISNUMBER(INDEX(Данные!$I$1:$IX$303,Данные!$A243,AB$642)),INDEX(Данные!$I$1:$IX$303,Данные!$A243,AB$642)-Данные!$F243+IF($F$9="Использовать поправку",AM581,0),#N/A)</f>
        <v>#N/A</v>
      </c>
      <c r="AC581" s="62" t="str">
        <f t="shared" si="881"/>
        <v/>
      </c>
      <c r="AD581" s="63" t="e">
        <f>IF(ISNUMBER(INDEX(Данные!$I$1:$IX$303,Данные!$A243,AD$642)),INDEX(Данные!$I$1:$IX$303,Данные!$A243,AD$642)-Данные!$E243+IF($F$10="Использовать поправку",AL581,0),#N/A)</f>
        <v>#N/A</v>
      </c>
      <c r="AE581" s="64" t="e">
        <f>IF(ISNUMBER(INDEX(Данные!$I$1:$IX$303,Данные!$A243,AE$642)),INDEX(Данные!$I$1:$IX$303,Данные!$A243,AE$642)-Данные!$F243+IF($F$10="Использовать поправку",AM581,0),#N/A)</f>
        <v>#N/A</v>
      </c>
      <c r="AF581" s="62" t="str">
        <f t="shared" si="882"/>
        <v/>
      </c>
      <c r="AG581" s="63" t="e">
        <f>IF(ISNUMBER(INDEX(Данные!$I$1:$IX$303,Данные!$A243,AG$642)),INDEX(Данные!$I$1:$IX$303,Данные!$A243,AG$642)-Данные!$E243+IF($F$11="Использовать поправку",AL581,0),#N/A)</f>
        <v>#N/A</v>
      </c>
      <c r="AH581" s="64" t="e">
        <f>IF(ISNUMBER(INDEX(Данные!$I$1:$IX$303,Данные!$A243,AH$642)),INDEX(Данные!$I$1:$IX$303,Данные!$A243,AH$642)-Данные!$F243+IF($F$11="Использовать поправку",AM581,0),#N/A)</f>
        <v>#N/A</v>
      </c>
      <c r="AI581" s="62" t="str">
        <f t="shared" si="883"/>
        <v/>
      </c>
      <c r="AJ581" s="63" t="e">
        <f>IF(ISNUMBER(INDEX(Данные!$I$1:$IX$303,Данные!$A243,AJ$642)),INDEX(Данные!$I$1:$IX$303,Данные!$A243,AJ$642)-Данные!$E243+IF($F$12="Использовать поправку",AL581,0),#N/A)</f>
        <v>#N/A</v>
      </c>
      <c r="AK581" s="96" t="e">
        <f>IF(ISNUMBER(INDEX(Данные!$I$1:$IX$303,Данные!$A243,AK$642)),INDEX(Данные!$I$1:$IX$303,Данные!$A243,AK$642)-Данные!$F243+IF($F$12="Использовать поправку",AM581,0),#N/A)</f>
        <v>#N/A</v>
      </c>
      <c r="AL581" s="100" t="e">
        <f>INDEX(Данные!$I$1:$IX$303,Данные!$A243,AL$642+4)-INDEX(Данные!$I$1:$IX$303,Данные!$A243,AL$643+4)</f>
        <v>#VALUE!</v>
      </c>
      <c r="AM581" s="101" t="e">
        <f>INDEX(Данные!$I$1:$IX$303,Данные!$A243,AM$642+5)-INDEX(Данные!$I$1:$IX$303,Данные!$A243,AM$643+5)</f>
        <v>#VALUE!</v>
      </c>
      <c r="AO581" s="61">
        <v>120</v>
      </c>
      <c r="AP581" s="62" t="str">
        <f t="shared" si="864"/>
        <v/>
      </c>
      <c r="AQ581" s="63" t="e">
        <f>IF(ISNUMBER(INDEX(Данные!$I$1:$IX$303,Данные!$A243,AQ$642)),INDEX(Данные!$I$1:$IX$303,Данные!$A243,AQ$642)-Данные!$G243-AQ$643+IF($F$3="Использовать поправку",BT581,0),#N/A)</f>
        <v>#N/A</v>
      </c>
      <c r="AR581" s="64" t="e">
        <f>IF(ISNUMBER(INDEX(Данные!$I$1:$IX$303,Данные!$A243,AR$642)),INDEX(Данные!$I$1:$IX$303,Данные!$A243,AR$642)-Данные!$H243-AR$643+IF($F$3="Использовать поправку",BU581,0),#N/A)</f>
        <v>#N/A</v>
      </c>
      <c r="AS581" s="62" t="str">
        <f t="shared" si="865"/>
        <v/>
      </c>
      <c r="AT581" s="63" t="e">
        <f>IF(ISNUMBER(INDEX(Данные!$I$1:$IX$303,Данные!$A243,AT$642)),INDEX(Данные!$I$1:$IX$303,Данные!$A243,AT$642)-Данные!$G243-AT$643+IF($F$4="Использовать поправку",BT581,0),#N/A)</f>
        <v>#N/A</v>
      </c>
      <c r="AU581" s="64" t="e">
        <f>IF(ISNUMBER(INDEX(Данные!$I$1:$IX$303,Данные!$A243,AU$642)),INDEX(Данные!$I$1:$IX$303,Данные!$A243,AU$642)-Данные!$H243-AU$643+IF($F$4="Использовать поправку",BU581,0),#N/A)</f>
        <v>#N/A</v>
      </c>
      <c r="AV581" s="62" t="str">
        <f t="shared" si="866"/>
        <v/>
      </c>
      <c r="AW581" s="63" t="e">
        <f>IF(ISNUMBER(INDEX(Данные!$I$1:$IX$303,Данные!$A243,AW$642)),INDEX(Данные!$I$1:$IX$303,Данные!$A243,AW$642)-Данные!$G243-AW$643+IF($F$5="Использовать поправку",BT581,0),#N/A)</f>
        <v>#N/A</v>
      </c>
      <c r="AX581" s="64" t="e">
        <f>IF(ISNUMBER(INDEX(Данные!$I$1:$IX$303,Данные!$A243,AX$642)),INDEX(Данные!$I$1:$IX$303,Данные!$A243,AX$642)-Данные!$H243-AX$643+IF($F$5="Использовать поправку",BU581,0),#N/A)</f>
        <v>#N/A</v>
      </c>
      <c r="AY581" s="62" t="str">
        <f t="shared" si="867"/>
        <v/>
      </c>
      <c r="AZ581" s="63" t="e">
        <f>IF(ISNUMBER(INDEX(Данные!$I$1:$IX$303,Данные!$A243,AZ$642)),INDEX(Данные!$I$1:$IX$303,Данные!$A243,AZ$642)-Данные!$G243-AZ$643+IF($F$6="Использовать поправку",BT581,0),#N/A)</f>
        <v>#N/A</v>
      </c>
      <c r="BA581" s="64" t="e">
        <f>IF(ISNUMBER(INDEX(Данные!$I$1:$IX$303,Данные!$A243,BA$642)),INDEX(Данные!$I$1:$IX$303,Данные!$A243,BA$642)-Данные!$H243-BA$643+IF($F$6="Использовать поправку",BU581,0),#N/A)</f>
        <v>#N/A</v>
      </c>
      <c r="BB581" s="62" t="str">
        <f t="shared" si="868"/>
        <v/>
      </c>
      <c r="BC581" s="63" t="e">
        <f>IF(ISNUMBER(INDEX(Данные!$I$1:$IX$303,Данные!$A243,BC$642)),INDEX(Данные!$I$1:$IX$303,Данные!$A243,BC$642)-Данные!$G243-BC$643+IF($F$7="Использовать поправку",BT581,0),#N/A)</f>
        <v>#N/A</v>
      </c>
      <c r="BD581" s="64" t="e">
        <f>IF(ISNUMBER(INDEX(Данные!$I$1:$IX$303,Данные!$A243,BD$642)),INDEX(Данные!$I$1:$IX$303,Данные!$A243,BD$642)-Данные!$H243-BD$643+IF($F$7="Использовать поправку",BU581,0),#N/A)</f>
        <v>#N/A</v>
      </c>
      <c r="BE581" s="62" t="str">
        <f t="shared" si="869"/>
        <v/>
      </c>
      <c r="BF581" s="63" t="e">
        <f>IF(ISNUMBER(INDEX(Данные!$I$1:$IX$303,Данные!$A243,BF$642)),INDEX(Данные!$I$1:$IX$303,Данные!$A243,BF$642)-Данные!$G243-BF$643+IF($F$8="Использовать поправку",BT581,0),#N/A)</f>
        <v>#N/A</v>
      </c>
      <c r="BG581" s="64" t="e">
        <f>IF(ISNUMBER(INDEX(Данные!$I$1:$IX$303,Данные!$A243,BG$642)),INDEX(Данные!$I$1:$IX$303,Данные!$A243,BG$642)-Данные!$H243-BG$643+IF($F$8="Использовать поправку",BU581,0),#N/A)</f>
        <v>#N/A</v>
      </c>
      <c r="BH581" s="62" t="str">
        <f t="shared" si="870"/>
        <v/>
      </c>
      <c r="BI581" s="63" t="e">
        <f>IF(ISNUMBER(INDEX(Данные!$I$1:$IX$303,Данные!$A243,BI$642)),INDEX(Данные!$I$1:$IX$303,Данные!$A243,BI$642)-Данные!$G243-BI$643+IF($F$9="Использовать поправку",BT581,0),#N/A)</f>
        <v>#N/A</v>
      </c>
      <c r="BJ581" s="64" t="e">
        <f>IF(ISNUMBER(INDEX(Данные!$I$1:$IX$303,Данные!$A243,BJ$642)),INDEX(Данные!$I$1:$IX$303,Данные!$A243,BJ$642)-Данные!$H243-BJ$643+IF($F$9="Использовать поправку",BU581,0),#N/A)</f>
        <v>#N/A</v>
      </c>
      <c r="BK581" s="62" t="str">
        <f t="shared" si="871"/>
        <v/>
      </c>
      <c r="BL581" s="63" t="e">
        <f>IF(ISNUMBER(INDEX(Данные!$I$1:$IX$303,Данные!$A243,BL$642)),INDEX(Данные!$I$1:$IX$303,Данные!$A243,BL$642)-Данные!$G243-BL$643+IF($F$10="Использовать поправку",BT581,0),#N/A)</f>
        <v>#N/A</v>
      </c>
      <c r="BM581" s="64" t="e">
        <f>IF(ISNUMBER(INDEX(Данные!$I$1:$IX$303,Данные!$A243,BM$642)),INDEX(Данные!$I$1:$IX$303,Данные!$A243,BM$642)-Данные!$H243-BM$643+IF($F$10="Использовать поправку",BU581,0),#N/A)</f>
        <v>#N/A</v>
      </c>
      <c r="BN581" s="62" t="str">
        <f t="shared" si="872"/>
        <v/>
      </c>
      <c r="BO581" s="63" t="e">
        <f>IF(ISNUMBER(INDEX(Данные!$I$1:$IX$303,Данные!$A243,BO$642)),INDEX(Данные!$I$1:$IX$303,Данные!$A243,BO$642)-Данные!$G243-BO$643+IF($F$11="Использовать поправку",BT581,0),#N/A)</f>
        <v>#N/A</v>
      </c>
      <c r="BP581" s="64" t="e">
        <f>IF(ISNUMBER(INDEX(Данные!$I$1:$IX$303,Данные!$A243,BP$642)),INDEX(Данные!$I$1:$IX$303,Данные!$A243,BP$642)-Данные!$H243-BP$643+IF($F$11="Использовать поправку",BU581,0),#N/A)</f>
        <v>#N/A</v>
      </c>
      <c r="BQ581" s="62" t="str">
        <f t="shared" si="873"/>
        <v/>
      </c>
      <c r="BR581" s="63" t="e">
        <f>IF(ISNUMBER(INDEX(Данные!$I$1:$IX$303,Данные!$A243,BR$642)),INDEX(Данные!$I$1:$IX$303,Данные!$A243,BR$642)-Данные!$G243-BR$643+IF($F$12="Использовать поправку",BT581,0),#N/A)</f>
        <v>#N/A</v>
      </c>
      <c r="BS581" s="64" t="e">
        <f>IF(ISNUMBER(INDEX(Данные!$I$1:$IX$303,Данные!$A243,BS$642)),INDEX(Данные!$I$1:$IX$303,Данные!$A243,BS$642)-Данные!$H243-BS$643+IF($F$12="Использовать поправку",BU581,0),#N/A)</f>
        <v>#N/A</v>
      </c>
      <c r="BT581" s="100" t="e">
        <f>INDEX(Данные!$I$1:$IX$303,Данные!$A243,BT$642+8)-INDEX(Данные!$I$1:$IX$303,Данные!$A243,BT$643+8)</f>
        <v>#VALUE!</v>
      </c>
      <c r="BU581" s="101" t="e">
        <f>INDEX(Данные!$I$1:$IX$303,Данные!$A243,BU$642+9)-INDEX(Данные!$I$1:$IX$303,Данные!$A243,BU$643+9)</f>
        <v>#VALUE!</v>
      </c>
    </row>
    <row r="582" spans="7:73" s="88" customFormat="1" x14ac:dyDescent="0.25">
      <c r="G582" s="61">
        <v>120.5</v>
      </c>
      <c r="H582" s="62" t="str">
        <f t="shared" si="874"/>
        <v/>
      </c>
      <c r="I582" s="63" t="e">
        <f>IF(ISNUMBER(INDEX(Данные!$I$1:$IX$303,Данные!$A244,I$642)),INDEX(Данные!$I$1:$IX$303,Данные!$A244,I$642)-Данные!$E244+IF($F$3="Использовать поправку",AL582,0),#N/A)</f>
        <v>#N/A</v>
      </c>
      <c r="J582" s="64" t="e">
        <f>IF(ISNUMBER(INDEX(Данные!$I$1:$IX$303,Данные!$A244,J$642)),INDEX(Данные!$I$1:$IX$303,Данные!$A244,J$642)-Данные!$F244+IF($F$3="Использовать поправку",AM582,0),#N/A)</f>
        <v>#N/A</v>
      </c>
      <c r="K582" s="62" t="str">
        <f t="shared" si="875"/>
        <v/>
      </c>
      <c r="L582" s="63" t="e">
        <f>IF(ISNUMBER(INDEX(Данные!$I$1:$IX$303,Данные!$A244,L$642)),INDEX(Данные!$I$1:$IX$303,Данные!$A244,L$642)-Данные!$E244+IF($F$4="Использовать поправку",AL582,0),#N/A)</f>
        <v>#N/A</v>
      </c>
      <c r="M582" s="64" t="e">
        <f>IF(ISNUMBER(INDEX(Данные!$I$1:$IX$303,Данные!$A244,M$642)),INDEX(Данные!$I$1:$IX$303,Данные!$A244,M$642)-Данные!$F244+IF($F$4="Использовать поправку",AM582,0),#N/A)</f>
        <v>#N/A</v>
      </c>
      <c r="N582" s="62" t="str">
        <f t="shared" si="876"/>
        <v/>
      </c>
      <c r="O582" s="63" t="e">
        <f>IF(ISNUMBER(INDEX(Данные!$I$1:$IX$303,Данные!$A244,O$642)),INDEX(Данные!$I$1:$IX$303,Данные!$A244,O$642)-Данные!$E244+IF($F$5="Использовать поправку",AL582,0),#N/A)</f>
        <v>#N/A</v>
      </c>
      <c r="P582" s="64" t="e">
        <f>IF(ISNUMBER(INDEX(Данные!$I$1:$IX$303,Данные!$A244,P$642)),INDEX(Данные!$I$1:$IX$303,Данные!$A244,P$642)-Данные!$F244+IF($F$5="Использовать поправку",AM582,0),#N/A)</f>
        <v>#N/A</v>
      </c>
      <c r="Q582" s="62" t="str">
        <f t="shared" si="877"/>
        <v/>
      </c>
      <c r="R582" s="63" t="e">
        <f>IF(ISNUMBER(INDEX(Данные!$I$1:$IX$303,Данные!$A244,R$642)),INDEX(Данные!$I$1:$IX$303,Данные!$A244,R$642)-Данные!$E244+IF($F$6="Использовать поправку",AL582,0),#N/A)</f>
        <v>#N/A</v>
      </c>
      <c r="S582" s="64" t="e">
        <f>IF(ISNUMBER(INDEX(Данные!$I$1:$IX$303,Данные!$A244,S$642)),INDEX(Данные!$I$1:$IX$303,Данные!$A244,S$642)-Данные!$F244+IF($F$6="Использовать поправку",AM582,0),#N/A)</f>
        <v>#N/A</v>
      </c>
      <c r="T582" s="62" t="str">
        <f t="shared" si="878"/>
        <v/>
      </c>
      <c r="U582" s="63" t="e">
        <f>IF(ISNUMBER(INDEX(Данные!$I$1:$IX$303,Данные!$A244,U$642)),INDEX(Данные!$I$1:$IX$303,Данные!$A244,U$642)-Данные!$E244+IF($F$7="Использовать поправку",AL582,0),#N/A)</f>
        <v>#N/A</v>
      </c>
      <c r="V582" s="64" t="e">
        <f>IF(ISNUMBER(INDEX(Данные!$I$1:$IX$303,Данные!$A244,V$642)),INDEX(Данные!$I$1:$IX$303,Данные!$A244,V$642)-Данные!$F244+IF($F$7="Использовать поправку",AM582,0),#N/A)</f>
        <v>#N/A</v>
      </c>
      <c r="W582" s="62" t="str">
        <f t="shared" si="879"/>
        <v/>
      </c>
      <c r="X582" s="63" t="e">
        <f>IF(ISNUMBER(INDEX(Данные!$I$1:$IX$303,Данные!$A244,X$642)),INDEX(Данные!$I$1:$IX$303,Данные!$A244,X$642)-Данные!$E244+IF($F$8="Использовать поправку",AL582,0),#N/A)</f>
        <v>#N/A</v>
      </c>
      <c r="Y582" s="64" t="e">
        <f>IF(ISNUMBER(INDEX(Данные!$I$1:$IX$303,Данные!$A244,Y$642)),INDEX(Данные!$I$1:$IX$303,Данные!$A244,Y$642)-Данные!$F244+IF($F$8="Использовать поправку",AM582,0),#N/A)</f>
        <v>#N/A</v>
      </c>
      <c r="Z582" s="62" t="str">
        <f t="shared" si="880"/>
        <v/>
      </c>
      <c r="AA582" s="63" t="e">
        <f>IF(ISNUMBER(INDEX(Данные!$I$1:$IX$303,Данные!$A244,AA$642)),INDEX(Данные!$I$1:$IX$303,Данные!$A244,AA$642)-Данные!$E244+IF($F$9="Использовать поправку",AL582,0),#N/A)</f>
        <v>#N/A</v>
      </c>
      <c r="AB582" s="64" t="e">
        <f>IF(ISNUMBER(INDEX(Данные!$I$1:$IX$303,Данные!$A244,AB$642)),INDEX(Данные!$I$1:$IX$303,Данные!$A244,AB$642)-Данные!$F244+IF($F$9="Использовать поправку",AM582,0),#N/A)</f>
        <v>#N/A</v>
      </c>
      <c r="AC582" s="62" t="str">
        <f t="shared" si="881"/>
        <v/>
      </c>
      <c r="AD582" s="63" t="e">
        <f>IF(ISNUMBER(INDEX(Данные!$I$1:$IX$303,Данные!$A244,AD$642)),INDEX(Данные!$I$1:$IX$303,Данные!$A244,AD$642)-Данные!$E244+IF($F$10="Использовать поправку",AL582,0),#N/A)</f>
        <v>#N/A</v>
      </c>
      <c r="AE582" s="64" t="e">
        <f>IF(ISNUMBER(INDEX(Данные!$I$1:$IX$303,Данные!$A244,AE$642)),INDEX(Данные!$I$1:$IX$303,Данные!$A244,AE$642)-Данные!$F244+IF($F$10="Использовать поправку",AM582,0),#N/A)</f>
        <v>#N/A</v>
      </c>
      <c r="AF582" s="62" t="str">
        <f t="shared" si="882"/>
        <v/>
      </c>
      <c r="AG582" s="63" t="e">
        <f>IF(ISNUMBER(INDEX(Данные!$I$1:$IX$303,Данные!$A244,AG$642)),INDEX(Данные!$I$1:$IX$303,Данные!$A244,AG$642)-Данные!$E244+IF($F$11="Использовать поправку",AL582,0),#N/A)</f>
        <v>#N/A</v>
      </c>
      <c r="AH582" s="64" t="e">
        <f>IF(ISNUMBER(INDEX(Данные!$I$1:$IX$303,Данные!$A244,AH$642)),INDEX(Данные!$I$1:$IX$303,Данные!$A244,AH$642)-Данные!$F244+IF($F$11="Использовать поправку",AM582,0),#N/A)</f>
        <v>#N/A</v>
      </c>
      <c r="AI582" s="62" t="str">
        <f t="shared" si="883"/>
        <v/>
      </c>
      <c r="AJ582" s="63" t="e">
        <f>IF(ISNUMBER(INDEX(Данные!$I$1:$IX$303,Данные!$A244,AJ$642)),INDEX(Данные!$I$1:$IX$303,Данные!$A244,AJ$642)-Данные!$E244+IF($F$12="Использовать поправку",AL582,0),#N/A)</f>
        <v>#N/A</v>
      </c>
      <c r="AK582" s="96" t="e">
        <f>IF(ISNUMBER(INDEX(Данные!$I$1:$IX$303,Данные!$A244,AK$642)),INDEX(Данные!$I$1:$IX$303,Данные!$A244,AK$642)-Данные!$F244+IF($F$12="Использовать поправку",AM582,0),#N/A)</f>
        <v>#N/A</v>
      </c>
      <c r="AL582" s="100" t="e">
        <f>INDEX(Данные!$I$1:$IX$303,Данные!$A244,AL$642+4)-INDEX(Данные!$I$1:$IX$303,Данные!$A244,AL$643+4)</f>
        <v>#VALUE!</v>
      </c>
      <c r="AM582" s="101" t="e">
        <f>INDEX(Данные!$I$1:$IX$303,Данные!$A244,AM$642+5)-INDEX(Данные!$I$1:$IX$303,Данные!$A244,AM$643+5)</f>
        <v>#VALUE!</v>
      </c>
      <c r="AO582" s="61">
        <v>120.5</v>
      </c>
      <c r="AP582" s="62" t="str">
        <f t="shared" si="864"/>
        <v/>
      </c>
      <c r="AQ582" s="63" t="e">
        <f>IF(ISNUMBER(INDEX(Данные!$I$1:$IX$303,Данные!$A244,AQ$642)),INDEX(Данные!$I$1:$IX$303,Данные!$A244,AQ$642)-Данные!$G244-AQ$643+IF($F$3="Использовать поправку",BT582,0),#N/A)</f>
        <v>#N/A</v>
      </c>
      <c r="AR582" s="64" t="e">
        <f>IF(ISNUMBER(INDEX(Данные!$I$1:$IX$303,Данные!$A244,AR$642)),INDEX(Данные!$I$1:$IX$303,Данные!$A244,AR$642)-Данные!$H244-AR$643+IF($F$3="Использовать поправку",BU582,0),#N/A)</f>
        <v>#N/A</v>
      </c>
      <c r="AS582" s="62" t="str">
        <f t="shared" si="865"/>
        <v/>
      </c>
      <c r="AT582" s="63" t="e">
        <f>IF(ISNUMBER(INDEX(Данные!$I$1:$IX$303,Данные!$A244,AT$642)),INDEX(Данные!$I$1:$IX$303,Данные!$A244,AT$642)-Данные!$G244-AT$643+IF($F$4="Использовать поправку",BT582,0),#N/A)</f>
        <v>#N/A</v>
      </c>
      <c r="AU582" s="64" t="e">
        <f>IF(ISNUMBER(INDEX(Данные!$I$1:$IX$303,Данные!$A244,AU$642)),INDEX(Данные!$I$1:$IX$303,Данные!$A244,AU$642)-Данные!$H244-AU$643+IF($F$4="Использовать поправку",BU582,0),#N/A)</f>
        <v>#N/A</v>
      </c>
      <c r="AV582" s="62" t="str">
        <f t="shared" si="866"/>
        <v/>
      </c>
      <c r="AW582" s="63" t="e">
        <f>IF(ISNUMBER(INDEX(Данные!$I$1:$IX$303,Данные!$A244,AW$642)),INDEX(Данные!$I$1:$IX$303,Данные!$A244,AW$642)-Данные!$G244-AW$643+IF($F$5="Использовать поправку",BT582,0),#N/A)</f>
        <v>#N/A</v>
      </c>
      <c r="AX582" s="64" t="e">
        <f>IF(ISNUMBER(INDEX(Данные!$I$1:$IX$303,Данные!$A244,AX$642)),INDEX(Данные!$I$1:$IX$303,Данные!$A244,AX$642)-Данные!$H244-AX$643+IF($F$5="Использовать поправку",BU582,0),#N/A)</f>
        <v>#N/A</v>
      </c>
      <c r="AY582" s="62" t="str">
        <f t="shared" si="867"/>
        <v/>
      </c>
      <c r="AZ582" s="63" t="e">
        <f>IF(ISNUMBER(INDEX(Данные!$I$1:$IX$303,Данные!$A244,AZ$642)),INDEX(Данные!$I$1:$IX$303,Данные!$A244,AZ$642)-Данные!$G244-AZ$643+IF($F$6="Использовать поправку",BT582,0),#N/A)</f>
        <v>#N/A</v>
      </c>
      <c r="BA582" s="64" t="e">
        <f>IF(ISNUMBER(INDEX(Данные!$I$1:$IX$303,Данные!$A244,BA$642)),INDEX(Данные!$I$1:$IX$303,Данные!$A244,BA$642)-Данные!$H244-BA$643+IF($F$6="Использовать поправку",BU582,0),#N/A)</f>
        <v>#N/A</v>
      </c>
      <c r="BB582" s="62" t="str">
        <f t="shared" si="868"/>
        <v/>
      </c>
      <c r="BC582" s="63" t="e">
        <f>IF(ISNUMBER(INDEX(Данные!$I$1:$IX$303,Данные!$A244,BC$642)),INDEX(Данные!$I$1:$IX$303,Данные!$A244,BC$642)-Данные!$G244-BC$643+IF($F$7="Использовать поправку",BT582,0),#N/A)</f>
        <v>#N/A</v>
      </c>
      <c r="BD582" s="64" t="e">
        <f>IF(ISNUMBER(INDEX(Данные!$I$1:$IX$303,Данные!$A244,BD$642)),INDEX(Данные!$I$1:$IX$303,Данные!$A244,BD$642)-Данные!$H244-BD$643+IF($F$7="Использовать поправку",BU582,0),#N/A)</f>
        <v>#N/A</v>
      </c>
      <c r="BE582" s="62" t="str">
        <f t="shared" si="869"/>
        <v/>
      </c>
      <c r="BF582" s="63" t="e">
        <f>IF(ISNUMBER(INDEX(Данные!$I$1:$IX$303,Данные!$A244,BF$642)),INDEX(Данные!$I$1:$IX$303,Данные!$A244,BF$642)-Данные!$G244-BF$643+IF($F$8="Использовать поправку",BT582,0),#N/A)</f>
        <v>#N/A</v>
      </c>
      <c r="BG582" s="64" t="e">
        <f>IF(ISNUMBER(INDEX(Данные!$I$1:$IX$303,Данные!$A244,BG$642)),INDEX(Данные!$I$1:$IX$303,Данные!$A244,BG$642)-Данные!$H244-BG$643+IF($F$8="Использовать поправку",BU582,0),#N/A)</f>
        <v>#N/A</v>
      </c>
      <c r="BH582" s="62" t="str">
        <f t="shared" si="870"/>
        <v/>
      </c>
      <c r="BI582" s="63" t="e">
        <f>IF(ISNUMBER(INDEX(Данные!$I$1:$IX$303,Данные!$A244,BI$642)),INDEX(Данные!$I$1:$IX$303,Данные!$A244,BI$642)-Данные!$G244-BI$643+IF($F$9="Использовать поправку",BT582,0),#N/A)</f>
        <v>#N/A</v>
      </c>
      <c r="BJ582" s="64" t="e">
        <f>IF(ISNUMBER(INDEX(Данные!$I$1:$IX$303,Данные!$A244,BJ$642)),INDEX(Данные!$I$1:$IX$303,Данные!$A244,BJ$642)-Данные!$H244-BJ$643+IF($F$9="Использовать поправку",BU582,0),#N/A)</f>
        <v>#N/A</v>
      </c>
      <c r="BK582" s="62" t="str">
        <f t="shared" si="871"/>
        <v/>
      </c>
      <c r="BL582" s="63" t="e">
        <f>IF(ISNUMBER(INDEX(Данные!$I$1:$IX$303,Данные!$A244,BL$642)),INDEX(Данные!$I$1:$IX$303,Данные!$A244,BL$642)-Данные!$G244-BL$643+IF($F$10="Использовать поправку",BT582,0),#N/A)</f>
        <v>#N/A</v>
      </c>
      <c r="BM582" s="64" t="e">
        <f>IF(ISNUMBER(INDEX(Данные!$I$1:$IX$303,Данные!$A244,BM$642)),INDEX(Данные!$I$1:$IX$303,Данные!$A244,BM$642)-Данные!$H244-BM$643+IF($F$10="Использовать поправку",BU582,0),#N/A)</f>
        <v>#N/A</v>
      </c>
      <c r="BN582" s="62" t="str">
        <f t="shared" si="872"/>
        <v/>
      </c>
      <c r="BO582" s="63" t="e">
        <f>IF(ISNUMBER(INDEX(Данные!$I$1:$IX$303,Данные!$A244,BO$642)),INDEX(Данные!$I$1:$IX$303,Данные!$A244,BO$642)-Данные!$G244-BO$643+IF($F$11="Использовать поправку",BT582,0),#N/A)</f>
        <v>#N/A</v>
      </c>
      <c r="BP582" s="64" t="e">
        <f>IF(ISNUMBER(INDEX(Данные!$I$1:$IX$303,Данные!$A244,BP$642)),INDEX(Данные!$I$1:$IX$303,Данные!$A244,BP$642)-Данные!$H244-BP$643+IF($F$11="Использовать поправку",BU582,0),#N/A)</f>
        <v>#N/A</v>
      </c>
      <c r="BQ582" s="62" t="str">
        <f t="shared" si="873"/>
        <v/>
      </c>
      <c r="BR582" s="63" t="e">
        <f>IF(ISNUMBER(INDEX(Данные!$I$1:$IX$303,Данные!$A244,BR$642)),INDEX(Данные!$I$1:$IX$303,Данные!$A244,BR$642)-Данные!$G244-BR$643+IF($F$12="Использовать поправку",BT582,0),#N/A)</f>
        <v>#N/A</v>
      </c>
      <c r="BS582" s="64" t="e">
        <f>IF(ISNUMBER(INDEX(Данные!$I$1:$IX$303,Данные!$A244,BS$642)),INDEX(Данные!$I$1:$IX$303,Данные!$A244,BS$642)-Данные!$H244-BS$643+IF($F$12="Использовать поправку",BU582,0),#N/A)</f>
        <v>#N/A</v>
      </c>
      <c r="BT582" s="100" t="e">
        <f>INDEX(Данные!$I$1:$IX$303,Данные!$A244,BT$642+8)-INDEX(Данные!$I$1:$IX$303,Данные!$A244,BT$643+8)</f>
        <v>#VALUE!</v>
      </c>
      <c r="BU582" s="101" t="e">
        <f>INDEX(Данные!$I$1:$IX$303,Данные!$A244,BU$642+9)-INDEX(Данные!$I$1:$IX$303,Данные!$A244,BU$643+9)</f>
        <v>#VALUE!</v>
      </c>
    </row>
    <row r="583" spans="7:73" s="88" customFormat="1" x14ac:dyDescent="0.25">
      <c r="G583" s="61">
        <v>121</v>
      </c>
      <c r="H583" s="62" t="str">
        <f t="shared" si="874"/>
        <v/>
      </c>
      <c r="I583" s="63" t="e">
        <f>IF(ISNUMBER(INDEX(Данные!$I$1:$IX$303,Данные!$A245,I$642)),INDEX(Данные!$I$1:$IX$303,Данные!$A245,I$642)-Данные!$E245+IF($F$3="Использовать поправку",AL583,0),#N/A)</f>
        <v>#N/A</v>
      </c>
      <c r="J583" s="64" t="e">
        <f>IF(ISNUMBER(INDEX(Данные!$I$1:$IX$303,Данные!$A245,J$642)),INDEX(Данные!$I$1:$IX$303,Данные!$A245,J$642)-Данные!$F245+IF($F$3="Использовать поправку",AM583,0),#N/A)</f>
        <v>#N/A</v>
      </c>
      <c r="K583" s="62" t="str">
        <f t="shared" si="875"/>
        <v/>
      </c>
      <c r="L583" s="63" t="e">
        <f>IF(ISNUMBER(INDEX(Данные!$I$1:$IX$303,Данные!$A245,L$642)),INDEX(Данные!$I$1:$IX$303,Данные!$A245,L$642)-Данные!$E245+IF($F$4="Использовать поправку",AL583,0),#N/A)</f>
        <v>#N/A</v>
      </c>
      <c r="M583" s="64" t="e">
        <f>IF(ISNUMBER(INDEX(Данные!$I$1:$IX$303,Данные!$A245,M$642)),INDEX(Данные!$I$1:$IX$303,Данные!$A245,M$642)-Данные!$F245+IF($F$4="Использовать поправку",AM583,0),#N/A)</f>
        <v>#N/A</v>
      </c>
      <c r="N583" s="62" t="str">
        <f t="shared" si="876"/>
        <v/>
      </c>
      <c r="O583" s="63" t="e">
        <f>IF(ISNUMBER(INDEX(Данные!$I$1:$IX$303,Данные!$A245,O$642)),INDEX(Данные!$I$1:$IX$303,Данные!$A245,O$642)-Данные!$E245+IF($F$5="Использовать поправку",AL583,0),#N/A)</f>
        <v>#N/A</v>
      </c>
      <c r="P583" s="64" t="e">
        <f>IF(ISNUMBER(INDEX(Данные!$I$1:$IX$303,Данные!$A245,P$642)),INDEX(Данные!$I$1:$IX$303,Данные!$A245,P$642)-Данные!$F245+IF($F$5="Использовать поправку",AM583,0),#N/A)</f>
        <v>#N/A</v>
      </c>
      <c r="Q583" s="62" t="str">
        <f t="shared" si="877"/>
        <v/>
      </c>
      <c r="R583" s="63" t="e">
        <f>IF(ISNUMBER(INDEX(Данные!$I$1:$IX$303,Данные!$A245,R$642)),INDEX(Данные!$I$1:$IX$303,Данные!$A245,R$642)-Данные!$E245+IF($F$6="Использовать поправку",AL583,0),#N/A)</f>
        <v>#N/A</v>
      </c>
      <c r="S583" s="64" t="e">
        <f>IF(ISNUMBER(INDEX(Данные!$I$1:$IX$303,Данные!$A245,S$642)),INDEX(Данные!$I$1:$IX$303,Данные!$A245,S$642)-Данные!$F245+IF($F$6="Использовать поправку",AM583,0),#N/A)</f>
        <v>#N/A</v>
      </c>
      <c r="T583" s="62" t="str">
        <f t="shared" si="878"/>
        <v/>
      </c>
      <c r="U583" s="63" t="e">
        <f>IF(ISNUMBER(INDEX(Данные!$I$1:$IX$303,Данные!$A245,U$642)),INDEX(Данные!$I$1:$IX$303,Данные!$A245,U$642)-Данные!$E245+IF($F$7="Использовать поправку",AL583,0),#N/A)</f>
        <v>#N/A</v>
      </c>
      <c r="V583" s="64" t="e">
        <f>IF(ISNUMBER(INDEX(Данные!$I$1:$IX$303,Данные!$A245,V$642)),INDEX(Данные!$I$1:$IX$303,Данные!$A245,V$642)-Данные!$F245+IF($F$7="Использовать поправку",AM583,0),#N/A)</f>
        <v>#N/A</v>
      </c>
      <c r="W583" s="62" t="str">
        <f t="shared" si="879"/>
        <v/>
      </c>
      <c r="X583" s="63" t="e">
        <f>IF(ISNUMBER(INDEX(Данные!$I$1:$IX$303,Данные!$A245,X$642)),INDEX(Данные!$I$1:$IX$303,Данные!$A245,X$642)-Данные!$E245+IF($F$8="Использовать поправку",AL583,0),#N/A)</f>
        <v>#N/A</v>
      </c>
      <c r="Y583" s="64" t="e">
        <f>IF(ISNUMBER(INDEX(Данные!$I$1:$IX$303,Данные!$A245,Y$642)),INDEX(Данные!$I$1:$IX$303,Данные!$A245,Y$642)-Данные!$F245+IF($F$8="Использовать поправку",AM583,0),#N/A)</f>
        <v>#N/A</v>
      </c>
      <c r="Z583" s="62" t="str">
        <f t="shared" si="880"/>
        <v/>
      </c>
      <c r="AA583" s="63" t="e">
        <f>IF(ISNUMBER(INDEX(Данные!$I$1:$IX$303,Данные!$A245,AA$642)),INDEX(Данные!$I$1:$IX$303,Данные!$A245,AA$642)-Данные!$E245+IF($F$9="Использовать поправку",AL583,0),#N/A)</f>
        <v>#N/A</v>
      </c>
      <c r="AB583" s="64" t="e">
        <f>IF(ISNUMBER(INDEX(Данные!$I$1:$IX$303,Данные!$A245,AB$642)),INDEX(Данные!$I$1:$IX$303,Данные!$A245,AB$642)-Данные!$F245+IF($F$9="Использовать поправку",AM583,0),#N/A)</f>
        <v>#N/A</v>
      </c>
      <c r="AC583" s="62" t="str">
        <f t="shared" si="881"/>
        <v/>
      </c>
      <c r="AD583" s="63" t="e">
        <f>IF(ISNUMBER(INDEX(Данные!$I$1:$IX$303,Данные!$A245,AD$642)),INDEX(Данные!$I$1:$IX$303,Данные!$A245,AD$642)-Данные!$E245+IF($F$10="Использовать поправку",AL583,0),#N/A)</f>
        <v>#N/A</v>
      </c>
      <c r="AE583" s="64" t="e">
        <f>IF(ISNUMBER(INDEX(Данные!$I$1:$IX$303,Данные!$A245,AE$642)),INDEX(Данные!$I$1:$IX$303,Данные!$A245,AE$642)-Данные!$F245+IF($F$10="Использовать поправку",AM583,0),#N/A)</f>
        <v>#N/A</v>
      </c>
      <c r="AF583" s="62" t="str">
        <f t="shared" si="882"/>
        <v/>
      </c>
      <c r="AG583" s="63" t="e">
        <f>IF(ISNUMBER(INDEX(Данные!$I$1:$IX$303,Данные!$A245,AG$642)),INDEX(Данные!$I$1:$IX$303,Данные!$A245,AG$642)-Данные!$E245+IF($F$11="Использовать поправку",AL583,0),#N/A)</f>
        <v>#N/A</v>
      </c>
      <c r="AH583" s="64" t="e">
        <f>IF(ISNUMBER(INDEX(Данные!$I$1:$IX$303,Данные!$A245,AH$642)),INDEX(Данные!$I$1:$IX$303,Данные!$A245,AH$642)-Данные!$F245+IF($F$11="Использовать поправку",AM583,0),#N/A)</f>
        <v>#N/A</v>
      </c>
      <c r="AI583" s="62" t="str">
        <f t="shared" si="883"/>
        <v/>
      </c>
      <c r="AJ583" s="63" t="e">
        <f>IF(ISNUMBER(INDEX(Данные!$I$1:$IX$303,Данные!$A245,AJ$642)),INDEX(Данные!$I$1:$IX$303,Данные!$A245,AJ$642)-Данные!$E245+IF($F$12="Использовать поправку",AL583,0),#N/A)</f>
        <v>#N/A</v>
      </c>
      <c r="AK583" s="96" t="e">
        <f>IF(ISNUMBER(INDEX(Данные!$I$1:$IX$303,Данные!$A245,AK$642)),INDEX(Данные!$I$1:$IX$303,Данные!$A245,AK$642)-Данные!$F245+IF($F$12="Использовать поправку",AM583,0),#N/A)</f>
        <v>#N/A</v>
      </c>
      <c r="AL583" s="100" t="e">
        <f>INDEX(Данные!$I$1:$IX$303,Данные!$A245,AL$642+4)-INDEX(Данные!$I$1:$IX$303,Данные!$A245,AL$643+4)</f>
        <v>#VALUE!</v>
      </c>
      <c r="AM583" s="101" t="e">
        <f>INDEX(Данные!$I$1:$IX$303,Данные!$A245,AM$642+5)-INDEX(Данные!$I$1:$IX$303,Данные!$A245,AM$643+5)</f>
        <v>#VALUE!</v>
      </c>
      <c r="AO583" s="61">
        <v>121</v>
      </c>
      <c r="AP583" s="62" t="str">
        <f t="shared" si="864"/>
        <v/>
      </c>
      <c r="AQ583" s="63" t="e">
        <f>IF(ISNUMBER(INDEX(Данные!$I$1:$IX$303,Данные!$A245,AQ$642)),INDEX(Данные!$I$1:$IX$303,Данные!$A245,AQ$642)-Данные!$G245-AQ$643+IF($F$3="Использовать поправку",BT583,0),#N/A)</f>
        <v>#N/A</v>
      </c>
      <c r="AR583" s="64" t="e">
        <f>IF(ISNUMBER(INDEX(Данные!$I$1:$IX$303,Данные!$A245,AR$642)),INDEX(Данные!$I$1:$IX$303,Данные!$A245,AR$642)-Данные!$H245-AR$643+IF($F$3="Использовать поправку",BU583,0),#N/A)</f>
        <v>#N/A</v>
      </c>
      <c r="AS583" s="62" t="str">
        <f t="shared" si="865"/>
        <v/>
      </c>
      <c r="AT583" s="63" t="e">
        <f>IF(ISNUMBER(INDEX(Данные!$I$1:$IX$303,Данные!$A245,AT$642)),INDEX(Данные!$I$1:$IX$303,Данные!$A245,AT$642)-Данные!$G245-AT$643+IF($F$4="Использовать поправку",BT583,0),#N/A)</f>
        <v>#N/A</v>
      </c>
      <c r="AU583" s="64" t="e">
        <f>IF(ISNUMBER(INDEX(Данные!$I$1:$IX$303,Данные!$A245,AU$642)),INDEX(Данные!$I$1:$IX$303,Данные!$A245,AU$642)-Данные!$H245-AU$643+IF($F$4="Использовать поправку",BU583,0),#N/A)</f>
        <v>#N/A</v>
      </c>
      <c r="AV583" s="62" t="str">
        <f t="shared" si="866"/>
        <v/>
      </c>
      <c r="AW583" s="63" t="e">
        <f>IF(ISNUMBER(INDEX(Данные!$I$1:$IX$303,Данные!$A245,AW$642)),INDEX(Данные!$I$1:$IX$303,Данные!$A245,AW$642)-Данные!$G245-AW$643+IF($F$5="Использовать поправку",BT583,0),#N/A)</f>
        <v>#N/A</v>
      </c>
      <c r="AX583" s="64" t="e">
        <f>IF(ISNUMBER(INDEX(Данные!$I$1:$IX$303,Данные!$A245,AX$642)),INDEX(Данные!$I$1:$IX$303,Данные!$A245,AX$642)-Данные!$H245-AX$643+IF($F$5="Использовать поправку",BU583,0),#N/A)</f>
        <v>#N/A</v>
      </c>
      <c r="AY583" s="62" t="str">
        <f t="shared" si="867"/>
        <v/>
      </c>
      <c r="AZ583" s="63" t="e">
        <f>IF(ISNUMBER(INDEX(Данные!$I$1:$IX$303,Данные!$A245,AZ$642)),INDEX(Данные!$I$1:$IX$303,Данные!$A245,AZ$642)-Данные!$G245-AZ$643+IF($F$6="Использовать поправку",BT583,0),#N/A)</f>
        <v>#N/A</v>
      </c>
      <c r="BA583" s="64" t="e">
        <f>IF(ISNUMBER(INDEX(Данные!$I$1:$IX$303,Данные!$A245,BA$642)),INDEX(Данные!$I$1:$IX$303,Данные!$A245,BA$642)-Данные!$H245-BA$643+IF($F$6="Использовать поправку",BU583,0),#N/A)</f>
        <v>#N/A</v>
      </c>
      <c r="BB583" s="62" t="str">
        <f t="shared" si="868"/>
        <v/>
      </c>
      <c r="BC583" s="63" t="e">
        <f>IF(ISNUMBER(INDEX(Данные!$I$1:$IX$303,Данные!$A245,BC$642)),INDEX(Данные!$I$1:$IX$303,Данные!$A245,BC$642)-Данные!$G245-BC$643+IF($F$7="Использовать поправку",BT583,0),#N/A)</f>
        <v>#N/A</v>
      </c>
      <c r="BD583" s="64" t="e">
        <f>IF(ISNUMBER(INDEX(Данные!$I$1:$IX$303,Данные!$A245,BD$642)),INDEX(Данные!$I$1:$IX$303,Данные!$A245,BD$642)-Данные!$H245-BD$643+IF($F$7="Использовать поправку",BU583,0),#N/A)</f>
        <v>#N/A</v>
      </c>
      <c r="BE583" s="62" t="str">
        <f t="shared" si="869"/>
        <v/>
      </c>
      <c r="BF583" s="63" t="e">
        <f>IF(ISNUMBER(INDEX(Данные!$I$1:$IX$303,Данные!$A245,BF$642)),INDEX(Данные!$I$1:$IX$303,Данные!$A245,BF$642)-Данные!$G245-BF$643+IF($F$8="Использовать поправку",BT583,0),#N/A)</f>
        <v>#N/A</v>
      </c>
      <c r="BG583" s="64" t="e">
        <f>IF(ISNUMBER(INDEX(Данные!$I$1:$IX$303,Данные!$A245,BG$642)),INDEX(Данные!$I$1:$IX$303,Данные!$A245,BG$642)-Данные!$H245-BG$643+IF($F$8="Использовать поправку",BU583,0),#N/A)</f>
        <v>#N/A</v>
      </c>
      <c r="BH583" s="62" t="str">
        <f t="shared" si="870"/>
        <v/>
      </c>
      <c r="BI583" s="63" t="e">
        <f>IF(ISNUMBER(INDEX(Данные!$I$1:$IX$303,Данные!$A245,BI$642)),INDEX(Данные!$I$1:$IX$303,Данные!$A245,BI$642)-Данные!$G245-BI$643+IF($F$9="Использовать поправку",BT583,0),#N/A)</f>
        <v>#N/A</v>
      </c>
      <c r="BJ583" s="64" t="e">
        <f>IF(ISNUMBER(INDEX(Данные!$I$1:$IX$303,Данные!$A245,BJ$642)),INDEX(Данные!$I$1:$IX$303,Данные!$A245,BJ$642)-Данные!$H245-BJ$643+IF($F$9="Использовать поправку",BU583,0),#N/A)</f>
        <v>#N/A</v>
      </c>
      <c r="BK583" s="62" t="str">
        <f t="shared" si="871"/>
        <v/>
      </c>
      <c r="BL583" s="63" t="e">
        <f>IF(ISNUMBER(INDEX(Данные!$I$1:$IX$303,Данные!$A245,BL$642)),INDEX(Данные!$I$1:$IX$303,Данные!$A245,BL$642)-Данные!$G245-BL$643+IF($F$10="Использовать поправку",BT583,0),#N/A)</f>
        <v>#N/A</v>
      </c>
      <c r="BM583" s="64" t="e">
        <f>IF(ISNUMBER(INDEX(Данные!$I$1:$IX$303,Данные!$A245,BM$642)),INDEX(Данные!$I$1:$IX$303,Данные!$A245,BM$642)-Данные!$H245-BM$643+IF($F$10="Использовать поправку",BU583,0),#N/A)</f>
        <v>#N/A</v>
      </c>
      <c r="BN583" s="62" t="str">
        <f t="shared" si="872"/>
        <v/>
      </c>
      <c r="BO583" s="63" t="e">
        <f>IF(ISNUMBER(INDEX(Данные!$I$1:$IX$303,Данные!$A245,BO$642)),INDEX(Данные!$I$1:$IX$303,Данные!$A245,BO$642)-Данные!$G245-BO$643+IF($F$11="Использовать поправку",BT583,0),#N/A)</f>
        <v>#N/A</v>
      </c>
      <c r="BP583" s="64" t="e">
        <f>IF(ISNUMBER(INDEX(Данные!$I$1:$IX$303,Данные!$A245,BP$642)),INDEX(Данные!$I$1:$IX$303,Данные!$A245,BP$642)-Данные!$H245-BP$643+IF($F$11="Использовать поправку",BU583,0),#N/A)</f>
        <v>#N/A</v>
      </c>
      <c r="BQ583" s="62" t="str">
        <f t="shared" si="873"/>
        <v/>
      </c>
      <c r="BR583" s="63" t="e">
        <f>IF(ISNUMBER(INDEX(Данные!$I$1:$IX$303,Данные!$A245,BR$642)),INDEX(Данные!$I$1:$IX$303,Данные!$A245,BR$642)-Данные!$G245-BR$643+IF($F$12="Использовать поправку",BT583,0),#N/A)</f>
        <v>#N/A</v>
      </c>
      <c r="BS583" s="64" t="e">
        <f>IF(ISNUMBER(INDEX(Данные!$I$1:$IX$303,Данные!$A245,BS$642)),INDEX(Данные!$I$1:$IX$303,Данные!$A245,BS$642)-Данные!$H245-BS$643+IF($F$12="Использовать поправку",BU583,0),#N/A)</f>
        <v>#N/A</v>
      </c>
      <c r="BT583" s="100" t="e">
        <f>INDEX(Данные!$I$1:$IX$303,Данные!$A245,BT$642+8)-INDEX(Данные!$I$1:$IX$303,Данные!$A245,BT$643+8)</f>
        <v>#VALUE!</v>
      </c>
      <c r="BU583" s="101" t="e">
        <f>INDEX(Данные!$I$1:$IX$303,Данные!$A245,BU$642+9)-INDEX(Данные!$I$1:$IX$303,Данные!$A245,BU$643+9)</f>
        <v>#VALUE!</v>
      </c>
    </row>
    <row r="584" spans="7:73" s="88" customFormat="1" x14ac:dyDescent="0.25">
      <c r="G584" s="61">
        <v>121.5</v>
      </c>
      <c r="H584" s="62" t="str">
        <f t="shared" si="874"/>
        <v/>
      </c>
      <c r="I584" s="63" t="e">
        <f>IF(ISNUMBER(INDEX(Данные!$I$1:$IX$303,Данные!$A246,I$642)),INDEX(Данные!$I$1:$IX$303,Данные!$A246,I$642)-Данные!$E246+IF($F$3="Использовать поправку",AL584,0),#N/A)</f>
        <v>#N/A</v>
      </c>
      <c r="J584" s="64" t="e">
        <f>IF(ISNUMBER(INDEX(Данные!$I$1:$IX$303,Данные!$A246,J$642)),INDEX(Данные!$I$1:$IX$303,Данные!$A246,J$642)-Данные!$F246+IF($F$3="Использовать поправку",AM584,0),#N/A)</f>
        <v>#N/A</v>
      </c>
      <c r="K584" s="62" t="str">
        <f t="shared" si="875"/>
        <v/>
      </c>
      <c r="L584" s="63" t="e">
        <f>IF(ISNUMBER(INDEX(Данные!$I$1:$IX$303,Данные!$A246,L$642)),INDEX(Данные!$I$1:$IX$303,Данные!$A246,L$642)-Данные!$E246+IF($F$4="Использовать поправку",AL584,0),#N/A)</f>
        <v>#N/A</v>
      </c>
      <c r="M584" s="64" t="e">
        <f>IF(ISNUMBER(INDEX(Данные!$I$1:$IX$303,Данные!$A246,M$642)),INDEX(Данные!$I$1:$IX$303,Данные!$A246,M$642)-Данные!$F246+IF($F$4="Использовать поправку",AM584,0),#N/A)</f>
        <v>#N/A</v>
      </c>
      <c r="N584" s="62" t="str">
        <f t="shared" si="876"/>
        <v/>
      </c>
      <c r="O584" s="63" t="e">
        <f>IF(ISNUMBER(INDEX(Данные!$I$1:$IX$303,Данные!$A246,O$642)),INDEX(Данные!$I$1:$IX$303,Данные!$A246,O$642)-Данные!$E246+IF($F$5="Использовать поправку",AL584,0),#N/A)</f>
        <v>#N/A</v>
      </c>
      <c r="P584" s="64" t="e">
        <f>IF(ISNUMBER(INDEX(Данные!$I$1:$IX$303,Данные!$A246,P$642)),INDEX(Данные!$I$1:$IX$303,Данные!$A246,P$642)-Данные!$F246+IF($F$5="Использовать поправку",AM584,0),#N/A)</f>
        <v>#N/A</v>
      </c>
      <c r="Q584" s="62" t="str">
        <f t="shared" si="877"/>
        <v/>
      </c>
      <c r="R584" s="63" t="e">
        <f>IF(ISNUMBER(INDEX(Данные!$I$1:$IX$303,Данные!$A246,R$642)),INDEX(Данные!$I$1:$IX$303,Данные!$A246,R$642)-Данные!$E246+IF($F$6="Использовать поправку",AL584,0),#N/A)</f>
        <v>#N/A</v>
      </c>
      <c r="S584" s="64" t="e">
        <f>IF(ISNUMBER(INDEX(Данные!$I$1:$IX$303,Данные!$A246,S$642)),INDEX(Данные!$I$1:$IX$303,Данные!$A246,S$642)-Данные!$F246+IF($F$6="Использовать поправку",AM584,0),#N/A)</f>
        <v>#N/A</v>
      </c>
      <c r="T584" s="62" t="str">
        <f t="shared" si="878"/>
        <v/>
      </c>
      <c r="U584" s="63" t="e">
        <f>IF(ISNUMBER(INDEX(Данные!$I$1:$IX$303,Данные!$A246,U$642)),INDEX(Данные!$I$1:$IX$303,Данные!$A246,U$642)-Данные!$E246+IF($F$7="Использовать поправку",AL584,0),#N/A)</f>
        <v>#N/A</v>
      </c>
      <c r="V584" s="64" t="e">
        <f>IF(ISNUMBER(INDEX(Данные!$I$1:$IX$303,Данные!$A246,V$642)),INDEX(Данные!$I$1:$IX$303,Данные!$A246,V$642)-Данные!$F246+IF($F$7="Использовать поправку",AM584,0),#N/A)</f>
        <v>#N/A</v>
      </c>
      <c r="W584" s="62" t="str">
        <f t="shared" si="879"/>
        <v/>
      </c>
      <c r="X584" s="63" t="e">
        <f>IF(ISNUMBER(INDEX(Данные!$I$1:$IX$303,Данные!$A246,X$642)),INDEX(Данные!$I$1:$IX$303,Данные!$A246,X$642)-Данные!$E246+IF($F$8="Использовать поправку",AL584,0),#N/A)</f>
        <v>#N/A</v>
      </c>
      <c r="Y584" s="64" t="e">
        <f>IF(ISNUMBER(INDEX(Данные!$I$1:$IX$303,Данные!$A246,Y$642)),INDEX(Данные!$I$1:$IX$303,Данные!$A246,Y$642)-Данные!$F246+IF($F$8="Использовать поправку",AM584,0),#N/A)</f>
        <v>#N/A</v>
      </c>
      <c r="Z584" s="62" t="str">
        <f t="shared" si="880"/>
        <v/>
      </c>
      <c r="AA584" s="63" t="e">
        <f>IF(ISNUMBER(INDEX(Данные!$I$1:$IX$303,Данные!$A246,AA$642)),INDEX(Данные!$I$1:$IX$303,Данные!$A246,AA$642)-Данные!$E246+IF($F$9="Использовать поправку",AL584,0),#N/A)</f>
        <v>#N/A</v>
      </c>
      <c r="AB584" s="64" t="e">
        <f>IF(ISNUMBER(INDEX(Данные!$I$1:$IX$303,Данные!$A246,AB$642)),INDEX(Данные!$I$1:$IX$303,Данные!$A246,AB$642)-Данные!$F246+IF($F$9="Использовать поправку",AM584,0),#N/A)</f>
        <v>#N/A</v>
      </c>
      <c r="AC584" s="62" t="str">
        <f t="shared" si="881"/>
        <v/>
      </c>
      <c r="AD584" s="63" t="e">
        <f>IF(ISNUMBER(INDEX(Данные!$I$1:$IX$303,Данные!$A246,AD$642)),INDEX(Данные!$I$1:$IX$303,Данные!$A246,AD$642)-Данные!$E246+IF($F$10="Использовать поправку",AL584,0),#N/A)</f>
        <v>#N/A</v>
      </c>
      <c r="AE584" s="64" t="e">
        <f>IF(ISNUMBER(INDEX(Данные!$I$1:$IX$303,Данные!$A246,AE$642)),INDEX(Данные!$I$1:$IX$303,Данные!$A246,AE$642)-Данные!$F246+IF($F$10="Использовать поправку",AM584,0),#N/A)</f>
        <v>#N/A</v>
      </c>
      <c r="AF584" s="62" t="str">
        <f t="shared" si="882"/>
        <v/>
      </c>
      <c r="AG584" s="63" t="e">
        <f>IF(ISNUMBER(INDEX(Данные!$I$1:$IX$303,Данные!$A246,AG$642)),INDEX(Данные!$I$1:$IX$303,Данные!$A246,AG$642)-Данные!$E246+IF($F$11="Использовать поправку",AL584,0),#N/A)</f>
        <v>#N/A</v>
      </c>
      <c r="AH584" s="64" t="e">
        <f>IF(ISNUMBER(INDEX(Данные!$I$1:$IX$303,Данные!$A246,AH$642)),INDEX(Данные!$I$1:$IX$303,Данные!$A246,AH$642)-Данные!$F246+IF($F$11="Использовать поправку",AM584,0),#N/A)</f>
        <v>#N/A</v>
      </c>
      <c r="AI584" s="62" t="str">
        <f t="shared" si="883"/>
        <v/>
      </c>
      <c r="AJ584" s="63" t="e">
        <f>IF(ISNUMBER(INDEX(Данные!$I$1:$IX$303,Данные!$A246,AJ$642)),INDEX(Данные!$I$1:$IX$303,Данные!$A246,AJ$642)-Данные!$E246+IF($F$12="Использовать поправку",AL584,0),#N/A)</f>
        <v>#N/A</v>
      </c>
      <c r="AK584" s="96" t="e">
        <f>IF(ISNUMBER(INDEX(Данные!$I$1:$IX$303,Данные!$A246,AK$642)),INDEX(Данные!$I$1:$IX$303,Данные!$A246,AK$642)-Данные!$F246+IF($F$12="Использовать поправку",AM584,0),#N/A)</f>
        <v>#N/A</v>
      </c>
      <c r="AL584" s="100" t="e">
        <f>INDEX(Данные!$I$1:$IX$303,Данные!$A246,AL$642+4)-INDEX(Данные!$I$1:$IX$303,Данные!$A246,AL$643+4)</f>
        <v>#VALUE!</v>
      </c>
      <c r="AM584" s="101" t="e">
        <f>INDEX(Данные!$I$1:$IX$303,Данные!$A246,AM$642+5)-INDEX(Данные!$I$1:$IX$303,Данные!$A246,AM$643+5)</f>
        <v>#VALUE!</v>
      </c>
      <c r="AO584" s="61">
        <v>121.5</v>
      </c>
      <c r="AP584" s="62" t="str">
        <f t="shared" si="864"/>
        <v/>
      </c>
      <c r="AQ584" s="63" t="e">
        <f>IF(ISNUMBER(INDEX(Данные!$I$1:$IX$303,Данные!$A246,AQ$642)),INDEX(Данные!$I$1:$IX$303,Данные!$A246,AQ$642)-Данные!$G246-AQ$643+IF($F$3="Использовать поправку",BT584,0),#N/A)</f>
        <v>#N/A</v>
      </c>
      <c r="AR584" s="64" t="e">
        <f>IF(ISNUMBER(INDEX(Данные!$I$1:$IX$303,Данные!$A246,AR$642)),INDEX(Данные!$I$1:$IX$303,Данные!$A246,AR$642)-Данные!$H246-AR$643+IF($F$3="Использовать поправку",BU584,0),#N/A)</f>
        <v>#N/A</v>
      </c>
      <c r="AS584" s="62" t="str">
        <f t="shared" si="865"/>
        <v/>
      </c>
      <c r="AT584" s="63" t="e">
        <f>IF(ISNUMBER(INDEX(Данные!$I$1:$IX$303,Данные!$A246,AT$642)),INDEX(Данные!$I$1:$IX$303,Данные!$A246,AT$642)-Данные!$G246-AT$643+IF($F$4="Использовать поправку",BT584,0),#N/A)</f>
        <v>#N/A</v>
      </c>
      <c r="AU584" s="64" t="e">
        <f>IF(ISNUMBER(INDEX(Данные!$I$1:$IX$303,Данные!$A246,AU$642)),INDEX(Данные!$I$1:$IX$303,Данные!$A246,AU$642)-Данные!$H246-AU$643+IF($F$4="Использовать поправку",BU584,0),#N/A)</f>
        <v>#N/A</v>
      </c>
      <c r="AV584" s="62" t="str">
        <f t="shared" si="866"/>
        <v/>
      </c>
      <c r="AW584" s="63" t="e">
        <f>IF(ISNUMBER(INDEX(Данные!$I$1:$IX$303,Данные!$A246,AW$642)),INDEX(Данные!$I$1:$IX$303,Данные!$A246,AW$642)-Данные!$G246-AW$643+IF($F$5="Использовать поправку",BT584,0),#N/A)</f>
        <v>#N/A</v>
      </c>
      <c r="AX584" s="64" t="e">
        <f>IF(ISNUMBER(INDEX(Данные!$I$1:$IX$303,Данные!$A246,AX$642)),INDEX(Данные!$I$1:$IX$303,Данные!$A246,AX$642)-Данные!$H246-AX$643+IF($F$5="Использовать поправку",BU584,0),#N/A)</f>
        <v>#N/A</v>
      </c>
      <c r="AY584" s="62" t="str">
        <f t="shared" si="867"/>
        <v/>
      </c>
      <c r="AZ584" s="63" t="e">
        <f>IF(ISNUMBER(INDEX(Данные!$I$1:$IX$303,Данные!$A246,AZ$642)),INDEX(Данные!$I$1:$IX$303,Данные!$A246,AZ$642)-Данные!$G246-AZ$643+IF($F$6="Использовать поправку",BT584,0),#N/A)</f>
        <v>#N/A</v>
      </c>
      <c r="BA584" s="64" t="e">
        <f>IF(ISNUMBER(INDEX(Данные!$I$1:$IX$303,Данные!$A246,BA$642)),INDEX(Данные!$I$1:$IX$303,Данные!$A246,BA$642)-Данные!$H246-BA$643+IF($F$6="Использовать поправку",BU584,0),#N/A)</f>
        <v>#N/A</v>
      </c>
      <c r="BB584" s="62" t="str">
        <f t="shared" si="868"/>
        <v/>
      </c>
      <c r="BC584" s="63" t="e">
        <f>IF(ISNUMBER(INDEX(Данные!$I$1:$IX$303,Данные!$A246,BC$642)),INDEX(Данные!$I$1:$IX$303,Данные!$A246,BC$642)-Данные!$G246-BC$643+IF($F$7="Использовать поправку",BT584,0),#N/A)</f>
        <v>#N/A</v>
      </c>
      <c r="BD584" s="64" t="e">
        <f>IF(ISNUMBER(INDEX(Данные!$I$1:$IX$303,Данные!$A246,BD$642)),INDEX(Данные!$I$1:$IX$303,Данные!$A246,BD$642)-Данные!$H246-BD$643+IF($F$7="Использовать поправку",BU584,0),#N/A)</f>
        <v>#N/A</v>
      </c>
      <c r="BE584" s="62" t="str">
        <f t="shared" si="869"/>
        <v/>
      </c>
      <c r="BF584" s="63" t="e">
        <f>IF(ISNUMBER(INDEX(Данные!$I$1:$IX$303,Данные!$A246,BF$642)),INDEX(Данные!$I$1:$IX$303,Данные!$A246,BF$642)-Данные!$G246-BF$643+IF($F$8="Использовать поправку",BT584,0),#N/A)</f>
        <v>#N/A</v>
      </c>
      <c r="BG584" s="64" t="e">
        <f>IF(ISNUMBER(INDEX(Данные!$I$1:$IX$303,Данные!$A246,BG$642)),INDEX(Данные!$I$1:$IX$303,Данные!$A246,BG$642)-Данные!$H246-BG$643+IF($F$8="Использовать поправку",BU584,0),#N/A)</f>
        <v>#N/A</v>
      </c>
      <c r="BH584" s="62" t="str">
        <f t="shared" si="870"/>
        <v/>
      </c>
      <c r="BI584" s="63" t="e">
        <f>IF(ISNUMBER(INDEX(Данные!$I$1:$IX$303,Данные!$A246,BI$642)),INDEX(Данные!$I$1:$IX$303,Данные!$A246,BI$642)-Данные!$G246-BI$643+IF($F$9="Использовать поправку",BT584,0),#N/A)</f>
        <v>#N/A</v>
      </c>
      <c r="BJ584" s="64" t="e">
        <f>IF(ISNUMBER(INDEX(Данные!$I$1:$IX$303,Данные!$A246,BJ$642)),INDEX(Данные!$I$1:$IX$303,Данные!$A246,BJ$642)-Данные!$H246-BJ$643+IF($F$9="Использовать поправку",BU584,0),#N/A)</f>
        <v>#N/A</v>
      </c>
      <c r="BK584" s="62" t="str">
        <f t="shared" si="871"/>
        <v/>
      </c>
      <c r="BL584" s="63" t="e">
        <f>IF(ISNUMBER(INDEX(Данные!$I$1:$IX$303,Данные!$A246,BL$642)),INDEX(Данные!$I$1:$IX$303,Данные!$A246,BL$642)-Данные!$G246-BL$643+IF($F$10="Использовать поправку",BT584,0),#N/A)</f>
        <v>#N/A</v>
      </c>
      <c r="BM584" s="64" t="e">
        <f>IF(ISNUMBER(INDEX(Данные!$I$1:$IX$303,Данные!$A246,BM$642)),INDEX(Данные!$I$1:$IX$303,Данные!$A246,BM$642)-Данные!$H246-BM$643+IF($F$10="Использовать поправку",BU584,0),#N/A)</f>
        <v>#N/A</v>
      </c>
      <c r="BN584" s="62" t="str">
        <f t="shared" si="872"/>
        <v/>
      </c>
      <c r="BO584" s="63" t="e">
        <f>IF(ISNUMBER(INDEX(Данные!$I$1:$IX$303,Данные!$A246,BO$642)),INDEX(Данные!$I$1:$IX$303,Данные!$A246,BO$642)-Данные!$G246-BO$643+IF($F$11="Использовать поправку",BT584,0),#N/A)</f>
        <v>#N/A</v>
      </c>
      <c r="BP584" s="64" t="e">
        <f>IF(ISNUMBER(INDEX(Данные!$I$1:$IX$303,Данные!$A246,BP$642)),INDEX(Данные!$I$1:$IX$303,Данные!$A246,BP$642)-Данные!$H246-BP$643+IF($F$11="Использовать поправку",BU584,0),#N/A)</f>
        <v>#N/A</v>
      </c>
      <c r="BQ584" s="62" t="str">
        <f t="shared" si="873"/>
        <v/>
      </c>
      <c r="BR584" s="63" t="e">
        <f>IF(ISNUMBER(INDEX(Данные!$I$1:$IX$303,Данные!$A246,BR$642)),INDEX(Данные!$I$1:$IX$303,Данные!$A246,BR$642)-Данные!$G246-BR$643+IF($F$12="Использовать поправку",BT584,0),#N/A)</f>
        <v>#N/A</v>
      </c>
      <c r="BS584" s="64" t="e">
        <f>IF(ISNUMBER(INDEX(Данные!$I$1:$IX$303,Данные!$A246,BS$642)),INDEX(Данные!$I$1:$IX$303,Данные!$A246,BS$642)-Данные!$H246-BS$643+IF($F$12="Использовать поправку",BU584,0),#N/A)</f>
        <v>#N/A</v>
      </c>
      <c r="BT584" s="100" t="e">
        <f>INDEX(Данные!$I$1:$IX$303,Данные!$A246,BT$642+8)-INDEX(Данные!$I$1:$IX$303,Данные!$A246,BT$643+8)</f>
        <v>#VALUE!</v>
      </c>
      <c r="BU584" s="101" t="e">
        <f>INDEX(Данные!$I$1:$IX$303,Данные!$A246,BU$642+9)-INDEX(Данные!$I$1:$IX$303,Данные!$A246,BU$643+9)</f>
        <v>#VALUE!</v>
      </c>
    </row>
    <row r="585" spans="7:73" s="88" customFormat="1" x14ac:dyDescent="0.25">
      <c r="G585" s="61">
        <v>122</v>
      </c>
      <c r="H585" s="62" t="str">
        <f t="shared" si="874"/>
        <v/>
      </c>
      <c r="I585" s="63" t="e">
        <f>IF(ISNUMBER(INDEX(Данные!$I$1:$IX$303,Данные!$A247,I$642)),INDEX(Данные!$I$1:$IX$303,Данные!$A247,I$642)-Данные!$E247+IF($F$3="Использовать поправку",AL585,0),#N/A)</f>
        <v>#N/A</v>
      </c>
      <c r="J585" s="64" t="e">
        <f>IF(ISNUMBER(INDEX(Данные!$I$1:$IX$303,Данные!$A247,J$642)),INDEX(Данные!$I$1:$IX$303,Данные!$A247,J$642)-Данные!$F247+IF($F$3="Использовать поправку",AM585,0),#N/A)</f>
        <v>#N/A</v>
      </c>
      <c r="K585" s="62" t="str">
        <f t="shared" si="875"/>
        <v/>
      </c>
      <c r="L585" s="63" t="e">
        <f>IF(ISNUMBER(INDEX(Данные!$I$1:$IX$303,Данные!$A247,L$642)),INDEX(Данные!$I$1:$IX$303,Данные!$A247,L$642)-Данные!$E247+IF($F$4="Использовать поправку",AL585,0),#N/A)</f>
        <v>#N/A</v>
      </c>
      <c r="M585" s="64" t="e">
        <f>IF(ISNUMBER(INDEX(Данные!$I$1:$IX$303,Данные!$A247,M$642)),INDEX(Данные!$I$1:$IX$303,Данные!$A247,M$642)-Данные!$F247+IF($F$4="Использовать поправку",AM585,0),#N/A)</f>
        <v>#N/A</v>
      </c>
      <c r="N585" s="62" t="str">
        <f t="shared" si="876"/>
        <v/>
      </c>
      <c r="O585" s="63" t="e">
        <f>IF(ISNUMBER(INDEX(Данные!$I$1:$IX$303,Данные!$A247,O$642)),INDEX(Данные!$I$1:$IX$303,Данные!$A247,O$642)-Данные!$E247+IF($F$5="Использовать поправку",AL585,0),#N/A)</f>
        <v>#N/A</v>
      </c>
      <c r="P585" s="64" t="e">
        <f>IF(ISNUMBER(INDEX(Данные!$I$1:$IX$303,Данные!$A247,P$642)),INDEX(Данные!$I$1:$IX$303,Данные!$A247,P$642)-Данные!$F247+IF($F$5="Использовать поправку",AM585,0),#N/A)</f>
        <v>#N/A</v>
      </c>
      <c r="Q585" s="62" t="str">
        <f t="shared" si="877"/>
        <v/>
      </c>
      <c r="R585" s="63" t="e">
        <f>IF(ISNUMBER(INDEX(Данные!$I$1:$IX$303,Данные!$A247,R$642)),INDEX(Данные!$I$1:$IX$303,Данные!$A247,R$642)-Данные!$E247+IF($F$6="Использовать поправку",AL585,0),#N/A)</f>
        <v>#N/A</v>
      </c>
      <c r="S585" s="64" t="e">
        <f>IF(ISNUMBER(INDEX(Данные!$I$1:$IX$303,Данные!$A247,S$642)),INDEX(Данные!$I$1:$IX$303,Данные!$A247,S$642)-Данные!$F247+IF($F$6="Использовать поправку",AM585,0),#N/A)</f>
        <v>#N/A</v>
      </c>
      <c r="T585" s="62" t="str">
        <f t="shared" si="878"/>
        <v/>
      </c>
      <c r="U585" s="63" t="e">
        <f>IF(ISNUMBER(INDEX(Данные!$I$1:$IX$303,Данные!$A247,U$642)),INDEX(Данные!$I$1:$IX$303,Данные!$A247,U$642)-Данные!$E247+IF($F$7="Использовать поправку",AL585,0),#N/A)</f>
        <v>#N/A</v>
      </c>
      <c r="V585" s="64" t="e">
        <f>IF(ISNUMBER(INDEX(Данные!$I$1:$IX$303,Данные!$A247,V$642)),INDEX(Данные!$I$1:$IX$303,Данные!$A247,V$642)-Данные!$F247+IF($F$7="Использовать поправку",AM585,0),#N/A)</f>
        <v>#N/A</v>
      </c>
      <c r="W585" s="62" t="str">
        <f t="shared" si="879"/>
        <v/>
      </c>
      <c r="X585" s="63" t="e">
        <f>IF(ISNUMBER(INDEX(Данные!$I$1:$IX$303,Данные!$A247,X$642)),INDEX(Данные!$I$1:$IX$303,Данные!$A247,X$642)-Данные!$E247+IF($F$8="Использовать поправку",AL585,0),#N/A)</f>
        <v>#N/A</v>
      </c>
      <c r="Y585" s="64" t="e">
        <f>IF(ISNUMBER(INDEX(Данные!$I$1:$IX$303,Данные!$A247,Y$642)),INDEX(Данные!$I$1:$IX$303,Данные!$A247,Y$642)-Данные!$F247+IF($F$8="Использовать поправку",AM585,0),#N/A)</f>
        <v>#N/A</v>
      </c>
      <c r="Z585" s="62" t="str">
        <f t="shared" si="880"/>
        <v/>
      </c>
      <c r="AA585" s="63" t="e">
        <f>IF(ISNUMBER(INDEX(Данные!$I$1:$IX$303,Данные!$A247,AA$642)),INDEX(Данные!$I$1:$IX$303,Данные!$A247,AA$642)-Данные!$E247+IF($F$9="Использовать поправку",AL585,0),#N/A)</f>
        <v>#N/A</v>
      </c>
      <c r="AB585" s="64" t="e">
        <f>IF(ISNUMBER(INDEX(Данные!$I$1:$IX$303,Данные!$A247,AB$642)),INDEX(Данные!$I$1:$IX$303,Данные!$A247,AB$642)-Данные!$F247+IF($F$9="Использовать поправку",AM585,0),#N/A)</f>
        <v>#N/A</v>
      </c>
      <c r="AC585" s="62" t="str">
        <f t="shared" si="881"/>
        <v/>
      </c>
      <c r="AD585" s="63" t="e">
        <f>IF(ISNUMBER(INDEX(Данные!$I$1:$IX$303,Данные!$A247,AD$642)),INDEX(Данные!$I$1:$IX$303,Данные!$A247,AD$642)-Данные!$E247+IF($F$10="Использовать поправку",AL585,0),#N/A)</f>
        <v>#N/A</v>
      </c>
      <c r="AE585" s="64" t="e">
        <f>IF(ISNUMBER(INDEX(Данные!$I$1:$IX$303,Данные!$A247,AE$642)),INDEX(Данные!$I$1:$IX$303,Данные!$A247,AE$642)-Данные!$F247+IF($F$10="Использовать поправку",AM585,0),#N/A)</f>
        <v>#N/A</v>
      </c>
      <c r="AF585" s="62" t="str">
        <f t="shared" si="882"/>
        <v/>
      </c>
      <c r="AG585" s="63" t="e">
        <f>IF(ISNUMBER(INDEX(Данные!$I$1:$IX$303,Данные!$A247,AG$642)),INDEX(Данные!$I$1:$IX$303,Данные!$A247,AG$642)-Данные!$E247+IF($F$11="Использовать поправку",AL585,0),#N/A)</f>
        <v>#N/A</v>
      </c>
      <c r="AH585" s="64" t="e">
        <f>IF(ISNUMBER(INDEX(Данные!$I$1:$IX$303,Данные!$A247,AH$642)),INDEX(Данные!$I$1:$IX$303,Данные!$A247,AH$642)-Данные!$F247+IF($F$11="Использовать поправку",AM585,0),#N/A)</f>
        <v>#N/A</v>
      </c>
      <c r="AI585" s="62" t="str">
        <f t="shared" si="883"/>
        <v/>
      </c>
      <c r="AJ585" s="63" t="e">
        <f>IF(ISNUMBER(INDEX(Данные!$I$1:$IX$303,Данные!$A247,AJ$642)),INDEX(Данные!$I$1:$IX$303,Данные!$A247,AJ$642)-Данные!$E247+IF($F$12="Использовать поправку",AL585,0),#N/A)</f>
        <v>#N/A</v>
      </c>
      <c r="AK585" s="96" t="e">
        <f>IF(ISNUMBER(INDEX(Данные!$I$1:$IX$303,Данные!$A247,AK$642)),INDEX(Данные!$I$1:$IX$303,Данные!$A247,AK$642)-Данные!$F247+IF($F$12="Использовать поправку",AM585,0),#N/A)</f>
        <v>#N/A</v>
      </c>
      <c r="AL585" s="100" t="e">
        <f>INDEX(Данные!$I$1:$IX$303,Данные!$A247,AL$642+4)-INDEX(Данные!$I$1:$IX$303,Данные!$A247,AL$643+4)</f>
        <v>#VALUE!</v>
      </c>
      <c r="AM585" s="101" t="e">
        <f>INDEX(Данные!$I$1:$IX$303,Данные!$A247,AM$642+5)-INDEX(Данные!$I$1:$IX$303,Данные!$A247,AM$643+5)</f>
        <v>#VALUE!</v>
      </c>
      <c r="AO585" s="61">
        <v>122</v>
      </c>
      <c r="AP585" s="62" t="str">
        <f t="shared" si="864"/>
        <v/>
      </c>
      <c r="AQ585" s="63" t="e">
        <f>IF(ISNUMBER(INDEX(Данные!$I$1:$IX$303,Данные!$A247,AQ$642)),INDEX(Данные!$I$1:$IX$303,Данные!$A247,AQ$642)-Данные!$G247-AQ$643+IF($F$3="Использовать поправку",BT585,0),#N/A)</f>
        <v>#N/A</v>
      </c>
      <c r="AR585" s="64" t="e">
        <f>IF(ISNUMBER(INDEX(Данные!$I$1:$IX$303,Данные!$A247,AR$642)),INDEX(Данные!$I$1:$IX$303,Данные!$A247,AR$642)-Данные!$H247-AR$643+IF($F$3="Использовать поправку",BU585,0),#N/A)</f>
        <v>#N/A</v>
      </c>
      <c r="AS585" s="62" t="str">
        <f t="shared" si="865"/>
        <v/>
      </c>
      <c r="AT585" s="63" t="e">
        <f>IF(ISNUMBER(INDEX(Данные!$I$1:$IX$303,Данные!$A247,AT$642)),INDEX(Данные!$I$1:$IX$303,Данные!$A247,AT$642)-Данные!$G247-AT$643+IF($F$4="Использовать поправку",BT585,0),#N/A)</f>
        <v>#N/A</v>
      </c>
      <c r="AU585" s="64" t="e">
        <f>IF(ISNUMBER(INDEX(Данные!$I$1:$IX$303,Данные!$A247,AU$642)),INDEX(Данные!$I$1:$IX$303,Данные!$A247,AU$642)-Данные!$H247-AU$643+IF($F$4="Использовать поправку",BU585,0),#N/A)</f>
        <v>#N/A</v>
      </c>
      <c r="AV585" s="62" t="str">
        <f t="shared" si="866"/>
        <v/>
      </c>
      <c r="AW585" s="63" t="e">
        <f>IF(ISNUMBER(INDEX(Данные!$I$1:$IX$303,Данные!$A247,AW$642)),INDEX(Данные!$I$1:$IX$303,Данные!$A247,AW$642)-Данные!$G247-AW$643+IF($F$5="Использовать поправку",BT585,0),#N/A)</f>
        <v>#N/A</v>
      </c>
      <c r="AX585" s="64" t="e">
        <f>IF(ISNUMBER(INDEX(Данные!$I$1:$IX$303,Данные!$A247,AX$642)),INDEX(Данные!$I$1:$IX$303,Данные!$A247,AX$642)-Данные!$H247-AX$643+IF($F$5="Использовать поправку",BU585,0),#N/A)</f>
        <v>#N/A</v>
      </c>
      <c r="AY585" s="62" t="str">
        <f t="shared" si="867"/>
        <v/>
      </c>
      <c r="AZ585" s="63" t="e">
        <f>IF(ISNUMBER(INDEX(Данные!$I$1:$IX$303,Данные!$A247,AZ$642)),INDEX(Данные!$I$1:$IX$303,Данные!$A247,AZ$642)-Данные!$G247-AZ$643+IF($F$6="Использовать поправку",BT585,0),#N/A)</f>
        <v>#N/A</v>
      </c>
      <c r="BA585" s="64" t="e">
        <f>IF(ISNUMBER(INDEX(Данные!$I$1:$IX$303,Данные!$A247,BA$642)),INDEX(Данные!$I$1:$IX$303,Данные!$A247,BA$642)-Данные!$H247-BA$643+IF($F$6="Использовать поправку",BU585,0),#N/A)</f>
        <v>#N/A</v>
      </c>
      <c r="BB585" s="62" t="str">
        <f t="shared" si="868"/>
        <v/>
      </c>
      <c r="BC585" s="63" t="e">
        <f>IF(ISNUMBER(INDEX(Данные!$I$1:$IX$303,Данные!$A247,BC$642)),INDEX(Данные!$I$1:$IX$303,Данные!$A247,BC$642)-Данные!$G247-BC$643+IF($F$7="Использовать поправку",BT585,0),#N/A)</f>
        <v>#N/A</v>
      </c>
      <c r="BD585" s="64" t="e">
        <f>IF(ISNUMBER(INDEX(Данные!$I$1:$IX$303,Данные!$A247,BD$642)),INDEX(Данные!$I$1:$IX$303,Данные!$A247,BD$642)-Данные!$H247-BD$643+IF($F$7="Использовать поправку",BU585,0),#N/A)</f>
        <v>#N/A</v>
      </c>
      <c r="BE585" s="62" t="str">
        <f t="shared" si="869"/>
        <v/>
      </c>
      <c r="BF585" s="63" t="e">
        <f>IF(ISNUMBER(INDEX(Данные!$I$1:$IX$303,Данные!$A247,BF$642)),INDEX(Данные!$I$1:$IX$303,Данные!$A247,BF$642)-Данные!$G247-BF$643+IF($F$8="Использовать поправку",BT585,0),#N/A)</f>
        <v>#N/A</v>
      </c>
      <c r="BG585" s="64" t="e">
        <f>IF(ISNUMBER(INDEX(Данные!$I$1:$IX$303,Данные!$A247,BG$642)),INDEX(Данные!$I$1:$IX$303,Данные!$A247,BG$642)-Данные!$H247-BG$643+IF($F$8="Использовать поправку",BU585,0),#N/A)</f>
        <v>#N/A</v>
      </c>
      <c r="BH585" s="62" t="str">
        <f t="shared" si="870"/>
        <v/>
      </c>
      <c r="BI585" s="63" t="e">
        <f>IF(ISNUMBER(INDEX(Данные!$I$1:$IX$303,Данные!$A247,BI$642)),INDEX(Данные!$I$1:$IX$303,Данные!$A247,BI$642)-Данные!$G247-BI$643+IF($F$9="Использовать поправку",BT585,0),#N/A)</f>
        <v>#N/A</v>
      </c>
      <c r="BJ585" s="64" t="e">
        <f>IF(ISNUMBER(INDEX(Данные!$I$1:$IX$303,Данные!$A247,BJ$642)),INDEX(Данные!$I$1:$IX$303,Данные!$A247,BJ$642)-Данные!$H247-BJ$643+IF($F$9="Использовать поправку",BU585,0),#N/A)</f>
        <v>#N/A</v>
      </c>
      <c r="BK585" s="62" t="str">
        <f t="shared" si="871"/>
        <v/>
      </c>
      <c r="BL585" s="63" t="e">
        <f>IF(ISNUMBER(INDEX(Данные!$I$1:$IX$303,Данные!$A247,BL$642)),INDEX(Данные!$I$1:$IX$303,Данные!$A247,BL$642)-Данные!$G247-BL$643+IF($F$10="Использовать поправку",BT585,0),#N/A)</f>
        <v>#N/A</v>
      </c>
      <c r="BM585" s="64" t="e">
        <f>IF(ISNUMBER(INDEX(Данные!$I$1:$IX$303,Данные!$A247,BM$642)),INDEX(Данные!$I$1:$IX$303,Данные!$A247,BM$642)-Данные!$H247-BM$643+IF($F$10="Использовать поправку",BU585,0),#N/A)</f>
        <v>#N/A</v>
      </c>
      <c r="BN585" s="62" t="str">
        <f t="shared" si="872"/>
        <v/>
      </c>
      <c r="BO585" s="63" t="e">
        <f>IF(ISNUMBER(INDEX(Данные!$I$1:$IX$303,Данные!$A247,BO$642)),INDEX(Данные!$I$1:$IX$303,Данные!$A247,BO$642)-Данные!$G247-BO$643+IF($F$11="Использовать поправку",BT585,0),#N/A)</f>
        <v>#N/A</v>
      </c>
      <c r="BP585" s="64" t="e">
        <f>IF(ISNUMBER(INDEX(Данные!$I$1:$IX$303,Данные!$A247,BP$642)),INDEX(Данные!$I$1:$IX$303,Данные!$A247,BP$642)-Данные!$H247-BP$643+IF($F$11="Использовать поправку",BU585,0),#N/A)</f>
        <v>#N/A</v>
      </c>
      <c r="BQ585" s="62" t="str">
        <f t="shared" si="873"/>
        <v/>
      </c>
      <c r="BR585" s="63" t="e">
        <f>IF(ISNUMBER(INDEX(Данные!$I$1:$IX$303,Данные!$A247,BR$642)),INDEX(Данные!$I$1:$IX$303,Данные!$A247,BR$642)-Данные!$G247-BR$643+IF($F$12="Использовать поправку",BT585,0),#N/A)</f>
        <v>#N/A</v>
      </c>
      <c r="BS585" s="64" t="e">
        <f>IF(ISNUMBER(INDEX(Данные!$I$1:$IX$303,Данные!$A247,BS$642)),INDEX(Данные!$I$1:$IX$303,Данные!$A247,BS$642)-Данные!$H247-BS$643+IF($F$12="Использовать поправку",BU585,0),#N/A)</f>
        <v>#N/A</v>
      </c>
      <c r="BT585" s="100" t="e">
        <f>INDEX(Данные!$I$1:$IX$303,Данные!$A247,BT$642+8)-INDEX(Данные!$I$1:$IX$303,Данные!$A247,BT$643+8)</f>
        <v>#VALUE!</v>
      </c>
      <c r="BU585" s="101" t="e">
        <f>INDEX(Данные!$I$1:$IX$303,Данные!$A247,BU$642+9)-INDEX(Данные!$I$1:$IX$303,Данные!$A247,BU$643+9)</f>
        <v>#VALUE!</v>
      </c>
    </row>
    <row r="586" spans="7:73" s="88" customFormat="1" x14ac:dyDescent="0.25">
      <c r="G586" s="61">
        <v>122.5</v>
      </c>
      <c r="H586" s="62" t="str">
        <f t="shared" si="874"/>
        <v/>
      </c>
      <c r="I586" s="63" t="e">
        <f>IF(ISNUMBER(INDEX(Данные!$I$1:$IX$303,Данные!$A248,I$642)),INDEX(Данные!$I$1:$IX$303,Данные!$A248,I$642)-Данные!$E248+IF($F$3="Использовать поправку",AL586,0),#N/A)</f>
        <v>#N/A</v>
      </c>
      <c r="J586" s="64" t="e">
        <f>IF(ISNUMBER(INDEX(Данные!$I$1:$IX$303,Данные!$A248,J$642)),INDEX(Данные!$I$1:$IX$303,Данные!$A248,J$642)-Данные!$F248+IF($F$3="Использовать поправку",AM586,0),#N/A)</f>
        <v>#N/A</v>
      </c>
      <c r="K586" s="62" t="str">
        <f t="shared" si="875"/>
        <v/>
      </c>
      <c r="L586" s="63" t="e">
        <f>IF(ISNUMBER(INDEX(Данные!$I$1:$IX$303,Данные!$A248,L$642)),INDEX(Данные!$I$1:$IX$303,Данные!$A248,L$642)-Данные!$E248+IF($F$4="Использовать поправку",AL586,0),#N/A)</f>
        <v>#N/A</v>
      </c>
      <c r="M586" s="64" t="e">
        <f>IF(ISNUMBER(INDEX(Данные!$I$1:$IX$303,Данные!$A248,M$642)),INDEX(Данные!$I$1:$IX$303,Данные!$A248,M$642)-Данные!$F248+IF($F$4="Использовать поправку",AM586,0),#N/A)</f>
        <v>#N/A</v>
      </c>
      <c r="N586" s="62" t="str">
        <f t="shared" si="876"/>
        <v/>
      </c>
      <c r="O586" s="63" t="e">
        <f>IF(ISNUMBER(INDEX(Данные!$I$1:$IX$303,Данные!$A248,O$642)),INDEX(Данные!$I$1:$IX$303,Данные!$A248,O$642)-Данные!$E248+IF($F$5="Использовать поправку",AL586,0),#N/A)</f>
        <v>#N/A</v>
      </c>
      <c r="P586" s="64" t="e">
        <f>IF(ISNUMBER(INDEX(Данные!$I$1:$IX$303,Данные!$A248,P$642)),INDEX(Данные!$I$1:$IX$303,Данные!$A248,P$642)-Данные!$F248+IF($F$5="Использовать поправку",AM586,0),#N/A)</f>
        <v>#N/A</v>
      </c>
      <c r="Q586" s="62" t="str">
        <f t="shared" si="877"/>
        <v/>
      </c>
      <c r="R586" s="63" t="e">
        <f>IF(ISNUMBER(INDEX(Данные!$I$1:$IX$303,Данные!$A248,R$642)),INDEX(Данные!$I$1:$IX$303,Данные!$A248,R$642)-Данные!$E248+IF($F$6="Использовать поправку",AL586,0),#N/A)</f>
        <v>#N/A</v>
      </c>
      <c r="S586" s="64" t="e">
        <f>IF(ISNUMBER(INDEX(Данные!$I$1:$IX$303,Данные!$A248,S$642)),INDEX(Данные!$I$1:$IX$303,Данные!$A248,S$642)-Данные!$F248+IF($F$6="Использовать поправку",AM586,0),#N/A)</f>
        <v>#N/A</v>
      </c>
      <c r="T586" s="62" t="str">
        <f t="shared" si="878"/>
        <v/>
      </c>
      <c r="U586" s="63" t="e">
        <f>IF(ISNUMBER(INDEX(Данные!$I$1:$IX$303,Данные!$A248,U$642)),INDEX(Данные!$I$1:$IX$303,Данные!$A248,U$642)-Данные!$E248+IF($F$7="Использовать поправку",AL586,0),#N/A)</f>
        <v>#N/A</v>
      </c>
      <c r="V586" s="64" t="e">
        <f>IF(ISNUMBER(INDEX(Данные!$I$1:$IX$303,Данные!$A248,V$642)),INDEX(Данные!$I$1:$IX$303,Данные!$A248,V$642)-Данные!$F248+IF($F$7="Использовать поправку",AM586,0),#N/A)</f>
        <v>#N/A</v>
      </c>
      <c r="W586" s="62" t="str">
        <f t="shared" si="879"/>
        <v/>
      </c>
      <c r="X586" s="63" t="e">
        <f>IF(ISNUMBER(INDEX(Данные!$I$1:$IX$303,Данные!$A248,X$642)),INDEX(Данные!$I$1:$IX$303,Данные!$A248,X$642)-Данные!$E248+IF($F$8="Использовать поправку",AL586,0),#N/A)</f>
        <v>#N/A</v>
      </c>
      <c r="Y586" s="64" t="e">
        <f>IF(ISNUMBER(INDEX(Данные!$I$1:$IX$303,Данные!$A248,Y$642)),INDEX(Данные!$I$1:$IX$303,Данные!$A248,Y$642)-Данные!$F248+IF($F$8="Использовать поправку",AM586,0),#N/A)</f>
        <v>#N/A</v>
      </c>
      <c r="Z586" s="62" t="str">
        <f t="shared" si="880"/>
        <v/>
      </c>
      <c r="AA586" s="63" t="e">
        <f>IF(ISNUMBER(INDEX(Данные!$I$1:$IX$303,Данные!$A248,AA$642)),INDEX(Данные!$I$1:$IX$303,Данные!$A248,AA$642)-Данные!$E248+IF($F$9="Использовать поправку",AL586,0),#N/A)</f>
        <v>#N/A</v>
      </c>
      <c r="AB586" s="64" t="e">
        <f>IF(ISNUMBER(INDEX(Данные!$I$1:$IX$303,Данные!$A248,AB$642)),INDEX(Данные!$I$1:$IX$303,Данные!$A248,AB$642)-Данные!$F248+IF($F$9="Использовать поправку",AM586,0),#N/A)</f>
        <v>#N/A</v>
      </c>
      <c r="AC586" s="62" t="str">
        <f t="shared" si="881"/>
        <v/>
      </c>
      <c r="AD586" s="63" t="e">
        <f>IF(ISNUMBER(INDEX(Данные!$I$1:$IX$303,Данные!$A248,AD$642)),INDEX(Данные!$I$1:$IX$303,Данные!$A248,AD$642)-Данные!$E248+IF($F$10="Использовать поправку",AL586,0),#N/A)</f>
        <v>#N/A</v>
      </c>
      <c r="AE586" s="64" t="e">
        <f>IF(ISNUMBER(INDEX(Данные!$I$1:$IX$303,Данные!$A248,AE$642)),INDEX(Данные!$I$1:$IX$303,Данные!$A248,AE$642)-Данные!$F248+IF($F$10="Использовать поправку",AM586,0),#N/A)</f>
        <v>#N/A</v>
      </c>
      <c r="AF586" s="62" t="str">
        <f t="shared" si="882"/>
        <v/>
      </c>
      <c r="AG586" s="63" t="e">
        <f>IF(ISNUMBER(INDEX(Данные!$I$1:$IX$303,Данные!$A248,AG$642)),INDEX(Данные!$I$1:$IX$303,Данные!$A248,AG$642)-Данные!$E248+IF($F$11="Использовать поправку",AL586,0),#N/A)</f>
        <v>#N/A</v>
      </c>
      <c r="AH586" s="64" t="e">
        <f>IF(ISNUMBER(INDEX(Данные!$I$1:$IX$303,Данные!$A248,AH$642)),INDEX(Данные!$I$1:$IX$303,Данные!$A248,AH$642)-Данные!$F248+IF($F$11="Использовать поправку",AM586,0),#N/A)</f>
        <v>#N/A</v>
      </c>
      <c r="AI586" s="62" t="str">
        <f t="shared" si="883"/>
        <v/>
      </c>
      <c r="AJ586" s="63" t="e">
        <f>IF(ISNUMBER(INDEX(Данные!$I$1:$IX$303,Данные!$A248,AJ$642)),INDEX(Данные!$I$1:$IX$303,Данные!$A248,AJ$642)-Данные!$E248+IF($F$12="Использовать поправку",AL586,0),#N/A)</f>
        <v>#N/A</v>
      </c>
      <c r="AK586" s="96" t="e">
        <f>IF(ISNUMBER(INDEX(Данные!$I$1:$IX$303,Данные!$A248,AK$642)),INDEX(Данные!$I$1:$IX$303,Данные!$A248,AK$642)-Данные!$F248+IF($F$12="Использовать поправку",AM586,0),#N/A)</f>
        <v>#N/A</v>
      </c>
      <c r="AL586" s="100" t="e">
        <f>INDEX(Данные!$I$1:$IX$303,Данные!$A248,AL$642+4)-INDEX(Данные!$I$1:$IX$303,Данные!$A248,AL$643+4)</f>
        <v>#VALUE!</v>
      </c>
      <c r="AM586" s="101" t="e">
        <f>INDEX(Данные!$I$1:$IX$303,Данные!$A248,AM$642+5)-INDEX(Данные!$I$1:$IX$303,Данные!$A248,AM$643+5)</f>
        <v>#VALUE!</v>
      </c>
      <c r="AO586" s="61">
        <v>122.5</v>
      </c>
      <c r="AP586" s="62" t="str">
        <f t="shared" si="864"/>
        <v/>
      </c>
      <c r="AQ586" s="63" t="e">
        <f>IF(ISNUMBER(INDEX(Данные!$I$1:$IX$303,Данные!$A248,AQ$642)),INDEX(Данные!$I$1:$IX$303,Данные!$A248,AQ$642)-Данные!$G248-AQ$643+IF($F$3="Использовать поправку",BT586,0),#N/A)</f>
        <v>#N/A</v>
      </c>
      <c r="AR586" s="64" t="e">
        <f>IF(ISNUMBER(INDEX(Данные!$I$1:$IX$303,Данные!$A248,AR$642)),INDEX(Данные!$I$1:$IX$303,Данные!$A248,AR$642)-Данные!$H248-AR$643+IF($F$3="Использовать поправку",BU586,0),#N/A)</f>
        <v>#N/A</v>
      </c>
      <c r="AS586" s="62" t="str">
        <f t="shared" si="865"/>
        <v/>
      </c>
      <c r="AT586" s="63" t="e">
        <f>IF(ISNUMBER(INDEX(Данные!$I$1:$IX$303,Данные!$A248,AT$642)),INDEX(Данные!$I$1:$IX$303,Данные!$A248,AT$642)-Данные!$G248-AT$643+IF($F$4="Использовать поправку",BT586,0),#N/A)</f>
        <v>#N/A</v>
      </c>
      <c r="AU586" s="64" t="e">
        <f>IF(ISNUMBER(INDEX(Данные!$I$1:$IX$303,Данные!$A248,AU$642)),INDEX(Данные!$I$1:$IX$303,Данные!$A248,AU$642)-Данные!$H248-AU$643+IF($F$4="Использовать поправку",BU586,0),#N/A)</f>
        <v>#N/A</v>
      </c>
      <c r="AV586" s="62" t="str">
        <f t="shared" si="866"/>
        <v/>
      </c>
      <c r="AW586" s="63" t="e">
        <f>IF(ISNUMBER(INDEX(Данные!$I$1:$IX$303,Данные!$A248,AW$642)),INDEX(Данные!$I$1:$IX$303,Данные!$A248,AW$642)-Данные!$G248-AW$643+IF($F$5="Использовать поправку",BT586,0),#N/A)</f>
        <v>#N/A</v>
      </c>
      <c r="AX586" s="64" t="e">
        <f>IF(ISNUMBER(INDEX(Данные!$I$1:$IX$303,Данные!$A248,AX$642)),INDEX(Данные!$I$1:$IX$303,Данные!$A248,AX$642)-Данные!$H248-AX$643+IF($F$5="Использовать поправку",BU586,0),#N/A)</f>
        <v>#N/A</v>
      </c>
      <c r="AY586" s="62" t="str">
        <f t="shared" si="867"/>
        <v/>
      </c>
      <c r="AZ586" s="63" t="e">
        <f>IF(ISNUMBER(INDEX(Данные!$I$1:$IX$303,Данные!$A248,AZ$642)),INDEX(Данные!$I$1:$IX$303,Данные!$A248,AZ$642)-Данные!$G248-AZ$643+IF($F$6="Использовать поправку",BT586,0),#N/A)</f>
        <v>#N/A</v>
      </c>
      <c r="BA586" s="64" t="e">
        <f>IF(ISNUMBER(INDEX(Данные!$I$1:$IX$303,Данные!$A248,BA$642)),INDEX(Данные!$I$1:$IX$303,Данные!$A248,BA$642)-Данные!$H248-BA$643+IF($F$6="Использовать поправку",BU586,0),#N/A)</f>
        <v>#N/A</v>
      </c>
      <c r="BB586" s="62" t="str">
        <f t="shared" si="868"/>
        <v/>
      </c>
      <c r="BC586" s="63" t="e">
        <f>IF(ISNUMBER(INDEX(Данные!$I$1:$IX$303,Данные!$A248,BC$642)),INDEX(Данные!$I$1:$IX$303,Данные!$A248,BC$642)-Данные!$G248-BC$643+IF($F$7="Использовать поправку",BT586,0),#N/A)</f>
        <v>#N/A</v>
      </c>
      <c r="BD586" s="64" t="e">
        <f>IF(ISNUMBER(INDEX(Данные!$I$1:$IX$303,Данные!$A248,BD$642)),INDEX(Данные!$I$1:$IX$303,Данные!$A248,BD$642)-Данные!$H248-BD$643+IF($F$7="Использовать поправку",BU586,0),#N/A)</f>
        <v>#N/A</v>
      </c>
      <c r="BE586" s="62" t="str">
        <f t="shared" si="869"/>
        <v/>
      </c>
      <c r="BF586" s="63" t="e">
        <f>IF(ISNUMBER(INDEX(Данные!$I$1:$IX$303,Данные!$A248,BF$642)),INDEX(Данные!$I$1:$IX$303,Данные!$A248,BF$642)-Данные!$G248-BF$643+IF($F$8="Использовать поправку",BT586,0),#N/A)</f>
        <v>#N/A</v>
      </c>
      <c r="BG586" s="64" t="e">
        <f>IF(ISNUMBER(INDEX(Данные!$I$1:$IX$303,Данные!$A248,BG$642)),INDEX(Данные!$I$1:$IX$303,Данные!$A248,BG$642)-Данные!$H248-BG$643+IF($F$8="Использовать поправку",BU586,0),#N/A)</f>
        <v>#N/A</v>
      </c>
      <c r="BH586" s="62" t="str">
        <f t="shared" si="870"/>
        <v/>
      </c>
      <c r="BI586" s="63" t="e">
        <f>IF(ISNUMBER(INDEX(Данные!$I$1:$IX$303,Данные!$A248,BI$642)),INDEX(Данные!$I$1:$IX$303,Данные!$A248,BI$642)-Данные!$G248-BI$643+IF($F$9="Использовать поправку",BT586,0),#N/A)</f>
        <v>#N/A</v>
      </c>
      <c r="BJ586" s="64" t="e">
        <f>IF(ISNUMBER(INDEX(Данные!$I$1:$IX$303,Данные!$A248,BJ$642)),INDEX(Данные!$I$1:$IX$303,Данные!$A248,BJ$642)-Данные!$H248-BJ$643+IF($F$9="Использовать поправку",BU586,0),#N/A)</f>
        <v>#N/A</v>
      </c>
      <c r="BK586" s="62" t="str">
        <f t="shared" si="871"/>
        <v/>
      </c>
      <c r="BL586" s="63" t="e">
        <f>IF(ISNUMBER(INDEX(Данные!$I$1:$IX$303,Данные!$A248,BL$642)),INDEX(Данные!$I$1:$IX$303,Данные!$A248,BL$642)-Данные!$G248-BL$643+IF($F$10="Использовать поправку",BT586,0),#N/A)</f>
        <v>#N/A</v>
      </c>
      <c r="BM586" s="64" t="e">
        <f>IF(ISNUMBER(INDEX(Данные!$I$1:$IX$303,Данные!$A248,BM$642)),INDEX(Данные!$I$1:$IX$303,Данные!$A248,BM$642)-Данные!$H248-BM$643+IF($F$10="Использовать поправку",BU586,0),#N/A)</f>
        <v>#N/A</v>
      </c>
      <c r="BN586" s="62" t="str">
        <f t="shared" si="872"/>
        <v/>
      </c>
      <c r="BO586" s="63" t="e">
        <f>IF(ISNUMBER(INDEX(Данные!$I$1:$IX$303,Данные!$A248,BO$642)),INDEX(Данные!$I$1:$IX$303,Данные!$A248,BO$642)-Данные!$G248-BO$643+IF($F$11="Использовать поправку",BT586,0),#N/A)</f>
        <v>#N/A</v>
      </c>
      <c r="BP586" s="64" t="e">
        <f>IF(ISNUMBER(INDEX(Данные!$I$1:$IX$303,Данные!$A248,BP$642)),INDEX(Данные!$I$1:$IX$303,Данные!$A248,BP$642)-Данные!$H248-BP$643+IF($F$11="Использовать поправку",BU586,0),#N/A)</f>
        <v>#N/A</v>
      </c>
      <c r="BQ586" s="62" t="str">
        <f t="shared" si="873"/>
        <v/>
      </c>
      <c r="BR586" s="63" t="e">
        <f>IF(ISNUMBER(INDEX(Данные!$I$1:$IX$303,Данные!$A248,BR$642)),INDEX(Данные!$I$1:$IX$303,Данные!$A248,BR$642)-Данные!$G248-BR$643+IF($F$12="Использовать поправку",BT586,0),#N/A)</f>
        <v>#N/A</v>
      </c>
      <c r="BS586" s="64" t="e">
        <f>IF(ISNUMBER(INDEX(Данные!$I$1:$IX$303,Данные!$A248,BS$642)),INDEX(Данные!$I$1:$IX$303,Данные!$A248,BS$642)-Данные!$H248-BS$643+IF($F$12="Использовать поправку",BU586,0),#N/A)</f>
        <v>#N/A</v>
      </c>
      <c r="BT586" s="100" t="e">
        <f>INDEX(Данные!$I$1:$IX$303,Данные!$A248,BT$642+8)-INDEX(Данные!$I$1:$IX$303,Данные!$A248,BT$643+8)</f>
        <v>#VALUE!</v>
      </c>
      <c r="BU586" s="101" t="e">
        <f>INDEX(Данные!$I$1:$IX$303,Данные!$A248,BU$642+9)-INDEX(Данные!$I$1:$IX$303,Данные!$A248,BU$643+9)</f>
        <v>#VALUE!</v>
      </c>
    </row>
    <row r="587" spans="7:73" s="88" customFormat="1" x14ac:dyDescent="0.25">
      <c r="G587" s="61">
        <v>123</v>
      </c>
      <c r="H587" s="62" t="str">
        <f t="shared" si="874"/>
        <v/>
      </c>
      <c r="I587" s="63" t="e">
        <f>IF(ISNUMBER(INDEX(Данные!$I$1:$IX$303,Данные!$A249,I$642)),INDEX(Данные!$I$1:$IX$303,Данные!$A249,I$642)-Данные!$E249+IF($F$3="Использовать поправку",AL587,0),#N/A)</f>
        <v>#N/A</v>
      </c>
      <c r="J587" s="64" t="e">
        <f>IF(ISNUMBER(INDEX(Данные!$I$1:$IX$303,Данные!$A249,J$642)),INDEX(Данные!$I$1:$IX$303,Данные!$A249,J$642)-Данные!$F249+IF($F$3="Использовать поправку",AM587,0),#N/A)</f>
        <v>#N/A</v>
      </c>
      <c r="K587" s="62" t="str">
        <f t="shared" si="875"/>
        <v/>
      </c>
      <c r="L587" s="63" t="e">
        <f>IF(ISNUMBER(INDEX(Данные!$I$1:$IX$303,Данные!$A249,L$642)),INDEX(Данные!$I$1:$IX$303,Данные!$A249,L$642)-Данные!$E249+IF($F$4="Использовать поправку",AL587,0),#N/A)</f>
        <v>#N/A</v>
      </c>
      <c r="M587" s="64" t="e">
        <f>IF(ISNUMBER(INDEX(Данные!$I$1:$IX$303,Данные!$A249,M$642)),INDEX(Данные!$I$1:$IX$303,Данные!$A249,M$642)-Данные!$F249+IF($F$4="Использовать поправку",AM587,0),#N/A)</f>
        <v>#N/A</v>
      </c>
      <c r="N587" s="62" t="str">
        <f t="shared" si="876"/>
        <v/>
      </c>
      <c r="O587" s="63" t="e">
        <f>IF(ISNUMBER(INDEX(Данные!$I$1:$IX$303,Данные!$A249,O$642)),INDEX(Данные!$I$1:$IX$303,Данные!$A249,O$642)-Данные!$E249+IF($F$5="Использовать поправку",AL587,0),#N/A)</f>
        <v>#N/A</v>
      </c>
      <c r="P587" s="64" t="e">
        <f>IF(ISNUMBER(INDEX(Данные!$I$1:$IX$303,Данные!$A249,P$642)),INDEX(Данные!$I$1:$IX$303,Данные!$A249,P$642)-Данные!$F249+IF($F$5="Использовать поправку",AM587,0),#N/A)</f>
        <v>#N/A</v>
      </c>
      <c r="Q587" s="62" t="str">
        <f t="shared" si="877"/>
        <v/>
      </c>
      <c r="R587" s="63" t="e">
        <f>IF(ISNUMBER(INDEX(Данные!$I$1:$IX$303,Данные!$A249,R$642)),INDEX(Данные!$I$1:$IX$303,Данные!$A249,R$642)-Данные!$E249+IF($F$6="Использовать поправку",AL587,0),#N/A)</f>
        <v>#N/A</v>
      </c>
      <c r="S587" s="64" t="e">
        <f>IF(ISNUMBER(INDEX(Данные!$I$1:$IX$303,Данные!$A249,S$642)),INDEX(Данные!$I$1:$IX$303,Данные!$A249,S$642)-Данные!$F249+IF($F$6="Использовать поправку",AM587,0),#N/A)</f>
        <v>#N/A</v>
      </c>
      <c r="T587" s="62" t="str">
        <f t="shared" si="878"/>
        <v/>
      </c>
      <c r="U587" s="63" t="e">
        <f>IF(ISNUMBER(INDEX(Данные!$I$1:$IX$303,Данные!$A249,U$642)),INDEX(Данные!$I$1:$IX$303,Данные!$A249,U$642)-Данные!$E249+IF($F$7="Использовать поправку",AL587,0),#N/A)</f>
        <v>#N/A</v>
      </c>
      <c r="V587" s="64" t="e">
        <f>IF(ISNUMBER(INDEX(Данные!$I$1:$IX$303,Данные!$A249,V$642)),INDEX(Данные!$I$1:$IX$303,Данные!$A249,V$642)-Данные!$F249+IF($F$7="Использовать поправку",AM587,0),#N/A)</f>
        <v>#N/A</v>
      </c>
      <c r="W587" s="62" t="str">
        <f t="shared" si="879"/>
        <v/>
      </c>
      <c r="X587" s="63" t="e">
        <f>IF(ISNUMBER(INDEX(Данные!$I$1:$IX$303,Данные!$A249,X$642)),INDEX(Данные!$I$1:$IX$303,Данные!$A249,X$642)-Данные!$E249+IF($F$8="Использовать поправку",AL587,0),#N/A)</f>
        <v>#N/A</v>
      </c>
      <c r="Y587" s="64" t="e">
        <f>IF(ISNUMBER(INDEX(Данные!$I$1:$IX$303,Данные!$A249,Y$642)),INDEX(Данные!$I$1:$IX$303,Данные!$A249,Y$642)-Данные!$F249+IF($F$8="Использовать поправку",AM587,0),#N/A)</f>
        <v>#N/A</v>
      </c>
      <c r="Z587" s="62" t="str">
        <f t="shared" si="880"/>
        <v/>
      </c>
      <c r="AA587" s="63" t="e">
        <f>IF(ISNUMBER(INDEX(Данные!$I$1:$IX$303,Данные!$A249,AA$642)),INDEX(Данные!$I$1:$IX$303,Данные!$A249,AA$642)-Данные!$E249+IF($F$9="Использовать поправку",AL587,0),#N/A)</f>
        <v>#N/A</v>
      </c>
      <c r="AB587" s="64" t="e">
        <f>IF(ISNUMBER(INDEX(Данные!$I$1:$IX$303,Данные!$A249,AB$642)),INDEX(Данные!$I$1:$IX$303,Данные!$A249,AB$642)-Данные!$F249+IF($F$9="Использовать поправку",AM587,0),#N/A)</f>
        <v>#N/A</v>
      </c>
      <c r="AC587" s="62" t="str">
        <f t="shared" si="881"/>
        <v/>
      </c>
      <c r="AD587" s="63" t="e">
        <f>IF(ISNUMBER(INDEX(Данные!$I$1:$IX$303,Данные!$A249,AD$642)),INDEX(Данные!$I$1:$IX$303,Данные!$A249,AD$642)-Данные!$E249+IF($F$10="Использовать поправку",AL587,0),#N/A)</f>
        <v>#N/A</v>
      </c>
      <c r="AE587" s="64" t="e">
        <f>IF(ISNUMBER(INDEX(Данные!$I$1:$IX$303,Данные!$A249,AE$642)),INDEX(Данные!$I$1:$IX$303,Данные!$A249,AE$642)-Данные!$F249+IF($F$10="Использовать поправку",AM587,0),#N/A)</f>
        <v>#N/A</v>
      </c>
      <c r="AF587" s="62" t="str">
        <f t="shared" si="882"/>
        <v/>
      </c>
      <c r="AG587" s="63" t="e">
        <f>IF(ISNUMBER(INDEX(Данные!$I$1:$IX$303,Данные!$A249,AG$642)),INDEX(Данные!$I$1:$IX$303,Данные!$A249,AG$642)-Данные!$E249+IF($F$11="Использовать поправку",AL587,0),#N/A)</f>
        <v>#N/A</v>
      </c>
      <c r="AH587" s="64" t="e">
        <f>IF(ISNUMBER(INDEX(Данные!$I$1:$IX$303,Данные!$A249,AH$642)),INDEX(Данные!$I$1:$IX$303,Данные!$A249,AH$642)-Данные!$F249+IF($F$11="Использовать поправку",AM587,0),#N/A)</f>
        <v>#N/A</v>
      </c>
      <c r="AI587" s="62" t="str">
        <f t="shared" si="883"/>
        <v/>
      </c>
      <c r="AJ587" s="63" t="e">
        <f>IF(ISNUMBER(INDEX(Данные!$I$1:$IX$303,Данные!$A249,AJ$642)),INDEX(Данные!$I$1:$IX$303,Данные!$A249,AJ$642)-Данные!$E249+IF($F$12="Использовать поправку",AL587,0),#N/A)</f>
        <v>#N/A</v>
      </c>
      <c r="AK587" s="96" t="e">
        <f>IF(ISNUMBER(INDEX(Данные!$I$1:$IX$303,Данные!$A249,AK$642)),INDEX(Данные!$I$1:$IX$303,Данные!$A249,AK$642)-Данные!$F249+IF($F$12="Использовать поправку",AM587,0),#N/A)</f>
        <v>#N/A</v>
      </c>
      <c r="AL587" s="100" t="e">
        <f>INDEX(Данные!$I$1:$IX$303,Данные!$A249,AL$642+4)-INDEX(Данные!$I$1:$IX$303,Данные!$A249,AL$643+4)</f>
        <v>#VALUE!</v>
      </c>
      <c r="AM587" s="101" t="e">
        <f>INDEX(Данные!$I$1:$IX$303,Данные!$A249,AM$642+5)-INDEX(Данные!$I$1:$IX$303,Данные!$A249,AM$643+5)</f>
        <v>#VALUE!</v>
      </c>
      <c r="AO587" s="61">
        <v>123</v>
      </c>
      <c r="AP587" s="62" t="str">
        <f t="shared" si="864"/>
        <v/>
      </c>
      <c r="AQ587" s="63" t="e">
        <f>IF(ISNUMBER(INDEX(Данные!$I$1:$IX$303,Данные!$A249,AQ$642)),INDEX(Данные!$I$1:$IX$303,Данные!$A249,AQ$642)-Данные!$G249-AQ$643+IF($F$3="Использовать поправку",BT587,0),#N/A)</f>
        <v>#N/A</v>
      </c>
      <c r="AR587" s="64" t="e">
        <f>IF(ISNUMBER(INDEX(Данные!$I$1:$IX$303,Данные!$A249,AR$642)),INDEX(Данные!$I$1:$IX$303,Данные!$A249,AR$642)-Данные!$H249-AR$643+IF($F$3="Использовать поправку",BU587,0),#N/A)</f>
        <v>#N/A</v>
      </c>
      <c r="AS587" s="62" t="str">
        <f t="shared" si="865"/>
        <v/>
      </c>
      <c r="AT587" s="63" t="e">
        <f>IF(ISNUMBER(INDEX(Данные!$I$1:$IX$303,Данные!$A249,AT$642)),INDEX(Данные!$I$1:$IX$303,Данные!$A249,AT$642)-Данные!$G249-AT$643+IF($F$4="Использовать поправку",BT587,0),#N/A)</f>
        <v>#N/A</v>
      </c>
      <c r="AU587" s="64" t="e">
        <f>IF(ISNUMBER(INDEX(Данные!$I$1:$IX$303,Данные!$A249,AU$642)),INDEX(Данные!$I$1:$IX$303,Данные!$A249,AU$642)-Данные!$H249-AU$643+IF($F$4="Использовать поправку",BU587,0),#N/A)</f>
        <v>#N/A</v>
      </c>
      <c r="AV587" s="62" t="str">
        <f t="shared" si="866"/>
        <v/>
      </c>
      <c r="AW587" s="63" t="e">
        <f>IF(ISNUMBER(INDEX(Данные!$I$1:$IX$303,Данные!$A249,AW$642)),INDEX(Данные!$I$1:$IX$303,Данные!$A249,AW$642)-Данные!$G249-AW$643+IF($F$5="Использовать поправку",BT587,0),#N/A)</f>
        <v>#N/A</v>
      </c>
      <c r="AX587" s="64" t="e">
        <f>IF(ISNUMBER(INDEX(Данные!$I$1:$IX$303,Данные!$A249,AX$642)),INDEX(Данные!$I$1:$IX$303,Данные!$A249,AX$642)-Данные!$H249-AX$643+IF($F$5="Использовать поправку",BU587,0),#N/A)</f>
        <v>#N/A</v>
      </c>
      <c r="AY587" s="62" t="str">
        <f t="shared" si="867"/>
        <v/>
      </c>
      <c r="AZ587" s="63" t="e">
        <f>IF(ISNUMBER(INDEX(Данные!$I$1:$IX$303,Данные!$A249,AZ$642)),INDEX(Данные!$I$1:$IX$303,Данные!$A249,AZ$642)-Данные!$G249-AZ$643+IF($F$6="Использовать поправку",BT587,0),#N/A)</f>
        <v>#N/A</v>
      </c>
      <c r="BA587" s="64" t="e">
        <f>IF(ISNUMBER(INDEX(Данные!$I$1:$IX$303,Данные!$A249,BA$642)),INDEX(Данные!$I$1:$IX$303,Данные!$A249,BA$642)-Данные!$H249-BA$643+IF($F$6="Использовать поправку",BU587,0),#N/A)</f>
        <v>#N/A</v>
      </c>
      <c r="BB587" s="62" t="str">
        <f t="shared" si="868"/>
        <v/>
      </c>
      <c r="BC587" s="63" t="e">
        <f>IF(ISNUMBER(INDEX(Данные!$I$1:$IX$303,Данные!$A249,BC$642)),INDEX(Данные!$I$1:$IX$303,Данные!$A249,BC$642)-Данные!$G249-BC$643+IF($F$7="Использовать поправку",BT587,0),#N/A)</f>
        <v>#N/A</v>
      </c>
      <c r="BD587" s="64" t="e">
        <f>IF(ISNUMBER(INDEX(Данные!$I$1:$IX$303,Данные!$A249,BD$642)),INDEX(Данные!$I$1:$IX$303,Данные!$A249,BD$642)-Данные!$H249-BD$643+IF($F$7="Использовать поправку",BU587,0),#N/A)</f>
        <v>#N/A</v>
      </c>
      <c r="BE587" s="62" t="str">
        <f t="shared" si="869"/>
        <v/>
      </c>
      <c r="BF587" s="63" t="e">
        <f>IF(ISNUMBER(INDEX(Данные!$I$1:$IX$303,Данные!$A249,BF$642)),INDEX(Данные!$I$1:$IX$303,Данные!$A249,BF$642)-Данные!$G249-BF$643+IF($F$8="Использовать поправку",BT587,0),#N/A)</f>
        <v>#N/A</v>
      </c>
      <c r="BG587" s="64" t="e">
        <f>IF(ISNUMBER(INDEX(Данные!$I$1:$IX$303,Данные!$A249,BG$642)),INDEX(Данные!$I$1:$IX$303,Данные!$A249,BG$642)-Данные!$H249-BG$643+IF($F$8="Использовать поправку",BU587,0),#N/A)</f>
        <v>#N/A</v>
      </c>
      <c r="BH587" s="62" t="str">
        <f t="shared" si="870"/>
        <v/>
      </c>
      <c r="BI587" s="63" t="e">
        <f>IF(ISNUMBER(INDEX(Данные!$I$1:$IX$303,Данные!$A249,BI$642)),INDEX(Данные!$I$1:$IX$303,Данные!$A249,BI$642)-Данные!$G249-BI$643+IF($F$9="Использовать поправку",BT587,0),#N/A)</f>
        <v>#N/A</v>
      </c>
      <c r="BJ587" s="64" t="e">
        <f>IF(ISNUMBER(INDEX(Данные!$I$1:$IX$303,Данные!$A249,BJ$642)),INDEX(Данные!$I$1:$IX$303,Данные!$A249,BJ$642)-Данные!$H249-BJ$643+IF($F$9="Использовать поправку",BU587,0),#N/A)</f>
        <v>#N/A</v>
      </c>
      <c r="BK587" s="62" t="str">
        <f t="shared" si="871"/>
        <v/>
      </c>
      <c r="BL587" s="63" t="e">
        <f>IF(ISNUMBER(INDEX(Данные!$I$1:$IX$303,Данные!$A249,BL$642)),INDEX(Данные!$I$1:$IX$303,Данные!$A249,BL$642)-Данные!$G249-BL$643+IF($F$10="Использовать поправку",BT587,0),#N/A)</f>
        <v>#N/A</v>
      </c>
      <c r="BM587" s="64" t="e">
        <f>IF(ISNUMBER(INDEX(Данные!$I$1:$IX$303,Данные!$A249,BM$642)),INDEX(Данные!$I$1:$IX$303,Данные!$A249,BM$642)-Данные!$H249-BM$643+IF($F$10="Использовать поправку",BU587,0),#N/A)</f>
        <v>#N/A</v>
      </c>
      <c r="BN587" s="62" t="str">
        <f t="shared" si="872"/>
        <v/>
      </c>
      <c r="BO587" s="63" t="e">
        <f>IF(ISNUMBER(INDEX(Данные!$I$1:$IX$303,Данные!$A249,BO$642)),INDEX(Данные!$I$1:$IX$303,Данные!$A249,BO$642)-Данные!$G249-BO$643+IF($F$11="Использовать поправку",BT587,0),#N/A)</f>
        <v>#N/A</v>
      </c>
      <c r="BP587" s="64" t="e">
        <f>IF(ISNUMBER(INDEX(Данные!$I$1:$IX$303,Данные!$A249,BP$642)),INDEX(Данные!$I$1:$IX$303,Данные!$A249,BP$642)-Данные!$H249-BP$643+IF($F$11="Использовать поправку",BU587,0),#N/A)</f>
        <v>#N/A</v>
      </c>
      <c r="BQ587" s="62" t="str">
        <f t="shared" si="873"/>
        <v/>
      </c>
      <c r="BR587" s="63" t="e">
        <f>IF(ISNUMBER(INDEX(Данные!$I$1:$IX$303,Данные!$A249,BR$642)),INDEX(Данные!$I$1:$IX$303,Данные!$A249,BR$642)-Данные!$G249-BR$643+IF($F$12="Использовать поправку",BT587,0),#N/A)</f>
        <v>#N/A</v>
      </c>
      <c r="BS587" s="64" t="e">
        <f>IF(ISNUMBER(INDEX(Данные!$I$1:$IX$303,Данные!$A249,BS$642)),INDEX(Данные!$I$1:$IX$303,Данные!$A249,BS$642)-Данные!$H249-BS$643+IF($F$12="Использовать поправку",BU587,0),#N/A)</f>
        <v>#N/A</v>
      </c>
      <c r="BT587" s="100" t="e">
        <f>INDEX(Данные!$I$1:$IX$303,Данные!$A249,BT$642+8)-INDEX(Данные!$I$1:$IX$303,Данные!$A249,BT$643+8)</f>
        <v>#VALUE!</v>
      </c>
      <c r="BU587" s="101" t="e">
        <f>INDEX(Данные!$I$1:$IX$303,Данные!$A249,BU$642+9)-INDEX(Данные!$I$1:$IX$303,Данные!$A249,BU$643+9)</f>
        <v>#VALUE!</v>
      </c>
    </row>
    <row r="588" spans="7:73" s="88" customFormat="1" x14ac:dyDescent="0.25">
      <c r="G588" s="61">
        <v>123.5</v>
      </c>
      <c r="H588" s="62" t="str">
        <f t="shared" si="874"/>
        <v/>
      </c>
      <c r="I588" s="63" t="e">
        <f>IF(ISNUMBER(INDEX(Данные!$I$1:$IX$303,Данные!$A250,I$642)),INDEX(Данные!$I$1:$IX$303,Данные!$A250,I$642)-Данные!$E250+IF($F$3="Использовать поправку",AL588,0),#N/A)</f>
        <v>#N/A</v>
      </c>
      <c r="J588" s="64" t="e">
        <f>IF(ISNUMBER(INDEX(Данные!$I$1:$IX$303,Данные!$A250,J$642)),INDEX(Данные!$I$1:$IX$303,Данные!$A250,J$642)-Данные!$F250+IF($F$3="Использовать поправку",AM588,0),#N/A)</f>
        <v>#N/A</v>
      </c>
      <c r="K588" s="62" t="str">
        <f t="shared" si="875"/>
        <v/>
      </c>
      <c r="L588" s="63" t="e">
        <f>IF(ISNUMBER(INDEX(Данные!$I$1:$IX$303,Данные!$A250,L$642)),INDEX(Данные!$I$1:$IX$303,Данные!$A250,L$642)-Данные!$E250+IF($F$4="Использовать поправку",AL588,0),#N/A)</f>
        <v>#N/A</v>
      </c>
      <c r="M588" s="64" t="e">
        <f>IF(ISNUMBER(INDEX(Данные!$I$1:$IX$303,Данные!$A250,M$642)),INDEX(Данные!$I$1:$IX$303,Данные!$A250,M$642)-Данные!$F250+IF($F$4="Использовать поправку",AM588,0),#N/A)</f>
        <v>#N/A</v>
      </c>
      <c r="N588" s="62" t="str">
        <f t="shared" si="876"/>
        <v/>
      </c>
      <c r="O588" s="63" t="e">
        <f>IF(ISNUMBER(INDEX(Данные!$I$1:$IX$303,Данные!$A250,O$642)),INDEX(Данные!$I$1:$IX$303,Данные!$A250,O$642)-Данные!$E250+IF($F$5="Использовать поправку",AL588,0),#N/A)</f>
        <v>#N/A</v>
      </c>
      <c r="P588" s="64" t="e">
        <f>IF(ISNUMBER(INDEX(Данные!$I$1:$IX$303,Данные!$A250,P$642)),INDEX(Данные!$I$1:$IX$303,Данные!$A250,P$642)-Данные!$F250+IF($F$5="Использовать поправку",AM588,0),#N/A)</f>
        <v>#N/A</v>
      </c>
      <c r="Q588" s="62" t="str">
        <f t="shared" si="877"/>
        <v/>
      </c>
      <c r="R588" s="63" t="e">
        <f>IF(ISNUMBER(INDEX(Данные!$I$1:$IX$303,Данные!$A250,R$642)),INDEX(Данные!$I$1:$IX$303,Данные!$A250,R$642)-Данные!$E250+IF($F$6="Использовать поправку",AL588,0),#N/A)</f>
        <v>#N/A</v>
      </c>
      <c r="S588" s="64" t="e">
        <f>IF(ISNUMBER(INDEX(Данные!$I$1:$IX$303,Данные!$A250,S$642)),INDEX(Данные!$I$1:$IX$303,Данные!$A250,S$642)-Данные!$F250+IF($F$6="Использовать поправку",AM588,0),#N/A)</f>
        <v>#N/A</v>
      </c>
      <c r="T588" s="62" t="str">
        <f t="shared" si="878"/>
        <v/>
      </c>
      <c r="U588" s="63" t="e">
        <f>IF(ISNUMBER(INDEX(Данные!$I$1:$IX$303,Данные!$A250,U$642)),INDEX(Данные!$I$1:$IX$303,Данные!$A250,U$642)-Данные!$E250+IF($F$7="Использовать поправку",AL588,0),#N/A)</f>
        <v>#N/A</v>
      </c>
      <c r="V588" s="64" t="e">
        <f>IF(ISNUMBER(INDEX(Данные!$I$1:$IX$303,Данные!$A250,V$642)),INDEX(Данные!$I$1:$IX$303,Данные!$A250,V$642)-Данные!$F250+IF($F$7="Использовать поправку",AM588,0),#N/A)</f>
        <v>#N/A</v>
      </c>
      <c r="W588" s="62" t="str">
        <f t="shared" si="879"/>
        <v/>
      </c>
      <c r="X588" s="63" t="e">
        <f>IF(ISNUMBER(INDEX(Данные!$I$1:$IX$303,Данные!$A250,X$642)),INDEX(Данные!$I$1:$IX$303,Данные!$A250,X$642)-Данные!$E250+IF($F$8="Использовать поправку",AL588,0),#N/A)</f>
        <v>#N/A</v>
      </c>
      <c r="Y588" s="64" t="e">
        <f>IF(ISNUMBER(INDEX(Данные!$I$1:$IX$303,Данные!$A250,Y$642)),INDEX(Данные!$I$1:$IX$303,Данные!$A250,Y$642)-Данные!$F250+IF($F$8="Использовать поправку",AM588,0),#N/A)</f>
        <v>#N/A</v>
      </c>
      <c r="Z588" s="62" t="str">
        <f t="shared" si="880"/>
        <v/>
      </c>
      <c r="AA588" s="63" t="e">
        <f>IF(ISNUMBER(INDEX(Данные!$I$1:$IX$303,Данные!$A250,AA$642)),INDEX(Данные!$I$1:$IX$303,Данные!$A250,AA$642)-Данные!$E250+IF($F$9="Использовать поправку",AL588,0),#N/A)</f>
        <v>#N/A</v>
      </c>
      <c r="AB588" s="64" t="e">
        <f>IF(ISNUMBER(INDEX(Данные!$I$1:$IX$303,Данные!$A250,AB$642)),INDEX(Данные!$I$1:$IX$303,Данные!$A250,AB$642)-Данные!$F250+IF($F$9="Использовать поправку",AM588,0),#N/A)</f>
        <v>#N/A</v>
      </c>
      <c r="AC588" s="62" t="str">
        <f t="shared" si="881"/>
        <v/>
      </c>
      <c r="AD588" s="63" t="e">
        <f>IF(ISNUMBER(INDEX(Данные!$I$1:$IX$303,Данные!$A250,AD$642)),INDEX(Данные!$I$1:$IX$303,Данные!$A250,AD$642)-Данные!$E250+IF($F$10="Использовать поправку",AL588,0),#N/A)</f>
        <v>#N/A</v>
      </c>
      <c r="AE588" s="64" t="e">
        <f>IF(ISNUMBER(INDEX(Данные!$I$1:$IX$303,Данные!$A250,AE$642)),INDEX(Данные!$I$1:$IX$303,Данные!$A250,AE$642)-Данные!$F250+IF($F$10="Использовать поправку",AM588,0),#N/A)</f>
        <v>#N/A</v>
      </c>
      <c r="AF588" s="62" t="str">
        <f t="shared" si="882"/>
        <v/>
      </c>
      <c r="AG588" s="63" t="e">
        <f>IF(ISNUMBER(INDEX(Данные!$I$1:$IX$303,Данные!$A250,AG$642)),INDEX(Данные!$I$1:$IX$303,Данные!$A250,AG$642)-Данные!$E250+IF($F$11="Использовать поправку",AL588,0),#N/A)</f>
        <v>#N/A</v>
      </c>
      <c r="AH588" s="64" t="e">
        <f>IF(ISNUMBER(INDEX(Данные!$I$1:$IX$303,Данные!$A250,AH$642)),INDEX(Данные!$I$1:$IX$303,Данные!$A250,AH$642)-Данные!$F250+IF($F$11="Использовать поправку",AM588,0),#N/A)</f>
        <v>#N/A</v>
      </c>
      <c r="AI588" s="62" t="str">
        <f t="shared" si="883"/>
        <v/>
      </c>
      <c r="AJ588" s="63" t="e">
        <f>IF(ISNUMBER(INDEX(Данные!$I$1:$IX$303,Данные!$A250,AJ$642)),INDEX(Данные!$I$1:$IX$303,Данные!$A250,AJ$642)-Данные!$E250+IF($F$12="Использовать поправку",AL588,0),#N/A)</f>
        <v>#N/A</v>
      </c>
      <c r="AK588" s="96" t="e">
        <f>IF(ISNUMBER(INDEX(Данные!$I$1:$IX$303,Данные!$A250,AK$642)),INDEX(Данные!$I$1:$IX$303,Данные!$A250,AK$642)-Данные!$F250+IF($F$12="Использовать поправку",AM588,0),#N/A)</f>
        <v>#N/A</v>
      </c>
      <c r="AL588" s="100" t="e">
        <f>INDEX(Данные!$I$1:$IX$303,Данные!$A250,AL$642+4)-INDEX(Данные!$I$1:$IX$303,Данные!$A250,AL$643+4)</f>
        <v>#VALUE!</v>
      </c>
      <c r="AM588" s="101" t="e">
        <f>INDEX(Данные!$I$1:$IX$303,Данные!$A250,AM$642+5)-INDEX(Данные!$I$1:$IX$303,Данные!$A250,AM$643+5)</f>
        <v>#VALUE!</v>
      </c>
      <c r="AO588" s="61">
        <v>123.5</v>
      </c>
      <c r="AP588" s="62" t="str">
        <f t="shared" si="864"/>
        <v/>
      </c>
      <c r="AQ588" s="63" t="e">
        <f>IF(ISNUMBER(INDEX(Данные!$I$1:$IX$303,Данные!$A250,AQ$642)),INDEX(Данные!$I$1:$IX$303,Данные!$A250,AQ$642)-Данные!$G250-AQ$643+IF($F$3="Использовать поправку",BT588,0),#N/A)</f>
        <v>#N/A</v>
      </c>
      <c r="AR588" s="64" t="e">
        <f>IF(ISNUMBER(INDEX(Данные!$I$1:$IX$303,Данные!$A250,AR$642)),INDEX(Данные!$I$1:$IX$303,Данные!$A250,AR$642)-Данные!$H250-AR$643+IF($F$3="Использовать поправку",BU588,0),#N/A)</f>
        <v>#N/A</v>
      </c>
      <c r="AS588" s="62" t="str">
        <f t="shared" si="865"/>
        <v/>
      </c>
      <c r="AT588" s="63" t="e">
        <f>IF(ISNUMBER(INDEX(Данные!$I$1:$IX$303,Данные!$A250,AT$642)),INDEX(Данные!$I$1:$IX$303,Данные!$A250,AT$642)-Данные!$G250-AT$643+IF($F$4="Использовать поправку",BT588,0),#N/A)</f>
        <v>#N/A</v>
      </c>
      <c r="AU588" s="64" t="e">
        <f>IF(ISNUMBER(INDEX(Данные!$I$1:$IX$303,Данные!$A250,AU$642)),INDEX(Данные!$I$1:$IX$303,Данные!$A250,AU$642)-Данные!$H250-AU$643+IF($F$4="Использовать поправку",BU588,0),#N/A)</f>
        <v>#N/A</v>
      </c>
      <c r="AV588" s="62" t="str">
        <f t="shared" si="866"/>
        <v/>
      </c>
      <c r="AW588" s="63" t="e">
        <f>IF(ISNUMBER(INDEX(Данные!$I$1:$IX$303,Данные!$A250,AW$642)),INDEX(Данные!$I$1:$IX$303,Данные!$A250,AW$642)-Данные!$G250-AW$643+IF($F$5="Использовать поправку",BT588,0),#N/A)</f>
        <v>#N/A</v>
      </c>
      <c r="AX588" s="64" t="e">
        <f>IF(ISNUMBER(INDEX(Данные!$I$1:$IX$303,Данные!$A250,AX$642)),INDEX(Данные!$I$1:$IX$303,Данные!$A250,AX$642)-Данные!$H250-AX$643+IF($F$5="Использовать поправку",BU588,0),#N/A)</f>
        <v>#N/A</v>
      </c>
      <c r="AY588" s="62" t="str">
        <f t="shared" si="867"/>
        <v/>
      </c>
      <c r="AZ588" s="63" t="e">
        <f>IF(ISNUMBER(INDEX(Данные!$I$1:$IX$303,Данные!$A250,AZ$642)),INDEX(Данные!$I$1:$IX$303,Данные!$A250,AZ$642)-Данные!$G250-AZ$643+IF($F$6="Использовать поправку",BT588,0),#N/A)</f>
        <v>#N/A</v>
      </c>
      <c r="BA588" s="64" t="e">
        <f>IF(ISNUMBER(INDEX(Данные!$I$1:$IX$303,Данные!$A250,BA$642)),INDEX(Данные!$I$1:$IX$303,Данные!$A250,BA$642)-Данные!$H250-BA$643+IF($F$6="Использовать поправку",BU588,0),#N/A)</f>
        <v>#N/A</v>
      </c>
      <c r="BB588" s="62" t="str">
        <f t="shared" si="868"/>
        <v/>
      </c>
      <c r="BC588" s="63" t="e">
        <f>IF(ISNUMBER(INDEX(Данные!$I$1:$IX$303,Данные!$A250,BC$642)),INDEX(Данные!$I$1:$IX$303,Данные!$A250,BC$642)-Данные!$G250-BC$643+IF($F$7="Использовать поправку",BT588,0),#N/A)</f>
        <v>#N/A</v>
      </c>
      <c r="BD588" s="64" t="e">
        <f>IF(ISNUMBER(INDEX(Данные!$I$1:$IX$303,Данные!$A250,BD$642)),INDEX(Данные!$I$1:$IX$303,Данные!$A250,BD$642)-Данные!$H250-BD$643+IF($F$7="Использовать поправку",BU588,0),#N/A)</f>
        <v>#N/A</v>
      </c>
      <c r="BE588" s="62" t="str">
        <f t="shared" si="869"/>
        <v/>
      </c>
      <c r="BF588" s="63" t="e">
        <f>IF(ISNUMBER(INDEX(Данные!$I$1:$IX$303,Данные!$A250,BF$642)),INDEX(Данные!$I$1:$IX$303,Данные!$A250,BF$642)-Данные!$G250-BF$643+IF($F$8="Использовать поправку",BT588,0),#N/A)</f>
        <v>#N/A</v>
      </c>
      <c r="BG588" s="64" t="e">
        <f>IF(ISNUMBER(INDEX(Данные!$I$1:$IX$303,Данные!$A250,BG$642)),INDEX(Данные!$I$1:$IX$303,Данные!$A250,BG$642)-Данные!$H250-BG$643+IF($F$8="Использовать поправку",BU588,0),#N/A)</f>
        <v>#N/A</v>
      </c>
      <c r="BH588" s="62" t="str">
        <f t="shared" si="870"/>
        <v/>
      </c>
      <c r="BI588" s="63" t="e">
        <f>IF(ISNUMBER(INDEX(Данные!$I$1:$IX$303,Данные!$A250,BI$642)),INDEX(Данные!$I$1:$IX$303,Данные!$A250,BI$642)-Данные!$G250-BI$643+IF($F$9="Использовать поправку",BT588,0),#N/A)</f>
        <v>#N/A</v>
      </c>
      <c r="BJ588" s="64" t="e">
        <f>IF(ISNUMBER(INDEX(Данные!$I$1:$IX$303,Данные!$A250,BJ$642)),INDEX(Данные!$I$1:$IX$303,Данные!$A250,BJ$642)-Данные!$H250-BJ$643+IF($F$9="Использовать поправку",BU588,0),#N/A)</f>
        <v>#N/A</v>
      </c>
      <c r="BK588" s="62" t="str">
        <f t="shared" si="871"/>
        <v/>
      </c>
      <c r="BL588" s="63" t="e">
        <f>IF(ISNUMBER(INDEX(Данные!$I$1:$IX$303,Данные!$A250,BL$642)),INDEX(Данные!$I$1:$IX$303,Данные!$A250,BL$642)-Данные!$G250-BL$643+IF($F$10="Использовать поправку",BT588,0),#N/A)</f>
        <v>#N/A</v>
      </c>
      <c r="BM588" s="64" t="e">
        <f>IF(ISNUMBER(INDEX(Данные!$I$1:$IX$303,Данные!$A250,BM$642)),INDEX(Данные!$I$1:$IX$303,Данные!$A250,BM$642)-Данные!$H250-BM$643+IF($F$10="Использовать поправку",BU588,0),#N/A)</f>
        <v>#N/A</v>
      </c>
      <c r="BN588" s="62" t="str">
        <f t="shared" si="872"/>
        <v/>
      </c>
      <c r="BO588" s="63" t="e">
        <f>IF(ISNUMBER(INDEX(Данные!$I$1:$IX$303,Данные!$A250,BO$642)),INDEX(Данные!$I$1:$IX$303,Данные!$A250,BO$642)-Данные!$G250-BO$643+IF($F$11="Использовать поправку",BT588,0),#N/A)</f>
        <v>#N/A</v>
      </c>
      <c r="BP588" s="64" t="e">
        <f>IF(ISNUMBER(INDEX(Данные!$I$1:$IX$303,Данные!$A250,BP$642)),INDEX(Данные!$I$1:$IX$303,Данные!$A250,BP$642)-Данные!$H250-BP$643+IF($F$11="Использовать поправку",BU588,0),#N/A)</f>
        <v>#N/A</v>
      </c>
      <c r="BQ588" s="62" t="str">
        <f t="shared" si="873"/>
        <v/>
      </c>
      <c r="BR588" s="63" t="e">
        <f>IF(ISNUMBER(INDEX(Данные!$I$1:$IX$303,Данные!$A250,BR$642)),INDEX(Данные!$I$1:$IX$303,Данные!$A250,BR$642)-Данные!$G250-BR$643+IF($F$12="Использовать поправку",BT588,0),#N/A)</f>
        <v>#N/A</v>
      </c>
      <c r="BS588" s="64" t="e">
        <f>IF(ISNUMBER(INDEX(Данные!$I$1:$IX$303,Данные!$A250,BS$642)),INDEX(Данные!$I$1:$IX$303,Данные!$A250,BS$642)-Данные!$H250-BS$643+IF($F$12="Использовать поправку",BU588,0),#N/A)</f>
        <v>#N/A</v>
      </c>
      <c r="BT588" s="100" t="e">
        <f>INDEX(Данные!$I$1:$IX$303,Данные!$A250,BT$642+8)-INDEX(Данные!$I$1:$IX$303,Данные!$A250,BT$643+8)</f>
        <v>#VALUE!</v>
      </c>
      <c r="BU588" s="101" t="e">
        <f>INDEX(Данные!$I$1:$IX$303,Данные!$A250,BU$642+9)-INDEX(Данные!$I$1:$IX$303,Данные!$A250,BU$643+9)</f>
        <v>#VALUE!</v>
      </c>
    </row>
    <row r="589" spans="7:73" s="88" customFormat="1" x14ac:dyDescent="0.25">
      <c r="G589" s="61">
        <v>124</v>
      </c>
      <c r="H589" s="62" t="str">
        <f t="shared" si="874"/>
        <v/>
      </c>
      <c r="I589" s="63" t="e">
        <f>IF(ISNUMBER(INDEX(Данные!$I$1:$IX$303,Данные!$A251,I$642)),INDEX(Данные!$I$1:$IX$303,Данные!$A251,I$642)-Данные!$E251+IF($F$3="Использовать поправку",AL589,0),#N/A)</f>
        <v>#N/A</v>
      </c>
      <c r="J589" s="64" t="e">
        <f>IF(ISNUMBER(INDEX(Данные!$I$1:$IX$303,Данные!$A251,J$642)),INDEX(Данные!$I$1:$IX$303,Данные!$A251,J$642)-Данные!$F251+IF($F$3="Использовать поправку",AM589,0),#N/A)</f>
        <v>#N/A</v>
      </c>
      <c r="K589" s="62" t="str">
        <f t="shared" si="875"/>
        <v/>
      </c>
      <c r="L589" s="63" t="e">
        <f>IF(ISNUMBER(INDEX(Данные!$I$1:$IX$303,Данные!$A251,L$642)),INDEX(Данные!$I$1:$IX$303,Данные!$A251,L$642)-Данные!$E251+IF($F$4="Использовать поправку",AL589,0),#N/A)</f>
        <v>#N/A</v>
      </c>
      <c r="M589" s="64" t="e">
        <f>IF(ISNUMBER(INDEX(Данные!$I$1:$IX$303,Данные!$A251,M$642)),INDEX(Данные!$I$1:$IX$303,Данные!$A251,M$642)-Данные!$F251+IF($F$4="Использовать поправку",AM589,0),#N/A)</f>
        <v>#N/A</v>
      </c>
      <c r="N589" s="62" t="str">
        <f t="shared" si="876"/>
        <v/>
      </c>
      <c r="O589" s="63" t="e">
        <f>IF(ISNUMBER(INDEX(Данные!$I$1:$IX$303,Данные!$A251,O$642)),INDEX(Данные!$I$1:$IX$303,Данные!$A251,O$642)-Данные!$E251+IF($F$5="Использовать поправку",AL589,0),#N/A)</f>
        <v>#N/A</v>
      </c>
      <c r="P589" s="64" t="e">
        <f>IF(ISNUMBER(INDEX(Данные!$I$1:$IX$303,Данные!$A251,P$642)),INDEX(Данные!$I$1:$IX$303,Данные!$A251,P$642)-Данные!$F251+IF($F$5="Использовать поправку",AM589,0),#N/A)</f>
        <v>#N/A</v>
      </c>
      <c r="Q589" s="62" t="str">
        <f t="shared" si="877"/>
        <v/>
      </c>
      <c r="R589" s="63" t="e">
        <f>IF(ISNUMBER(INDEX(Данные!$I$1:$IX$303,Данные!$A251,R$642)),INDEX(Данные!$I$1:$IX$303,Данные!$A251,R$642)-Данные!$E251+IF($F$6="Использовать поправку",AL589,0),#N/A)</f>
        <v>#N/A</v>
      </c>
      <c r="S589" s="64" t="e">
        <f>IF(ISNUMBER(INDEX(Данные!$I$1:$IX$303,Данные!$A251,S$642)),INDEX(Данные!$I$1:$IX$303,Данные!$A251,S$642)-Данные!$F251+IF($F$6="Использовать поправку",AM589,0),#N/A)</f>
        <v>#N/A</v>
      </c>
      <c r="T589" s="62" t="str">
        <f t="shared" si="878"/>
        <v/>
      </c>
      <c r="U589" s="63" t="e">
        <f>IF(ISNUMBER(INDEX(Данные!$I$1:$IX$303,Данные!$A251,U$642)),INDEX(Данные!$I$1:$IX$303,Данные!$A251,U$642)-Данные!$E251+IF($F$7="Использовать поправку",AL589,0),#N/A)</f>
        <v>#N/A</v>
      </c>
      <c r="V589" s="64" t="e">
        <f>IF(ISNUMBER(INDEX(Данные!$I$1:$IX$303,Данные!$A251,V$642)),INDEX(Данные!$I$1:$IX$303,Данные!$A251,V$642)-Данные!$F251+IF($F$7="Использовать поправку",AM589,0),#N/A)</f>
        <v>#N/A</v>
      </c>
      <c r="W589" s="62" t="str">
        <f t="shared" si="879"/>
        <v/>
      </c>
      <c r="X589" s="63" t="e">
        <f>IF(ISNUMBER(INDEX(Данные!$I$1:$IX$303,Данные!$A251,X$642)),INDEX(Данные!$I$1:$IX$303,Данные!$A251,X$642)-Данные!$E251+IF($F$8="Использовать поправку",AL589,0),#N/A)</f>
        <v>#N/A</v>
      </c>
      <c r="Y589" s="64" t="e">
        <f>IF(ISNUMBER(INDEX(Данные!$I$1:$IX$303,Данные!$A251,Y$642)),INDEX(Данные!$I$1:$IX$303,Данные!$A251,Y$642)-Данные!$F251+IF($F$8="Использовать поправку",AM589,0),#N/A)</f>
        <v>#N/A</v>
      </c>
      <c r="Z589" s="62" t="str">
        <f t="shared" si="880"/>
        <v/>
      </c>
      <c r="AA589" s="63" t="e">
        <f>IF(ISNUMBER(INDEX(Данные!$I$1:$IX$303,Данные!$A251,AA$642)),INDEX(Данные!$I$1:$IX$303,Данные!$A251,AA$642)-Данные!$E251+IF($F$9="Использовать поправку",AL589,0),#N/A)</f>
        <v>#N/A</v>
      </c>
      <c r="AB589" s="64" t="e">
        <f>IF(ISNUMBER(INDEX(Данные!$I$1:$IX$303,Данные!$A251,AB$642)),INDEX(Данные!$I$1:$IX$303,Данные!$A251,AB$642)-Данные!$F251+IF($F$9="Использовать поправку",AM589,0),#N/A)</f>
        <v>#N/A</v>
      </c>
      <c r="AC589" s="62" t="str">
        <f t="shared" si="881"/>
        <v/>
      </c>
      <c r="AD589" s="63" t="e">
        <f>IF(ISNUMBER(INDEX(Данные!$I$1:$IX$303,Данные!$A251,AD$642)),INDEX(Данные!$I$1:$IX$303,Данные!$A251,AD$642)-Данные!$E251+IF($F$10="Использовать поправку",AL589,0),#N/A)</f>
        <v>#N/A</v>
      </c>
      <c r="AE589" s="64" t="e">
        <f>IF(ISNUMBER(INDEX(Данные!$I$1:$IX$303,Данные!$A251,AE$642)),INDEX(Данные!$I$1:$IX$303,Данные!$A251,AE$642)-Данные!$F251+IF($F$10="Использовать поправку",AM589,0),#N/A)</f>
        <v>#N/A</v>
      </c>
      <c r="AF589" s="62" t="str">
        <f t="shared" si="882"/>
        <v/>
      </c>
      <c r="AG589" s="63" t="e">
        <f>IF(ISNUMBER(INDEX(Данные!$I$1:$IX$303,Данные!$A251,AG$642)),INDEX(Данные!$I$1:$IX$303,Данные!$A251,AG$642)-Данные!$E251+IF($F$11="Использовать поправку",AL589,0),#N/A)</f>
        <v>#N/A</v>
      </c>
      <c r="AH589" s="64" t="e">
        <f>IF(ISNUMBER(INDEX(Данные!$I$1:$IX$303,Данные!$A251,AH$642)),INDEX(Данные!$I$1:$IX$303,Данные!$A251,AH$642)-Данные!$F251+IF($F$11="Использовать поправку",AM589,0),#N/A)</f>
        <v>#N/A</v>
      </c>
      <c r="AI589" s="62" t="str">
        <f t="shared" si="883"/>
        <v/>
      </c>
      <c r="AJ589" s="63" t="e">
        <f>IF(ISNUMBER(INDEX(Данные!$I$1:$IX$303,Данные!$A251,AJ$642)),INDEX(Данные!$I$1:$IX$303,Данные!$A251,AJ$642)-Данные!$E251+IF($F$12="Использовать поправку",AL589,0),#N/A)</f>
        <v>#N/A</v>
      </c>
      <c r="AK589" s="96" t="e">
        <f>IF(ISNUMBER(INDEX(Данные!$I$1:$IX$303,Данные!$A251,AK$642)),INDEX(Данные!$I$1:$IX$303,Данные!$A251,AK$642)-Данные!$F251+IF($F$12="Использовать поправку",AM589,0),#N/A)</f>
        <v>#N/A</v>
      </c>
      <c r="AL589" s="100" t="e">
        <f>INDEX(Данные!$I$1:$IX$303,Данные!$A251,AL$642+4)-INDEX(Данные!$I$1:$IX$303,Данные!$A251,AL$643+4)</f>
        <v>#VALUE!</v>
      </c>
      <c r="AM589" s="101" t="e">
        <f>INDEX(Данные!$I$1:$IX$303,Данные!$A251,AM$642+5)-INDEX(Данные!$I$1:$IX$303,Данные!$A251,AM$643+5)</f>
        <v>#VALUE!</v>
      </c>
      <c r="AO589" s="61">
        <v>124</v>
      </c>
      <c r="AP589" s="62" t="str">
        <f t="shared" si="864"/>
        <v/>
      </c>
      <c r="AQ589" s="63" t="e">
        <f>IF(ISNUMBER(INDEX(Данные!$I$1:$IX$303,Данные!$A251,AQ$642)),INDEX(Данные!$I$1:$IX$303,Данные!$A251,AQ$642)-Данные!$G251-AQ$643+IF($F$3="Использовать поправку",BT589,0),#N/A)</f>
        <v>#N/A</v>
      </c>
      <c r="AR589" s="64" t="e">
        <f>IF(ISNUMBER(INDEX(Данные!$I$1:$IX$303,Данные!$A251,AR$642)),INDEX(Данные!$I$1:$IX$303,Данные!$A251,AR$642)-Данные!$H251-AR$643+IF($F$3="Использовать поправку",BU589,0),#N/A)</f>
        <v>#N/A</v>
      </c>
      <c r="AS589" s="62" t="str">
        <f t="shared" si="865"/>
        <v/>
      </c>
      <c r="AT589" s="63" t="e">
        <f>IF(ISNUMBER(INDEX(Данные!$I$1:$IX$303,Данные!$A251,AT$642)),INDEX(Данные!$I$1:$IX$303,Данные!$A251,AT$642)-Данные!$G251-AT$643+IF($F$4="Использовать поправку",BT589,0),#N/A)</f>
        <v>#N/A</v>
      </c>
      <c r="AU589" s="64" t="e">
        <f>IF(ISNUMBER(INDEX(Данные!$I$1:$IX$303,Данные!$A251,AU$642)),INDEX(Данные!$I$1:$IX$303,Данные!$A251,AU$642)-Данные!$H251-AU$643+IF($F$4="Использовать поправку",BU589,0),#N/A)</f>
        <v>#N/A</v>
      </c>
      <c r="AV589" s="62" t="str">
        <f t="shared" si="866"/>
        <v/>
      </c>
      <c r="AW589" s="63" t="e">
        <f>IF(ISNUMBER(INDEX(Данные!$I$1:$IX$303,Данные!$A251,AW$642)),INDEX(Данные!$I$1:$IX$303,Данные!$A251,AW$642)-Данные!$G251-AW$643+IF($F$5="Использовать поправку",BT589,0),#N/A)</f>
        <v>#N/A</v>
      </c>
      <c r="AX589" s="64" t="e">
        <f>IF(ISNUMBER(INDEX(Данные!$I$1:$IX$303,Данные!$A251,AX$642)),INDEX(Данные!$I$1:$IX$303,Данные!$A251,AX$642)-Данные!$H251-AX$643+IF($F$5="Использовать поправку",BU589,0),#N/A)</f>
        <v>#N/A</v>
      </c>
      <c r="AY589" s="62" t="str">
        <f t="shared" si="867"/>
        <v/>
      </c>
      <c r="AZ589" s="63" t="e">
        <f>IF(ISNUMBER(INDEX(Данные!$I$1:$IX$303,Данные!$A251,AZ$642)),INDEX(Данные!$I$1:$IX$303,Данные!$A251,AZ$642)-Данные!$G251-AZ$643+IF($F$6="Использовать поправку",BT589,0),#N/A)</f>
        <v>#N/A</v>
      </c>
      <c r="BA589" s="64" t="e">
        <f>IF(ISNUMBER(INDEX(Данные!$I$1:$IX$303,Данные!$A251,BA$642)),INDEX(Данные!$I$1:$IX$303,Данные!$A251,BA$642)-Данные!$H251-BA$643+IF($F$6="Использовать поправку",BU589,0),#N/A)</f>
        <v>#N/A</v>
      </c>
      <c r="BB589" s="62" t="str">
        <f t="shared" si="868"/>
        <v/>
      </c>
      <c r="BC589" s="63" t="e">
        <f>IF(ISNUMBER(INDEX(Данные!$I$1:$IX$303,Данные!$A251,BC$642)),INDEX(Данные!$I$1:$IX$303,Данные!$A251,BC$642)-Данные!$G251-BC$643+IF($F$7="Использовать поправку",BT589,0),#N/A)</f>
        <v>#N/A</v>
      </c>
      <c r="BD589" s="64" t="e">
        <f>IF(ISNUMBER(INDEX(Данные!$I$1:$IX$303,Данные!$A251,BD$642)),INDEX(Данные!$I$1:$IX$303,Данные!$A251,BD$642)-Данные!$H251-BD$643+IF($F$7="Использовать поправку",BU589,0),#N/A)</f>
        <v>#N/A</v>
      </c>
      <c r="BE589" s="62" t="str">
        <f t="shared" si="869"/>
        <v/>
      </c>
      <c r="BF589" s="63" t="e">
        <f>IF(ISNUMBER(INDEX(Данные!$I$1:$IX$303,Данные!$A251,BF$642)),INDEX(Данные!$I$1:$IX$303,Данные!$A251,BF$642)-Данные!$G251-BF$643+IF($F$8="Использовать поправку",BT589,0),#N/A)</f>
        <v>#N/A</v>
      </c>
      <c r="BG589" s="64" t="e">
        <f>IF(ISNUMBER(INDEX(Данные!$I$1:$IX$303,Данные!$A251,BG$642)),INDEX(Данные!$I$1:$IX$303,Данные!$A251,BG$642)-Данные!$H251-BG$643+IF($F$8="Использовать поправку",BU589,0),#N/A)</f>
        <v>#N/A</v>
      </c>
      <c r="BH589" s="62" t="str">
        <f t="shared" si="870"/>
        <v/>
      </c>
      <c r="BI589" s="63" t="e">
        <f>IF(ISNUMBER(INDEX(Данные!$I$1:$IX$303,Данные!$A251,BI$642)),INDEX(Данные!$I$1:$IX$303,Данные!$A251,BI$642)-Данные!$G251-BI$643+IF($F$9="Использовать поправку",BT589,0),#N/A)</f>
        <v>#N/A</v>
      </c>
      <c r="BJ589" s="64" t="e">
        <f>IF(ISNUMBER(INDEX(Данные!$I$1:$IX$303,Данные!$A251,BJ$642)),INDEX(Данные!$I$1:$IX$303,Данные!$A251,BJ$642)-Данные!$H251-BJ$643+IF($F$9="Использовать поправку",BU589,0),#N/A)</f>
        <v>#N/A</v>
      </c>
      <c r="BK589" s="62" t="str">
        <f t="shared" si="871"/>
        <v/>
      </c>
      <c r="BL589" s="63" t="e">
        <f>IF(ISNUMBER(INDEX(Данные!$I$1:$IX$303,Данные!$A251,BL$642)),INDEX(Данные!$I$1:$IX$303,Данные!$A251,BL$642)-Данные!$G251-BL$643+IF($F$10="Использовать поправку",BT589,0),#N/A)</f>
        <v>#N/A</v>
      </c>
      <c r="BM589" s="64" t="e">
        <f>IF(ISNUMBER(INDEX(Данные!$I$1:$IX$303,Данные!$A251,BM$642)),INDEX(Данные!$I$1:$IX$303,Данные!$A251,BM$642)-Данные!$H251-BM$643+IF($F$10="Использовать поправку",BU589,0),#N/A)</f>
        <v>#N/A</v>
      </c>
      <c r="BN589" s="62" t="str">
        <f t="shared" si="872"/>
        <v/>
      </c>
      <c r="BO589" s="63" t="e">
        <f>IF(ISNUMBER(INDEX(Данные!$I$1:$IX$303,Данные!$A251,BO$642)),INDEX(Данные!$I$1:$IX$303,Данные!$A251,BO$642)-Данные!$G251-BO$643+IF($F$11="Использовать поправку",BT589,0),#N/A)</f>
        <v>#N/A</v>
      </c>
      <c r="BP589" s="64" t="e">
        <f>IF(ISNUMBER(INDEX(Данные!$I$1:$IX$303,Данные!$A251,BP$642)),INDEX(Данные!$I$1:$IX$303,Данные!$A251,BP$642)-Данные!$H251-BP$643+IF($F$11="Использовать поправку",BU589,0),#N/A)</f>
        <v>#N/A</v>
      </c>
      <c r="BQ589" s="62" t="str">
        <f t="shared" si="873"/>
        <v/>
      </c>
      <c r="BR589" s="63" t="e">
        <f>IF(ISNUMBER(INDEX(Данные!$I$1:$IX$303,Данные!$A251,BR$642)),INDEX(Данные!$I$1:$IX$303,Данные!$A251,BR$642)-Данные!$G251-BR$643+IF($F$12="Использовать поправку",BT589,0),#N/A)</f>
        <v>#N/A</v>
      </c>
      <c r="BS589" s="64" t="e">
        <f>IF(ISNUMBER(INDEX(Данные!$I$1:$IX$303,Данные!$A251,BS$642)),INDEX(Данные!$I$1:$IX$303,Данные!$A251,BS$642)-Данные!$H251-BS$643+IF($F$12="Использовать поправку",BU589,0),#N/A)</f>
        <v>#N/A</v>
      </c>
      <c r="BT589" s="100" t="e">
        <f>INDEX(Данные!$I$1:$IX$303,Данные!$A251,BT$642+8)-INDEX(Данные!$I$1:$IX$303,Данные!$A251,BT$643+8)</f>
        <v>#VALUE!</v>
      </c>
      <c r="BU589" s="101" t="e">
        <f>INDEX(Данные!$I$1:$IX$303,Данные!$A251,BU$642+9)-INDEX(Данные!$I$1:$IX$303,Данные!$A251,BU$643+9)</f>
        <v>#VALUE!</v>
      </c>
    </row>
    <row r="590" spans="7:73" s="88" customFormat="1" x14ac:dyDescent="0.25">
      <c r="G590" s="61">
        <v>124.5</v>
      </c>
      <c r="H590" s="62" t="str">
        <f t="shared" si="874"/>
        <v/>
      </c>
      <c r="I590" s="63" t="e">
        <f>IF(ISNUMBER(INDEX(Данные!$I$1:$IX$303,Данные!$A252,I$642)),INDEX(Данные!$I$1:$IX$303,Данные!$A252,I$642)-Данные!$E252+IF($F$3="Использовать поправку",AL590,0),#N/A)</f>
        <v>#N/A</v>
      </c>
      <c r="J590" s="64" t="e">
        <f>IF(ISNUMBER(INDEX(Данные!$I$1:$IX$303,Данные!$A252,J$642)),INDEX(Данные!$I$1:$IX$303,Данные!$A252,J$642)-Данные!$F252+IF($F$3="Использовать поправку",AM590,0),#N/A)</f>
        <v>#N/A</v>
      </c>
      <c r="K590" s="62" t="str">
        <f t="shared" si="875"/>
        <v/>
      </c>
      <c r="L590" s="63" t="e">
        <f>IF(ISNUMBER(INDEX(Данные!$I$1:$IX$303,Данные!$A252,L$642)),INDEX(Данные!$I$1:$IX$303,Данные!$A252,L$642)-Данные!$E252+IF($F$4="Использовать поправку",AL590,0),#N/A)</f>
        <v>#N/A</v>
      </c>
      <c r="M590" s="64" t="e">
        <f>IF(ISNUMBER(INDEX(Данные!$I$1:$IX$303,Данные!$A252,M$642)),INDEX(Данные!$I$1:$IX$303,Данные!$A252,M$642)-Данные!$F252+IF($F$4="Использовать поправку",AM590,0),#N/A)</f>
        <v>#N/A</v>
      </c>
      <c r="N590" s="62" t="str">
        <f t="shared" si="876"/>
        <v/>
      </c>
      <c r="O590" s="63" t="e">
        <f>IF(ISNUMBER(INDEX(Данные!$I$1:$IX$303,Данные!$A252,O$642)),INDEX(Данные!$I$1:$IX$303,Данные!$A252,O$642)-Данные!$E252+IF($F$5="Использовать поправку",AL590,0),#N/A)</f>
        <v>#N/A</v>
      </c>
      <c r="P590" s="64" t="e">
        <f>IF(ISNUMBER(INDEX(Данные!$I$1:$IX$303,Данные!$A252,P$642)),INDEX(Данные!$I$1:$IX$303,Данные!$A252,P$642)-Данные!$F252+IF($F$5="Использовать поправку",AM590,0),#N/A)</f>
        <v>#N/A</v>
      </c>
      <c r="Q590" s="62" t="str">
        <f t="shared" si="877"/>
        <v/>
      </c>
      <c r="R590" s="63" t="e">
        <f>IF(ISNUMBER(INDEX(Данные!$I$1:$IX$303,Данные!$A252,R$642)),INDEX(Данные!$I$1:$IX$303,Данные!$A252,R$642)-Данные!$E252+IF($F$6="Использовать поправку",AL590,0),#N/A)</f>
        <v>#N/A</v>
      </c>
      <c r="S590" s="64" t="e">
        <f>IF(ISNUMBER(INDEX(Данные!$I$1:$IX$303,Данные!$A252,S$642)),INDEX(Данные!$I$1:$IX$303,Данные!$A252,S$642)-Данные!$F252+IF($F$6="Использовать поправку",AM590,0),#N/A)</f>
        <v>#N/A</v>
      </c>
      <c r="T590" s="62" t="str">
        <f t="shared" si="878"/>
        <v/>
      </c>
      <c r="U590" s="63" t="e">
        <f>IF(ISNUMBER(INDEX(Данные!$I$1:$IX$303,Данные!$A252,U$642)),INDEX(Данные!$I$1:$IX$303,Данные!$A252,U$642)-Данные!$E252+IF($F$7="Использовать поправку",AL590,0),#N/A)</f>
        <v>#N/A</v>
      </c>
      <c r="V590" s="64" t="e">
        <f>IF(ISNUMBER(INDEX(Данные!$I$1:$IX$303,Данные!$A252,V$642)),INDEX(Данные!$I$1:$IX$303,Данные!$A252,V$642)-Данные!$F252+IF($F$7="Использовать поправку",AM590,0),#N/A)</f>
        <v>#N/A</v>
      </c>
      <c r="W590" s="62" t="str">
        <f t="shared" si="879"/>
        <v/>
      </c>
      <c r="X590" s="63" t="e">
        <f>IF(ISNUMBER(INDEX(Данные!$I$1:$IX$303,Данные!$A252,X$642)),INDEX(Данные!$I$1:$IX$303,Данные!$A252,X$642)-Данные!$E252+IF($F$8="Использовать поправку",AL590,0),#N/A)</f>
        <v>#N/A</v>
      </c>
      <c r="Y590" s="64" t="e">
        <f>IF(ISNUMBER(INDEX(Данные!$I$1:$IX$303,Данные!$A252,Y$642)),INDEX(Данные!$I$1:$IX$303,Данные!$A252,Y$642)-Данные!$F252+IF($F$8="Использовать поправку",AM590,0),#N/A)</f>
        <v>#N/A</v>
      </c>
      <c r="Z590" s="62" t="str">
        <f t="shared" si="880"/>
        <v/>
      </c>
      <c r="AA590" s="63" t="e">
        <f>IF(ISNUMBER(INDEX(Данные!$I$1:$IX$303,Данные!$A252,AA$642)),INDEX(Данные!$I$1:$IX$303,Данные!$A252,AA$642)-Данные!$E252+IF($F$9="Использовать поправку",AL590,0),#N/A)</f>
        <v>#N/A</v>
      </c>
      <c r="AB590" s="64" t="e">
        <f>IF(ISNUMBER(INDEX(Данные!$I$1:$IX$303,Данные!$A252,AB$642)),INDEX(Данные!$I$1:$IX$303,Данные!$A252,AB$642)-Данные!$F252+IF($F$9="Использовать поправку",AM590,0),#N/A)</f>
        <v>#N/A</v>
      </c>
      <c r="AC590" s="62" t="str">
        <f t="shared" si="881"/>
        <v/>
      </c>
      <c r="AD590" s="63" t="e">
        <f>IF(ISNUMBER(INDEX(Данные!$I$1:$IX$303,Данные!$A252,AD$642)),INDEX(Данные!$I$1:$IX$303,Данные!$A252,AD$642)-Данные!$E252+IF($F$10="Использовать поправку",AL590,0),#N/A)</f>
        <v>#N/A</v>
      </c>
      <c r="AE590" s="64" t="e">
        <f>IF(ISNUMBER(INDEX(Данные!$I$1:$IX$303,Данные!$A252,AE$642)),INDEX(Данные!$I$1:$IX$303,Данные!$A252,AE$642)-Данные!$F252+IF($F$10="Использовать поправку",AM590,0),#N/A)</f>
        <v>#N/A</v>
      </c>
      <c r="AF590" s="62" t="str">
        <f t="shared" si="882"/>
        <v/>
      </c>
      <c r="AG590" s="63" t="e">
        <f>IF(ISNUMBER(INDEX(Данные!$I$1:$IX$303,Данные!$A252,AG$642)),INDEX(Данные!$I$1:$IX$303,Данные!$A252,AG$642)-Данные!$E252+IF($F$11="Использовать поправку",AL590,0),#N/A)</f>
        <v>#N/A</v>
      </c>
      <c r="AH590" s="64" t="e">
        <f>IF(ISNUMBER(INDEX(Данные!$I$1:$IX$303,Данные!$A252,AH$642)),INDEX(Данные!$I$1:$IX$303,Данные!$A252,AH$642)-Данные!$F252+IF($F$11="Использовать поправку",AM590,0),#N/A)</f>
        <v>#N/A</v>
      </c>
      <c r="AI590" s="62" t="str">
        <f t="shared" si="883"/>
        <v/>
      </c>
      <c r="AJ590" s="63" t="e">
        <f>IF(ISNUMBER(INDEX(Данные!$I$1:$IX$303,Данные!$A252,AJ$642)),INDEX(Данные!$I$1:$IX$303,Данные!$A252,AJ$642)-Данные!$E252+IF($F$12="Использовать поправку",AL590,0),#N/A)</f>
        <v>#N/A</v>
      </c>
      <c r="AK590" s="96" t="e">
        <f>IF(ISNUMBER(INDEX(Данные!$I$1:$IX$303,Данные!$A252,AK$642)),INDEX(Данные!$I$1:$IX$303,Данные!$A252,AK$642)-Данные!$F252+IF($F$12="Использовать поправку",AM590,0),#N/A)</f>
        <v>#N/A</v>
      </c>
      <c r="AL590" s="100" t="e">
        <f>INDEX(Данные!$I$1:$IX$303,Данные!$A252,AL$642+4)-INDEX(Данные!$I$1:$IX$303,Данные!$A252,AL$643+4)</f>
        <v>#VALUE!</v>
      </c>
      <c r="AM590" s="101" t="e">
        <f>INDEX(Данные!$I$1:$IX$303,Данные!$A252,AM$642+5)-INDEX(Данные!$I$1:$IX$303,Данные!$A252,AM$643+5)</f>
        <v>#VALUE!</v>
      </c>
      <c r="AO590" s="61">
        <v>124.5</v>
      </c>
      <c r="AP590" s="62" t="str">
        <f t="shared" si="864"/>
        <v/>
      </c>
      <c r="AQ590" s="63" t="e">
        <f>IF(ISNUMBER(INDEX(Данные!$I$1:$IX$303,Данные!$A252,AQ$642)),INDEX(Данные!$I$1:$IX$303,Данные!$A252,AQ$642)-Данные!$G252-AQ$643+IF($F$3="Использовать поправку",BT590,0),#N/A)</f>
        <v>#N/A</v>
      </c>
      <c r="AR590" s="64" t="e">
        <f>IF(ISNUMBER(INDEX(Данные!$I$1:$IX$303,Данные!$A252,AR$642)),INDEX(Данные!$I$1:$IX$303,Данные!$A252,AR$642)-Данные!$H252-AR$643+IF($F$3="Использовать поправку",BU590,0),#N/A)</f>
        <v>#N/A</v>
      </c>
      <c r="AS590" s="62" t="str">
        <f t="shared" si="865"/>
        <v/>
      </c>
      <c r="AT590" s="63" t="e">
        <f>IF(ISNUMBER(INDEX(Данные!$I$1:$IX$303,Данные!$A252,AT$642)),INDEX(Данные!$I$1:$IX$303,Данные!$A252,AT$642)-Данные!$G252-AT$643+IF($F$4="Использовать поправку",BT590,0),#N/A)</f>
        <v>#N/A</v>
      </c>
      <c r="AU590" s="64" t="e">
        <f>IF(ISNUMBER(INDEX(Данные!$I$1:$IX$303,Данные!$A252,AU$642)),INDEX(Данные!$I$1:$IX$303,Данные!$A252,AU$642)-Данные!$H252-AU$643+IF($F$4="Использовать поправку",BU590,0),#N/A)</f>
        <v>#N/A</v>
      </c>
      <c r="AV590" s="62" t="str">
        <f t="shared" si="866"/>
        <v/>
      </c>
      <c r="AW590" s="63" t="e">
        <f>IF(ISNUMBER(INDEX(Данные!$I$1:$IX$303,Данные!$A252,AW$642)),INDEX(Данные!$I$1:$IX$303,Данные!$A252,AW$642)-Данные!$G252-AW$643+IF($F$5="Использовать поправку",BT590,0),#N/A)</f>
        <v>#N/A</v>
      </c>
      <c r="AX590" s="64" t="e">
        <f>IF(ISNUMBER(INDEX(Данные!$I$1:$IX$303,Данные!$A252,AX$642)),INDEX(Данные!$I$1:$IX$303,Данные!$A252,AX$642)-Данные!$H252-AX$643+IF($F$5="Использовать поправку",BU590,0),#N/A)</f>
        <v>#N/A</v>
      </c>
      <c r="AY590" s="62" t="str">
        <f t="shared" si="867"/>
        <v/>
      </c>
      <c r="AZ590" s="63" t="e">
        <f>IF(ISNUMBER(INDEX(Данные!$I$1:$IX$303,Данные!$A252,AZ$642)),INDEX(Данные!$I$1:$IX$303,Данные!$A252,AZ$642)-Данные!$G252-AZ$643+IF($F$6="Использовать поправку",BT590,0),#N/A)</f>
        <v>#N/A</v>
      </c>
      <c r="BA590" s="64" t="e">
        <f>IF(ISNUMBER(INDEX(Данные!$I$1:$IX$303,Данные!$A252,BA$642)),INDEX(Данные!$I$1:$IX$303,Данные!$A252,BA$642)-Данные!$H252-BA$643+IF($F$6="Использовать поправку",BU590,0),#N/A)</f>
        <v>#N/A</v>
      </c>
      <c r="BB590" s="62" t="str">
        <f t="shared" si="868"/>
        <v/>
      </c>
      <c r="BC590" s="63" t="e">
        <f>IF(ISNUMBER(INDEX(Данные!$I$1:$IX$303,Данные!$A252,BC$642)),INDEX(Данные!$I$1:$IX$303,Данные!$A252,BC$642)-Данные!$G252-BC$643+IF($F$7="Использовать поправку",BT590,0),#N/A)</f>
        <v>#N/A</v>
      </c>
      <c r="BD590" s="64" t="e">
        <f>IF(ISNUMBER(INDEX(Данные!$I$1:$IX$303,Данные!$A252,BD$642)),INDEX(Данные!$I$1:$IX$303,Данные!$A252,BD$642)-Данные!$H252-BD$643+IF($F$7="Использовать поправку",BU590,0),#N/A)</f>
        <v>#N/A</v>
      </c>
      <c r="BE590" s="62" t="str">
        <f t="shared" si="869"/>
        <v/>
      </c>
      <c r="BF590" s="63" t="e">
        <f>IF(ISNUMBER(INDEX(Данные!$I$1:$IX$303,Данные!$A252,BF$642)),INDEX(Данные!$I$1:$IX$303,Данные!$A252,BF$642)-Данные!$G252-BF$643+IF($F$8="Использовать поправку",BT590,0),#N/A)</f>
        <v>#N/A</v>
      </c>
      <c r="BG590" s="64" t="e">
        <f>IF(ISNUMBER(INDEX(Данные!$I$1:$IX$303,Данные!$A252,BG$642)),INDEX(Данные!$I$1:$IX$303,Данные!$A252,BG$642)-Данные!$H252-BG$643+IF($F$8="Использовать поправку",BU590,0),#N/A)</f>
        <v>#N/A</v>
      </c>
      <c r="BH590" s="62" t="str">
        <f t="shared" si="870"/>
        <v/>
      </c>
      <c r="BI590" s="63" t="e">
        <f>IF(ISNUMBER(INDEX(Данные!$I$1:$IX$303,Данные!$A252,BI$642)),INDEX(Данные!$I$1:$IX$303,Данные!$A252,BI$642)-Данные!$G252-BI$643+IF($F$9="Использовать поправку",BT590,0),#N/A)</f>
        <v>#N/A</v>
      </c>
      <c r="BJ590" s="64" t="e">
        <f>IF(ISNUMBER(INDEX(Данные!$I$1:$IX$303,Данные!$A252,BJ$642)),INDEX(Данные!$I$1:$IX$303,Данные!$A252,BJ$642)-Данные!$H252-BJ$643+IF($F$9="Использовать поправку",BU590,0),#N/A)</f>
        <v>#N/A</v>
      </c>
      <c r="BK590" s="62" t="str">
        <f t="shared" si="871"/>
        <v/>
      </c>
      <c r="BL590" s="63" t="e">
        <f>IF(ISNUMBER(INDEX(Данные!$I$1:$IX$303,Данные!$A252,BL$642)),INDEX(Данные!$I$1:$IX$303,Данные!$A252,BL$642)-Данные!$G252-BL$643+IF($F$10="Использовать поправку",BT590,0),#N/A)</f>
        <v>#N/A</v>
      </c>
      <c r="BM590" s="64" t="e">
        <f>IF(ISNUMBER(INDEX(Данные!$I$1:$IX$303,Данные!$A252,BM$642)),INDEX(Данные!$I$1:$IX$303,Данные!$A252,BM$642)-Данные!$H252-BM$643+IF($F$10="Использовать поправку",BU590,0),#N/A)</f>
        <v>#N/A</v>
      </c>
      <c r="BN590" s="62" t="str">
        <f t="shared" si="872"/>
        <v/>
      </c>
      <c r="BO590" s="63" t="e">
        <f>IF(ISNUMBER(INDEX(Данные!$I$1:$IX$303,Данные!$A252,BO$642)),INDEX(Данные!$I$1:$IX$303,Данные!$A252,BO$642)-Данные!$G252-BO$643+IF($F$11="Использовать поправку",BT590,0),#N/A)</f>
        <v>#N/A</v>
      </c>
      <c r="BP590" s="64" t="e">
        <f>IF(ISNUMBER(INDEX(Данные!$I$1:$IX$303,Данные!$A252,BP$642)),INDEX(Данные!$I$1:$IX$303,Данные!$A252,BP$642)-Данные!$H252-BP$643+IF($F$11="Использовать поправку",BU590,0),#N/A)</f>
        <v>#N/A</v>
      </c>
      <c r="BQ590" s="62" t="str">
        <f t="shared" si="873"/>
        <v/>
      </c>
      <c r="BR590" s="63" t="e">
        <f>IF(ISNUMBER(INDEX(Данные!$I$1:$IX$303,Данные!$A252,BR$642)),INDEX(Данные!$I$1:$IX$303,Данные!$A252,BR$642)-Данные!$G252-BR$643+IF($F$12="Использовать поправку",BT590,0),#N/A)</f>
        <v>#N/A</v>
      </c>
      <c r="BS590" s="64" t="e">
        <f>IF(ISNUMBER(INDEX(Данные!$I$1:$IX$303,Данные!$A252,BS$642)),INDEX(Данные!$I$1:$IX$303,Данные!$A252,BS$642)-Данные!$H252-BS$643+IF($F$12="Использовать поправку",BU590,0),#N/A)</f>
        <v>#N/A</v>
      </c>
      <c r="BT590" s="100" t="e">
        <f>INDEX(Данные!$I$1:$IX$303,Данные!$A252,BT$642+8)-INDEX(Данные!$I$1:$IX$303,Данные!$A252,BT$643+8)</f>
        <v>#VALUE!</v>
      </c>
      <c r="BU590" s="101" t="e">
        <f>INDEX(Данные!$I$1:$IX$303,Данные!$A252,BU$642+9)-INDEX(Данные!$I$1:$IX$303,Данные!$A252,BU$643+9)</f>
        <v>#VALUE!</v>
      </c>
    </row>
    <row r="591" spans="7:73" s="88" customFormat="1" x14ac:dyDescent="0.25">
      <c r="G591" s="61">
        <v>125</v>
      </c>
      <c r="H591" s="62" t="str">
        <f t="shared" si="874"/>
        <v/>
      </c>
      <c r="I591" s="63" t="e">
        <f>IF(ISNUMBER(INDEX(Данные!$I$1:$IX$303,Данные!$A253,I$642)),INDEX(Данные!$I$1:$IX$303,Данные!$A253,I$642)-Данные!$E253+IF($F$3="Использовать поправку",AL591,0),#N/A)</f>
        <v>#N/A</v>
      </c>
      <c r="J591" s="64" t="e">
        <f>IF(ISNUMBER(INDEX(Данные!$I$1:$IX$303,Данные!$A253,J$642)),INDEX(Данные!$I$1:$IX$303,Данные!$A253,J$642)-Данные!$F253+IF($F$3="Использовать поправку",AM591,0),#N/A)</f>
        <v>#N/A</v>
      </c>
      <c r="K591" s="62" t="str">
        <f t="shared" si="875"/>
        <v/>
      </c>
      <c r="L591" s="63" t="e">
        <f>IF(ISNUMBER(INDEX(Данные!$I$1:$IX$303,Данные!$A253,L$642)),INDEX(Данные!$I$1:$IX$303,Данные!$A253,L$642)-Данные!$E253+IF($F$4="Использовать поправку",AL591,0),#N/A)</f>
        <v>#N/A</v>
      </c>
      <c r="M591" s="64" t="e">
        <f>IF(ISNUMBER(INDEX(Данные!$I$1:$IX$303,Данные!$A253,M$642)),INDEX(Данные!$I$1:$IX$303,Данные!$A253,M$642)-Данные!$F253+IF($F$4="Использовать поправку",AM591,0),#N/A)</f>
        <v>#N/A</v>
      </c>
      <c r="N591" s="62" t="str">
        <f t="shared" si="876"/>
        <v/>
      </c>
      <c r="O591" s="63" t="e">
        <f>IF(ISNUMBER(INDEX(Данные!$I$1:$IX$303,Данные!$A253,O$642)),INDEX(Данные!$I$1:$IX$303,Данные!$A253,O$642)-Данные!$E253+IF($F$5="Использовать поправку",AL591,0),#N/A)</f>
        <v>#N/A</v>
      </c>
      <c r="P591" s="64" t="e">
        <f>IF(ISNUMBER(INDEX(Данные!$I$1:$IX$303,Данные!$A253,P$642)),INDEX(Данные!$I$1:$IX$303,Данные!$A253,P$642)-Данные!$F253+IF($F$5="Использовать поправку",AM591,0),#N/A)</f>
        <v>#N/A</v>
      </c>
      <c r="Q591" s="62" t="str">
        <f t="shared" si="877"/>
        <v/>
      </c>
      <c r="R591" s="63" t="e">
        <f>IF(ISNUMBER(INDEX(Данные!$I$1:$IX$303,Данные!$A253,R$642)),INDEX(Данные!$I$1:$IX$303,Данные!$A253,R$642)-Данные!$E253+IF($F$6="Использовать поправку",AL591,0),#N/A)</f>
        <v>#N/A</v>
      </c>
      <c r="S591" s="64" t="e">
        <f>IF(ISNUMBER(INDEX(Данные!$I$1:$IX$303,Данные!$A253,S$642)),INDEX(Данные!$I$1:$IX$303,Данные!$A253,S$642)-Данные!$F253+IF($F$6="Использовать поправку",AM591,0),#N/A)</f>
        <v>#N/A</v>
      </c>
      <c r="T591" s="62" t="str">
        <f t="shared" si="878"/>
        <v/>
      </c>
      <c r="U591" s="63" t="e">
        <f>IF(ISNUMBER(INDEX(Данные!$I$1:$IX$303,Данные!$A253,U$642)),INDEX(Данные!$I$1:$IX$303,Данные!$A253,U$642)-Данные!$E253+IF($F$7="Использовать поправку",AL591,0),#N/A)</f>
        <v>#N/A</v>
      </c>
      <c r="V591" s="64" t="e">
        <f>IF(ISNUMBER(INDEX(Данные!$I$1:$IX$303,Данные!$A253,V$642)),INDEX(Данные!$I$1:$IX$303,Данные!$A253,V$642)-Данные!$F253+IF($F$7="Использовать поправку",AM591,0),#N/A)</f>
        <v>#N/A</v>
      </c>
      <c r="W591" s="62" t="str">
        <f t="shared" si="879"/>
        <v/>
      </c>
      <c r="X591" s="63" t="e">
        <f>IF(ISNUMBER(INDEX(Данные!$I$1:$IX$303,Данные!$A253,X$642)),INDEX(Данные!$I$1:$IX$303,Данные!$A253,X$642)-Данные!$E253+IF($F$8="Использовать поправку",AL591,0),#N/A)</f>
        <v>#N/A</v>
      </c>
      <c r="Y591" s="64" t="e">
        <f>IF(ISNUMBER(INDEX(Данные!$I$1:$IX$303,Данные!$A253,Y$642)),INDEX(Данные!$I$1:$IX$303,Данные!$A253,Y$642)-Данные!$F253+IF($F$8="Использовать поправку",AM591,0),#N/A)</f>
        <v>#N/A</v>
      </c>
      <c r="Z591" s="62" t="str">
        <f t="shared" si="880"/>
        <v/>
      </c>
      <c r="AA591" s="63" t="e">
        <f>IF(ISNUMBER(INDEX(Данные!$I$1:$IX$303,Данные!$A253,AA$642)),INDEX(Данные!$I$1:$IX$303,Данные!$A253,AA$642)-Данные!$E253+IF($F$9="Использовать поправку",AL591,0),#N/A)</f>
        <v>#N/A</v>
      </c>
      <c r="AB591" s="64" t="e">
        <f>IF(ISNUMBER(INDEX(Данные!$I$1:$IX$303,Данные!$A253,AB$642)),INDEX(Данные!$I$1:$IX$303,Данные!$A253,AB$642)-Данные!$F253+IF($F$9="Использовать поправку",AM591,0),#N/A)</f>
        <v>#N/A</v>
      </c>
      <c r="AC591" s="62" t="str">
        <f t="shared" si="881"/>
        <v/>
      </c>
      <c r="AD591" s="63" t="e">
        <f>IF(ISNUMBER(INDEX(Данные!$I$1:$IX$303,Данные!$A253,AD$642)),INDEX(Данные!$I$1:$IX$303,Данные!$A253,AD$642)-Данные!$E253+IF($F$10="Использовать поправку",AL591,0),#N/A)</f>
        <v>#N/A</v>
      </c>
      <c r="AE591" s="64" t="e">
        <f>IF(ISNUMBER(INDEX(Данные!$I$1:$IX$303,Данные!$A253,AE$642)),INDEX(Данные!$I$1:$IX$303,Данные!$A253,AE$642)-Данные!$F253+IF($F$10="Использовать поправку",AM591,0),#N/A)</f>
        <v>#N/A</v>
      </c>
      <c r="AF591" s="62" t="str">
        <f t="shared" si="882"/>
        <v/>
      </c>
      <c r="AG591" s="63" t="e">
        <f>IF(ISNUMBER(INDEX(Данные!$I$1:$IX$303,Данные!$A253,AG$642)),INDEX(Данные!$I$1:$IX$303,Данные!$A253,AG$642)-Данные!$E253+IF($F$11="Использовать поправку",AL591,0),#N/A)</f>
        <v>#N/A</v>
      </c>
      <c r="AH591" s="64" t="e">
        <f>IF(ISNUMBER(INDEX(Данные!$I$1:$IX$303,Данные!$A253,AH$642)),INDEX(Данные!$I$1:$IX$303,Данные!$A253,AH$642)-Данные!$F253+IF($F$11="Использовать поправку",AM591,0),#N/A)</f>
        <v>#N/A</v>
      </c>
      <c r="AI591" s="62" t="str">
        <f t="shared" si="883"/>
        <v/>
      </c>
      <c r="AJ591" s="63" t="e">
        <f>IF(ISNUMBER(INDEX(Данные!$I$1:$IX$303,Данные!$A253,AJ$642)),INDEX(Данные!$I$1:$IX$303,Данные!$A253,AJ$642)-Данные!$E253+IF($F$12="Использовать поправку",AL591,0),#N/A)</f>
        <v>#N/A</v>
      </c>
      <c r="AK591" s="96" t="e">
        <f>IF(ISNUMBER(INDEX(Данные!$I$1:$IX$303,Данные!$A253,AK$642)),INDEX(Данные!$I$1:$IX$303,Данные!$A253,AK$642)-Данные!$F253+IF($F$12="Использовать поправку",AM591,0),#N/A)</f>
        <v>#N/A</v>
      </c>
      <c r="AL591" s="100" t="e">
        <f>INDEX(Данные!$I$1:$IX$303,Данные!$A253,AL$642+4)-INDEX(Данные!$I$1:$IX$303,Данные!$A253,AL$643+4)</f>
        <v>#VALUE!</v>
      </c>
      <c r="AM591" s="101" t="e">
        <f>INDEX(Данные!$I$1:$IX$303,Данные!$A253,AM$642+5)-INDEX(Данные!$I$1:$IX$303,Данные!$A253,AM$643+5)</f>
        <v>#VALUE!</v>
      </c>
      <c r="AO591" s="61">
        <v>125</v>
      </c>
      <c r="AP591" s="62" t="str">
        <f t="shared" si="864"/>
        <v/>
      </c>
      <c r="AQ591" s="63" t="e">
        <f>IF(ISNUMBER(INDEX(Данные!$I$1:$IX$303,Данные!$A253,AQ$642)),INDEX(Данные!$I$1:$IX$303,Данные!$A253,AQ$642)-Данные!$G253-AQ$643+IF($F$3="Использовать поправку",BT591,0),#N/A)</f>
        <v>#N/A</v>
      </c>
      <c r="AR591" s="64" t="e">
        <f>IF(ISNUMBER(INDEX(Данные!$I$1:$IX$303,Данные!$A253,AR$642)),INDEX(Данные!$I$1:$IX$303,Данные!$A253,AR$642)-Данные!$H253-AR$643+IF($F$3="Использовать поправку",BU591,0),#N/A)</f>
        <v>#N/A</v>
      </c>
      <c r="AS591" s="62" t="str">
        <f t="shared" si="865"/>
        <v/>
      </c>
      <c r="AT591" s="63" t="e">
        <f>IF(ISNUMBER(INDEX(Данные!$I$1:$IX$303,Данные!$A253,AT$642)),INDEX(Данные!$I$1:$IX$303,Данные!$A253,AT$642)-Данные!$G253-AT$643+IF($F$4="Использовать поправку",BT591,0),#N/A)</f>
        <v>#N/A</v>
      </c>
      <c r="AU591" s="64" t="e">
        <f>IF(ISNUMBER(INDEX(Данные!$I$1:$IX$303,Данные!$A253,AU$642)),INDEX(Данные!$I$1:$IX$303,Данные!$A253,AU$642)-Данные!$H253-AU$643+IF($F$4="Использовать поправку",BU591,0),#N/A)</f>
        <v>#N/A</v>
      </c>
      <c r="AV591" s="62" t="str">
        <f t="shared" si="866"/>
        <v/>
      </c>
      <c r="AW591" s="63" t="e">
        <f>IF(ISNUMBER(INDEX(Данные!$I$1:$IX$303,Данные!$A253,AW$642)),INDEX(Данные!$I$1:$IX$303,Данные!$A253,AW$642)-Данные!$G253-AW$643+IF($F$5="Использовать поправку",BT591,0),#N/A)</f>
        <v>#N/A</v>
      </c>
      <c r="AX591" s="64" t="e">
        <f>IF(ISNUMBER(INDEX(Данные!$I$1:$IX$303,Данные!$A253,AX$642)),INDEX(Данные!$I$1:$IX$303,Данные!$A253,AX$642)-Данные!$H253-AX$643+IF($F$5="Использовать поправку",BU591,0),#N/A)</f>
        <v>#N/A</v>
      </c>
      <c r="AY591" s="62" t="str">
        <f t="shared" si="867"/>
        <v/>
      </c>
      <c r="AZ591" s="63" t="e">
        <f>IF(ISNUMBER(INDEX(Данные!$I$1:$IX$303,Данные!$A253,AZ$642)),INDEX(Данные!$I$1:$IX$303,Данные!$A253,AZ$642)-Данные!$G253-AZ$643+IF($F$6="Использовать поправку",BT591,0),#N/A)</f>
        <v>#N/A</v>
      </c>
      <c r="BA591" s="64" t="e">
        <f>IF(ISNUMBER(INDEX(Данные!$I$1:$IX$303,Данные!$A253,BA$642)),INDEX(Данные!$I$1:$IX$303,Данные!$A253,BA$642)-Данные!$H253-BA$643+IF($F$6="Использовать поправку",BU591,0),#N/A)</f>
        <v>#N/A</v>
      </c>
      <c r="BB591" s="62" t="str">
        <f t="shared" si="868"/>
        <v/>
      </c>
      <c r="BC591" s="63" t="e">
        <f>IF(ISNUMBER(INDEX(Данные!$I$1:$IX$303,Данные!$A253,BC$642)),INDEX(Данные!$I$1:$IX$303,Данные!$A253,BC$642)-Данные!$G253-BC$643+IF($F$7="Использовать поправку",BT591,0),#N/A)</f>
        <v>#N/A</v>
      </c>
      <c r="BD591" s="64" t="e">
        <f>IF(ISNUMBER(INDEX(Данные!$I$1:$IX$303,Данные!$A253,BD$642)),INDEX(Данные!$I$1:$IX$303,Данные!$A253,BD$642)-Данные!$H253-BD$643+IF($F$7="Использовать поправку",BU591,0),#N/A)</f>
        <v>#N/A</v>
      </c>
      <c r="BE591" s="62" t="str">
        <f t="shared" si="869"/>
        <v/>
      </c>
      <c r="BF591" s="63" t="e">
        <f>IF(ISNUMBER(INDEX(Данные!$I$1:$IX$303,Данные!$A253,BF$642)),INDEX(Данные!$I$1:$IX$303,Данные!$A253,BF$642)-Данные!$G253-BF$643+IF($F$8="Использовать поправку",BT591,0),#N/A)</f>
        <v>#N/A</v>
      </c>
      <c r="BG591" s="64" t="e">
        <f>IF(ISNUMBER(INDEX(Данные!$I$1:$IX$303,Данные!$A253,BG$642)),INDEX(Данные!$I$1:$IX$303,Данные!$A253,BG$642)-Данные!$H253-BG$643+IF($F$8="Использовать поправку",BU591,0),#N/A)</f>
        <v>#N/A</v>
      </c>
      <c r="BH591" s="62" t="str">
        <f t="shared" si="870"/>
        <v/>
      </c>
      <c r="BI591" s="63" t="e">
        <f>IF(ISNUMBER(INDEX(Данные!$I$1:$IX$303,Данные!$A253,BI$642)),INDEX(Данные!$I$1:$IX$303,Данные!$A253,BI$642)-Данные!$G253-BI$643+IF($F$9="Использовать поправку",BT591,0),#N/A)</f>
        <v>#N/A</v>
      </c>
      <c r="BJ591" s="64" t="e">
        <f>IF(ISNUMBER(INDEX(Данные!$I$1:$IX$303,Данные!$A253,BJ$642)),INDEX(Данные!$I$1:$IX$303,Данные!$A253,BJ$642)-Данные!$H253-BJ$643+IF($F$9="Использовать поправку",BU591,0),#N/A)</f>
        <v>#N/A</v>
      </c>
      <c r="BK591" s="62" t="str">
        <f t="shared" si="871"/>
        <v/>
      </c>
      <c r="BL591" s="63" t="e">
        <f>IF(ISNUMBER(INDEX(Данные!$I$1:$IX$303,Данные!$A253,BL$642)),INDEX(Данные!$I$1:$IX$303,Данные!$A253,BL$642)-Данные!$G253-BL$643+IF($F$10="Использовать поправку",BT591,0),#N/A)</f>
        <v>#N/A</v>
      </c>
      <c r="BM591" s="64" t="e">
        <f>IF(ISNUMBER(INDEX(Данные!$I$1:$IX$303,Данные!$A253,BM$642)),INDEX(Данные!$I$1:$IX$303,Данные!$A253,BM$642)-Данные!$H253-BM$643+IF($F$10="Использовать поправку",BU591,0),#N/A)</f>
        <v>#N/A</v>
      </c>
      <c r="BN591" s="62" t="str">
        <f t="shared" si="872"/>
        <v/>
      </c>
      <c r="BO591" s="63" t="e">
        <f>IF(ISNUMBER(INDEX(Данные!$I$1:$IX$303,Данные!$A253,BO$642)),INDEX(Данные!$I$1:$IX$303,Данные!$A253,BO$642)-Данные!$G253-BO$643+IF($F$11="Использовать поправку",BT591,0),#N/A)</f>
        <v>#N/A</v>
      </c>
      <c r="BP591" s="64" t="e">
        <f>IF(ISNUMBER(INDEX(Данные!$I$1:$IX$303,Данные!$A253,BP$642)),INDEX(Данные!$I$1:$IX$303,Данные!$A253,BP$642)-Данные!$H253-BP$643+IF($F$11="Использовать поправку",BU591,0),#N/A)</f>
        <v>#N/A</v>
      </c>
      <c r="BQ591" s="62" t="str">
        <f t="shared" si="873"/>
        <v/>
      </c>
      <c r="BR591" s="63" t="e">
        <f>IF(ISNUMBER(INDEX(Данные!$I$1:$IX$303,Данные!$A253,BR$642)),INDEX(Данные!$I$1:$IX$303,Данные!$A253,BR$642)-Данные!$G253-BR$643+IF($F$12="Использовать поправку",BT591,0),#N/A)</f>
        <v>#N/A</v>
      </c>
      <c r="BS591" s="64" t="e">
        <f>IF(ISNUMBER(INDEX(Данные!$I$1:$IX$303,Данные!$A253,BS$642)),INDEX(Данные!$I$1:$IX$303,Данные!$A253,BS$642)-Данные!$H253-BS$643+IF($F$12="Использовать поправку",BU591,0),#N/A)</f>
        <v>#N/A</v>
      </c>
      <c r="BT591" s="100" t="e">
        <f>INDEX(Данные!$I$1:$IX$303,Данные!$A253,BT$642+8)-INDEX(Данные!$I$1:$IX$303,Данные!$A253,BT$643+8)</f>
        <v>#VALUE!</v>
      </c>
      <c r="BU591" s="101" t="e">
        <f>INDEX(Данные!$I$1:$IX$303,Данные!$A253,BU$642+9)-INDEX(Данные!$I$1:$IX$303,Данные!$A253,BU$643+9)</f>
        <v>#VALUE!</v>
      </c>
    </row>
    <row r="592" spans="7:73" s="88" customFormat="1" x14ac:dyDescent="0.25">
      <c r="G592" s="61">
        <v>125.5</v>
      </c>
      <c r="H592" s="62" t="str">
        <f t="shared" si="874"/>
        <v/>
      </c>
      <c r="I592" s="63" t="e">
        <f>IF(ISNUMBER(INDEX(Данные!$I$1:$IX$303,Данные!$A254,I$642)),INDEX(Данные!$I$1:$IX$303,Данные!$A254,I$642)-Данные!$E254+IF($F$3="Использовать поправку",AL592,0),#N/A)</f>
        <v>#N/A</v>
      </c>
      <c r="J592" s="64" t="e">
        <f>IF(ISNUMBER(INDEX(Данные!$I$1:$IX$303,Данные!$A254,J$642)),INDEX(Данные!$I$1:$IX$303,Данные!$A254,J$642)-Данные!$F254+IF($F$3="Использовать поправку",AM592,0),#N/A)</f>
        <v>#N/A</v>
      </c>
      <c r="K592" s="62" t="str">
        <f t="shared" si="875"/>
        <v/>
      </c>
      <c r="L592" s="63" t="e">
        <f>IF(ISNUMBER(INDEX(Данные!$I$1:$IX$303,Данные!$A254,L$642)),INDEX(Данные!$I$1:$IX$303,Данные!$A254,L$642)-Данные!$E254+IF($F$4="Использовать поправку",AL592,0),#N/A)</f>
        <v>#N/A</v>
      </c>
      <c r="M592" s="64" t="e">
        <f>IF(ISNUMBER(INDEX(Данные!$I$1:$IX$303,Данные!$A254,M$642)),INDEX(Данные!$I$1:$IX$303,Данные!$A254,M$642)-Данные!$F254+IF($F$4="Использовать поправку",AM592,0),#N/A)</f>
        <v>#N/A</v>
      </c>
      <c r="N592" s="62" t="str">
        <f t="shared" si="876"/>
        <v/>
      </c>
      <c r="O592" s="63" t="e">
        <f>IF(ISNUMBER(INDEX(Данные!$I$1:$IX$303,Данные!$A254,O$642)),INDEX(Данные!$I$1:$IX$303,Данные!$A254,O$642)-Данные!$E254+IF($F$5="Использовать поправку",AL592,0),#N/A)</f>
        <v>#N/A</v>
      </c>
      <c r="P592" s="64" t="e">
        <f>IF(ISNUMBER(INDEX(Данные!$I$1:$IX$303,Данные!$A254,P$642)),INDEX(Данные!$I$1:$IX$303,Данные!$A254,P$642)-Данные!$F254+IF($F$5="Использовать поправку",AM592,0),#N/A)</f>
        <v>#N/A</v>
      </c>
      <c r="Q592" s="62" t="str">
        <f t="shared" si="877"/>
        <v/>
      </c>
      <c r="R592" s="63" t="e">
        <f>IF(ISNUMBER(INDEX(Данные!$I$1:$IX$303,Данные!$A254,R$642)),INDEX(Данные!$I$1:$IX$303,Данные!$A254,R$642)-Данные!$E254+IF($F$6="Использовать поправку",AL592,0),#N/A)</f>
        <v>#N/A</v>
      </c>
      <c r="S592" s="64" t="e">
        <f>IF(ISNUMBER(INDEX(Данные!$I$1:$IX$303,Данные!$A254,S$642)),INDEX(Данные!$I$1:$IX$303,Данные!$A254,S$642)-Данные!$F254+IF($F$6="Использовать поправку",AM592,0),#N/A)</f>
        <v>#N/A</v>
      </c>
      <c r="T592" s="62" t="str">
        <f t="shared" si="878"/>
        <v/>
      </c>
      <c r="U592" s="63" t="e">
        <f>IF(ISNUMBER(INDEX(Данные!$I$1:$IX$303,Данные!$A254,U$642)),INDEX(Данные!$I$1:$IX$303,Данные!$A254,U$642)-Данные!$E254+IF($F$7="Использовать поправку",AL592,0),#N/A)</f>
        <v>#N/A</v>
      </c>
      <c r="V592" s="64" t="e">
        <f>IF(ISNUMBER(INDEX(Данные!$I$1:$IX$303,Данные!$A254,V$642)),INDEX(Данные!$I$1:$IX$303,Данные!$A254,V$642)-Данные!$F254+IF($F$7="Использовать поправку",AM592,0),#N/A)</f>
        <v>#N/A</v>
      </c>
      <c r="W592" s="62" t="str">
        <f t="shared" si="879"/>
        <v/>
      </c>
      <c r="X592" s="63" t="e">
        <f>IF(ISNUMBER(INDEX(Данные!$I$1:$IX$303,Данные!$A254,X$642)),INDEX(Данные!$I$1:$IX$303,Данные!$A254,X$642)-Данные!$E254+IF($F$8="Использовать поправку",AL592,0),#N/A)</f>
        <v>#N/A</v>
      </c>
      <c r="Y592" s="64" t="e">
        <f>IF(ISNUMBER(INDEX(Данные!$I$1:$IX$303,Данные!$A254,Y$642)),INDEX(Данные!$I$1:$IX$303,Данные!$A254,Y$642)-Данные!$F254+IF($F$8="Использовать поправку",AM592,0),#N/A)</f>
        <v>#N/A</v>
      </c>
      <c r="Z592" s="62" t="str">
        <f t="shared" si="880"/>
        <v/>
      </c>
      <c r="AA592" s="63" t="e">
        <f>IF(ISNUMBER(INDEX(Данные!$I$1:$IX$303,Данные!$A254,AA$642)),INDEX(Данные!$I$1:$IX$303,Данные!$A254,AA$642)-Данные!$E254+IF($F$9="Использовать поправку",AL592,0),#N/A)</f>
        <v>#N/A</v>
      </c>
      <c r="AB592" s="64" t="e">
        <f>IF(ISNUMBER(INDEX(Данные!$I$1:$IX$303,Данные!$A254,AB$642)),INDEX(Данные!$I$1:$IX$303,Данные!$A254,AB$642)-Данные!$F254+IF($F$9="Использовать поправку",AM592,0),#N/A)</f>
        <v>#N/A</v>
      </c>
      <c r="AC592" s="62" t="str">
        <f t="shared" si="881"/>
        <v/>
      </c>
      <c r="AD592" s="63" t="e">
        <f>IF(ISNUMBER(INDEX(Данные!$I$1:$IX$303,Данные!$A254,AD$642)),INDEX(Данные!$I$1:$IX$303,Данные!$A254,AD$642)-Данные!$E254+IF($F$10="Использовать поправку",AL592,0),#N/A)</f>
        <v>#N/A</v>
      </c>
      <c r="AE592" s="64" t="e">
        <f>IF(ISNUMBER(INDEX(Данные!$I$1:$IX$303,Данные!$A254,AE$642)),INDEX(Данные!$I$1:$IX$303,Данные!$A254,AE$642)-Данные!$F254+IF($F$10="Использовать поправку",AM592,0),#N/A)</f>
        <v>#N/A</v>
      </c>
      <c r="AF592" s="62" t="str">
        <f t="shared" si="882"/>
        <v/>
      </c>
      <c r="AG592" s="63" t="e">
        <f>IF(ISNUMBER(INDEX(Данные!$I$1:$IX$303,Данные!$A254,AG$642)),INDEX(Данные!$I$1:$IX$303,Данные!$A254,AG$642)-Данные!$E254+IF($F$11="Использовать поправку",AL592,0),#N/A)</f>
        <v>#N/A</v>
      </c>
      <c r="AH592" s="64" t="e">
        <f>IF(ISNUMBER(INDEX(Данные!$I$1:$IX$303,Данные!$A254,AH$642)),INDEX(Данные!$I$1:$IX$303,Данные!$A254,AH$642)-Данные!$F254+IF($F$11="Использовать поправку",AM592,0),#N/A)</f>
        <v>#N/A</v>
      </c>
      <c r="AI592" s="62" t="str">
        <f t="shared" si="883"/>
        <v/>
      </c>
      <c r="AJ592" s="63" t="e">
        <f>IF(ISNUMBER(INDEX(Данные!$I$1:$IX$303,Данные!$A254,AJ$642)),INDEX(Данные!$I$1:$IX$303,Данные!$A254,AJ$642)-Данные!$E254+IF($F$12="Использовать поправку",AL592,0),#N/A)</f>
        <v>#N/A</v>
      </c>
      <c r="AK592" s="96" t="e">
        <f>IF(ISNUMBER(INDEX(Данные!$I$1:$IX$303,Данные!$A254,AK$642)),INDEX(Данные!$I$1:$IX$303,Данные!$A254,AK$642)-Данные!$F254+IF($F$12="Использовать поправку",AM592,0),#N/A)</f>
        <v>#N/A</v>
      </c>
      <c r="AL592" s="100" t="e">
        <f>INDEX(Данные!$I$1:$IX$303,Данные!$A254,AL$642+4)-INDEX(Данные!$I$1:$IX$303,Данные!$A254,AL$643+4)</f>
        <v>#VALUE!</v>
      </c>
      <c r="AM592" s="101" t="e">
        <f>INDEX(Данные!$I$1:$IX$303,Данные!$A254,AM$642+5)-INDEX(Данные!$I$1:$IX$303,Данные!$A254,AM$643+5)</f>
        <v>#VALUE!</v>
      </c>
      <c r="AO592" s="61">
        <v>125.5</v>
      </c>
      <c r="AP592" s="62" t="str">
        <f t="shared" si="864"/>
        <v/>
      </c>
      <c r="AQ592" s="63" t="e">
        <f>IF(ISNUMBER(INDEX(Данные!$I$1:$IX$303,Данные!$A254,AQ$642)),INDEX(Данные!$I$1:$IX$303,Данные!$A254,AQ$642)-Данные!$G254-AQ$643+IF($F$3="Использовать поправку",BT592,0),#N/A)</f>
        <v>#N/A</v>
      </c>
      <c r="AR592" s="64" t="e">
        <f>IF(ISNUMBER(INDEX(Данные!$I$1:$IX$303,Данные!$A254,AR$642)),INDEX(Данные!$I$1:$IX$303,Данные!$A254,AR$642)-Данные!$H254-AR$643+IF($F$3="Использовать поправку",BU592,0),#N/A)</f>
        <v>#N/A</v>
      </c>
      <c r="AS592" s="62" t="str">
        <f t="shared" si="865"/>
        <v/>
      </c>
      <c r="AT592" s="63" t="e">
        <f>IF(ISNUMBER(INDEX(Данные!$I$1:$IX$303,Данные!$A254,AT$642)),INDEX(Данные!$I$1:$IX$303,Данные!$A254,AT$642)-Данные!$G254-AT$643+IF($F$4="Использовать поправку",BT592,0),#N/A)</f>
        <v>#N/A</v>
      </c>
      <c r="AU592" s="64" t="e">
        <f>IF(ISNUMBER(INDEX(Данные!$I$1:$IX$303,Данные!$A254,AU$642)),INDEX(Данные!$I$1:$IX$303,Данные!$A254,AU$642)-Данные!$H254-AU$643+IF($F$4="Использовать поправку",BU592,0),#N/A)</f>
        <v>#N/A</v>
      </c>
      <c r="AV592" s="62" t="str">
        <f t="shared" si="866"/>
        <v/>
      </c>
      <c r="AW592" s="63" t="e">
        <f>IF(ISNUMBER(INDEX(Данные!$I$1:$IX$303,Данные!$A254,AW$642)),INDEX(Данные!$I$1:$IX$303,Данные!$A254,AW$642)-Данные!$G254-AW$643+IF($F$5="Использовать поправку",BT592,0),#N/A)</f>
        <v>#N/A</v>
      </c>
      <c r="AX592" s="64" t="e">
        <f>IF(ISNUMBER(INDEX(Данные!$I$1:$IX$303,Данные!$A254,AX$642)),INDEX(Данные!$I$1:$IX$303,Данные!$A254,AX$642)-Данные!$H254-AX$643+IF($F$5="Использовать поправку",BU592,0),#N/A)</f>
        <v>#N/A</v>
      </c>
      <c r="AY592" s="62" t="str">
        <f t="shared" si="867"/>
        <v/>
      </c>
      <c r="AZ592" s="63" t="e">
        <f>IF(ISNUMBER(INDEX(Данные!$I$1:$IX$303,Данные!$A254,AZ$642)),INDEX(Данные!$I$1:$IX$303,Данные!$A254,AZ$642)-Данные!$G254-AZ$643+IF($F$6="Использовать поправку",BT592,0),#N/A)</f>
        <v>#N/A</v>
      </c>
      <c r="BA592" s="64" t="e">
        <f>IF(ISNUMBER(INDEX(Данные!$I$1:$IX$303,Данные!$A254,BA$642)),INDEX(Данные!$I$1:$IX$303,Данные!$A254,BA$642)-Данные!$H254-BA$643+IF($F$6="Использовать поправку",BU592,0),#N/A)</f>
        <v>#N/A</v>
      </c>
      <c r="BB592" s="62" t="str">
        <f t="shared" si="868"/>
        <v/>
      </c>
      <c r="BC592" s="63" t="e">
        <f>IF(ISNUMBER(INDEX(Данные!$I$1:$IX$303,Данные!$A254,BC$642)),INDEX(Данные!$I$1:$IX$303,Данные!$A254,BC$642)-Данные!$G254-BC$643+IF($F$7="Использовать поправку",BT592,0),#N/A)</f>
        <v>#N/A</v>
      </c>
      <c r="BD592" s="64" t="e">
        <f>IF(ISNUMBER(INDEX(Данные!$I$1:$IX$303,Данные!$A254,BD$642)),INDEX(Данные!$I$1:$IX$303,Данные!$A254,BD$642)-Данные!$H254-BD$643+IF($F$7="Использовать поправку",BU592,0),#N/A)</f>
        <v>#N/A</v>
      </c>
      <c r="BE592" s="62" t="str">
        <f t="shared" si="869"/>
        <v/>
      </c>
      <c r="BF592" s="63" t="e">
        <f>IF(ISNUMBER(INDEX(Данные!$I$1:$IX$303,Данные!$A254,BF$642)),INDEX(Данные!$I$1:$IX$303,Данные!$A254,BF$642)-Данные!$G254-BF$643+IF($F$8="Использовать поправку",BT592,0),#N/A)</f>
        <v>#N/A</v>
      </c>
      <c r="BG592" s="64" t="e">
        <f>IF(ISNUMBER(INDEX(Данные!$I$1:$IX$303,Данные!$A254,BG$642)),INDEX(Данные!$I$1:$IX$303,Данные!$A254,BG$642)-Данные!$H254-BG$643+IF($F$8="Использовать поправку",BU592,0),#N/A)</f>
        <v>#N/A</v>
      </c>
      <c r="BH592" s="62" t="str">
        <f t="shared" si="870"/>
        <v/>
      </c>
      <c r="BI592" s="63" t="e">
        <f>IF(ISNUMBER(INDEX(Данные!$I$1:$IX$303,Данные!$A254,BI$642)),INDEX(Данные!$I$1:$IX$303,Данные!$A254,BI$642)-Данные!$G254-BI$643+IF($F$9="Использовать поправку",BT592,0),#N/A)</f>
        <v>#N/A</v>
      </c>
      <c r="BJ592" s="64" t="e">
        <f>IF(ISNUMBER(INDEX(Данные!$I$1:$IX$303,Данные!$A254,BJ$642)),INDEX(Данные!$I$1:$IX$303,Данные!$A254,BJ$642)-Данные!$H254-BJ$643+IF($F$9="Использовать поправку",BU592,0),#N/A)</f>
        <v>#N/A</v>
      </c>
      <c r="BK592" s="62" t="str">
        <f t="shared" si="871"/>
        <v/>
      </c>
      <c r="BL592" s="63" t="e">
        <f>IF(ISNUMBER(INDEX(Данные!$I$1:$IX$303,Данные!$A254,BL$642)),INDEX(Данные!$I$1:$IX$303,Данные!$A254,BL$642)-Данные!$G254-BL$643+IF($F$10="Использовать поправку",BT592,0),#N/A)</f>
        <v>#N/A</v>
      </c>
      <c r="BM592" s="64" t="e">
        <f>IF(ISNUMBER(INDEX(Данные!$I$1:$IX$303,Данные!$A254,BM$642)),INDEX(Данные!$I$1:$IX$303,Данные!$A254,BM$642)-Данные!$H254-BM$643+IF($F$10="Использовать поправку",BU592,0),#N/A)</f>
        <v>#N/A</v>
      </c>
      <c r="BN592" s="62" t="str">
        <f t="shared" si="872"/>
        <v/>
      </c>
      <c r="BO592" s="63" t="e">
        <f>IF(ISNUMBER(INDEX(Данные!$I$1:$IX$303,Данные!$A254,BO$642)),INDEX(Данные!$I$1:$IX$303,Данные!$A254,BO$642)-Данные!$G254-BO$643+IF($F$11="Использовать поправку",BT592,0),#N/A)</f>
        <v>#N/A</v>
      </c>
      <c r="BP592" s="64" t="e">
        <f>IF(ISNUMBER(INDEX(Данные!$I$1:$IX$303,Данные!$A254,BP$642)),INDEX(Данные!$I$1:$IX$303,Данные!$A254,BP$642)-Данные!$H254-BP$643+IF($F$11="Использовать поправку",BU592,0),#N/A)</f>
        <v>#N/A</v>
      </c>
      <c r="BQ592" s="62" t="str">
        <f t="shared" si="873"/>
        <v/>
      </c>
      <c r="BR592" s="63" t="e">
        <f>IF(ISNUMBER(INDEX(Данные!$I$1:$IX$303,Данные!$A254,BR$642)),INDEX(Данные!$I$1:$IX$303,Данные!$A254,BR$642)-Данные!$G254-BR$643+IF($F$12="Использовать поправку",BT592,0),#N/A)</f>
        <v>#N/A</v>
      </c>
      <c r="BS592" s="64" t="e">
        <f>IF(ISNUMBER(INDEX(Данные!$I$1:$IX$303,Данные!$A254,BS$642)),INDEX(Данные!$I$1:$IX$303,Данные!$A254,BS$642)-Данные!$H254-BS$643+IF($F$12="Использовать поправку",BU592,0),#N/A)</f>
        <v>#N/A</v>
      </c>
      <c r="BT592" s="100" t="e">
        <f>INDEX(Данные!$I$1:$IX$303,Данные!$A254,BT$642+8)-INDEX(Данные!$I$1:$IX$303,Данные!$A254,BT$643+8)</f>
        <v>#VALUE!</v>
      </c>
      <c r="BU592" s="101" t="e">
        <f>INDEX(Данные!$I$1:$IX$303,Данные!$A254,BU$642+9)-INDEX(Данные!$I$1:$IX$303,Данные!$A254,BU$643+9)</f>
        <v>#VALUE!</v>
      </c>
    </row>
    <row r="593" spans="7:73" s="88" customFormat="1" x14ac:dyDescent="0.25">
      <c r="G593" s="61">
        <v>126</v>
      </c>
      <c r="H593" s="62" t="str">
        <f t="shared" si="874"/>
        <v/>
      </c>
      <c r="I593" s="63" t="e">
        <f>IF(ISNUMBER(INDEX(Данные!$I$1:$IX$303,Данные!$A255,I$642)),INDEX(Данные!$I$1:$IX$303,Данные!$A255,I$642)-Данные!$E255+IF($F$3="Использовать поправку",AL593,0),#N/A)</f>
        <v>#N/A</v>
      </c>
      <c r="J593" s="64" t="e">
        <f>IF(ISNUMBER(INDEX(Данные!$I$1:$IX$303,Данные!$A255,J$642)),INDEX(Данные!$I$1:$IX$303,Данные!$A255,J$642)-Данные!$F255+IF($F$3="Использовать поправку",AM593,0),#N/A)</f>
        <v>#N/A</v>
      </c>
      <c r="K593" s="62" t="str">
        <f t="shared" si="875"/>
        <v/>
      </c>
      <c r="L593" s="63" t="e">
        <f>IF(ISNUMBER(INDEX(Данные!$I$1:$IX$303,Данные!$A255,L$642)),INDEX(Данные!$I$1:$IX$303,Данные!$A255,L$642)-Данные!$E255+IF($F$4="Использовать поправку",AL593,0),#N/A)</f>
        <v>#N/A</v>
      </c>
      <c r="M593" s="64" t="e">
        <f>IF(ISNUMBER(INDEX(Данные!$I$1:$IX$303,Данные!$A255,M$642)),INDEX(Данные!$I$1:$IX$303,Данные!$A255,M$642)-Данные!$F255+IF($F$4="Использовать поправку",AM593,0),#N/A)</f>
        <v>#N/A</v>
      </c>
      <c r="N593" s="62" t="str">
        <f t="shared" si="876"/>
        <v/>
      </c>
      <c r="O593" s="63" t="e">
        <f>IF(ISNUMBER(INDEX(Данные!$I$1:$IX$303,Данные!$A255,O$642)),INDEX(Данные!$I$1:$IX$303,Данные!$A255,O$642)-Данные!$E255+IF($F$5="Использовать поправку",AL593,0),#N/A)</f>
        <v>#N/A</v>
      </c>
      <c r="P593" s="64" t="e">
        <f>IF(ISNUMBER(INDEX(Данные!$I$1:$IX$303,Данные!$A255,P$642)),INDEX(Данные!$I$1:$IX$303,Данные!$A255,P$642)-Данные!$F255+IF($F$5="Использовать поправку",AM593,0),#N/A)</f>
        <v>#N/A</v>
      </c>
      <c r="Q593" s="62" t="str">
        <f t="shared" si="877"/>
        <v/>
      </c>
      <c r="R593" s="63" t="e">
        <f>IF(ISNUMBER(INDEX(Данные!$I$1:$IX$303,Данные!$A255,R$642)),INDEX(Данные!$I$1:$IX$303,Данные!$A255,R$642)-Данные!$E255+IF($F$6="Использовать поправку",AL593,0),#N/A)</f>
        <v>#N/A</v>
      </c>
      <c r="S593" s="64" t="e">
        <f>IF(ISNUMBER(INDEX(Данные!$I$1:$IX$303,Данные!$A255,S$642)),INDEX(Данные!$I$1:$IX$303,Данные!$A255,S$642)-Данные!$F255+IF($F$6="Использовать поправку",AM593,0),#N/A)</f>
        <v>#N/A</v>
      </c>
      <c r="T593" s="62" t="str">
        <f t="shared" si="878"/>
        <v/>
      </c>
      <c r="U593" s="63" t="e">
        <f>IF(ISNUMBER(INDEX(Данные!$I$1:$IX$303,Данные!$A255,U$642)),INDEX(Данные!$I$1:$IX$303,Данные!$A255,U$642)-Данные!$E255+IF($F$7="Использовать поправку",AL593,0),#N/A)</f>
        <v>#N/A</v>
      </c>
      <c r="V593" s="64" t="e">
        <f>IF(ISNUMBER(INDEX(Данные!$I$1:$IX$303,Данные!$A255,V$642)),INDEX(Данные!$I$1:$IX$303,Данные!$A255,V$642)-Данные!$F255+IF($F$7="Использовать поправку",AM593,0),#N/A)</f>
        <v>#N/A</v>
      </c>
      <c r="W593" s="62" t="str">
        <f t="shared" si="879"/>
        <v/>
      </c>
      <c r="X593" s="63" t="e">
        <f>IF(ISNUMBER(INDEX(Данные!$I$1:$IX$303,Данные!$A255,X$642)),INDEX(Данные!$I$1:$IX$303,Данные!$A255,X$642)-Данные!$E255+IF($F$8="Использовать поправку",AL593,0),#N/A)</f>
        <v>#N/A</v>
      </c>
      <c r="Y593" s="64" t="e">
        <f>IF(ISNUMBER(INDEX(Данные!$I$1:$IX$303,Данные!$A255,Y$642)),INDEX(Данные!$I$1:$IX$303,Данные!$A255,Y$642)-Данные!$F255+IF($F$8="Использовать поправку",AM593,0),#N/A)</f>
        <v>#N/A</v>
      </c>
      <c r="Z593" s="62" t="str">
        <f t="shared" si="880"/>
        <v/>
      </c>
      <c r="AA593" s="63" t="e">
        <f>IF(ISNUMBER(INDEX(Данные!$I$1:$IX$303,Данные!$A255,AA$642)),INDEX(Данные!$I$1:$IX$303,Данные!$A255,AA$642)-Данные!$E255+IF($F$9="Использовать поправку",AL593,0),#N/A)</f>
        <v>#N/A</v>
      </c>
      <c r="AB593" s="64" t="e">
        <f>IF(ISNUMBER(INDEX(Данные!$I$1:$IX$303,Данные!$A255,AB$642)),INDEX(Данные!$I$1:$IX$303,Данные!$A255,AB$642)-Данные!$F255+IF($F$9="Использовать поправку",AM593,0),#N/A)</f>
        <v>#N/A</v>
      </c>
      <c r="AC593" s="62" t="str">
        <f t="shared" si="881"/>
        <v/>
      </c>
      <c r="AD593" s="63" t="e">
        <f>IF(ISNUMBER(INDEX(Данные!$I$1:$IX$303,Данные!$A255,AD$642)),INDEX(Данные!$I$1:$IX$303,Данные!$A255,AD$642)-Данные!$E255+IF($F$10="Использовать поправку",AL593,0),#N/A)</f>
        <v>#N/A</v>
      </c>
      <c r="AE593" s="64" t="e">
        <f>IF(ISNUMBER(INDEX(Данные!$I$1:$IX$303,Данные!$A255,AE$642)),INDEX(Данные!$I$1:$IX$303,Данные!$A255,AE$642)-Данные!$F255+IF($F$10="Использовать поправку",AM593,0),#N/A)</f>
        <v>#N/A</v>
      </c>
      <c r="AF593" s="62" t="str">
        <f t="shared" si="882"/>
        <v/>
      </c>
      <c r="AG593" s="63" t="e">
        <f>IF(ISNUMBER(INDEX(Данные!$I$1:$IX$303,Данные!$A255,AG$642)),INDEX(Данные!$I$1:$IX$303,Данные!$A255,AG$642)-Данные!$E255+IF($F$11="Использовать поправку",AL593,0),#N/A)</f>
        <v>#N/A</v>
      </c>
      <c r="AH593" s="64" t="e">
        <f>IF(ISNUMBER(INDEX(Данные!$I$1:$IX$303,Данные!$A255,AH$642)),INDEX(Данные!$I$1:$IX$303,Данные!$A255,AH$642)-Данные!$F255+IF($F$11="Использовать поправку",AM593,0),#N/A)</f>
        <v>#N/A</v>
      </c>
      <c r="AI593" s="62" t="str">
        <f t="shared" si="883"/>
        <v/>
      </c>
      <c r="AJ593" s="63" t="e">
        <f>IF(ISNUMBER(INDEX(Данные!$I$1:$IX$303,Данные!$A255,AJ$642)),INDEX(Данные!$I$1:$IX$303,Данные!$A255,AJ$642)-Данные!$E255+IF($F$12="Использовать поправку",AL593,0),#N/A)</f>
        <v>#N/A</v>
      </c>
      <c r="AK593" s="96" t="e">
        <f>IF(ISNUMBER(INDEX(Данные!$I$1:$IX$303,Данные!$A255,AK$642)),INDEX(Данные!$I$1:$IX$303,Данные!$A255,AK$642)-Данные!$F255+IF($F$12="Использовать поправку",AM593,0),#N/A)</f>
        <v>#N/A</v>
      </c>
      <c r="AL593" s="100" t="e">
        <f>INDEX(Данные!$I$1:$IX$303,Данные!$A255,AL$642+4)-INDEX(Данные!$I$1:$IX$303,Данные!$A255,AL$643+4)</f>
        <v>#VALUE!</v>
      </c>
      <c r="AM593" s="101" t="e">
        <f>INDEX(Данные!$I$1:$IX$303,Данные!$A255,AM$642+5)-INDEX(Данные!$I$1:$IX$303,Данные!$A255,AM$643+5)</f>
        <v>#VALUE!</v>
      </c>
      <c r="AO593" s="61">
        <v>126</v>
      </c>
      <c r="AP593" s="62" t="str">
        <f t="shared" si="864"/>
        <v/>
      </c>
      <c r="AQ593" s="63" t="e">
        <f>IF(ISNUMBER(INDEX(Данные!$I$1:$IX$303,Данные!$A255,AQ$642)),INDEX(Данные!$I$1:$IX$303,Данные!$A255,AQ$642)-Данные!$G255-AQ$643+IF($F$3="Использовать поправку",BT593,0),#N/A)</f>
        <v>#N/A</v>
      </c>
      <c r="AR593" s="64" t="e">
        <f>IF(ISNUMBER(INDEX(Данные!$I$1:$IX$303,Данные!$A255,AR$642)),INDEX(Данные!$I$1:$IX$303,Данные!$A255,AR$642)-Данные!$H255-AR$643+IF($F$3="Использовать поправку",BU593,0),#N/A)</f>
        <v>#N/A</v>
      </c>
      <c r="AS593" s="62" t="str">
        <f t="shared" si="865"/>
        <v/>
      </c>
      <c r="AT593" s="63" t="e">
        <f>IF(ISNUMBER(INDEX(Данные!$I$1:$IX$303,Данные!$A255,AT$642)),INDEX(Данные!$I$1:$IX$303,Данные!$A255,AT$642)-Данные!$G255-AT$643+IF($F$4="Использовать поправку",BT593,0),#N/A)</f>
        <v>#N/A</v>
      </c>
      <c r="AU593" s="64" t="e">
        <f>IF(ISNUMBER(INDEX(Данные!$I$1:$IX$303,Данные!$A255,AU$642)),INDEX(Данные!$I$1:$IX$303,Данные!$A255,AU$642)-Данные!$H255-AU$643+IF($F$4="Использовать поправку",BU593,0),#N/A)</f>
        <v>#N/A</v>
      </c>
      <c r="AV593" s="62" t="str">
        <f t="shared" si="866"/>
        <v/>
      </c>
      <c r="AW593" s="63" t="e">
        <f>IF(ISNUMBER(INDEX(Данные!$I$1:$IX$303,Данные!$A255,AW$642)),INDEX(Данные!$I$1:$IX$303,Данные!$A255,AW$642)-Данные!$G255-AW$643+IF($F$5="Использовать поправку",BT593,0),#N/A)</f>
        <v>#N/A</v>
      </c>
      <c r="AX593" s="64" t="e">
        <f>IF(ISNUMBER(INDEX(Данные!$I$1:$IX$303,Данные!$A255,AX$642)),INDEX(Данные!$I$1:$IX$303,Данные!$A255,AX$642)-Данные!$H255-AX$643+IF($F$5="Использовать поправку",BU593,0),#N/A)</f>
        <v>#N/A</v>
      </c>
      <c r="AY593" s="62" t="str">
        <f t="shared" si="867"/>
        <v/>
      </c>
      <c r="AZ593" s="63" t="e">
        <f>IF(ISNUMBER(INDEX(Данные!$I$1:$IX$303,Данные!$A255,AZ$642)),INDEX(Данные!$I$1:$IX$303,Данные!$A255,AZ$642)-Данные!$G255-AZ$643+IF($F$6="Использовать поправку",BT593,0),#N/A)</f>
        <v>#N/A</v>
      </c>
      <c r="BA593" s="64" t="e">
        <f>IF(ISNUMBER(INDEX(Данные!$I$1:$IX$303,Данные!$A255,BA$642)),INDEX(Данные!$I$1:$IX$303,Данные!$A255,BA$642)-Данные!$H255-BA$643+IF($F$6="Использовать поправку",BU593,0),#N/A)</f>
        <v>#N/A</v>
      </c>
      <c r="BB593" s="62" t="str">
        <f t="shared" si="868"/>
        <v/>
      </c>
      <c r="BC593" s="63" t="e">
        <f>IF(ISNUMBER(INDEX(Данные!$I$1:$IX$303,Данные!$A255,BC$642)),INDEX(Данные!$I$1:$IX$303,Данные!$A255,BC$642)-Данные!$G255-BC$643+IF($F$7="Использовать поправку",BT593,0),#N/A)</f>
        <v>#N/A</v>
      </c>
      <c r="BD593" s="64" t="e">
        <f>IF(ISNUMBER(INDEX(Данные!$I$1:$IX$303,Данные!$A255,BD$642)),INDEX(Данные!$I$1:$IX$303,Данные!$A255,BD$642)-Данные!$H255-BD$643+IF($F$7="Использовать поправку",BU593,0),#N/A)</f>
        <v>#N/A</v>
      </c>
      <c r="BE593" s="62" t="str">
        <f t="shared" si="869"/>
        <v/>
      </c>
      <c r="BF593" s="63" t="e">
        <f>IF(ISNUMBER(INDEX(Данные!$I$1:$IX$303,Данные!$A255,BF$642)),INDEX(Данные!$I$1:$IX$303,Данные!$A255,BF$642)-Данные!$G255-BF$643+IF($F$8="Использовать поправку",BT593,0),#N/A)</f>
        <v>#N/A</v>
      </c>
      <c r="BG593" s="64" t="e">
        <f>IF(ISNUMBER(INDEX(Данные!$I$1:$IX$303,Данные!$A255,BG$642)),INDEX(Данные!$I$1:$IX$303,Данные!$A255,BG$642)-Данные!$H255-BG$643+IF($F$8="Использовать поправку",BU593,0),#N/A)</f>
        <v>#N/A</v>
      </c>
      <c r="BH593" s="62" t="str">
        <f t="shared" si="870"/>
        <v/>
      </c>
      <c r="BI593" s="63" t="e">
        <f>IF(ISNUMBER(INDEX(Данные!$I$1:$IX$303,Данные!$A255,BI$642)),INDEX(Данные!$I$1:$IX$303,Данные!$A255,BI$642)-Данные!$G255-BI$643+IF($F$9="Использовать поправку",BT593,0),#N/A)</f>
        <v>#N/A</v>
      </c>
      <c r="BJ593" s="64" t="e">
        <f>IF(ISNUMBER(INDEX(Данные!$I$1:$IX$303,Данные!$A255,BJ$642)),INDEX(Данные!$I$1:$IX$303,Данные!$A255,BJ$642)-Данные!$H255-BJ$643+IF($F$9="Использовать поправку",BU593,0),#N/A)</f>
        <v>#N/A</v>
      </c>
      <c r="BK593" s="62" t="str">
        <f t="shared" si="871"/>
        <v/>
      </c>
      <c r="BL593" s="63" t="e">
        <f>IF(ISNUMBER(INDEX(Данные!$I$1:$IX$303,Данные!$A255,BL$642)),INDEX(Данные!$I$1:$IX$303,Данные!$A255,BL$642)-Данные!$G255-BL$643+IF($F$10="Использовать поправку",BT593,0),#N/A)</f>
        <v>#N/A</v>
      </c>
      <c r="BM593" s="64" t="e">
        <f>IF(ISNUMBER(INDEX(Данные!$I$1:$IX$303,Данные!$A255,BM$642)),INDEX(Данные!$I$1:$IX$303,Данные!$A255,BM$642)-Данные!$H255-BM$643+IF($F$10="Использовать поправку",BU593,0),#N/A)</f>
        <v>#N/A</v>
      </c>
      <c r="BN593" s="62" t="str">
        <f t="shared" si="872"/>
        <v/>
      </c>
      <c r="BO593" s="63" t="e">
        <f>IF(ISNUMBER(INDEX(Данные!$I$1:$IX$303,Данные!$A255,BO$642)),INDEX(Данные!$I$1:$IX$303,Данные!$A255,BO$642)-Данные!$G255-BO$643+IF($F$11="Использовать поправку",BT593,0),#N/A)</f>
        <v>#N/A</v>
      </c>
      <c r="BP593" s="64" t="e">
        <f>IF(ISNUMBER(INDEX(Данные!$I$1:$IX$303,Данные!$A255,BP$642)),INDEX(Данные!$I$1:$IX$303,Данные!$A255,BP$642)-Данные!$H255-BP$643+IF($F$11="Использовать поправку",BU593,0),#N/A)</f>
        <v>#N/A</v>
      </c>
      <c r="BQ593" s="62" t="str">
        <f t="shared" si="873"/>
        <v/>
      </c>
      <c r="BR593" s="63" t="e">
        <f>IF(ISNUMBER(INDEX(Данные!$I$1:$IX$303,Данные!$A255,BR$642)),INDEX(Данные!$I$1:$IX$303,Данные!$A255,BR$642)-Данные!$G255-BR$643+IF($F$12="Использовать поправку",BT593,0),#N/A)</f>
        <v>#N/A</v>
      </c>
      <c r="BS593" s="64" t="e">
        <f>IF(ISNUMBER(INDEX(Данные!$I$1:$IX$303,Данные!$A255,BS$642)),INDEX(Данные!$I$1:$IX$303,Данные!$A255,BS$642)-Данные!$H255-BS$643+IF($F$12="Использовать поправку",BU593,0),#N/A)</f>
        <v>#N/A</v>
      </c>
      <c r="BT593" s="100" t="e">
        <f>INDEX(Данные!$I$1:$IX$303,Данные!$A255,BT$642+8)-INDEX(Данные!$I$1:$IX$303,Данные!$A255,BT$643+8)</f>
        <v>#VALUE!</v>
      </c>
      <c r="BU593" s="101" t="e">
        <f>INDEX(Данные!$I$1:$IX$303,Данные!$A255,BU$642+9)-INDEX(Данные!$I$1:$IX$303,Данные!$A255,BU$643+9)</f>
        <v>#VALUE!</v>
      </c>
    </row>
    <row r="594" spans="7:73" s="88" customFormat="1" x14ac:dyDescent="0.25">
      <c r="G594" s="61">
        <v>126.5</v>
      </c>
      <c r="H594" s="62" t="str">
        <f t="shared" si="874"/>
        <v/>
      </c>
      <c r="I594" s="63" t="e">
        <f>IF(ISNUMBER(INDEX(Данные!$I$1:$IX$303,Данные!$A256,I$642)),INDEX(Данные!$I$1:$IX$303,Данные!$A256,I$642)-Данные!$E256+IF($F$3="Использовать поправку",AL594,0),#N/A)</f>
        <v>#N/A</v>
      </c>
      <c r="J594" s="64" t="e">
        <f>IF(ISNUMBER(INDEX(Данные!$I$1:$IX$303,Данные!$A256,J$642)),INDEX(Данные!$I$1:$IX$303,Данные!$A256,J$642)-Данные!$F256+IF($F$3="Использовать поправку",AM594,0),#N/A)</f>
        <v>#N/A</v>
      </c>
      <c r="K594" s="62" t="str">
        <f t="shared" si="875"/>
        <v/>
      </c>
      <c r="L594" s="63" t="e">
        <f>IF(ISNUMBER(INDEX(Данные!$I$1:$IX$303,Данные!$A256,L$642)),INDEX(Данные!$I$1:$IX$303,Данные!$A256,L$642)-Данные!$E256+IF($F$4="Использовать поправку",AL594,0),#N/A)</f>
        <v>#N/A</v>
      </c>
      <c r="M594" s="64" t="e">
        <f>IF(ISNUMBER(INDEX(Данные!$I$1:$IX$303,Данные!$A256,M$642)),INDEX(Данные!$I$1:$IX$303,Данные!$A256,M$642)-Данные!$F256+IF($F$4="Использовать поправку",AM594,0),#N/A)</f>
        <v>#N/A</v>
      </c>
      <c r="N594" s="62" t="str">
        <f t="shared" si="876"/>
        <v/>
      </c>
      <c r="O594" s="63" t="e">
        <f>IF(ISNUMBER(INDEX(Данные!$I$1:$IX$303,Данные!$A256,O$642)),INDEX(Данные!$I$1:$IX$303,Данные!$A256,O$642)-Данные!$E256+IF($F$5="Использовать поправку",AL594,0),#N/A)</f>
        <v>#N/A</v>
      </c>
      <c r="P594" s="64" t="e">
        <f>IF(ISNUMBER(INDEX(Данные!$I$1:$IX$303,Данные!$A256,P$642)),INDEX(Данные!$I$1:$IX$303,Данные!$A256,P$642)-Данные!$F256+IF($F$5="Использовать поправку",AM594,0),#N/A)</f>
        <v>#N/A</v>
      </c>
      <c r="Q594" s="62" t="str">
        <f t="shared" si="877"/>
        <v/>
      </c>
      <c r="R594" s="63" t="e">
        <f>IF(ISNUMBER(INDEX(Данные!$I$1:$IX$303,Данные!$A256,R$642)),INDEX(Данные!$I$1:$IX$303,Данные!$A256,R$642)-Данные!$E256+IF($F$6="Использовать поправку",AL594,0),#N/A)</f>
        <v>#N/A</v>
      </c>
      <c r="S594" s="64" t="e">
        <f>IF(ISNUMBER(INDEX(Данные!$I$1:$IX$303,Данные!$A256,S$642)),INDEX(Данные!$I$1:$IX$303,Данные!$A256,S$642)-Данные!$F256+IF($F$6="Использовать поправку",AM594,0),#N/A)</f>
        <v>#N/A</v>
      </c>
      <c r="T594" s="62" t="str">
        <f t="shared" si="878"/>
        <v/>
      </c>
      <c r="U594" s="63" t="e">
        <f>IF(ISNUMBER(INDEX(Данные!$I$1:$IX$303,Данные!$A256,U$642)),INDEX(Данные!$I$1:$IX$303,Данные!$A256,U$642)-Данные!$E256+IF($F$7="Использовать поправку",AL594,0),#N/A)</f>
        <v>#N/A</v>
      </c>
      <c r="V594" s="64" t="e">
        <f>IF(ISNUMBER(INDEX(Данные!$I$1:$IX$303,Данные!$A256,V$642)),INDEX(Данные!$I$1:$IX$303,Данные!$A256,V$642)-Данные!$F256+IF($F$7="Использовать поправку",AM594,0),#N/A)</f>
        <v>#N/A</v>
      </c>
      <c r="W594" s="62" t="str">
        <f t="shared" si="879"/>
        <v/>
      </c>
      <c r="X594" s="63" t="e">
        <f>IF(ISNUMBER(INDEX(Данные!$I$1:$IX$303,Данные!$A256,X$642)),INDEX(Данные!$I$1:$IX$303,Данные!$A256,X$642)-Данные!$E256+IF($F$8="Использовать поправку",AL594,0),#N/A)</f>
        <v>#N/A</v>
      </c>
      <c r="Y594" s="64" t="e">
        <f>IF(ISNUMBER(INDEX(Данные!$I$1:$IX$303,Данные!$A256,Y$642)),INDEX(Данные!$I$1:$IX$303,Данные!$A256,Y$642)-Данные!$F256+IF($F$8="Использовать поправку",AM594,0),#N/A)</f>
        <v>#N/A</v>
      </c>
      <c r="Z594" s="62" t="str">
        <f t="shared" si="880"/>
        <v/>
      </c>
      <c r="AA594" s="63" t="e">
        <f>IF(ISNUMBER(INDEX(Данные!$I$1:$IX$303,Данные!$A256,AA$642)),INDEX(Данные!$I$1:$IX$303,Данные!$A256,AA$642)-Данные!$E256+IF($F$9="Использовать поправку",AL594,0),#N/A)</f>
        <v>#N/A</v>
      </c>
      <c r="AB594" s="64" t="e">
        <f>IF(ISNUMBER(INDEX(Данные!$I$1:$IX$303,Данные!$A256,AB$642)),INDEX(Данные!$I$1:$IX$303,Данные!$A256,AB$642)-Данные!$F256+IF($F$9="Использовать поправку",AM594,0),#N/A)</f>
        <v>#N/A</v>
      </c>
      <c r="AC594" s="62" t="str">
        <f t="shared" si="881"/>
        <v/>
      </c>
      <c r="AD594" s="63" t="e">
        <f>IF(ISNUMBER(INDEX(Данные!$I$1:$IX$303,Данные!$A256,AD$642)),INDEX(Данные!$I$1:$IX$303,Данные!$A256,AD$642)-Данные!$E256+IF($F$10="Использовать поправку",AL594,0),#N/A)</f>
        <v>#N/A</v>
      </c>
      <c r="AE594" s="64" t="e">
        <f>IF(ISNUMBER(INDEX(Данные!$I$1:$IX$303,Данные!$A256,AE$642)),INDEX(Данные!$I$1:$IX$303,Данные!$A256,AE$642)-Данные!$F256+IF($F$10="Использовать поправку",AM594,0),#N/A)</f>
        <v>#N/A</v>
      </c>
      <c r="AF594" s="62" t="str">
        <f t="shared" si="882"/>
        <v/>
      </c>
      <c r="AG594" s="63" t="e">
        <f>IF(ISNUMBER(INDEX(Данные!$I$1:$IX$303,Данные!$A256,AG$642)),INDEX(Данные!$I$1:$IX$303,Данные!$A256,AG$642)-Данные!$E256+IF($F$11="Использовать поправку",AL594,0),#N/A)</f>
        <v>#N/A</v>
      </c>
      <c r="AH594" s="64" t="e">
        <f>IF(ISNUMBER(INDEX(Данные!$I$1:$IX$303,Данные!$A256,AH$642)),INDEX(Данные!$I$1:$IX$303,Данные!$A256,AH$642)-Данные!$F256+IF($F$11="Использовать поправку",AM594,0),#N/A)</f>
        <v>#N/A</v>
      </c>
      <c r="AI594" s="62" t="str">
        <f t="shared" si="883"/>
        <v/>
      </c>
      <c r="AJ594" s="63" t="e">
        <f>IF(ISNUMBER(INDEX(Данные!$I$1:$IX$303,Данные!$A256,AJ$642)),INDEX(Данные!$I$1:$IX$303,Данные!$A256,AJ$642)-Данные!$E256+IF($F$12="Использовать поправку",AL594,0),#N/A)</f>
        <v>#N/A</v>
      </c>
      <c r="AK594" s="96" t="e">
        <f>IF(ISNUMBER(INDEX(Данные!$I$1:$IX$303,Данные!$A256,AK$642)),INDEX(Данные!$I$1:$IX$303,Данные!$A256,AK$642)-Данные!$F256+IF($F$12="Использовать поправку",AM594,0),#N/A)</f>
        <v>#N/A</v>
      </c>
      <c r="AL594" s="100" t="e">
        <f>INDEX(Данные!$I$1:$IX$303,Данные!$A256,AL$642+4)-INDEX(Данные!$I$1:$IX$303,Данные!$A256,AL$643+4)</f>
        <v>#VALUE!</v>
      </c>
      <c r="AM594" s="101" t="e">
        <f>INDEX(Данные!$I$1:$IX$303,Данные!$A256,AM$642+5)-INDEX(Данные!$I$1:$IX$303,Данные!$A256,AM$643+5)</f>
        <v>#VALUE!</v>
      </c>
      <c r="AO594" s="61">
        <v>126.5</v>
      </c>
      <c r="AP594" s="62" t="str">
        <f t="shared" si="864"/>
        <v/>
      </c>
      <c r="AQ594" s="63" t="e">
        <f>IF(ISNUMBER(INDEX(Данные!$I$1:$IX$303,Данные!$A256,AQ$642)),INDEX(Данные!$I$1:$IX$303,Данные!$A256,AQ$642)-Данные!$G256-AQ$643+IF($F$3="Использовать поправку",BT594,0),#N/A)</f>
        <v>#N/A</v>
      </c>
      <c r="AR594" s="64" t="e">
        <f>IF(ISNUMBER(INDEX(Данные!$I$1:$IX$303,Данные!$A256,AR$642)),INDEX(Данные!$I$1:$IX$303,Данные!$A256,AR$642)-Данные!$H256-AR$643+IF($F$3="Использовать поправку",BU594,0),#N/A)</f>
        <v>#N/A</v>
      </c>
      <c r="AS594" s="62" t="str">
        <f t="shared" si="865"/>
        <v/>
      </c>
      <c r="AT594" s="63" t="e">
        <f>IF(ISNUMBER(INDEX(Данные!$I$1:$IX$303,Данные!$A256,AT$642)),INDEX(Данные!$I$1:$IX$303,Данные!$A256,AT$642)-Данные!$G256-AT$643+IF($F$4="Использовать поправку",BT594,0),#N/A)</f>
        <v>#N/A</v>
      </c>
      <c r="AU594" s="64" t="e">
        <f>IF(ISNUMBER(INDEX(Данные!$I$1:$IX$303,Данные!$A256,AU$642)),INDEX(Данные!$I$1:$IX$303,Данные!$A256,AU$642)-Данные!$H256-AU$643+IF($F$4="Использовать поправку",BU594,0),#N/A)</f>
        <v>#N/A</v>
      </c>
      <c r="AV594" s="62" t="str">
        <f t="shared" si="866"/>
        <v/>
      </c>
      <c r="AW594" s="63" t="e">
        <f>IF(ISNUMBER(INDEX(Данные!$I$1:$IX$303,Данные!$A256,AW$642)),INDEX(Данные!$I$1:$IX$303,Данные!$A256,AW$642)-Данные!$G256-AW$643+IF($F$5="Использовать поправку",BT594,0),#N/A)</f>
        <v>#N/A</v>
      </c>
      <c r="AX594" s="64" t="e">
        <f>IF(ISNUMBER(INDEX(Данные!$I$1:$IX$303,Данные!$A256,AX$642)),INDEX(Данные!$I$1:$IX$303,Данные!$A256,AX$642)-Данные!$H256-AX$643+IF($F$5="Использовать поправку",BU594,0),#N/A)</f>
        <v>#N/A</v>
      </c>
      <c r="AY594" s="62" t="str">
        <f t="shared" si="867"/>
        <v/>
      </c>
      <c r="AZ594" s="63" t="e">
        <f>IF(ISNUMBER(INDEX(Данные!$I$1:$IX$303,Данные!$A256,AZ$642)),INDEX(Данные!$I$1:$IX$303,Данные!$A256,AZ$642)-Данные!$G256-AZ$643+IF($F$6="Использовать поправку",BT594,0),#N/A)</f>
        <v>#N/A</v>
      </c>
      <c r="BA594" s="64" t="e">
        <f>IF(ISNUMBER(INDEX(Данные!$I$1:$IX$303,Данные!$A256,BA$642)),INDEX(Данные!$I$1:$IX$303,Данные!$A256,BA$642)-Данные!$H256-BA$643+IF($F$6="Использовать поправку",BU594,0),#N/A)</f>
        <v>#N/A</v>
      </c>
      <c r="BB594" s="62" t="str">
        <f t="shared" si="868"/>
        <v/>
      </c>
      <c r="BC594" s="63" t="e">
        <f>IF(ISNUMBER(INDEX(Данные!$I$1:$IX$303,Данные!$A256,BC$642)),INDEX(Данные!$I$1:$IX$303,Данные!$A256,BC$642)-Данные!$G256-BC$643+IF($F$7="Использовать поправку",BT594,0),#N/A)</f>
        <v>#N/A</v>
      </c>
      <c r="BD594" s="64" t="e">
        <f>IF(ISNUMBER(INDEX(Данные!$I$1:$IX$303,Данные!$A256,BD$642)),INDEX(Данные!$I$1:$IX$303,Данные!$A256,BD$642)-Данные!$H256-BD$643+IF($F$7="Использовать поправку",BU594,0),#N/A)</f>
        <v>#N/A</v>
      </c>
      <c r="BE594" s="62" t="str">
        <f t="shared" si="869"/>
        <v/>
      </c>
      <c r="BF594" s="63" t="e">
        <f>IF(ISNUMBER(INDEX(Данные!$I$1:$IX$303,Данные!$A256,BF$642)),INDEX(Данные!$I$1:$IX$303,Данные!$A256,BF$642)-Данные!$G256-BF$643+IF($F$8="Использовать поправку",BT594,0),#N/A)</f>
        <v>#N/A</v>
      </c>
      <c r="BG594" s="64" t="e">
        <f>IF(ISNUMBER(INDEX(Данные!$I$1:$IX$303,Данные!$A256,BG$642)),INDEX(Данные!$I$1:$IX$303,Данные!$A256,BG$642)-Данные!$H256-BG$643+IF($F$8="Использовать поправку",BU594,0),#N/A)</f>
        <v>#N/A</v>
      </c>
      <c r="BH594" s="62" t="str">
        <f t="shared" si="870"/>
        <v/>
      </c>
      <c r="BI594" s="63" t="e">
        <f>IF(ISNUMBER(INDEX(Данные!$I$1:$IX$303,Данные!$A256,BI$642)),INDEX(Данные!$I$1:$IX$303,Данные!$A256,BI$642)-Данные!$G256-BI$643+IF($F$9="Использовать поправку",BT594,0),#N/A)</f>
        <v>#N/A</v>
      </c>
      <c r="BJ594" s="64" t="e">
        <f>IF(ISNUMBER(INDEX(Данные!$I$1:$IX$303,Данные!$A256,BJ$642)),INDEX(Данные!$I$1:$IX$303,Данные!$A256,BJ$642)-Данные!$H256-BJ$643+IF($F$9="Использовать поправку",BU594,0),#N/A)</f>
        <v>#N/A</v>
      </c>
      <c r="BK594" s="62" t="str">
        <f t="shared" si="871"/>
        <v/>
      </c>
      <c r="BL594" s="63" t="e">
        <f>IF(ISNUMBER(INDEX(Данные!$I$1:$IX$303,Данные!$A256,BL$642)),INDEX(Данные!$I$1:$IX$303,Данные!$A256,BL$642)-Данные!$G256-BL$643+IF($F$10="Использовать поправку",BT594,0),#N/A)</f>
        <v>#N/A</v>
      </c>
      <c r="BM594" s="64" t="e">
        <f>IF(ISNUMBER(INDEX(Данные!$I$1:$IX$303,Данные!$A256,BM$642)),INDEX(Данные!$I$1:$IX$303,Данные!$A256,BM$642)-Данные!$H256-BM$643+IF($F$10="Использовать поправку",BU594,0),#N/A)</f>
        <v>#N/A</v>
      </c>
      <c r="BN594" s="62" t="str">
        <f t="shared" si="872"/>
        <v/>
      </c>
      <c r="BO594" s="63" t="e">
        <f>IF(ISNUMBER(INDEX(Данные!$I$1:$IX$303,Данные!$A256,BO$642)),INDEX(Данные!$I$1:$IX$303,Данные!$A256,BO$642)-Данные!$G256-BO$643+IF($F$11="Использовать поправку",BT594,0),#N/A)</f>
        <v>#N/A</v>
      </c>
      <c r="BP594" s="64" t="e">
        <f>IF(ISNUMBER(INDEX(Данные!$I$1:$IX$303,Данные!$A256,BP$642)),INDEX(Данные!$I$1:$IX$303,Данные!$A256,BP$642)-Данные!$H256-BP$643+IF($F$11="Использовать поправку",BU594,0),#N/A)</f>
        <v>#N/A</v>
      </c>
      <c r="BQ594" s="62" t="str">
        <f t="shared" si="873"/>
        <v/>
      </c>
      <c r="BR594" s="63" t="e">
        <f>IF(ISNUMBER(INDEX(Данные!$I$1:$IX$303,Данные!$A256,BR$642)),INDEX(Данные!$I$1:$IX$303,Данные!$A256,BR$642)-Данные!$G256-BR$643+IF($F$12="Использовать поправку",BT594,0),#N/A)</f>
        <v>#N/A</v>
      </c>
      <c r="BS594" s="64" t="e">
        <f>IF(ISNUMBER(INDEX(Данные!$I$1:$IX$303,Данные!$A256,BS$642)),INDEX(Данные!$I$1:$IX$303,Данные!$A256,BS$642)-Данные!$H256-BS$643+IF($F$12="Использовать поправку",BU594,0),#N/A)</f>
        <v>#N/A</v>
      </c>
      <c r="BT594" s="100" t="e">
        <f>INDEX(Данные!$I$1:$IX$303,Данные!$A256,BT$642+8)-INDEX(Данные!$I$1:$IX$303,Данные!$A256,BT$643+8)</f>
        <v>#VALUE!</v>
      </c>
      <c r="BU594" s="101" t="e">
        <f>INDEX(Данные!$I$1:$IX$303,Данные!$A256,BU$642+9)-INDEX(Данные!$I$1:$IX$303,Данные!$A256,BU$643+9)</f>
        <v>#VALUE!</v>
      </c>
    </row>
    <row r="595" spans="7:73" s="88" customFormat="1" x14ac:dyDescent="0.25">
      <c r="G595" s="61">
        <v>127</v>
      </c>
      <c r="H595" s="62" t="str">
        <f t="shared" si="874"/>
        <v/>
      </c>
      <c r="I595" s="63" t="e">
        <f>IF(ISNUMBER(INDEX(Данные!$I$1:$IX$303,Данные!$A257,I$642)),INDEX(Данные!$I$1:$IX$303,Данные!$A257,I$642)-Данные!$E257+IF($F$3="Использовать поправку",AL595,0),#N/A)</f>
        <v>#N/A</v>
      </c>
      <c r="J595" s="64" t="e">
        <f>IF(ISNUMBER(INDEX(Данные!$I$1:$IX$303,Данные!$A257,J$642)),INDEX(Данные!$I$1:$IX$303,Данные!$A257,J$642)-Данные!$F257+IF($F$3="Использовать поправку",AM595,0),#N/A)</f>
        <v>#N/A</v>
      </c>
      <c r="K595" s="62" t="str">
        <f t="shared" si="875"/>
        <v/>
      </c>
      <c r="L595" s="63" t="e">
        <f>IF(ISNUMBER(INDEX(Данные!$I$1:$IX$303,Данные!$A257,L$642)),INDEX(Данные!$I$1:$IX$303,Данные!$A257,L$642)-Данные!$E257+IF($F$4="Использовать поправку",AL595,0),#N/A)</f>
        <v>#N/A</v>
      </c>
      <c r="M595" s="64" t="e">
        <f>IF(ISNUMBER(INDEX(Данные!$I$1:$IX$303,Данные!$A257,M$642)),INDEX(Данные!$I$1:$IX$303,Данные!$A257,M$642)-Данные!$F257+IF($F$4="Использовать поправку",AM595,0),#N/A)</f>
        <v>#N/A</v>
      </c>
      <c r="N595" s="62" t="str">
        <f t="shared" si="876"/>
        <v/>
      </c>
      <c r="O595" s="63" t="e">
        <f>IF(ISNUMBER(INDEX(Данные!$I$1:$IX$303,Данные!$A257,O$642)),INDEX(Данные!$I$1:$IX$303,Данные!$A257,O$642)-Данные!$E257+IF($F$5="Использовать поправку",AL595,0),#N/A)</f>
        <v>#N/A</v>
      </c>
      <c r="P595" s="64" t="e">
        <f>IF(ISNUMBER(INDEX(Данные!$I$1:$IX$303,Данные!$A257,P$642)),INDEX(Данные!$I$1:$IX$303,Данные!$A257,P$642)-Данные!$F257+IF($F$5="Использовать поправку",AM595,0),#N/A)</f>
        <v>#N/A</v>
      </c>
      <c r="Q595" s="62" t="str">
        <f t="shared" si="877"/>
        <v/>
      </c>
      <c r="R595" s="63" t="e">
        <f>IF(ISNUMBER(INDEX(Данные!$I$1:$IX$303,Данные!$A257,R$642)),INDEX(Данные!$I$1:$IX$303,Данные!$A257,R$642)-Данные!$E257+IF($F$6="Использовать поправку",AL595,0),#N/A)</f>
        <v>#N/A</v>
      </c>
      <c r="S595" s="64" t="e">
        <f>IF(ISNUMBER(INDEX(Данные!$I$1:$IX$303,Данные!$A257,S$642)),INDEX(Данные!$I$1:$IX$303,Данные!$A257,S$642)-Данные!$F257+IF($F$6="Использовать поправку",AM595,0),#N/A)</f>
        <v>#N/A</v>
      </c>
      <c r="T595" s="62" t="str">
        <f t="shared" si="878"/>
        <v/>
      </c>
      <c r="U595" s="63" t="e">
        <f>IF(ISNUMBER(INDEX(Данные!$I$1:$IX$303,Данные!$A257,U$642)),INDEX(Данные!$I$1:$IX$303,Данные!$A257,U$642)-Данные!$E257+IF($F$7="Использовать поправку",AL595,0),#N/A)</f>
        <v>#N/A</v>
      </c>
      <c r="V595" s="64" t="e">
        <f>IF(ISNUMBER(INDEX(Данные!$I$1:$IX$303,Данные!$A257,V$642)),INDEX(Данные!$I$1:$IX$303,Данные!$A257,V$642)-Данные!$F257+IF($F$7="Использовать поправку",AM595,0),#N/A)</f>
        <v>#N/A</v>
      </c>
      <c r="W595" s="62" t="str">
        <f t="shared" si="879"/>
        <v/>
      </c>
      <c r="X595" s="63" t="e">
        <f>IF(ISNUMBER(INDEX(Данные!$I$1:$IX$303,Данные!$A257,X$642)),INDEX(Данные!$I$1:$IX$303,Данные!$A257,X$642)-Данные!$E257+IF($F$8="Использовать поправку",AL595,0),#N/A)</f>
        <v>#N/A</v>
      </c>
      <c r="Y595" s="64" t="e">
        <f>IF(ISNUMBER(INDEX(Данные!$I$1:$IX$303,Данные!$A257,Y$642)),INDEX(Данные!$I$1:$IX$303,Данные!$A257,Y$642)-Данные!$F257+IF($F$8="Использовать поправку",AM595,0),#N/A)</f>
        <v>#N/A</v>
      </c>
      <c r="Z595" s="62" t="str">
        <f t="shared" si="880"/>
        <v/>
      </c>
      <c r="AA595" s="63" t="e">
        <f>IF(ISNUMBER(INDEX(Данные!$I$1:$IX$303,Данные!$A257,AA$642)),INDEX(Данные!$I$1:$IX$303,Данные!$A257,AA$642)-Данные!$E257+IF($F$9="Использовать поправку",AL595,0),#N/A)</f>
        <v>#N/A</v>
      </c>
      <c r="AB595" s="64" t="e">
        <f>IF(ISNUMBER(INDEX(Данные!$I$1:$IX$303,Данные!$A257,AB$642)),INDEX(Данные!$I$1:$IX$303,Данные!$A257,AB$642)-Данные!$F257+IF($F$9="Использовать поправку",AM595,0),#N/A)</f>
        <v>#N/A</v>
      </c>
      <c r="AC595" s="62" t="str">
        <f t="shared" si="881"/>
        <v/>
      </c>
      <c r="AD595" s="63" t="e">
        <f>IF(ISNUMBER(INDEX(Данные!$I$1:$IX$303,Данные!$A257,AD$642)),INDEX(Данные!$I$1:$IX$303,Данные!$A257,AD$642)-Данные!$E257+IF($F$10="Использовать поправку",AL595,0),#N/A)</f>
        <v>#N/A</v>
      </c>
      <c r="AE595" s="64" t="e">
        <f>IF(ISNUMBER(INDEX(Данные!$I$1:$IX$303,Данные!$A257,AE$642)),INDEX(Данные!$I$1:$IX$303,Данные!$A257,AE$642)-Данные!$F257+IF($F$10="Использовать поправку",AM595,0),#N/A)</f>
        <v>#N/A</v>
      </c>
      <c r="AF595" s="62" t="str">
        <f t="shared" si="882"/>
        <v/>
      </c>
      <c r="AG595" s="63" t="e">
        <f>IF(ISNUMBER(INDEX(Данные!$I$1:$IX$303,Данные!$A257,AG$642)),INDEX(Данные!$I$1:$IX$303,Данные!$A257,AG$642)-Данные!$E257+IF($F$11="Использовать поправку",AL595,0),#N/A)</f>
        <v>#N/A</v>
      </c>
      <c r="AH595" s="64" t="e">
        <f>IF(ISNUMBER(INDEX(Данные!$I$1:$IX$303,Данные!$A257,AH$642)),INDEX(Данные!$I$1:$IX$303,Данные!$A257,AH$642)-Данные!$F257+IF($F$11="Использовать поправку",AM595,0),#N/A)</f>
        <v>#N/A</v>
      </c>
      <c r="AI595" s="62" t="str">
        <f t="shared" si="883"/>
        <v/>
      </c>
      <c r="AJ595" s="63" t="e">
        <f>IF(ISNUMBER(INDEX(Данные!$I$1:$IX$303,Данные!$A257,AJ$642)),INDEX(Данные!$I$1:$IX$303,Данные!$A257,AJ$642)-Данные!$E257+IF($F$12="Использовать поправку",AL595,0),#N/A)</f>
        <v>#N/A</v>
      </c>
      <c r="AK595" s="96" t="e">
        <f>IF(ISNUMBER(INDEX(Данные!$I$1:$IX$303,Данные!$A257,AK$642)),INDEX(Данные!$I$1:$IX$303,Данные!$A257,AK$642)-Данные!$F257+IF($F$12="Использовать поправку",AM595,0),#N/A)</f>
        <v>#N/A</v>
      </c>
      <c r="AL595" s="100" t="e">
        <f>INDEX(Данные!$I$1:$IX$303,Данные!$A257,AL$642+4)-INDEX(Данные!$I$1:$IX$303,Данные!$A257,AL$643+4)</f>
        <v>#VALUE!</v>
      </c>
      <c r="AM595" s="101" t="e">
        <f>INDEX(Данные!$I$1:$IX$303,Данные!$A257,AM$642+5)-INDEX(Данные!$I$1:$IX$303,Данные!$A257,AM$643+5)</f>
        <v>#VALUE!</v>
      </c>
      <c r="AO595" s="61">
        <v>127</v>
      </c>
      <c r="AP595" s="62" t="str">
        <f t="shared" si="864"/>
        <v/>
      </c>
      <c r="AQ595" s="63" t="e">
        <f>IF(ISNUMBER(INDEX(Данные!$I$1:$IX$303,Данные!$A257,AQ$642)),INDEX(Данные!$I$1:$IX$303,Данные!$A257,AQ$642)-Данные!$G257-AQ$643+IF($F$3="Использовать поправку",BT595,0),#N/A)</f>
        <v>#N/A</v>
      </c>
      <c r="AR595" s="64" t="e">
        <f>IF(ISNUMBER(INDEX(Данные!$I$1:$IX$303,Данные!$A257,AR$642)),INDEX(Данные!$I$1:$IX$303,Данные!$A257,AR$642)-Данные!$H257-AR$643+IF($F$3="Использовать поправку",BU595,0),#N/A)</f>
        <v>#N/A</v>
      </c>
      <c r="AS595" s="62" t="str">
        <f t="shared" si="865"/>
        <v/>
      </c>
      <c r="AT595" s="63" t="e">
        <f>IF(ISNUMBER(INDEX(Данные!$I$1:$IX$303,Данные!$A257,AT$642)),INDEX(Данные!$I$1:$IX$303,Данные!$A257,AT$642)-Данные!$G257-AT$643+IF($F$4="Использовать поправку",BT595,0),#N/A)</f>
        <v>#N/A</v>
      </c>
      <c r="AU595" s="64" t="e">
        <f>IF(ISNUMBER(INDEX(Данные!$I$1:$IX$303,Данные!$A257,AU$642)),INDEX(Данные!$I$1:$IX$303,Данные!$A257,AU$642)-Данные!$H257-AU$643+IF($F$4="Использовать поправку",BU595,0),#N/A)</f>
        <v>#N/A</v>
      </c>
      <c r="AV595" s="62" t="str">
        <f t="shared" si="866"/>
        <v/>
      </c>
      <c r="AW595" s="63" t="e">
        <f>IF(ISNUMBER(INDEX(Данные!$I$1:$IX$303,Данные!$A257,AW$642)),INDEX(Данные!$I$1:$IX$303,Данные!$A257,AW$642)-Данные!$G257-AW$643+IF($F$5="Использовать поправку",BT595,0),#N/A)</f>
        <v>#N/A</v>
      </c>
      <c r="AX595" s="64" t="e">
        <f>IF(ISNUMBER(INDEX(Данные!$I$1:$IX$303,Данные!$A257,AX$642)),INDEX(Данные!$I$1:$IX$303,Данные!$A257,AX$642)-Данные!$H257-AX$643+IF($F$5="Использовать поправку",BU595,0),#N/A)</f>
        <v>#N/A</v>
      </c>
      <c r="AY595" s="62" t="str">
        <f t="shared" si="867"/>
        <v/>
      </c>
      <c r="AZ595" s="63" t="e">
        <f>IF(ISNUMBER(INDEX(Данные!$I$1:$IX$303,Данные!$A257,AZ$642)),INDEX(Данные!$I$1:$IX$303,Данные!$A257,AZ$642)-Данные!$G257-AZ$643+IF($F$6="Использовать поправку",BT595,0),#N/A)</f>
        <v>#N/A</v>
      </c>
      <c r="BA595" s="64" t="e">
        <f>IF(ISNUMBER(INDEX(Данные!$I$1:$IX$303,Данные!$A257,BA$642)),INDEX(Данные!$I$1:$IX$303,Данные!$A257,BA$642)-Данные!$H257-BA$643+IF($F$6="Использовать поправку",BU595,0),#N/A)</f>
        <v>#N/A</v>
      </c>
      <c r="BB595" s="62" t="str">
        <f t="shared" si="868"/>
        <v/>
      </c>
      <c r="BC595" s="63" t="e">
        <f>IF(ISNUMBER(INDEX(Данные!$I$1:$IX$303,Данные!$A257,BC$642)),INDEX(Данные!$I$1:$IX$303,Данные!$A257,BC$642)-Данные!$G257-BC$643+IF($F$7="Использовать поправку",BT595,0),#N/A)</f>
        <v>#N/A</v>
      </c>
      <c r="BD595" s="64" t="e">
        <f>IF(ISNUMBER(INDEX(Данные!$I$1:$IX$303,Данные!$A257,BD$642)),INDEX(Данные!$I$1:$IX$303,Данные!$A257,BD$642)-Данные!$H257-BD$643+IF($F$7="Использовать поправку",BU595,0),#N/A)</f>
        <v>#N/A</v>
      </c>
      <c r="BE595" s="62" t="str">
        <f t="shared" si="869"/>
        <v/>
      </c>
      <c r="BF595" s="63" t="e">
        <f>IF(ISNUMBER(INDEX(Данные!$I$1:$IX$303,Данные!$A257,BF$642)),INDEX(Данные!$I$1:$IX$303,Данные!$A257,BF$642)-Данные!$G257-BF$643+IF($F$8="Использовать поправку",BT595,0),#N/A)</f>
        <v>#N/A</v>
      </c>
      <c r="BG595" s="64" t="e">
        <f>IF(ISNUMBER(INDEX(Данные!$I$1:$IX$303,Данные!$A257,BG$642)),INDEX(Данные!$I$1:$IX$303,Данные!$A257,BG$642)-Данные!$H257-BG$643+IF($F$8="Использовать поправку",BU595,0),#N/A)</f>
        <v>#N/A</v>
      </c>
      <c r="BH595" s="62" t="str">
        <f t="shared" si="870"/>
        <v/>
      </c>
      <c r="BI595" s="63" t="e">
        <f>IF(ISNUMBER(INDEX(Данные!$I$1:$IX$303,Данные!$A257,BI$642)),INDEX(Данные!$I$1:$IX$303,Данные!$A257,BI$642)-Данные!$G257-BI$643+IF($F$9="Использовать поправку",BT595,0),#N/A)</f>
        <v>#N/A</v>
      </c>
      <c r="BJ595" s="64" t="e">
        <f>IF(ISNUMBER(INDEX(Данные!$I$1:$IX$303,Данные!$A257,BJ$642)),INDEX(Данные!$I$1:$IX$303,Данные!$A257,BJ$642)-Данные!$H257-BJ$643+IF($F$9="Использовать поправку",BU595,0),#N/A)</f>
        <v>#N/A</v>
      </c>
      <c r="BK595" s="62" t="str">
        <f t="shared" si="871"/>
        <v/>
      </c>
      <c r="BL595" s="63" t="e">
        <f>IF(ISNUMBER(INDEX(Данные!$I$1:$IX$303,Данные!$A257,BL$642)),INDEX(Данные!$I$1:$IX$303,Данные!$A257,BL$642)-Данные!$G257-BL$643+IF($F$10="Использовать поправку",BT595,0),#N/A)</f>
        <v>#N/A</v>
      </c>
      <c r="BM595" s="64" t="e">
        <f>IF(ISNUMBER(INDEX(Данные!$I$1:$IX$303,Данные!$A257,BM$642)),INDEX(Данные!$I$1:$IX$303,Данные!$A257,BM$642)-Данные!$H257-BM$643+IF($F$10="Использовать поправку",BU595,0),#N/A)</f>
        <v>#N/A</v>
      </c>
      <c r="BN595" s="62" t="str">
        <f t="shared" si="872"/>
        <v/>
      </c>
      <c r="BO595" s="63" t="e">
        <f>IF(ISNUMBER(INDEX(Данные!$I$1:$IX$303,Данные!$A257,BO$642)),INDEX(Данные!$I$1:$IX$303,Данные!$A257,BO$642)-Данные!$G257-BO$643+IF($F$11="Использовать поправку",BT595,0),#N/A)</f>
        <v>#N/A</v>
      </c>
      <c r="BP595" s="64" t="e">
        <f>IF(ISNUMBER(INDEX(Данные!$I$1:$IX$303,Данные!$A257,BP$642)),INDEX(Данные!$I$1:$IX$303,Данные!$A257,BP$642)-Данные!$H257-BP$643+IF($F$11="Использовать поправку",BU595,0),#N/A)</f>
        <v>#N/A</v>
      </c>
      <c r="BQ595" s="62" t="str">
        <f t="shared" si="873"/>
        <v/>
      </c>
      <c r="BR595" s="63" t="e">
        <f>IF(ISNUMBER(INDEX(Данные!$I$1:$IX$303,Данные!$A257,BR$642)),INDEX(Данные!$I$1:$IX$303,Данные!$A257,BR$642)-Данные!$G257-BR$643+IF($F$12="Использовать поправку",BT595,0),#N/A)</f>
        <v>#N/A</v>
      </c>
      <c r="BS595" s="64" t="e">
        <f>IF(ISNUMBER(INDEX(Данные!$I$1:$IX$303,Данные!$A257,BS$642)),INDEX(Данные!$I$1:$IX$303,Данные!$A257,BS$642)-Данные!$H257-BS$643+IF($F$12="Использовать поправку",BU595,0),#N/A)</f>
        <v>#N/A</v>
      </c>
      <c r="BT595" s="100" t="e">
        <f>INDEX(Данные!$I$1:$IX$303,Данные!$A257,BT$642+8)-INDEX(Данные!$I$1:$IX$303,Данные!$A257,BT$643+8)</f>
        <v>#VALUE!</v>
      </c>
      <c r="BU595" s="101" t="e">
        <f>INDEX(Данные!$I$1:$IX$303,Данные!$A257,BU$642+9)-INDEX(Данные!$I$1:$IX$303,Данные!$A257,BU$643+9)</f>
        <v>#VALUE!</v>
      </c>
    </row>
    <row r="596" spans="7:73" s="88" customFormat="1" x14ac:dyDescent="0.25">
      <c r="G596" s="61">
        <v>127.5</v>
      </c>
      <c r="H596" s="62" t="str">
        <f t="shared" si="874"/>
        <v/>
      </c>
      <c r="I596" s="63" t="e">
        <f>IF(ISNUMBER(INDEX(Данные!$I$1:$IX$303,Данные!$A258,I$642)),INDEX(Данные!$I$1:$IX$303,Данные!$A258,I$642)-Данные!$E258+IF($F$3="Использовать поправку",AL596,0),#N/A)</f>
        <v>#N/A</v>
      </c>
      <c r="J596" s="64" t="e">
        <f>IF(ISNUMBER(INDEX(Данные!$I$1:$IX$303,Данные!$A258,J$642)),INDEX(Данные!$I$1:$IX$303,Данные!$A258,J$642)-Данные!$F258+IF($F$3="Использовать поправку",AM596,0),#N/A)</f>
        <v>#N/A</v>
      </c>
      <c r="K596" s="62" t="str">
        <f t="shared" si="875"/>
        <v/>
      </c>
      <c r="L596" s="63" t="e">
        <f>IF(ISNUMBER(INDEX(Данные!$I$1:$IX$303,Данные!$A258,L$642)),INDEX(Данные!$I$1:$IX$303,Данные!$A258,L$642)-Данные!$E258+IF($F$4="Использовать поправку",AL596,0),#N/A)</f>
        <v>#N/A</v>
      </c>
      <c r="M596" s="64" t="e">
        <f>IF(ISNUMBER(INDEX(Данные!$I$1:$IX$303,Данные!$A258,M$642)),INDEX(Данные!$I$1:$IX$303,Данные!$A258,M$642)-Данные!$F258+IF($F$4="Использовать поправку",AM596,0),#N/A)</f>
        <v>#N/A</v>
      </c>
      <c r="N596" s="62" t="str">
        <f t="shared" si="876"/>
        <v/>
      </c>
      <c r="O596" s="63" t="e">
        <f>IF(ISNUMBER(INDEX(Данные!$I$1:$IX$303,Данные!$A258,O$642)),INDEX(Данные!$I$1:$IX$303,Данные!$A258,O$642)-Данные!$E258+IF($F$5="Использовать поправку",AL596,0),#N/A)</f>
        <v>#N/A</v>
      </c>
      <c r="P596" s="64" t="e">
        <f>IF(ISNUMBER(INDEX(Данные!$I$1:$IX$303,Данные!$A258,P$642)),INDEX(Данные!$I$1:$IX$303,Данные!$A258,P$642)-Данные!$F258+IF($F$5="Использовать поправку",AM596,0),#N/A)</f>
        <v>#N/A</v>
      </c>
      <c r="Q596" s="62" t="str">
        <f t="shared" si="877"/>
        <v/>
      </c>
      <c r="R596" s="63" t="e">
        <f>IF(ISNUMBER(INDEX(Данные!$I$1:$IX$303,Данные!$A258,R$642)),INDEX(Данные!$I$1:$IX$303,Данные!$A258,R$642)-Данные!$E258+IF($F$6="Использовать поправку",AL596,0),#N/A)</f>
        <v>#N/A</v>
      </c>
      <c r="S596" s="64" t="e">
        <f>IF(ISNUMBER(INDEX(Данные!$I$1:$IX$303,Данные!$A258,S$642)),INDEX(Данные!$I$1:$IX$303,Данные!$A258,S$642)-Данные!$F258+IF($F$6="Использовать поправку",AM596,0),#N/A)</f>
        <v>#N/A</v>
      </c>
      <c r="T596" s="62" t="str">
        <f t="shared" si="878"/>
        <v/>
      </c>
      <c r="U596" s="63" t="e">
        <f>IF(ISNUMBER(INDEX(Данные!$I$1:$IX$303,Данные!$A258,U$642)),INDEX(Данные!$I$1:$IX$303,Данные!$A258,U$642)-Данные!$E258+IF($F$7="Использовать поправку",AL596,0),#N/A)</f>
        <v>#N/A</v>
      </c>
      <c r="V596" s="64" t="e">
        <f>IF(ISNUMBER(INDEX(Данные!$I$1:$IX$303,Данные!$A258,V$642)),INDEX(Данные!$I$1:$IX$303,Данные!$A258,V$642)-Данные!$F258+IF($F$7="Использовать поправку",AM596,0),#N/A)</f>
        <v>#N/A</v>
      </c>
      <c r="W596" s="62" t="str">
        <f t="shared" si="879"/>
        <v/>
      </c>
      <c r="X596" s="63" t="e">
        <f>IF(ISNUMBER(INDEX(Данные!$I$1:$IX$303,Данные!$A258,X$642)),INDEX(Данные!$I$1:$IX$303,Данные!$A258,X$642)-Данные!$E258+IF($F$8="Использовать поправку",AL596,0),#N/A)</f>
        <v>#N/A</v>
      </c>
      <c r="Y596" s="64" t="e">
        <f>IF(ISNUMBER(INDEX(Данные!$I$1:$IX$303,Данные!$A258,Y$642)),INDEX(Данные!$I$1:$IX$303,Данные!$A258,Y$642)-Данные!$F258+IF($F$8="Использовать поправку",AM596,0),#N/A)</f>
        <v>#N/A</v>
      </c>
      <c r="Z596" s="62" t="str">
        <f t="shared" si="880"/>
        <v/>
      </c>
      <c r="AA596" s="63" t="e">
        <f>IF(ISNUMBER(INDEX(Данные!$I$1:$IX$303,Данные!$A258,AA$642)),INDEX(Данные!$I$1:$IX$303,Данные!$A258,AA$642)-Данные!$E258+IF($F$9="Использовать поправку",AL596,0),#N/A)</f>
        <v>#N/A</v>
      </c>
      <c r="AB596" s="64" t="e">
        <f>IF(ISNUMBER(INDEX(Данные!$I$1:$IX$303,Данные!$A258,AB$642)),INDEX(Данные!$I$1:$IX$303,Данные!$A258,AB$642)-Данные!$F258+IF($F$9="Использовать поправку",AM596,0),#N/A)</f>
        <v>#N/A</v>
      </c>
      <c r="AC596" s="62" t="str">
        <f t="shared" si="881"/>
        <v/>
      </c>
      <c r="AD596" s="63" t="e">
        <f>IF(ISNUMBER(INDEX(Данные!$I$1:$IX$303,Данные!$A258,AD$642)),INDEX(Данные!$I$1:$IX$303,Данные!$A258,AD$642)-Данные!$E258+IF($F$10="Использовать поправку",AL596,0),#N/A)</f>
        <v>#N/A</v>
      </c>
      <c r="AE596" s="64" t="e">
        <f>IF(ISNUMBER(INDEX(Данные!$I$1:$IX$303,Данные!$A258,AE$642)),INDEX(Данные!$I$1:$IX$303,Данные!$A258,AE$642)-Данные!$F258+IF($F$10="Использовать поправку",AM596,0),#N/A)</f>
        <v>#N/A</v>
      </c>
      <c r="AF596" s="62" t="str">
        <f t="shared" si="882"/>
        <v/>
      </c>
      <c r="AG596" s="63" t="e">
        <f>IF(ISNUMBER(INDEX(Данные!$I$1:$IX$303,Данные!$A258,AG$642)),INDEX(Данные!$I$1:$IX$303,Данные!$A258,AG$642)-Данные!$E258+IF($F$11="Использовать поправку",AL596,0),#N/A)</f>
        <v>#N/A</v>
      </c>
      <c r="AH596" s="64" t="e">
        <f>IF(ISNUMBER(INDEX(Данные!$I$1:$IX$303,Данные!$A258,AH$642)),INDEX(Данные!$I$1:$IX$303,Данные!$A258,AH$642)-Данные!$F258+IF($F$11="Использовать поправку",AM596,0),#N/A)</f>
        <v>#N/A</v>
      </c>
      <c r="AI596" s="62" t="str">
        <f t="shared" si="883"/>
        <v/>
      </c>
      <c r="AJ596" s="63" t="e">
        <f>IF(ISNUMBER(INDEX(Данные!$I$1:$IX$303,Данные!$A258,AJ$642)),INDEX(Данные!$I$1:$IX$303,Данные!$A258,AJ$642)-Данные!$E258+IF($F$12="Использовать поправку",AL596,0),#N/A)</f>
        <v>#N/A</v>
      </c>
      <c r="AK596" s="96" t="e">
        <f>IF(ISNUMBER(INDEX(Данные!$I$1:$IX$303,Данные!$A258,AK$642)),INDEX(Данные!$I$1:$IX$303,Данные!$A258,AK$642)-Данные!$F258+IF($F$12="Использовать поправку",AM596,0),#N/A)</f>
        <v>#N/A</v>
      </c>
      <c r="AL596" s="100" t="e">
        <f>INDEX(Данные!$I$1:$IX$303,Данные!$A258,AL$642+4)-INDEX(Данные!$I$1:$IX$303,Данные!$A258,AL$643+4)</f>
        <v>#VALUE!</v>
      </c>
      <c r="AM596" s="101" t="e">
        <f>INDEX(Данные!$I$1:$IX$303,Данные!$A258,AM$642+5)-INDEX(Данные!$I$1:$IX$303,Данные!$A258,AM$643+5)</f>
        <v>#VALUE!</v>
      </c>
      <c r="AO596" s="61">
        <v>127.5</v>
      </c>
      <c r="AP596" s="62" t="str">
        <f t="shared" si="864"/>
        <v/>
      </c>
      <c r="AQ596" s="63" t="e">
        <f>IF(ISNUMBER(INDEX(Данные!$I$1:$IX$303,Данные!$A258,AQ$642)),INDEX(Данные!$I$1:$IX$303,Данные!$A258,AQ$642)-Данные!$G258-AQ$643+IF($F$3="Использовать поправку",BT596,0),#N/A)</f>
        <v>#N/A</v>
      </c>
      <c r="AR596" s="64" t="e">
        <f>IF(ISNUMBER(INDEX(Данные!$I$1:$IX$303,Данные!$A258,AR$642)),INDEX(Данные!$I$1:$IX$303,Данные!$A258,AR$642)-Данные!$H258-AR$643+IF($F$3="Использовать поправку",BU596,0),#N/A)</f>
        <v>#N/A</v>
      </c>
      <c r="AS596" s="62" t="str">
        <f t="shared" si="865"/>
        <v/>
      </c>
      <c r="AT596" s="63" t="e">
        <f>IF(ISNUMBER(INDEX(Данные!$I$1:$IX$303,Данные!$A258,AT$642)),INDEX(Данные!$I$1:$IX$303,Данные!$A258,AT$642)-Данные!$G258-AT$643+IF($F$4="Использовать поправку",BT596,0),#N/A)</f>
        <v>#N/A</v>
      </c>
      <c r="AU596" s="64" t="e">
        <f>IF(ISNUMBER(INDEX(Данные!$I$1:$IX$303,Данные!$A258,AU$642)),INDEX(Данные!$I$1:$IX$303,Данные!$A258,AU$642)-Данные!$H258-AU$643+IF($F$4="Использовать поправку",BU596,0),#N/A)</f>
        <v>#N/A</v>
      </c>
      <c r="AV596" s="62" t="str">
        <f t="shared" si="866"/>
        <v/>
      </c>
      <c r="AW596" s="63" t="e">
        <f>IF(ISNUMBER(INDEX(Данные!$I$1:$IX$303,Данные!$A258,AW$642)),INDEX(Данные!$I$1:$IX$303,Данные!$A258,AW$642)-Данные!$G258-AW$643+IF($F$5="Использовать поправку",BT596,0),#N/A)</f>
        <v>#N/A</v>
      </c>
      <c r="AX596" s="64" t="e">
        <f>IF(ISNUMBER(INDEX(Данные!$I$1:$IX$303,Данные!$A258,AX$642)),INDEX(Данные!$I$1:$IX$303,Данные!$A258,AX$642)-Данные!$H258-AX$643+IF($F$5="Использовать поправку",BU596,0),#N/A)</f>
        <v>#N/A</v>
      </c>
      <c r="AY596" s="62" t="str">
        <f t="shared" si="867"/>
        <v/>
      </c>
      <c r="AZ596" s="63" t="e">
        <f>IF(ISNUMBER(INDEX(Данные!$I$1:$IX$303,Данные!$A258,AZ$642)),INDEX(Данные!$I$1:$IX$303,Данные!$A258,AZ$642)-Данные!$G258-AZ$643+IF($F$6="Использовать поправку",BT596,0),#N/A)</f>
        <v>#N/A</v>
      </c>
      <c r="BA596" s="64" t="e">
        <f>IF(ISNUMBER(INDEX(Данные!$I$1:$IX$303,Данные!$A258,BA$642)),INDEX(Данные!$I$1:$IX$303,Данные!$A258,BA$642)-Данные!$H258-BA$643+IF($F$6="Использовать поправку",BU596,0),#N/A)</f>
        <v>#N/A</v>
      </c>
      <c r="BB596" s="62" t="str">
        <f t="shared" si="868"/>
        <v/>
      </c>
      <c r="BC596" s="63" t="e">
        <f>IF(ISNUMBER(INDEX(Данные!$I$1:$IX$303,Данные!$A258,BC$642)),INDEX(Данные!$I$1:$IX$303,Данные!$A258,BC$642)-Данные!$G258-BC$643+IF($F$7="Использовать поправку",BT596,0),#N/A)</f>
        <v>#N/A</v>
      </c>
      <c r="BD596" s="64" t="e">
        <f>IF(ISNUMBER(INDEX(Данные!$I$1:$IX$303,Данные!$A258,BD$642)),INDEX(Данные!$I$1:$IX$303,Данные!$A258,BD$642)-Данные!$H258-BD$643+IF($F$7="Использовать поправку",BU596,0),#N/A)</f>
        <v>#N/A</v>
      </c>
      <c r="BE596" s="62" t="str">
        <f t="shared" si="869"/>
        <v/>
      </c>
      <c r="BF596" s="63" t="e">
        <f>IF(ISNUMBER(INDEX(Данные!$I$1:$IX$303,Данные!$A258,BF$642)),INDEX(Данные!$I$1:$IX$303,Данные!$A258,BF$642)-Данные!$G258-BF$643+IF($F$8="Использовать поправку",BT596,0),#N/A)</f>
        <v>#N/A</v>
      </c>
      <c r="BG596" s="64" t="e">
        <f>IF(ISNUMBER(INDEX(Данные!$I$1:$IX$303,Данные!$A258,BG$642)),INDEX(Данные!$I$1:$IX$303,Данные!$A258,BG$642)-Данные!$H258-BG$643+IF($F$8="Использовать поправку",BU596,0),#N/A)</f>
        <v>#N/A</v>
      </c>
      <c r="BH596" s="62" t="str">
        <f t="shared" si="870"/>
        <v/>
      </c>
      <c r="BI596" s="63" t="e">
        <f>IF(ISNUMBER(INDEX(Данные!$I$1:$IX$303,Данные!$A258,BI$642)),INDEX(Данные!$I$1:$IX$303,Данные!$A258,BI$642)-Данные!$G258-BI$643+IF($F$9="Использовать поправку",BT596,0),#N/A)</f>
        <v>#N/A</v>
      </c>
      <c r="BJ596" s="64" t="e">
        <f>IF(ISNUMBER(INDEX(Данные!$I$1:$IX$303,Данные!$A258,BJ$642)),INDEX(Данные!$I$1:$IX$303,Данные!$A258,BJ$642)-Данные!$H258-BJ$643+IF($F$9="Использовать поправку",BU596,0),#N/A)</f>
        <v>#N/A</v>
      </c>
      <c r="BK596" s="62" t="str">
        <f t="shared" si="871"/>
        <v/>
      </c>
      <c r="BL596" s="63" t="e">
        <f>IF(ISNUMBER(INDEX(Данные!$I$1:$IX$303,Данные!$A258,BL$642)),INDEX(Данные!$I$1:$IX$303,Данные!$A258,BL$642)-Данные!$G258-BL$643+IF($F$10="Использовать поправку",BT596,0),#N/A)</f>
        <v>#N/A</v>
      </c>
      <c r="BM596" s="64" t="e">
        <f>IF(ISNUMBER(INDEX(Данные!$I$1:$IX$303,Данные!$A258,BM$642)),INDEX(Данные!$I$1:$IX$303,Данные!$A258,BM$642)-Данные!$H258-BM$643+IF($F$10="Использовать поправку",BU596,0),#N/A)</f>
        <v>#N/A</v>
      </c>
      <c r="BN596" s="62" t="str">
        <f t="shared" si="872"/>
        <v/>
      </c>
      <c r="BO596" s="63" t="e">
        <f>IF(ISNUMBER(INDEX(Данные!$I$1:$IX$303,Данные!$A258,BO$642)),INDEX(Данные!$I$1:$IX$303,Данные!$A258,BO$642)-Данные!$G258-BO$643+IF($F$11="Использовать поправку",BT596,0),#N/A)</f>
        <v>#N/A</v>
      </c>
      <c r="BP596" s="64" t="e">
        <f>IF(ISNUMBER(INDEX(Данные!$I$1:$IX$303,Данные!$A258,BP$642)),INDEX(Данные!$I$1:$IX$303,Данные!$A258,BP$642)-Данные!$H258-BP$643+IF($F$11="Использовать поправку",BU596,0),#N/A)</f>
        <v>#N/A</v>
      </c>
      <c r="BQ596" s="62" t="str">
        <f t="shared" si="873"/>
        <v/>
      </c>
      <c r="BR596" s="63" t="e">
        <f>IF(ISNUMBER(INDEX(Данные!$I$1:$IX$303,Данные!$A258,BR$642)),INDEX(Данные!$I$1:$IX$303,Данные!$A258,BR$642)-Данные!$G258-BR$643+IF($F$12="Использовать поправку",BT596,0),#N/A)</f>
        <v>#N/A</v>
      </c>
      <c r="BS596" s="64" t="e">
        <f>IF(ISNUMBER(INDEX(Данные!$I$1:$IX$303,Данные!$A258,BS$642)),INDEX(Данные!$I$1:$IX$303,Данные!$A258,BS$642)-Данные!$H258-BS$643+IF($F$12="Использовать поправку",BU596,0),#N/A)</f>
        <v>#N/A</v>
      </c>
      <c r="BT596" s="100" t="e">
        <f>INDEX(Данные!$I$1:$IX$303,Данные!$A258,BT$642+8)-INDEX(Данные!$I$1:$IX$303,Данные!$A258,BT$643+8)</f>
        <v>#VALUE!</v>
      </c>
      <c r="BU596" s="101" t="e">
        <f>INDEX(Данные!$I$1:$IX$303,Данные!$A258,BU$642+9)-INDEX(Данные!$I$1:$IX$303,Данные!$A258,BU$643+9)</f>
        <v>#VALUE!</v>
      </c>
    </row>
    <row r="597" spans="7:73" s="88" customFormat="1" x14ac:dyDescent="0.25">
      <c r="G597" s="61">
        <v>128</v>
      </c>
      <c r="H597" s="62" t="str">
        <f t="shared" si="874"/>
        <v/>
      </c>
      <c r="I597" s="63" t="e">
        <f>IF(ISNUMBER(INDEX(Данные!$I$1:$IX$303,Данные!$A259,I$642)),INDEX(Данные!$I$1:$IX$303,Данные!$A259,I$642)-Данные!$E259+IF($F$3="Использовать поправку",AL597,0),#N/A)</f>
        <v>#N/A</v>
      </c>
      <c r="J597" s="64" t="e">
        <f>IF(ISNUMBER(INDEX(Данные!$I$1:$IX$303,Данные!$A259,J$642)),INDEX(Данные!$I$1:$IX$303,Данные!$A259,J$642)-Данные!$F259+IF($F$3="Использовать поправку",AM597,0),#N/A)</f>
        <v>#N/A</v>
      </c>
      <c r="K597" s="62" t="str">
        <f t="shared" si="875"/>
        <v/>
      </c>
      <c r="L597" s="63" t="e">
        <f>IF(ISNUMBER(INDEX(Данные!$I$1:$IX$303,Данные!$A259,L$642)),INDEX(Данные!$I$1:$IX$303,Данные!$A259,L$642)-Данные!$E259+IF($F$4="Использовать поправку",AL597,0),#N/A)</f>
        <v>#N/A</v>
      </c>
      <c r="M597" s="64" t="e">
        <f>IF(ISNUMBER(INDEX(Данные!$I$1:$IX$303,Данные!$A259,M$642)),INDEX(Данные!$I$1:$IX$303,Данные!$A259,M$642)-Данные!$F259+IF($F$4="Использовать поправку",AM597,0),#N/A)</f>
        <v>#N/A</v>
      </c>
      <c r="N597" s="62" t="str">
        <f t="shared" si="876"/>
        <v/>
      </c>
      <c r="O597" s="63" t="e">
        <f>IF(ISNUMBER(INDEX(Данные!$I$1:$IX$303,Данные!$A259,O$642)),INDEX(Данные!$I$1:$IX$303,Данные!$A259,O$642)-Данные!$E259+IF($F$5="Использовать поправку",AL597,0),#N/A)</f>
        <v>#N/A</v>
      </c>
      <c r="P597" s="64" t="e">
        <f>IF(ISNUMBER(INDEX(Данные!$I$1:$IX$303,Данные!$A259,P$642)),INDEX(Данные!$I$1:$IX$303,Данные!$A259,P$642)-Данные!$F259+IF($F$5="Использовать поправку",AM597,0),#N/A)</f>
        <v>#N/A</v>
      </c>
      <c r="Q597" s="62" t="str">
        <f t="shared" si="877"/>
        <v/>
      </c>
      <c r="R597" s="63" t="e">
        <f>IF(ISNUMBER(INDEX(Данные!$I$1:$IX$303,Данные!$A259,R$642)),INDEX(Данные!$I$1:$IX$303,Данные!$A259,R$642)-Данные!$E259+IF($F$6="Использовать поправку",AL597,0),#N/A)</f>
        <v>#N/A</v>
      </c>
      <c r="S597" s="64" t="e">
        <f>IF(ISNUMBER(INDEX(Данные!$I$1:$IX$303,Данные!$A259,S$642)),INDEX(Данные!$I$1:$IX$303,Данные!$A259,S$642)-Данные!$F259+IF($F$6="Использовать поправку",AM597,0),#N/A)</f>
        <v>#N/A</v>
      </c>
      <c r="T597" s="62" t="str">
        <f t="shared" si="878"/>
        <v/>
      </c>
      <c r="U597" s="63" t="e">
        <f>IF(ISNUMBER(INDEX(Данные!$I$1:$IX$303,Данные!$A259,U$642)),INDEX(Данные!$I$1:$IX$303,Данные!$A259,U$642)-Данные!$E259+IF($F$7="Использовать поправку",AL597,0),#N/A)</f>
        <v>#N/A</v>
      </c>
      <c r="V597" s="64" t="e">
        <f>IF(ISNUMBER(INDEX(Данные!$I$1:$IX$303,Данные!$A259,V$642)),INDEX(Данные!$I$1:$IX$303,Данные!$A259,V$642)-Данные!$F259+IF($F$7="Использовать поправку",AM597,0),#N/A)</f>
        <v>#N/A</v>
      </c>
      <c r="W597" s="62" t="str">
        <f t="shared" si="879"/>
        <v/>
      </c>
      <c r="X597" s="63" t="e">
        <f>IF(ISNUMBER(INDEX(Данные!$I$1:$IX$303,Данные!$A259,X$642)),INDEX(Данные!$I$1:$IX$303,Данные!$A259,X$642)-Данные!$E259+IF($F$8="Использовать поправку",AL597,0),#N/A)</f>
        <v>#N/A</v>
      </c>
      <c r="Y597" s="64" t="e">
        <f>IF(ISNUMBER(INDEX(Данные!$I$1:$IX$303,Данные!$A259,Y$642)),INDEX(Данные!$I$1:$IX$303,Данные!$A259,Y$642)-Данные!$F259+IF($F$8="Использовать поправку",AM597,0),#N/A)</f>
        <v>#N/A</v>
      </c>
      <c r="Z597" s="62" t="str">
        <f t="shared" si="880"/>
        <v/>
      </c>
      <c r="AA597" s="63" t="e">
        <f>IF(ISNUMBER(INDEX(Данные!$I$1:$IX$303,Данные!$A259,AA$642)),INDEX(Данные!$I$1:$IX$303,Данные!$A259,AA$642)-Данные!$E259+IF($F$9="Использовать поправку",AL597,0),#N/A)</f>
        <v>#N/A</v>
      </c>
      <c r="AB597" s="64" t="e">
        <f>IF(ISNUMBER(INDEX(Данные!$I$1:$IX$303,Данные!$A259,AB$642)),INDEX(Данные!$I$1:$IX$303,Данные!$A259,AB$642)-Данные!$F259+IF($F$9="Использовать поправку",AM597,0),#N/A)</f>
        <v>#N/A</v>
      </c>
      <c r="AC597" s="62" t="str">
        <f t="shared" si="881"/>
        <v/>
      </c>
      <c r="AD597" s="63" t="e">
        <f>IF(ISNUMBER(INDEX(Данные!$I$1:$IX$303,Данные!$A259,AD$642)),INDEX(Данные!$I$1:$IX$303,Данные!$A259,AD$642)-Данные!$E259+IF($F$10="Использовать поправку",AL597,0),#N/A)</f>
        <v>#N/A</v>
      </c>
      <c r="AE597" s="64" t="e">
        <f>IF(ISNUMBER(INDEX(Данные!$I$1:$IX$303,Данные!$A259,AE$642)),INDEX(Данные!$I$1:$IX$303,Данные!$A259,AE$642)-Данные!$F259+IF($F$10="Использовать поправку",AM597,0),#N/A)</f>
        <v>#N/A</v>
      </c>
      <c r="AF597" s="62" t="str">
        <f t="shared" si="882"/>
        <v/>
      </c>
      <c r="AG597" s="63" t="e">
        <f>IF(ISNUMBER(INDEX(Данные!$I$1:$IX$303,Данные!$A259,AG$642)),INDEX(Данные!$I$1:$IX$303,Данные!$A259,AG$642)-Данные!$E259+IF($F$11="Использовать поправку",AL597,0),#N/A)</f>
        <v>#N/A</v>
      </c>
      <c r="AH597" s="64" t="e">
        <f>IF(ISNUMBER(INDEX(Данные!$I$1:$IX$303,Данные!$A259,AH$642)),INDEX(Данные!$I$1:$IX$303,Данные!$A259,AH$642)-Данные!$F259+IF($F$11="Использовать поправку",AM597,0),#N/A)</f>
        <v>#N/A</v>
      </c>
      <c r="AI597" s="62" t="str">
        <f t="shared" si="883"/>
        <v/>
      </c>
      <c r="AJ597" s="63" t="e">
        <f>IF(ISNUMBER(INDEX(Данные!$I$1:$IX$303,Данные!$A259,AJ$642)),INDEX(Данные!$I$1:$IX$303,Данные!$A259,AJ$642)-Данные!$E259+IF($F$12="Использовать поправку",AL597,0),#N/A)</f>
        <v>#N/A</v>
      </c>
      <c r="AK597" s="96" t="e">
        <f>IF(ISNUMBER(INDEX(Данные!$I$1:$IX$303,Данные!$A259,AK$642)),INDEX(Данные!$I$1:$IX$303,Данные!$A259,AK$642)-Данные!$F259+IF($F$12="Использовать поправку",AM597,0),#N/A)</f>
        <v>#N/A</v>
      </c>
      <c r="AL597" s="100" t="e">
        <f>INDEX(Данные!$I$1:$IX$303,Данные!$A259,AL$642+4)-INDEX(Данные!$I$1:$IX$303,Данные!$A259,AL$643+4)</f>
        <v>#VALUE!</v>
      </c>
      <c r="AM597" s="101" t="e">
        <f>INDEX(Данные!$I$1:$IX$303,Данные!$A259,AM$642+5)-INDEX(Данные!$I$1:$IX$303,Данные!$A259,AM$643+5)</f>
        <v>#VALUE!</v>
      </c>
      <c r="AO597" s="61">
        <v>128</v>
      </c>
      <c r="AP597" s="62" t="str">
        <f t="shared" si="864"/>
        <v/>
      </c>
      <c r="AQ597" s="63" t="e">
        <f>IF(ISNUMBER(INDEX(Данные!$I$1:$IX$303,Данные!$A259,AQ$642)),INDEX(Данные!$I$1:$IX$303,Данные!$A259,AQ$642)-Данные!$G259-AQ$643+IF($F$3="Использовать поправку",BT597,0),#N/A)</f>
        <v>#N/A</v>
      </c>
      <c r="AR597" s="64" t="e">
        <f>IF(ISNUMBER(INDEX(Данные!$I$1:$IX$303,Данные!$A259,AR$642)),INDEX(Данные!$I$1:$IX$303,Данные!$A259,AR$642)-Данные!$H259-AR$643+IF($F$3="Использовать поправку",BU597,0),#N/A)</f>
        <v>#N/A</v>
      </c>
      <c r="AS597" s="62" t="str">
        <f t="shared" si="865"/>
        <v/>
      </c>
      <c r="AT597" s="63" t="e">
        <f>IF(ISNUMBER(INDEX(Данные!$I$1:$IX$303,Данные!$A259,AT$642)),INDEX(Данные!$I$1:$IX$303,Данные!$A259,AT$642)-Данные!$G259-AT$643+IF($F$4="Использовать поправку",BT597,0),#N/A)</f>
        <v>#N/A</v>
      </c>
      <c r="AU597" s="64" t="e">
        <f>IF(ISNUMBER(INDEX(Данные!$I$1:$IX$303,Данные!$A259,AU$642)),INDEX(Данные!$I$1:$IX$303,Данные!$A259,AU$642)-Данные!$H259-AU$643+IF($F$4="Использовать поправку",BU597,0),#N/A)</f>
        <v>#N/A</v>
      </c>
      <c r="AV597" s="62" t="str">
        <f t="shared" si="866"/>
        <v/>
      </c>
      <c r="AW597" s="63" t="e">
        <f>IF(ISNUMBER(INDEX(Данные!$I$1:$IX$303,Данные!$A259,AW$642)),INDEX(Данные!$I$1:$IX$303,Данные!$A259,AW$642)-Данные!$G259-AW$643+IF($F$5="Использовать поправку",BT597,0),#N/A)</f>
        <v>#N/A</v>
      </c>
      <c r="AX597" s="64" t="e">
        <f>IF(ISNUMBER(INDEX(Данные!$I$1:$IX$303,Данные!$A259,AX$642)),INDEX(Данные!$I$1:$IX$303,Данные!$A259,AX$642)-Данные!$H259-AX$643+IF($F$5="Использовать поправку",BU597,0),#N/A)</f>
        <v>#N/A</v>
      </c>
      <c r="AY597" s="62" t="str">
        <f t="shared" si="867"/>
        <v/>
      </c>
      <c r="AZ597" s="63" t="e">
        <f>IF(ISNUMBER(INDEX(Данные!$I$1:$IX$303,Данные!$A259,AZ$642)),INDEX(Данные!$I$1:$IX$303,Данные!$A259,AZ$642)-Данные!$G259-AZ$643+IF($F$6="Использовать поправку",BT597,0),#N/A)</f>
        <v>#N/A</v>
      </c>
      <c r="BA597" s="64" t="e">
        <f>IF(ISNUMBER(INDEX(Данные!$I$1:$IX$303,Данные!$A259,BA$642)),INDEX(Данные!$I$1:$IX$303,Данные!$A259,BA$642)-Данные!$H259-BA$643+IF($F$6="Использовать поправку",BU597,0),#N/A)</f>
        <v>#N/A</v>
      </c>
      <c r="BB597" s="62" t="str">
        <f t="shared" si="868"/>
        <v/>
      </c>
      <c r="BC597" s="63" t="e">
        <f>IF(ISNUMBER(INDEX(Данные!$I$1:$IX$303,Данные!$A259,BC$642)),INDEX(Данные!$I$1:$IX$303,Данные!$A259,BC$642)-Данные!$G259-BC$643+IF($F$7="Использовать поправку",BT597,0),#N/A)</f>
        <v>#N/A</v>
      </c>
      <c r="BD597" s="64" t="e">
        <f>IF(ISNUMBER(INDEX(Данные!$I$1:$IX$303,Данные!$A259,BD$642)),INDEX(Данные!$I$1:$IX$303,Данные!$A259,BD$642)-Данные!$H259-BD$643+IF($F$7="Использовать поправку",BU597,0),#N/A)</f>
        <v>#N/A</v>
      </c>
      <c r="BE597" s="62" t="str">
        <f t="shared" si="869"/>
        <v/>
      </c>
      <c r="BF597" s="63" t="e">
        <f>IF(ISNUMBER(INDEX(Данные!$I$1:$IX$303,Данные!$A259,BF$642)),INDEX(Данные!$I$1:$IX$303,Данные!$A259,BF$642)-Данные!$G259-BF$643+IF($F$8="Использовать поправку",BT597,0),#N/A)</f>
        <v>#N/A</v>
      </c>
      <c r="BG597" s="64" t="e">
        <f>IF(ISNUMBER(INDEX(Данные!$I$1:$IX$303,Данные!$A259,BG$642)),INDEX(Данные!$I$1:$IX$303,Данные!$A259,BG$642)-Данные!$H259-BG$643+IF($F$8="Использовать поправку",BU597,0),#N/A)</f>
        <v>#N/A</v>
      </c>
      <c r="BH597" s="62" t="str">
        <f t="shared" si="870"/>
        <v/>
      </c>
      <c r="BI597" s="63" t="e">
        <f>IF(ISNUMBER(INDEX(Данные!$I$1:$IX$303,Данные!$A259,BI$642)),INDEX(Данные!$I$1:$IX$303,Данные!$A259,BI$642)-Данные!$G259-BI$643+IF($F$9="Использовать поправку",BT597,0),#N/A)</f>
        <v>#N/A</v>
      </c>
      <c r="BJ597" s="64" t="e">
        <f>IF(ISNUMBER(INDEX(Данные!$I$1:$IX$303,Данные!$A259,BJ$642)),INDEX(Данные!$I$1:$IX$303,Данные!$A259,BJ$642)-Данные!$H259-BJ$643+IF($F$9="Использовать поправку",BU597,0),#N/A)</f>
        <v>#N/A</v>
      </c>
      <c r="BK597" s="62" t="str">
        <f t="shared" si="871"/>
        <v/>
      </c>
      <c r="BL597" s="63" t="e">
        <f>IF(ISNUMBER(INDEX(Данные!$I$1:$IX$303,Данные!$A259,BL$642)),INDEX(Данные!$I$1:$IX$303,Данные!$A259,BL$642)-Данные!$G259-BL$643+IF($F$10="Использовать поправку",BT597,0),#N/A)</f>
        <v>#N/A</v>
      </c>
      <c r="BM597" s="64" t="e">
        <f>IF(ISNUMBER(INDEX(Данные!$I$1:$IX$303,Данные!$A259,BM$642)),INDEX(Данные!$I$1:$IX$303,Данные!$A259,BM$642)-Данные!$H259-BM$643+IF($F$10="Использовать поправку",BU597,0),#N/A)</f>
        <v>#N/A</v>
      </c>
      <c r="BN597" s="62" t="str">
        <f t="shared" si="872"/>
        <v/>
      </c>
      <c r="BO597" s="63" t="e">
        <f>IF(ISNUMBER(INDEX(Данные!$I$1:$IX$303,Данные!$A259,BO$642)),INDEX(Данные!$I$1:$IX$303,Данные!$A259,BO$642)-Данные!$G259-BO$643+IF($F$11="Использовать поправку",BT597,0),#N/A)</f>
        <v>#N/A</v>
      </c>
      <c r="BP597" s="64" t="e">
        <f>IF(ISNUMBER(INDEX(Данные!$I$1:$IX$303,Данные!$A259,BP$642)),INDEX(Данные!$I$1:$IX$303,Данные!$A259,BP$642)-Данные!$H259-BP$643+IF($F$11="Использовать поправку",BU597,0),#N/A)</f>
        <v>#N/A</v>
      </c>
      <c r="BQ597" s="62" t="str">
        <f t="shared" si="873"/>
        <v/>
      </c>
      <c r="BR597" s="63" t="e">
        <f>IF(ISNUMBER(INDEX(Данные!$I$1:$IX$303,Данные!$A259,BR$642)),INDEX(Данные!$I$1:$IX$303,Данные!$A259,BR$642)-Данные!$G259-BR$643+IF($F$12="Использовать поправку",BT597,0),#N/A)</f>
        <v>#N/A</v>
      </c>
      <c r="BS597" s="64" t="e">
        <f>IF(ISNUMBER(INDEX(Данные!$I$1:$IX$303,Данные!$A259,BS$642)),INDEX(Данные!$I$1:$IX$303,Данные!$A259,BS$642)-Данные!$H259-BS$643+IF($F$12="Использовать поправку",BU597,0),#N/A)</f>
        <v>#N/A</v>
      </c>
      <c r="BT597" s="100" t="e">
        <f>INDEX(Данные!$I$1:$IX$303,Данные!$A259,BT$642+8)-INDEX(Данные!$I$1:$IX$303,Данные!$A259,BT$643+8)</f>
        <v>#VALUE!</v>
      </c>
      <c r="BU597" s="101" t="e">
        <f>INDEX(Данные!$I$1:$IX$303,Данные!$A259,BU$642+9)-INDEX(Данные!$I$1:$IX$303,Данные!$A259,BU$643+9)</f>
        <v>#VALUE!</v>
      </c>
    </row>
    <row r="598" spans="7:73" s="88" customFormat="1" x14ac:dyDescent="0.25">
      <c r="G598" s="61">
        <v>128.5</v>
      </c>
      <c r="H598" s="62" t="str">
        <f t="shared" si="874"/>
        <v/>
      </c>
      <c r="I598" s="63" t="e">
        <f>IF(ISNUMBER(INDEX(Данные!$I$1:$IX$303,Данные!$A260,I$642)),INDEX(Данные!$I$1:$IX$303,Данные!$A260,I$642)-Данные!$E260+IF($F$3="Использовать поправку",AL598,0),#N/A)</f>
        <v>#N/A</v>
      </c>
      <c r="J598" s="64" t="e">
        <f>IF(ISNUMBER(INDEX(Данные!$I$1:$IX$303,Данные!$A260,J$642)),INDEX(Данные!$I$1:$IX$303,Данные!$A260,J$642)-Данные!$F260+IF($F$3="Использовать поправку",AM598,0),#N/A)</f>
        <v>#N/A</v>
      </c>
      <c r="K598" s="62" t="str">
        <f t="shared" si="875"/>
        <v/>
      </c>
      <c r="L598" s="63" t="e">
        <f>IF(ISNUMBER(INDEX(Данные!$I$1:$IX$303,Данные!$A260,L$642)),INDEX(Данные!$I$1:$IX$303,Данные!$A260,L$642)-Данные!$E260+IF($F$4="Использовать поправку",AL598,0),#N/A)</f>
        <v>#N/A</v>
      </c>
      <c r="M598" s="64" t="e">
        <f>IF(ISNUMBER(INDEX(Данные!$I$1:$IX$303,Данные!$A260,M$642)),INDEX(Данные!$I$1:$IX$303,Данные!$A260,M$642)-Данные!$F260+IF($F$4="Использовать поправку",AM598,0),#N/A)</f>
        <v>#N/A</v>
      </c>
      <c r="N598" s="62" t="str">
        <f t="shared" si="876"/>
        <v/>
      </c>
      <c r="O598" s="63" t="e">
        <f>IF(ISNUMBER(INDEX(Данные!$I$1:$IX$303,Данные!$A260,O$642)),INDEX(Данные!$I$1:$IX$303,Данные!$A260,O$642)-Данные!$E260+IF($F$5="Использовать поправку",AL598,0),#N/A)</f>
        <v>#N/A</v>
      </c>
      <c r="P598" s="64" t="e">
        <f>IF(ISNUMBER(INDEX(Данные!$I$1:$IX$303,Данные!$A260,P$642)),INDEX(Данные!$I$1:$IX$303,Данные!$A260,P$642)-Данные!$F260+IF($F$5="Использовать поправку",AM598,0),#N/A)</f>
        <v>#N/A</v>
      </c>
      <c r="Q598" s="62" t="str">
        <f t="shared" si="877"/>
        <v/>
      </c>
      <c r="R598" s="63" t="e">
        <f>IF(ISNUMBER(INDEX(Данные!$I$1:$IX$303,Данные!$A260,R$642)),INDEX(Данные!$I$1:$IX$303,Данные!$A260,R$642)-Данные!$E260+IF($F$6="Использовать поправку",AL598,0),#N/A)</f>
        <v>#N/A</v>
      </c>
      <c r="S598" s="64" t="e">
        <f>IF(ISNUMBER(INDEX(Данные!$I$1:$IX$303,Данные!$A260,S$642)),INDEX(Данные!$I$1:$IX$303,Данные!$A260,S$642)-Данные!$F260+IF($F$6="Использовать поправку",AM598,0),#N/A)</f>
        <v>#N/A</v>
      </c>
      <c r="T598" s="62" t="str">
        <f t="shared" si="878"/>
        <v/>
      </c>
      <c r="U598" s="63" t="e">
        <f>IF(ISNUMBER(INDEX(Данные!$I$1:$IX$303,Данные!$A260,U$642)),INDEX(Данные!$I$1:$IX$303,Данные!$A260,U$642)-Данные!$E260+IF($F$7="Использовать поправку",AL598,0),#N/A)</f>
        <v>#N/A</v>
      </c>
      <c r="V598" s="64" t="e">
        <f>IF(ISNUMBER(INDEX(Данные!$I$1:$IX$303,Данные!$A260,V$642)),INDEX(Данные!$I$1:$IX$303,Данные!$A260,V$642)-Данные!$F260+IF($F$7="Использовать поправку",AM598,0),#N/A)</f>
        <v>#N/A</v>
      </c>
      <c r="W598" s="62" t="str">
        <f t="shared" si="879"/>
        <v/>
      </c>
      <c r="X598" s="63" t="e">
        <f>IF(ISNUMBER(INDEX(Данные!$I$1:$IX$303,Данные!$A260,X$642)),INDEX(Данные!$I$1:$IX$303,Данные!$A260,X$642)-Данные!$E260+IF($F$8="Использовать поправку",AL598,0),#N/A)</f>
        <v>#N/A</v>
      </c>
      <c r="Y598" s="64" t="e">
        <f>IF(ISNUMBER(INDEX(Данные!$I$1:$IX$303,Данные!$A260,Y$642)),INDEX(Данные!$I$1:$IX$303,Данные!$A260,Y$642)-Данные!$F260+IF($F$8="Использовать поправку",AM598,0),#N/A)</f>
        <v>#N/A</v>
      </c>
      <c r="Z598" s="62" t="str">
        <f t="shared" si="880"/>
        <v/>
      </c>
      <c r="AA598" s="63" t="e">
        <f>IF(ISNUMBER(INDEX(Данные!$I$1:$IX$303,Данные!$A260,AA$642)),INDEX(Данные!$I$1:$IX$303,Данные!$A260,AA$642)-Данные!$E260+IF($F$9="Использовать поправку",AL598,0),#N/A)</f>
        <v>#N/A</v>
      </c>
      <c r="AB598" s="64" t="e">
        <f>IF(ISNUMBER(INDEX(Данные!$I$1:$IX$303,Данные!$A260,AB$642)),INDEX(Данные!$I$1:$IX$303,Данные!$A260,AB$642)-Данные!$F260+IF($F$9="Использовать поправку",AM598,0),#N/A)</f>
        <v>#N/A</v>
      </c>
      <c r="AC598" s="62" t="str">
        <f t="shared" si="881"/>
        <v/>
      </c>
      <c r="AD598" s="63" t="e">
        <f>IF(ISNUMBER(INDEX(Данные!$I$1:$IX$303,Данные!$A260,AD$642)),INDEX(Данные!$I$1:$IX$303,Данные!$A260,AD$642)-Данные!$E260+IF($F$10="Использовать поправку",AL598,0),#N/A)</f>
        <v>#N/A</v>
      </c>
      <c r="AE598" s="64" t="e">
        <f>IF(ISNUMBER(INDEX(Данные!$I$1:$IX$303,Данные!$A260,AE$642)),INDEX(Данные!$I$1:$IX$303,Данные!$A260,AE$642)-Данные!$F260+IF($F$10="Использовать поправку",AM598,0),#N/A)</f>
        <v>#N/A</v>
      </c>
      <c r="AF598" s="62" t="str">
        <f t="shared" si="882"/>
        <v/>
      </c>
      <c r="AG598" s="63" t="e">
        <f>IF(ISNUMBER(INDEX(Данные!$I$1:$IX$303,Данные!$A260,AG$642)),INDEX(Данные!$I$1:$IX$303,Данные!$A260,AG$642)-Данные!$E260+IF($F$11="Использовать поправку",AL598,0),#N/A)</f>
        <v>#N/A</v>
      </c>
      <c r="AH598" s="64" t="e">
        <f>IF(ISNUMBER(INDEX(Данные!$I$1:$IX$303,Данные!$A260,AH$642)),INDEX(Данные!$I$1:$IX$303,Данные!$A260,AH$642)-Данные!$F260+IF($F$11="Использовать поправку",AM598,0),#N/A)</f>
        <v>#N/A</v>
      </c>
      <c r="AI598" s="62" t="str">
        <f t="shared" si="883"/>
        <v/>
      </c>
      <c r="AJ598" s="63" t="e">
        <f>IF(ISNUMBER(INDEX(Данные!$I$1:$IX$303,Данные!$A260,AJ$642)),INDEX(Данные!$I$1:$IX$303,Данные!$A260,AJ$642)-Данные!$E260+IF($F$12="Использовать поправку",AL598,0),#N/A)</f>
        <v>#N/A</v>
      </c>
      <c r="AK598" s="96" t="e">
        <f>IF(ISNUMBER(INDEX(Данные!$I$1:$IX$303,Данные!$A260,AK$642)),INDEX(Данные!$I$1:$IX$303,Данные!$A260,AK$642)-Данные!$F260+IF($F$12="Использовать поправку",AM598,0),#N/A)</f>
        <v>#N/A</v>
      </c>
      <c r="AL598" s="100" t="e">
        <f>INDEX(Данные!$I$1:$IX$303,Данные!$A260,AL$642+4)-INDEX(Данные!$I$1:$IX$303,Данные!$A260,AL$643+4)</f>
        <v>#VALUE!</v>
      </c>
      <c r="AM598" s="101" t="e">
        <f>INDEX(Данные!$I$1:$IX$303,Данные!$A260,AM$642+5)-INDEX(Данные!$I$1:$IX$303,Данные!$A260,AM$643+5)</f>
        <v>#VALUE!</v>
      </c>
      <c r="AO598" s="61">
        <v>128.5</v>
      </c>
      <c r="AP598" s="62" t="str">
        <f t="shared" si="864"/>
        <v/>
      </c>
      <c r="AQ598" s="63" t="e">
        <f>IF(ISNUMBER(INDEX(Данные!$I$1:$IX$303,Данные!$A260,AQ$642)),INDEX(Данные!$I$1:$IX$303,Данные!$A260,AQ$642)-Данные!$G260-AQ$643+IF($F$3="Использовать поправку",BT598,0),#N/A)</f>
        <v>#N/A</v>
      </c>
      <c r="AR598" s="64" t="e">
        <f>IF(ISNUMBER(INDEX(Данные!$I$1:$IX$303,Данные!$A260,AR$642)),INDEX(Данные!$I$1:$IX$303,Данные!$A260,AR$642)-Данные!$H260-AR$643+IF($F$3="Использовать поправку",BU598,0),#N/A)</f>
        <v>#N/A</v>
      </c>
      <c r="AS598" s="62" t="str">
        <f t="shared" si="865"/>
        <v/>
      </c>
      <c r="AT598" s="63" t="e">
        <f>IF(ISNUMBER(INDEX(Данные!$I$1:$IX$303,Данные!$A260,AT$642)),INDEX(Данные!$I$1:$IX$303,Данные!$A260,AT$642)-Данные!$G260-AT$643+IF($F$4="Использовать поправку",BT598,0),#N/A)</f>
        <v>#N/A</v>
      </c>
      <c r="AU598" s="64" t="e">
        <f>IF(ISNUMBER(INDEX(Данные!$I$1:$IX$303,Данные!$A260,AU$642)),INDEX(Данные!$I$1:$IX$303,Данные!$A260,AU$642)-Данные!$H260-AU$643+IF($F$4="Использовать поправку",BU598,0),#N/A)</f>
        <v>#N/A</v>
      </c>
      <c r="AV598" s="62" t="str">
        <f t="shared" si="866"/>
        <v/>
      </c>
      <c r="AW598" s="63" t="e">
        <f>IF(ISNUMBER(INDEX(Данные!$I$1:$IX$303,Данные!$A260,AW$642)),INDEX(Данные!$I$1:$IX$303,Данные!$A260,AW$642)-Данные!$G260-AW$643+IF($F$5="Использовать поправку",BT598,0),#N/A)</f>
        <v>#N/A</v>
      </c>
      <c r="AX598" s="64" t="e">
        <f>IF(ISNUMBER(INDEX(Данные!$I$1:$IX$303,Данные!$A260,AX$642)),INDEX(Данные!$I$1:$IX$303,Данные!$A260,AX$642)-Данные!$H260-AX$643+IF($F$5="Использовать поправку",BU598,0),#N/A)</f>
        <v>#N/A</v>
      </c>
      <c r="AY598" s="62" t="str">
        <f t="shared" si="867"/>
        <v/>
      </c>
      <c r="AZ598" s="63" t="e">
        <f>IF(ISNUMBER(INDEX(Данные!$I$1:$IX$303,Данные!$A260,AZ$642)),INDEX(Данные!$I$1:$IX$303,Данные!$A260,AZ$642)-Данные!$G260-AZ$643+IF($F$6="Использовать поправку",BT598,0),#N/A)</f>
        <v>#N/A</v>
      </c>
      <c r="BA598" s="64" t="e">
        <f>IF(ISNUMBER(INDEX(Данные!$I$1:$IX$303,Данные!$A260,BA$642)),INDEX(Данные!$I$1:$IX$303,Данные!$A260,BA$642)-Данные!$H260-BA$643+IF($F$6="Использовать поправку",BU598,0),#N/A)</f>
        <v>#N/A</v>
      </c>
      <c r="BB598" s="62" t="str">
        <f t="shared" si="868"/>
        <v/>
      </c>
      <c r="BC598" s="63" t="e">
        <f>IF(ISNUMBER(INDEX(Данные!$I$1:$IX$303,Данные!$A260,BC$642)),INDEX(Данные!$I$1:$IX$303,Данные!$A260,BC$642)-Данные!$G260-BC$643+IF($F$7="Использовать поправку",BT598,0),#N/A)</f>
        <v>#N/A</v>
      </c>
      <c r="BD598" s="64" t="e">
        <f>IF(ISNUMBER(INDEX(Данные!$I$1:$IX$303,Данные!$A260,BD$642)),INDEX(Данные!$I$1:$IX$303,Данные!$A260,BD$642)-Данные!$H260-BD$643+IF($F$7="Использовать поправку",BU598,0),#N/A)</f>
        <v>#N/A</v>
      </c>
      <c r="BE598" s="62" t="str">
        <f t="shared" si="869"/>
        <v/>
      </c>
      <c r="BF598" s="63" t="e">
        <f>IF(ISNUMBER(INDEX(Данные!$I$1:$IX$303,Данные!$A260,BF$642)),INDEX(Данные!$I$1:$IX$303,Данные!$A260,BF$642)-Данные!$G260-BF$643+IF($F$8="Использовать поправку",BT598,0),#N/A)</f>
        <v>#N/A</v>
      </c>
      <c r="BG598" s="64" t="e">
        <f>IF(ISNUMBER(INDEX(Данные!$I$1:$IX$303,Данные!$A260,BG$642)),INDEX(Данные!$I$1:$IX$303,Данные!$A260,BG$642)-Данные!$H260-BG$643+IF($F$8="Использовать поправку",BU598,0),#N/A)</f>
        <v>#N/A</v>
      </c>
      <c r="BH598" s="62" t="str">
        <f t="shared" si="870"/>
        <v/>
      </c>
      <c r="BI598" s="63" t="e">
        <f>IF(ISNUMBER(INDEX(Данные!$I$1:$IX$303,Данные!$A260,BI$642)),INDEX(Данные!$I$1:$IX$303,Данные!$A260,BI$642)-Данные!$G260-BI$643+IF($F$9="Использовать поправку",BT598,0),#N/A)</f>
        <v>#N/A</v>
      </c>
      <c r="BJ598" s="64" t="e">
        <f>IF(ISNUMBER(INDEX(Данные!$I$1:$IX$303,Данные!$A260,BJ$642)),INDEX(Данные!$I$1:$IX$303,Данные!$A260,BJ$642)-Данные!$H260-BJ$643+IF($F$9="Использовать поправку",BU598,0),#N/A)</f>
        <v>#N/A</v>
      </c>
      <c r="BK598" s="62" t="str">
        <f t="shared" si="871"/>
        <v/>
      </c>
      <c r="BL598" s="63" t="e">
        <f>IF(ISNUMBER(INDEX(Данные!$I$1:$IX$303,Данные!$A260,BL$642)),INDEX(Данные!$I$1:$IX$303,Данные!$A260,BL$642)-Данные!$G260-BL$643+IF($F$10="Использовать поправку",BT598,0),#N/A)</f>
        <v>#N/A</v>
      </c>
      <c r="BM598" s="64" t="e">
        <f>IF(ISNUMBER(INDEX(Данные!$I$1:$IX$303,Данные!$A260,BM$642)),INDEX(Данные!$I$1:$IX$303,Данные!$A260,BM$642)-Данные!$H260-BM$643+IF($F$10="Использовать поправку",BU598,0),#N/A)</f>
        <v>#N/A</v>
      </c>
      <c r="BN598" s="62" t="str">
        <f t="shared" si="872"/>
        <v/>
      </c>
      <c r="BO598" s="63" t="e">
        <f>IF(ISNUMBER(INDEX(Данные!$I$1:$IX$303,Данные!$A260,BO$642)),INDEX(Данные!$I$1:$IX$303,Данные!$A260,BO$642)-Данные!$G260-BO$643+IF($F$11="Использовать поправку",BT598,0),#N/A)</f>
        <v>#N/A</v>
      </c>
      <c r="BP598" s="64" t="e">
        <f>IF(ISNUMBER(INDEX(Данные!$I$1:$IX$303,Данные!$A260,BP$642)),INDEX(Данные!$I$1:$IX$303,Данные!$A260,BP$642)-Данные!$H260-BP$643+IF($F$11="Использовать поправку",BU598,0),#N/A)</f>
        <v>#N/A</v>
      </c>
      <c r="BQ598" s="62" t="str">
        <f t="shared" si="873"/>
        <v/>
      </c>
      <c r="BR598" s="63" t="e">
        <f>IF(ISNUMBER(INDEX(Данные!$I$1:$IX$303,Данные!$A260,BR$642)),INDEX(Данные!$I$1:$IX$303,Данные!$A260,BR$642)-Данные!$G260-BR$643+IF($F$12="Использовать поправку",BT598,0),#N/A)</f>
        <v>#N/A</v>
      </c>
      <c r="BS598" s="64" t="e">
        <f>IF(ISNUMBER(INDEX(Данные!$I$1:$IX$303,Данные!$A260,BS$642)),INDEX(Данные!$I$1:$IX$303,Данные!$A260,BS$642)-Данные!$H260-BS$643+IF($F$12="Использовать поправку",BU598,0),#N/A)</f>
        <v>#N/A</v>
      </c>
      <c r="BT598" s="100" t="e">
        <f>INDEX(Данные!$I$1:$IX$303,Данные!$A260,BT$642+8)-INDEX(Данные!$I$1:$IX$303,Данные!$A260,BT$643+8)</f>
        <v>#VALUE!</v>
      </c>
      <c r="BU598" s="101" t="e">
        <f>INDEX(Данные!$I$1:$IX$303,Данные!$A260,BU$642+9)-INDEX(Данные!$I$1:$IX$303,Данные!$A260,BU$643+9)</f>
        <v>#VALUE!</v>
      </c>
    </row>
    <row r="599" spans="7:73" s="88" customFormat="1" x14ac:dyDescent="0.25">
      <c r="G599" s="61">
        <v>129</v>
      </c>
      <c r="H599" s="62" t="str">
        <f t="shared" si="874"/>
        <v/>
      </c>
      <c r="I599" s="63" t="e">
        <f>IF(ISNUMBER(INDEX(Данные!$I$1:$IX$303,Данные!$A261,I$642)),INDEX(Данные!$I$1:$IX$303,Данные!$A261,I$642)-Данные!$E261+IF($F$3="Использовать поправку",AL599,0),#N/A)</f>
        <v>#N/A</v>
      </c>
      <c r="J599" s="64" t="e">
        <f>IF(ISNUMBER(INDEX(Данные!$I$1:$IX$303,Данные!$A261,J$642)),INDEX(Данные!$I$1:$IX$303,Данные!$A261,J$642)-Данные!$F261+IF($F$3="Использовать поправку",AM599,0),#N/A)</f>
        <v>#N/A</v>
      </c>
      <c r="K599" s="62" t="str">
        <f t="shared" si="875"/>
        <v/>
      </c>
      <c r="L599" s="63" t="e">
        <f>IF(ISNUMBER(INDEX(Данные!$I$1:$IX$303,Данные!$A261,L$642)),INDEX(Данные!$I$1:$IX$303,Данные!$A261,L$642)-Данные!$E261+IF($F$4="Использовать поправку",AL599,0),#N/A)</f>
        <v>#N/A</v>
      </c>
      <c r="M599" s="64" t="e">
        <f>IF(ISNUMBER(INDEX(Данные!$I$1:$IX$303,Данные!$A261,M$642)),INDEX(Данные!$I$1:$IX$303,Данные!$A261,M$642)-Данные!$F261+IF($F$4="Использовать поправку",AM599,0),#N/A)</f>
        <v>#N/A</v>
      </c>
      <c r="N599" s="62" t="str">
        <f t="shared" si="876"/>
        <v/>
      </c>
      <c r="O599" s="63" t="e">
        <f>IF(ISNUMBER(INDEX(Данные!$I$1:$IX$303,Данные!$A261,O$642)),INDEX(Данные!$I$1:$IX$303,Данные!$A261,O$642)-Данные!$E261+IF($F$5="Использовать поправку",AL599,0),#N/A)</f>
        <v>#N/A</v>
      </c>
      <c r="P599" s="64" t="e">
        <f>IF(ISNUMBER(INDEX(Данные!$I$1:$IX$303,Данные!$A261,P$642)),INDEX(Данные!$I$1:$IX$303,Данные!$A261,P$642)-Данные!$F261+IF($F$5="Использовать поправку",AM599,0),#N/A)</f>
        <v>#N/A</v>
      </c>
      <c r="Q599" s="62" t="str">
        <f t="shared" si="877"/>
        <v/>
      </c>
      <c r="R599" s="63" t="e">
        <f>IF(ISNUMBER(INDEX(Данные!$I$1:$IX$303,Данные!$A261,R$642)),INDEX(Данные!$I$1:$IX$303,Данные!$A261,R$642)-Данные!$E261+IF($F$6="Использовать поправку",AL599,0),#N/A)</f>
        <v>#N/A</v>
      </c>
      <c r="S599" s="64" t="e">
        <f>IF(ISNUMBER(INDEX(Данные!$I$1:$IX$303,Данные!$A261,S$642)),INDEX(Данные!$I$1:$IX$303,Данные!$A261,S$642)-Данные!$F261+IF($F$6="Использовать поправку",AM599,0),#N/A)</f>
        <v>#N/A</v>
      </c>
      <c r="T599" s="62" t="str">
        <f t="shared" si="878"/>
        <v/>
      </c>
      <c r="U599" s="63" t="e">
        <f>IF(ISNUMBER(INDEX(Данные!$I$1:$IX$303,Данные!$A261,U$642)),INDEX(Данные!$I$1:$IX$303,Данные!$A261,U$642)-Данные!$E261+IF($F$7="Использовать поправку",AL599,0),#N/A)</f>
        <v>#N/A</v>
      </c>
      <c r="V599" s="64" t="e">
        <f>IF(ISNUMBER(INDEX(Данные!$I$1:$IX$303,Данные!$A261,V$642)),INDEX(Данные!$I$1:$IX$303,Данные!$A261,V$642)-Данные!$F261+IF($F$7="Использовать поправку",AM599,0),#N/A)</f>
        <v>#N/A</v>
      </c>
      <c r="W599" s="62" t="str">
        <f t="shared" si="879"/>
        <v/>
      </c>
      <c r="X599" s="63" t="e">
        <f>IF(ISNUMBER(INDEX(Данные!$I$1:$IX$303,Данные!$A261,X$642)),INDEX(Данные!$I$1:$IX$303,Данные!$A261,X$642)-Данные!$E261+IF($F$8="Использовать поправку",AL599,0),#N/A)</f>
        <v>#N/A</v>
      </c>
      <c r="Y599" s="64" t="e">
        <f>IF(ISNUMBER(INDEX(Данные!$I$1:$IX$303,Данные!$A261,Y$642)),INDEX(Данные!$I$1:$IX$303,Данные!$A261,Y$642)-Данные!$F261+IF($F$8="Использовать поправку",AM599,0),#N/A)</f>
        <v>#N/A</v>
      </c>
      <c r="Z599" s="62" t="str">
        <f t="shared" si="880"/>
        <v/>
      </c>
      <c r="AA599" s="63" t="e">
        <f>IF(ISNUMBER(INDEX(Данные!$I$1:$IX$303,Данные!$A261,AA$642)),INDEX(Данные!$I$1:$IX$303,Данные!$A261,AA$642)-Данные!$E261+IF($F$9="Использовать поправку",AL599,0),#N/A)</f>
        <v>#N/A</v>
      </c>
      <c r="AB599" s="64" t="e">
        <f>IF(ISNUMBER(INDEX(Данные!$I$1:$IX$303,Данные!$A261,AB$642)),INDEX(Данные!$I$1:$IX$303,Данные!$A261,AB$642)-Данные!$F261+IF($F$9="Использовать поправку",AM599,0),#N/A)</f>
        <v>#N/A</v>
      </c>
      <c r="AC599" s="62" t="str">
        <f t="shared" si="881"/>
        <v/>
      </c>
      <c r="AD599" s="63" t="e">
        <f>IF(ISNUMBER(INDEX(Данные!$I$1:$IX$303,Данные!$A261,AD$642)),INDEX(Данные!$I$1:$IX$303,Данные!$A261,AD$642)-Данные!$E261+IF($F$10="Использовать поправку",AL599,0),#N/A)</f>
        <v>#N/A</v>
      </c>
      <c r="AE599" s="64" t="e">
        <f>IF(ISNUMBER(INDEX(Данные!$I$1:$IX$303,Данные!$A261,AE$642)),INDEX(Данные!$I$1:$IX$303,Данные!$A261,AE$642)-Данные!$F261+IF($F$10="Использовать поправку",AM599,0),#N/A)</f>
        <v>#N/A</v>
      </c>
      <c r="AF599" s="62" t="str">
        <f t="shared" si="882"/>
        <v/>
      </c>
      <c r="AG599" s="63" t="e">
        <f>IF(ISNUMBER(INDEX(Данные!$I$1:$IX$303,Данные!$A261,AG$642)),INDEX(Данные!$I$1:$IX$303,Данные!$A261,AG$642)-Данные!$E261+IF($F$11="Использовать поправку",AL599,0),#N/A)</f>
        <v>#N/A</v>
      </c>
      <c r="AH599" s="64" t="e">
        <f>IF(ISNUMBER(INDEX(Данные!$I$1:$IX$303,Данные!$A261,AH$642)),INDEX(Данные!$I$1:$IX$303,Данные!$A261,AH$642)-Данные!$F261+IF($F$11="Использовать поправку",AM599,0),#N/A)</f>
        <v>#N/A</v>
      </c>
      <c r="AI599" s="62" t="str">
        <f t="shared" si="883"/>
        <v/>
      </c>
      <c r="AJ599" s="63" t="e">
        <f>IF(ISNUMBER(INDEX(Данные!$I$1:$IX$303,Данные!$A261,AJ$642)),INDEX(Данные!$I$1:$IX$303,Данные!$A261,AJ$642)-Данные!$E261+IF($F$12="Использовать поправку",AL599,0),#N/A)</f>
        <v>#N/A</v>
      </c>
      <c r="AK599" s="96" t="e">
        <f>IF(ISNUMBER(INDEX(Данные!$I$1:$IX$303,Данные!$A261,AK$642)),INDEX(Данные!$I$1:$IX$303,Данные!$A261,AK$642)-Данные!$F261+IF($F$12="Использовать поправку",AM599,0),#N/A)</f>
        <v>#N/A</v>
      </c>
      <c r="AL599" s="100" t="e">
        <f>INDEX(Данные!$I$1:$IX$303,Данные!$A261,AL$642+4)-INDEX(Данные!$I$1:$IX$303,Данные!$A261,AL$643+4)</f>
        <v>#VALUE!</v>
      </c>
      <c r="AM599" s="101" t="e">
        <f>INDEX(Данные!$I$1:$IX$303,Данные!$A261,AM$642+5)-INDEX(Данные!$I$1:$IX$303,Данные!$A261,AM$643+5)</f>
        <v>#VALUE!</v>
      </c>
      <c r="AO599" s="61">
        <v>129</v>
      </c>
      <c r="AP599" s="62" t="str">
        <f t="shared" si="864"/>
        <v/>
      </c>
      <c r="AQ599" s="63" t="e">
        <f>IF(ISNUMBER(INDEX(Данные!$I$1:$IX$303,Данные!$A261,AQ$642)),INDEX(Данные!$I$1:$IX$303,Данные!$A261,AQ$642)-Данные!$G261-AQ$643+IF($F$3="Использовать поправку",BT599,0),#N/A)</f>
        <v>#N/A</v>
      </c>
      <c r="AR599" s="64" t="e">
        <f>IF(ISNUMBER(INDEX(Данные!$I$1:$IX$303,Данные!$A261,AR$642)),INDEX(Данные!$I$1:$IX$303,Данные!$A261,AR$642)-Данные!$H261-AR$643+IF($F$3="Использовать поправку",BU599,0),#N/A)</f>
        <v>#N/A</v>
      </c>
      <c r="AS599" s="62" t="str">
        <f t="shared" si="865"/>
        <v/>
      </c>
      <c r="AT599" s="63" t="e">
        <f>IF(ISNUMBER(INDEX(Данные!$I$1:$IX$303,Данные!$A261,AT$642)),INDEX(Данные!$I$1:$IX$303,Данные!$A261,AT$642)-Данные!$G261-AT$643+IF($F$4="Использовать поправку",BT599,0),#N/A)</f>
        <v>#N/A</v>
      </c>
      <c r="AU599" s="64" t="e">
        <f>IF(ISNUMBER(INDEX(Данные!$I$1:$IX$303,Данные!$A261,AU$642)),INDEX(Данные!$I$1:$IX$303,Данные!$A261,AU$642)-Данные!$H261-AU$643+IF($F$4="Использовать поправку",BU599,0),#N/A)</f>
        <v>#N/A</v>
      </c>
      <c r="AV599" s="62" t="str">
        <f t="shared" si="866"/>
        <v/>
      </c>
      <c r="AW599" s="63" t="e">
        <f>IF(ISNUMBER(INDEX(Данные!$I$1:$IX$303,Данные!$A261,AW$642)),INDEX(Данные!$I$1:$IX$303,Данные!$A261,AW$642)-Данные!$G261-AW$643+IF($F$5="Использовать поправку",BT599,0),#N/A)</f>
        <v>#N/A</v>
      </c>
      <c r="AX599" s="64" t="e">
        <f>IF(ISNUMBER(INDEX(Данные!$I$1:$IX$303,Данные!$A261,AX$642)),INDEX(Данные!$I$1:$IX$303,Данные!$A261,AX$642)-Данные!$H261-AX$643+IF($F$5="Использовать поправку",BU599,0),#N/A)</f>
        <v>#N/A</v>
      </c>
      <c r="AY599" s="62" t="str">
        <f t="shared" si="867"/>
        <v/>
      </c>
      <c r="AZ599" s="63" t="e">
        <f>IF(ISNUMBER(INDEX(Данные!$I$1:$IX$303,Данные!$A261,AZ$642)),INDEX(Данные!$I$1:$IX$303,Данные!$A261,AZ$642)-Данные!$G261-AZ$643+IF($F$6="Использовать поправку",BT599,0),#N/A)</f>
        <v>#N/A</v>
      </c>
      <c r="BA599" s="64" t="e">
        <f>IF(ISNUMBER(INDEX(Данные!$I$1:$IX$303,Данные!$A261,BA$642)),INDEX(Данные!$I$1:$IX$303,Данные!$A261,BA$642)-Данные!$H261-BA$643+IF($F$6="Использовать поправку",BU599,0),#N/A)</f>
        <v>#N/A</v>
      </c>
      <c r="BB599" s="62" t="str">
        <f t="shared" si="868"/>
        <v/>
      </c>
      <c r="BC599" s="63" t="e">
        <f>IF(ISNUMBER(INDEX(Данные!$I$1:$IX$303,Данные!$A261,BC$642)),INDEX(Данные!$I$1:$IX$303,Данные!$A261,BC$642)-Данные!$G261-BC$643+IF($F$7="Использовать поправку",BT599,0),#N/A)</f>
        <v>#N/A</v>
      </c>
      <c r="BD599" s="64" t="e">
        <f>IF(ISNUMBER(INDEX(Данные!$I$1:$IX$303,Данные!$A261,BD$642)),INDEX(Данные!$I$1:$IX$303,Данные!$A261,BD$642)-Данные!$H261-BD$643+IF($F$7="Использовать поправку",BU599,0),#N/A)</f>
        <v>#N/A</v>
      </c>
      <c r="BE599" s="62" t="str">
        <f t="shared" si="869"/>
        <v/>
      </c>
      <c r="BF599" s="63" t="e">
        <f>IF(ISNUMBER(INDEX(Данные!$I$1:$IX$303,Данные!$A261,BF$642)),INDEX(Данные!$I$1:$IX$303,Данные!$A261,BF$642)-Данные!$G261-BF$643+IF($F$8="Использовать поправку",BT599,0),#N/A)</f>
        <v>#N/A</v>
      </c>
      <c r="BG599" s="64" t="e">
        <f>IF(ISNUMBER(INDEX(Данные!$I$1:$IX$303,Данные!$A261,BG$642)),INDEX(Данные!$I$1:$IX$303,Данные!$A261,BG$642)-Данные!$H261-BG$643+IF($F$8="Использовать поправку",BU599,0),#N/A)</f>
        <v>#N/A</v>
      </c>
      <c r="BH599" s="62" t="str">
        <f t="shared" si="870"/>
        <v/>
      </c>
      <c r="BI599" s="63" t="e">
        <f>IF(ISNUMBER(INDEX(Данные!$I$1:$IX$303,Данные!$A261,BI$642)),INDEX(Данные!$I$1:$IX$303,Данные!$A261,BI$642)-Данные!$G261-BI$643+IF($F$9="Использовать поправку",BT599,0),#N/A)</f>
        <v>#N/A</v>
      </c>
      <c r="BJ599" s="64" t="e">
        <f>IF(ISNUMBER(INDEX(Данные!$I$1:$IX$303,Данные!$A261,BJ$642)),INDEX(Данные!$I$1:$IX$303,Данные!$A261,BJ$642)-Данные!$H261-BJ$643+IF($F$9="Использовать поправку",BU599,0),#N/A)</f>
        <v>#N/A</v>
      </c>
      <c r="BK599" s="62" t="str">
        <f t="shared" si="871"/>
        <v/>
      </c>
      <c r="BL599" s="63" t="e">
        <f>IF(ISNUMBER(INDEX(Данные!$I$1:$IX$303,Данные!$A261,BL$642)),INDEX(Данные!$I$1:$IX$303,Данные!$A261,BL$642)-Данные!$G261-BL$643+IF($F$10="Использовать поправку",BT599,0),#N/A)</f>
        <v>#N/A</v>
      </c>
      <c r="BM599" s="64" t="e">
        <f>IF(ISNUMBER(INDEX(Данные!$I$1:$IX$303,Данные!$A261,BM$642)),INDEX(Данные!$I$1:$IX$303,Данные!$A261,BM$642)-Данные!$H261-BM$643+IF($F$10="Использовать поправку",BU599,0),#N/A)</f>
        <v>#N/A</v>
      </c>
      <c r="BN599" s="62" t="str">
        <f t="shared" si="872"/>
        <v/>
      </c>
      <c r="BO599" s="63" t="e">
        <f>IF(ISNUMBER(INDEX(Данные!$I$1:$IX$303,Данные!$A261,BO$642)),INDEX(Данные!$I$1:$IX$303,Данные!$A261,BO$642)-Данные!$G261-BO$643+IF($F$11="Использовать поправку",BT599,0),#N/A)</f>
        <v>#N/A</v>
      </c>
      <c r="BP599" s="64" t="e">
        <f>IF(ISNUMBER(INDEX(Данные!$I$1:$IX$303,Данные!$A261,BP$642)),INDEX(Данные!$I$1:$IX$303,Данные!$A261,BP$642)-Данные!$H261-BP$643+IF($F$11="Использовать поправку",BU599,0),#N/A)</f>
        <v>#N/A</v>
      </c>
      <c r="BQ599" s="62" t="str">
        <f t="shared" si="873"/>
        <v/>
      </c>
      <c r="BR599" s="63" t="e">
        <f>IF(ISNUMBER(INDEX(Данные!$I$1:$IX$303,Данные!$A261,BR$642)),INDEX(Данные!$I$1:$IX$303,Данные!$A261,BR$642)-Данные!$G261-BR$643+IF($F$12="Использовать поправку",BT599,0),#N/A)</f>
        <v>#N/A</v>
      </c>
      <c r="BS599" s="64" t="e">
        <f>IF(ISNUMBER(INDEX(Данные!$I$1:$IX$303,Данные!$A261,BS$642)),INDEX(Данные!$I$1:$IX$303,Данные!$A261,BS$642)-Данные!$H261-BS$643+IF($F$12="Использовать поправку",BU599,0),#N/A)</f>
        <v>#N/A</v>
      </c>
      <c r="BT599" s="100" t="e">
        <f>INDEX(Данные!$I$1:$IX$303,Данные!$A261,BT$642+8)-INDEX(Данные!$I$1:$IX$303,Данные!$A261,BT$643+8)</f>
        <v>#VALUE!</v>
      </c>
      <c r="BU599" s="101" t="e">
        <f>INDEX(Данные!$I$1:$IX$303,Данные!$A261,BU$642+9)-INDEX(Данные!$I$1:$IX$303,Данные!$A261,BU$643+9)</f>
        <v>#VALUE!</v>
      </c>
    </row>
    <row r="600" spans="7:73" s="88" customFormat="1" x14ac:dyDescent="0.25">
      <c r="G600" s="61">
        <v>129.5</v>
      </c>
      <c r="H600" s="62" t="str">
        <f t="shared" si="874"/>
        <v/>
      </c>
      <c r="I600" s="63" t="e">
        <f>IF(ISNUMBER(INDEX(Данные!$I$1:$IX$303,Данные!$A262,I$642)),INDEX(Данные!$I$1:$IX$303,Данные!$A262,I$642)-Данные!$E262+IF($F$3="Использовать поправку",AL600,0),#N/A)</f>
        <v>#N/A</v>
      </c>
      <c r="J600" s="64" t="e">
        <f>IF(ISNUMBER(INDEX(Данные!$I$1:$IX$303,Данные!$A262,J$642)),INDEX(Данные!$I$1:$IX$303,Данные!$A262,J$642)-Данные!$F262+IF($F$3="Использовать поправку",AM600,0),#N/A)</f>
        <v>#N/A</v>
      </c>
      <c r="K600" s="62" t="str">
        <f t="shared" si="875"/>
        <v/>
      </c>
      <c r="L600" s="63" t="e">
        <f>IF(ISNUMBER(INDEX(Данные!$I$1:$IX$303,Данные!$A262,L$642)),INDEX(Данные!$I$1:$IX$303,Данные!$A262,L$642)-Данные!$E262+IF($F$4="Использовать поправку",AL600,0),#N/A)</f>
        <v>#N/A</v>
      </c>
      <c r="M600" s="64" t="e">
        <f>IF(ISNUMBER(INDEX(Данные!$I$1:$IX$303,Данные!$A262,M$642)),INDEX(Данные!$I$1:$IX$303,Данные!$A262,M$642)-Данные!$F262+IF($F$4="Использовать поправку",AM600,0),#N/A)</f>
        <v>#N/A</v>
      </c>
      <c r="N600" s="62" t="str">
        <f t="shared" si="876"/>
        <v/>
      </c>
      <c r="O600" s="63" t="e">
        <f>IF(ISNUMBER(INDEX(Данные!$I$1:$IX$303,Данные!$A262,O$642)),INDEX(Данные!$I$1:$IX$303,Данные!$A262,O$642)-Данные!$E262+IF($F$5="Использовать поправку",AL600,0),#N/A)</f>
        <v>#N/A</v>
      </c>
      <c r="P600" s="64" t="e">
        <f>IF(ISNUMBER(INDEX(Данные!$I$1:$IX$303,Данные!$A262,P$642)),INDEX(Данные!$I$1:$IX$303,Данные!$A262,P$642)-Данные!$F262+IF($F$5="Использовать поправку",AM600,0),#N/A)</f>
        <v>#N/A</v>
      </c>
      <c r="Q600" s="62" t="str">
        <f t="shared" si="877"/>
        <v/>
      </c>
      <c r="R600" s="63" t="e">
        <f>IF(ISNUMBER(INDEX(Данные!$I$1:$IX$303,Данные!$A262,R$642)),INDEX(Данные!$I$1:$IX$303,Данные!$A262,R$642)-Данные!$E262+IF($F$6="Использовать поправку",AL600,0),#N/A)</f>
        <v>#N/A</v>
      </c>
      <c r="S600" s="64" t="e">
        <f>IF(ISNUMBER(INDEX(Данные!$I$1:$IX$303,Данные!$A262,S$642)),INDEX(Данные!$I$1:$IX$303,Данные!$A262,S$642)-Данные!$F262+IF($F$6="Использовать поправку",AM600,0),#N/A)</f>
        <v>#N/A</v>
      </c>
      <c r="T600" s="62" t="str">
        <f t="shared" si="878"/>
        <v/>
      </c>
      <c r="U600" s="63" t="e">
        <f>IF(ISNUMBER(INDEX(Данные!$I$1:$IX$303,Данные!$A262,U$642)),INDEX(Данные!$I$1:$IX$303,Данные!$A262,U$642)-Данные!$E262+IF($F$7="Использовать поправку",AL600,0),#N/A)</f>
        <v>#N/A</v>
      </c>
      <c r="V600" s="64" t="e">
        <f>IF(ISNUMBER(INDEX(Данные!$I$1:$IX$303,Данные!$A262,V$642)),INDEX(Данные!$I$1:$IX$303,Данные!$A262,V$642)-Данные!$F262+IF($F$7="Использовать поправку",AM600,0),#N/A)</f>
        <v>#N/A</v>
      </c>
      <c r="W600" s="62" t="str">
        <f t="shared" si="879"/>
        <v/>
      </c>
      <c r="X600" s="63" t="e">
        <f>IF(ISNUMBER(INDEX(Данные!$I$1:$IX$303,Данные!$A262,X$642)),INDEX(Данные!$I$1:$IX$303,Данные!$A262,X$642)-Данные!$E262+IF($F$8="Использовать поправку",AL600,0),#N/A)</f>
        <v>#N/A</v>
      </c>
      <c r="Y600" s="64" t="e">
        <f>IF(ISNUMBER(INDEX(Данные!$I$1:$IX$303,Данные!$A262,Y$642)),INDEX(Данные!$I$1:$IX$303,Данные!$A262,Y$642)-Данные!$F262+IF($F$8="Использовать поправку",AM600,0),#N/A)</f>
        <v>#N/A</v>
      </c>
      <c r="Z600" s="62" t="str">
        <f t="shared" si="880"/>
        <v/>
      </c>
      <c r="AA600" s="63" t="e">
        <f>IF(ISNUMBER(INDEX(Данные!$I$1:$IX$303,Данные!$A262,AA$642)),INDEX(Данные!$I$1:$IX$303,Данные!$A262,AA$642)-Данные!$E262+IF($F$9="Использовать поправку",AL600,0),#N/A)</f>
        <v>#N/A</v>
      </c>
      <c r="AB600" s="64" t="e">
        <f>IF(ISNUMBER(INDEX(Данные!$I$1:$IX$303,Данные!$A262,AB$642)),INDEX(Данные!$I$1:$IX$303,Данные!$A262,AB$642)-Данные!$F262+IF($F$9="Использовать поправку",AM600,0),#N/A)</f>
        <v>#N/A</v>
      </c>
      <c r="AC600" s="62" t="str">
        <f t="shared" si="881"/>
        <v/>
      </c>
      <c r="AD600" s="63" t="e">
        <f>IF(ISNUMBER(INDEX(Данные!$I$1:$IX$303,Данные!$A262,AD$642)),INDEX(Данные!$I$1:$IX$303,Данные!$A262,AD$642)-Данные!$E262+IF($F$10="Использовать поправку",AL600,0),#N/A)</f>
        <v>#N/A</v>
      </c>
      <c r="AE600" s="64" t="e">
        <f>IF(ISNUMBER(INDEX(Данные!$I$1:$IX$303,Данные!$A262,AE$642)),INDEX(Данные!$I$1:$IX$303,Данные!$A262,AE$642)-Данные!$F262+IF($F$10="Использовать поправку",AM600,0),#N/A)</f>
        <v>#N/A</v>
      </c>
      <c r="AF600" s="62" t="str">
        <f t="shared" si="882"/>
        <v/>
      </c>
      <c r="AG600" s="63" t="e">
        <f>IF(ISNUMBER(INDEX(Данные!$I$1:$IX$303,Данные!$A262,AG$642)),INDEX(Данные!$I$1:$IX$303,Данные!$A262,AG$642)-Данные!$E262+IF($F$11="Использовать поправку",AL600,0),#N/A)</f>
        <v>#N/A</v>
      </c>
      <c r="AH600" s="64" t="e">
        <f>IF(ISNUMBER(INDEX(Данные!$I$1:$IX$303,Данные!$A262,AH$642)),INDEX(Данные!$I$1:$IX$303,Данные!$A262,AH$642)-Данные!$F262+IF($F$11="Использовать поправку",AM600,0),#N/A)</f>
        <v>#N/A</v>
      </c>
      <c r="AI600" s="62" t="str">
        <f t="shared" si="883"/>
        <v/>
      </c>
      <c r="AJ600" s="63" t="e">
        <f>IF(ISNUMBER(INDEX(Данные!$I$1:$IX$303,Данные!$A262,AJ$642)),INDEX(Данные!$I$1:$IX$303,Данные!$A262,AJ$642)-Данные!$E262+IF($F$12="Использовать поправку",AL600,0),#N/A)</f>
        <v>#N/A</v>
      </c>
      <c r="AK600" s="96" t="e">
        <f>IF(ISNUMBER(INDEX(Данные!$I$1:$IX$303,Данные!$A262,AK$642)),INDEX(Данные!$I$1:$IX$303,Данные!$A262,AK$642)-Данные!$F262+IF($F$12="Использовать поправку",AM600,0),#N/A)</f>
        <v>#N/A</v>
      </c>
      <c r="AL600" s="100" t="e">
        <f>INDEX(Данные!$I$1:$IX$303,Данные!$A262,AL$642+4)-INDEX(Данные!$I$1:$IX$303,Данные!$A262,AL$643+4)</f>
        <v>#VALUE!</v>
      </c>
      <c r="AM600" s="101" t="e">
        <f>INDEX(Данные!$I$1:$IX$303,Данные!$A262,AM$642+5)-INDEX(Данные!$I$1:$IX$303,Данные!$A262,AM$643+5)</f>
        <v>#VALUE!</v>
      </c>
      <c r="AO600" s="61">
        <v>129.5</v>
      </c>
      <c r="AP600" s="62" t="str">
        <f t="shared" si="864"/>
        <v/>
      </c>
      <c r="AQ600" s="63" t="e">
        <f>IF(ISNUMBER(INDEX(Данные!$I$1:$IX$303,Данные!$A262,AQ$642)),INDEX(Данные!$I$1:$IX$303,Данные!$A262,AQ$642)-Данные!$G262-AQ$643+IF($F$3="Использовать поправку",BT600,0),#N/A)</f>
        <v>#N/A</v>
      </c>
      <c r="AR600" s="64" t="e">
        <f>IF(ISNUMBER(INDEX(Данные!$I$1:$IX$303,Данные!$A262,AR$642)),INDEX(Данные!$I$1:$IX$303,Данные!$A262,AR$642)-Данные!$H262-AR$643+IF($F$3="Использовать поправку",BU600,0),#N/A)</f>
        <v>#N/A</v>
      </c>
      <c r="AS600" s="62" t="str">
        <f t="shared" si="865"/>
        <v/>
      </c>
      <c r="AT600" s="63" t="e">
        <f>IF(ISNUMBER(INDEX(Данные!$I$1:$IX$303,Данные!$A262,AT$642)),INDEX(Данные!$I$1:$IX$303,Данные!$A262,AT$642)-Данные!$G262-AT$643+IF($F$4="Использовать поправку",BT600,0),#N/A)</f>
        <v>#N/A</v>
      </c>
      <c r="AU600" s="64" t="e">
        <f>IF(ISNUMBER(INDEX(Данные!$I$1:$IX$303,Данные!$A262,AU$642)),INDEX(Данные!$I$1:$IX$303,Данные!$A262,AU$642)-Данные!$H262-AU$643+IF($F$4="Использовать поправку",BU600,0),#N/A)</f>
        <v>#N/A</v>
      </c>
      <c r="AV600" s="62" t="str">
        <f t="shared" si="866"/>
        <v/>
      </c>
      <c r="AW600" s="63" t="e">
        <f>IF(ISNUMBER(INDEX(Данные!$I$1:$IX$303,Данные!$A262,AW$642)),INDEX(Данные!$I$1:$IX$303,Данные!$A262,AW$642)-Данные!$G262-AW$643+IF($F$5="Использовать поправку",BT600,0),#N/A)</f>
        <v>#N/A</v>
      </c>
      <c r="AX600" s="64" t="e">
        <f>IF(ISNUMBER(INDEX(Данные!$I$1:$IX$303,Данные!$A262,AX$642)),INDEX(Данные!$I$1:$IX$303,Данные!$A262,AX$642)-Данные!$H262-AX$643+IF($F$5="Использовать поправку",BU600,0),#N/A)</f>
        <v>#N/A</v>
      </c>
      <c r="AY600" s="62" t="str">
        <f t="shared" si="867"/>
        <v/>
      </c>
      <c r="AZ600" s="63" t="e">
        <f>IF(ISNUMBER(INDEX(Данные!$I$1:$IX$303,Данные!$A262,AZ$642)),INDEX(Данные!$I$1:$IX$303,Данные!$A262,AZ$642)-Данные!$G262-AZ$643+IF($F$6="Использовать поправку",BT600,0),#N/A)</f>
        <v>#N/A</v>
      </c>
      <c r="BA600" s="64" t="e">
        <f>IF(ISNUMBER(INDEX(Данные!$I$1:$IX$303,Данные!$A262,BA$642)),INDEX(Данные!$I$1:$IX$303,Данные!$A262,BA$642)-Данные!$H262-BA$643+IF($F$6="Использовать поправку",BU600,0),#N/A)</f>
        <v>#N/A</v>
      </c>
      <c r="BB600" s="62" t="str">
        <f t="shared" si="868"/>
        <v/>
      </c>
      <c r="BC600" s="63" t="e">
        <f>IF(ISNUMBER(INDEX(Данные!$I$1:$IX$303,Данные!$A262,BC$642)),INDEX(Данные!$I$1:$IX$303,Данные!$A262,BC$642)-Данные!$G262-BC$643+IF($F$7="Использовать поправку",BT600,0),#N/A)</f>
        <v>#N/A</v>
      </c>
      <c r="BD600" s="64" t="e">
        <f>IF(ISNUMBER(INDEX(Данные!$I$1:$IX$303,Данные!$A262,BD$642)),INDEX(Данные!$I$1:$IX$303,Данные!$A262,BD$642)-Данные!$H262-BD$643+IF($F$7="Использовать поправку",BU600,0),#N/A)</f>
        <v>#N/A</v>
      </c>
      <c r="BE600" s="62" t="str">
        <f t="shared" si="869"/>
        <v/>
      </c>
      <c r="BF600" s="63" t="e">
        <f>IF(ISNUMBER(INDEX(Данные!$I$1:$IX$303,Данные!$A262,BF$642)),INDEX(Данные!$I$1:$IX$303,Данные!$A262,BF$642)-Данные!$G262-BF$643+IF($F$8="Использовать поправку",BT600,0),#N/A)</f>
        <v>#N/A</v>
      </c>
      <c r="BG600" s="64" t="e">
        <f>IF(ISNUMBER(INDEX(Данные!$I$1:$IX$303,Данные!$A262,BG$642)),INDEX(Данные!$I$1:$IX$303,Данные!$A262,BG$642)-Данные!$H262-BG$643+IF($F$8="Использовать поправку",BU600,0),#N/A)</f>
        <v>#N/A</v>
      </c>
      <c r="BH600" s="62" t="str">
        <f t="shared" si="870"/>
        <v/>
      </c>
      <c r="BI600" s="63" t="e">
        <f>IF(ISNUMBER(INDEX(Данные!$I$1:$IX$303,Данные!$A262,BI$642)),INDEX(Данные!$I$1:$IX$303,Данные!$A262,BI$642)-Данные!$G262-BI$643+IF($F$9="Использовать поправку",BT600,0),#N/A)</f>
        <v>#N/A</v>
      </c>
      <c r="BJ600" s="64" t="e">
        <f>IF(ISNUMBER(INDEX(Данные!$I$1:$IX$303,Данные!$A262,BJ$642)),INDEX(Данные!$I$1:$IX$303,Данные!$A262,BJ$642)-Данные!$H262-BJ$643+IF($F$9="Использовать поправку",BU600,0),#N/A)</f>
        <v>#N/A</v>
      </c>
      <c r="BK600" s="62" t="str">
        <f t="shared" si="871"/>
        <v/>
      </c>
      <c r="BL600" s="63" t="e">
        <f>IF(ISNUMBER(INDEX(Данные!$I$1:$IX$303,Данные!$A262,BL$642)),INDEX(Данные!$I$1:$IX$303,Данные!$A262,BL$642)-Данные!$G262-BL$643+IF($F$10="Использовать поправку",BT600,0),#N/A)</f>
        <v>#N/A</v>
      </c>
      <c r="BM600" s="64" t="e">
        <f>IF(ISNUMBER(INDEX(Данные!$I$1:$IX$303,Данные!$A262,BM$642)),INDEX(Данные!$I$1:$IX$303,Данные!$A262,BM$642)-Данные!$H262-BM$643+IF($F$10="Использовать поправку",BU600,0),#N/A)</f>
        <v>#N/A</v>
      </c>
      <c r="BN600" s="62" t="str">
        <f t="shared" si="872"/>
        <v/>
      </c>
      <c r="BO600" s="63" t="e">
        <f>IF(ISNUMBER(INDEX(Данные!$I$1:$IX$303,Данные!$A262,BO$642)),INDEX(Данные!$I$1:$IX$303,Данные!$A262,BO$642)-Данные!$G262-BO$643+IF($F$11="Использовать поправку",BT600,0),#N/A)</f>
        <v>#N/A</v>
      </c>
      <c r="BP600" s="64" t="e">
        <f>IF(ISNUMBER(INDEX(Данные!$I$1:$IX$303,Данные!$A262,BP$642)),INDEX(Данные!$I$1:$IX$303,Данные!$A262,BP$642)-Данные!$H262-BP$643+IF($F$11="Использовать поправку",BU600,0),#N/A)</f>
        <v>#N/A</v>
      </c>
      <c r="BQ600" s="62" t="str">
        <f t="shared" si="873"/>
        <v/>
      </c>
      <c r="BR600" s="63" t="e">
        <f>IF(ISNUMBER(INDEX(Данные!$I$1:$IX$303,Данные!$A262,BR$642)),INDEX(Данные!$I$1:$IX$303,Данные!$A262,BR$642)-Данные!$G262-BR$643+IF($F$12="Использовать поправку",BT600,0),#N/A)</f>
        <v>#N/A</v>
      </c>
      <c r="BS600" s="64" t="e">
        <f>IF(ISNUMBER(INDEX(Данные!$I$1:$IX$303,Данные!$A262,BS$642)),INDEX(Данные!$I$1:$IX$303,Данные!$A262,BS$642)-Данные!$H262-BS$643+IF($F$12="Использовать поправку",BU600,0),#N/A)</f>
        <v>#N/A</v>
      </c>
      <c r="BT600" s="100" t="e">
        <f>INDEX(Данные!$I$1:$IX$303,Данные!$A262,BT$642+8)-INDEX(Данные!$I$1:$IX$303,Данные!$A262,BT$643+8)</f>
        <v>#VALUE!</v>
      </c>
      <c r="BU600" s="101" t="e">
        <f>INDEX(Данные!$I$1:$IX$303,Данные!$A262,BU$642+9)-INDEX(Данные!$I$1:$IX$303,Данные!$A262,BU$643+9)</f>
        <v>#VALUE!</v>
      </c>
    </row>
    <row r="601" spans="7:73" s="88" customFormat="1" x14ac:dyDescent="0.25">
      <c r="G601" s="61">
        <v>130</v>
      </c>
      <c r="H601" s="62" t="str">
        <f t="shared" si="874"/>
        <v/>
      </c>
      <c r="I601" s="63" t="e">
        <f>IF(ISNUMBER(INDEX(Данные!$I$1:$IX$303,Данные!$A263,I$642)),INDEX(Данные!$I$1:$IX$303,Данные!$A263,I$642)-Данные!$E263+IF($F$3="Использовать поправку",AL601,0),#N/A)</f>
        <v>#N/A</v>
      </c>
      <c r="J601" s="64" t="e">
        <f>IF(ISNUMBER(INDEX(Данные!$I$1:$IX$303,Данные!$A263,J$642)),INDEX(Данные!$I$1:$IX$303,Данные!$A263,J$642)-Данные!$F263+IF($F$3="Использовать поправку",AM601,0),#N/A)</f>
        <v>#N/A</v>
      </c>
      <c r="K601" s="62" t="str">
        <f t="shared" si="875"/>
        <v/>
      </c>
      <c r="L601" s="63" t="e">
        <f>IF(ISNUMBER(INDEX(Данные!$I$1:$IX$303,Данные!$A263,L$642)),INDEX(Данные!$I$1:$IX$303,Данные!$A263,L$642)-Данные!$E263+IF($F$4="Использовать поправку",AL601,0),#N/A)</f>
        <v>#N/A</v>
      </c>
      <c r="M601" s="64" t="e">
        <f>IF(ISNUMBER(INDEX(Данные!$I$1:$IX$303,Данные!$A263,M$642)),INDEX(Данные!$I$1:$IX$303,Данные!$A263,M$642)-Данные!$F263+IF($F$4="Использовать поправку",AM601,0),#N/A)</f>
        <v>#N/A</v>
      </c>
      <c r="N601" s="62" t="str">
        <f t="shared" si="876"/>
        <v/>
      </c>
      <c r="O601" s="63" t="e">
        <f>IF(ISNUMBER(INDEX(Данные!$I$1:$IX$303,Данные!$A263,O$642)),INDEX(Данные!$I$1:$IX$303,Данные!$A263,O$642)-Данные!$E263+IF($F$5="Использовать поправку",AL601,0),#N/A)</f>
        <v>#N/A</v>
      </c>
      <c r="P601" s="64" t="e">
        <f>IF(ISNUMBER(INDEX(Данные!$I$1:$IX$303,Данные!$A263,P$642)),INDEX(Данные!$I$1:$IX$303,Данные!$A263,P$642)-Данные!$F263+IF($F$5="Использовать поправку",AM601,0),#N/A)</f>
        <v>#N/A</v>
      </c>
      <c r="Q601" s="62" t="str">
        <f t="shared" si="877"/>
        <v/>
      </c>
      <c r="R601" s="63" t="e">
        <f>IF(ISNUMBER(INDEX(Данные!$I$1:$IX$303,Данные!$A263,R$642)),INDEX(Данные!$I$1:$IX$303,Данные!$A263,R$642)-Данные!$E263+IF($F$6="Использовать поправку",AL601,0),#N/A)</f>
        <v>#N/A</v>
      </c>
      <c r="S601" s="64" t="e">
        <f>IF(ISNUMBER(INDEX(Данные!$I$1:$IX$303,Данные!$A263,S$642)),INDEX(Данные!$I$1:$IX$303,Данные!$A263,S$642)-Данные!$F263+IF($F$6="Использовать поправку",AM601,0),#N/A)</f>
        <v>#N/A</v>
      </c>
      <c r="T601" s="62" t="str">
        <f t="shared" si="878"/>
        <v/>
      </c>
      <c r="U601" s="63" t="e">
        <f>IF(ISNUMBER(INDEX(Данные!$I$1:$IX$303,Данные!$A263,U$642)),INDEX(Данные!$I$1:$IX$303,Данные!$A263,U$642)-Данные!$E263+IF($F$7="Использовать поправку",AL601,0),#N/A)</f>
        <v>#N/A</v>
      </c>
      <c r="V601" s="64" t="e">
        <f>IF(ISNUMBER(INDEX(Данные!$I$1:$IX$303,Данные!$A263,V$642)),INDEX(Данные!$I$1:$IX$303,Данные!$A263,V$642)-Данные!$F263+IF($F$7="Использовать поправку",AM601,0),#N/A)</f>
        <v>#N/A</v>
      </c>
      <c r="W601" s="62" t="str">
        <f t="shared" si="879"/>
        <v/>
      </c>
      <c r="X601" s="63" t="e">
        <f>IF(ISNUMBER(INDEX(Данные!$I$1:$IX$303,Данные!$A263,X$642)),INDEX(Данные!$I$1:$IX$303,Данные!$A263,X$642)-Данные!$E263+IF($F$8="Использовать поправку",AL601,0),#N/A)</f>
        <v>#N/A</v>
      </c>
      <c r="Y601" s="64" t="e">
        <f>IF(ISNUMBER(INDEX(Данные!$I$1:$IX$303,Данные!$A263,Y$642)),INDEX(Данные!$I$1:$IX$303,Данные!$A263,Y$642)-Данные!$F263+IF($F$8="Использовать поправку",AM601,0),#N/A)</f>
        <v>#N/A</v>
      </c>
      <c r="Z601" s="62" t="str">
        <f t="shared" si="880"/>
        <v/>
      </c>
      <c r="AA601" s="63" t="e">
        <f>IF(ISNUMBER(INDEX(Данные!$I$1:$IX$303,Данные!$A263,AA$642)),INDEX(Данные!$I$1:$IX$303,Данные!$A263,AA$642)-Данные!$E263+IF($F$9="Использовать поправку",AL601,0),#N/A)</f>
        <v>#N/A</v>
      </c>
      <c r="AB601" s="64" t="e">
        <f>IF(ISNUMBER(INDEX(Данные!$I$1:$IX$303,Данные!$A263,AB$642)),INDEX(Данные!$I$1:$IX$303,Данные!$A263,AB$642)-Данные!$F263+IF($F$9="Использовать поправку",AM601,0),#N/A)</f>
        <v>#N/A</v>
      </c>
      <c r="AC601" s="62" t="str">
        <f t="shared" si="881"/>
        <v/>
      </c>
      <c r="AD601" s="63" t="e">
        <f>IF(ISNUMBER(INDEX(Данные!$I$1:$IX$303,Данные!$A263,AD$642)),INDEX(Данные!$I$1:$IX$303,Данные!$A263,AD$642)-Данные!$E263+IF($F$10="Использовать поправку",AL601,0),#N/A)</f>
        <v>#N/A</v>
      </c>
      <c r="AE601" s="64" t="e">
        <f>IF(ISNUMBER(INDEX(Данные!$I$1:$IX$303,Данные!$A263,AE$642)),INDEX(Данные!$I$1:$IX$303,Данные!$A263,AE$642)-Данные!$F263+IF($F$10="Использовать поправку",AM601,0),#N/A)</f>
        <v>#N/A</v>
      </c>
      <c r="AF601" s="62" t="str">
        <f t="shared" si="882"/>
        <v/>
      </c>
      <c r="AG601" s="63" t="e">
        <f>IF(ISNUMBER(INDEX(Данные!$I$1:$IX$303,Данные!$A263,AG$642)),INDEX(Данные!$I$1:$IX$303,Данные!$A263,AG$642)-Данные!$E263+IF($F$11="Использовать поправку",AL601,0),#N/A)</f>
        <v>#N/A</v>
      </c>
      <c r="AH601" s="64" t="e">
        <f>IF(ISNUMBER(INDEX(Данные!$I$1:$IX$303,Данные!$A263,AH$642)),INDEX(Данные!$I$1:$IX$303,Данные!$A263,AH$642)-Данные!$F263+IF($F$11="Использовать поправку",AM601,0),#N/A)</f>
        <v>#N/A</v>
      </c>
      <c r="AI601" s="62" t="str">
        <f t="shared" si="883"/>
        <v/>
      </c>
      <c r="AJ601" s="63" t="e">
        <f>IF(ISNUMBER(INDEX(Данные!$I$1:$IX$303,Данные!$A263,AJ$642)),INDEX(Данные!$I$1:$IX$303,Данные!$A263,AJ$642)-Данные!$E263+IF($F$12="Использовать поправку",AL601,0),#N/A)</f>
        <v>#N/A</v>
      </c>
      <c r="AK601" s="96" t="e">
        <f>IF(ISNUMBER(INDEX(Данные!$I$1:$IX$303,Данные!$A263,AK$642)),INDEX(Данные!$I$1:$IX$303,Данные!$A263,AK$642)-Данные!$F263+IF($F$12="Использовать поправку",AM601,0),#N/A)</f>
        <v>#N/A</v>
      </c>
      <c r="AL601" s="100" t="e">
        <f>INDEX(Данные!$I$1:$IX$303,Данные!$A263,AL$642+4)-INDEX(Данные!$I$1:$IX$303,Данные!$A263,AL$643+4)</f>
        <v>#VALUE!</v>
      </c>
      <c r="AM601" s="101" t="e">
        <f>INDEX(Данные!$I$1:$IX$303,Данные!$A263,AM$642+5)-INDEX(Данные!$I$1:$IX$303,Данные!$A263,AM$643+5)</f>
        <v>#VALUE!</v>
      </c>
      <c r="AO601" s="61">
        <v>130</v>
      </c>
      <c r="AP601" s="62" t="str">
        <f t="shared" si="864"/>
        <v/>
      </c>
      <c r="AQ601" s="63" t="e">
        <f>IF(ISNUMBER(INDEX(Данные!$I$1:$IX$303,Данные!$A263,AQ$642)),INDEX(Данные!$I$1:$IX$303,Данные!$A263,AQ$642)-Данные!$G263-AQ$643+IF($F$3="Использовать поправку",BT601,0),#N/A)</f>
        <v>#N/A</v>
      </c>
      <c r="AR601" s="64" t="e">
        <f>IF(ISNUMBER(INDEX(Данные!$I$1:$IX$303,Данные!$A263,AR$642)),INDEX(Данные!$I$1:$IX$303,Данные!$A263,AR$642)-Данные!$H263-AR$643+IF($F$3="Использовать поправку",BU601,0),#N/A)</f>
        <v>#N/A</v>
      </c>
      <c r="AS601" s="62" t="str">
        <f t="shared" si="865"/>
        <v/>
      </c>
      <c r="AT601" s="63" t="e">
        <f>IF(ISNUMBER(INDEX(Данные!$I$1:$IX$303,Данные!$A263,AT$642)),INDEX(Данные!$I$1:$IX$303,Данные!$A263,AT$642)-Данные!$G263-AT$643+IF($F$4="Использовать поправку",BT601,0),#N/A)</f>
        <v>#N/A</v>
      </c>
      <c r="AU601" s="64" t="e">
        <f>IF(ISNUMBER(INDEX(Данные!$I$1:$IX$303,Данные!$A263,AU$642)),INDEX(Данные!$I$1:$IX$303,Данные!$A263,AU$642)-Данные!$H263-AU$643+IF($F$4="Использовать поправку",BU601,0),#N/A)</f>
        <v>#N/A</v>
      </c>
      <c r="AV601" s="62" t="str">
        <f t="shared" si="866"/>
        <v/>
      </c>
      <c r="AW601" s="63" t="e">
        <f>IF(ISNUMBER(INDEX(Данные!$I$1:$IX$303,Данные!$A263,AW$642)),INDEX(Данные!$I$1:$IX$303,Данные!$A263,AW$642)-Данные!$G263-AW$643+IF($F$5="Использовать поправку",BT601,0),#N/A)</f>
        <v>#N/A</v>
      </c>
      <c r="AX601" s="64" t="e">
        <f>IF(ISNUMBER(INDEX(Данные!$I$1:$IX$303,Данные!$A263,AX$642)),INDEX(Данные!$I$1:$IX$303,Данные!$A263,AX$642)-Данные!$H263-AX$643+IF($F$5="Использовать поправку",BU601,0),#N/A)</f>
        <v>#N/A</v>
      </c>
      <c r="AY601" s="62" t="str">
        <f t="shared" si="867"/>
        <v/>
      </c>
      <c r="AZ601" s="63" t="e">
        <f>IF(ISNUMBER(INDEX(Данные!$I$1:$IX$303,Данные!$A263,AZ$642)),INDEX(Данные!$I$1:$IX$303,Данные!$A263,AZ$642)-Данные!$G263-AZ$643+IF($F$6="Использовать поправку",BT601,0),#N/A)</f>
        <v>#N/A</v>
      </c>
      <c r="BA601" s="64" t="e">
        <f>IF(ISNUMBER(INDEX(Данные!$I$1:$IX$303,Данные!$A263,BA$642)),INDEX(Данные!$I$1:$IX$303,Данные!$A263,BA$642)-Данные!$H263-BA$643+IF($F$6="Использовать поправку",BU601,0),#N/A)</f>
        <v>#N/A</v>
      </c>
      <c r="BB601" s="62" t="str">
        <f t="shared" si="868"/>
        <v/>
      </c>
      <c r="BC601" s="63" t="e">
        <f>IF(ISNUMBER(INDEX(Данные!$I$1:$IX$303,Данные!$A263,BC$642)),INDEX(Данные!$I$1:$IX$303,Данные!$A263,BC$642)-Данные!$G263-BC$643+IF($F$7="Использовать поправку",BT601,0),#N/A)</f>
        <v>#N/A</v>
      </c>
      <c r="BD601" s="64" t="e">
        <f>IF(ISNUMBER(INDEX(Данные!$I$1:$IX$303,Данные!$A263,BD$642)),INDEX(Данные!$I$1:$IX$303,Данные!$A263,BD$642)-Данные!$H263-BD$643+IF($F$7="Использовать поправку",BU601,0),#N/A)</f>
        <v>#N/A</v>
      </c>
      <c r="BE601" s="62" t="str">
        <f t="shared" si="869"/>
        <v/>
      </c>
      <c r="BF601" s="63" t="e">
        <f>IF(ISNUMBER(INDEX(Данные!$I$1:$IX$303,Данные!$A263,BF$642)),INDEX(Данные!$I$1:$IX$303,Данные!$A263,BF$642)-Данные!$G263-BF$643+IF($F$8="Использовать поправку",BT601,0),#N/A)</f>
        <v>#N/A</v>
      </c>
      <c r="BG601" s="64" t="e">
        <f>IF(ISNUMBER(INDEX(Данные!$I$1:$IX$303,Данные!$A263,BG$642)),INDEX(Данные!$I$1:$IX$303,Данные!$A263,BG$642)-Данные!$H263-BG$643+IF($F$8="Использовать поправку",BU601,0),#N/A)</f>
        <v>#N/A</v>
      </c>
      <c r="BH601" s="62" t="str">
        <f t="shared" si="870"/>
        <v/>
      </c>
      <c r="BI601" s="63" t="e">
        <f>IF(ISNUMBER(INDEX(Данные!$I$1:$IX$303,Данные!$A263,BI$642)),INDEX(Данные!$I$1:$IX$303,Данные!$A263,BI$642)-Данные!$G263-BI$643+IF($F$9="Использовать поправку",BT601,0),#N/A)</f>
        <v>#N/A</v>
      </c>
      <c r="BJ601" s="64" t="e">
        <f>IF(ISNUMBER(INDEX(Данные!$I$1:$IX$303,Данные!$A263,BJ$642)),INDEX(Данные!$I$1:$IX$303,Данные!$A263,BJ$642)-Данные!$H263-BJ$643+IF($F$9="Использовать поправку",BU601,0),#N/A)</f>
        <v>#N/A</v>
      </c>
      <c r="BK601" s="62" t="str">
        <f t="shared" si="871"/>
        <v/>
      </c>
      <c r="BL601" s="63" t="e">
        <f>IF(ISNUMBER(INDEX(Данные!$I$1:$IX$303,Данные!$A263,BL$642)),INDEX(Данные!$I$1:$IX$303,Данные!$A263,BL$642)-Данные!$G263-BL$643+IF($F$10="Использовать поправку",BT601,0),#N/A)</f>
        <v>#N/A</v>
      </c>
      <c r="BM601" s="64" t="e">
        <f>IF(ISNUMBER(INDEX(Данные!$I$1:$IX$303,Данные!$A263,BM$642)),INDEX(Данные!$I$1:$IX$303,Данные!$A263,BM$642)-Данные!$H263-BM$643+IF($F$10="Использовать поправку",BU601,0),#N/A)</f>
        <v>#N/A</v>
      </c>
      <c r="BN601" s="62" t="str">
        <f t="shared" si="872"/>
        <v/>
      </c>
      <c r="BO601" s="63" t="e">
        <f>IF(ISNUMBER(INDEX(Данные!$I$1:$IX$303,Данные!$A263,BO$642)),INDEX(Данные!$I$1:$IX$303,Данные!$A263,BO$642)-Данные!$G263-BO$643+IF($F$11="Использовать поправку",BT601,0),#N/A)</f>
        <v>#N/A</v>
      </c>
      <c r="BP601" s="64" t="e">
        <f>IF(ISNUMBER(INDEX(Данные!$I$1:$IX$303,Данные!$A263,BP$642)),INDEX(Данные!$I$1:$IX$303,Данные!$A263,BP$642)-Данные!$H263-BP$643+IF($F$11="Использовать поправку",BU601,0),#N/A)</f>
        <v>#N/A</v>
      </c>
      <c r="BQ601" s="62" t="str">
        <f t="shared" si="873"/>
        <v/>
      </c>
      <c r="BR601" s="63" t="e">
        <f>IF(ISNUMBER(INDEX(Данные!$I$1:$IX$303,Данные!$A263,BR$642)),INDEX(Данные!$I$1:$IX$303,Данные!$A263,BR$642)-Данные!$G263-BR$643+IF($F$12="Использовать поправку",BT601,0),#N/A)</f>
        <v>#N/A</v>
      </c>
      <c r="BS601" s="64" t="e">
        <f>IF(ISNUMBER(INDEX(Данные!$I$1:$IX$303,Данные!$A263,BS$642)),INDEX(Данные!$I$1:$IX$303,Данные!$A263,BS$642)-Данные!$H263-BS$643+IF($F$12="Использовать поправку",BU601,0),#N/A)</f>
        <v>#N/A</v>
      </c>
      <c r="BT601" s="100" t="e">
        <f>INDEX(Данные!$I$1:$IX$303,Данные!$A263,BT$642+8)-INDEX(Данные!$I$1:$IX$303,Данные!$A263,BT$643+8)</f>
        <v>#VALUE!</v>
      </c>
      <c r="BU601" s="101" t="e">
        <f>INDEX(Данные!$I$1:$IX$303,Данные!$A263,BU$642+9)-INDEX(Данные!$I$1:$IX$303,Данные!$A263,BU$643+9)</f>
        <v>#VALUE!</v>
      </c>
    </row>
    <row r="602" spans="7:73" s="88" customFormat="1" x14ac:dyDescent="0.25">
      <c r="G602" s="61">
        <v>130.5</v>
      </c>
      <c r="H602" s="62" t="str">
        <f t="shared" si="874"/>
        <v/>
      </c>
      <c r="I602" s="63" t="e">
        <f>IF(ISNUMBER(INDEX(Данные!$I$1:$IX$303,Данные!$A264,I$642)),INDEX(Данные!$I$1:$IX$303,Данные!$A264,I$642)-Данные!$E264+IF($F$3="Использовать поправку",AL602,0),#N/A)</f>
        <v>#N/A</v>
      </c>
      <c r="J602" s="64" t="e">
        <f>IF(ISNUMBER(INDEX(Данные!$I$1:$IX$303,Данные!$A264,J$642)),INDEX(Данные!$I$1:$IX$303,Данные!$A264,J$642)-Данные!$F264+IF($F$3="Использовать поправку",AM602,0),#N/A)</f>
        <v>#N/A</v>
      </c>
      <c r="K602" s="62" t="str">
        <f t="shared" si="875"/>
        <v/>
      </c>
      <c r="L602" s="63" t="e">
        <f>IF(ISNUMBER(INDEX(Данные!$I$1:$IX$303,Данные!$A264,L$642)),INDEX(Данные!$I$1:$IX$303,Данные!$A264,L$642)-Данные!$E264+IF($F$4="Использовать поправку",AL602,0),#N/A)</f>
        <v>#N/A</v>
      </c>
      <c r="M602" s="64" t="e">
        <f>IF(ISNUMBER(INDEX(Данные!$I$1:$IX$303,Данные!$A264,M$642)),INDEX(Данные!$I$1:$IX$303,Данные!$A264,M$642)-Данные!$F264+IF($F$4="Использовать поправку",AM602,0),#N/A)</f>
        <v>#N/A</v>
      </c>
      <c r="N602" s="62" t="str">
        <f t="shared" si="876"/>
        <v/>
      </c>
      <c r="O602" s="63" t="e">
        <f>IF(ISNUMBER(INDEX(Данные!$I$1:$IX$303,Данные!$A264,O$642)),INDEX(Данные!$I$1:$IX$303,Данные!$A264,O$642)-Данные!$E264+IF($F$5="Использовать поправку",AL602,0),#N/A)</f>
        <v>#N/A</v>
      </c>
      <c r="P602" s="64" t="e">
        <f>IF(ISNUMBER(INDEX(Данные!$I$1:$IX$303,Данные!$A264,P$642)),INDEX(Данные!$I$1:$IX$303,Данные!$A264,P$642)-Данные!$F264+IF($F$5="Использовать поправку",AM602,0),#N/A)</f>
        <v>#N/A</v>
      </c>
      <c r="Q602" s="62" t="str">
        <f t="shared" si="877"/>
        <v/>
      </c>
      <c r="R602" s="63" t="e">
        <f>IF(ISNUMBER(INDEX(Данные!$I$1:$IX$303,Данные!$A264,R$642)),INDEX(Данные!$I$1:$IX$303,Данные!$A264,R$642)-Данные!$E264+IF($F$6="Использовать поправку",AL602,0),#N/A)</f>
        <v>#N/A</v>
      </c>
      <c r="S602" s="64" t="e">
        <f>IF(ISNUMBER(INDEX(Данные!$I$1:$IX$303,Данные!$A264,S$642)),INDEX(Данные!$I$1:$IX$303,Данные!$A264,S$642)-Данные!$F264+IF($F$6="Использовать поправку",AM602,0),#N/A)</f>
        <v>#N/A</v>
      </c>
      <c r="T602" s="62" t="str">
        <f t="shared" si="878"/>
        <v/>
      </c>
      <c r="U602" s="63" t="e">
        <f>IF(ISNUMBER(INDEX(Данные!$I$1:$IX$303,Данные!$A264,U$642)),INDEX(Данные!$I$1:$IX$303,Данные!$A264,U$642)-Данные!$E264+IF($F$7="Использовать поправку",AL602,0),#N/A)</f>
        <v>#N/A</v>
      </c>
      <c r="V602" s="64" t="e">
        <f>IF(ISNUMBER(INDEX(Данные!$I$1:$IX$303,Данные!$A264,V$642)),INDEX(Данные!$I$1:$IX$303,Данные!$A264,V$642)-Данные!$F264+IF($F$7="Использовать поправку",AM602,0),#N/A)</f>
        <v>#N/A</v>
      </c>
      <c r="W602" s="62" t="str">
        <f t="shared" si="879"/>
        <v/>
      </c>
      <c r="X602" s="63" t="e">
        <f>IF(ISNUMBER(INDEX(Данные!$I$1:$IX$303,Данные!$A264,X$642)),INDEX(Данные!$I$1:$IX$303,Данные!$A264,X$642)-Данные!$E264+IF($F$8="Использовать поправку",AL602,0),#N/A)</f>
        <v>#N/A</v>
      </c>
      <c r="Y602" s="64" t="e">
        <f>IF(ISNUMBER(INDEX(Данные!$I$1:$IX$303,Данные!$A264,Y$642)),INDEX(Данные!$I$1:$IX$303,Данные!$A264,Y$642)-Данные!$F264+IF($F$8="Использовать поправку",AM602,0),#N/A)</f>
        <v>#N/A</v>
      </c>
      <c r="Z602" s="62" t="str">
        <f t="shared" si="880"/>
        <v/>
      </c>
      <c r="AA602" s="63" t="e">
        <f>IF(ISNUMBER(INDEX(Данные!$I$1:$IX$303,Данные!$A264,AA$642)),INDEX(Данные!$I$1:$IX$303,Данные!$A264,AA$642)-Данные!$E264+IF($F$9="Использовать поправку",AL602,0),#N/A)</f>
        <v>#N/A</v>
      </c>
      <c r="AB602" s="64" t="e">
        <f>IF(ISNUMBER(INDEX(Данные!$I$1:$IX$303,Данные!$A264,AB$642)),INDEX(Данные!$I$1:$IX$303,Данные!$A264,AB$642)-Данные!$F264+IF($F$9="Использовать поправку",AM602,0),#N/A)</f>
        <v>#N/A</v>
      </c>
      <c r="AC602" s="62" t="str">
        <f t="shared" si="881"/>
        <v/>
      </c>
      <c r="AD602" s="63" t="e">
        <f>IF(ISNUMBER(INDEX(Данные!$I$1:$IX$303,Данные!$A264,AD$642)),INDEX(Данные!$I$1:$IX$303,Данные!$A264,AD$642)-Данные!$E264+IF($F$10="Использовать поправку",AL602,0),#N/A)</f>
        <v>#N/A</v>
      </c>
      <c r="AE602" s="64" t="e">
        <f>IF(ISNUMBER(INDEX(Данные!$I$1:$IX$303,Данные!$A264,AE$642)),INDEX(Данные!$I$1:$IX$303,Данные!$A264,AE$642)-Данные!$F264+IF($F$10="Использовать поправку",AM602,0),#N/A)</f>
        <v>#N/A</v>
      </c>
      <c r="AF602" s="62" t="str">
        <f t="shared" si="882"/>
        <v/>
      </c>
      <c r="AG602" s="63" t="e">
        <f>IF(ISNUMBER(INDEX(Данные!$I$1:$IX$303,Данные!$A264,AG$642)),INDEX(Данные!$I$1:$IX$303,Данные!$A264,AG$642)-Данные!$E264+IF($F$11="Использовать поправку",AL602,0),#N/A)</f>
        <v>#N/A</v>
      </c>
      <c r="AH602" s="64" t="e">
        <f>IF(ISNUMBER(INDEX(Данные!$I$1:$IX$303,Данные!$A264,AH$642)),INDEX(Данные!$I$1:$IX$303,Данные!$A264,AH$642)-Данные!$F264+IF($F$11="Использовать поправку",AM602,0),#N/A)</f>
        <v>#N/A</v>
      </c>
      <c r="AI602" s="62" t="str">
        <f t="shared" si="883"/>
        <v/>
      </c>
      <c r="AJ602" s="63" t="e">
        <f>IF(ISNUMBER(INDEX(Данные!$I$1:$IX$303,Данные!$A264,AJ$642)),INDEX(Данные!$I$1:$IX$303,Данные!$A264,AJ$642)-Данные!$E264+IF($F$12="Использовать поправку",AL602,0),#N/A)</f>
        <v>#N/A</v>
      </c>
      <c r="AK602" s="96" t="e">
        <f>IF(ISNUMBER(INDEX(Данные!$I$1:$IX$303,Данные!$A264,AK$642)),INDEX(Данные!$I$1:$IX$303,Данные!$A264,AK$642)-Данные!$F264+IF($F$12="Использовать поправку",AM602,0),#N/A)</f>
        <v>#N/A</v>
      </c>
      <c r="AL602" s="100" t="e">
        <f>INDEX(Данные!$I$1:$IX$303,Данные!$A264,AL$642+4)-INDEX(Данные!$I$1:$IX$303,Данные!$A264,AL$643+4)</f>
        <v>#VALUE!</v>
      </c>
      <c r="AM602" s="101" t="e">
        <f>INDEX(Данные!$I$1:$IX$303,Данные!$A264,AM$642+5)-INDEX(Данные!$I$1:$IX$303,Данные!$A264,AM$643+5)</f>
        <v>#VALUE!</v>
      </c>
      <c r="AO602" s="61">
        <v>130.5</v>
      </c>
      <c r="AP602" s="62" t="str">
        <f t="shared" si="864"/>
        <v/>
      </c>
      <c r="AQ602" s="63" t="e">
        <f>IF(ISNUMBER(INDEX(Данные!$I$1:$IX$303,Данные!$A264,AQ$642)),INDEX(Данные!$I$1:$IX$303,Данные!$A264,AQ$642)-Данные!$G264-AQ$643+IF($F$3="Использовать поправку",BT602,0),#N/A)</f>
        <v>#N/A</v>
      </c>
      <c r="AR602" s="64" t="e">
        <f>IF(ISNUMBER(INDEX(Данные!$I$1:$IX$303,Данные!$A264,AR$642)),INDEX(Данные!$I$1:$IX$303,Данные!$A264,AR$642)-Данные!$H264-AR$643+IF($F$3="Использовать поправку",BU602,0),#N/A)</f>
        <v>#N/A</v>
      </c>
      <c r="AS602" s="62" t="str">
        <f t="shared" si="865"/>
        <v/>
      </c>
      <c r="AT602" s="63" t="e">
        <f>IF(ISNUMBER(INDEX(Данные!$I$1:$IX$303,Данные!$A264,AT$642)),INDEX(Данные!$I$1:$IX$303,Данные!$A264,AT$642)-Данные!$G264-AT$643+IF($F$4="Использовать поправку",BT602,0),#N/A)</f>
        <v>#N/A</v>
      </c>
      <c r="AU602" s="64" t="e">
        <f>IF(ISNUMBER(INDEX(Данные!$I$1:$IX$303,Данные!$A264,AU$642)),INDEX(Данные!$I$1:$IX$303,Данные!$A264,AU$642)-Данные!$H264-AU$643+IF($F$4="Использовать поправку",BU602,0),#N/A)</f>
        <v>#N/A</v>
      </c>
      <c r="AV602" s="62" t="str">
        <f t="shared" si="866"/>
        <v/>
      </c>
      <c r="AW602" s="63" t="e">
        <f>IF(ISNUMBER(INDEX(Данные!$I$1:$IX$303,Данные!$A264,AW$642)),INDEX(Данные!$I$1:$IX$303,Данные!$A264,AW$642)-Данные!$G264-AW$643+IF($F$5="Использовать поправку",BT602,0),#N/A)</f>
        <v>#N/A</v>
      </c>
      <c r="AX602" s="64" t="e">
        <f>IF(ISNUMBER(INDEX(Данные!$I$1:$IX$303,Данные!$A264,AX$642)),INDEX(Данные!$I$1:$IX$303,Данные!$A264,AX$642)-Данные!$H264-AX$643+IF($F$5="Использовать поправку",BU602,0),#N/A)</f>
        <v>#N/A</v>
      </c>
      <c r="AY602" s="62" t="str">
        <f t="shared" si="867"/>
        <v/>
      </c>
      <c r="AZ602" s="63" t="e">
        <f>IF(ISNUMBER(INDEX(Данные!$I$1:$IX$303,Данные!$A264,AZ$642)),INDEX(Данные!$I$1:$IX$303,Данные!$A264,AZ$642)-Данные!$G264-AZ$643+IF($F$6="Использовать поправку",BT602,0),#N/A)</f>
        <v>#N/A</v>
      </c>
      <c r="BA602" s="64" t="e">
        <f>IF(ISNUMBER(INDEX(Данные!$I$1:$IX$303,Данные!$A264,BA$642)),INDEX(Данные!$I$1:$IX$303,Данные!$A264,BA$642)-Данные!$H264-BA$643+IF($F$6="Использовать поправку",BU602,0),#N/A)</f>
        <v>#N/A</v>
      </c>
      <c r="BB602" s="62" t="str">
        <f t="shared" si="868"/>
        <v/>
      </c>
      <c r="BC602" s="63" t="e">
        <f>IF(ISNUMBER(INDEX(Данные!$I$1:$IX$303,Данные!$A264,BC$642)),INDEX(Данные!$I$1:$IX$303,Данные!$A264,BC$642)-Данные!$G264-BC$643+IF($F$7="Использовать поправку",BT602,0),#N/A)</f>
        <v>#N/A</v>
      </c>
      <c r="BD602" s="64" t="e">
        <f>IF(ISNUMBER(INDEX(Данные!$I$1:$IX$303,Данные!$A264,BD$642)),INDEX(Данные!$I$1:$IX$303,Данные!$A264,BD$642)-Данные!$H264-BD$643+IF($F$7="Использовать поправку",BU602,0),#N/A)</f>
        <v>#N/A</v>
      </c>
      <c r="BE602" s="62" t="str">
        <f t="shared" si="869"/>
        <v/>
      </c>
      <c r="BF602" s="63" t="e">
        <f>IF(ISNUMBER(INDEX(Данные!$I$1:$IX$303,Данные!$A264,BF$642)),INDEX(Данные!$I$1:$IX$303,Данные!$A264,BF$642)-Данные!$G264-BF$643+IF($F$8="Использовать поправку",BT602,0),#N/A)</f>
        <v>#N/A</v>
      </c>
      <c r="BG602" s="64" t="e">
        <f>IF(ISNUMBER(INDEX(Данные!$I$1:$IX$303,Данные!$A264,BG$642)),INDEX(Данные!$I$1:$IX$303,Данные!$A264,BG$642)-Данные!$H264-BG$643+IF($F$8="Использовать поправку",BU602,0),#N/A)</f>
        <v>#N/A</v>
      </c>
      <c r="BH602" s="62" t="str">
        <f t="shared" si="870"/>
        <v/>
      </c>
      <c r="BI602" s="63" t="e">
        <f>IF(ISNUMBER(INDEX(Данные!$I$1:$IX$303,Данные!$A264,BI$642)),INDEX(Данные!$I$1:$IX$303,Данные!$A264,BI$642)-Данные!$G264-BI$643+IF($F$9="Использовать поправку",BT602,0),#N/A)</f>
        <v>#N/A</v>
      </c>
      <c r="BJ602" s="64" t="e">
        <f>IF(ISNUMBER(INDEX(Данные!$I$1:$IX$303,Данные!$A264,BJ$642)),INDEX(Данные!$I$1:$IX$303,Данные!$A264,BJ$642)-Данные!$H264-BJ$643+IF($F$9="Использовать поправку",BU602,0),#N/A)</f>
        <v>#N/A</v>
      </c>
      <c r="BK602" s="62" t="str">
        <f t="shared" si="871"/>
        <v/>
      </c>
      <c r="BL602" s="63" t="e">
        <f>IF(ISNUMBER(INDEX(Данные!$I$1:$IX$303,Данные!$A264,BL$642)),INDEX(Данные!$I$1:$IX$303,Данные!$A264,BL$642)-Данные!$G264-BL$643+IF($F$10="Использовать поправку",BT602,0),#N/A)</f>
        <v>#N/A</v>
      </c>
      <c r="BM602" s="64" t="e">
        <f>IF(ISNUMBER(INDEX(Данные!$I$1:$IX$303,Данные!$A264,BM$642)),INDEX(Данные!$I$1:$IX$303,Данные!$A264,BM$642)-Данные!$H264-BM$643+IF($F$10="Использовать поправку",BU602,0),#N/A)</f>
        <v>#N/A</v>
      </c>
      <c r="BN602" s="62" t="str">
        <f t="shared" si="872"/>
        <v/>
      </c>
      <c r="BO602" s="63" t="e">
        <f>IF(ISNUMBER(INDEX(Данные!$I$1:$IX$303,Данные!$A264,BO$642)),INDEX(Данные!$I$1:$IX$303,Данные!$A264,BO$642)-Данные!$G264-BO$643+IF($F$11="Использовать поправку",BT602,0),#N/A)</f>
        <v>#N/A</v>
      </c>
      <c r="BP602" s="64" t="e">
        <f>IF(ISNUMBER(INDEX(Данные!$I$1:$IX$303,Данные!$A264,BP$642)),INDEX(Данные!$I$1:$IX$303,Данные!$A264,BP$642)-Данные!$H264-BP$643+IF($F$11="Использовать поправку",BU602,0),#N/A)</f>
        <v>#N/A</v>
      </c>
      <c r="BQ602" s="62" t="str">
        <f t="shared" si="873"/>
        <v/>
      </c>
      <c r="BR602" s="63" t="e">
        <f>IF(ISNUMBER(INDEX(Данные!$I$1:$IX$303,Данные!$A264,BR$642)),INDEX(Данные!$I$1:$IX$303,Данные!$A264,BR$642)-Данные!$G264-BR$643+IF($F$12="Использовать поправку",BT602,0),#N/A)</f>
        <v>#N/A</v>
      </c>
      <c r="BS602" s="64" t="e">
        <f>IF(ISNUMBER(INDEX(Данные!$I$1:$IX$303,Данные!$A264,BS$642)),INDEX(Данные!$I$1:$IX$303,Данные!$A264,BS$642)-Данные!$H264-BS$643+IF($F$12="Использовать поправку",BU602,0),#N/A)</f>
        <v>#N/A</v>
      </c>
      <c r="BT602" s="100" t="e">
        <f>INDEX(Данные!$I$1:$IX$303,Данные!$A264,BT$642+8)-INDEX(Данные!$I$1:$IX$303,Данные!$A264,BT$643+8)</f>
        <v>#VALUE!</v>
      </c>
      <c r="BU602" s="101" t="e">
        <f>INDEX(Данные!$I$1:$IX$303,Данные!$A264,BU$642+9)-INDEX(Данные!$I$1:$IX$303,Данные!$A264,BU$643+9)</f>
        <v>#VALUE!</v>
      </c>
    </row>
    <row r="603" spans="7:73" s="88" customFormat="1" x14ac:dyDescent="0.25">
      <c r="G603" s="61">
        <v>131</v>
      </c>
      <c r="H603" s="62" t="str">
        <f t="shared" si="874"/>
        <v/>
      </c>
      <c r="I603" s="63" t="e">
        <f>IF(ISNUMBER(INDEX(Данные!$I$1:$IX$303,Данные!$A265,I$642)),INDEX(Данные!$I$1:$IX$303,Данные!$A265,I$642)-Данные!$E265+IF($F$3="Использовать поправку",AL603,0),#N/A)</f>
        <v>#N/A</v>
      </c>
      <c r="J603" s="64" t="e">
        <f>IF(ISNUMBER(INDEX(Данные!$I$1:$IX$303,Данные!$A265,J$642)),INDEX(Данные!$I$1:$IX$303,Данные!$A265,J$642)-Данные!$F265+IF($F$3="Использовать поправку",AM603,0),#N/A)</f>
        <v>#N/A</v>
      </c>
      <c r="K603" s="62" t="str">
        <f t="shared" si="875"/>
        <v/>
      </c>
      <c r="L603" s="63" t="e">
        <f>IF(ISNUMBER(INDEX(Данные!$I$1:$IX$303,Данные!$A265,L$642)),INDEX(Данные!$I$1:$IX$303,Данные!$A265,L$642)-Данные!$E265+IF($F$4="Использовать поправку",AL603,0),#N/A)</f>
        <v>#N/A</v>
      </c>
      <c r="M603" s="64" t="e">
        <f>IF(ISNUMBER(INDEX(Данные!$I$1:$IX$303,Данные!$A265,M$642)),INDEX(Данные!$I$1:$IX$303,Данные!$A265,M$642)-Данные!$F265+IF($F$4="Использовать поправку",AM603,0),#N/A)</f>
        <v>#N/A</v>
      </c>
      <c r="N603" s="62" t="str">
        <f t="shared" si="876"/>
        <v/>
      </c>
      <c r="O603" s="63" t="e">
        <f>IF(ISNUMBER(INDEX(Данные!$I$1:$IX$303,Данные!$A265,O$642)),INDEX(Данные!$I$1:$IX$303,Данные!$A265,O$642)-Данные!$E265+IF($F$5="Использовать поправку",AL603,0),#N/A)</f>
        <v>#N/A</v>
      </c>
      <c r="P603" s="64" t="e">
        <f>IF(ISNUMBER(INDEX(Данные!$I$1:$IX$303,Данные!$A265,P$642)),INDEX(Данные!$I$1:$IX$303,Данные!$A265,P$642)-Данные!$F265+IF($F$5="Использовать поправку",AM603,0),#N/A)</f>
        <v>#N/A</v>
      </c>
      <c r="Q603" s="62" t="str">
        <f t="shared" si="877"/>
        <v/>
      </c>
      <c r="R603" s="63" t="e">
        <f>IF(ISNUMBER(INDEX(Данные!$I$1:$IX$303,Данные!$A265,R$642)),INDEX(Данные!$I$1:$IX$303,Данные!$A265,R$642)-Данные!$E265+IF($F$6="Использовать поправку",AL603,0),#N/A)</f>
        <v>#N/A</v>
      </c>
      <c r="S603" s="64" t="e">
        <f>IF(ISNUMBER(INDEX(Данные!$I$1:$IX$303,Данные!$A265,S$642)),INDEX(Данные!$I$1:$IX$303,Данные!$A265,S$642)-Данные!$F265+IF($F$6="Использовать поправку",AM603,0),#N/A)</f>
        <v>#N/A</v>
      </c>
      <c r="T603" s="62" t="str">
        <f t="shared" si="878"/>
        <v/>
      </c>
      <c r="U603" s="63" t="e">
        <f>IF(ISNUMBER(INDEX(Данные!$I$1:$IX$303,Данные!$A265,U$642)),INDEX(Данные!$I$1:$IX$303,Данные!$A265,U$642)-Данные!$E265+IF($F$7="Использовать поправку",AL603,0),#N/A)</f>
        <v>#N/A</v>
      </c>
      <c r="V603" s="64" t="e">
        <f>IF(ISNUMBER(INDEX(Данные!$I$1:$IX$303,Данные!$A265,V$642)),INDEX(Данные!$I$1:$IX$303,Данные!$A265,V$642)-Данные!$F265+IF($F$7="Использовать поправку",AM603,0),#N/A)</f>
        <v>#N/A</v>
      </c>
      <c r="W603" s="62" t="str">
        <f t="shared" si="879"/>
        <v/>
      </c>
      <c r="X603" s="63" t="e">
        <f>IF(ISNUMBER(INDEX(Данные!$I$1:$IX$303,Данные!$A265,X$642)),INDEX(Данные!$I$1:$IX$303,Данные!$A265,X$642)-Данные!$E265+IF($F$8="Использовать поправку",AL603,0),#N/A)</f>
        <v>#N/A</v>
      </c>
      <c r="Y603" s="64" t="e">
        <f>IF(ISNUMBER(INDEX(Данные!$I$1:$IX$303,Данные!$A265,Y$642)),INDEX(Данные!$I$1:$IX$303,Данные!$A265,Y$642)-Данные!$F265+IF($F$8="Использовать поправку",AM603,0),#N/A)</f>
        <v>#N/A</v>
      </c>
      <c r="Z603" s="62" t="str">
        <f t="shared" si="880"/>
        <v/>
      </c>
      <c r="AA603" s="63" t="e">
        <f>IF(ISNUMBER(INDEX(Данные!$I$1:$IX$303,Данные!$A265,AA$642)),INDEX(Данные!$I$1:$IX$303,Данные!$A265,AA$642)-Данные!$E265+IF($F$9="Использовать поправку",AL603,0),#N/A)</f>
        <v>#N/A</v>
      </c>
      <c r="AB603" s="64" t="e">
        <f>IF(ISNUMBER(INDEX(Данные!$I$1:$IX$303,Данные!$A265,AB$642)),INDEX(Данные!$I$1:$IX$303,Данные!$A265,AB$642)-Данные!$F265+IF($F$9="Использовать поправку",AM603,0),#N/A)</f>
        <v>#N/A</v>
      </c>
      <c r="AC603" s="62" t="str">
        <f t="shared" si="881"/>
        <v/>
      </c>
      <c r="AD603" s="63" t="e">
        <f>IF(ISNUMBER(INDEX(Данные!$I$1:$IX$303,Данные!$A265,AD$642)),INDEX(Данные!$I$1:$IX$303,Данные!$A265,AD$642)-Данные!$E265+IF($F$10="Использовать поправку",AL603,0),#N/A)</f>
        <v>#N/A</v>
      </c>
      <c r="AE603" s="64" t="e">
        <f>IF(ISNUMBER(INDEX(Данные!$I$1:$IX$303,Данные!$A265,AE$642)),INDEX(Данные!$I$1:$IX$303,Данные!$A265,AE$642)-Данные!$F265+IF($F$10="Использовать поправку",AM603,0),#N/A)</f>
        <v>#N/A</v>
      </c>
      <c r="AF603" s="62" t="str">
        <f t="shared" si="882"/>
        <v/>
      </c>
      <c r="AG603" s="63" t="e">
        <f>IF(ISNUMBER(INDEX(Данные!$I$1:$IX$303,Данные!$A265,AG$642)),INDEX(Данные!$I$1:$IX$303,Данные!$A265,AG$642)-Данные!$E265+IF($F$11="Использовать поправку",AL603,0),#N/A)</f>
        <v>#N/A</v>
      </c>
      <c r="AH603" s="64" t="e">
        <f>IF(ISNUMBER(INDEX(Данные!$I$1:$IX$303,Данные!$A265,AH$642)),INDEX(Данные!$I$1:$IX$303,Данные!$A265,AH$642)-Данные!$F265+IF($F$11="Использовать поправку",AM603,0),#N/A)</f>
        <v>#N/A</v>
      </c>
      <c r="AI603" s="62" t="str">
        <f t="shared" si="883"/>
        <v/>
      </c>
      <c r="AJ603" s="63" t="e">
        <f>IF(ISNUMBER(INDEX(Данные!$I$1:$IX$303,Данные!$A265,AJ$642)),INDEX(Данные!$I$1:$IX$303,Данные!$A265,AJ$642)-Данные!$E265+IF($F$12="Использовать поправку",AL603,0),#N/A)</f>
        <v>#N/A</v>
      </c>
      <c r="AK603" s="96" t="e">
        <f>IF(ISNUMBER(INDEX(Данные!$I$1:$IX$303,Данные!$A265,AK$642)),INDEX(Данные!$I$1:$IX$303,Данные!$A265,AK$642)-Данные!$F265+IF($F$12="Использовать поправку",AM603,0),#N/A)</f>
        <v>#N/A</v>
      </c>
      <c r="AL603" s="100" t="e">
        <f>INDEX(Данные!$I$1:$IX$303,Данные!$A265,AL$642+4)-INDEX(Данные!$I$1:$IX$303,Данные!$A265,AL$643+4)</f>
        <v>#VALUE!</v>
      </c>
      <c r="AM603" s="101" t="e">
        <f>INDEX(Данные!$I$1:$IX$303,Данные!$A265,AM$642+5)-INDEX(Данные!$I$1:$IX$303,Данные!$A265,AM$643+5)</f>
        <v>#VALUE!</v>
      </c>
      <c r="AO603" s="61">
        <v>131</v>
      </c>
      <c r="AP603" s="62" t="str">
        <f t="shared" si="864"/>
        <v/>
      </c>
      <c r="AQ603" s="63" t="e">
        <f>IF(ISNUMBER(INDEX(Данные!$I$1:$IX$303,Данные!$A265,AQ$642)),INDEX(Данные!$I$1:$IX$303,Данные!$A265,AQ$642)-Данные!$G265-AQ$643+IF($F$3="Использовать поправку",BT603,0),#N/A)</f>
        <v>#N/A</v>
      </c>
      <c r="AR603" s="64" t="e">
        <f>IF(ISNUMBER(INDEX(Данные!$I$1:$IX$303,Данные!$A265,AR$642)),INDEX(Данные!$I$1:$IX$303,Данные!$A265,AR$642)-Данные!$H265-AR$643+IF($F$3="Использовать поправку",BU603,0),#N/A)</f>
        <v>#N/A</v>
      </c>
      <c r="AS603" s="62" t="str">
        <f t="shared" si="865"/>
        <v/>
      </c>
      <c r="AT603" s="63" t="e">
        <f>IF(ISNUMBER(INDEX(Данные!$I$1:$IX$303,Данные!$A265,AT$642)),INDEX(Данные!$I$1:$IX$303,Данные!$A265,AT$642)-Данные!$G265-AT$643+IF($F$4="Использовать поправку",BT603,0),#N/A)</f>
        <v>#N/A</v>
      </c>
      <c r="AU603" s="64" t="e">
        <f>IF(ISNUMBER(INDEX(Данные!$I$1:$IX$303,Данные!$A265,AU$642)),INDEX(Данные!$I$1:$IX$303,Данные!$A265,AU$642)-Данные!$H265-AU$643+IF($F$4="Использовать поправку",BU603,0),#N/A)</f>
        <v>#N/A</v>
      </c>
      <c r="AV603" s="62" t="str">
        <f t="shared" si="866"/>
        <v/>
      </c>
      <c r="AW603" s="63" t="e">
        <f>IF(ISNUMBER(INDEX(Данные!$I$1:$IX$303,Данные!$A265,AW$642)),INDEX(Данные!$I$1:$IX$303,Данные!$A265,AW$642)-Данные!$G265-AW$643+IF($F$5="Использовать поправку",BT603,0),#N/A)</f>
        <v>#N/A</v>
      </c>
      <c r="AX603" s="64" t="e">
        <f>IF(ISNUMBER(INDEX(Данные!$I$1:$IX$303,Данные!$A265,AX$642)),INDEX(Данные!$I$1:$IX$303,Данные!$A265,AX$642)-Данные!$H265-AX$643+IF($F$5="Использовать поправку",BU603,0),#N/A)</f>
        <v>#N/A</v>
      </c>
      <c r="AY603" s="62" t="str">
        <f t="shared" si="867"/>
        <v/>
      </c>
      <c r="AZ603" s="63" t="e">
        <f>IF(ISNUMBER(INDEX(Данные!$I$1:$IX$303,Данные!$A265,AZ$642)),INDEX(Данные!$I$1:$IX$303,Данные!$A265,AZ$642)-Данные!$G265-AZ$643+IF($F$6="Использовать поправку",BT603,0),#N/A)</f>
        <v>#N/A</v>
      </c>
      <c r="BA603" s="64" t="e">
        <f>IF(ISNUMBER(INDEX(Данные!$I$1:$IX$303,Данные!$A265,BA$642)),INDEX(Данные!$I$1:$IX$303,Данные!$A265,BA$642)-Данные!$H265-BA$643+IF($F$6="Использовать поправку",BU603,0),#N/A)</f>
        <v>#N/A</v>
      </c>
      <c r="BB603" s="62" t="str">
        <f t="shared" si="868"/>
        <v/>
      </c>
      <c r="BC603" s="63" t="e">
        <f>IF(ISNUMBER(INDEX(Данные!$I$1:$IX$303,Данные!$A265,BC$642)),INDEX(Данные!$I$1:$IX$303,Данные!$A265,BC$642)-Данные!$G265-BC$643+IF($F$7="Использовать поправку",BT603,0),#N/A)</f>
        <v>#N/A</v>
      </c>
      <c r="BD603" s="64" t="e">
        <f>IF(ISNUMBER(INDEX(Данные!$I$1:$IX$303,Данные!$A265,BD$642)),INDEX(Данные!$I$1:$IX$303,Данные!$A265,BD$642)-Данные!$H265-BD$643+IF($F$7="Использовать поправку",BU603,0),#N/A)</f>
        <v>#N/A</v>
      </c>
      <c r="BE603" s="62" t="str">
        <f t="shared" si="869"/>
        <v/>
      </c>
      <c r="BF603" s="63" t="e">
        <f>IF(ISNUMBER(INDEX(Данные!$I$1:$IX$303,Данные!$A265,BF$642)),INDEX(Данные!$I$1:$IX$303,Данные!$A265,BF$642)-Данные!$G265-BF$643+IF($F$8="Использовать поправку",BT603,0),#N/A)</f>
        <v>#N/A</v>
      </c>
      <c r="BG603" s="64" t="e">
        <f>IF(ISNUMBER(INDEX(Данные!$I$1:$IX$303,Данные!$A265,BG$642)),INDEX(Данные!$I$1:$IX$303,Данные!$A265,BG$642)-Данные!$H265-BG$643+IF($F$8="Использовать поправку",BU603,0),#N/A)</f>
        <v>#N/A</v>
      </c>
      <c r="BH603" s="62" t="str">
        <f t="shared" si="870"/>
        <v/>
      </c>
      <c r="BI603" s="63" t="e">
        <f>IF(ISNUMBER(INDEX(Данные!$I$1:$IX$303,Данные!$A265,BI$642)),INDEX(Данные!$I$1:$IX$303,Данные!$A265,BI$642)-Данные!$G265-BI$643+IF($F$9="Использовать поправку",BT603,0),#N/A)</f>
        <v>#N/A</v>
      </c>
      <c r="BJ603" s="64" t="e">
        <f>IF(ISNUMBER(INDEX(Данные!$I$1:$IX$303,Данные!$A265,BJ$642)),INDEX(Данные!$I$1:$IX$303,Данные!$A265,BJ$642)-Данные!$H265-BJ$643+IF($F$9="Использовать поправку",BU603,0),#N/A)</f>
        <v>#N/A</v>
      </c>
      <c r="BK603" s="62" t="str">
        <f t="shared" si="871"/>
        <v/>
      </c>
      <c r="BL603" s="63" t="e">
        <f>IF(ISNUMBER(INDEX(Данные!$I$1:$IX$303,Данные!$A265,BL$642)),INDEX(Данные!$I$1:$IX$303,Данные!$A265,BL$642)-Данные!$G265-BL$643+IF($F$10="Использовать поправку",BT603,0),#N/A)</f>
        <v>#N/A</v>
      </c>
      <c r="BM603" s="64" t="e">
        <f>IF(ISNUMBER(INDEX(Данные!$I$1:$IX$303,Данные!$A265,BM$642)),INDEX(Данные!$I$1:$IX$303,Данные!$A265,BM$642)-Данные!$H265-BM$643+IF($F$10="Использовать поправку",BU603,0),#N/A)</f>
        <v>#N/A</v>
      </c>
      <c r="BN603" s="62" t="str">
        <f t="shared" si="872"/>
        <v/>
      </c>
      <c r="BO603" s="63" t="e">
        <f>IF(ISNUMBER(INDEX(Данные!$I$1:$IX$303,Данные!$A265,BO$642)),INDEX(Данные!$I$1:$IX$303,Данные!$A265,BO$642)-Данные!$G265-BO$643+IF($F$11="Использовать поправку",BT603,0),#N/A)</f>
        <v>#N/A</v>
      </c>
      <c r="BP603" s="64" t="e">
        <f>IF(ISNUMBER(INDEX(Данные!$I$1:$IX$303,Данные!$A265,BP$642)),INDEX(Данные!$I$1:$IX$303,Данные!$A265,BP$642)-Данные!$H265-BP$643+IF($F$11="Использовать поправку",BU603,0),#N/A)</f>
        <v>#N/A</v>
      </c>
      <c r="BQ603" s="62" t="str">
        <f t="shared" si="873"/>
        <v/>
      </c>
      <c r="BR603" s="63" t="e">
        <f>IF(ISNUMBER(INDEX(Данные!$I$1:$IX$303,Данные!$A265,BR$642)),INDEX(Данные!$I$1:$IX$303,Данные!$A265,BR$642)-Данные!$G265-BR$643+IF($F$12="Использовать поправку",BT603,0),#N/A)</f>
        <v>#N/A</v>
      </c>
      <c r="BS603" s="64" t="e">
        <f>IF(ISNUMBER(INDEX(Данные!$I$1:$IX$303,Данные!$A265,BS$642)),INDEX(Данные!$I$1:$IX$303,Данные!$A265,BS$642)-Данные!$H265-BS$643+IF($F$12="Использовать поправку",BU603,0),#N/A)</f>
        <v>#N/A</v>
      </c>
      <c r="BT603" s="100" t="e">
        <f>INDEX(Данные!$I$1:$IX$303,Данные!$A265,BT$642+8)-INDEX(Данные!$I$1:$IX$303,Данные!$A265,BT$643+8)</f>
        <v>#VALUE!</v>
      </c>
      <c r="BU603" s="101" t="e">
        <f>INDEX(Данные!$I$1:$IX$303,Данные!$A265,BU$642+9)-INDEX(Данные!$I$1:$IX$303,Данные!$A265,BU$643+9)</f>
        <v>#VALUE!</v>
      </c>
    </row>
    <row r="604" spans="7:73" s="88" customFormat="1" x14ac:dyDescent="0.25">
      <c r="G604" s="61">
        <v>131.5</v>
      </c>
      <c r="H604" s="62" t="str">
        <f t="shared" si="874"/>
        <v/>
      </c>
      <c r="I604" s="63" t="e">
        <f>IF(ISNUMBER(INDEX(Данные!$I$1:$IX$303,Данные!$A266,I$642)),INDEX(Данные!$I$1:$IX$303,Данные!$A266,I$642)-Данные!$E266+IF($F$3="Использовать поправку",AL604,0),#N/A)</f>
        <v>#N/A</v>
      </c>
      <c r="J604" s="64" t="e">
        <f>IF(ISNUMBER(INDEX(Данные!$I$1:$IX$303,Данные!$A266,J$642)),INDEX(Данные!$I$1:$IX$303,Данные!$A266,J$642)-Данные!$F266+IF($F$3="Использовать поправку",AM604,0),#N/A)</f>
        <v>#N/A</v>
      </c>
      <c r="K604" s="62" t="str">
        <f t="shared" si="875"/>
        <v/>
      </c>
      <c r="L604" s="63" t="e">
        <f>IF(ISNUMBER(INDEX(Данные!$I$1:$IX$303,Данные!$A266,L$642)),INDEX(Данные!$I$1:$IX$303,Данные!$A266,L$642)-Данные!$E266+IF($F$4="Использовать поправку",AL604,0),#N/A)</f>
        <v>#N/A</v>
      </c>
      <c r="M604" s="64" t="e">
        <f>IF(ISNUMBER(INDEX(Данные!$I$1:$IX$303,Данные!$A266,M$642)),INDEX(Данные!$I$1:$IX$303,Данные!$A266,M$642)-Данные!$F266+IF($F$4="Использовать поправку",AM604,0),#N/A)</f>
        <v>#N/A</v>
      </c>
      <c r="N604" s="62" t="str">
        <f t="shared" si="876"/>
        <v/>
      </c>
      <c r="O604" s="63" t="e">
        <f>IF(ISNUMBER(INDEX(Данные!$I$1:$IX$303,Данные!$A266,O$642)),INDEX(Данные!$I$1:$IX$303,Данные!$A266,O$642)-Данные!$E266+IF($F$5="Использовать поправку",AL604,0),#N/A)</f>
        <v>#N/A</v>
      </c>
      <c r="P604" s="64" t="e">
        <f>IF(ISNUMBER(INDEX(Данные!$I$1:$IX$303,Данные!$A266,P$642)),INDEX(Данные!$I$1:$IX$303,Данные!$A266,P$642)-Данные!$F266+IF($F$5="Использовать поправку",AM604,0),#N/A)</f>
        <v>#N/A</v>
      </c>
      <c r="Q604" s="62" t="str">
        <f t="shared" si="877"/>
        <v/>
      </c>
      <c r="R604" s="63" t="e">
        <f>IF(ISNUMBER(INDEX(Данные!$I$1:$IX$303,Данные!$A266,R$642)),INDEX(Данные!$I$1:$IX$303,Данные!$A266,R$642)-Данные!$E266+IF($F$6="Использовать поправку",AL604,0),#N/A)</f>
        <v>#N/A</v>
      </c>
      <c r="S604" s="64" t="e">
        <f>IF(ISNUMBER(INDEX(Данные!$I$1:$IX$303,Данные!$A266,S$642)),INDEX(Данные!$I$1:$IX$303,Данные!$A266,S$642)-Данные!$F266+IF($F$6="Использовать поправку",AM604,0),#N/A)</f>
        <v>#N/A</v>
      </c>
      <c r="T604" s="62" t="str">
        <f t="shared" si="878"/>
        <v/>
      </c>
      <c r="U604" s="63" t="e">
        <f>IF(ISNUMBER(INDEX(Данные!$I$1:$IX$303,Данные!$A266,U$642)),INDEX(Данные!$I$1:$IX$303,Данные!$A266,U$642)-Данные!$E266+IF($F$7="Использовать поправку",AL604,0),#N/A)</f>
        <v>#N/A</v>
      </c>
      <c r="V604" s="64" t="e">
        <f>IF(ISNUMBER(INDEX(Данные!$I$1:$IX$303,Данные!$A266,V$642)),INDEX(Данные!$I$1:$IX$303,Данные!$A266,V$642)-Данные!$F266+IF($F$7="Использовать поправку",AM604,0),#N/A)</f>
        <v>#N/A</v>
      </c>
      <c r="W604" s="62" t="str">
        <f t="shared" si="879"/>
        <v/>
      </c>
      <c r="X604" s="63" t="e">
        <f>IF(ISNUMBER(INDEX(Данные!$I$1:$IX$303,Данные!$A266,X$642)),INDEX(Данные!$I$1:$IX$303,Данные!$A266,X$642)-Данные!$E266+IF($F$8="Использовать поправку",AL604,0),#N/A)</f>
        <v>#N/A</v>
      </c>
      <c r="Y604" s="64" t="e">
        <f>IF(ISNUMBER(INDEX(Данные!$I$1:$IX$303,Данные!$A266,Y$642)),INDEX(Данные!$I$1:$IX$303,Данные!$A266,Y$642)-Данные!$F266+IF($F$8="Использовать поправку",AM604,0),#N/A)</f>
        <v>#N/A</v>
      </c>
      <c r="Z604" s="62" t="str">
        <f t="shared" si="880"/>
        <v/>
      </c>
      <c r="AA604" s="63" t="e">
        <f>IF(ISNUMBER(INDEX(Данные!$I$1:$IX$303,Данные!$A266,AA$642)),INDEX(Данные!$I$1:$IX$303,Данные!$A266,AA$642)-Данные!$E266+IF($F$9="Использовать поправку",AL604,0),#N/A)</f>
        <v>#N/A</v>
      </c>
      <c r="AB604" s="64" t="e">
        <f>IF(ISNUMBER(INDEX(Данные!$I$1:$IX$303,Данные!$A266,AB$642)),INDEX(Данные!$I$1:$IX$303,Данные!$A266,AB$642)-Данные!$F266+IF($F$9="Использовать поправку",AM604,0),#N/A)</f>
        <v>#N/A</v>
      </c>
      <c r="AC604" s="62" t="str">
        <f t="shared" si="881"/>
        <v/>
      </c>
      <c r="AD604" s="63" t="e">
        <f>IF(ISNUMBER(INDEX(Данные!$I$1:$IX$303,Данные!$A266,AD$642)),INDEX(Данные!$I$1:$IX$303,Данные!$A266,AD$642)-Данные!$E266+IF($F$10="Использовать поправку",AL604,0),#N/A)</f>
        <v>#N/A</v>
      </c>
      <c r="AE604" s="64" t="e">
        <f>IF(ISNUMBER(INDEX(Данные!$I$1:$IX$303,Данные!$A266,AE$642)),INDEX(Данные!$I$1:$IX$303,Данные!$A266,AE$642)-Данные!$F266+IF($F$10="Использовать поправку",AM604,0),#N/A)</f>
        <v>#N/A</v>
      </c>
      <c r="AF604" s="62" t="str">
        <f t="shared" si="882"/>
        <v/>
      </c>
      <c r="AG604" s="63" t="e">
        <f>IF(ISNUMBER(INDEX(Данные!$I$1:$IX$303,Данные!$A266,AG$642)),INDEX(Данные!$I$1:$IX$303,Данные!$A266,AG$642)-Данные!$E266+IF($F$11="Использовать поправку",AL604,0),#N/A)</f>
        <v>#N/A</v>
      </c>
      <c r="AH604" s="64" t="e">
        <f>IF(ISNUMBER(INDEX(Данные!$I$1:$IX$303,Данные!$A266,AH$642)),INDEX(Данные!$I$1:$IX$303,Данные!$A266,AH$642)-Данные!$F266+IF($F$11="Использовать поправку",AM604,0),#N/A)</f>
        <v>#N/A</v>
      </c>
      <c r="AI604" s="62" t="str">
        <f t="shared" si="883"/>
        <v/>
      </c>
      <c r="AJ604" s="63" t="e">
        <f>IF(ISNUMBER(INDEX(Данные!$I$1:$IX$303,Данные!$A266,AJ$642)),INDEX(Данные!$I$1:$IX$303,Данные!$A266,AJ$642)-Данные!$E266+IF($F$12="Использовать поправку",AL604,0),#N/A)</f>
        <v>#N/A</v>
      </c>
      <c r="AK604" s="96" t="e">
        <f>IF(ISNUMBER(INDEX(Данные!$I$1:$IX$303,Данные!$A266,AK$642)),INDEX(Данные!$I$1:$IX$303,Данные!$A266,AK$642)-Данные!$F266+IF($F$12="Использовать поправку",AM604,0),#N/A)</f>
        <v>#N/A</v>
      </c>
      <c r="AL604" s="100" t="e">
        <f>INDEX(Данные!$I$1:$IX$303,Данные!$A266,AL$642+4)-INDEX(Данные!$I$1:$IX$303,Данные!$A266,AL$643+4)</f>
        <v>#VALUE!</v>
      </c>
      <c r="AM604" s="101" t="e">
        <f>INDEX(Данные!$I$1:$IX$303,Данные!$A266,AM$642+5)-INDEX(Данные!$I$1:$IX$303,Данные!$A266,AM$643+5)</f>
        <v>#VALUE!</v>
      </c>
      <c r="AO604" s="61">
        <v>131.5</v>
      </c>
      <c r="AP604" s="62" t="str">
        <f t="shared" si="864"/>
        <v/>
      </c>
      <c r="AQ604" s="63" t="e">
        <f>IF(ISNUMBER(INDEX(Данные!$I$1:$IX$303,Данные!$A266,AQ$642)),INDEX(Данные!$I$1:$IX$303,Данные!$A266,AQ$642)-Данные!$G266-AQ$643+IF($F$3="Использовать поправку",BT604,0),#N/A)</f>
        <v>#N/A</v>
      </c>
      <c r="AR604" s="64" t="e">
        <f>IF(ISNUMBER(INDEX(Данные!$I$1:$IX$303,Данные!$A266,AR$642)),INDEX(Данные!$I$1:$IX$303,Данные!$A266,AR$642)-Данные!$H266-AR$643+IF($F$3="Использовать поправку",BU604,0),#N/A)</f>
        <v>#N/A</v>
      </c>
      <c r="AS604" s="62" t="str">
        <f t="shared" si="865"/>
        <v/>
      </c>
      <c r="AT604" s="63" t="e">
        <f>IF(ISNUMBER(INDEX(Данные!$I$1:$IX$303,Данные!$A266,AT$642)),INDEX(Данные!$I$1:$IX$303,Данные!$A266,AT$642)-Данные!$G266-AT$643+IF($F$4="Использовать поправку",BT604,0),#N/A)</f>
        <v>#N/A</v>
      </c>
      <c r="AU604" s="64" t="e">
        <f>IF(ISNUMBER(INDEX(Данные!$I$1:$IX$303,Данные!$A266,AU$642)),INDEX(Данные!$I$1:$IX$303,Данные!$A266,AU$642)-Данные!$H266-AU$643+IF($F$4="Использовать поправку",BU604,0),#N/A)</f>
        <v>#N/A</v>
      </c>
      <c r="AV604" s="62" t="str">
        <f t="shared" si="866"/>
        <v/>
      </c>
      <c r="AW604" s="63" t="e">
        <f>IF(ISNUMBER(INDEX(Данные!$I$1:$IX$303,Данные!$A266,AW$642)),INDEX(Данные!$I$1:$IX$303,Данные!$A266,AW$642)-Данные!$G266-AW$643+IF($F$5="Использовать поправку",BT604,0),#N/A)</f>
        <v>#N/A</v>
      </c>
      <c r="AX604" s="64" t="e">
        <f>IF(ISNUMBER(INDEX(Данные!$I$1:$IX$303,Данные!$A266,AX$642)),INDEX(Данные!$I$1:$IX$303,Данные!$A266,AX$642)-Данные!$H266-AX$643+IF($F$5="Использовать поправку",BU604,0),#N/A)</f>
        <v>#N/A</v>
      </c>
      <c r="AY604" s="62" t="str">
        <f t="shared" si="867"/>
        <v/>
      </c>
      <c r="AZ604" s="63" t="e">
        <f>IF(ISNUMBER(INDEX(Данные!$I$1:$IX$303,Данные!$A266,AZ$642)),INDEX(Данные!$I$1:$IX$303,Данные!$A266,AZ$642)-Данные!$G266-AZ$643+IF($F$6="Использовать поправку",BT604,0),#N/A)</f>
        <v>#N/A</v>
      </c>
      <c r="BA604" s="64" t="e">
        <f>IF(ISNUMBER(INDEX(Данные!$I$1:$IX$303,Данные!$A266,BA$642)),INDEX(Данные!$I$1:$IX$303,Данные!$A266,BA$642)-Данные!$H266-BA$643+IF($F$6="Использовать поправку",BU604,0),#N/A)</f>
        <v>#N/A</v>
      </c>
      <c r="BB604" s="62" t="str">
        <f t="shared" si="868"/>
        <v/>
      </c>
      <c r="BC604" s="63" t="e">
        <f>IF(ISNUMBER(INDEX(Данные!$I$1:$IX$303,Данные!$A266,BC$642)),INDEX(Данные!$I$1:$IX$303,Данные!$A266,BC$642)-Данные!$G266-BC$643+IF($F$7="Использовать поправку",BT604,0),#N/A)</f>
        <v>#N/A</v>
      </c>
      <c r="BD604" s="64" t="e">
        <f>IF(ISNUMBER(INDEX(Данные!$I$1:$IX$303,Данные!$A266,BD$642)),INDEX(Данные!$I$1:$IX$303,Данные!$A266,BD$642)-Данные!$H266-BD$643+IF($F$7="Использовать поправку",BU604,0),#N/A)</f>
        <v>#N/A</v>
      </c>
      <c r="BE604" s="62" t="str">
        <f t="shared" si="869"/>
        <v/>
      </c>
      <c r="BF604" s="63" t="e">
        <f>IF(ISNUMBER(INDEX(Данные!$I$1:$IX$303,Данные!$A266,BF$642)),INDEX(Данные!$I$1:$IX$303,Данные!$A266,BF$642)-Данные!$G266-BF$643+IF($F$8="Использовать поправку",BT604,0),#N/A)</f>
        <v>#N/A</v>
      </c>
      <c r="BG604" s="64" t="e">
        <f>IF(ISNUMBER(INDEX(Данные!$I$1:$IX$303,Данные!$A266,BG$642)),INDEX(Данные!$I$1:$IX$303,Данные!$A266,BG$642)-Данные!$H266-BG$643+IF($F$8="Использовать поправку",BU604,0),#N/A)</f>
        <v>#N/A</v>
      </c>
      <c r="BH604" s="62" t="str">
        <f t="shared" si="870"/>
        <v/>
      </c>
      <c r="BI604" s="63" t="e">
        <f>IF(ISNUMBER(INDEX(Данные!$I$1:$IX$303,Данные!$A266,BI$642)),INDEX(Данные!$I$1:$IX$303,Данные!$A266,BI$642)-Данные!$G266-BI$643+IF($F$9="Использовать поправку",BT604,0),#N/A)</f>
        <v>#N/A</v>
      </c>
      <c r="BJ604" s="64" t="e">
        <f>IF(ISNUMBER(INDEX(Данные!$I$1:$IX$303,Данные!$A266,BJ$642)),INDEX(Данные!$I$1:$IX$303,Данные!$A266,BJ$642)-Данные!$H266-BJ$643+IF($F$9="Использовать поправку",BU604,0),#N/A)</f>
        <v>#N/A</v>
      </c>
      <c r="BK604" s="62" t="str">
        <f t="shared" si="871"/>
        <v/>
      </c>
      <c r="BL604" s="63" t="e">
        <f>IF(ISNUMBER(INDEX(Данные!$I$1:$IX$303,Данные!$A266,BL$642)),INDEX(Данные!$I$1:$IX$303,Данные!$A266,BL$642)-Данные!$G266-BL$643+IF($F$10="Использовать поправку",BT604,0),#N/A)</f>
        <v>#N/A</v>
      </c>
      <c r="BM604" s="64" t="e">
        <f>IF(ISNUMBER(INDEX(Данные!$I$1:$IX$303,Данные!$A266,BM$642)),INDEX(Данные!$I$1:$IX$303,Данные!$A266,BM$642)-Данные!$H266-BM$643+IF($F$10="Использовать поправку",BU604,0),#N/A)</f>
        <v>#N/A</v>
      </c>
      <c r="BN604" s="62" t="str">
        <f t="shared" si="872"/>
        <v/>
      </c>
      <c r="BO604" s="63" t="e">
        <f>IF(ISNUMBER(INDEX(Данные!$I$1:$IX$303,Данные!$A266,BO$642)),INDEX(Данные!$I$1:$IX$303,Данные!$A266,BO$642)-Данные!$G266-BO$643+IF($F$11="Использовать поправку",BT604,0),#N/A)</f>
        <v>#N/A</v>
      </c>
      <c r="BP604" s="64" t="e">
        <f>IF(ISNUMBER(INDEX(Данные!$I$1:$IX$303,Данные!$A266,BP$642)),INDEX(Данные!$I$1:$IX$303,Данные!$A266,BP$642)-Данные!$H266-BP$643+IF($F$11="Использовать поправку",BU604,0),#N/A)</f>
        <v>#N/A</v>
      </c>
      <c r="BQ604" s="62" t="str">
        <f t="shared" si="873"/>
        <v/>
      </c>
      <c r="BR604" s="63" t="e">
        <f>IF(ISNUMBER(INDEX(Данные!$I$1:$IX$303,Данные!$A266,BR$642)),INDEX(Данные!$I$1:$IX$303,Данные!$A266,BR$642)-Данные!$G266-BR$643+IF($F$12="Использовать поправку",BT604,0),#N/A)</f>
        <v>#N/A</v>
      </c>
      <c r="BS604" s="64" t="e">
        <f>IF(ISNUMBER(INDEX(Данные!$I$1:$IX$303,Данные!$A266,BS$642)),INDEX(Данные!$I$1:$IX$303,Данные!$A266,BS$642)-Данные!$H266-BS$643+IF($F$12="Использовать поправку",BU604,0),#N/A)</f>
        <v>#N/A</v>
      </c>
      <c r="BT604" s="100" t="e">
        <f>INDEX(Данные!$I$1:$IX$303,Данные!$A266,BT$642+8)-INDEX(Данные!$I$1:$IX$303,Данные!$A266,BT$643+8)</f>
        <v>#VALUE!</v>
      </c>
      <c r="BU604" s="101" t="e">
        <f>INDEX(Данные!$I$1:$IX$303,Данные!$A266,BU$642+9)-INDEX(Данные!$I$1:$IX$303,Данные!$A266,BU$643+9)</f>
        <v>#VALUE!</v>
      </c>
    </row>
    <row r="605" spans="7:73" s="88" customFormat="1" x14ac:dyDescent="0.25">
      <c r="G605" s="61">
        <v>132</v>
      </c>
      <c r="H605" s="62" t="str">
        <f t="shared" si="874"/>
        <v/>
      </c>
      <c r="I605" s="63" t="e">
        <f>IF(ISNUMBER(INDEX(Данные!$I$1:$IX$303,Данные!$A267,I$642)),INDEX(Данные!$I$1:$IX$303,Данные!$A267,I$642)-Данные!$E267+IF($F$3="Использовать поправку",AL605,0),#N/A)</f>
        <v>#N/A</v>
      </c>
      <c r="J605" s="64" t="e">
        <f>IF(ISNUMBER(INDEX(Данные!$I$1:$IX$303,Данные!$A267,J$642)),INDEX(Данные!$I$1:$IX$303,Данные!$A267,J$642)-Данные!$F267+IF($F$3="Использовать поправку",AM605,0),#N/A)</f>
        <v>#N/A</v>
      </c>
      <c r="K605" s="62" t="str">
        <f t="shared" si="875"/>
        <v/>
      </c>
      <c r="L605" s="63" t="e">
        <f>IF(ISNUMBER(INDEX(Данные!$I$1:$IX$303,Данные!$A267,L$642)),INDEX(Данные!$I$1:$IX$303,Данные!$A267,L$642)-Данные!$E267+IF($F$4="Использовать поправку",AL605,0),#N/A)</f>
        <v>#N/A</v>
      </c>
      <c r="M605" s="64" t="e">
        <f>IF(ISNUMBER(INDEX(Данные!$I$1:$IX$303,Данные!$A267,M$642)),INDEX(Данные!$I$1:$IX$303,Данные!$A267,M$642)-Данные!$F267+IF($F$4="Использовать поправку",AM605,0),#N/A)</f>
        <v>#N/A</v>
      </c>
      <c r="N605" s="62" t="str">
        <f t="shared" si="876"/>
        <v/>
      </c>
      <c r="O605" s="63" t="e">
        <f>IF(ISNUMBER(INDEX(Данные!$I$1:$IX$303,Данные!$A267,O$642)),INDEX(Данные!$I$1:$IX$303,Данные!$A267,O$642)-Данные!$E267+IF($F$5="Использовать поправку",AL605,0),#N/A)</f>
        <v>#N/A</v>
      </c>
      <c r="P605" s="64" t="e">
        <f>IF(ISNUMBER(INDEX(Данные!$I$1:$IX$303,Данные!$A267,P$642)),INDEX(Данные!$I$1:$IX$303,Данные!$A267,P$642)-Данные!$F267+IF($F$5="Использовать поправку",AM605,0),#N/A)</f>
        <v>#N/A</v>
      </c>
      <c r="Q605" s="62" t="str">
        <f t="shared" si="877"/>
        <v/>
      </c>
      <c r="R605" s="63" t="e">
        <f>IF(ISNUMBER(INDEX(Данные!$I$1:$IX$303,Данные!$A267,R$642)),INDEX(Данные!$I$1:$IX$303,Данные!$A267,R$642)-Данные!$E267+IF($F$6="Использовать поправку",AL605,0),#N/A)</f>
        <v>#N/A</v>
      </c>
      <c r="S605" s="64" t="e">
        <f>IF(ISNUMBER(INDEX(Данные!$I$1:$IX$303,Данные!$A267,S$642)),INDEX(Данные!$I$1:$IX$303,Данные!$A267,S$642)-Данные!$F267+IF($F$6="Использовать поправку",AM605,0),#N/A)</f>
        <v>#N/A</v>
      </c>
      <c r="T605" s="62" t="str">
        <f t="shared" si="878"/>
        <v/>
      </c>
      <c r="U605" s="63" t="e">
        <f>IF(ISNUMBER(INDEX(Данные!$I$1:$IX$303,Данные!$A267,U$642)),INDEX(Данные!$I$1:$IX$303,Данные!$A267,U$642)-Данные!$E267+IF($F$7="Использовать поправку",AL605,0),#N/A)</f>
        <v>#N/A</v>
      </c>
      <c r="V605" s="64" t="e">
        <f>IF(ISNUMBER(INDEX(Данные!$I$1:$IX$303,Данные!$A267,V$642)),INDEX(Данные!$I$1:$IX$303,Данные!$A267,V$642)-Данные!$F267+IF($F$7="Использовать поправку",AM605,0),#N/A)</f>
        <v>#N/A</v>
      </c>
      <c r="W605" s="62" t="str">
        <f t="shared" si="879"/>
        <v/>
      </c>
      <c r="X605" s="63" t="e">
        <f>IF(ISNUMBER(INDEX(Данные!$I$1:$IX$303,Данные!$A267,X$642)),INDEX(Данные!$I$1:$IX$303,Данные!$A267,X$642)-Данные!$E267+IF($F$8="Использовать поправку",AL605,0),#N/A)</f>
        <v>#N/A</v>
      </c>
      <c r="Y605" s="64" t="e">
        <f>IF(ISNUMBER(INDEX(Данные!$I$1:$IX$303,Данные!$A267,Y$642)),INDEX(Данные!$I$1:$IX$303,Данные!$A267,Y$642)-Данные!$F267+IF($F$8="Использовать поправку",AM605,0),#N/A)</f>
        <v>#N/A</v>
      </c>
      <c r="Z605" s="62" t="str">
        <f t="shared" si="880"/>
        <v/>
      </c>
      <c r="AA605" s="63" t="e">
        <f>IF(ISNUMBER(INDEX(Данные!$I$1:$IX$303,Данные!$A267,AA$642)),INDEX(Данные!$I$1:$IX$303,Данные!$A267,AA$642)-Данные!$E267+IF($F$9="Использовать поправку",AL605,0),#N/A)</f>
        <v>#N/A</v>
      </c>
      <c r="AB605" s="64" t="e">
        <f>IF(ISNUMBER(INDEX(Данные!$I$1:$IX$303,Данные!$A267,AB$642)),INDEX(Данные!$I$1:$IX$303,Данные!$A267,AB$642)-Данные!$F267+IF($F$9="Использовать поправку",AM605,0),#N/A)</f>
        <v>#N/A</v>
      </c>
      <c r="AC605" s="62" t="str">
        <f t="shared" si="881"/>
        <v/>
      </c>
      <c r="AD605" s="63" t="e">
        <f>IF(ISNUMBER(INDEX(Данные!$I$1:$IX$303,Данные!$A267,AD$642)),INDEX(Данные!$I$1:$IX$303,Данные!$A267,AD$642)-Данные!$E267+IF($F$10="Использовать поправку",AL605,0),#N/A)</f>
        <v>#N/A</v>
      </c>
      <c r="AE605" s="64" t="e">
        <f>IF(ISNUMBER(INDEX(Данные!$I$1:$IX$303,Данные!$A267,AE$642)),INDEX(Данные!$I$1:$IX$303,Данные!$A267,AE$642)-Данные!$F267+IF($F$10="Использовать поправку",AM605,0),#N/A)</f>
        <v>#N/A</v>
      </c>
      <c r="AF605" s="62" t="str">
        <f t="shared" si="882"/>
        <v/>
      </c>
      <c r="AG605" s="63" t="e">
        <f>IF(ISNUMBER(INDEX(Данные!$I$1:$IX$303,Данные!$A267,AG$642)),INDEX(Данные!$I$1:$IX$303,Данные!$A267,AG$642)-Данные!$E267+IF($F$11="Использовать поправку",AL605,0),#N/A)</f>
        <v>#N/A</v>
      </c>
      <c r="AH605" s="64" t="e">
        <f>IF(ISNUMBER(INDEX(Данные!$I$1:$IX$303,Данные!$A267,AH$642)),INDEX(Данные!$I$1:$IX$303,Данные!$A267,AH$642)-Данные!$F267+IF($F$11="Использовать поправку",AM605,0),#N/A)</f>
        <v>#N/A</v>
      </c>
      <c r="AI605" s="62" t="str">
        <f t="shared" si="883"/>
        <v/>
      </c>
      <c r="AJ605" s="63" t="e">
        <f>IF(ISNUMBER(INDEX(Данные!$I$1:$IX$303,Данные!$A267,AJ$642)),INDEX(Данные!$I$1:$IX$303,Данные!$A267,AJ$642)-Данные!$E267+IF($F$12="Использовать поправку",AL605,0),#N/A)</f>
        <v>#N/A</v>
      </c>
      <c r="AK605" s="96" t="e">
        <f>IF(ISNUMBER(INDEX(Данные!$I$1:$IX$303,Данные!$A267,AK$642)),INDEX(Данные!$I$1:$IX$303,Данные!$A267,AK$642)-Данные!$F267+IF($F$12="Использовать поправку",AM605,0),#N/A)</f>
        <v>#N/A</v>
      </c>
      <c r="AL605" s="100" t="e">
        <f>INDEX(Данные!$I$1:$IX$303,Данные!$A267,AL$642+4)-INDEX(Данные!$I$1:$IX$303,Данные!$A267,AL$643+4)</f>
        <v>#VALUE!</v>
      </c>
      <c r="AM605" s="101" t="e">
        <f>INDEX(Данные!$I$1:$IX$303,Данные!$A267,AM$642+5)-INDEX(Данные!$I$1:$IX$303,Данные!$A267,AM$643+5)</f>
        <v>#VALUE!</v>
      </c>
      <c r="AO605" s="61">
        <v>132</v>
      </c>
      <c r="AP605" s="62" t="str">
        <f t="shared" si="864"/>
        <v/>
      </c>
      <c r="AQ605" s="63" t="e">
        <f>IF(ISNUMBER(INDEX(Данные!$I$1:$IX$303,Данные!$A267,AQ$642)),INDEX(Данные!$I$1:$IX$303,Данные!$A267,AQ$642)-Данные!$G267-AQ$643+IF($F$3="Использовать поправку",BT605,0),#N/A)</f>
        <v>#N/A</v>
      </c>
      <c r="AR605" s="64" t="e">
        <f>IF(ISNUMBER(INDEX(Данные!$I$1:$IX$303,Данные!$A267,AR$642)),INDEX(Данные!$I$1:$IX$303,Данные!$A267,AR$642)-Данные!$H267-AR$643+IF($F$3="Использовать поправку",BU605,0),#N/A)</f>
        <v>#N/A</v>
      </c>
      <c r="AS605" s="62" t="str">
        <f t="shared" si="865"/>
        <v/>
      </c>
      <c r="AT605" s="63" t="e">
        <f>IF(ISNUMBER(INDEX(Данные!$I$1:$IX$303,Данные!$A267,AT$642)),INDEX(Данные!$I$1:$IX$303,Данные!$A267,AT$642)-Данные!$G267-AT$643+IF($F$4="Использовать поправку",BT605,0),#N/A)</f>
        <v>#N/A</v>
      </c>
      <c r="AU605" s="64" t="e">
        <f>IF(ISNUMBER(INDEX(Данные!$I$1:$IX$303,Данные!$A267,AU$642)),INDEX(Данные!$I$1:$IX$303,Данные!$A267,AU$642)-Данные!$H267-AU$643+IF($F$4="Использовать поправку",BU605,0),#N/A)</f>
        <v>#N/A</v>
      </c>
      <c r="AV605" s="62" t="str">
        <f t="shared" si="866"/>
        <v/>
      </c>
      <c r="AW605" s="63" t="e">
        <f>IF(ISNUMBER(INDEX(Данные!$I$1:$IX$303,Данные!$A267,AW$642)),INDEX(Данные!$I$1:$IX$303,Данные!$A267,AW$642)-Данные!$G267-AW$643+IF($F$5="Использовать поправку",BT605,0),#N/A)</f>
        <v>#N/A</v>
      </c>
      <c r="AX605" s="64" t="e">
        <f>IF(ISNUMBER(INDEX(Данные!$I$1:$IX$303,Данные!$A267,AX$642)),INDEX(Данные!$I$1:$IX$303,Данные!$A267,AX$642)-Данные!$H267-AX$643+IF($F$5="Использовать поправку",BU605,0),#N/A)</f>
        <v>#N/A</v>
      </c>
      <c r="AY605" s="62" t="str">
        <f t="shared" si="867"/>
        <v/>
      </c>
      <c r="AZ605" s="63" t="e">
        <f>IF(ISNUMBER(INDEX(Данные!$I$1:$IX$303,Данные!$A267,AZ$642)),INDEX(Данные!$I$1:$IX$303,Данные!$A267,AZ$642)-Данные!$G267-AZ$643+IF($F$6="Использовать поправку",BT605,0),#N/A)</f>
        <v>#N/A</v>
      </c>
      <c r="BA605" s="64" t="e">
        <f>IF(ISNUMBER(INDEX(Данные!$I$1:$IX$303,Данные!$A267,BA$642)),INDEX(Данные!$I$1:$IX$303,Данные!$A267,BA$642)-Данные!$H267-BA$643+IF($F$6="Использовать поправку",BU605,0),#N/A)</f>
        <v>#N/A</v>
      </c>
      <c r="BB605" s="62" t="str">
        <f t="shared" si="868"/>
        <v/>
      </c>
      <c r="BC605" s="63" t="e">
        <f>IF(ISNUMBER(INDEX(Данные!$I$1:$IX$303,Данные!$A267,BC$642)),INDEX(Данные!$I$1:$IX$303,Данные!$A267,BC$642)-Данные!$G267-BC$643+IF($F$7="Использовать поправку",BT605,0),#N/A)</f>
        <v>#N/A</v>
      </c>
      <c r="BD605" s="64" t="e">
        <f>IF(ISNUMBER(INDEX(Данные!$I$1:$IX$303,Данные!$A267,BD$642)),INDEX(Данные!$I$1:$IX$303,Данные!$A267,BD$642)-Данные!$H267-BD$643+IF($F$7="Использовать поправку",BU605,0),#N/A)</f>
        <v>#N/A</v>
      </c>
      <c r="BE605" s="62" t="str">
        <f t="shared" si="869"/>
        <v/>
      </c>
      <c r="BF605" s="63" t="e">
        <f>IF(ISNUMBER(INDEX(Данные!$I$1:$IX$303,Данные!$A267,BF$642)),INDEX(Данные!$I$1:$IX$303,Данные!$A267,BF$642)-Данные!$G267-BF$643+IF($F$8="Использовать поправку",BT605,0),#N/A)</f>
        <v>#N/A</v>
      </c>
      <c r="BG605" s="64" t="e">
        <f>IF(ISNUMBER(INDEX(Данные!$I$1:$IX$303,Данные!$A267,BG$642)),INDEX(Данные!$I$1:$IX$303,Данные!$A267,BG$642)-Данные!$H267-BG$643+IF($F$8="Использовать поправку",BU605,0),#N/A)</f>
        <v>#N/A</v>
      </c>
      <c r="BH605" s="62" t="str">
        <f t="shared" si="870"/>
        <v/>
      </c>
      <c r="BI605" s="63" t="e">
        <f>IF(ISNUMBER(INDEX(Данные!$I$1:$IX$303,Данные!$A267,BI$642)),INDEX(Данные!$I$1:$IX$303,Данные!$A267,BI$642)-Данные!$G267-BI$643+IF($F$9="Использовать поправку",BT605,0),#N/A)</f>
        <v>#N/A</v>
      </c>
      <c r="BJ605" s="64" t="e">
        <f>IF(ISNUMBER(INDEX(Данные!$I$1:$IX$303,Данные!$A267,BJ$642)),INDEX(Данные!$I$1:$IX$303,Данные!$A267,BJ$642)-Данные!$H267-BJ$643+IF($F$9="Использовать поправку",BU605,0),#N/A)</f>
        <v>#N/A</v>
      </c>
      <c r="BK605" s="62" t="str">
        <f t="shared" si="871"/>
        <v/>
      </c>
      <c r="BL605" s="63" t="e">
        <f>IF(ISNUMBER(INDEX(Данные!$I$1:$IX$303,Данные!$A267,BL$642)),INDEX(Данные!$I$1:$IX$303,Данные!$A267,BL$642)-Данные!$G267-BL$643+IF($F$10="Использовать поправку",BT605,0),#N/A)</f>
        <v>#N/A</v>
      </c>
      <c r="BM605" s="64" t="e">
        <f>IF(ISNUMBER(INDEX(Данные!$I$1:$IX$303,Данные!$A267,BM$642)),INDEX(Данные!$I$1:$IX$303,Данные!$A267,BM$642)-Данные!$H267-BM$643+IF($F$10="Использовать поправку",BU605,0),#N/A)</f>
        <v>#N/A</v>
      </c>
      <c r="BN605" s="62" t="str">
        <f t="shared" si="872"/>
        <v/>
      </c>
      <c r="BO605" s="63" t="e">
        <f>IF(ISNUMBER(INDEX(Данные!$I$1:$IX$303,Данные!$A267,BO$642)),INDEX(Данные!$I$1:$IX$303,Данные!$A267,BO$642)-Данные!$G267-BO$643+IF($F$11="Использовать поправку",BT605,0),#N/A)</f>
        <v>#N/A</v>
      </c>
      <c r="BP605" s="64" t="e">
        <f>IF(ISNUMBER(INDEX(Данные!$I$1:$IX$303,Данные!$A267,BP$642)),INDEX(Данные!$I$1:$IX$303,Данные!$A267,BP$642)-Данные!$H267-BP$643+IF($F$11="Использовать поправку",BU605,0),#N/A)</f>
        <v>#N/A</v>
      </c>
      <c r="BQ605" s="62" t="str">
        <f t="shared" si="873"/>
        <v/>
      </c>
      <c r="BR605" s="63" t="e">
        <f>IF(ISNUMBER(INDEX(Данные!$I$1:$IX$303,Данные!$A267,BR$642)),INDEX(Данные!$I$1:$IX$303,Данные!$A267,BR$642)-Данные!$G267-BR$643+IF($F$12="Использовать поправку",BT605,0),#N/A)</f>
        <v>#N/A</v>
      </c>
      <c r="BS605" s="64" t="e">
        <f>IF(ISNUMBER(INDEX(Данные!$I$1:$IX$303,Данные!$A267,BS$642)),INDEX(Данные!$I$1:$IX$303,Данные!$A267,BS$642)-Данные!$H267-BS$643+IF($F$12="Использовать поправку",BU605,0),#N/A)</f>
        <v>#N/A</v>
      </c>
      <c r="BT605" s="100" t="e">
        <f>INDEX(Данные!$I$1:$IX$303,Данные!$A267,BT$642+8)-INDEX(Данные!$I$1:$IX$303,Данные!$A267,BT$643+8)</f>
        <v>#VALUE!</v>
      </c>
      <c r="BU605" s="101" t="e">
        <f>INDEX(Данные!$I$1:$IX$303,Данные!$A267,BU$642+9)-INDEX(Данные!$I$1:$IX$303,Данные!$A267,BU$643+9)</f>
        <v>#VALUE!</v>
      </c>
    </row>
    <row r="606" spans="7:73" s="88" customFormat="1" x14ac:dyDescent="0.25">
      <c r="G606" s="61">
        <v>132.5</v>
      </c>
      <c r="H606" s="62" t="str">
        <f t="shared" si="874"/>
        <v/>
      </c>
      <c r="I606" s="63" t="e">
        <f>IF(ISNUMBER(INDEX(Данные!$I$1:$IX$303,Данные!$A268,I$642)),INDEX(Данные!$I$1:$IX$303,Данные!$A268,I$642)-Данные!$E268+IF($F$3="Использовать поправку",AL606,0),#N/A)</f>
        <v>#N/A</v>
      </c>
      <c r="J606" s="64" t="e">
        <f>IF(ISNUMBER(INDEX(Данные!$I$1:$IX$303,Данные!$A268,J$642)),INDEX(Данные!$I$1:$IX$303,Данные!$A268,J$642)-Данные!$F268+IF($F$3="Использовать поправку",AM606,0),#N/A)</f>
        <v>#N/A</v>
      </c>
      <c r="K606" s="62" t="str">
        <f t="shared" si="875"/>
        <v/>
      </c>
      <c r="L606" s="63" t="e">
        <f>IF(ISNUMBER(INDEX(Данные!$I$1:$IX$303,Данные!$A268,L$642)),INDEX(Данные!$I$1:$IX$303,Данные!$A268,L$642)-Данные!$E268+IF($F$4="Использовать поправку",AL606,0),#N/A)</f>
        <v>#N/A</v>
      </c>
      <c r="M606" s="64" t="e">
        <f>IF(ISNUMBER(INDEX(Данные!$I$1:$IX$303,Данные!$A268,M$642)),INDEX(Данные!$I$1:$IX$303,Данные!$A268,M$642)-Данные!$F268+IF($F$4="Использовать поправку",AM606,0),#N/A)</f>
        <v>#N/A</v>
      </c>
      <c r="N606" s="62" t="str">
        <f t="shared" si="876"/>
        <v/>
      </c>
      <c r="O606" s="63" t="e">
        <f>IF(ISNUMBER(INDEX(Данные!$I$1:$IX$303,Данные!$A268,O$642)),INDEX(Данные!$I$1:$IX$303,Данные!$A268,O$642)-Данные!$E268+IF($F$5="Использовать поправку",AL606,0),#N/A)</f>
        <v>#N/A</v>
      </c>
      <c r="P606" s="64" t="e">
        <f>IF(ISNUMBER(INDEX(Данные!$I$1:$IX$303,Данные!$A268,P$642)),INDEX(Данные!$I$1:$IX$303,Данные!$A268,P$642)-Данные!$F268+IF($F$5="Использовать поправку",AM606,0),#N/A)</f>
        <v>#N/A</v>
      </c>
      <c r="Q606" s="62" t="str">
        <f t="shared" si="877"/>
        <v/>
      </c>
      <c r="R606" s="63" t="e">
        <f>IF(ISNUMBER(INDEX(Данные!$I$1:$IX$303,Данные!$A268,R$642)),INDEX(Данные!$I$1:$IX$303,Данные!$A268,R$642)-Данные!$E268+IF($F$6="Использовать поправку",AL606,0),#N/A)</f>
        <v>#N/A</v>
      </c>
      <c r="S606" s="64" t="e">
        <f>IF(ISNUMBER(INDEX(Данные!$I$1:$IX$303,Данные!$A268,S$642)),INDEX(Данные!$I$1:$IX$303,Данные!$A268,S$642)-Данные!$F268+IF($F$6="Использовать поправку",AM606,0),#N/A)</f>
        <v>#N/A</v>
      </c>
      <c r="T606" s="62" t="str">
        <f t="shared" si="878"/>
        <v/>
      </c>
      <c r="U606" s="63" t="e">
        <f>IF(ISNUMBER(INDEX(Данные!$I$1:$IX$303,Данные!$A268,U$642)),INDEX(Данные!$I$1:$IX$303,Данные!$A268,U$642)-Данные!$E268+IF($F$7="Использовать поправку",AL606,0),#N/A)</f>
        <v>#N/A</v>
      </c>
      <c r="V606" s="64" t="e">
        <f>IF(ISNUMBER(INDEX(Данные!$I$1:$IX$303,Данные!$A268,V$642)),INDEX(Данные!$I$1:$IX$303,Данные!$A268,V$642)-Данные!$F268+IF($F$7="Использовать поправку",AM606,0),#N/A)</f>
        <v>#N/A</v>
      </c>
      <c r="W606" s="62" t="str">
        <f t="shared" si="879"/>
        <v/>
      </c>
      <c r="X606" s="63" t="e">
        <f>IF(ISNUMBER(INDEX(Данные!$I$1:$IX$303,Данные!$A268,X$642)),INDEX(Данные!$I$1:$IX$303,Данные!$A268,X$642)-Данные!$E268+IF($F$8="Использовать поправку",AL606,0),#N/A)</f>
        <v>#N/A</v>
      </c>
      <c r="Y606" s="64" t="e">
        <f>IF(ISNUMBER(INDEX(Данные!$I$1:$IX$303,Данные!$A268,Y$642)),INDEX(Данные!$I$1:$IX$303,Данные!$A268,Y$642)-Данные!$F268+IF($F$8="Использовать поправку",AM606,0),#N/A)</f>
        <v>#N/A</v>
      </c>
      <c r="Z606" s="62" t="str">
        <f t="shared" si="880"/>
        <v/>
      </c>
      <c r="AA606" s="63" t="e">
        <f>IF(ISNUMBER(INDEX(Данные!$I$1:$IX$303,Данные!$A268,AA$642)),INDEX(Данные!$I$1:$IX$303,Данные!$A268,AA$642)-Данные!$E268+IF($F$9="Использовать поправку",AL606,0),#N/A)</f>
        <v>#N/A</v>
      </c>
      <c r="AB606" s="64" t="e">
        <f>IF(ISNUMBER(INDEX(Данные!$I$1:$IX$303,Данные!$A268,AB$642)),INDEX(Данные!$I$1:$IX$303,Данные!$A268,AB$642)-Данные!$F268+IF($F$9="Использовать поправку",AM606,0),#N/A)</f>
        <v>#N/A</v>
      </c>
      <c r="AC606" s="62" t="str">
        <f t="shared" si="881"/>
        <v/>
      </c>
      <c r="AD606" s="63" t="e">
        <f>IF(ISNUMBER(INDEX(Данные!$I$1:$IX$303,Данные!$A268,AD$642)),INDEX(Данные!$I$1:$IX$303,Данные!$A268,AD$642)-Данные!$E268+IF($F$10="Использовать поправку",AL606,0),#N/A)</f>
        <v>#N/A</v>
      </c>
      <c r="AE606" s="64" t="e">
        <f>IF(ISNUMBER(INDEX(Данные!$I$1:$IX$303,Данные!$A268,AE$642)),INDEX(Данные!$I$1:$IX$303,Данные!$A268,AE$642)-Данные!$F268+IF($F$10="Использовать поправку",AM606,0),#N/A)</f>
        <v>#N/A</v>
      </c>
      <c r="AF606" s="62" t="str">
        <f t="shared" si="882"/>
        <v/>
      </c>
      <c r="AG606" s="63" t="e">
        <f>IF(ISNUMBER(INDEX(Данные!$I$1:$IX$303,Данные!$A268,AG$642)),INDEX(Данные!$I$1:$IX$303,Данные!$A268,AG$642)-Данные!$E268+IF($F$11="Использовать поправку",AL606,0),#N/A)</f>
        <v>#N/A</v>
      </c>
      <c r="AH606" s="64" t="e">
        <f>IF(ISNUMBER(INDEX(Данные!$I$1:$IX$303,Данные!$A268,AH$642)),INDEX(Данные!$I$1:$IX$303,Данные!$A268,AH$642)-Данные!$F268+IF($F$11="Использовать поправку",AM606,0),#N/A)</f>
        <v>#N/A</v>
      </c>
      <c r="AI606" s="62" t="str">
        <f t="shared" si="883"/>
        <v/>
      </c>
      <c r="AJ606" s="63" t="e">
        <f>IF(ISNUMBER(INDEX(Данные!$I$1:$IX$303,Данные!$A268,AJ$642)),INDEX(Данные!$I$1:$IX$303,Данные!$A268,AJ$642)-Данные!$E268+IF($F$12="Использовать поправку",AL606,0),#N/A)</f>
        <v>#N/A</v>
      </c>
      <c r="AK606" s="96" t="e">
        <f>IF(ISNUMBER(INDEX(Данные!$I$1:$IX$303,Данные!$A268,AK$642)),INDEX(Данные!$I$1:$IX$303,Данные!$A268,AK$642)-Данные!$F268+IF($F$12="Использовать поправку",AM606,0),#N/A)</f>
        <v>#N/A</v>
      </c>
      <c r="AL606" s="100" t="e">
        <f>INDEX(Данные!$I$1:$IX$303,Данные!$A268,AL$642+4)-INDEX(Данные!$I$1:$IX$303,Данные!$A268,AL$643+4)</f>
        <v>#VALUE!</v>
      </c>
      <c r="AM606" s="101" t="e">
        <f>INDEX(Данные!$I$1:$IX$303,Данные!$A268,AM$642+5)-INDEX(Данные!$I$1:$IX$303,Данные!$A268,AM$643+5)</f>
        <v>#VALUE!</v>
      </c>
      <c r="AO606" s="61">
        <v>132.5</v>
      </c>
      <c r="AP606" s="62" t="str">
        <f t="shared" si="864"/>
        <v/>
      </c>
      <c r="AQ606" s="63" t="e">
        <f>IF(ISNUMBER(INDEX(Данные!$I$1:$IX$303,Данные!$A268,AQ$642)),INDEX(Данные!$I$1:$IX$303,Данные!$A268,AQ$642)-Данные!$G268-AQ$643+IF($F$3="Использовать поправку",BT606,0),#N/A)</f>
        <v>#N/A</v>
      </c>
      <c r="AR606" s="64" t="e">
        <f>IF(ISNUMBER(INDEX(Данные!$I$1:$IX$303,Данные!$A268,AR$642)),INDEX(Данные!$I$1:$IX$303,Данные!$A268,AR$642)-Данные!$H268-AR$643+IF($F$3="Использовать поправку",BU606,0),#N/A)</f>
        <v>#N/A</v>
      </c>
      <c r="AS606" s="62" t="str">
        <f t="shared" si="865"/>
        <v/>
      </c>
      <c r="AT606" s="63" t="e">
        <f>IF(ISNUMBER(INDEX(Данные!$I$1:$IX$303,Данные!$A268,AT$642)),INDEX(Данные!$I$1:$IX$303,Данные!$A268,AT$642)-Данные!$G268-AT$643+IF($F$4="Использовать поправку",BT606,0),#N/A)</f>
        <v>#N/A</v>
      </c>
      <c r="AU606" s="64" t="e">
        <f>IF(ISNUMBER(INDEX(Данные!$I$1:$IX$303,Данные!$A268,AU$642)),INDEX(Данные!$I$1:$IX$303,Данные!$A268,AU$642)-Данные!$H268-AU$643+IF($F$4="Использовать поправку",BU606,0),#N/A)</f>
        <v>#N/A</v>
      </c>
      <c r="AV606" s="62" t="str">
        <f t="shared" si="866"/>
        <v/>
      </c>
      <c r="AW606" s="63" t="e">
        <f>IF(ISNUMBER(INDEX(Данные!$I$1:$IX$303,Данные!$A268,AW$642)),INDEX(Данные!$I$1:$IX$303,Данные!$A268,AW$642)-Данные!$G268-AW$643+IF($F$5="Использовать поправку",BT606,0),#N/A)</f>
        <v>#N/A</v>
      </c>
      <c r="AX606" s="64" t="e">
        <f>IF(ISNUMBER(INDEX(Данные!$I$1:$IX$303,Данные!$A268,AX$642)),INDEX(Данные!$I$1:$IX$303,Данные!$A268,AX$642)-Данные!$H268-AX$643+IF($F$5="Использовать поправку",BU606,0),#N/A)</f>
        <v>#N/A</v>
      </c>
      <c r="AY606" s="62" t="str">
        <f t="shared" si="867"/>
        <v/>
      </c>
      <c r="AZ606" s="63" t="e">
        <f>IF(ISNUMBER(INDEX(Данные!$I$1:$IX$303,Данные!$A268,AZ$642)),INDEX(Данные!$I$1:$IX$303,Данные!$A268,AZ$642)-Данные!$G268-AZ$643+IF($F$6="Использовать поправку",BT606,0),#N/A)</f>
        <v>#N/A</v>
      </c>
      <c r="BA606" s="64" t="e">
        <f>IF(ISNUMBER(INDEX(Данные!$I$1:$IX$303,Данные!$A268,BA$642)),INDEX(Данные!$I$1:$IX$303,Данные!$A268,BA$642)-Данные!$H268-BA$643+IF($F$6="Использовать поправку",BU606,0),#N/A)</f>
        <v>#N/A</v>
      </c>
      <c r="BB606" s="62" t="str">
        <f t="shared" si="868"/>
        <v/>
      </c>
      <c r="BC606" s="63" t="e">
        <f>IF(ISNUMBER(INDEX(Данные!$I$1:$IX$303,Данные!$A268,BC$642)),INDEX(Данные!$I$1:$IX$303,Данные!$A268,BC$642)-Данные!$G268-BC$643+IF($F$7="Использовать поправку",BT606,0),#N/A)</f>
        <v>#N/A</v>
      </c>
      <c r="BD606" s="64" t="e">
        <f>IF(ISNUMBER(INDEX(Данные!$I$1:$IX$303,Данные!$A268,BD$642)),INDEX(Данные!$I$1:$IX$303,Данные!$A268,BD$642)-Данные!$H268-BD$643+IF($F$7="Использовать поправку",BU606,0),#N/A)</f>
        <v>#N/A</v>
      </c>
      <c r="BE606" s="62" t="str">
        <f t="shared" si="869"/>
        <v/>
      </c>
      <c r="BF606" s="63" t="e">
        <f>IF(ISNUMBER(INDEX(Данные!$I$1:$IX$303,Данные!$A268,BF$642)),INDEX(Данные!$I$1:$IX$303,Данные!$A268,BF$642)-Данные!$G268-BF$643+IF($F$8="Использовать поправку",BT606,0),#N/A)</f>
        <v>#N/A</v>
      </c>
      <c r="BG606" s="64" t="e">
        <f>IF(ISNUMBER(INDEX(Данные!$I$1:$IX$303,Данные!$A268,BG$642)),INDEX(Данные!$I$1:$IX$303,Данные!$A268,BG$642)-Данные!$H268-BG$643+IF($F$8="Использовать поправку",BU606,0),#N/A)</f>
        <v>#N/A</v>
      </c>
      <c r="BH606" s="62" t="str">
        <f t="shared" si="870"/>
        <v/>
      </c>
      <c r="BI606" s="63" t="e">
        <f>IF(ISNUMBER(INDEX(Данные!$I$1:$IX$303,Данные!$A268,BI$642)),INDEX(Данные!$I$1:$IX$303,Данные!$A268,BI$642)-Данные!$G268-BI$643+IF($F$9="Использовать поправку",BT606,0),#N/A)</f>
        <v>#N/A</v>
      </c>
      <c r="BJ606" s="64" t="e">
        <f>IF(ISNUMBER(INDEX(Данные!$I$1:$IX$303,Данные!$A268,BJ$642)),INDEX(Данные!$I$1:$IX$303,Данные!$A268,BJ$642)-Данные!$H268-BJ$643+IF($F$9="Использовать поправку",BU606,0),#N/A)</f>
        <v>#N/A</v>
      </c>
      <c r="BK606" s="62" t="str">
        <f t="shared" si="871"/>
        <v/>
      </c>
      <c r="BL606" s="63" t="e">
        <f>IF(ISNUMBER(INDEX(Данные!$I$1:$IX$303,Данные!$A268,BL$642)),INDEX(Данные!$I$1:$IX$303,Данные!$A268,BL$642)-Данные!$G268-BL$643+IF($F$10="Использовать поправку",BT606,0),#N/A)</f>
        <v>#N/A</v>
      </c>
      <c r="BM606" s="64" t="e">
        <f>IF(ISNUMBER(INDEX(Данные!$I$1:$IX$303,Данные!$A268,BM$642)),INDEX(Данные!$I$1:$IX$303,Данные!$A268,BM$642)-Данные!$H268-BM$643+IF($F$10="Использовать поправку",BU606,0),#N/A)</f>
        <v>#N/A</v>
      </c>
      <c r="BN606" s="62" t="str">
        <f t="shared" si="872"/>
        <v/>
      </c>
      <c r="BO606" s="63" t="e">
        <f>IF(ISNUMBER(INDEX(Данные!$I$1:$IX$303,Данные!$A268,BO$642)),INDEX(Данные!$I$1:$IX$303,Данные!$A268,BO$642)-Данные!$G268-BO$643+IF($F$11="Использовать поправку",BT606,0),#N/A)</f>
        <v>#N/A</v>
      </c>
      <c r="BP606" s="64" t="e">
        <f>IF(ISNUMBER(INDEX(Данные!$I$1:$IX$303,Данные!$A268,BP$642)),INDEX(Данные!$I$1:$IX$303,Данные!$A268,BP$642)-Данные!$H268-BP$643+IF($F$11="Использовать поправку",BU606,0),#N/A)</f>
        <v>#N/A</v>
      </c>
      <c r="BQ606" s="62" t="str">
        <f t="shared" si="873"/>
        <v/>
      </c>
      <c r="BR606" s="63" t="e">
        <f>IF(ISNUMBER(INDEX(Данные!$I$1:$IX$303,Данные!$A268,BR$642)),INDEX(Данные!$I$1:$IX$303,Данные!$A268,BR$642)-Данные!$G268-BR$643+IF($F$12="Использовать поправку",BT606,0),#N/A)</f>
        <v>#N/A</v>
      </c>
      <c r="BS606" s="64" t="e">
        <f>IF(ISNUMBER(INDEX(Данные!$I$1:$IX$303,Данные!$A268,BS$642)),INDEX(Данные!$I$1:$IX$303,Данные!$A268,BS$642)-Данные!$H268-BS$643+IF($F$12="Использовать поправку",BU606,0),#N/A)</f>
        <v>#N/A</v>
      </c>
      <c r="BT606" s="100" t="e">
        <f>INDEX(Данные!$I$1:$IX$303,Данные!$A268,BT$642+8)-INDEX(Данные!$I$1:$IX$303,Данные!$A268,BT$643+8)</f>
        <v>#VALUE!</v>
      </c>
      <c r="BU606" s="101" t="e">
        <f>INDEX(Данные!$I$1:$IX$303,Данные!$A268,BU$642+9)-INDEX(Данные!$I$1:$IX$303,Данные!$A268,BU$643+9)</f>
        <v>#VALUE!</v>
      </c>
    </row>
    <row r="607" spans="7:73" s="88" customFormat="1" x14ac:dyDescent="0.25">
      <c r="G607" s="61">
        <v>133</v>
      </c>
      <c r="H607" s="62" t="str">
        <f t="shared" si="874"/>
        <v/>
      </c>
      <c r="I607" s="63" t="e">
        <f>IF(ISNUMBER(INDEX(Данные!$I$1:$IX$303,Данные!$A269,I$642)),INDEX(Данные!$I$1:$IX$303,Данные!$A269,I$642)-Данные!$E269+IF($F$3="Использовать поправку",AL607,0),#N/A)</f>
        <v>#N/A</v>
      </c>
      <c r="J607" s="64" t="e">
        <f>IF(ISNUMBER(INDEX(Данные!$I$1:$IX$303,Данные!$A269,J$642)),INDEX(Данные!$I$1:$IX$303,Данные!$A269,J$642)-Данные!$F269+IF($F$3="Использовать поправку",AM607,0),#N/A)</f>
        <v>#N/A</v>
      </c>
      <c r="K607" s="62" t="str">
        <f t="shared" si="875"/>
        <v/>
      </c>
      <c r="L607" s="63" t="e">
        <f>IF(ISNUMBER(INDEX(Данные!$I$1:$IX$303,Данные!$A269,L$642)),INDEX(Данные!$I$1:$IX$303,Данные!$A269,L$642)-Данные!$E269+IF($F$4="Использовать поправку",AL607,0),#N/A)</f>
        <v>#N/A</v>
      </c>
      <c r="M607" s="64" t="e">
        <f>IF(ISNUMBER(INDEX(Данные!$I$1:$IX$303,Данные!$A269,M$642)),INDEX(Данные!$I$1:$IX$303,Данные!$A269,M$642)-Данные!$F269+IF($F$4="Использовать поправку",AM607,0),#N/A)</f>
        <v>#N/A</v>
      </c>
      <c r="N607" s="62" t="str">
        <f t="shared" si="876"/>
        <v/>
      </c>
      <c r="O607" s="63" t="e">
        <f>IF(ISNUMBER(INDEX(Данные!$I$1:$IX$303,Данные!$A269,O$642)),INDEX(Данные!$I$1:$IX$303,Данные!$A269,O$642)-Данные!$E269+IF($F$5="Использовать поправку",AL607,0),#N/A)</f>
        <v>#N/A</v>
      </c>
      <c r="P607" s="64" t="e">
        <f>IF(ISNUMBER(INDEX(Данные!$I$1:$IX$303,Данные!$A269,P$642)),INDEX(Данные!$I$1:$IX$303,Данные!$A269,P$642)-Данные!$F269+IF($F$5="Использовать поправку",AM607,0),#N/A)</f>
        <v>#N/A</v>
      </c>
      <c r="Q607" s="62" t="str">
        <f t="shared" si="877"/>
        <v/>
      </c>
      <c r="R607" s="63" t="e">
        <f>IF(ISNUMBER(INDEX(Данные!$I$1:$IX$303,Данные!$A269,R$642)),INDEX(Данные!$I$1:$IX$303,Данные!$A269,R$642)-Данные!$E269+IF($F$6="Использовать поправку",AL607,0),#N/A)</f>
        <v>#N/A</v>
      </c>
      <c r="S607" s="64" t="e">
        <f>IF(ISNUMBER(INDEX(Данные!$I$1:$IX$303,Данные!$A269,S$642)),INDEX(Данные!$I$1:$IX$303,Данные!$A269,S$642)-Данные!$F269+IF($F$6="Использовать поправку",AM607,0),#N/A)</f>
        <v>#N/A</v>
      </c>
      <c r="T607" s="62" t="str">
        <f t="shared" si="878"/>
        <v/>
      </c>
      <c r="U607" s="63" t="e">
        <f>IF(ISNUMBER(INDEX(Данные!$I$1:$IX$303,Данные!$A269,U$642)),INDEX(Данные!$I$1:$IX$303,Данные!$A269,U$642)-Данные!$E269+IF($F$7="Использовать поправку",AL607,0),#N/A)</f>
        <v>#N/A</v>
      </c>
      <c r="V607" s="64" t="e">
        <f>IF(ISNUMBER(INDEX(Данные!$I$1:$IX$303,Данные!$A269,V$642)),INDEX(Данные!$I$1:$IX$303,Данные!$A269,V$642)-Данные!$F269+IF($F$7="Использовать поправку",AM607,0),#N/A)</f>
        <v>#N/A</v>
      </c>
      <c r="W607" s="62" t="str">
        <f t="shared" si="879"/>
        <v/>
      </c>
      <c r="X607" s="63" t="e">
        <f>IF(ISNUMBER(INDEX(Данные!$I$1:$IX$303,Данные!$A269,X$642)),INDEX(Данные!$I$1:$IX$303,Данные!$A269,X$642)-Данные!$E269+IF($F$8="Использовать поправку",AL607,0),#N/A)</f>
        <v>#N/A</v>
      </c>
      <c r="Y607" s="64" t="e">
        <f>IF(ISNUMBER(INDEX(Данные!$I$1:$IX$303,Данные!$A269,Y$642)),INDEX(Данные!$I$1:$IX$303,Данные!$A269,Y$642)-Данные!$F269+IF($F$8="Использовать поправку",AM607,0),#N/A)</f>
        <v>#N/A</v>
      </c>
      <c r="Z607" s="62" t="str">
        <f t="shared" si="880"/>
        <v/>
      </c>
      <c r="AA607" s="63" t="e">
        <f>IF(ISNUMBER(INDEX(Данные!$I$1:$IX$303,Данные!$A269,AA$642)),INDEX(Данные!$I$1:$IX$303,Данные!$A269,AA$642)-Данные!$E269+IF($F$9="Использовать поправку",AL607,0),#N/A)</f>
        <v>#N/A</v>
      </c>
      <c r="AB607" s="64" t="e">
        <f>IF(ISNUMBER(INDEX(Данные!$I$1:$IX$303,Данные!$A269,AB$642)),INDEX(Данные!$I$1:$IX$303,Данные!$A269,AB$642)-Данные!$F269+IF($F$9="Использовать поправку",AM607,0),#N/A)</f>
        <v>#N/A</v>
      </c>
      <c r="AC607" s="62" t="str">
        <f t="shared" si="881"/>
        <v/>
      </c>
      <c r="AD607" s="63" t="e">
        <f>IF(ISNUMBER(INDEX(Данные!$I$1:$IX$303,Данные!$A269,AD$642)),INDEX(Данные!$I$1:$IX$303,Данные!$A269,AD$642)-Данные!$E269+IF($F$10="Использовать поправку",AL607,0),#N/A)</f>
        <v>#N/A</v>
      </c>
      <c r="AE607" s="64" t="e">
        <f>IF(ISNUMBER(INDEX(Данные!$I$1:$IX$303,Данные!$A269,AE$642)),INDEX(Данные!$I$1:$IX$303,Данные!$A269,AE$642)-Данные!$F269+IF($F$10="Использовать поправку",AM607,0),#N/A)</f>
        <v>#N/A</v>
      </c>
      <c r="AF607" s="62" t="str">
        <f t="shared" si="882"/>
        <v/>
      </c>
      <c r="AG607" s="63" t="e">
        <f>IF(ISNUMBER(INDEX(Данные!$I$1:$IX$303,Данные!$A269,AG$642)),INDEX(Данные!$I$1:$IX$303,Данные!$A269,AG$642)-Данные!$E269+IF($F$11="Использовать поправку",AL607,0),#N/A)</f>
        <v>#N/A</v>
      </c>
      <c r="AH607" s="64" t="e">
        <f>IF(ISNUMBER(INDEX(Данные!$I$1:$IX$303,Данные!$A269,AH$642)),INDEX(Данные!$I$1:$IX$303,Данные!$A269,AH$642)-Данные!$F269+IF($F$11="Использовать поправку",AM607,0),#N/A)</f>
        <v>#N/A</v>
      </c>
      <c r="AI607" s="62" t="str">
        <f t="shared" si="883"/>
        <v/>
      </c>
      <c r="AJ607" s="63" t="e">
        <f>IF(ISNUMBER(INDEX(Данные!$I$1:$IX$303,Данные!$A269,AJ$642)),INDEX(Данные!$I$1:$IX$303,Данные!$A269,AJ$642)-Данные!$E269+IF($F$12="Использовать поправку",AL607,0),#N/A)</f>
        <v>#N/A</v>
      </c>
      <c r="AK607" s="96" t="e">
        <f>IF(ISNUMBER(INDEX(Данные!$I$1:$IX$303,Данные!$A269,AK$642)),INDEX(Данные!$I$1:$IX$303,Данные!$A269,AK$642)-Данные!$F269+IF($F$12="Использовать поправку",AM607,0),#N/A)</f>
        <v>#N/A</v>
      </c>
      <c r="AL607" s="100" t="e">
        <f>INDEX(Данные!$I$1:$IX$303,Данные!$A269,AL$642+4)-INDEX(Данные!$I$1:$IX$303,Данные!$A269,AL$643+4)</f>
        <v>#VALUE!</v>
      </c>
      <c r="AM607" s="101" t="e">
        <f>INDEX(Данные!$I$1:$IX$303,Данные!$A269,AM$642+5)-INDEX(Данные!$I$1:$IX$303,Данные!$A269,AM$643+5)</f>
        <v>#VALUE!</v>
      </c>
      <c r="AO607" s="61">
        <v>133</v>
      </c>
      <c r="AP607" s="62" t="str">
        <f t="shared" si="864"/>
        <v/>
      </c>
      <c r="AQ607" s="63" t="e">
        <f>IF(ISNUMBER(INDEX(Данные!$I$1:$IX$303,Данные!$A269,AQ$642)),INDEX(Данные!$I$1:$IX$303,Данные!$A269,AQ$642)-Данные!$G269-AQ$643+IF($F$3="Использовать поправку",BT607,0),#N/A)</f>
        <v>#N/A</v>
      </c>
      <c r="AR607" s="64" t="e">
        <f>IF(ISNUMBER(INDEX(Данные!$I$1:$IX$303,Данные!$A269,AR$642)),INDEX(Данные!$I$1:$IX$303,Данные!$A269,AR$642)-Данные!$H269-AR$643+IF($F$3="Использовать поправку",BU607,0),#N/A)</f>
        <v>#N/A</v>
      </c>
      <c r="AS607" s="62" t="str">
        <f t="shared" si="865"/>
        <v/>
      </c>
      <c r="AT607" s="63" t="e">
        <f>IF(ISNUMBER(INDEX(Данные!$I$1:$IX$303,Данные!$A269,AT$642)),INDEX(Данные!$I$1:$IX$303,Данные!$A269,AT$642)-Данные!$G269-AT$643+IF($F$4="Использовать поправку",BT607,0),#N/A)</f>
        <v>#N/A</v>
      </c>
      <c r="AU607" s="64" t="e">
        <f>IF(ISNUMBER(INDEX(Данные!$I$1:$IX$303,Данные!$A269,AU$642)),INDEX(Данные!$I$1:$IX$303,Данные!$A269,AU$642)-Данные!$H269-AU$643+IF($F$4="Использовать поправку",BU607,0),#N/A)</f>
        <v>#N/A</v>
      </c>
      <c r="AV607" s="62" t="str">
        <f t="shared" si="866"/>
        <v/>
      </c>
      <c r="AW607" s="63" t="e">
        <f>IF(ISNUMBER(INDEX(Данные!$I$1:$IX$303,Данные!$A269,AW$642)),INDEX(Данные!$I$1:$IX$303,Данные!$A269,AW$642)-Данные!$G269-AW$643+IF($F$5="Использовать поправку",BT607,0),#N/A)</f>
        <v>#N/A</v>
      </c>
      <c r="AX607" s="64" t="e">
        <f>IF(ISNUMBER(INDEX(Данные!$I$1:$IX$303,Данные!$A269,AX$642)),INDEX(Данные!$I$1:$IX$303,Данные!$A269,AX$642)-Данные!$H269-AX$643+IF($F$5="Использовать поправку",BU607,0),#N/A)</f>
        <v>#N/A</v>
      </c>
      <c r="AY607" s="62" t="str">
        <f t="shared" si="867"/>
        <v/>
      </c>
      <c r="AZ607" s="63" t="e">
        <f>IF(ISNUMBER(INDEX(Данные!$I$1:$IX$303,Данные!$A269,AZ$642)),INDEX(Данные!$I$1:$IX$303,Данные!$A269,AZ$642)-Данные!$G269-AZ$643+IF($F$6="Использовать поправку",BT607,0),#N/A)</f>
        <v>#N/A</v>
      </c>
      <c r="BA607" s="64" t="e">
        <f>IF(ISNUMBER(INDEX(Данные!$I$1:$IX$303,Данные!$A269,BA$642)),INDEX(Данные!$I$1:$IX$303,Данные!$A269,BA$642)-Данные!$H269-BA$643+IF($F$6="Использовать поправку",BU607,0),#N/A)</f>
        <v>#N/A</v>
      </c>
      <c r="BB607" s="62" t="str">
        <f t="shared" si="868"/>
        <v/>
      </c>
      <c r="BC607" s="63" t="e">
        <f>IF(ISNUMBER(INDEX(Данные!$I$1:$IX$303,Данные!$A269,BC$642)),INDEX(Данные!$I$1:$IX$303,Данные!$A269,BC$642)-Данные!$G269-BC$643+IF($F$7="Использовать поправку",BT607,0),#N/A)</f>
        <v>#N/A</v>
      </c>
      <c r="BD607" s="64" t="e">
        <f>IF(ISNUMBER(INDEX(Данные!$I$1:$IX$303,Данные!$A269,BD$642)),INDEX(Данные!$I$1:$IX$303,Данные!$A269,BD$642)-Данные!$H269-BD$643+IF($F$7="Использовать поправку",BU607,0),#N/A)</f>
        <v>#N/A</v>
      </c>
      <c r="BE607" s="62" t="str">
        <f t="shared" si="869"/>
        <v/>
      </c>
      <c r="BF607" s="63" t="e">
        <f>IF(ISNUMBER(INDEX(Данные!$I$1:$IX$303,Данные!$A269,BF$642)),INDEX(Данные!$I$1:$IX$303,Данные!$A269,BF$642)-Данные!$G269-BF$643+IF($F$8="Использовать поправку",BT607,0),#N/A)</f>
        <v>#N/A</v>
      </c>
      <c r="BG607" s="64" t="e">
        <f>IF(ISNUMBER(INDEX(Данные!$I$1:$IX$303,Данные!$A269,BG$642)),INDEX(Данные!$I$1:$IX$303,Данные!$A269,BG$642)-Данные!$H269-BG$643+IF($F$8="Использовать поправку",BU607,0),#N/A)</f>
        <v>#N/A</v>
      </c>
      <c r="BH607" s="62" t="str">
        <f t="shared" si="870"/>
        <v/>
      </c>
      <c r="BI607" s="63" t="e">
        <f>IF(ISNUMBER(INDEX(Данные!$I$1:$IX$303,Данные!$A269,BI$642)),INDEX(Данные!$I$1:$IX$303,Данные!$A269,BI$642)-Данные!$G269-BI$643+IF($F$9="Использовать поправку",BT607,0),#N/A)</f>
        <v>#N/A</v>
      </c>
      <c r="BJ607" s="64" t="e">
        <f>IF(ISNUMBER(INDEX(Данные!$I$1:$IX$303,Данные!$A269,BJ$642)),INDEX(Данные!$I$1:$IX$303,Данные!$A269,BJ$642)-Данные!$H269-BJ$643+IF($F$9="Использовать поправку",BU607,0),#N/A)</f>
        <v>#N/A</v>
      </c>
      <c r="BK607" s="62" t="str">
        <f t="shared" si="871"/>
        <v/>
      </c>
      <c r="BL607" s="63" t="e">
        <f>IF(ISNUMBER(INDEX(Данные!$I$1:$IX$303,Данные!$A269,BL$642)),INDEX(Данные!$I$1:$IX$303,Данные!$A269,BL$642)-Данные!$G269-BL$643+IF($F$10="Использовать поправку",BT607,0),#N/A)</f>
        <v>#N/A</v>
      </c>
      <c r="BM607" s="64" t="e">
        <f>IF(ISNUMBER(INDEX(Данные!$I$1:$IX$303,Данные!$A269,BM$642)),INDEX(Данные!$I$1:$IX$303,Данные!$A269,BM$642)-Данные!$H269-BM$643+IF($F$10="Использовать поправку",BU607,0),#N/A)</f>
        <v>#N/A</v>
      </c>
      <c r="BN607" s="62" t="str">
        <f t="shared" si="872"/>
        <v/>
      </c>
      <c r="BO607" s="63" t="e">
        <f>IF(ISNUMBER(INDEX(Данные!$I$1:$IX$303,Данные!$A269,BO$642)),INDEX(Данные!$I$1:$IX$303,Данные!$A269,BO$642)-Данные!$G269-BO$643+IF($F$11="Использовать поправку",BT607,0),#N/A)</f>
        <v>#N/A</v>
      </c>
      <c r="BP607" s="64" t="e">
        <f>IF(ISNUMBER(INDEX(Данные!$I$1:$IX$303,Данные!$A269,BP$642)),INDEX(Данные!$I$1:$IX$303,Данные!$A269,BP$642)-Данные!$H269-BP$643+IF($F$11="Использовать поправку",BU607,0),#N/A)</f>
        <v>#N/A</v>
      </c>
      <c r="BQ607" s="62" t="str">
        <f t="shared" si="873"/>
        <v/>
      </c>
      <c r="BR607" s="63" t="e">
        <f>IF(ISNUMBER(INDEX(Данные!$I$1:$IX$303,Данные!$A269,BR$642)),INDEX(Данные!$I$1:$IX$303,Данные!$A269,BR$642)-Данные!$G269-BR$643+IF($F$12="Использовать поправку",BT607,0),#N/A)</f>
        <v>#N/A</v>
      </c>
      <c r="BS607" s="64" t="e">
        <f>IF(ISNUMBER(INDEX(Данные!$I$1:$IX$303,Данные!$A269,BS$642)),INDEX(Данные!$I$1:$IX$303,Данные!$A269,BS$642)-Данные!$H269-BS$643+IF($F$12="Использовать поправку",BU607,0),#N/A)</f>
        <v>#N/A</v>
      </c>
      <c r="BT607" s="100" t="e">
        <f>INDEX(Данные!$I$1:$IX$303,Данные!$A269,BT$642+8)-INDEX(Данные!$I$1:$IX$303,Данные!$A269,BT$643+8)</f>
        <v>#VALUE!</v>
      </c>
      <c r="BU607" s="101" t="e">
        <f>INDEX(Данные!$I$1:$IX$303,Данные!$A269,BU$642+9)-INDEX(Данные!$I$1:$IX$303,Данные!$A269,BU$643+9)</f>
        <v>#VALUE!</v>
      </c>
    </row>
    <row r="608" spans="7:73" s="88" customFormat="1" x14ac:dyDescent="0.25">
      <c r="G608" s="61">
        <v>133.5</v>
      </c>
      <c r="H608" s="62" t="str">
        <f t="shared" si="874"/>
        <v/>
      </c>
      <c r="I608" s="63" t="e">
        <f>IF(ISNUMBER(INDEX(Данные!$I$1:$IX$303,Данные!$A270,I$642)),INDEX(Данные!$I$1:$IX$303,Данные!$A270,I$642)-Данные!$E270+IF($F$3="Использовать поправку",AL608,0),#N/A)</f>
        <v>#N/A</v>
      </c>
      <c r="J608" s="64" t="e">
        <f>IF(ISNUMBER(INDEX(Данные!$I$1:$IX$303,Данные!$A270,J$642)),INDEX(Данные!$I$1:$IX$303,Данные!$A270,J$642)-Данные!$F270+IF($F$3="Использовать поправку",AM608,0),#N/A)</f>
        <v>#N/A</v>
      </c>
      <c r="K608" s="62" t="str">
        <f t="shared" si="875"/>
        <v/>
      </c>
      <c r="L608" s="63" t="e">
        <f>IF(ISNUMBER(INDEX(Данные!$I$1:$IX$303,Данные!$A270,L$642)),INDEX(Данные!$I$1:$IX$303,Данные!$A270,L$642)-Данные!$E270+IF($F$4="Использовать поправку",AL608,0),#N/A)</f>
        <v>#N/A</v>
      </c>
      <c r="M608" s="64" t="e">
        <f>IF(ISNUMBER(INDEX(Данные!$I$1:$IX$303,Данные!$A270,M$642)),INDEX(Данные!$I$1:$IX$303,Данные!$A270,M$642)-Данные!$F270+IF($F$4="Использовать поправку",AM608,0),#N/A)</f>
        <v>#N/A</v>
      </c>
      <c r="N608" s="62" t="str">
        <f t="shared" si="876"/>
        <v/>
      </c>
      <c r="O608" s="63" t="e">
        <f>IF(ISNUMBER(INDEX(Данные!$I$1:$IX$303,Данные!$A270,O$642)),INDEX(Данные!$I$1:$IX$303,Данные!$A270,O$642)-Данные!$E270+IF($F$5="Использовать поправку",AL608,0),#N/A)</f>
        <v>#N/A</v>
      </c>
      <c r="P608" s="64" t="e">
        <f>IF(ISNUMBER(INDEX(Данные!$I$1:$IX$303,Данные!$A270,P$642)),INDEX(Данные!$I$1:$IX$303,Данные!$A270,P$642)-Данные!$F270+IF($F$5="Использовать поправку",AM608,0),#N/A)</f>
        <v>#N/A</v>
      </c>
      <c r="Q608" s="62" t="str">
        <f t="shared" si="877"/>
        <v/>
      </c>
      <c r="R608" s="63" t="e">
        <f>IF(ISNUMBER(INDEX(Данные!$I$1:$IX$303,Данные!$A270,R$642)),INDEX(Данные!$I$1:$IX$303,Данные!$A270,R$642)-Данные!$E270+IF($F$6="Использовать поправку",AL608,0),#N/A)</f>
        <v>#N/A</v>
      </c>
      <c r="S608" s="64" t="e">
        <f>IF(ISNUMBER(INDEX(Данные!$I$1:$IX$303,Данные!$A270,S$642)),INDEX(Данные!$I$1:$IX$303,Данные!$A270,S$642)-Данные!$F270+IF($F$6="Использовать поправку",AM608,0),#N/A)</f>
        <v>#N/A</v>
      </c>
      <c r="T608" s="62" t="str">
        <f t="shared" si="878"/>
        <v/>
      </c>
      <c r="U608" s="63" t="e">
        <f>IF(ISNUMBER(INDEX(Данные!$I$1:$IX$303,Данные!$A270,U$642)),INDEX(Данные!$I$1:$IX$303,Данные!$A270,U$642)-Данные!$E270+IF($F$7="Использовать поправку",AL608,0),#N/A)</f>
        <v>#N/A</v>
      </c>
      <c r="V608" s="64" t="e">
        <f>IF(ISNUMBER(INDEX(Данные!$I$1:$IX$303,Данные!$A270,V$642)),INDEX(Данные!$I$1:$IX$303,Данные!$A270,V$642)-Данные!$F270+IF($F$7="Использовать поправку",AM608,0),#N/A)</f>
        <v>#N/A</v>
      </c>
      <c r="W608" s="62" t="str">
        <f t="shared" si="879"/>
        <v/>
      </c>
      <c r="X608" s="63" t="e">
        <f>IF(ISNUMBER(INDEX(Данные!$I$1:$IX$303,Данные!$A270,X$642)),INDEX(Данные!$I$1:$IX$303,Данные!$A270,X$642)-Данные!$E270+IF($F$8="Использовать поправку",AL608,0),#N/A)</f>
        <v>#N/A</v>
      </c>
      <c r="Y608" s="64" t="e">
        <f>IF(ISNUMBER(INDEX(Данные!$I$1:$IX$303,Данные!$A270,Y$642)),INDEX(Данные!$I$1:$IX$303,Данные!$A270,Y$642)-Данные!$F270+IF($F$8="Использовать поправку",AM608,0),#N/A)</f>
        <v>#N/A</v>
      </c>
      <c r="Z608" s="62" t="str">
        <f t="shared" si="880"/>
        <v/>
      </c>
      <c r="AA608" s="63" t="e">
        <f>IF(ISNUMBER(INDEX(Данные!$I$1:$IX$303,Данные!$A270,AA$642)),INDEX(Данные!$I$1:$IX$303,Данные!$A270,AA$642)-Данные!$E270+IF($F$9="Использовать поправку",AL608,0),#N/A)</f>
        <v>#N/A</v>
      </c>
      <c r="AB608" s="64" t="e">
        <f>IF(ISNUMBER(INDEX(Данные!$I$1:$IX$303,Данные!$A270,AB$642)),INDEX(Данные!$I$1:$IX$303,Данные!$A270,AB$642)-Данные!$F270+IF($F$9="Использовать поправку",AM608,0),#N/A)</f>
        <v>#N/A</v>
      </c>
      <c r="AC608" s="62" t="str">
        <f t="shared" si="881"/>
        <v/>
      </c>
      <c r="AD608" s="63" t="e">
        <f>IF(ISNUMBER(INDEX(Данные!$I$1:$IX$303,Данные!$A270,AD$642)),INDEX(Данные!$I$1:$IX$303,Данные!$A270,AD$642)-Данные!$E270+IF($F$10="Использовать поправку",AL608,0),#N/A)</f>
        <v>#N/A</v>
      </c>
      <c r="AE608" s="64" t="e">
        <f>IF(ISNUMBER(INDEX(Данные!$I$1:$IX$303,Данные!$A270,AE$642)),INDEX(Данные!$I$1:$IX$303,Данные!$A270,AE$642)-Данные!$F270+IF($F$10="Использовать поправку",AM608,0),#N/A)</f>
        <v>#N/A</v>
      </c>
      <c r="AF608" s="62" t="str">
        <f t="shared" si="882"/>
        <v/>
      </c>
      <c r="AG608" s="63" t="e">
        <f>IF(ISNUMBER(INDEX(Данные!$I$1:$IX$303,Данные!$A270,AG$642)),INDEX(Данные!$I$1:$IX$303,Данные!$A270,AG$642)-Данные!$E270+IF($F$11="Использовать поправку",AL608,0),#N/A)</f>
        <v>#N/A</v>
      </c>
      <c r="AH608" s="64" t="e">
        <f>IF(ISNUMBER(INDEX(Данные!$I$1:$IX$303,Данные!$A270,AH$642)),INDEX(Данные!$I$1:$IX$303,Данные!$A270,AH$642)-Данные!$F270+IF($F$11="Использовать поправку",AM608,0),#N/A)</f>
        <v>#N/A</v>
      </c>
      <c r="AI608" s="62" t="str">
        <f t="shared" si="883"/>
        <v/>
      </c>
      <c r="AJ608" s="63" t="e">
        <f>IF(ISNUMBER(INDEX(Данные!$I$1:$IX$303,Данные!$A270,AJ$642)),INDEX(Данные!$I$1:$IX$303,Данные!$A270,AJ$642)-Данные!$E270+IF($F$12="Использовать поправку",AL608,0),#N/A)</f>
        <v>#N/A</v>
      </c>
      <c r="AK608" s="96" t="e">
        <f>IF(ISNUMBER(INDEX(Данные!$I$1:$IX$303,Данные!$A270,AK$642)),INDEX(Данные!$I$1:$IX$303,Данные!$A270,AK$642)-Данные!$F270+IF($F$12="Использовать поправку",AM608,0),#N/A)</f>
        <v>#N/A</v>
      </c>
      <c r="AL608" s="100" t="e">
        <f>INDEX(Данные!$I$1:$IX$303,Данные!$A270,AL$642+4)-INDEX(Данные!$I$1:$IX$303,Данные!$A270,AL$643+4)</f>
        <v>#VALUE!</v>
      </c>
      <c r="AM608" s="101" t="e">
        <f>INDEX(Данные!$I$1:$IX$303,Данные!$A270,AM$642+5)-INDEX(Данные!$I$1:$IX$303,Данные!$A270,AM$643+5)</f>
        <v>#VALUE!</v>
      </c>
      <c r="AO608" s="61">
        <v>133.5</v>
      </c>
      <c r="AP608" s="62" t="str">
        <f t="shared" si="864"/>
        <v/>
      </c>
      <c r="AQ608" s="63" t="e">
        <f>IF(ISNUMBER(INDEX(Данные!$I$1:$IX$303,Данные!$A270,AQ$642)),INDEX(Данные!$I$1:$IX$303,Данные!$A270,AQ$642)-Данные!$G270-AQ$643+IF($F$3="Использовать поправку",BT608,0),#N/A)</f>
        <v>#N/A</v>
      </c>
      <c r="AR608" s="64" t="e">
        <f>IF(ISNUMBER(INDEX(Данные!$I$1:$IX$303,Данные!$A270,AR$642)),INDEX(Данные!$I$1:$IX$303,Данные!$A270,AR$642)-Данные!$H270-AR$643+IF($F$3="Использовать поправку",BU608,0),#N/A)</f>
        <v>#N/A</v>
      </c>
      <c r="AS608" s="62" t="str">
        <f t="shared" si="865"/>
        <v/>
      </c>
      <c r="AT608" s="63" t="e">
        <f>IF(ISNUMBER(INDEX(Данные!$I$1:$IX$303,Данные!$A270,AT$642)),INDEX(Данные!$I$1:$IX$303,Данные!$A270,AT$642)-Данные!$G270-AT$643+IF($F$4="Использовать поправку",BT608,0),#N/A)</f>
        <v>#N/A</v>
      </c>
      <c r="AU608" s="64" t="e">
        <f>IF(ISNUMBER(INDEX(Данные!$I$1:$IX$303,Данные!$A270,AU$642)),INDEX(Данные!$I$1:$IX$303,Данные!$A270,AU$642)-Данные!$H270-AU$643+IF($F$4="Использовать поправку",BU608,0),#N/A)</f>
        <v>#N/A</v>
      </c>
      <c r="AV608" s="62" t="str">
        <f t="shared" si="866"/>
        <v/>
      </c>
      <c r="AW608" s="63" t="e">
        <f>IF(ISNUMBER(INDEX(Данные!$I$1:$IX$303,Данные!$A270,AW$642)),INDEX(Данные!$I$1:$IX$303,Данные!$A270,AW$642)-Данные!$G270-AW$643+IF($F$5="Использовать поправку",BT608,0),#N/A)</f>
        <v>#N/A</v>
      </c>
      <c r="AX608" s="64" t="e">
        <f>IF(ISNUMBER(INDEX(Данные!$I$1:$IX$303,Данные!$A270,AX$642)),INDEX(Данные!$I$1:$IX$303,Данные!$A270,AX$642)-Данные!$H270-AX$643+IF($F$5="Использовать поправку",BU608,0),#N/A)</f>
        <v>#N/A</v>
      </c>
      <c r="AY608" s="62" t="str">
        <f t="shared" si="867"/>
        <v/>
      </c>
      <c r="AZ608" s="63" t="e">
        <f>IF(ISNUMBER(INDEX(Данные!$I$1:$IX$303,Данные!$A270,AZ$642)),INDEX(Данные!$I$1:$IX$303,Данные!$A270,AZ$642)-Данные!$G270-AZ$643+IF($F$6="Использовать поправку",BT608,0),#N/A)</f>
        <v>#N/A</v>
      </c>
      <c r="BA608" s="64" t="e">
        <f>IF(ISNUMBER(INDEX(Данные!$I$1:$IX$303,Данные!$A270,BA$642)),INDEX(Данные!$I$1:$IX$303,Данные!$A270,BA$642)-Данные!$H270-BA$643+IF($F$6="Использовать поправку",BU608,0),#N/A)</f>
        <v>#N/A</v>
      </c>
      <c r="BB608" s="62" t="str">
        <f t="shared" si="868"/>
        <v/>
      </c>
      <c r="BC608" s="63" t="e">
        <f>IF(ISNUMBER(INDEX(Данные!$I$1:$IX$303,Данные!$A270,BC$642)),INDEX(Данные!$I$1:$IX$303,Данные!$A270,BC$642)-Данные!$G270-BC$643+IF($F$7="Использовать поправку",BT608,0),#N/A)</f>
        <v>#N/A</v>
      </c>
      <c r="BD608" s="64" t="e">
        <f>IF(ISNUMBER(INDEX(Данные!$I$1:$IX$303,Данные!$A270,BD$642)),INDEX(Данные!$I$1:$IX$303,Данные!$A270,BD$642)-Данные!$H270-BD$643+IF($F$7="Использовать поправку",BU608,0),#N/A)</f>
        <v>#N/A</v>
      </c>
      <c r="BE608" s="62" t="str">
        <f t="shared" si="869"/>
        <v/>
      </c>
      <c r="BF608" s="63" t="e">
        <f>IF(ISNUMBER(INDEX(Данные!$I$1:$IX$303,Данные!$A270,BF$642)),INDEX(Данные!$I$1:$IX$303,Данные!$A270,BF$642)-Данные!$G270-BF$643+IF($F$8="Использовать поправку",BT608,0),#N/A)</f>
        <v>#N/A</v>
      </c>
      <c r="BG608" s="64" t="e">
        <f>IF(ISNUMBER(INDEX(Данные!$I$1:$IX$303,Данные!$A270,BG$642)),INDEX(Данные!$I$1:$IX$303,Данные!$A270,BG$642)-Данные!$H270-BG$643+IF($F$8="Использовать поправку",BU608,0),#N/A)</f>
        <v>#N/A</v>
      </c>
      <c r="BH608" s="62" t="str">
        <f t="shared" si="870"/>
        <v/>
      </c>
      <c r="BI608" s="63" t="e">
        <f>IF(ISNUMBER(INDEX(Данные!$I$1:$IX$303,Данные!$A270,BI$642)),INDEX(Данные!$I$1:$IX$303,Данные!$A270,BI$642)-Данные!$G270-BI$643+IF($F$9="Использовать поправку",BT608,0),#N/A)</f>
        <v>#N/A</v>
      </c>
      <c r="BJ608" s="64" t="e">
        <f>IF(ISNUMBER(INDEX(Данные!$I$1:$IX$303,Данные!$A270,BJ$642)),INDEX(Данные!$I$1:$IX$303,Данные!$A270,BJ$642)-Данные!$H270-BJ$643+IF($F$9="Использовать поправку",BU608,0),#N/A)</f>
        <v>#N/A</v>
      </c>
      <c r="BK608" s="62" t="str">
        <f t="shared" si="871"/>
        <v/>
      </c>
      <c r="BL608" s="63" t="e">
        <f>IF(ISNUMBER(INDEX(Данные!$I$1:$IX$303,Данные!$A270,BL$642)),INDEX(Данные!$I$1:$IX$303,Данные!$A270,BL$642)-Данные!$G270-BL$643+IF($F$10="Использовать поправку",BT608,0),#N/A)</f>
        <v>#N/A</v>
      </c>
      <c r="BM608" s="64" t="e">
        <f>IF(ISNUMBER(INDEX(Данные!$I$1:$IX$303,Данные!$A270,BM$642)),INDEX(Данные!$I$1:$IX$303,Данные!$A270,BM$642)-Данные!$H270-BM$643+IF($F$10="Использовать поправку",BU608,0),#N/A)</f>
        <v>#N/A</v>
      </c>
      <c r="BN608" s="62" t="str">
        <f t="shared" si="872"/>
        <v/>
      </c>
      <c r="BO608" s="63" t="e">
        <f>IF(ISNUMBER(INDEX(Данные!$I$1:$IX$303,Данные!$A270,BO$642)),INDEX(Данные!$I$1:$IX$303,Данные!$A270,BO$642)-Данные!$G270-BO$643+IF($F$11="Использовать поправку",BT608,0),#N/A)</f>
        <v>#N/A</v>
      </c>
      <c r="BP608" s="64" t="e">
        <f>IF(ISNUMBER(INDEX(Данные!$I$1:$IX$303,Данные!$A270,BP$642)),INDEX(Данные!$I$1:$IX$303,Данные!$A270,BP$642)-Данные!$H270-BP$643+IF($F$11="Использовать поправку",BU608,0),#N/A)</f>
        <v>#N/A</v>
      </c>
      <c r="BQ608" s="62" t="str">
        <f t="shared" si="873"/>
        <v/>
      </c>
      <c r="BR608" s="63" t="e">
        <f>IF(ISNUMBER(INDEX(Данные!$I$1:$IX$303,Данные!$A270,BR$642)),INDEX(Данные!$I$1:$IX$303,Данные!$A270,BR$642)-Данные!$G270-BR$643+IF($F$12="Использовать поправку",BT608,0),#N/A)</f>
        <v>#N/A</v>
      </c>
      <c r="BS608" s="64" t="e">
        <f>IF(ISNUMBER(INDEX(Данные!$I$1:$IX$303,Данные!$A270,BS$642)),INDEX(Данные!$I$1:$IX$303,Данные!$A270,BS$642)-Данные!$H270-BS$643+IF($F$12="Использовать поправку",BU608,0),#N/A)</f>
        <v>#N/A</v>
      </c>
      <c r="BT608" s="100" t="e">
        <f>INDEX(Данные!$I$1:$IX$303,Данные!$A270,BT$642+8)-INDEX(Данные!$I$1:$IX$303,Данные!$A270,BT$643+8)</f>
        <v>#VALUE!</v>
      </c>
      <c r="BU608" s="101" t="e">
        <f>INDEX(Данные!$I$1:$IX$303,Данные!$A270,BU$642+9)-INDEX(Данные!$I$1:$IX$303,Данные!$A270,BU$643+9)</f>
        <v>#VALUE!</v>
      </c>
    </row>
    <row r="609" spans="7:73" s="88" customFormat="1" x14ac:dyDescent="0.25">
      <c r="G609" s="61">
        <v>134</v>
      </c>
      <c r="H609" s="62" t="str">
        <f t="shared" si="874"/>
        <v/>
      </c>
      <c r="I609" s="63" t="e">
        <f>IF(ISNUMBER(INDEX(Данные!$I$1:$IX$303,Данные!$A271,I$642)),INDEX(Данные!$I$1:$IX$303,Данные!$A271,I$642)-Данные!$E271+IF($F$3="Использовать поправку",AL609,0),#N/A)</f>
        <v>#N/A</v>
      </c>
      <c r="J609" s="64" t="e">
        <f>IF(ISNUMBER(INDEX(Данные!$I$1:$IX$303,Данные!$A271,J$642)),INDEX(Данные!$I$1:$IX$303,Данные!$A271,J$642)-Данные!$F271+IF($F$3="Использовать поправку",AM609,0),#N/A)</f>
        <v>#N/A</v>
      </c>
      <c r="K609" s="62" t="str">
        <f t="shared" si="875"/>
        <v/>
      </c>
      <c r="L609" s="63" t="e">
        <f>IF(ISNUMBER(INDEX(Данные!$I$1:$IX$303,Данные!$A271,L$642)),INDEX(Данные!$I$1:$IX$303,Данные!$A271,L$642)-Данные!$E271+IF($F$4="Использовать поправку",AL609,0),#N/A)</f>
        <v>#N/A</v>
      </c>
      <c r="M609" s="64" t="e">
        <f>IF(ISNUMBER(INDEX(Данные!$I$1:$IX$303,Данные!$A271,M$642)),INDEX(Данные!$I$1:$IX$303,Данные!$A271,M$642)-Данные!$F271+IF($F$4="Использовать поправку",AM609,0),#N/A)</f>
        <v>#N/A</v>
      </c>
      <c r="N609" s="62" t="str">
        <f t="shared" si="876"/>
        <v/>
      </c>
      <c r="O609" s="63" t="e">
        <f>IF(ISNUMBER(INDEX(Данные!$I$1:$IX$303,Данные!$A271,O$642)),INDEX(Данные!$I$1:$IX$303,Данные!$A271,O$642)-Данные!$E271+IF($F$5="Использовать поправку",AL609,0),#N/A)</f>
        <v>#N/A</v>
      </c>
      <c r="P609" s="64" t="e">
        <f>IF(ISNUMBER(INDEX(Данные!$I$1:$IX$303,Данные!$A271,P$642)),INDEX(Данные!$I$1:$IX$303,Данные!$A271,P$642)-Данные!$F271+IF($F$5="Использовать поправку",AM609,0),#N/A)</f>
        <v>#N/A</v>
      </c>
      <c r="Q609" s="62" t="str">
        <f t="shared" si="877"/>
        <v/>
      </c>
      <c r="R609" s="63" t="e">
        <f>IF(ISNUMBER(INDEX(Данные!$I$1:$IX$303,Данные!$A271,R$642)),INDEX(Данные!$I$1:$IX$303,Данные!$A271,R$642)-Данные!$E271+IF($F$6="Использовать поправку",AL609,0),#N/A)</f>
        <v>#N/A</v>
      </c>
      <c r="S609" s="64" t="e">
        <f>IF(ISNUMBER(INDEX(Данные!$I$1:$IX$303,Данные!$A271,S$642)),INDEX(Данные!$I$1:$IX$303,Данные!$A271,S$642)-Данные!$F271+IF($F$6="Использовать поправку",AM609,0),#N/A)</f>
        <v>#N/A</v>
      </c>
      <c r="T609" s="62" t="str">
        <f t="shared" si="878"/>
        <v/>
      </c>
      <c r="U609" s="63" t="e">
        <f>IF(ISNUMBER(INDEX(Данные!$I$1:$IX$303,Данные!$A271,U$642)),INDEX(Данные!$I$1:$IX$303,Данные!$A271,U$642)-Данные!$E271+IF($F$7="Использовать поправку",AL609,0),#N/A)</f>
        <v>#N/A</v>
      </c>
      <c r="V609" s="64" t="e">
        <f>IF(ISNUMBER(INDEX(Данные!$I$1:$IX$303,Данные!$A271,V$642)),INDEX(Данные!$I$1:$IX$303,Данные!$A271,V$642)-Данные!$F271+IF($F$7="Использовать поправку",AM609,0),#N/A)</f>
        <v>#N/A</v>
      </c>
      <c r="W609" s="62" t="str">
        <f t="shared" si="879"/>
        <v/>
      </c>
      <c r="X609" s="63" t="e">
        <f>IF(ISNUMBER(INDEX(Данные!$I$1:$IX$303,Данные!$A271,X$642)),INDEX(Данные!$I$1:$IX$303,Данные!$A271,X$642)-Данные!$E271+IF($F$8="Использовать поправку",AL609,0),#N/A)</f>
        <v>#N/A</v>
      </c>
      <c r="Y609" s="64" t="e">
        <f>IF(ISNUMBER(INDEX(Данные!$I$1:$IX$303,Данные!$A271,Y$642)),INDEX(Данные!$I$1:$IX$303,Данные!$A271,Y$642)-Данные!$F271+IF($F$8="Использовать поправку",AM609,0),#N/A)</f>
        <v>#N/A</v>
      </c>
      <c r="Z609" s="62" t="str">
        <f t="shared" si="880"/>
        <v/>
      </c>
      <c r="AA609" s="63" t="e">
        <f>IF(ISNUMBER(INDEX(Данные!$I$1:$IX$303,Данные!$A271,AA$642)),INDEX(Данные!$I$1:$IX$303,Данные!$A271,AA$642)-Данные!$E271+IF($F$9="Использовать поправку",AL609,0),#N/A)</f>
        <v>#N/A</v>
      </c>
      <c r="AB609" s="64" t="e">
        <f>IF(ISNUMBER(INDEX(Данные!$I$1:$IX$303,Данные!$A271,AB$642)),INDEX(Данные!$I$1:$IX$303,Данные!$A271,AB$642)-Данные!$F271+IF($F$9="Использовать поправку",AM609,0),#N/A)</f>
        <v>#N/A</v>
      </c>
      <c r="AC609" s="62" t="str">
        <f t="shared" si="881"/>
        <v/>
      </c>
      <c r="AD609" s="63" t="e">
        <f>IF(ISNUMBER(INDEX(Данные!$I$1:$IX$303,Данные!$A271,AD$642)),INDEX(Данные!$I$1:$IX$303,Данные!$A271,AD$642)-Данные!$E271+IF($F$10="Использовать поправку",AL609,0),#N/A)</f>
        <v>#N/A</v>
      </c>
      <c r="AE609" s="64" t="e">
        <f>IF(ISNUMBER(INDEX(Данные!$I$1:$IX$303,Данные!$A271,AE$642)),INDEX(Данные!$I$1:$IX$303,Данные!$A271,AE$642)-Данные!$F271+IF($F$10="Использовать поправку",AM609,0),#N/A)</f>
        <v>#N/A</v>
      </c>
      <c r="AF609" s="62" t="str">
        <f t="shared" si="882"/>
        <v/>
      </c>
      <c r="AG609" s="63" t="e">
        <f>IF(ISNUMBER(INDEX(Данные!$I$1:$IX$303,Данные!$A271,AG$642)),INDEX(Данные!$I$1:$IX$303,Данные!$A271,AG$642)-Данные!$E271+IF($F$11="Использовать поправку",AL609,0),#N/A)</f>
        <v>#N/A</v>
      </c>
      <c r="AH609" s="64" t="e">
        <f>IF(ISNUMBER(INDEX(Данные!$I$1:$IX$303,Данные!$A271,AH$642)),INDEX(Данные!$I$1:$IX$303,Данные!$A271,AH$642)-Данные!$F271+IF($F$11="Использовать поправку",AM609,0),#N/A)</f>
        <v>#N/A</v>
      </c>
      <c r="AI609" s="62" t="str">
        <f t="shared" si="883"/>
        <v/>
      </c>
      <c r="AJ609" s="63" t="e">
        <f>IF(ISNUMBER(INDEX(Данные!$I$1:$IX$303,Данные!$A271,AJ$642)),INDEX(Данные!$I$1:$IX$303,Данные!$A271,AJ$642)-Данные!$E271+IF($F$12="Использовать поправку",AL609,0),#N/A)</f>
        <v>#N/A</v>
      </c>
      <c r="AK609" s="96" t="e">
        <f>IF(ISNUMBER(INDEX(Данные!$I$1:$IX$303,Данные!$A271,AK$642)),INDEX(Данные!$I$1:$IX$303,Данные!$A271,AK$642)-Данные!$F271+IF($F$12="Использовать поправку",AM609,0),#N/A)</f>
        <v>#N/A</v>
      </c>
      <c r="AL609" s="100" t="e">
        <f>INDEX(Данные!$I$1:$IX$303,Данные!$A271,AL$642+4)-INDEX(Данные!$I$1:$IX$303,Данные!$A271,AL$643+4)</f>
        <v>#VALUE!</v>
      </c>
      <c r="AM609" s="101" t="e">
        <f>INDEX(Данные!$I$1:$IX$303,Данные!$A271,AM$642+5)-INDEX(Данные!$I$1:$IX$303,Данные!$A271,AM$643+5)</f>
        <v>#VALUE!</v>
      </c>
      <c r="AO609" s="61">
        <v>134</v>
      </c>
      <c r="AP609" s="62" t="str">
        <f t="shared" si="864"/>
        <v/>
      </c>
      <c r="AQ609" s="63" t="e">
        <f>IF(ISNUMBER(INDEX(Данные!$I$1:$IX$303,Данные!$A271,AQ$642)),INDEX(Данные!$I$1:$IX$303,Данные!$A271,AQ$642)-Данные!$G271-AQ$643+IF($F$3="Использовать поправку",BT609,0),#N/A)</f>
        <v>#N/A</v>
      </c>
      <c r="AR609" s="64" t="e">
        <f>IF(ISNUMBER(INDEX(Данные!$I$1:$IX$303,Данные!$A271,AR$642)),INDEX(Данные!$I$1:$IX$303,Данные!$A271,AR$642)-Данные!$H271-AR$643+IF($F$3="Использовать поправку",BU609,0),#N/A)</f>
        <v>#N/A</v>
      </c>
      <c r="AS609" s="62" t="str">
        <f t="shared" si="865"/>
        <v/>
      </c>
      <c r="AT609" s="63" t="e">
        <f>IF(ISNUMBER(INDEX(Данные!$I$1:$IX$303,Данные!$A271,AT$642)),INDEX(Данные!$I$1:$IX$303,Данные!$A271,AT$642)-Данные!$G271-AT$643+IF($F$4="Использовать поправку",BT609,0),#N/A)</f>
        <v>#N/A</v>
      </c>
      <c r="AU609" s="64" t="e">
        <f>IF(ISNUMBER(INDEX(Данные!$I$1:$IX$303,Данные!$A271,AU$642)),INDEX(Данные!$I$1:$IX$303,Данные!$A271,AU$642)-Данные!$H271-AU$643+IF($F$4="Использовать поправку",BU609,0),#N/A)</f>
        <v>#N/A</v>
      </c>
      <c r="AV609" s="62" t="str">
        <f t="shared" si="866"/>
        <v/>
      </c>
      <c r="AW609" s="63" t="e">
        <f>IF(ISNUMBER(INDEX(Данные!$I$1:$IX$303,Данные!$A271,AW$642)),INDEX(Данные!$I$1:$IX$303,Данные!$A271,AW$642)-Данные!$G271-AW$643+IF($F$5="Использовать поправку",BT609,0),#N/A)</f>
        <v>#N/A</v>
      </c>
      <c r="AX609" s="64" t="e">
        <f>IF(ISNUMBER(INDEX(Данные!$I$1:$IX$303,Данные!$A271,AX$642)),INDEX(Данные!$I$1:$IX$303,Данные!$A271,AX$642)-Данные!$H271-AX$643+IF($F$5="Использовать поправку",BU609,0),#N/A)</f>
        <v>#N/A</v>
      </c>
      <c r="AY609" s="62" t="str">
        <f t="shared" si="867"/>
        <v/>
      </c>
      <c r="AZ609" s="63" t="e">
        <f>IF(ISNUMBER(INDEX(Данные!$I$1:$IX$303,Данные!$A271,AZ$642)),INDEX(Данные!$I$1:$IX$303,Данные!$A271,AZ$642)-Данные!$G271-AZ$643+IF($F$6="Использовать поправку",BT609,0),#N/A)</f>
        <v>#N/A</v>
      </c>
      <c r="BA609" s="64" t="e">
        <f>IF(ISNUMBER(INDEX(Данные!$I$1:$IX$303,Данные!$A271,BA$642)),INDEX(Данные!$I$1:$IX$303,Данные!$A271,BA$642)-Данные!$H271-BA$643+IF($F$6="Использовать поправку",BU609,0),#N/A)</f>
        <v>#N/A</v>
      </c>
      <c r="BB609" s="62" t="str">
        <f t="shared" si="868"/>
        <v/>
      </c>
      <c r="BC609" s="63" t="e">
        <f>IF(ISNUMBER(INDEX(Данные!$I$1:$IX$303,Данные!$A271,BC$642)),INDEX(Данные!$I$1:$IX$303,Данные!$A271,BC$642)-Данные!$G271-BC$643+IF($F$7="Использовать поправку",BT609,0),#N/A)</f>
        <v>#N/A</v>
      </c>
      <c r="BD609" s="64" t="e">
        <f>IF(ISNUMBER(INDEX(Данные!$I$1:$IX$303,Данные!$A271,BD$642)),INDEX(Данные!$I$1:$IX$303,Данные!$A271,BD$642)-Данные!$H271-BD$643+IF($F$7="Использовать поправку",BU609,0),#N/A)</f>
        <v>#N/A</v>
      </c>
      <c r="BE609" s="62" t="str">
        <f t="shared" si="869"/>
        <v/>
      </c>
      <c r="BF609" s="63" t="e">
        <f>IF(ISNUMBER(INDEX(Данные!$I$1:$IX$303,Данные!$A271,BF$642)),INDEX(Данные!$I$1:$IX$303,Данные!$A271,BF$642)-Данные!$G271-BF$643+IF($F$8="Использовать поправку",BT609,0),#N/A)</f>
        <v>#N/A</v>
      </c>
      <c r="BG609" s="64" t="e">
        <f>IF(ISNUMBER(INDEX(Данные!$I$1:$IX$303,Данные!$A271,BG$642)),INDEX(Данные!$I$1:$IX$303,Данные!$A271,BG$642)-Данные!$H271-BG$643+IF($F$8="Использовать поправку",BU609,0),#N/A)</f>
        <v>#N/A</v>
      </c>
      <c r="BH609" s="62" t="str">
        <f t="shared" si="870"/>
        <v/>
      </c>
      <c r="BI609" s="63" t="e">
        <f>IF(ISNUMBER(INDEX(Данные!$I$1:$IX$303,Данные!$A271,BI$642)),INDEX(Данные!$I$1:$IX$303,Данные!$A271,BI$642)-Данные!$G271-BI$643+IF($F$9="Использовать поправку",BT609,0),#N/A)</f>
        <v>#N/A</v>
      </c>
      <c r="BJ609" s="64" t="e">
        <f>IF(ISNUMBER(INDEX(Данные!$I$1:$IX$303,Данные!$A271,BJ$642)),INDEX(Данные!$I$1:$IX$303,Данные!$A271,BJ$642)-Данные!$H271-BJ$643+IF($F$9="Использовать поправку",BU609,0),#N/A)</f>
        <v>#N/A</v>
      </c>
      <c r="BK609" s="62" t="str">
        <f t="shared" si="871"/>
        <v/>
      </c>
      <c r="BL609" s="63" t="e">
        <f>IF(ISNUMBER(INDEX(Данные!$I$1:$IX$303,Данные!$A271,BL$642)),INDEX(Данные!$I$1:$IX$303,Данные!$A271,BL$642)-Данные!$G271-BL$643+IF($F$10="Использовать поправку",BT609,0),#N/A)</f>
        <v>#N/A</v>
      </c>
      <c r="BM609" s="64" t="e">
        <f>IF(ISNUMBER(INDEX(Данные!$I$1:$IX$303,Данные!$A271,BM$642)),INDEX(Данные!$I$1:$IX$303,Данные!$A271,BM$642)-Данные!$H271-BM$643+IF($F$10="Использовать поправку",BU609,0),#N/A)</f>
        <v>#N/A</v>
      </c>
      <c r="BN609" s="62" t="str">
        <f t="shared" si="872"/>
        <v/>
      </c>
      <c r="BO609" s="63" t="e">
        <f>IF(ISNUMBER(INDEX(Данные!$I$1:$IX$303,Данные!$A271,BO$642)),INDEX(Данные!$I$1:$IX$303,Данные!$A271,BO$642)-Данные!$G271-BO$643+IF($F$11="Использовать поправку",BT609,0),#N/A)</f>
        <v>#N/A</v>
      </c>
      <c r="BP609" s="64" t="e">
        <f>IF(ISNUMBER(INDEX(Данные!$I$1:$IX$303,Данные!$A271,BP$642)),INDEX(Данные!$I$1:$IX$303,Данные!$A271,BP$642)-Данные!$H271-BP$643+IF($F$11="Использовать поправку",BU609,0),#N/A)</f>
        <v>#N/A</v>
      </c>
      <c r="BQ609" s="62" t="str">
        <f t="shared" si="873"/>
        <v/>
      </c>
      <c r="BR609" s="63" t="e">
        <f>IF(ISNUMBER(INDEX(Данные!$I$1:$IX$303,Данные!$A271,BR$642)),INDEX(Данные!$I$1:$IX$303,Данные!$A271,BR$642)-Данные!$G271-BR$643+IF($F$12="Использовать поправку",BT609,0),#N/A)</f>
        <v>#N/A</v>
      </c>
      <c r="BS609" s="64" t="e">
        <f>IF(ISNUMBER(INDEX(Данные!$I$1:$IX$303,Данные!$A271,BS$642)),INDEX(Данные!$I$1:$IX$303,Данные!$A271,BS$642)-Данные!$H271-BS$643+IF($F$12="Использовать поправку",BU609,0),#N/A)</f>
        <v>#N/A</v>
      </c>
      <c r="BT609" s="100" t="e">
        <f>INDEX(Данные!$I$1:$IX$303,Данные!$A271,BT$642+8)-INDEX(Данные!$I$1:$IX$303,Данные!$A271,BT$643+8)</f>
        <v>#VALUE!</v>
      </c>
      <c r="BU609" s="101" t="e">
        <f>INDEX(Данные!$I$1:$IX$303,Данные!$A271,BU$642+9)-INDEX(Данные!$I$1:$IX$303,Данные!$A271,BU$643+9)</f>
        <v>#VALUE!</v>
      </c>
    </row>
    <row r="610" spans="7:73" s="88" customFormat="1" x14ac:dyDescent="0.25">
      <c r="G610" s="61">
        <v>134.5</v>
      </c>
      <c r="H610" s="62" t="str">
        <f t="shared" si="874"/>
        <v/>
      </c>
      <c r="I610" s="63" t="e">
        <f>IF(ISNUMBER(INDEX(Данные!$I$1:$IX$303,Данные!$A272,I$642)),INDEX(Данные!$I$1:$IX$303,Данные!$A272,I$642)-Данные!$E272+IF($F$3="Использовать поправку",AL610,0),#N/A)</f>
        <v>#N/A</v>
      </c>
      <c r="J610" s="64" t="e">
        <f>IF(ISNUMBER(INDEX(Данные!$I$1:$IX$303,Данные!$A272,J$642)),INDEX(Данные!$I$1:$IX$303,Данные!$A272,J$642)-Данные!$F272+IF($F$3="Использовать поправку",AM610,0),#N/A)</f>
        <v>#N/A</v>
      </c>
      <c r="K610" s="62" t="str">
        <f t="shared" si="875"/>
        <v/>
      </c>
      <c r="L610" s="63" t="e">
        <f>IF(ISNUMBER(INDEX(Данные!$I$1:$IX$303,Данные!$A272,L$642)),INDEX(Данные!$I$1:$IX$303,Данные!$A272,L$642)-Данные!$E272+IF($F$4="Использовать поправку",AL610,0),#N/A)</f>
        <v>#N/A</v>
      </c>
      <c r="M610" s="64" t="e">
        <f>IF(ISNUMBER(INDEX(Данные!$I$1:$IX$303,Данные!$A272,M$642)),INDEX(Данные!$I$1:$IX$303,Данные!$A272,M$642)-Данные!$F272+IF($F$4="Использовать поправку",AM610,0),#N/A)</f>
        <v>#N/A</v>
      </c>
      <c r="N610" s="62" t="str">
        <f t="shared" si="876"/>
        <v/>
      </c>
      <c r="O610" s="63" t="e">
        <f>IF(ISNUMBER(INDEX(Данные!$I$1:$IX$303,Данные!$A272,O$642)),INDEX(Данные!$I$1:$IX$303,Данные!$A272,O$642)-Данные!$E272+IF($F$5="Использовать поправку",AL610,0),#N/A)</f>
        <v>#N/A</v>
      </c>
      <c r="P610" s="64" t="e">
        <f>IF(ISNUMBER(INDEX(Данные!$I$1:$IX$303,Данные!$A272,P$642)),INDEX(Данные!$I$1:$IX$303,Данные!$A272,P$642)-Данные!$F272+IF($F$5="Использовать поправку",AM610,0),#N/A)</f>
        <v>#N/A</v>
      </c>
      <c r="Q610" s="62" t="str">
        <f t="shared" si="877"/>
        <v/>
      </c>
      <c r="R610" s="63" t="e">
        <f>IF(ISNUMBER(INDEX(Данные!$I$1:$IX$303,Данные!$A272,R$642)),INDEX(Данные!$I$1:$IX$303,Данные!$A272,R$642)-Данные!$E272+IF($F$6="Использовать поправку",AL610,0),#N/A)</f>
        <v>#N/A</v>
      </c>
      <c r="S610" s="64" t="e">
        <f>IF(ISNUMBER(INDEX(Данные!$I$1:$IX$303,Данные!$A272,S$642)),INDEX(Данные!$I$1:$IX$303,Данные!$A272,S$642)-Данные!$F272+IF($F$6="Использовать поправку",AM610,0),#N/A)</f>
        <v>#N/A</v>
      </c>
      <c r="T610" s="62" t="str">
        <f t="shared" si="878"/>
        <v/>
      </c>
      <c r="U610" s="63" t="e">
        <f>IF(ISNUMBER(INDEX(Данные!$I$1:$IX$303,Данные!$A272,U$642)),INDEX(Данные!$I$1:$IX$303,Данные!$A272,U$642)-Данные!$E272+IF($F$7="Использовать поправку",AL610,0),#N/A)</f>
        <v>#N/A</v>
      </c>
      <c r="V610" s="64" t="e">
        <f>IF(ISNUMBER(INDEX(Данные!$I$1:$IX$303,Данные!$A272,V$642)),INDEX(Данные!$I$1:$IX$303,Данные!$A272,V$642)-Данные!$F272+IF($F$7="Использовать поправку",AM610,0),#N/A)</f>
        <v>#N/A</v>
      </c>
      <c r="W610" s="62" t="str">
        <f t="shared" si="879"/>
        <v/>
      </c>
      <c r="X610" s="63" t="e">
        <f>IF(ISNUMBER(INDEX(Данные!$I$1:$IX$303,Данные!$A272,X$642)),INDEX(Данные!$I$1:$IX$303,Данные!$A272,X$642)-Данные!$E272+IF($F$8="Использовать поправку",AL610,0),#N/A)</f>
        <v>#N/A</v>
      </c>
      <c r="Y610" s="64" t="e">
        <f>IF(ISNUMBER(INDEX(Данные!$I$1:$IX$303,Данные!$A272,Y$642)),INDEX(Данные!$I$1:$IX$303,Данные!$A272,Y$642)-Данные!$F272+IF($F$8="Использовать поправку",AM610,0),#N/A)</f>
        <v>#N/A</v>
      </c>
      <c r="Z610" s="62" t="str">
        <f t="shared" si="880"/>
        <v/>
      </c>
      <c r="AA610" s="63" t="e">
        <f>IF(ISNUMBER(INDEX(Данные!$I$1:$IX$303,Данные!$A272,AA$642)),INDEX(Данные!$I$1:$IX$303,Данные!$A272,AA$642)-Данные!$E272+IF($F$9="Использовать поправку",AL610,0),#N/A)</f>
        <v>#N/A</v>
      </c>
      <c r="AB610" s="64" t="e">
        <f>IF(ISNUMBER(INDEX(Данные!$I$1:$IX$303,Данные!$A272,AB$642)),INDEX(Данные!$I$1:$IX$303,Данные!$A272,AB$642)-Данные!$F272+IF($F$9="Использовать поправку",AM610,0),#N/A)</f>
        <v>#N/A</v>
      </c>
      <c r="AC610" s="62" t="str">
        <f t="shared" si="881"/>
        <v/>
      </c>
      <c r="AD610" s="63" t="e">
        <f>IF(ISNUMBER(INDEX(Данные!$I$1:$IX$303,Данные!$A272,AD$642)),INDEX(Данные!$I$1:$IX$303,Данные!$A272,AD$642)-Данные!$E272+IF($F$10="Использовать поправку",AL610,0),#N/A)</f>
        <v>#N/A</v>
      </c>
      <c r="AE610" s="64" t="e">
        <f>IF(ISNUMBER(INDEX(Данные!$I$1:$IX$303,Данные!$A272,AE$642)),INDEX(Данные!$I$1:$IX$303,Данные!$A272,AE$642)-Данные!$F272+IF($F$10="Использовать поправку",AM610,0),#N/A)</f>
        <v>#N/A</v>
      </c>
      <c r="AF610" s="62" t="str">
        <f t="shared" si="882"/>
        <v/>
      </c>
      <c r="AG610" s="63" t="e">
        <f>IF(ISNUMBER(INDEX(Данные!$I$1:$IX$303,Данные!$A272,AG$642)),INDEX(Данные!$I$1:$IX$303,Данные!$A272,AG$642)-Данные!$E272+IF($F$11="Использовать поправку",AL610,0),#N/A)</f>
        <v>#N/A</v>
      </c>
      <c r="AH610" s="64" t="e">
        <f>IF(ISNUMBER(INDEX(Данные!$I$1:$IX$303,Данные!$A272,AH$642)),INDEX(Данные!$I$1:$IX$303,Данные!$A272,AH$642)-Данные!$F272+IF($F$11="Использовать поправку",AM610,0),#N/A)</f>
        <v>#N/A</v>
      </c>
      <c r="AI610" s="62" t="str">
        <f t="shared" si="883"/>
        <v/>
      </c>
      <c r="AJ610" s="63" t="e">
        <f>IF(ISNUMBER(INDEX(Данные!$I$1:$IX$303,Данные!$A272,AJ$642)),INDEX(Данные!$I$1:$IX$303,Данные!$A272,AJ$642)-Данные!$E272+IF($F$12="Использовать поправку",AL610,0),#N/A)</f>
        <v>#N/A</v>
      </c>
      <c r="AK610" s="96" t="e">
        <f>IF(ISNUMBER(INDEX(Данные!$I$1:$IX$303,Данные!$A272,AK$642)),INDEX(Данные!$I$1:$IX$303,Данные!$A272,AK$642)-Данные!$F272+IF($F$12="Использовать поправку",AM610,0),#N/A)</f>
        <v>#N/A</v>
      </c>
      <c r="AL610" s="100" t="e">
        <f>INDEX(Данные!$I$1:$IX$303,Данные!$A272,AL$642+4)-INDEX(Данные!$I$1:$IX$303,Данные!$A272,AL$643+4)</f>
        <v>#VALUE!</v>
      </c>
      <c r="AM610" s="101" t="e">
        <f>INDEX(Данные!$I$1:$IX$303,Данные!$A272,AM$642+5)-INDEX(Данные!$I$1:$IX$303,Данные!$A272,AM$643+5)</f>
        <v>#VALUE!</v>
      </c>
      <c r="AO610" s="61">
        <v>134.5</v>
      </c>
      <c r="AP610" s="62" t="str">
        <f t="shared" si="864"/>
        <v/>
      </c>
      <c r="AQ610" s="63" t="e">
        <f>IF(ISNUMBER(INDEX(Данные!$I$1:$IX$303,Данные!$A272,AQ$642)),INDEX(Данные!$I$1:$IX$303,Данные!$A272,AQ$642)-Данные!$G272-AQ$643+IF($F$3="Использовать поправку",BT610,0),#N/A)</f>
        <v>#N/A</v>
      </c>
      <c r="AR610" s="64" t="e">
        <f>IF(ISNUMBER(INDEX(Данные!$I$1:$IX$303,Данные!$A272,AR$642)),INDEX(Данные!$I$1:$IX$303,Данные!$A272,AR$642)-Данные!$H272-AR$643+IF($F$3="Использовать поправку",BU610,0),#N/A)</f>
        <v>#N/A</v>
      </c>
      <c r="AS610" s="62" t="str">
        <f t="shared" si="865"/>
        <v/>
      </c>
      <c r="AT610" s="63" t="e">
        <f>IF(ISNUMBER(INDEX(Данные!$I$1:$IX$303,Данные!$A272,AT$642)),INDEX(Данные!$I$1:$IX$303,Данные!$A272,AT$642)-Данные!$G272-AT$643+IF($F$4="Использовать поправку",BT610,0),#N/A)</f>
        <v>#N/A</v>
      </c>
      <c r="AU610" s="64" t="e">
        <f>IF(ISNUMBER(INDEX(Данные!$I$1:$IX$303,Данные!$A272,AU$642)),INDEX(Данные!$I$1:$IX$303,Данные!$A272,AU$642)-Данные!$H272-AU$643+IF($F$4="Использовать поправку",BU610,0),#N/A)</f>
        <v>#N/A</v>
      </c>
      <c r="AV610" s="62" t="str">
        <f t="shared" si="866"/>
        <v/>
      </c>
      <c r="AW610" s="63" t="e">
        <f>IF(ISNUMBER(INDEX(Данные!$I$1:$IX$303,Данные!$A272,AW$642)),INDEX(Данные!$I$1:$IX$303,Данные!$A272,AW$642)-Данные!$G272-AW$643+IF($F$5="Использовать поправку",BT610,0),#N/A)</f>
        <v>#N/A</v>
      </c>
      <c r="AX610" s="64" t="e">
        <f>IF(ISNUMBER(INDEX(Данные!$I$1:$IX$303,Данные!$A272,AX$642)),INDEX(Данные!$I$1:$IX$303,Данные!$A272,AX$642)-Данные!$H272-AX$643+IF($F$5="Использовать поправку",BU610,0),#N/A)</f>
        <v>#N/A</v>
      </c>
      <c r="AY610" s="62" t="str">
        <f t="shared" si="867"/>
        <v/>
      </c>
      <c r="AZ610" s="63" t="e">
        <f>IF(ISNUMBER(INDEX(Данные!$I$1:$IX$303,Данные!$A272,AZ$642)),INDEX(Данные!$I$1:$IX$303,Данные!$A272,AZ$642)-Данные!$G272-AZ$643+IF($F$6="Использовать поправку",BT610,0),#N/A)</f>
        <v>#N/A</v>
      </c>
      <c r="BA610" s="64" t="e">
        <f>IF(ISNUMBER(INDEX(Данные!$I$1:$IX$303,Данные!$A272,BA$642)),INDEX(Данные!$I$1:$IX$303,Данные!$A272,BA$642)-Данные!$H272-BA$643+IF($F$6="Использовать поправку",BU610,0),#N/A)</f>
        <v>#N/A</v>
      </c>
      <c r="BB610" s="62" t="str">
        <f t="shared" si="868"/>
        <v/>
      </c>
      <c r="BC610" s="63" t="e">
        <f>IF(ISNUMBER(INDEX(Данные!$I$1:$IX$303,Данные!$A272,BC$642)),INDEX(Данные!$I$1:$IX$303,Данные!$A272,BC$642)-Данные!$G272-BC$643+IF($F$7="Использовать поправку",BT610,0),#N/A)</f>
        <v>#N/A</v>
      </c>
      <c r="BD610" s="64" t="e">
        <f>IF(ISNUMBER(INDEX(Данные!$I$1:$IX$303,Данные!$A272,BD$642)),INDEX(Данные!$I$1:$IX$303,Данные!$A272,BD$642)-Данные!$H272-BD$643+IF($F$7="Использовать поправку",BU610,0),#N/A)</f>
        <v>#N/A</v>
      </c>
      <c r="BE610" s="62" t="str">
        <f t="shared" si="869"/>
        <v/>
      </c>
      <c r="BF610" s="63" t="e">
        <f>IF(ISNUMBER(INDEX(Данные!$I$1:$IX$303,Данные!$A272,BF$642)),INDEX(Данные!$I$1:$IX$303,Данные!$A272,BF$642)-Данные!$G272-BF$643+IF($F$8="Использовать поправку",BT610,0),#N/A)</f>
        <v>#N/A</v>
      </c>
      <c r="BG610" s="64" t="e">
        <f>IF(ISNUMBER(INDEX(Данные!$I$1:$IX$303,Данные!$A272,BG$642)),INDEX(Данные!$I$1:$IX$303,Данные!$A272,BG$642)-Данные!$H272-BG$643+IF($F$8="Использовать поправку",BU610,0),#N/A)</f>
        <v>#N/A</v>
      </c>
      <c r="BH610" s="62" t="str">
        <f t="shared" si="870"/>
        <v/>
      </c>
      <c r="BI610" s="63" t="e">
        <f>IF(ISNUMBER(INDEX(Данные!$I$1:$IX$303,Данные!$A272,BI$642)),INDEX(Данные!$I$1:$IX$303,Данные!$A272,BI$642)-Данные!$G272-BI$643+IF($F$9="Использовать поправку",BT610,0),#N/A)</f>
        <v>#N/A</v>
      </c>
      <c r="BJ610" s="64" t="e">
        <f>IF(ISNUMBER(INDEX(Данные!$I$1:$IX$303,Данные!$A272,BJ$642)),INDEX(Данные!$I$1:$IX$303,Данные!$A272,BJ$642)-Данные!$H272-BJ$643+IF($F$9="Использовать поправку",BU610,0),#N/A)</f>
        <v>#N/A</v>
      </c>
      <c r="BK610" s="62" t="str">
        <f t="shared" si="871"/>
        <v/>
      </c>
      <c r="BL610" s="63" t="e">
        <f>IF(ISNUMBER(INDEX(Данные!$I$1:$IX$303,Данные!$A272,BL$642)),INDEX(Данные!$I$1:$IX$303,Данные!$A272,BL$642)-Данные!$G272-BL$643+IF($F$10="Использовать поправку",BT610,0),#N/A)</f>
        <v>#N/A</v>
      </c>
      <c r="BM610" s="64" t="e">
        <f>IF(ISNUMBER(INDEX(Данные!$I$1:$IX$303,Данные!$A272,BM$642)),INDEX(Данные!$I$1:$IX$303,Данные!$A272,BM$642)-Данные!$H272-BM$643+IF($F$10="Использовать поправку",BU610,0),#N/A)</f>
        <v>#N/A</v>
      </c>
      <c r="BN610" s="62" t="str">
        <f t="shared" si="872"/>
        <v/>
      </c>
      <c r="BO610" s="63" t="e">
        <f>IF(ISNUMBER(INDEX(Данные!$I$1:$IX$303,Данные!$A272,BO$642)),INDEX(Данные!$I$1:$IX$303,Данные!$A272,BO$642)-Данные!$G272-BO$643+IF($F$11="Использовать поправку",BT610,0),#N/A)</f>
        <v>#N/A</v>
      </c>
      <c r="BP610" s="64" t="e">
        <f>IF(ISNUMBER(INDEX(Данные!$I$1:$IX$303,Данные!$A272,BP$642)),INDEX(Данные!$I$1:$IX$303,Данные!$A272,BP$642)-Данные!$H272-BP$643+IF($F$11="Использовать поправку",BU610,0),#N/A)</f>
        <v>#N/A</v>
      </c>
      <c r="BQ610" s="62" t="str">
        <f t="shared" si="873"/>
        <v/>
      </c>
      <c r="BR610" s="63" t="e">
        <f>IF(ISNUMBER(INDEX(Данные!$I$1:$IX$303,Данные!$A272,BR$642)),INDEX(Данные!$I$1:$IX$303,Данные!$A272,BR$642)-Данные!$G272-BR$643+IF($F$12="Использовать поправку",BT610,0),#N/A)</f>
        <v>#N/A</v>
      </c>
      <c r="BS610" s="64" t="e">
        <f>IF(ISNUMBER(INDEX(Данные!$I$1:$IX$303,Данные!$A272,BS$642)),INDEX(Данные!$I$1:$IX$303,Данные!$A272,BS$642)-Данные!$H272-BS$643+IF($F$12="Использовать поправку",BU610,0),#N/A)</f>
        <v>#N/A</v>
      </c>
      <c r="BT610" s="100" t="e">
        <f>INDEX(Данные!$I$1:$IX$303,Данные!$A272,BT$642+8)-INDEX(Данные!$I$1:$IX$303,Данные!$A272,BT$643+8)</f>
        <v>#VALUE!</v>
      </c>
      <c r="BU610" s="101" t="e">
        <f>INDEX(Данные!$I$1:$IX$303,Данные!$A272,BU$642+9)-INDEX(Данные!$I$1:$IX$303,Данные!$A272,BU$643+9)</f>
        <v>#VALUE!</v>
      </c>
    </row>
    <row r="611" spans="7:73" s="88" customFormat="1" x14ac:dyDescent="0.25">
      <c r="G611" s="61">
        <v>135</v>
      </c>
      <c r="H611" s="62" t="str">
        <f t="shared" si="874"/>
        <v/>
      </c>
      <c r="I611" s="63" t="e">
        <f>IF(ISNUMBER(INDEX(Данные!$I$1:$IX$303,Данные!$A273,I$642)),INDEX(Данные!$I$1:$IX$303,Данные!$A273,I$642)-Данные!$E273+IF($F$3="Использовать поправку",AL611,0),#N/A)</f>
        <v>#N/A</v>
      </c>
      <c r="J611" s="64" t="e">
        <f>IF(ISNUMBER(INDEX(Данные!$I$1:$IX$303,Данные!$A273,J$642)),INDEX(Данные!$I$1:$IX$303,Данные!$A273,J$642)-Данные!$F273+IF($F$3="Использовать поправку",AM611,0),#N/A)</f>
        <v>#N/A</v>
      </c>
      <c r="K611" s="62" t="str">
        <f t="shared" si="875"/>
        <v/>
      </c>
      <c r="L611" s="63" t="e">
        <f>IF(ISNUMBER(INDEX(Данные!$I$1:$IX$303,Данные!$A273,L$642)),INDEX(Данные!$I$1:$IX$303,Данные!$A273,L$642)-Данные!$E273+IF($F$4="Использовать поправку",AL611,0),#N/A)</f>
        <v>#N/A</v>
      </c>
      <c r="M611" s="64" t="e">
        <f>IF(ISNUMBER(INDEX(Данные!$I$1:$IX$303,Данные!$A273,M$642)),INDEX(Данные!$I$1:$IX$303,Данные!$A273,M$642)-Данные!$F273+IF($F$4="Использовать поправку",AM611,0),#N/A)</f>
        <v>#N/A</v>
      </c>
      <c r="N611" s="62" t="str">
        <f t="shared" si="876"/>
        <v/>
      </c>
      <c r="O611" s="63" t="e">
        <f>IF(ISNUMBER(INDEX(Данные!$I$1:$IX$303,Данные!$A273,O$642)),INDEX(Данные!$I$1:$IX$303,Данные!$A273,O$642)-Данные!$E273+IF($F$5="Использовать поправку",AL611,0),#N/A)</f>
        <v>#N/A</v>
      </c>
      <c r="P611" s="64" t="e">
        <f>IF(ISNUMBER(INDEX(Данные!$I$1:$IX$303,Данные!$A273,P$642)),INDEX(Данные!$I$1:$IX$303,Данные!$A273,P$642)-Данные!$F273+IF($F$5="Использовать поправку",AM611,0),#N/A)</f>
        <v>#N/A</v>
      </c>
      <c r="Q611" s="62" t="str">
        <f t="shared" si="877"/>
        <v/>
      </c>
      <c r="R611" s="63" t="e">
        <f>IF(ISNUMBER(INDEX(Данные!$I$1:$IX$303,Данные!$A273,R$642)),INDEX(Данные!$I$1:$IX$303,Данные!$A273,R$642)-Данные!$E273+IF($F$6="Использовать поправку",AL611,0),#N/A)</f>
        <v>#N/A</v>
      </c>
      <c r="S611" s="64" t="e">
        <f>IF(ISNUMBER(INDEX(Данные!$I$1:$IX$303,Данные!$A273,S$642)),INDEX(Данные!$I$1:$IX$303,Данные!$A273,S$642)-Данные!$F273+IF($F$6="Использовать поправку",AM611,0),#N/A)</f>
        <v>#N/A</v>
      </c>
      <c r="T611" s="62" t="str">
        <f t="shared" si="878"/>
        <v/>
      </c>
      <c r="U611" s="63" t="e">
        <f>IF(ISNUMBER(INDEX(Данные!$I$1:$IX$303,Данные!$A273,U$642)),INDEX(Данные!$I$1:$IX$303,Данные!$A273,U$642)-Данные!$E273+IF($F$7="Использовать поправку",AL611,0),#N/A)</f>
        <v>#N/A</v>
      </c>
      <c r="V611" s="64" t="e">
        <f>IF(ISNUMBER(INDEX(Данные!$I$1:$IX$303,Данные!$A273,V$642)),INDEX(Данные!$I$1:$IX$303,Данные!$A273,V$642)-Данные!$F273+IF($F$7="Использовать поправку",AM611,0),#N/A)</f>
        <v>#N/A</v>
      </c>
      <c r="W611" s="62" t="str">
        <f t="shared" si="879"/>
        <v/>
      </c>
      <c r="X611" s="63" t="e">
        <f>IF(ISNUMBER(INDEX(Данные!$I$1:$IX$303,Данные!$A273,X$642)),INDEX(Данные!$I$1:$IX$303,Данные!$A273,X$642)-Данные!$E273+IF($F$8="Использовать поправку",AL611,0),#N/A)</f>
        <v>#N/A</v>
      </c>
      <c r="Y611" s="64" t="e">
        <f>IF(ISNUMBER(INDEX(Данные!$I$1:$IX$303,Данные!$A273,Y$642)),INDEX(Данные!$I$1:$IX$303,Данные!$A273,Y$642)-Данные!$F273+IF($F$8="Использовать поправку",AM611,0),#N/A)</f>
        <v>#N/A</v>
      </c>
      <c r="Z611" s="62" t="str">
        <f t="shared" si="880"/>
        <v/>
      </c>
      <c r="AA611" s="63" t="e">
        <f>IF(ISNUMBER(INDEX(Данные!$I$1:$IX$303,Данные!$A273,AA$642)),INDEX(Данные!$I$1:$IX$303,Данные!$A273,AA$642)-Данные!$E273+IF($F$9="Использовать поправку",AL611,0),#N/A)</f>
        <v>#N/A</v>
      </c>
      <c r="AB611" s="64" t="e">
        <f>IF(ISNUMBER(INDEX(Данные!$I$1:$IX$303,Данные!$A273,AB$642)),INDEX(Данные!$I$1:$IX$303,Данные!$A273,AB$642)-Данные!$F273+IF($F$9="Использовать поправку",AM611,0),#N/A)</f>
        <v>#N/A</v>
      </c>
      <c r="AC611" s="62" t="str">
        <f t="shared" si="881"/>
        <v/>
      </c>
      <c r="AD611" s="63" t="e">
        <f>IF(ISNUMBER(INDEX(Данные!$I$1:$IX$303,Данные!$A273,AD$642)),INDEX(Данные!$I$1:$IX$303,Данные!$A273,AD$642)-Данные!$E273+IF($F$10="Использовать поправку",AL611,0),#N/A)</f>
        <v>#N/A</v>
      </c>
      <c r="AE611" s="64" t="e">
        <f>IF(ISNUMBER(INDEX(Данные!$I$1:$IX$303,Данные!$A273,AE$642)),INDEX(Данные!$I$1:$IX$303,Данные!$A273,AE$642)-Данные!$F273+IF($F$10="Использовать поправку",AM611,0),#N/A)</f>
        <v>#N/A</v>
      </c>
      <c r="AF611" s="62" t="str">
        <f t="shared" si="882"/>
        <v/>
      </c>
      <c r="AG611" s="63" t="e">
        <f>IF(ISNUMBER(INDEX(Данные!$I$1:$IX$303,Данные!$A273,AG$642)),INDEX(Данные!$I$1:$IX$303,Данные!$A273,AG$642)-Данные!$E273+IF($F$11="Использовать поправку",AL611,0),#N/A)</f>
        <v>#N/A</v>
      </c>
      <c r="AH611" s="64" t="e">
        <f>IF(ISNUMBER(INDEX(Данные!$I$1:$IX$303,Данные!$A273,AH$642)),INDEX(Данные!$I$1:$IX$303,Данные!$A273,AH$642)-Данные!$F273+IF($F$11="Использовать поправку",AM611,0),#N/A)</f>
        <v>#N/A</v>
      </c>
      <c r="AI611" s="62" t="str">
        <f t="shared" si="883"/>
        <v/>
      </c>
      <c r="AJ611" s="63" t="e">
        <f>IF(ISNUMBER(INDEX(Данные!$I$1:$IX$303,Данные!$A273,AJ$642)),INDEX(Данные!$I$1:$IX$303,Данные!$A273,AJ$642)-Данные!$E273+IF($F$12="Использовать поправку",AL611,0),#N/A)</f>
        <v>#N/A</v>
      </c>
      <c r="AK611" s="96" t="e">
        <f>IF(ISNUMBER(INDEX(Данные!$I$1:$IX$303,Данные!$A273,AK$642)),INDEX(Данные!$I$1:$IX$303,Данные!$A273,AK$642)-Данные!$F273+IF($F$12="Использовать поправку",AM611,0),#N/A)</f>
        <v>#N/A</v>
      </c>
      <c r="AL611" s="100" t="e">
        <f>INDEX(Данные!$I$1:$IX$303,Данные!$A273,AL$642+4)-INDEX(Данные!$I$1:$IX$303,Данные!$A273,AL$643+4)</f>
        <v>#VALUE!</v>
      </c>
      <c r="AM611" s="101" t="e">
        <f>INDEX(Данные!$I$1:$IX$303,Данные!$A273,AM$642+5)-INDEX(Данные!$I$1:$IX$303,Данные!$A273,AM$643+5)</f>
        <v>#VALUE!</v>
      </c>
      <c r="AO611" s="61">
        <v>135</v>
      </c>
      <c r="AP611" s="62" t="str">
        <f t="shared" si="864"/>
        <v/>
      </c>
      <c r="AQ611" s="63" t="e">
        <f>IF(ISNUMBER(INDEX(Данные!$I$1:$IX$303,Данные!$A273,AQ$642)),INDEX(Данные!$I$1:$IX$303,Данные!$A273,AQ$642)-Данные!$G273-AQ$643+IF($F$3="Использовать поправку",BT611,0),#N/A)</f>
        <v>#N/A</v>
      </c>
      <c r="AR611" s="64" t="e">
        <f>IF(ISNUMBER(INDEX(Данные!$I$1:$IX$303,Данные!$A273,AR$642)),INDEX(Данные!$I$1:$IX$303,Данные!$A273,AR$642)-Данные!$H273-AR$643+IF($F$3="Использовать поправку",BU611,0),#N/A)</f>
        <v>#N/A</v>
      </c>
      <c r="AS611" s="62" t="str">
        <f t="shared" si="865"/>
        <v/>
      </c>
      <c r="AT611" s="63" t="e">
        <f>IF(ISNUMBER(INDEX(Данные!$I$1:$IX$303,Данные!$A273,AT$642)),INDEX(Данные!$I$1:$IX$303,Данные!$A273,AT$642)-Данные!$G273-AT$643+IF($F$4="Использовать поправку",BT611,0),#N/A)</f>
        <v>#N/A</v>
      </c>
      <c r="AU611" s="64" t="e">
        <f>IF(ISNUMBER(INDEX(Данные!$I$1:$IX$303,Данные!$A273,AU$642)),INDEX(Данные!$I$1:$IX$303,Данные!$A273,AU$642)-Данные!$H273-AU$643+IF($F$4="Использовать поправку",BU611,0),#N/A)</f>
        <v>#N/A</v>
      </c>
      <c r="AV611" s="62" t="str">
        <f t="shared" si="866"/>
        <v/>
      </c>
      <c r="AW611" s="63" t="e">
        <f>IF(ISNUMBER(INDEX(Данные!$I$1:$IX$303,Данные!$A273,AW$642)),INDEX(Данные!$I$1:$IX$303,Данные!$A273,AW$642)-Данные!$G273-AW$643+IF($F$5="Использовать поправку",BT611,0),#N/A)</f>
        <v>#N/A</v>
      </c>
      <c r="AX611" s="64" t="e">
        <f>IF(ISNUMBER(INDEX(Данные!$I$1:$IX$303,Данные!$A273,AX$642)),INDEX(Данные!$I$1:$IX$303,Данные!$A273,AX$642)-Данные!$H273-AX$643+IF($F$5="Использовать поправку",BU611,0),#N/A)</f>
        <v>#N/A</v>
      </c>
      <c r="AY611" s="62" t="str">
        <f t="shared" si="867"/>
        <v/>
      </c>
      <c r="AZ611" s="63" t="e">
        <f>IF(ISNUMBER(INDEX(Данные!$I$1:$IX$303,Данные!$A273,AZ$642)),INDEX(Данные!$I$1:$IX$303,Данные!$A273,AZ$642)-Данные!$G273-AZ$643+IF($F$6="Использовать поправку",BT611,0),#N/A)</f>
        <v>#N/A</v>
      </c>
      <c r="BA611" s="64" t="e">
        <f>IF(ISNUMBER(INDEX(Данные!$I$1:$IX$303,Данные!$A273,BA$642)),INDEX(Данные!$I$1:$IX$303,Данные!$A273,BA$642)-Данные!$H273-BA$643+IF($F$6="Использовать поправку",BU611,0),#N/A)</f>
        <v>#N/A</v>
      </c>
      <c r="BB611" s="62" t="str">
        <f t="shared" si="868"/>
        <v/>
      </c>
      <c r="BC611" s="63" t="e">
        <f>IF(ISNUMBER(INDEX(Данные!$I$1:$IX$303,Данные!$A273,BC$642)),INDEX(Данные!$I$1:$IX$303,Данные!$A273,BC$642)-Данные!$G273-BC$643+IF($F$7="Использовать поправку",BT611,0),#N/A)</f>
        <v>#N/A</v>
      </c>
      <c r="BD611" s="64" t="e">
        <f>IF(ISNUMBER(INDEX(Данные!$I$1:$IX$303,Данные!$A273,BD$642)),INDEX(Данные!$I$1:$IX$303,Данные!$A273,BD$642)-Данные!$H273-BD$643+IF($F$7="Использовать поправку",BU611,0),#N/A)</f>
        <v>#N/A</v>
      </c>
      <c r="BE611" s="62" t="str">
        <f t="shared" si="869"/>
        <v/>
      </c>
      <c r="BF611" s="63" t="e">
        <f>IF(ISNUMBER(INDEX(Данные!$I$1:$IX$303,Данные!$A273,BF$642)),INDEX(Данные!$I$1:$IX$303,Данные!$A273,BF$642)-Данные!$G273-BF$643+IF($F$8="Использовать поправку",BT611,0),#N/A)</f>
        <v>#N/A</v>
      </c>
      <c r="BG611" s="64" t="e">
        <f>IF(ISNUMBER(INDEX(Данные!$I$1:$IX$303,Данные!$A273,BG$642)),INDEX(Данные!$I$1:$IX$303,Данные!$A273,BG$642)-Данные!$H273-BG$643+IF($F$8="Использовать поправку",BU611,0),#N/A)</f>
        <v>#N/A</v>
      </c>
      <c r="BH611" s="62" t="str">
        <f t="shared" si="870"/>
        <v/>
      </c>
      <c r="BI611" s="63" t="e">
        <f>IF(ISNUMBER(INDEX(Данные!$I$1:$IX$303,Данные!$A273,BI$642)),INDEX(Данные!$I$1:$IX$303,Данные!$A273,BI$642)-Данные!$G273-BI$643+IF($F$9="Использовать поправку",BT611,0),#N/A)</f>
        <v>#N/A</v>
      </c>
      <c r="BJ611" s="64" t="e">
        <f>IF(ISNUMBER(INDEX(Данные!$I$1:$IX$303,Данные!$A273,BJ$642)),INDEX(Данные!$I$1:$IX$303,Данные!$A273,BJ$642)-Данные!$H273-BJ$643+IF($F$9="Использовать поправку",BU611,0),#N/A)</f>
        <v>#N/A</v>
      </c>
      <c r="BK611" s="62" t="str">
        <f t="shared" si="871"/>
        <v/>
      </c>
      <c r="BL611" s="63" t="e">
        <f>IF(ISNUMBER(INDEX(Данные!$I$1:$IX$303,Данные!$A273,BL$642)),INDEX(Данные!$I$1:$IX$303,Данные!$A273,BL$642)-Данные!$G273-BL$643+IF($F$10="Использовать поправку",BT611,0),#N/A)</f>
        <v>#N/A</v>
      </c>
      <c r="BM611" s="64" t="e">
        <f>IF(ISNUMBER(INDEX(Данные!$I$1:$IX$303,Данные!$A273,BM$642)),INDEX(Данные!$I$1:$IX$303,Данные!$A273,BM$642)-Данные!$H273-BM$643+IF($F$10="Использовать поправку",BU611,0),#N/A)</f>
        <v>#N/A</v>
      </c>
      <c r="BN611" s="62" t="str">
        <f t="shared" si="872"/>
        <v/>
      </c>
      <c r="BO611" s="63" t="e">
        <f>IF(ISNUMBER(INDEX(Данные!$I$1:$IX$303,Данные!$A273,BO$642)),INDEX(Данные!$I$1:$IX$303,Данные!$A273,BO$642)-Данные!$G273-BO$643+IF($F$11="Использовать поправку",BT611,0),#N/A)</f>
        <v>#N/A</v>
      </c>
      <c r="BP611" s="64" t="e">
        <f>IF(ISNUMBER(INDEX(Данные!$I$1:$IX$303,Данные!$A273,BP$642)),INDEX(Данные!$I$1:$IX$303,Данные!$A273,BP$642)-Данные!$H273-BP$643+IF($F$11="Использовать поправку",BU611,0),#N/A)</f>
        <v>#N/A</v>
      </c>
      <c r="BQ611" s="62" t="str">
        <f t="shared" si="873"/>
        <v/>
      </c>
      <c r="BR611" s="63" t="e">
        <f>IF(ISNUMBER(INDEX(Данные!$I$1:$IX$303,Данные!$A273,BR$642)),INDEX(Данные!$I$1:$IX$303,Данные!$A273,BR$642)-Данные!$G273-BR$643+IF($F$12="Использовать поправку",BT611,0),#N/A)</f>
        <v>#N/A</v>
      </c>
      <c r="BS611" s="64" t="e">
        <f>IF(ISNUMBER(INDEX(Данные!$I$1:$IX$303,Данные!$A273,BS$642)),INDEX(Данные!$I$1:$IX$303,Данные!$A273,BS$642)-Данные!$H273-BS$643+IF($F$12="Использовать поправку",BU611,0),#N/A)</f>
        <v>#N/A</v>
      </c>
      <c r="BT611" s="100" t="e">
        <f>INDEX(Данные!$I$1:$IX$303,Данные!$A273,BT$642+8)-INDEX(Данные!$I$1:$IX$303,Данные!$A273,BT$643+8)</f>
        <v>#VALUE!</v>
      </c>
      <c r="BU611" s="101" t="e">
        <f>INDEX(Данные!$I$1:$IX$303,Данные!$A273,BU$642+9)-INDEX(Данные!$I$1:$IX$303,Данные!$A273,BU$643+9)</f>
        <v>#VALUE!</v>
      </c>
    </row>
    <row r="612" spans="7:73" s="88" customFormat="1" x14ac:dyDescent="0.25">
      <c r="G612" s="61">
        <v>135.5</v>
      </c>
      <c r="H612" s="62" t="str">
        <f t="shared" si="874"/>
        <v/>
      </c>
      <c r="I612" s="63" t="e">
        <f>IF(ISNUMBER(INDEX(Данные!$I$1:$IX$303,Данные!$A274,I$642)),INDEX(Данные!$I$1:$IX$303,Данные!$A274,I$642)-Данные!$E274+IF($F$3="Использовать поправку",AL612,0),#N/A)</f>
        <v>#N/A</v>
      </c>
      <c r="J612" s="64" t="e">
        <f>IF(ISNUMBER(INDEX(Данные!$I$1:$IX$303,Данные!$A274,J$642)),INDEX(Данные!$I$1:$IX$303,Данные!$A274,J$642)-Данные!$F274+IF($F$3="Использовать поправку",AM612,0),#N/A)</f>
        <v>#N/A</v>
      </c>
      <c r="K612" s="62" t="str">
        <f t="shared" si="875"/>
        <v/>
      </c>
      <c r="L612" s="63" t="e">
        <f>IF(ISNUMBER(INDEX(Данные!$I$1:$IX$303,Данные!$A274,L$642)),INDEX(Данные!$I$1:$IX$303,Данные!$A274,L$642)-Данные!$E274+IF($F$4="Использовать поправку",AL612,0),#N/A)</f>
        <v>#N/A</v>
      </c>
      <c r="M612" s="64" t="e">
        <f>IF(ISNUMBER(INDEX(Данные!$I$1:$IX$303,Данные!$A274,M$642)),INDEX(Данные!$I$1:$IX$303,Данные!$A274,M$642)-Данные!$F274+IF($F$4="Использовать поправку",AM612,0),#N/A)</f>
        <v>#N/A</v>
      </c>
      <c r="N612" s="62" t="str">
        <f t="shared" si="876"/>
        <v/>
      </c>
      <c r="O612" s="63" t="e">
        <f>IF(ISNUMBER(INDEX(Данные!$I$1:$IX$303,Данные!$A274,O$642)),INDEX(Данные!$I$1:$IX$303,Данные!$A274,O$642)-Данные!$E274+IF($F$5="Использовать поправку",AL612,0),#N/A)</f>
        <v>#N/A</v>
      </c>
      <c r="P612" s="64" t="e">
        <f>IF(ISNUMBER(INDEX(Данные!$I$1:$IX$303,Данные!$A274,P$642)),INDEX(Данные!$I$1:$IX$303,Данные!$A274,P$642)-Данные!$F274+IF($F$5="Использовать поправку",AM612,0),#N/A)</f>
        <v>#N/A</v>
      </c>
      <c r="Q612" s="62" t="str">
        <f t="shared" si="877"/>
        <v/>
      </c>
      <c r="R612" s="63" t="e">
        <f>IF(ISNUMBER(INDEX(Данные!$I$1:$IX$303,Данные!$A274,R$642)),INDEX(Данные!$I$1:$IX$303,Данные!$A274,R$642)-Данные!$E274+IF($F$6="Использовать поправку",AL612,0),#N/A)</f>
        <v>#N/A</v>
      </c>
      <c r="S612" s="64" t="e">
        <f>IF(ISNUMBER(INDEX(Данные!$I$1:$IX$303,Данные!$A274,S$642)),INDEX(Данные!$I$1:$IX$303,Данные!$A274,S$642)-Данные!$F274+IF($F$6="Использовать поправку",AM612,0),#N/A)</f>
        <v>#N/A</v>
      </c>
      <c r="T612" s="62" t="str">
        <f t="shared" si="878"/>
        <v/>
      </c>
      <c r="U612" s="63" t="e">
        <f>IF(ISNUMBER(INDEX(Данные!$I$1:$IX$303,Данные!$A274,U$642)),INDEX(Данные!$I$1:$IX$303,Данные!$A274,U$642)-Данные!$E274+IF($F$7="Использовать поправку",AL612,0),#N/A)</f>
        <v>#N/A</v>
      </c>
      <c r="V612" s="64" t="e">
        <f>IF(ISNUMBER(INDEX(Данные!$I$1:$IX$303,Данные!$A274,V$642)),INDEX(Данные!$I$1:$IX$303,Данные!$A274,V$642)-Данные!$F274+IF($F$7="Использовать поправку",AM612,0),#N/A)</f>
        <v>#N/A</v>
      </c>
      <c r="W612" s="62" t="str">
        <f t="shared" si="879"/>
        <v/>
      </c>
      <c r="X612" s="63" t="e">
        <f>IF(ISNUMBER(INDEX(Данные!$I$1:$IX$303,Данные!$A274,X$642)),INDEX(Данные!$I$1:$IX$303,Данные!$A274,X$642)-Данные!$E274+IF($F$8="Использовать поправку",AL612,0),#N/A)</f>
        <v>#N/A</v>
      </c>
      <c r="Y612" s="64" t="e">
        <f>IF(ISNUMBER(INDEX(Данные!$I$1:$IX$303,Данные!$A274,Y$642)),INDEX(Данные!$I$1:$IX$303,Данные!$A274,Y$642)-Данные!$F274+IF($F$8="Использовать поправку",AM612,0),#N/A)</f>
        <v>#N/A</v>
      </c>
      <c r="Z612" s="62" t="str">
        <f t="shared" si="880"/>
        <v/>
      </c>
      <c r="AA612" s="63" t="e">
        <f>IF(ISNUMBER(INDEX(Данные!$I$1:$IX$303,Данные!$A274,AA$642)),INDEX(Данные!$I$1:$IX$303,Данные!$A274,AA$642)-Данные!$E274+IF($F$9="Использовать поправку",AL612,0),#N/A)</f>
        <v>#N/A</v>
      </c>
      <c r="AB612" s="64" t="e">
        <f>IF(ISNUMBER(INDEX(Данные!$I$1:$IX$303,Данные!$A274,AB$642)),INDEX(Данные!$I$1:$IX$303,Данные!$A274,AB$642)-Данные!$F274+IF($F$9="Использовать поправку",AM612,0),#N/A)</f>
        <v>#N/A</v>
      </c>
      <c r="AC612" s="62" t="str">
        <f t="shared" si="881"/>
        <v/>
      </c>
      <c r="AD612" s="63" t="e">
        <f>IF(ISNUMBER(INDEX(Данные!$I$1:$IX$303,Данные!$A274,AD$642)),INDEX(Данные!$I$1:$IX$303,Данные!$A274,AD$642)-Данные!$E274+IF($F$10="Использовать поправку",AL612,0),#N/A)</f>
        <v>#N/A</v>
      </c>
      <c r="AE612" s="64" t="e">
        <f>IF(ISNUMBER(INDEX(Данные!$I$1:$IX$303,Данные!$A274,AE$642)),INDEX(Данные!$I$1:$IX$303,Данные!$A274,AE$642)-Данные!$F274+IF($F$10="Использовать поправку",AM612,0),#N/A)</f>
        <v>#N/A</v>
      </c>
      <c r="AF612" s="62" t="str">
        <f t="shared" si="882"/>
        <v/>
      </c>
      <c r="AG612" s="63" t="e">
        <f>IF(ISNUMBER(INDEX(Данные!$I$1:$IX$303,Данные!$A274,AG$642)),INDEX(Данные!$I$1:$IX$303,Данные!$A274,AG$642)-Данные!$E274+IF($F$11="Использовать поправку",AL612,0),#N/A)</f>
        <v>#N/A</v>
      </c>
      <c r="AH612" s="64" t="e">
        <f>IF(ISNUMBER(INDEX(Данные!$I$1:$IX$303,Данные!$A274,AH$642)),INDEX(Данные!$I$1:$IX$303,Данные!$A274,AH$642)-Данные!$F274+IF($F$11="Использовать поправку",AM612,0),#N/A)</f>
        <v>#N/A</v>
      </c>
      <c r="AI612" s="62" t="str">
        <f t="shared" si="883"/>
        <v/>
      </c>
      <c r="AJ612" s="63" t="e">
        <f>IF(ISNUMBER(INDEX(Данные!$I$1:$IX$303,Данные!$A274,AJ$642)),INDEX(Данные!$I$1:$IX$303,Данные!$A274,AJ$642)-Данные!$E274+IF($F$12="Использовать поправку",AL612,0),#N/A)</f>
        <v>#N/A</v>
      </c>
      <c r="AK612" s="96" t="e">
        <f>IF(ISNUMBER(INDEX(Данные!$I$1:$IX$303,Данные!$A274,AK$642)),INDEX(Данные!$I$1:$IX$303,Данные!$A274,AK$642)-Данные!$F274+IF($F$12="Использовать поправку",AM612,0),#N/A)</f>
        <v>#N/A</v>
      </c>
      <c r="AL612" s="100" t="e">
        <f>INDEX(Данные!$I$1:$IX$303,Данные!$A274,AL$642+4)-INDEX(Данные!$I$1:$IX$303,Данные!$A274,AL$643+4)</f>
        <v>#VALUE!</v>
      </c>
      <c r="AM612" s="101" t="e">
        <f>INDEX(Данные!$I$1:$IX$303,Данные!$A274,AM$642+5)-INDEX(Данные!$I$1:$IX$303,Данные!$A274,AM$643+5)</f>
        <v>#VALUE!</v>
      </c>
      <c r="AO612" s="61">
        <v>135.5</v>
      </c>
      <c r="AP612" s="62" t="str">
        <f t="shared" si="864"/>
        <v/>
      </c>
      <c r="AQ612" s="63" t="e">
        <f>IF(ISNUMBER(INDEX(Данные!$I$1:$IX$303,Данные!$A274,AQ$642)),INDEX(Данные!$I$1:$IX$303,Данные!$A274,AQ$642)-Данные!$G274-AQ$643+IF($F$3="Использовать поправку",BT612,0),#N/A)</f>
        <v>#N/A</v>
      </c>
      <c r="AR612" s="64" t="e">
        <f>IF(ISNUMBER(INDEX(Данные!$I$1:$IX$303,Данные!$A274,AR$642)),INDEX(Данные!$I$1:$IX$303,Данные!$A274,AR$642)-Данные!$H274-AR$643+IF($F$3="Использовать поправку",BU612,0),#N/A)</f>
        <v>#N/A</v>
      </c>
      <c r="AS612" s="62" t="str">
        <f t="shared" si="865"/>
        <v/>
      </c>
      <c r="AT612" s="63" t="e">
        <f>IF(ISNUMBER(INDEX(Данные!$I$1:$IX$303,Данные!$A274,AT$642)),INDEX(Данные!$I$1:$IX$303,Данные!$A274,AT$642)-Данные!$G274-AT$643+IF($F$4="Использовать поправку",BT612,0),#N/A)</f>
        <v>#N/A</v>
      </c>
      <c r="AU612" s="64" t="e">
        <f>IF(ISNUMBER(INDEX(Данные!$I$1:$IX$303,Данные!$A274,AU$642)),INDEX(Данные!$I$1:$IX$303,Данные!$A274,AU$642)-Данные!$H274-AU$643+IF($F$4="Использовать поправку",BU612,0),#N/A)</f>
        <v>#N/A</v>
      </c>
      <c r="AV612" s="62" t="str">
        <f t="shared" si="866"/>
        <v/>
      </c>
      <c r="AW612" s="63" t="e">
        <f>IF(ISNUMBER(INDEX(Данные!$I$1:$IX$303,Данные!$A274,AW$642)),INDEX(Данные!$I$1:$IX$303,Данные!$A274,AW$642)-Данные!$G274-AW$643+IF($F$5="Использовать поправку",BT612,0),#N/A)</f>
        <v>#N/A</v>
      </c>
      <c r="AX612" s="64" t="e">
        <f>IF(ISNUMBER(INDEX(Данные!$I$1:$IX$303,Данные!$A274,AX$642)),INDEX(Данные!$I$1:$IX$303,Данные!$A274,AX$642)-Данные!$H274-AX$643+IF($F$5="Использовать поправку",BU612,0),#N/A)</f>
        <v>#N/A</v>
      </c>
      <c r="AY612" s="62" t="str">
        <f t="shared" si="867"/>
        <v/>
      </c>
      <c r="AZ612" s="63" t="e">
        <f>IF(ISNUMBER(INDEX(Данные!$I$1:$IX$303,Данные!$A274,AZ$642)),INDEX(Данные!$I$1:$IX$303,Данные!$A274,AZ$642)-Данные!$G274-AZ$643+IF($F$6="Использовать поправку",BT612,0),#N/A)</f>
        <v>#N/A</v>
      </c>
      <c r="BA612" s="64" t="e">
        <f>IF(ISNUMBER(INDEX(Данные!$I$1:$IX$303,Данные!$A274,BA$642)),INDEX(Данные!$I$1:$IX$303,Данные!$A274,BA$642)-Данные!$H274-BA$643+IF($F$6="Использовать поправку",BU612,0),#N/A)</f>
        <v>#N/A</v>
      </c>
      <c r="BB612" s="62" t="str">
        <f t="shared" si="868"/>
        <v/>
      </c>
      <c r="BC612" s="63" t="e">
        <f>IF(ISNUMBER(INDEX(Данные!$I$1:$IX$303,Данные!$A274,BC$642)),INDEX(Данные!$I$1:$IX$303,Данные!$A274,BC$642)-Данные!$G274-BC$643+IF($F$7="Использовать поправку",BT612,0),#N/A)</f>
        <v>#N/A</v>
      </c>
      <c r="BD612" s="64" t="e">
        <f>IF(ISNUMBER(INDEX(Данные!$I$1:$IX$303,Данные!$A274,BD$642)),INDEX(Данные!$I$1:$IX$303,Данные!$A274,BD$642)-Данные!$H274-BD$643+IF($F$7="Использовать поправку",BU612,0),#N/A)</f>
        <v>#N/A</v>
      </c>
      <c r="BE612" s="62" t="str">
        <f t="shared" si="869"/>
        <v/>
      </c>
      <c r="BF612" s="63" t="e">
        <f>IF(ISNUMBER(INDEX(Данные!$I$1:$IX$303,Данные!$A274,BF$642)),INDEX(Данные!$I$1:$IX$303,Данные!$A274,BF$642)-Данные!$G274-BF$643+IF($F$8="Использовать поправку",BT612,0),#N/A)</f>
        <v>#N/A</v>
      </c>
      <c r="BG612" s="64" t="e">
        <f>IF(ISNUMBER(INDEX(Данные!$I$1:$IX$303,Данные!$A274,BG$642)),INDEX(Данные!$I$1:$IX$303,Данные!$A274,BG$642)-Данные!$H274-BG$643+IF($F$8="Использовать поправку",BU612,0),#N/A)</f>
        <v>#N/A</v>
      </c>
      <c r="BH612" s="62" t="str">
        <f t="shared" si="870"/>
        <v/>
      </c>
      <c r="BI612" s="63" t="e">
        <f>IF(ISNUMBER(INDEX(Данные!$I$1:$IX$303,Данные!$A274,BI$642)),INDEX(Данные!$I$1:$IX$303,Данные!$A274,BI$642)-Данные!$G274-BI$643+IF($F$9="Использовать поправку",BT612,0),#N/A)</f>
        <v>#N/A</v>
      </c>
      <c r="BJ612" s="64" t="e">
        <f>IF(ISNUMBER(INDEX(Данные!$I$1:$IX$303,Данные!$A274,BJ$642)),INDEX(Данные!$I$1:$IX$303,Данные!$A274,BJ$642)-Данные!$H274-BJ$643+IF($F$9="Использовать поправку",BU612,0),#N/A)</f>
        <v>#N/A</v>
      </c>
      <c r="BK612" s="62" t="str">
        <f t="shared" si="871"/>
        <v/>
      </c>
      <c r="BL612" s="63" t="e">
        <f>IF(ISNUMBER(INDEX(Данные!$I$1:$IX$303,Данные!$A274,BL$642)),INDEX(Данные!$I$1:$IX$303,Данные!$A274,BL$642)-Данные!$G274-BL$643+IF($F$10="Использовать поправку",BT612,0),#N/A)</f>
        <v>#N/A</v>
      </c>
      <c r="BM612" s="64" t="e">
        <f>IF(ISNUMBER(INDEX(Данные!$I$1:$IX$303,Данные!$A274,BM$642)),INDEX(Данные!$I$1:$IX$303,Данные!$A274,BM$642)-Данные!$H274-BM$643+IF($F$10="Использовать поправку",BU612,0),#N/A)</f>
        <v>#N/A</v>
      </c>
      <c r="BN612" s="62" t="str">
        <f t="shared" si="872"/>
        <v/>
      </c>
      <c r="BO612" s="63" t="e">
        <f>IF(ISNUMBER(INDEX(Данные!$I$1:$IX$303,Данные!$A274,BO$642)),INDEX(Данные!$I$1:$IX$303,Данные!$A274,BO$642)-Данные!$G274-BO$643+IF($F$11="Использовать поправку",BT612,0),#N/A)</f>
        <v>#N/A</v>
      </c>
      <c r="BP612" s="64" t="e">
        <f>IF(ISNUMBER(INDEX(Данные!$I$1:$IX$303,Данные!$A274,BP$642)),INDEX(Данные!$I$1:$IX$303,Данные!$A274,BP$642)-Данные!$H274-BP$643+IF($F$11="Использовать поправку",BU612,0),#N/A)</f>
        <v>#N/A</v>
      </c>
      <c r="BQ612" s="62" t="str">
        <f t="shared" si="873"/>
        <v/>
      </c>
      <c r="BR612" s="63" t="e">
        <f>IF(ISNUMBER(INDEX(Данные!$I$1:$IX$303,Данные!$A274,BR$642)),INDEX(Данные!$I$1:$IX$303,Данные!$A274,BR$642)-Данные!$G274-BR$643+IF($F$12="Использовать поправку",BT612,0),#N/A)</f>
        <v>#N/A</v>
      </c>
      <c r="BS612" s="64" t="e">
        <f>IF(ISNUMBER(INDEX(Данные!$I$1:$IX$303,Данные!$A274,BS$642)),INDEX(Данные!$I$1:$IX$303,Данные!$A274,BS$642)-Данные!$H274-BS$643+IF($F$12="Использовать поправку",BU612,0),#N/A)</f>
        <v>#N/A</v>
      </c>
      <c r="BT612" s="100" t="e">
        <f>INDEX(Данные!$I$1:$IX$303,Данные!$A274,BT$642+8)-INDEX(Данные!$I$1:$IX$303,Данные!$A274,BT$643+8)</f>
        <v>#VALUE!</v>
      </c>
      <c r="BU612" s="101" t="e">
        <f>INDEX(Данные!$I$1:$IX$303,Данные!$A274,BU$642+9)-INDEX(Данные!$I$1:$IX$303,Данные!$A274,BU$643+9)</f>
        <v>#VALUE!</v>
      </c>
    </row>
    <row r="613" spans="7:73" s="88" customFormat="1" x14ac:dyDescent="0.25">
      <c r="G613" s="61">
        <v>136</v>
      </c>
      <c r="H613" s="62" t="str">
        <f t="shared" si="874"/>
        <v/>
      </c>
      <c r="I613" s="63" t="e">
        <f>IF(ISNUMBER(INDEX(Данные!$I$1:$IX$303,Данные!$A275,I$642)),INDEX(Данные!$I$1:$IX$303,Данные!$A275,I$642)-Данные!$E275+IF($F$3="Использовать поправку",AL613,0),#N/A)</f>
        <v>#N/A</v>
      </c>
      <c r="J613" s="64" t="e">
        <f>IF(ISNUMBER(INDEX(Данные!$I$1:$IX$303,Данные!$A275,J$642)),INDEX(Данные!$I$1:$IX$303,Данные!$A275,J$642)-Данные!$F275+IF($F$3="Использовать поправку",AM613,0),#N/A)</f>
        <v>#N/A</v>
      </c>
      <c r="K613" s="62" t="str">
        <f t="shared" si="875"/>
        <v/>
      </c>
      <c r="L613" s="63" t="e">
        <f>IF(ISNUMBER(INDEX(Данные!$I$1:$IX$303,Данные!$A275,L$642)),INDEX(Данные!$I$1:$IX$303,Данные!$A275,L$642)-Данные!$E275+IF($F$4="Использовать поправку",AL613,0),#N/A)</f>
        <v>#N/A</v>
      </c>
      <c r="M613" s="64" t="e">
        <f>IF(ISNUMBER(INDEX(Данные!$I$1:$IX$303,Данные!$A275,M$642)),INDEX(Данные!$I$1:$IX$303,Данные!$A275,M$642)-Данные!$F275+IF($F$4="Использовать поправку",AM613,0),#N/A)</f>
        <v>#N/A</v>
      </c>
      <c r="N613" s="62" t="str">
        <f t="shared" si="876"/>
        <v/>
      </c>
      <c r="O613" s="63" t="e">
        <f>IF(ISNUMBER(INDEX(Данные!$I$1:$IX$303,Данные!$A275,O$642)),INDEX(Данные!$I$1:$IX$303,Данные!$A275,O$642)-Данные!$E275+IF($F$5="Использовать поправку",AL613,0),#N/A)</f>
        <v>#N/A</v>
      </c>
      <c r="P613" s="64" t="e">
        <f>IF(ISNUMBER(INDEX(Данные!$I$1:$IX$303,Данные!$A275,P$642)),INDEX(Данные!$I$1:$IX$303,Данные!$A275,P$642)-Данные!$F275+IF($F$5="Использовать поправку",AM613,0),#N/A)</f>
        <v>#N/A</v>
      </c>
      <c r="Q613" s="62" t="str">
        <f t="shared" si="877"/>
        <v/>
      </c>
      <c r="R613" s="63" t="e">
        <f>IF(ISNUMBER(INDEX(Данные!$I$1:$IX$303,Данные!$A275,R$642)),INDEX(Данные!$I$1:$IX$303,Данные!$A275,R$642)-Данные!$E275+IF($F$6="Использовать поправку",AL613,0),#N/A)</f>
        <v>#N/A</v>
      </c>
      <c r="S613" s="64" t="e">
        <f>IF(ISNUMBER(INDEX(Данные!$I$1:$IX$303,Данные!$A275,S$642)),INDEX(Данные!$I$1:$IX$303,Данные!$A275,S$642)-Данные!$F275+IF($F$6="Использовать поправку",AM613,0),#N/A)</f>
        <v>#N/A</v>
      </c>
      <c r="T613" s="62" t="str">
        <f t="shared" si="878"/>
        <v/>
      </c>
      <c r="U613" s="63" t="e">
        <f>IF(ISNUMBER(INDEX(Данные!$I$1:$IX$303,Данные!$A275,U$642)),INDEX(Данные!$I$1:$IX$303,Данные!$A275,U$642)-Данные!$E275+IF($F$7="Использовать поправку",AL613,0),#N/A)</f>
        <v>#N/A</v>
      </c>
      <c r="V613" s="64" t="e">
        <f>IF(ISNUMBER(INDEX(Данные!$I$1:$IX$303,Данные!$A275,V$642)),INDEX(Данные!$I$1:$IX$303,Данные!$A275,V$642)-Данные!$F275+IF($F$7="Использовать поправку",AM613,0),#N/A)</f>
        <v>#N/A</v>
      </c>
      <c r="W613" s="62" t="str">
        <f t="shared" si="879"/>
        <v/>
      </c>
      <c r="X613" s="63" t="e">
        <f>IF(ISNUMBER(INDEX(Данные!$I$1:$IX$303,Данные!$A275,X$642)),INDEX(Данные!$I$1:$IX$303,Данные!$A275,X$642)-Данные!$E275+IF($F$8="Использовать поправку",AL613,0),#N/A)</f>
        <v>#N/A</v>
      </c>
      <c r="Y613" s="64" t="e">
        <f>IF(ISNUMBER(INDEX(Данные!$I$1:$IX$303,Данные!$A275,Y$642)),INDEX(Данные!$I$1:$IX$303,Данные!$A275,Y$642)-Данные!$F275+IF($F$8="Использовать поправку",AM613,0),#N/A)</f>
        <v>#N/A</v>
      </c>
      <c r="Z613" s="62" t="str">
        <f t="shared" si="880"/>
        <v/>
      </c>
      <c r="AA613" s="63" t="e">
        <f>IF(ISNUMBER(INDEX(Данные!$I$1:$IX$303,Данные!$A275,AA$642)),INDEX(Данные!$I$1:$IX$303,Данные!$A275,AA$642)-Данные!$E275+IF($F$9="Использовать поправку",AL613,0),#N/A)</f>
        <v>#N/A</v>
      </c>
      <c r="AB613" s="64" t="e">
        <f>IF(ISNUMBER(INDEX(Данные!$I$1:$IX$303,Данные!$A275,AB$642)),INDEX(Данные!$I$1:$IX$303,Данные!$A275,AB$642)-Данные!$F275+IF($F$9="Использовать поправку",AM613,0),#N/A)</f>
        <v>#N/A</v>
      </c>
      <c r="AC613" s="62" t="str">
        <f t="shared" si="881"/>
        <v/>
      </c>
      <c r="AD613" s="63" t="e">
        <f>IF(ISNUMBER(INDEX(Данные!$I$1:$IX$303,Данные!$A275,AD$642)),INDEX(Данные!$I$1:$IX$303,Данные!$A275,AD$642)-Данные!$E275+IF($F$10="Использовать поправку",AL613,0),#N/A)</f>
        <v>#N/A</v>
      </c>
      <c r="AE613" s="64" t="e">
        <f>IF(ISNUMBER(INDEX(Данные!$I$1:$IX$303,Данные!$A275,AE$642)),INDEX(Данные!$I$1:$IX$303,Данные!$A275,AE$642)-Данные!$F275+IF($F$10="Использовать поправку",AM613,0),#N/A)</f>
        <v>#N/A</v>
      </c>
      <c r="AF613" s="62" t="str">
        <f t="shared" si="882"/>
        <v/>
      </c>
      <c r="AG613" s="63" t="e">
        <f>IF(ISNUMBER(INDEX(Данные!$I$1:$IX$303,Данные!$A275,AG$642)),INDEX(Данные!$I$1:$IX$303,Данные!$A275,AG$642)-Данные!$E275+IF($F$11="Использовать поправку",AL613,0),#N/A)</f>
        <v>#N/A</v>
      </c>
      <c r="AH613" s="64" t="e">
        <f>IF(ISNUMBER(INDEX(Данные!$I$1:$IX$303,Данные!$A275,AH$642)),INDEX(Данные!$I$1:$IX$303,Данные!$A275,AH$642)-Данные!$F275+IF($F$11="Использовать поправку",AM613,0),#N/A)</f>
        <v>#N/A</v>
      </c>
      <c r="AI613" s="62" t="str">
        <f t="shared" si="883"/>
        <v/>
      </c>
      <c r="AJ613" s="63" t="e">
        <f>IF(ISNUMBER(INDEX(Данные!$I$1:$IX$303,Данные!$A275,AJ$642)),INDEX(Данные!$I$1:$IX$303,Данные!$A275,AJ$642)-Данные!$E275+IF($F$12="Использовать поправку",AL613,0),#N/A)</f>
        <v>#N/A</v>
      </c>
      <c r="AK613" s="96" t="e">
        <f>IF(ISNUMBER(INDEX(Данные!$I$1:$IX$303,Данные!$A275,AK$642)),INDEX(Данные!$I$1:$IX$303,Данные!$A275,AK$642)-Данные!$F275+IF($F$12="Использовать поправку",AM613,0),#N/A)</f>
        <v>#N/A</v>
      </c>
      <c r="AL613" s="100" t="e">
        <f>INDEX(Данные!$I$1:$IX$303,Данные!$A275,AL$642+4)-INDEX(Данные!$I$1:$IX$303,Данные!$A275,AL$643+4)</f>
        <v>#VALUE!</v>
      </c>
      <c r="AM613" s="101" t="e">
        <f>INDEX(Данные!$I$1:$IX$303,Данные!$A275,AM$642+5)-INDEX(Данные!$I$1:$IX$303,Данные!$A275,AM$643+5)</f>
        <v>#VALUE!</v>
      </c>
      <c r="AO613" s="61">
        <v>136</v>
      </c>
      <c r="AP613" s="62" t="str">
        <f t="shared" si="864"/>
        <v/>
      </c>
      <c r="AQ613" s="63" t="e">
        <f>IF(ISNUMBER(INDEX(Данные!$I$1:$IX$303,Данные!$A275,AQ$642)),INDEX(Данные!$I$1:$IX$303,Данные!$A275,AQ$642)-Данные!$G275-AQ$643+IF($F$3="Использовать поправку",BT613,0),#N/A)</f>
        <v>#N/A</v>
      </c>
      <c r="AR613" s="64" t="e">
        <f>IF(ISNUMBER(INDEX(Данные!$I$1:$IX$303,Данные!$A275,AR$642)),INDEX(Данные!$I$1:$IX$303,Данные!$A275,AR$642)-Данные!$H275-AR$643+IF($F$3="Использовать поправку",BU613,0),#N/A)</f>
        <v>#N/A</v>
      </c>
      <c r="AS613" s="62" t="str">
        <f t="shared" si="865"/>
        <v/>
      </c>
      <c r="AT613" s="63" t="e">
        <f>IF(ISNUMBER(INDEX(Данные!$I$1:$IX$303,Данные!$A275,AT$642)),INDEX(Данные!$I$1:$IX$303,Данные!$A275,AT$642)-Данные!$G275-AT$643+IF($F$4="Использовать поправку",BT613,0),#N/A)</f>
        <v>#N/A</v>
      </c>
      <c r="AU613" s="64" t="e">
        <f>IF(ISNUMBER(INDEX(Данные!$I$1:$IX$303,Данные!$A275,AU$642)),INDEX(Данные!$I$1:$IX$303,Данные!$A275,AU$642)-Данные!$H275-AU$643+IF($F$4="Использовать поправку",BU613,0),#N/A)</f>
        <v>#N/A</v>
      </c>
      <c r="AV613" s="62" t="str">
        <f t="shared" si="866"/>
        <v/>
      </c>
      <c r="AW613" s="63" t="e">
        <f>IF(ISNUMBER(INDEX(Данные!$I$1:$IX$303,Данные!$A275,AW$642)),INDEX(Данные!$I$1:$IX$303,Данные!$A275,AW$642)-Данные!$G275-AW$643+IF($F$5="Использовать поправку",BT613,0),#N/A)</f>
        <v>#N/A</v>
      </c>
      <c r="AX613" s="64" t="e">
        <f>IF(ISNUMBER(INDEX(Данные!$I$1:$IX$303,Данные!$A275,AX$642)),INDEX(Данные!$I$1:$IX$303,Данные!$A275,AX$642)-Данные!$H275-AX$643+IF($F$5="Использовать поправку",BU613,0),#N/A)</f>
        <v>#N/A</v>
      </c>
      <c r="AY613" s="62" t="str">
        <f t="shared" si="867"/>
        <v/>
      </c>
      <c r="AZ613" s="63" t="e">
        <f>IF(ISNUMBER(INDEX(Данные!$I$1:$IX$303,Данные!$A275,AZ$642)),INDEX(Данные!$I$1:$IX$303,Данные!$A275,AZ$642)-Данные!$G275-AZ$643+IF($F$6="Использовать поправку",BT613,0),#N/A)</f>
        <v>#N/A</v>
      </c>
      <c r="BA613" s="64" t="e">
        <f>IF(ISNUMBER(INDEX(Данные!$I$1:$IX$303,Данные!$A275,BA$642)),INDEX(Данные!$I$1:$IX$303,Данные!$A275,BA$642)-Данные!$H275-BA$643+IF($F$6="Использовать поправку",BU613,0),#N/A)</f>
        <v>#N/A</v>
      </c>
      <c r="BB613" s="62" t="str">
        <f t="shared" si="868"/>
        <v/>
      </c>
      <c r="BC613" s="63" t="e">
        <f>IF(ISNUMBER(INDEX(Данные!$I$1:$IX$303,Данные!$A275,BC$642)),INDEX(Данные!$I$1:$IX$303,Данные!$A275,BC$642)-Данные!$G275-BC$643+IF($F$7="Использовать поправку",BT613,0),#N/A)</f>
        <v>#N/A</v>
      </c>
      <c r="BD613" s="64" t="e">
        <f>IF(ISNUMBER(INDEX(Данные!$I$1:$IX$303,Данные!$A275,BD$642)),INDEX(Данные!$I$1:$IX$303,Данные!$A275,BD$642)-Данные!$H275-BD$643+IF($F$7="Использовать поправку",BU613,0),#N/A)</f>
        <v>#N/A</v>
      </c>
      <c r="BE613" s="62" t="str">
        <f t="shared" si="869"/>
        <v/>
      </c>
      <c r="BF613" s="63" t="e">
        <f>IF(ISNUMBER(INDEX(Данные!$I$1:$IX$303,Данные!$A275,BF$642)),INDEX(Данные!$I$1:$IX$303,Данные!$A275,BF$642)-Данные!$G275-BF$643+IF($F$8="Использовать поправку",BT613,0),#N/A)</f>
        <v>#N/A</v>
      </c>
      <c r="BG613" s="64" t="e">
        <f>IF(ISNUMBER(INDEX(Данные!$I$1:$IX$303,Данные!$A275,BG$642)),INDEX(Данные!$I$1:$IX$303,Данные!$A275,BG$642)-Данные!$H275-BG$643+IF($F$8="Использовать поправку",BU613,0),#N/A)</f>
        <v>#N/A</v>
      </c>
      <c r="BH613" s="62" t="str">
        <f t="shared" si="870"/>
        <v/>
      </c>
      <c r="BI613" s="63" t="e">
        <f>IF(ISNUMBER(INDEX(Данные!$I$1:$IX$303,Данные!$A275,BI$642)),INDEX(Данные!$I$1:$IX$303,Данные!$A275,BI$642)-Данные!$G275-BI$643+IF($F$9="Использовать поправку",BT613,0),#N/A)</f>
        <v>#N/A</v>
      </c>
      <c r="BJ613" s="64" t="e">
        <f>IF(ISNUMBER(INDEX(Данные!$I$1:$IX$303,Данные!$A275,BJ$642)),INDEX(Данные!$I$1:$IX$303,Данные!$A275,BJ$642)-Данные!$H275-BJ$643+IF($F$9="Использовать поправку",BU613,0),#N/A)</f>
        <v>#N/A</v>
      </c>
      <c r="BK613" s="62" t="str">
        <f t="shared" si="871"/>
        <v/>
      </c>
      <c r="BL613" s="63" t="e">
        <f>IF(ISNUMBER(INDEX(Данные!$I$1:$IX$303,Данные!$A275,BL$642)),INDEX(Данные!$I$1:$IX$303,Данные!$A275,BL$642)-Данные!$G275-BL$643+IF($F$10="Использовать поправку",BT613,0),#N/A)</f>
        <v>#N/A</v>
      </c>
      <c r="BM613" s="64" t="e">
        <f>IF(ISNUMBER(INDEX(Данные!$I$1:$IX$303,Данные!$A275,BM$642)),INDEX(Данные!$I$1:$IX$303,Данные!$A275,BM$642)-Данные!$H275-BM$643+IF($F$10="Использовать поправку",BU613,0),#N/A)</f>
        <v>#N/A</v>
      </c>
      <c r="BN613" s="62" t="str">
        <f t="shared" si="872"/>
        <v/>
      </c>
      <c r="BO613" s="63" t="e">
        <f>IF(ISNUMBER(INDEX(Данные!$I$1:$IX$303,Данные!$A275,BO$642)),INDEX(Данные!$I$1:$IX$303,Данные!$A275,BO$642)-Данные!$G275-BO$643+IF($F$11="Использовать поправку",BT613,0),#N/A)</f>
        <v>#N/A</v>
      </c>
      <c r="BP613" s="64" t="e">
        <f>IF(ISNUMBER(INDEX(Данные!$I$1:$IX$303,Данные!$A275,BP$642)),INDEX(Данные!$I$1:$IX$303,Данные!$A275,BP$642)-Данные!$H275-BP$643+IF($F$11="Использовать поправку",BU613,0),#N/A)</f>
        <v>#N/A</v>
      </c>
      <c r="BQ613" s="62" t="str">
        <f t="shared" si="873"/>
        <v/>
      </c>
      <c r="BR613" s="63" t="e">
        <f>IF(ISNUMBER(INDEX(Данные!$I$1:$IX$303,Данные!$A275,BR$642)),INDEX(Данные!$I$1:$IX$303,Данные!$A275,BR$642)-Данные!$G275-BR$643+IF($F$12="Использовать поправку",BT613,0),#N/A)</f>
        <v>#N/A</v>
      </c>
      <c r="BS613" s="64" t="e">
        <f>IF(ISNUMBER(INDEX(Данные!$I$1:$IX$303,Данные!$A275,BS$642)),INDEX(Данные!$I$1:$IX$303,Данные!$A275,BS$642)-Данные!$H275-BS$643+IF($F$12="Использовать поправку",BU613,0),#N/A)</f>
        <v>#N/A</v>
      </c>
      <c r="BT613" s="100" t="e">
        <f>INDEX(Данные!$I$1:$IX$303,Данные!$A275,BT$642+8)-INDEX(Данные!$I$1:$IX$303,Данные!$A275,BT$643+8)</f>
        <v>#VALUE!</v>
      </c>
      <c r="BU613" s="101" t="e">
        <f>INDEX(Данные!$I$1:$IX$303,Данные!$A275,BU$642+9)-INDEX(Данные!$I$1:$IX$303,Данные!$A275,BU$643+9)</f>
        <v>#VALUE!</v>
      </c>
    </row>
    <row r="614" spans="7:73" s="88" customFormat="1" x14ac:dyDescent="0.25">
      <c r="G614" s="61">
        <v>136.5</v>
      </c>
      <c r="H614" s="62" t="str">
        <f t="shared" si="874"/>
        <v/>
      </c>
      <c r="I614" s="63" t="e">
        <f>IF(ISNUMBER(INDEX(Данные!$I$1:$IX$303,Данные!$A276,I$642)),INDEX(Данные!$I$1:$IX$303,Данные!$A276,I$642)-Данные!$E276+IF($F$3="Использовать поправку",AL614,0),#N/A)</f>
        <v>#N/A</v>
      </c>
      <c r="J614" s="64" t="e">
        <f>IF(ISNUMBER(INDEX(Данные!$I$1:$IX$303,Данные!$A276,J$642)),INDEX(Данные!$I$1:$IX$303,Данные!$A276,J$642)-Данные!$F276+IF($F$3="Использовать поправку",AM614,0),#N/A)</f>
        <v>#N/A</v>
      </c>
      <c r="K614" s="62" t="str">
        <f t="shared" si="875"/>
        <v/>
      </c>
      <c r="L614" s="63" t="e">
        <f>IF(ISNUMBER(INDEX(Данные!$I$1:$IX$303,Данные!$A276,L$642)),INDEX(Данные!$I$1:$IX$303,Данные!$A276,L$642)-Данные!$E276+IF($F$4="Использовать поправку",AL614,0),#N/A)</f>
        <v>#N/A</v>
      </c>
      <c r="M614" s="64" t="e">
        <f>IF(ISNUMBER(INDEX(Данные!$I$1:$IX$303,Данные!$A276,M$642)),INDEX(Данные!$I$1:$IX$303,Данные!$A276,M$642)-Данные!$F276+IF($F$4="Использовать поправку",AM614,0),#N/A)</f>
        <v>#N/A</v>
      </c>
      <c r="N614" s="62" t="str">
        <f t="shared" si="876"/>
        <v/>
      </c>
      <c r="O614" s="63" t="e">
        <f>IF(ISNUMBER(INDEX(Данные!$I$1:$IX$303,Данные!$A276,O$642)),INDEX(Данные!$I$1:$IX$303,Данные!$A276,O$642)-Данные!$E276+IF($F$5="Использовать поправку",AL614,0),#N/A)</f>
        <v>#N/A</v>
      </c>
      <c r="P614" s="64" t="e">
        <f>IF(ISNUMBER(INDEX(Данные!$I$1:$IX$303,Данные!$A276,P$642)),INDEX(Данные!$I$1:$IX$303,Данные!$A276,P$642)-Данные!$F276+IF($F$5="Использовать поправку",AM614,0),#N/A)</f>
        <v>#N/A</v>
      </c>
      <c r="Q614" s="62" t="str">
        <f t="shared" si="877"/>
        <v/>
      </c>
      <c r="R614" s="63" t="e">
        <f>IF(ISNUMBER(INDEX(Данные!$I$1:$IX$303,Данные!$A276,R$642)),INDEX(Данные!$I$1:$IX$303,Данные!$A276,R$642)-Данные!$E276+IF($F$6="Использовать поправку",AL614,0),#N/A)</f>
        <v>#N/A</v>
      </c>
      <c r="S614" s="64" t="e">
        <f>IF(ISNUMBER(INDEX(Данные!$I$1:$IX$303,Данные!$A276,S$642)),INDEX(Данные!$I$1:$IX$303,Данные!$A276,S$642)-Данные!$F276+IF($F$6="Использовать поправку",AM614,0),#N/A)</f>
        <v>#N/A</v>
      </c>
      <c r="T614" s="62" t="str">
        <f t="shared" si="878"/>
        <v/>
      </c>
      <c r="U614" s="63" t="e">
        <f>IF(ISNUMBER(INDEX(Данные!$I$1:$IX$303,Данные!$A276,U$642)),INDEX(Данные!$I$1:$IX$303,Данные!$A276,U$642)-Данные!$E276+IF($F$7="Использовать поправку",AL614,0),#N/A)</f>
        <v>#N/A</v>
      </c>
      <c r="V614" s="64" t="e">
        <f>IF(ISNUMBER(INDEX(Данные!$I$1:$IX$303,Данные!$A276,V$642)),INDEX(Данные!$I$1:$IX$303,Данные!$A276,V$642)-Данные!$F276+IF($F$7="Использовать поправку",AM614,0),#N/A)</f>
        <v>#N/A</v>
      </c>
      <c r="W614" s="62" t="str">
        <f t="shared" si="879"/>
        <v/>
      </c>
      <c r="X614" s="63" t="e">
        <f>IF(ISNUMBER(INDEX(Данные!$I$1:$IX$303,Данные!$A276,X$642)),INDEX(Данные!$I$1:$IX$303,Данные!$A276,X$642)-Данные!$E276+IF($F$8="Использовать поправку",AL614,0),#N/A)</f>
        <v>#N/A</v>
      </c>
      <c r="Y614" s="64" t="e">
        <f>IF(ISNUMBER(INDEX(Данные!$I$1:$IX$303,Данные!$A276,Y$642)),INDEX(Данные!$I$1:$IX$303,Данные!$A276,Y$642)-Данные!$F276+IF($F$8="Использовать поправку",AM614,0),#N/A)</f>
        <v>#N/A</v>
      </c>
      <c r="Z614" s="62" t="str">
        <f t="shared" si="880"/>
        <v/>
      </c>
      <c r="AA614" s="63" t="e">
        <f>IF(ISNUMBER(INDEX(Данные!$I$1:$IX$303,Данные!$A276,AA$642)),INDEX(Данные!$I$1:$IX$303,Данные!$A276,AA$642)-Данные!$E276+IF($F$9="Использовать поправку",AL614,0),#N/A)</f>
        <v>#N/A</v>
      </c>
      <c r="AB614" s="64" t="e">
        <f>IF(ISNUMBER(INDEX(Данные!$I$1:$IX$303,Данные!$A276,AB$642)),INDEX(Данные!$I$1:$IX$303,Данные!$A276,AB$642)-Данные!$F276+IF($F$9="Использовать поправку",AM614,0),#N/A)</f>
        <v>#N/A</v>
      </c>
      <c r="AC614" s="62" t="str">
        <f t="shared" si="881"/>
        <v/>
      </c>
      <c r="AD614" s="63" t="e">
        <f>IF(ISNUMBER(INDEX(Данные!$I$1:$IX$303,Данные!$A276,AD$642)),INDEX(Данные!$I$1:$IX$303,Данные!$A276,AD$642)-Данные!$E276+IF($F$10="Использовать поправку",AL614,0),#N/A)</f>
        <v>#N/A</v>
      </c>
      <c r="AE614" s="64" t="e">
        <f>IF(ISNUMBER(INDEX(Данные!$I$1:$IX$303,Данные!$A276,AE$642)),INDEX(Данные!$I$1:$IX$303,Данные!$A276,AE$642)-Данные!$F276+IF($F$10="Использовать поправку",AM614,0),#N/A)</f>
        <v>#N/A</v>
      </c>
      <c r="AF614" s="62" t="str">
        <f t="shared" si="882"/>
        <v/>
      </c>
      <c r="AG614" s="63" t="e">
        <f>IF(ISNUMBER(INDEX(Данные!$I$1:$IX$303,Данные!$A276,AG$642)),INDEX(Данные!$I$1:$IX$303,Данные!$A276,AG$642)-Данные!$E276+IF($F$11="Использовать поправку",AL614,0),#N/A)</f>
        <v>#N/A</v>
      </c>
      <c r="AH614" s="64" t="e">
        <f>IF(ISNUMBER(INDEX(Данные!$I$1:$IX$303,Данные!$A276,AH$642)),INDEX(Данные!$I$1:$IX$303,Данные!$A276,AH$642)-Данные!$F276+IF($F$11="Использовать поправку",AM614,0),#N/A)</f>
        <v>#N/A</v>
      </c>
      <c r="AI614" s="62" t="str">
        <f t="shared" si="883"/>
        <v/>
      </c>
      <c r="AJ614" s="63" t="e">
        <f>IF(ISNUMBER(INDEX(Данные!$I$1:$IX$303,Данные!$A276,AJ$642)),INDEX(Данные!$I$1:$IX$303,Данные!$A276,AJ$642)-Данные!$E276+IF($F$12="Использовать поправку",AL614,0),#N/A)</f>
        <v>#N/A</v>
      </c>
      <c r="AK614" s="96" t="e">
        <f>IF(ISNUMBER(INDEX(Данные!$I$1:$IX$303,Данные!$A276,AK$642)),INDEX(Данные!$I$1:$IX$303,Данные!$A276,AK$642)-Данные!$F276+IF($F$12="Использовать поправку",AM614,0),#N/A)</f>
        <v>#N/A</v>
      </c>
      <c r="AL614" s="100" t="e">
        <f>INDEX(Данные!$I$1:$IX$303,Данные!$A276,AL$642+4)-INDEX(Данные!$I$1:$IX$303,Данные!$A276,AL$643+4)</f>
        <v>#VALUE!</v>
      </c>
      <c r="AM614" s="101" t="e">
        <f>INDEX(Данные!$I$1:$IX$303,Данные!$A276,AM$642+5)-INDEX(Данные!$I$1:$IX$303,Данные!$A276,AM$643+5)</f>
        <v>#VALUE!</v>
      </c>
      <c r="AO614" s="61">
        <v>136.5</v>
      </c>
      <c r="AP614" s="62" t="str">
        <f t="shared" si="864"/>
        <v/>
      </c>
      <c r="AQ614" s="63" t="e">
        <f>IF(ISNUMBER(INDEX(Данные!$I$1:$IX$303,Данные!$A276,AQ$642)),INDEX(Данные!$I$1:$IX$303,Данные!$A276,AQ$642)-Данные!$G276-AQ$643+IF($F$3="Использовать поправку",BT614,0),#N/A)</f>
        <v>#N/A</v>
      </c>
      <c r="AR614" s="64" t="e">
        <f>IF(ISNUMBER(INDEX(Данные!$I$1:$IX$303,Данные!$A276,AR$642)),INDEX(Данные!$I$1:$IX$303,Данные!$A276,AR$642)-Данные!$H276-AR$643+IF($F$3="Использовать поправку",BU614,0),#N/A)</f>
        <v>#N/A</v>
      </c>
      <c r="AS614" s="62" t="str">
        <f t="shared" si="865"/>
        <v/>
      </c>
      <c r="AT614" s="63" t="e">
        <f>IF(ISNUMBER(INDEX(Данные!$I$1:$IX$303,Данные!$A276,AT$642)),INDEX(Данные!$I$1:$IX$303,Данные!$A276,AT$642)-Данные!$G276-AT$643+IF($F$4="Использовать поправку",BT614,0),#N/A)</f>
        <v>#N/A</v>
      </c>
      <c r="AU614" s="64" t="e">
        <f>IF(ISNUMBER(INDEX(Данные!$I$1:$IX$303,Данные!$A276,AU$642)),INDEX(Данные!$I$1:$IX$303,Данные!$A276,AU$642)-Данные!$H276-AU$643+IF($F$4="Использовать поправку",BU614,0),#N/A)</f>
        <v>#N/A</v>
      </c>
      <c r="AV614" s="62" t="str">
        <f t="shared" si="866"/>
        <v/>
      </c>
      <c r="AW614" s="63" t="e">
        <f>IF(ISNUMBER(INDEX(Данные!$I$1:$IX$303,Данные!$A276,AW$642)),INDEX(Данные!$I$1:$IX$303,Данные!$A276,AW$642)-Данные!$G276-AW$643+IF($F$5="Использовать поправку",BT614,0),#N/A)</f>
        <v>#N/A</v>
      </c>
      <c r="AX614" s="64" t="e">
        <f>IF(ISNUMBER(INDEX(Данные!$I$1:$IX$303,Данные!$A276,AX$642)),INDEX(Данные!$I$1:$IX$303,Данные!$A276,AX$642)-Данные!$H276-AX$643+IF($F$5="Использовать поправку",BU614,0),#N/A)</f>
        <v>#N/A</v>
      </c>
      <c r="AY614" s="62" t="str">
        <f t="shared" si="867"/>
        <v/>
      </c>
      <c r="AZ614" s="63" t="e">
        <f>IF(ISNUMBER(INDEX(Данные!$I$1:$IX$303,Данные!$A276,AZ$642)),INDEX(Данные!$I$1:$IX$303,Данные!$A276,AZ$642)-Данные!$G276-AZ$643+IF($F$6="Использовать поправку",BT614,0),#N/A)</f>
        <v>#N/A</v>
      </c>
      <c r="BA614" s="64" t="e">
        <f>IF(ISNUMBER(INDEX(Данные!$I$1:$IX$303,Данные!$A276,BA$642)),INDEX(Данные!$I$1:$IX$303,Данные!$A276,BA$642)-Данные!$H276-BA$643+IF($F$6="Использовать поправку",BU614,0),#N/A)</f>
        <v>#N/A</v>
      </c>
      <c r="BB614" s="62" t="str">
        <f t="shared" si="868"/>
        <v/>
      </c>
      <c r="BC614" s="63" t="e">
        <f>IF(ISNUMBER(INDEX(Данные!$I$1:$IX$303,Данные!$A276,BC$642)),INDEX(Данные!$I$1:$IX$303,Данные!$A276,BC$642)-Данные!$G276-BC$643+IF($F$7="Использовать поправку",BT614,0),#N/A)</f>
        <v>#N/A</v>
      </c>
      <c r="BD614" s="64" t="e">
        <f>IF(ISNUMBER(INDEX(Данные!$I$1:$IX$303,Данные!$A276,BD$642)),INDEX(Данные!$I$1:$IX$303,Данные!$A276,BD$642)-Данные!$H276-BD$643+IF($F$7="Использовать поправку",BU614,0),#N/A)</f>
        <v>#N/A</v>
      </c>
      <c r="BE614" s="62" t="str">
        <f t="shared" si="869"/>
        <v/>
      </c>
      <c r="BF614" s="63" t="e">
        <f>IF(ISNUMBER(INDEX(Данные!$I$1:$IX$303,Данные!$A276,BF$642)),INDEX(Данные!$I$1:$IX$303,Данные!$A276,BF$642)-Данные!$G276-BF$643+IF($F$8="Использовать поправку",BT614,0),#N/A)</f>
        <v>#N/A</v>
      </c>
      <c r="BG614" s="64" t="e">
        <f>IF(ISNUMBER(INDEX(Данные!$I$1:$IX$303,Данные!$A276,BG$642)),INDEX(Данные!$I$1:$IX$303,Данные!$A276,BG$642)-Данные!$H276-BG$643+IF($F$8="Использовать поправку",BU614,0),#N/A)</f>
        <v>#N/A</v>
      </c>
      <c r="BH614" s="62" t="str">
        <f t="shared" si="870"/>
        <v/>
      </c>
      <c r="BI614" s="63" t="e">
        <f>IF(ISNUMBER(INDEX(Данные!$I$1:$IX$303,Данные!$A276,BI$642)),INDEX(Данные!$I$1:$IX$303,Данные!$A276,BI$642)-Данные!$G276-BI$643+IF($F$9="Использовать поправку",BT614,0),#N/A)</f>
        <v>#N/A</v>
      </c>
      <c r="BJ614" s="64" t="e">
        <f>IF(ISNUMBER(INDEX(Данные!$I$1:$IX$303,Данные!$A276,BJ$642)),INDEX(Данные!$I$1:$IX$303,Данные!$A276,BJ$642)-Данные!$H276-BJ$643+IF($F$9="Использовать поправку",BU614,0),#N/A)</f>
        <v>#N/A</v>
      </c>
      <c r="BK614" s="62" t="str">
        <f t="shared" si="871"/>
        <v/>
      </c>
      <c r="BL614" s="63" t="e">
        <f>IF(ISNUMBER(INDEX(Данные!$I$1:$IX$303,Данные!$A276,BL$642)),INDEX(Данные!$I$1:$IX$303,Данные!$A276,BL$642)-Данные!$G276-BL$643+IF($F$10="Использовать поправку",BT614,0),#N/A)</f>
        <v>#N/A</v>
      </c>
      <c r="BM614" s="64" t="e">
        <f>IF(ISNUMBER(INDEX(Данные!$I$1:$IX$303,Данные!$A276,BM$642)),INDEX(Данные!$I$1:$IX$303,Данные!$A276,BM$642)-Данные!$H276-BM$643+IF($F$10="Использовать поправку",BU614,0),#N/A)</f>
        <v>#N/A</v>
      </c>
      <c r="BN614" s="62" t="str">
        <f t="shared" si="872"/>
        <v/>
      </c>
      <c r="BO614" s="63" t="e">
        <f>IF(ISNUMBER(INDEX(Данные!$I$1:$IX$303,Данные!$A276,BO$642)),INDEX(Данные!$I$1:$IX$303,Данные!$A276,BO$642)-Данные!$G276-BO$643+IF($F$11="Использовать поправку",BT614,0),#N/A)</f>
        <v>#N/A</v>
      </c>
      <c r="BP614" s="64" t="e">
        <f>IF(ISNUMBER(INDEX(Данные!$I$1:$IX$303,Данные!$A276,BP$642)),INDEX(Данные!$I$1:$IX$303,Данные!$A276,BP$642)-Данные!$H276-BP$643+IF($F$11="Использовать поправку",BU614,0),#N/A)</f>
        <v>#N/A</v>
      </c>
      <c r="BQ614" s="62" t="str">
        <f t="shared" si="873"/>
        <v/>
      </c>
      <c r="BR614" s="63" t="e">
        <f>IF(ISNUMBER(INDEX(Данные!$I$1:$IX$303,Данные!$A276,BR$642)),INDEX(Данные!$I$1:$IX$303,Данные!$A276,BR$642)-Данные!$G276-BR$643+IF($F$12="Использовать поправку",BT614,0),#N/A)</f>
        <v>#N/A</v>
      </c>
      <c r="BS614" s="64" t="e">
        <f>IF(ISNUMBER(INDEX(Данные!$I$1:$IX$303,Данные!$A276,BS$642)),INDEX(Данные!$I$1:$IX$303,Данные!$A276,BS$642)-Данные!$H276-BS$643+IF($F$12="Использовать поправку",BU614,0),#N/A)</f>
        <v>#N/A</v>
      </c>
      <c r="BT614" s="100" t="e">
        <f>INDEX(Данные!$I$1:$IX$303,Данные!$A276,BT$642+8)-INDEX(Данные!$I$1:$IX$303,Данные!$A276,BT$643+8)</f>
        <v>#VALUE!</v>
      </c>
      <c r="BU614" s="101" t="e">
        <f>INDEX(Данные!$I$1:$IX$303,Данные!$A276,BU$642+9)-INDEX(Данные!$I$1:$IX$303,Данные!$A276,BU$643+9)</f>
        <v>#VALUE!</v>
      </c>
    </row>
    <row r="615" spans="7:73" s="88" customFormat="1" x14ac:dyDescent="0.25">
      <c r="G615" s="61">
        <v>137</v>
      </c>
      <c r="H615" s="62" t="str">
        <f t="shared" si="874"/>
        <v/>
      </c>
      <c r="I615" s="63" t="e">
        <f>IF(ISNUMBER(INDEX(Данные!$I$1:$IX$303,Данные!$A277,I$642)),INDEX(Данные!$I$1:$IX$303,Данные!$A277,I$642)-Данные!$E277+IF($F$3="Использовать поправку",AL615,0),#N/A)</f>
        <v>#N/A</v>
      </c>
      <c r="J615" s="64" t="e">
        <f>IF(ISNUMBER(INDEX(Данные!$I$1:$IX$303,Данные!$A277,J$642)),INDEX(Данные!$I$1:$IX$303,Данные!$A277,J$642)-Данные!$F277+IF($F$3="Использовать поправку",AM615,0),#N/A)</f>
        <v>#N/A</v>
      </c>
      <c r="K615" s="62" t="str">
        <f t="shared" si="875"/>
        <v/>
      </c>
      <c r="L615" s="63" t="e">
        <f>IF(ISNUMBER(INDEX(Данные!$I$1:$IX$303,Данные!$A277,L$642)),INDEX(Данные!$I$1:$IX$303,Данные!$A277,L$642)-Данные!$E277+IF($F$4="Использовать поправку",AL615,0),#N/A)</f>
        <v>#N/A</v>
      </c>
      <c r="M615" s="64" t="e">
        <f>IF(ISNUMBER(INDEX(Данные!$I$1:$IX$303,Данные!$A277,M$642)),INDEX(Данные!$I$1:$IX$303,Данные!$A277,M$642)-Данные!$F277+IF($F$4="Использовать поправку",AM615,0),#N/A)</f>
        <v>#N/A</v>
      </c>
      <c r="N615" s="62" t="str">
        <f t="shared" si="876"/>
        <v/>
      </c>
      <c r="O615" s="63" t="e">
        <f>IF(ISNUMBER(INDEX(Данные!$I$1:$IX$303,Данные!$A277,O$642)),INDEX(Данные!$I$1:$IX$303,Данные!$A277,O$642)-Данные!$E277+IF($F$5="Использовать поправку",AL615,0),#N/A)</f>
        <v>#N/A</v>
      </c>
      <c r="P615" s="64" t="e">
        <f>IF(ISNUMBER(INDEX(Данные!$I$1:$IX$303,Данные!$A277,P$642)),INDEX(Данные!$I$1:$IX$303,Данные!$A277,P$642)-Данные!$F277+IF($F$5="Использовать поправку",AM615,0),#N/A)</f>
        <v>#N/A</v>
      </c>
      <c r="Q615" s="62" t="str">
        <f t="shared" si="877"/>
        <v/>
      </c>
      <c r="R615" s="63" t="e">
        <f>IF(ISNUMBER(INDEX(Данные!$I$1:$IX$303,Данные!$A277,R$642)),INDEX(Данные!$I$1:$IX$303,Данные!$A277,R$642)-Данные!$E277+IF($F$6="Использовать поправку",AL615,0),#N/A)</f>
        <v>#N/A</v>
      </c>
      <c r="S615" s="64" t="e">
        <f>IF(ISNUMBER(INDEX(Данные!$I$1:$IX$303,Данные!$A277,S$642)),INDEX(Данные!$I$1:$IX$303,Данные!$A277,S$642)-Данные!$F277+IF($F$6="Использовать поправку",AM615,0),#N/A)</f>
        <v>#N/A</v>
      </c>
      <c r="T615" s="62" t="str">
        <f t="shared" si="878"/>
        <v/>
      </c>
      <c r="U615" s="63" t="e">
        <f>IF(ISNUMBER(INDEX(Данные!$I$1:$IX$303,Данные!$A277,U$642)),INDEX(Данные!$I$1:$IX$303,Данные!$A277,U$642)-Данные!$E277+IF($F$7="Использовать поправку",AL615,0),#N/A)</f>
        <v>#N/A</v>
      </c>
      <c r="V615" s="64" t="e">
        <f>IF(ISNUMBER(INDEX(Данные!$I$1:$IX$303,Данные!$A277,V$642)),INDEX(Данные!$I$1:$IX$303,Данные!$A277,V$642)-Данные!$F277+IF($F$7="Использовать поправку",AM615,0),#N/A)</f>
        <v>#N/A</v>
      </c>
      <c r="W615" s="62" t="str">
        <f t="shared" si="879"/>
        <v/>
      </c>
      <c r="X615" s="63" t="e">
        <f>IF(ISNUMBER(INDEX(Данные!$I$1:$IX$303,Данные!$A277,X$642)),INDEX(Данные!$I$1:$IX$303,Данные!$A277,X$642)-Данные!$E277+IF($F$8="Использовать поправку",AL615,0),#N/A)</f>
        <v>#N/A</v>
      </c>
      <c r="Y615" s="64" t="e">
        <f>IF(ISNUMBER(INDEX(Данные!$I$1:$IX$303,Данные!$A277,Y$642)),INDEX(Данные!$I$1:$IX$303,Данные!$A277,Y$642)-Данные!$F277+IF($F$8="Использовать поправку",AM615,0),#N/A)</f>
        <v>#N/A</v>
      </c>
      <c r="Z615" s="62" t="str">
        <f t="shared" si="880"/>
        <v/>
      </c>
      <c r="AA615" s="63" t="e">
        <f>IF(ISNUMBER(INDEX(Данные!$I$1:$IX$303,Данные!$A277,AA$642)),INDEX(Данные!$I$1:$IX$303,Данные!$A277,AA$642)-Данные!$E277+IF($F$9="Использовать поправку",AL615,0),#N/A)</f>
        <v>#N/A</v>
      </c>
      <c r="AB615" s="64" t="e">
        <f>IF(ISNUMBER(INDEX(Данные!$I$1:$IX$303,Данные!$A277,AB$642)),INDEX(Данные!$I$1:$IX$303,Данные!$A277,AB$642)-Данные!$F277+IF($F$9="Использовать поправку",AM615,0),#N/A)</f>
        <v>#N/A</v>
      </c>
      <c r="AC615" s="62" t="str">
        <f t="shared" si="881"/>
        <v/>
      </c>
      <c r="AD615" s="63" t="e">
        <f>IF(ISNUMBER(INDEX(Данные!$I$1:$IX$303,Данные!$A277,AD$642)),INDEX(Данные!$I$1:$IX$303,Данные!$A277,AD$642)-Данные!$E277+IF($F$10="Использовать поправку",AL615,0),#N/A)</f>
        <v>#N/A</v>
      </c>
      <c r="AE615" s="64" t="e">
        <f>IF(ISNUMBER(INDEX(Данные!$I$1:$IX$303,Данные!$A277,AE$642)),INDEX(Данные!$I$1:$IX$303,Данные!$A277,AE$642)-Данные!$F277+IF($F$10="Использовать поправку",AM615,0),#N/A)</f>
        <v>#N/A</v>
      </c>
      <c r="AF615" s="62" t="str">
        <f t="shared" si="882"/>
        <v/>
      </c>
      <c r="AG615" s="63" t="e">
        <f>IF(ISNUMBER(INDEX(Данные!$I$1:$IX$303,Данные!$A277,AG$642)),INDEX(Данные!$I$1:$IX$303,Данные!$A277,AG$642)-Данные!$E277+IF($F$11="Использовать поправку",AL615,0),#N/A)</f>
        <v>#N/A</v>
      </c>
      <c r="AH615" s="64" t="e">
        <f>IF(ISNUMBER(INDEX(Данные!$I$1:$IX$303,Данные!$A277,AH$642)),INDEX(Данные!$I$1:$IX$303,Данные!$A277,AH$642)-Данные!$F277+IF($F$11="Использовать поправку",AM615,0),#N/A)</f>
        <v>#N/A</v>
      </c>
      <c r="AI615" s="62" t="str">
        <f t="shared" si="883"/>
        <v/>
      </c>
      <c r="AJ615" s="63" t="e">
        <f>IF(ISNUMBER(INDEX(Данные!$I$1:$IX$303,Данные!$A277,AJ$642)),INDEX(Данные!$I$1:$IX$303,Данные!$A277,AJ$642)-Данные!$E277+IF($F$12="Использовать поправку",AL615,0),#N/A)</f>
        <v>#N/A</v>
      </c>
      <c r="AK615" s="96" t="e">
        <f>IF(ISNUMBER(INDEX(Данные!$I$1:$IX$303,Данные!$A277,AK$642)),INDEX(Данные!$I$1:$IX$303,Данные!$A277,AK$642)-Данные!$F277+IF($F$12="Использовать поправку",AM615,0),#N/A)</f>
        <v>#N/A</v>
      </c>
      <c r="AL615" s="100" t="e">
        <f>INDEX(Данные!$I$1:$IX$303,Данные!$A277,AL$642+4)-INDEX(Данные!$I$1:$IX$303,Данные!$A277,AL$643+4)</f>
        <v>#VALUE!</v>
      </c>
      <c r="AM615" s="101" t="e">
        <f>INDEX(Данные!$I$1:$IX$303,Данные!$A277,AM$642+5)-INDEX(Данные!$I$1:$IX$303,Данные!$A277,AM$643+5)</f>
        <v>#VALUE!</v>
      </c>
      <c r="AO615" s="61">
        <v>137</v>
      </c>
      <c r="AP615" s="62" t="str">
        <f t="shared" si="864"/>
        <v/>
      </c>
      <c r="AQ615" s="63" t="e">
        <f>IF(ISNUMBER(INDEX(Данные!$I$1:$IX$303,Данные!$A277,AQ$642)),INDEX(Данные!$I$1:$IX$303,Данные!$A277,AQ$642)-Данные!$G277-AQ$643+IF($F$3="Использовать поправку",BT615,0),#N/A)</f>
        <v>#N/A</v>
      </c>
      <c r="AR615" s="64" t="e">
        <f>IF(ISNUMBER(INDEX(Данные!$I$1:$IX$303,Данные!$A277,AR$642)),INDEX(Данные!$I$1:$IX$303,Данные!$A277,AR$642)-Данные!$H277-AR$643+IF($F$3="Использовать поправку",BU615,0),#N/A)</f>
        <v>#N/A</v>
      </c>
      <c r="AS615" s="62" t="str">
        <f t="shared" si="865"/>
        <v/>
      </c>
      <c r="AT615" s="63" t="e">
        <f>IF(ISNUMBER(INDEX(Данные!$I$1:$IX$303,Данные!$A277,AT$642)),INDEX(Данные!$I$1:$IX$303,Данные!$A277,AT$642)-Данные!$G277-AT$643+IF($F$4="Использовать поправку",BT615,0),#N/A)</f>
        <v>#N/A</v>
      </c>
      <c r="AU615" s="64" t="e">
        <f>IF(ISNUMBER(INDEX(Данные!$I$1:$IX$303,Данные!$A277,AU$642)),INDEX(Данные!$I$1:$IX$303,Данные!$A277,AU$642)-Данные!$H277-AU$643+IF($F$4="Использовать поправку",BU615,0),#N/A)</f>
        <v>#N/A</v>
      </c>
      <c r="AV615" s="62" t="str">
        <f t="shared" si="866"/>
        <v/>
      </c>
      <c r="AW615" s="63" t="e">
        <f>IF(ISNUMBER(INDEX(Данные!$I$1:$IX$303,Данные!$A277,AW$642)),INDEX(Данные!$I$1:$IX$303,Данные!$A277,AW$642)-Данные!$G277-AW$643+IF($F$5="Использовать поправку",BT615,0),#N/A)</f>
        <v>#N/A</v>
      </c>
      <c r="AX615" s="64" t="e">
        <f>IF(ISNUMBER(INDEX(Данные!$I$1:$IX$303,Данные!$A277,AX$642)),INDEX(Данные!$I$1:$IX$303,Данные!$A277,AX$642)-Данные!$H277-AX$643+IF($F$5="Использовать поправку",BU615,0),#N/A)</f>
        <v>#N/A</v>
      </c>
      <c r="AY615" s="62" t="str">
        <f t="shared" si="867"/>
        <v/>
      </c>
      <c r="AZ615" s="63" t="e">
        <f>IF(ISNUMBER(INDEX(Данные!$I$1:$IX$303,Данные!$A277,AZ$642)),INDEX(Данные!$I$1:$IX$303,Данные!$A277,AZ$642)-Данные!$G277-AZ$643+IF($F$6="Использовать поправку",BT615,0),#N/A)</f>
        <v>#N/A</v>
      </c>
      <c r="BA615" s="64" t="e">
        <f>IF(ISNUMBER(INDEX(Данные!$I$1:$IX$303,Данные!$A277,BA$642)),INDEX(Данные!$I$1:$IX$303,Данные!$A277,BA$642)-Данные!$H277-BA$643+IF($F$6="Использовать поправку",BU615,0),#N/A)</f>
        <v>#N/A</v>
      </c>
      <c r="BB615" s="62" t="str">
        <f t="shared" si="868"/>
        <v/>
      </c>
      <c r="BC615" s="63" t="e">
        <f>IF(ISNUMBER(INDEX(Данные!$I$1:$IX$303,Данные!$A277,BC$642)),INDEX(Данные!$I$1:$IX$303,Данные!$A277,BC$642)-Данные!$G277-BC$643+IF($F$7="Использовать поправку",BT615,0),#N/A)</f>
        <v>#N/A</v>
      </c>
      <c r="BD615" s="64" t="e">
        <f>IF(ISNUMBER(INDEX(Данные!$I$1:$IX$303,Данные!$A277,BD$642)),INDEX(Данные!$I$1:$IX$303,Данные!$A277,BD$642)-Данные!$H277-BD$643+IF($F$7="Использовать поправку",BU615,0),#N/A)</f>
        <v>#N/A</v>
      </c>
      <c r="BE615" s="62" t="str">
        <f t="shared" si="869"/>
        <v/>
      </c>
      <c r="BF615" s="63" t="e">
        <f>IF(ISNUMBER(INDEX(Данные!$I$1:$IX$303,Данные!$A277,BF$642)),INDEX(Данные!$I$1:$IX$303,Данные!$A277,BF$642)-Данные!$G277-BF$643+IF($F$8="Использовать поправку",BT615,0),#N/A)</f>
        <v>#N/A</v>
      </c>
      <c r="BG615" s="64" t="e">
        <f>IF(ISNUMBER(INDEX(Данные!$I$1:$IX$303,Данные!$A277,BG$642)),INDEX(Данные!$I$1:$IX$303,Данные!$A277,BG$642)-Данные!$H277-BG$643+IF($F$8="Использовать поправку",BU615,0),#N/A)</f>
        <v>#N/A</v>
      </c>
      <c r="BH615" s="62" t="str">
        <f t="shared" si="870"/>
        <v/>
      </c>
      <c r="BI615" s="63" t="e">
        <f>IF(ISNUMBER(INDEX(Данные!$I$1:$IX$303,Данные!$A277,BI$642)),INDEX(Данные!$I$1:$IX$303,Данные!$A277,BI$642)-Данные!$G277-BI$643+IF($F$9="Использовать поправку",BT615,0),#N/A)</f>
        <v>#N/A</v>
      </c>
      <c r="BJ615" s="64" t="e">
        <f>IF(ISNUMBER(INDEX(Данные!$I$1:$IX$303,Данные!$A277,BJ$642)),INDEX(Данные!$I$1:$IX$303,Данные!$A277,BJ$642)-Данные!$H277-BJ$643+IF($F$9="Использовать поправку",BU615,0),#N/A)</f>
        <v>#N/A</v>
      </c>
      <c r="BK615" s="62" t="str">
        <f t="shared" si="871"/>
        <v/>
      </c>
      <c r="BL615" s="63" t="e">
        <f>IF(ISNUMBER(INDEX(Данные!$I$1:$IX$303,Данные!$A277,BL$642)),INDEX(Данные!$I$1:$IX$303,Данные!$A277,BL$642)-Данные!$G277-BL$643+IF($F$10="Использовать поправку",BT615,0),#N/A)</f>
        <v>#N/A</v>
      </c>
      <c r="BM615" s="64" t="e">
        <f>IF(ISNUMBER(INDEX(Данные!$I$1:$IX$303,Данные!$A277,BM$642)),INDEX(Данные!$I$1:$IX$303,Данные!$A277,BM$642)-Данные!$H277-BM$643+IF($F$10="Использовать поправку",BU615,0),#N/A)</f>
        <v>#N/A</v>
      </c>
      <c r="BN615" s="62" t="str">
        <f t="shared" si="872"/>
        <v/>
      </c>
      <c r="BO615" s="63" t="e">
        <f>IF(ISNUMBER(INDEX(Данные!$I$1:$IX$303,Данные!$A277,BO$642)),INDEX(Данные!$I$1:$IX$303,Данные!$A277,BO$642)-Данные!$G277-BO$643+IF($F$11="Использовать поправку",BT615,0),#N/A)</f>
        <v>#N/A</v>
      </c>
      <c r="BP615" s="64" t="e">
        <f>IF(ISNUMBER(INDEX(Данные!$I$1:$IX$303,Данные!$A277,BP$642)),INDEX(Данные!$I$1:$IX$303,Данные!$A277,BP$642)-Данные!$H277-BP$643+IF($F$11="Использовать поправку",BU615,0),#N/A)</f>
        <v>#N/A</v>
      </c>
      <c r="BQ615" s="62" t="str">
        <f t="shared" si="873"/>
        <v/>
      </c>
      <c r="BR615" s="63" t="e">
        <f>IF(ISNUMBER(INDEX(Данные!$I$1:$IX$303,Данные!$A277,BR$642)),INDEX(Данные!$I$1:$IX$303,Данные!$A277,BR$642)-Данные!$G277-BR$643+IF($F$12="Использовать поправку",BT615,0),#N/A)</f>
        <v>#N/A</v>
      </c>
      <c r="BS615" s="64" t="e">
        <f>IF(ISNUMBER(INDEX(Данные!$I$1:$IX$303,Данные!$A277,BS$642)),INDEX(Данные!$I$1:$IX$303,Данные!$A277,BS$642)-Данные!$H277-BS$643+IF($F$12="Использовать поправку",BU615,0),#N/A)</f>
        <v>#N/A</v>
      </c>
      <c r="BT615" s="100" t="e">
        <f>INDEX(Данные!$I$1:$IX$303,Данные!$A277,BT$642+8)-INDEX(Данные!$I$1:$IX$303,Данные!$A277,BT$643+8)</f>
        <v>#VALUE!</v>
      </c>
      <c r="BU615" s="101" t="e">
        <f>INDEX(Данные!$I$1:$IX$303,Данные!$A277,BU$642+9)-INDEX(Данные!$I$1:$IX$303,Данные!$A277,BU$643+9)</f>
        <v>#VALUE!</v>
      </c>
    </row>
    <row r="616" spans="7:73" s="88" customFormat="1" x14ac:dyDescent="0.25">
      <c r="G616" s="61">
        <v>137.5</v>
      </c>
      <c r="H616" s="62" t="str">
        <f t="shared" si="874"/>
        <v/>
      </c>
      <c r="I616" s="63" t="e">
        <f>IF(ISNUMBER(INDEX(Данные!$I$1:$IX$303,Данные!$A278,I$642)),INDEX(Данные!$I$1:$IX$303,Данные!$A278,I$642)-Данные!$E278+IF($F$3="Использовать поправку",AL616,0),#N/A)</f>
        <v>#N/A</v>
      </c>
      <c r="J616" s="64" t="e">
        <f>IF(ISNUMBER(INDEX(Данные!$I$1:$IX$303,Данные!$A278,J$642)),INDEX(Данные!$I$1:$IX$303,Данные!$A278,J$642)-Данные!$F278+IF($F$3="Использовать поправку",AM616,0),#N/A)</f>
        <v>#N/A</v>
      </c>
      <c r="K616" s="62" t="str">
        <f t="shared" si="875"/>
        <v/>
      </c>
      <c r="L616" s="63" t="e">
        <f>IF(ISNUMBER(INDEX(Данные!$I$1:$IX$303,Данные!$A278,L$642)),INDEX(Данные!$I$1:$IX$303,Данные!$A278,L$642)-Данные!$E278+IF($F$4="Использовать поправку",AL616,0),#N/A)</f>
        <v>#N/A</v>
      </c>
      <c r="M616" s="64" t="e">
        <f>IF(ISNUMBER(INDEX(Данные!$I$1:$IX$303,Данные!$A278,M$642)),INDEX(Данные!$I$1:$IX$303,Данные!$A278,M$642)-Данные!$F278+IF($F$4="Использовать поправку",AM616,0),#N/A)</f>
        <v>#N/A</v>
      </c>
      <c r="N616" s="62" t="str">
        <f t="shared" si="876"/>
        <v/>
      </c>
      <c r="O616" s="63" t="e">
        <f>IF(ISNUMBER(INDEX(Данные!$I$1:$IX$303,Данные!$A278,O$642)),INDEX(Данные!$I$1:$IX$303,Данные!$A278,O$642)-Данные!$E278+IF($F$5="Использовать поправку",AL616,0),#N/A)</f>
        <v>#N/A</v>
      </c>
      <c r="P616" s="64" t="e">
        <f>IF(ISNUMBER(INDEX(Данные!$I$1:$IX$303,Данные!$A278,P$642)),INDEX(Данные!$I$1:$IX$303,Данные!$A278,P$642)-Данные!$F278+IF($F$5="Использовать поправку",AM616,0),#N/A)</f>
        <v>#N/A</v>
      </c>
      <c r="Q616" s="62" t="str">
        <f t="shared" si="877"/>
        <v/>
      </c>
      <c r="R616" s="63" t="e">
        <f>IF(ISNUMBER(INDEX(Данные!$I$1:$IX$303,Данные!$A278,R$642)),INDEX(Данные!$I$1:$IX$303,Данные!$A278,R$642)-Данные!$E278+IF($F$6="Использовать поправку",AL616,0),#N/A)</f>
        <v>#N/A</v>
      </c>
      <c r="S616" s="64" t="e">
        <f>IF(ISNUMBER(INDEX(Данные!$I$1:$IX$303,Данные!$A278,S$642)),INDEX(Данные!$I$1:$IX$303,Данные!$A278,S$642)-Данные!$F278+IF($F$6="Использовать поправку",AM616,0),#N/A)</f>
        <v>#N/A</v>
      </c>
      <c r="T616" s="62" t="str">
        <f t="shared" si="878"/>
        <v/>
      </c>
      <c r="U616" s="63" t="e">
        <f>IF(ISNUMBER(INDEX(Данные!$I$1:$IX$303,Данные!$A278,U$642)),INDEX(Данные!$I$1:$IX$303,Данные!$A278,U$642)-Данные!$E278+IF($F$7="Использовать поправку",AL616,0),#N/A)</f>
        <v>#N/A</v>
      </c>
      <c r="V616" s="64" t="e">
        <f>IF(ISNUMBER(INDEX(Данные!$I$1:$IX$303,Данные!$A278,V$642)),INDEX(Данные!$I$1:$IX$303,Данные!$A278,V$642)-Данные!$F278+IF($F$7="Использовать поправку",AM616,0),#N/A)</f>
        <v>#N/A</v>
      </c>
      <c r="W616" s="62" t="str">
        <f t="shared" si="879"/>
        <v/>
      </c>
      <c r="X616" s="63" t="e">
        <f>IF(ISNUMBER(INDEX(Данные!$I$1:$IX$303,Данные!$A278,X$642)),INDEX(Данные!$I$1:$IX$303,Данные!$A278,X$642)-Данные!$E278+IF($F$8="Использовать поправку",AL616,0),#N/A)</f>
        <v>#N/A</v>
      </c>
      <c r="Y616" s="64" t="e">
        <f>IF(ISNUMBER(INDEX(Данные!$I$1:$IX$303,Данные!$A278,Y$642)),INDEX(Данные!$I$1:$IX$303,Данные!$A278,Y$642)-Данные!$F278+IF($F$8="Использовать поправку",AM616,0),#N/A)</f>
        <v>#N/A</v>
      </c>
      <c r="Z616" s="62" t="str">
        <f t="shared" si="880"/>
        <v/>
      </c>
      <c r="AA616" s="63" t="e">
        <f>IF(ISNUMBER(INDEX(Данные!$I$1:$IX$303,Данные!$A278,AA$642)),INDEX(Данные!$I$1:$IX$303,Данные!$A278,AA$642)-Данные!$E278+IF($F$9="Использовать поправку",AL616,0),#N/A)</f>
        <v>#N/A</v>
      </c>
      <c r="AB616" s="64" t="e">
        <f>IF(ISNUMBER(INDEX(Данные!$I$1:$IX$303,Данные!$A278,AB$642)),INDEX(Данные!$I$1:$IX$303,Данные!$A278,AB$642)-Данные!$F278+IF($F$9="Использовать поправку",AM616,0),#N/A)</f>
        <v>#N/A</v>
      </c>
      <c r="AC616" s="62" t="str">
        <f t="shared" si="881"/>
        <v/>
      </c>
      <c r="AD616" s="63" t="e">
        <f>IF(ISNUMBER(INDEX(Данные!$I$1:$IX$303,Данные!$A278,AD$642)),INDEX(Данные!$I$1:$IX$303,Данные!$A278,AD$642)-Данные!$E278+IF($F$10="Использовать поправку",AL616,0),#N/A)</f>
        <v>#N/A</v>
      </c>
      <c r="AE616" s="64" t="e">
        <f>IF(ISNUMBER(INDEX(Данные!$I$1:$IX$303,Данные!$A278,AE$642)),INDEX(Данные!$I$1:$IX$303,Данные!$A278,AE$642)-Данные!$F278+IF($F$10="Использовать поправку",AM616,0),#N/A)</f>
        <v>#N/A</v>
      </c>
      <c r="AF616" s="62" t="str">
        <f t="shared" si="882"/>
        <v/>
      </c>
      <c r="AG616" s="63" t="e">
        <f>IF(ISNUMBER(INDEX(Данные!$I$1:$IX$303,Данные!$A278,AG$642)),INDEX(Данные!$I$1:$IX$303,Данные!$A278,AG$642)-Данные!$E278+IF($F$11="Использовать поправку",AL616,0),#N/A)</f>
        <v>#N/A</v>
      </c>
      <c r="AH616" s="64" t="e">
        <f>IF(ISNUMBER(INDEX(Данные!$I$1:$IX$303,Данные!$A278,AH$642)),INDEX(Данные!$I$1:$IX$303,Данные!$A278,AH$642)-Данные!$F278+IF($F$11="Использовать поправку",AM616,0),#N/A)</f>
        <v>#N/A</v>
      </c>
      <c r="AI616" s="62" t="str">
        <f t="shared" si="883"/>
        <v/>
      </c>
      <c r="AJ616" s="63" t="e">
        <f>IF(ISNUMBER(INDEX(Данные!$I$1:$IX$303,Данные!$A278,AJ$642)),INDEX(Данные!$I$1:$IX$303,Данные!$A278,AJ$642)-Данные!$E278+IF($F$12="Использовать поправку",AL616,0),#N/A)</f>
        <v>#N/A</v>
      </c>
      <c r="AK616" s="96" t="e">
        <f>IF(ISNUMBER(INDEX(Данные!$I$1:$IX$303,Данные!$A278,AK$642)),INDEX(Данные!$I$1:$IX$303,Данные!$A278,AK$642)-Данные!$F278+IF($F$12="Использовать поправку",AM616,0),#N/A)</f>
        <v>#N/A</v>
      </c>
      <c r="AL616" s="100" t="e">
        <f>INDEX(Данные!$I$1:$IX$303,Данные!$A278,AL$642+4)-INDEX(Данные!$I$1:$IX$303,Данные!$A278,AL$643+4)</f>
        <v>#VALUE!</v>
      </c>
      <c r="AM616" s="101" t="e">
        <f>INDEX(Данные!$I$1:$IX$303,Данные!$A278,AM$642+5)-INDEX(Данные!$I$1:$IX$303,Данные!$A278,AM$643+5)</f>
        <v>#VALUE!</v>
      </c>
      <c r="AO616" s="61">
        <v>137.5</v>
      </c>
      <c r="AP616" s="62" t="str">
        <f t="shared" si="864"/>
        <v/>
      </c>
      <c r="AQ616" s="63" t="e">
        <f>IF(ISNUMBER(INDEX(Данные!$I$1:$IX$303,Данные!$A278,AQ$642)),INDEX(Данные!$I$1:$IX$303,Данные!$A278,AQ$642)-Данные!$G278-AQ$643+IF($F$3="Использовать поправку",BT616,0),#N/A)</f>
        <v>#N/A</v>
      </c>
      <c r="AR616" s="64" t="e">
        <f>IF(ISNUMBER(INDEX(Данные!$I$1:$IX$303,Данные!$A278,AR$642)),INDEX(Данные!$I$1:$IX$303,Данные!$A278,AR$642)-Данные!$H278-AR$643+IF($F$3="Использовать поправку",BU616,0),#N/A)</f>
        <v>#N/A</v>
      </c>
      <c r="AS616" s="62" t="str">
        <f t="shared" si="865"/>
        <v/>
      </c>
      <c r="AT616" s="63" t="e">
        <f>IF(ISNUMBER(INDEX(Данные!$I$1:$IX$303,Данные!$A278,AT$642)),INDEX(Данные!$I$1:$IX$303,Данные!$A278,AT$642)-Данные!$G278-AT$643+IF($F$4="Использовать поправку",BT616,0),#N/A)</f>
        <v>#N/A</v>
      </c>
      <c r="AU616" s="64" t="e">
        <f>IF(ISNUMBER(INDEX(Данные!$I$1:$IX$303,Данные!$A278,AU$642)),INDEX(Данные!$I$1:$IX$303,Данные!$A278,AU$642)-Данные!$H278-AU$643+IF($F$4="Использовать поправку",BU616,0),#N/A)</f>
        <v>#N/A</v>
      </c>
      <c r="AV616" s="62" t="str">
        <f t="shared" si="866"/>
        <v/>
      </c>
      <c r="AW616" s="63" t="e">
        <f>IF(ISNUMBER(INDEX(Данные!$I$1:$IX$303,Данные!$A278,AW$642)),INDEX(Данные!$I$1:$IX$303,Данные!$A278,AW$642)-Данные!$G278-AW$643+IF($F$5="Использовать поправку",BT616,0),#N/A)</f>
        <v>#N/A</v>
      </c>
      <c r="AX616" s="64" t="e">
        <f>IF(ISNUMBER(INDEX(Данные!$I$1:$IX$303,Данные!$A278,AX$642)),INDEX(Данные!$I$1:$IX$303,Данные!$A278,AX$642)-Данные!$H278-AX$643+IF($F$5="Использовать поправку",BU616,0),#N/A)</f>
        <v>#N/A</v>
      </c>
      <c r="AY616" s="62" t="str">
        <f t="shared" si="867"/>
        <v/>
      </c>
      <c r="AZ616" s="63" t="e">
        <f>IF(ISNUMBER(INDEX(Данные!$I$1:$IX$303,Данные!$A278,AZ$642)),INDEX(Данные!$I$1:$IX$303,Данные!$A278,AZ$642)-Данные!$G278-AZ$643+IF($F$6="Использовать поправку",BT616,0),#N/A)</f>
        <v>#N/A</v>
      </c>
      <c r="BA616" s="64" t="e">
        <f>IF(ISNUMBER(INDEX(Данные!$I$1:$IX$303,Данные!$A278,BA$642)),INDEX(Данные!$I$1:$IX$303,Данные!$A278,BA$642)-Данные!$H278-BA$643+IF($F$6="Использовать поправку",BU616,0),#N/A)</f>
        <v>#N/A</v>
      </c>
      <c r="BB616" s="62" t="str">
        <f t="shared" si="868"/>
        <v/>
      </c>
      <c r="BC616" s="63" t="e">
        <f>IF(ISNUMBER(INDEX(Данные!$I$1:$IX$303,Данные!$A278,BC$642)),INDEX(Данные!$I$1:$IX$303,Данные!$A278,BC$642)-Данные!$G278-BC$643+IF($F$7="Использовать поправку",BT616,0),#N/A)</f>
        <v>#N/A</v>
      </c>
      <c r="BD616" s="64" t="e">
        <f>IF(ISNUMBER(INDEX(Данные!$I$1:$IX$303,Данные!$A278,BD$642)),INDEX(Данные!$I$1:$IX$303,Данные!$A278,BD$642)-Данные!$H278-BD$643+IF($F$7="Использовать поправку",BU616,0),#N/A)</f>
        <v>#N/A</v>
      </c>
      <c r="BE616" s="62" t="str">
        <f t="shared" si="869"/>
        <v/>
      </c>
      <c r="BF616" s="63" t="e">
        <f>IF(ISNUMBER(INDEX(Данные!$I$1:$IX$303,Данные!$A278,BF$642)),INDEX(Данные!$I$1:$IX$303,Данные!$A278,BF$642)-Данные!$G278-BF$643+IF($F$8="Использовать поправку",BT616,0),#N/A)</f>
        <v>#N/A</v>
      </c>
      <c r="BG616" s="64" t="e">
        <f>IF(ISNUMBER(INDEX(Данные!$I$1:$IX$303,Данные!$A278,BG$642)),INDEX(Данные!$I$1:$IX$303,Данные!$A278,BG$642)-Данные!$H278-BG$643+IF($F$8="Использовать поправку",BU616,0),#N/A)</f>
        <v>#N/A</v>
      </c>
      <c r="BH616" s="62" t="str">
        <f t="shared" si="870"/>
        <v/>
      </c>
      <c r="BI616" s="63" t="e">
        <f>IF(ISNUMBER(INDEX(Данные!$I$1:$IX$303,Данные!$A278,BI$642)),INDEX(Данные!$I$1:$IX$303,Данные!$A278,BI$642)-Данные!$G278-BI$643+IF($F$9="Использовать поправку",BT616,0),#N/A)</f>
        <v>#N/A</v>
      </c>
      <c r="BJ616" s="64" t="e">
        <f>IF(ISNUMBER(INDEX(Данные!$I$1:$IX$303,Данные!$A278,BJ$642)),INDEX(Данные!$I$1:$IX$303,Данные!$A278,BJ$642)-Данные!$H278-BJ$643+IF($F$9="Использовать поправку",BU616,0),#N/A)</f>
        <v>#N/A</v>
      </c>
      <c r="BK616" s="62" t="str">
        <f t="shared" si="871"/>
        <v/>
      </c>
      <c r="BL616" s="63" t="e">
        <f>IF(ISNUMBER(INDEX(Данные!$I$1:$IX$303,Данные!$A278,BL$642)),INDEX(Данные!$I$1:$IX$303,Данные!$A278,BL$642)-Данные!$G278-BL$643+IF($F$10="Использовать поправку",BT616,0),#N/A)</f>
        <v>#N/A</v>
      </c>
      <c r="BM616" s="64" t="e">
        <f>IF(ISNUMBER(INDEX(Данные!$I$1:$IX$303,Данные!$A278,BM$642)),INDEX(Данные!$I$1:$IX$303,Данные!$A278,BM$642)-Данные!$H278-BM$643+IF($F$10="Использовать поправку",BU616,0),#N/A)</f>
        <v>#N/A</v>
      </c>
      <c r="BN616" s="62" t="str">
        <f t="shared" si="872"/>
        <v/>
      </c>
      <c r="BO616" s="63" t="e">
        <f>IF(ISNUMBER(INDEX(Данные!$I$1:$IX$303,Данные!$A278,BO$642)),INDEX(Данные!$I$1:$IX$303,Данные!$A278,BO$642)-Данные!$G278-BO$643+IF($F$11="Использовать поправку",BT616,0),#N/A)</f>
        <v>#N/A</v>
      </c>
      <c r="BP616" s="64" t="e">
        <f>IF(ISNUMBER(INDEX(Данные!$I$1:$IX$303,Данные!$A278,BP$642)),INDEX(Данные!$I$1:$IX$303,Данные!$A278,BP$642)-Данные!$H278-BP$643+IF($F$11="Использовать поправку",BU616,0),#N/A)</f>
        <v>#N/A</v>
      </c>
      <c r="BQ616" s="62" t="str">
        <f t="shared" si="873"/>
        <v/>
      </c>
      <c r="BR616" s="63" t="e">
        <f>IF(ISNUMBER(INDEX(Данные!$I$1:$IX$303,Данные!$A278,BR$642)),INDEX(Данные!$I$1:$IX$303,Данные!$A278,BR$642)-Данные!$G278-BR$643+IF($F$12="Использовать поправку",BT616,0),#N/A)</f>
        <v>#N/A</v>
      </c>
      <c r="BS616" s="64" t="e">
        <f>IF(ISNUMBER(INDEX(Данные!$I$1:$IX$303,Данные!$A278,BS$642)),INDEX(Данные!$I$1:$IX$303,Данные!$A278,BS$642)-Данные!$H278-BS$643+IF($F$12="Использовать поправку",BU616,0),#N/A)</f>
        <v>#N/A</v>
      </c>
      <c r="BT616" s="100" t="e">
        <f>INDEX(Данные!$I$1:$IX$303,Данные!$A278,BT$642+8)-INDEX(Данные!$I$1:$IX$303,Данные!$A278,BT$643+8)</f>
        <v>#VALUE!</v>
      </c>
      <c r="BU616" s="101" t="e">
        <f>INDEX(Данные!$I$1:$IX$303,Данные!$A278,BU$642+9)-INDEX(Данные!$I$1:$IX$303,Данные!$A278,BU$643+9)</f>
        <v>#VALUE!</v>
      </c>
    </row>
    <row r="617" spans="7:73" s="88" customFormat="1" x14ac:dyDescent="0.25">
      <c r="G617" s="61">
        <v>138</v>
      </c>
      <c r="H617" s="62" t="str">
        <f t="shared" si="874"/>
        <v/>
      </c>
      <c r="I617" s="63" t="e">
        <f>IF(ISNUMBER(INDEX(Данные!$I$1:$IX$303,Данные!$A279,I$642)),INDEX(Данные!$I$1:$IX$303,Данные!$A279,I$642)-Данные!$E279+IF($F$3="Использовать поправку",AL617,0),#N/A)</f>
        <v>#N/A</v>
      </c>
      <c r="J617" s="64" t="e">
        <f>IF(ISNUMBER(INDEX(Данные!$I$1:$IX$303,Данные!$A279,J$642)),INDEX(Данные!$I$1:$IX$303,Данные!$A279,J$642)-Данные!$F279+IF($F$3="Использовать поправку",AM617,0),#N/A)</f>
        <v>#N/A</v>
      </c>
      <c r="K617" s="62" t="str">
        <f t="shared" si="875"/>
        <v/>
      </c>
      <c r="L617" s="63" t="e">
        <f>IF(ISNUMBER(INDEX(Данные!$I$1:$IX$303,Данные!$A279,L$642)),INDEX(Данные!$I$1:$IX$303,Данные!$A279,L$642)-Данные!$E279+IF($F$4="Использовать поправку",AL617,0),#N/A)</f>
        <v>#N/A</v>
      </c>
      <c r="M617" s="64" t="e">
        <f>IF(ISNUMBER(INDEX(Данные!$I$1:$IX$303,Данные!$A279,M$642)),INDEX(Данные!$I$1:$IX$303,Данные!$A279,M$642)-Данные!$F279+IF($F$4="Использовать поправку",AM617,0),#N/A)</f>
        <v>#N/A</v>
      </c>
      <c r="N617" s="62" t="str">
        <f t="shared" si="876"/>
        <v/>
      </c>
      <c r="O617" s="63" t="e">
        <f>IF(ISNUMBER(INDEX(Данные!$I$1:$IX$303,Данные!$A279,O$642)),INDEX(Данные!$I$1:$IX$303,Данные!$A279,O$642)-Данные!$E279+IF($F$5="Использовать поправку",AL617,0),#N/A)</f>
        <v>#N/A</v>
      </c>
      <c r="P617" s="64" t="e">
        <f>IF(ISNUMBER(INDEX(Данные!$I$1:$IX$303,Данные!$A279,P$642)),INDEX(Данные!$I$1:$IX$303,Данные!$A279,P$642)-Данные!$F279+IF($F$5="Использовать поправку",AM617,0),#N/A)</f>
        <v>#N/A</v>
      </c>
      <c r="Q617" s="62" t="str">
        <f t="shared" si="877"/>
        <v/>
      </c>
      <c r="R617" s="63" t="e">
        <f>IF(ISNUMBER(INDEX(Данные!$I$1:$IX$303,Данные!$A279,R$642)),INDEX(Данные!$I$1:$IX$303,Данные!$A279,R$642)-Данные!$E279+IF($F$6="Использовать поправку",AL617,0),#N/A)</f>
        <v>#N/A</v>
      </c>
      <c r="S617" s="64" t="e">
        <f>IF(ISNUMBER(INDEX(Данные!$I$1:$IX$303,Данные!$A279,S$642)),INDEX(Данные!$I$1:$IX$303,Данные!$A279,S$642)-Данные!$F279+IF($F$6="Использовать поправку",AM617,0),#N/A)</f>
        <v>#N/A</v>
      </c>
      <c r="T617" s="62" t="str">
        <f t="shared" si="878"/>
        <v/>
      </c>
      <c r="U617" s="63" t="e">
        <f>IF(ISNUMBER(INDEX(Данные!$I$1:$IX$303,Данные!$A279,U$642)),INDEX(Данные!$I$1:$IX$303,Данные!$A279,U$642)-Данные!$E279+IF($F$7="Использовать поправку",AL617,0),#N/A)</f>
        <v>#N/A</v>
      </c>
      <c r="V617" s="64" t="e">
        <f>IF(ISNUMBER(INDEX(Данные!$I$1:$IX$303,Данные!$A279,V$642)),INDEX(Данные!$I$1:$IX$303,Данные!$A279,V$642)-Данные!$F279+IF($F$7="Использовать поправку",AM617,0),#N/A)</f>
        <v>#N/A</v>
      </c>
      <c r="W617" s="62" t="str">
        <f t="shared" si="879"/>
        <v/>
      </c>
      <c r="X617" s="63" t="e">
        <f>IF(ISNUMBER(INDEX(Данные!$I$1:$IX$303,Данные!$A279,X$642)),INDEX(Данные!$I$1:$IX$303,Данные!$A279,X$642)-Данные!$E279+IF($F$8="Использовать поправку",AL617,0),#N/A)</f>
        <v>#N/A</v>
      </c>
      <c r="Y617" s="64" t="e">
        <f>IF(ISNUMBER(INDEX(Данные!$I$1:$IX$303,Данные!$A279,Y$642)),INDEX(Данные!$I$1:$IX$303,Данные!$A279,Y$642)-Данные!$F279+IF($F$8="Использовать поправку",AM617,0),#N/A)</f>
        <v>#N/A</v>
      </c>
      <c r="Z617" s="62" t="str">
        <f t="shared" si="880"/>
        <v/>
      </c>
      <c r="AA617" s="63" t="e">
        <f>IF(ISNUMBER(INDEX(Данные!$I$1:$IX$303,Данные!$A279,AA$642)),INDEX(Данные!$I$1:$IX$303,Данные!$A279,AA$642)-Данные!$E279+IF($F$9="Использовать поправку",AL617,0),#N/A)</f>
        <v>#N/A</v>
      </c>
      <c r="AB617" s="64" t="e">
        <f>IF(ISNUMBER(INDEX(Данные!$I$1:$IX$303,Данные!$A279,AB$642)),INDEX(Данные!$I$1:$IX$303,Данные!$A279,AB$642)-Данные!$F279+IF($F$9="Использовать поправку",AM617,0),#N/A)</f>
        <v>#N/A</v>
      </c>
      <c r="AC617" s="62" t="str">
        <f t="shared" si="881"/>
        <v/>
      </c>
      <c r="AD617" s="63" t="e">
        <f>IF(ISNUMBER(INDEX(Данные!$I$1:$IX$303,Данные!$A279,AD$642)),INDEX(Данные!$I$1:$IX$303,Данные!$A279,AD$642)-Данные!$E279+IF($F$10="Использовать поправку",AL617,0),#N/A)</f>
        <v>#N/A</v>
      </c>
      <c r="AE617" s="64" t="e">
        <f>IF(ISNUMBER(INDEX(Данные!$I$1:$IX$303,Данные!$A279,AE$642)),INDEX(Данные!$I$1:$IX$303,Данные!$A279,AE$642)-Данные!$F279+IF($F$10="Использовать поправку",AM617,0),#N/A)</f>
        <v>#N/A</v>
      </c>
      <c r="AF617" s="62" t="str">
        <f t="shared" si="882"/>
        <v/>
      </c>
      <c r="AG617" s="63" t="e">
        <f>IF(ISNUMBER(INDEX(Данные!$I$1:$IX$303,Данные!$A279,AG$642)),INDEX(Данные!$I$1:$IX$303,Данные!$A279,AG$642)-Данные!$E279+IF($F$11="Использовать поправку",AL617,0),#N/A)</f>
        <v>#N/A</v>
      </c>
      <c r="AH617" s="64" t="e">
        <f>IF(ISNUMBER(INDEX(Данные!$I$1:$IX$303,Данные!$A279,AH$642)),INDEX(Данные!$I$1:$IX$303,Данные!$A279,AH$642)-Данные!$F279+IF($F$11="Использовать поправку",AM617,0),#N/A)</f>
        <v>#N/A</v>
      </c>
      <c r="AI617" s="62" t="str">
        <f t="shared" si="883"/>
        <v/>
      </c>
      <c r="AJ617" s="63" t="e">
        <f>IF(ISNUMBER(INDEX(Данные!$I$1:$IX$303,Данные!$A279,AJ$642)),INDEX(Данные!$I$1:$IX$303,Данные!$A279,AJ$642)-Данные!$E279+IF($F$12="Использовать поправку",AL617,0),#N/A)</f>
        <v>#N/A</v>
      </c>
      <c r="AK617" s="96" t="e">
        <f>IF(ISNUMBER(INDEX(Данные!$I$1:$IX$303,Данные!$A279,AK$642)),INDEX(Данные!$I$1:$IX$303,Данные!$A279,AK$642)-Данные!$F279+IF($F$12="Использовать поправку",AM617,0),#N/A)</f>
        <v>#N/A</v>
      </c>
      <c r="AL617" s="100" t="e">
        <f>INDEX(Данные!$I$1:$IX$303,Данные!$A279,AL$642+4)-INDEX(Данные!$I$1:$IX$303,Данные!$A279,AL$643+4)</f>
        <v>#VALUE!</v>
      </c>
      <c r="AM617" s="101" t="e">
        <f>INDEX(Данные!$I$1:$IX$303,Данные!$A279,AM$642+5)-INDEX(Данные!$I$1:$IX$303,Данные!$A279,AM$643+5)</f>
        <v>#VALUE!</v>
      </c>
      <c r="AO617" s="61">
        <v>138</v>
      </c>
      <c r="AP617" s="62" t="str">
        <f t="shared" si="864"/>
        <v/>
      </c>
      <c r="AQ617" s="63" t="e">
        <f>IF(ISNUMBER(INDEX(Данные!$I$1:$IX$303,Данные!$A279,AQ$642)),INDEX(Данные!$I$1:$IX$303,Данные!$A279,AQ$642)-Данные!$G279-AQ$643+IF($F$3="Использовать поправку",BT617,0),#N/A)</f>
        <v>#N/A</v>
      </c>
      <c r="AR617" s="64" t="e">
        <f>IF(ISNUMBER(INDEX(Данные!$I$1:$IX$303,Данные!$A279,AR$642)),INDEX(Данные!$I$1:$IX$303,Данные!$A279,AR$642)-Данные!$H279-AR$643+IF($F$3="Использовать поправку",BU617,0),#N/A)</f>
        <v>#N/A</v>
      </c>
      <c r="AS617" s="62" t="str">
        <f t="shared" si="865"/>
        <v/>
      </c>
      <c r="AT617" s="63" t="e">
        <f>IF(ISNUMBER(INDEX(Данные!$I$1:$IX$303,Данные!$A279,AT$642)),INDEX(Данные!$I$1:$IX$303,Данные!$A279,AT$642)-Данные!$G279-AT$643+IF($F$4="Использовать поправку",BT617,0),#N/A)</f>
        <v>#N/A</v>
      </c>
      <c r="AU617" s="64" t="e">
        <f>IF(ISNUMBER(INDEX(Данные!$I$1:$IX$303,Данные!$A279,AU$642)),INDEX(Данные!$I$1:$IX$303,Данные!$A279,AU$642)-Данные!$H279-AU$643+IF($F$4="Использовать поправку",BU617,0),#N/A)</f>
        <v>#N/A</v>
      </c>
      <c r="AV617" s="62" t="str">
        <f t="shared" si="866"/>
        <v/>
      </c>
      <c r="AW617" s="63" t="e">
        <f>IF(ISNUMBER(INDEX(Данные!$I$1:$IX$303,Данные!$A279,AW$642)),INDEX(Данные!$I$1:$IX$303,Данные!$A279,AW$642)-Данные!$G279-AW$643+IF($F$5="Использовать поправку",BT617,0),#N/A)</f>
        <v>#N/A</v>
      </c>
      <c r="AX617" s="64" t="e">
        <f>IF(ISNUMBER(INDEX(Данные!$I$1:$IX$303,Данные!$A279,AX$642)),INDEX(Данные!$I$1:$IX$303,Данные!$A279,AX$642)-Данные!$H279-AX$643+IF($F$5="Использовать поправку",BU617,0),#N/A)</f>
        <v>#N/A</v>
      </c>
      <c r="AY617" s="62" t="str">
        <f t="shared" si="867"/>
        <v/>
      </c>
      <c r="AZ617" s="63" t="e">
        <f>IF(ISNUMBER(INDEX(Данные!$I$1:$IX$303,Данные!$A279,AZ$642)),INDEX(Данные!$I$1:$IX$303,Данные!$A279,AZ$642)-Данные!$G279-AZ$643+IF($F$6="Использовать поправку",BT617,0),#N/A)</f>
        <v>#N/A</v>
      </c>
      <c r="BA617" s="64" t="e">
        <f>IF(ISNUMBER(INDEX(Данные!$I$1:$IX$303,Данные!$A279,BA$642)),INDEX(Данные!$I$1:$IX$303,Данные!$A279,BA$642)-Данные!$H279-BA$643+IF($F$6="Использовать поправку",BU617,0),#N/A)</f>
        <v>#N/A</v>
      </c>
      <c r="BB617" s="62" t="str">
        <f t="shared" si="868"/>
        <v/>
      </c>
      <c r="BC617" s="63" t="e">
        <f>IF(ISNUMBER(INDEX(Данные!$I$1:$IX$303,Данные!$A279,BC$642)),INDEX(Данные!$I$1:$IX$303,Данные!$A279,BC$642)-Данные!$G279-BC$643+IF($F$7="Использовать поправку",BT617,0),#N/A)</f>
        <v>#N/A</v>
      </c>
      <c r="BD617" s="64" t="e">
        <f>IF(ISNUMBER(INDEX(Данные!$I$1:$IX$303,Данные!$A279,BD$642)),INDEX(Данные!$I$1:$IX$303,Данные!$A279,BD$642)-Данные!$H279-BD$643+IF($F$7="Использовать поправку",BU617,0),#N/A)</f>
        <v>#N/A</v>
      </c>
      <c r="BE617" s="62" t="str">
        <f t="shared" si="869"/>
        <v/>
      </c>
      <c r="BF617" s="63" t="e">
        <f>IF(ISNUMBER(INDEX(Данные!$I$1:$IX$303,Данные!$A279,BF$642)),INDEX(Данные!$I$1:$IX$303,Данные!$A279,BF$642)-Данные!$G279-BF$643+IF($F$8="Использовать поправку",BT617,0),#N/A)</f>
        <v>#N/A</v>
      </c>
      <c r="BG617" s="64" t="e">
        <f>IF(ISNUMBER(INDEX(Данные!$I$1:$IX$303,Данные!$A279,BG$642)),INDEX(Данные!$I$1:$IX$303,Данные!$A279,BG$642)-Данные!$H279-BG$643+IF($F$8="Использовать поправку",BU617,0),#N/A)</f>
        <v>#N/A</v>
      </c>
      <c r="BH617" s="62" t="str">
        <f t="shared" si="870"/>
        <v/>
      </c>
      <c r="BI617" s="63" t="e">
        <f>IF(ISNUMBER(INDEX(Данные!$I$1:$IX$303,Данные!$A279,BI$642)),INDEX(Данные!$I$1:$IX$303,Данные!$A279,BI$642)-Данные!$G279-BI$643+IF($F$9="Использовать поправку",BT617,0),#N/A)</f>
        <v>#N/A</v>
      </c>
      <c r="BJ617" s="64" t="e">
        <f>IF(ISNUMBER(INDEX(Данные!$I$1:$IX$303,Данные!$A279,BJ$642)),INDEX(Данные!$I$1:$IX$303,Данные!$A279,BJ$642)-Данные!$H279-BJ$643+IF($F$9="Использовать поправку",BU617,0),#N/A)</f>
        <v>#N/A</v>
      </c>
      <c r="BK617" s="62" t="str">
        <f t="shared" si="871"/>
        <v/>
      </c>
      <c r="BL617" s="63" t="e">
        <f>IF(ISNUMBER(INDEX(Данные!$I$1:$IX$303,Данные!$A279,BL$642)),INDEX(Данные!$I$1:$IX$303,Данные!$A279,BL$642)-Данные!$G279-BL$643+IF($F$10="Использовать поправку",BT617,0),#N/A)</f>
        <v>#N/A</v>
      </c>
      <c r="BM617" s="64" t="e">
        <f>IF(ISNUMBER(INDEX(Данные!$I$1:$IX$303,Данные!$A279,BM$642)),INDEX(Данные!$I$1:$IX$303,Данные!$A279,BM$642)-Данные!$H279-BM$643+IF($F$10="Использовать поправку",BU617,0),#N/A)</f>
        <v>#N/A</v>
      </c>
      <c r="BN617" s="62" t="str">
        <f t="shared" si="872"/>
        <v/>
      </c>
      <c r="BO617" s="63" t="e">
        <f>IF(ISNUMBER(INDEX(Данные!$I$1:$IX$303,Данные!$A279,BO$642)),INDEX(Данные!$I$1:$IX$303,Данные!$A279,BO$642)-Данные!$G279-BO$643+IF($F$11="Использовать поправку",BT617,0),#N/A)</f>
        <v>#N/A</v>
      </c>
      <c r="BP617" s="64" t="e">
        <f>IF(ISNUMBER(INDEX(Данные!$I$1:$IX$303,Данные!$A279,BP$642)),INDEX(Данные!$I$1:$IX$303,Данные!$A279,BP$642)-Данные!$H279-BP$643+IF($F$11="Использовать поправку",BU617,0),#N/A)</f>
        <v>#N/A</v>
      </c>
      <c r="BQ617" s="62" t="str">
        <f t="shared" si="873"/>
        <v/>
      </c>
      <c r="BR617" s="63" t="e">
        <f>IF(ISNUMBER(INDEX(Данные!$I$1:$IX$303,Данные!$A279,BR$642)),INDEX(Данные!$I$1:$IX$303,Данные!$A279,BR$642)-Данные!$G279-BR$643+IF($F$12="Использовать поправку",BT617,0),#N/A)</f>
        <v>#N/A</v>
      </c>
      <c r="BS617" s="64" t="e">
        <f>IF(ISNUMBER(INDEX(Данные!$I$1:$IX$303,Данные!$A279,BS$642)),INDEX(Данные!$I$1:$IX$303,Данные!$A279,BS$642)-Данные!$H279-BS$643+IF($F$12="Использовать поправку",BU617,0),#N/A)</f>
        <v>#N/A</v>
      </c>
      <c r="BT617" s="100" t="e">
        <f>INDEX(Данные!$I$1:$IX$303,Данные!$A279,BT$642+8)-INDEX(Данные!$I$1:$IX$303,Данные!$A279,BT$643+8)</f>
        <v>#VALUE!</v>
      </c>
      <c r="BU617" s="101" t="e">
        <f>INDEX(Данные!$I$1:$IX$303,Данные!$A279,BU$642+9)-INDEX(Данные!$I$1:$IX$303,Данные!$A279,BU$643+9)</f>
        <v>#VALUE!</v>
      </c>
    </row>
    <row r="618" spans="7:73" s="88" customFormat="1" x14ac:dyDescent="0.25">
      <c r="G618" s="61">
        <v>138.5</v>
      </c>
      <c r="H618" s="62" t="str">
        <f t="shared" si="874"/>
        <v/>
      </c>
      <c r="I618" s="63" t="e">
        <f>IF(ISNUMBER(INDEX(Данные!$I$1:$IX$303,Данные!$A280,I$642)),INDEX(Данные!$I$1:$IX$303,Данные!$A280,I$642)-Данные!$E280+IF($F$3="Использовать поправку",AL618,0),#N/A)</f>
        <v>#N/A</v>
      </c>
      <c r="J618" s="64" t="e">
        <f>IF(ISNUMBER(INDEX(Данные!$I$1:$IX$303,Данные!$A280,J$642)),INDEX(Данные!$I$1:$IX$303,Данные!$A280,J$642)-Данные!$F280+IF($F$3="Использовать поправку",AM618,0),#N/A)</f>
        <v>#N/A</v>
      </c>
      <c r="K618" s="62" t="str">
        <f t="shared" si="875"/>
        <v/>
      </c>
      <c r="L618" s="63" t="e">
        <f>IF(ISNUMBER(INDEX(Данные!$I$1:$IX$303,Данные!$A280,L$642)),INDEX(Данные!$I$1:$IX$303,Данные!$A280,L$642)-Данные!$E280+IF($F$4="Использовать поправку",AL618,0),#N/A)</f>
        <v>#N/A</v>
      </c>
      <c r="M618" s="64" t="e">
        <f>IF(ISNUMBER(INDEX(Данные!$I$1:$IX$303,Данные!$A280,M$642)),INDEX(Данные!$I$1:$IX$303,Данные!$A280,M$642)-Данные!$F280+IF($F$4="Использовать поправку",AM618,0),#N/A)</f>
        <v>#N/A</v>
      </c>
      <c r="N618" s="62" t="str">
        <f t="shared" si="876"/>
        <v/>
      </c>
      <c r="O618" s="63" t="e">
        <f>IF(ISNUMBER(INDEX(Данные!$I$1:$IX$303,Данные!$A280,O$642)),INDEX(Данные!$I$1:$IX$303,Данные!$A280,O$642)-Данные!$E280+IF($F$5="Использовать поправку",AL618,0),#N/A)</f>
        <v>#N/A</v>
      </c>
      <c r="P618" s="64" t="e">
        <f>IF(ISNUMBER(INDEX(Данные!$I$1:$IX$303,Данные!$A280,P$642)),INDEX(Данные!$I$1:$IX$303,Данные!$A280,P$642)-Данные!$F280+IF($F$5="Использовать поправку",AM618,0),#N/A)</f>
        <v>#N/A</v>
      </c>
      <c r="Q618" s="62" t="str">
        <f t="shared" si="877"/>
        <v/>
      </c>
      <c r="R618" s="63" t="e">
        <f>IF(ISNUMBER(INDEX(Данные!$I$1:$IX$303,Данные!$A280,R$642)),INDEX(Данные!$I$1:$IX$303,Данные!$A280,R$642)-Данные!$E280+IF($F$6="Использовать поправку",AL618,0),#N/A)</f>
        <v>#N/A</v>
      </c>
      <c r="S618" s="64" t="e">
        <f>IF(ISNUMBER(INDEX(Данные!$I$1:$IX$303,Данные!$A280,S$642)),INDEX(Данные!$I$1:$IX$303,Данные!$A280,S$642)-Данные!$F280+IF($F$6="Использовать поправку",AM618,0),#N/A)</f>
        <v>#N/A</v>
      </c>
      <c r="T618" s="62" t="str">
        <f t="shared" si="878"/>
        <v/>
      </c>
      <c r="U618" s="63" t="e">
        <f>IF(ISNUMBER(INDEX(Данные!$I$1:$IX$303,Данные!$A280,U$642)),INDEX(Данные!$I$1:$IX$303,Данные!$A280,U$642)-Данные!$E280+IF($F$7="Использовать поправку",AL618,0),#N/A)</f>
        <v>#N/A</v>
      </c>
      <c r="V618" s="64" t="e">
        <f>IF(ISNUMBER(INDEX(Данные!$I$1:$IX$303,Данные!$A280,V$642)),INDEX(Данные!$I$1:$IX$303,Данные!$A280,V$642)-Данные!$F280+IF($F$7="Использовать поправку",AM618,0),#N/A)</f>
        <v>#N/A</v>
      </c>
      <c r="W618" s="62" t="str">
        <f t="shared" si="879"/>
        <v/>
      </c>
      <c r="X618" s="63" t="e">
        <f>IF(ISNUMBER(INDEX(Данные!$I$1:$IX$303,Данные!$A280,X$642)),INDEX(Данные!$I$1:$IX$303,Данные!$A280,X$642)-Данные!$E280+IF($F$8="Использовать поправку",AL618,0),#N/A)</f>
        <v>#N/A</v>
      </c>
      <c r="Y618" s="64" t="e">
        <f>IF(ISNUMBER(INDEX(Данные!$I$1:$IX$303,Данные!$A280,Y$642)),INDEX(Данные!$I$1:$IX$303,Данные!$A280,Y$642)-Данные!$F280+IF($F$8="Использовать поправку",AM618,0),#N/A)</f>
        <v>#N/A</v>
      </c>
      <c r="Z618" s="62" t="str">
        <f t="shared" si="880"/>
        <v/>
      </c>
      <c r="AA618" s="63" t="e">
        <f>IF(ISNUMBER(INDEX(Данные!$I$1:$IX$303,Данные!$A280,AA$642)),INDEX(Данные!$I$1:$IX$303,Данные!$A280,AA$642)-Данные!$E280+IF($F$9="Использовать поправку",AL618,0),#N/A)</f>
        <v>#N/A</v>
      </c>
      <c r="AB618" s="64" t="e">
        <f>IF(ISNUMBER(INDEX(Данные!$I$1:$IX$303,Данные!$A280,AB$642)),INDEX(Данные!$I$1:$IX$303,Данные!$A280,AB$642)-Данные!$F280+IF($F$9="Использовать поправку",AM618,0),#N/A)</f>
        <v>#N/A</v>
      </c>
      <c r="AC618" s="62" t="str">
        <f t="shared" si="881"/>
        <v/>
      </c>
      <c r="AD618" s="63" t="e">
        <f>IF(ISNUMBER(INDEX(Данные!$I$1:$IX$303,Данные!$A280,AD$642)),INDEX(Данные!$I$1:$IX$303,Данные!$A280,AD$642)-Данные!$E280+IF($F$10="Использовать поправку",AL618,0),#N/A)</f>
        <v>#N/A</v>
      </c>
      <c r="AE618" s="64" t="e">
        <f>IF(ISNUMBER(INDEX(Данные!$I$1:$IX$303,Данные!$A280,AE$642)),INDEX(Данные!$I$1:$IX$303,Данные!$A280,AE$642)-Данные!$F280+IF($F$10="Использовать поправку",AM618,0),#N/A)</f>
        <v>#N/A</v>
      </c>
      <c r="AF618" s="62" t="str">
        <f t="shared" si="882"/>
        <v/>
      </c>
      <c r="AG618" s="63" t="e">
        <f>IF(ISNUMBER(INDEX(Данные!$I$1:$IX$303,Данные!$A280,AG$642)),INDEX(Данные!$I$1:$IX$303,Данные!$A280,AG$642)-Данные!$E280+IF($F$11="Использовать поправку",AL618,0),#N/A)</f>
        <v>#N/A</v>
      </c>
      <c r="AH618" s="64" t="e">
        <f>IF(ISNUMBER(INDEX(Данные!$I$1:$IX$303,Данные!$A280,AH$642)),INDEX(Данные!$I$1:$IX$303,Данные!$A280,AH$642)-Данные!$F280+IF($F$11="Использовать поправку",AM618,0),#N/A)</f>
        <v>#N/A</v>
      </c>
      <c r="AI618" s="62" t="str">
        <f t="shared" si="883"/>
        <v/>
      </c>
      <c r="AJ618" s="63" t="e">
        <f>IF(ISNUMBER(INDEX(Данные!$I$1:$IX$303,Данные!$A280,AJ$642)),INDEX(Данные!$I$1:$IX$303,Данные!$A280,AJ$642)-Данные!$E280+IF($F$12="Использовать поправку",AL618,0),#N/A)</f>
        <v>#N/A</v>
      </c>
      <c r="AK618" s="96" t="e">
        <f>IF(ISNUMBER(INDEX(Данные!$I$1:$IX$303,Данные!$A280,AK$642)),INDEX(Данные!$I$1:$IX$303,Данные!$A280,AK$642)-Данные!$F280+IF($F$12="Использовать поправку",AM618,0),#N/A)</f>
        <v>#N/A</v>
      </c>
      <c r="AL618" s="100" t="e">
        <f>INDEX(Данные!$I$1:$IX$303,Данные!$A280,AL$642+4)-INDEX(Данные!$I$1:$IX$303,Данные!$A280,AL$643+4)</f>
        <v>#VALUE!</v>
      </c>
      <c r="AM618" s="101" t="e">
        <f>INDEX(Данные!$I$1:$IX$303,Данные!$A280,AM$642+5)-INDEX(Данные!$I$1:$IX$303,Данные!$A280,AM$643+5)</f>
        <v>#VALUE!</v>
      </c>
      <c r="AO618" s="61">
        <v>138.5</v>
      </c>
      <c r="AP618" s="62" t="str">
        <f t="shared" si="864"/>
        <v/>
      </c>
      <c r="AQ618" s="63" t="e">
        <f>IF(ISNUMBER(INDEX(Данные!$I$1:$IX$303,Данные!$A280,AQ$642)),INDEX(Данные!$I$1:$IX$303,Данные!$A280,AQ$642)-Данные!$G280-AQ$643+IF($F$3="Использовать поправку",BT618,0),#N/A)</f>
        <v>#N/A</v>
      </c>
      <c r="AR618" s="64" t="e">
        <f>IF(ISNUMBER(INDEX(Данные!$I$1:$IX$303,Данные!$A280,AR$642)),INDEX(Данные!$I$1:$IX$303,Данные!$A280,AR$642)-Данные!$H280-AR$643+IF($F$3="Использовать поправку",BU618,0),#N/A)</f>
        <v>#N/A</v>
      </c>
      <c r="AS618" s="62" t="str">
        <f t="shared" si="865"/>
        <v/>
      </c>
      <c r="AT618" s="63" t="e">
        <f>IF(ISNUMBER(INDEX(Данные!$I$1:$IX$303,Данные!$A280,AT$642)),INDEX(Данные!$I$1:$IX$303,Данные!$A280,AT$642)-Данные!$G280-AT$643+IF($F$4="Использовать поправку",BT618,0),#N/A)</f>
        <v>#N/A</v>
      </c>
      <c r="AU618" s="64" t="e">
        <f>IF(ISNUMBER(INDEX(Данные!$I$1:$IX$303,Данные!$A280,AU$642)),INDEX(Данные!$I$1:$IX$303,Данные!$A280,AU$642)-Данные!$H280-AU$643+IF($F$4="Использовать поправку",BU618,0),#N/A)</f>
        <v>#N/A</v>
      </c>
      <c r="AV618" s="62" t="str">
        <f t="shared" si="866"/>
        <v/>
      </c>
      <c r="AW618" s="63" t="e">
        <f>IF(ISNUMBER(INDEX(Данные!$I$1:$IX$303,Данные!$A280,AW$642)),INDEX(Данные!$I$1:$IX$303,Данные!$A280,AW$642)-Данные!$G280-AW$643+IF($F$5="Использовать поправку",BT618,0),#N/A)</f>
        <v>#N/A</v>
      </c>
      <c r="AX618" s="64" t="e">
        <f>IF(ISNUMBER(INDEX(Данные!$I$1:$IX$303,Данные!$A280,AX$642)),INDEX(Данные!$I$1:$IX$303,Данные!$A280,AX$642)-Данные!$H280-AX$643+IF($F$5="Использовать поправку",BU618,0),#N/A)</f>
        <v>#N/A</v>
      </c>
      <c r="AY618" s="62" t="str">
        <f t="shared" si="867"/>
        <v/>
      </c>
      <c r="AZ618" s="63" t="e">
        <f>IF(ISNUMBER(INDEX(Данные!$I$1:$IX$303,Данные!$A280,AZ$642)),INDEX(Данные!$I$1:$IX$303,Данные!$A280,AZ$642)-Данные!$G280-AZ$643+IF($F$6="Использовать поправку",BT618,0),#N/A)</f>
        <v>#N/A</v>
      </c>
      <c r="BA618" s="64" t="e">
        <f>IF(ISNUMBER(INDEX(Данные!$I$1:$IX$303,Данные!$A280,BA$642)),INDEX(Данные!$I$1:$IX$303,Данные!$A280,BA$642)-Данные!$H280-BA$643+IF($F$6="Использовать поправку",BU618,0),#N/A)</f>
        <v>#N/A</v>
      </c>
      <c r="BB618" s="62" t="str">
        <f t="shared" si="868"/>
        <v/>
      </c>
      <c r="BC618" s="63" t="e">
        <f>IF(ISNUMBER(INDEX(Данные!$I$1:$IX$303,Данные!$A280,BC$642)),INDEX(Данные!$I$1:$IX$303,Данные!$A280,BC$642)-Данные!$G280-BC$643+IF($F$7="Использовать поправку",BT618,0),#N/A)</f>
        <v>#N/A</v>
      </c>
      <c r="BD618" s="64" t="e">
        <f>IF(ISNUMBER(INDEX(Данные!$I$1:$IX$303,Данные!$A280,BD$642)),INDEX(Данные!$I$1:$IX$303,Данные!$A280,BD$642)-Данные!$H280-BD$643+IF($F$7="Использовать поправку",BU618,0),#N/A)</f>
        <v>#N/A</v>
      </c>
      <c r="BE618" s="62" t="str">
        <f t="shared" si="869"/>
        <v/>
      </c>
      <c r="BF618" s="63" t="e">
        <f>IF(ISNUMBER(INDEX(Данные!$I$1:$IX$303,Данные!$A280,BF$642)),INDEX(Данные!$I$1:$IX$303,Данные!$A280,BF$642)-Данные!$G280-BF$643+IF($F$8="Использовать поправку",BT618,0),#N/A)</f>
        <v>#N/A</v>
      </c>
      <c r="BG618" s="64" t="e">
        <f>IF(ISNUMBER(INDEX(Данные!$I$1:$IX$303,Данные!$A280,BG$642)),INDEX(Данные!$I$1:$IX$303,Данные!$A280,BG$642)-Данные!$H280-BG$643+IF($F$8="Использовать поправку",BU618,0),#N/A)</f>
        <v>#N/A</v>
      </c>
      <c r="BH618" s="62" t="str">
        <f t="shared" si="870"/>
        <v/>
      </c>
      <c r="BI618" s="63" t="e">
        <f>IF(ISNUMBER(INDEX(Данные!$I$1:$IX$303,Данные!$A280,BI$642)),INDEX(Данные!$I$1:$IX$303,Данные!$A280,BI$642)-Данные!$G280-BI$643+IF($F$9="Использовать поправку",BT618,0),#N/A)</f>
        <v>#N/A</v>
      </c>
      <c r="BJ618" s="64" t="e">
        <f>IF(ISNUMBER(INDEX(Данные!$I$1:$IX$303,Данные!$A280,BJ$642)),INDEX(Данные!$I$1:$IX$303,Данные!$A280,BJ$642)-Данные!$H280-BJ$643+IF($F$9="Использовать поправку",BU618,0),#N/A)</f>
        <v>#N/A</v>
      </c>
      <c r="BK618" s="62" t="str">
        <f t="shared" si="871"/>
        <v/>
      </c>
      <c r="BL618" s="63" t="e">
        <f>IF(ISNUMBER(INDEX(Данные!$I$1:$IX$303,Данные!$A280,BL$642)),INDEX(Данные!$I$1:$IX$303,Данные!$A280,BL$642)-Данные!$G280-BL$643+IF($F$10="Использовать поправку",BT618,0),#N/A)</f>
        <v>#N/A</v>
      </c>
      <c r="BM618" s="64" t="e">
        <f>IF(ISNUMBER(INDEX(Данные!$I$1:$IX$303,Данные!$A280,BM$642)),INDEX(Данные!$I$1:$IX$303,Данные!$A280,BM$642)-Данные!$H280-BM$643+IF($F$10="Использовать поправку",BU618,0),#N/A)</f>
        <v>#N/A</v>
      </c>
      <c r="BN618" s="62" t="str">
        <f t="shared" si="872"/>
        <v/>
      </c>
      <c r="BO618" s="63" t="e">
        <f>IF(ISNUMBER(INDEX(Данные!$I$1:$IX$303,Данные!$A280,BO$642)),INDEX(Данные!$I$1:$IX$303,Данные!$A280,BO$642)-Данные!$G280-BO$643+IF($F$11="Использовать поправку",BT618,0),#N/A)</f>
        <v>#N/A</v>
      </c>
      <c r="BP618" s="64" t="e">
        <f>IF(ISNUMBER(INDEX(Данные!$I$1:$IX$303,Данные!$A280,BP$642)),INDEX(Данные!$I$1:$IX$303,Данные!$A280,BP$642)-Данные!$H280-BP$643+IF($F$11="Использовать поправку",BU618,0),#N/A)</f>
        <v>#N/A</v>
      </c>
      <c r="BQ618" s="62" t="str">
        <f t="shared" si="873"/>
        <v/>
      </c>
      <c r="BR618" s="63" t="e">
        <f>IF(ISNUMBER(INDEX(Данные!$I$1:$IX$303,Данные!$A280,BR$642)),INDEX(Данные!$I$1:$IX$303,Данные!$A280,BR$642)-Данные!$G280-BR$643+IF($F$12="Использовать поправку",BT618,0),#N/A)</f>
        <v>#N/A</v>
      </c>
      <c r="BS618" s="64" t="e">
        <f>IF(ISNUMBER(INDEX(Данные!$I$1:$IX$303,Данные!$A280,BS$642)),INDEX(Данные!$I$1:$IX$303,Данные!$A280,BS$642)-Данные!$H280-BS$643+IF($F$12="Использовать поправку",BU618,0),#N/A)</f>
        <v>#N/A</v>
      </c>
      <c r="BT618" s="100" t="e">
        <f>INDEX(Данные!$I$1:$IX$303,Данные!$A280,BT$642+8)-INDEX(Данные!$I$1:$IX$303,Данные!$A280,BT$643+8)</f>
        <v>#VALUE!</v>
      </c>
      <c r="BU618" s="101" t="e">
        <f>INDEX(Данные!$I$1:$IX$303,Данные!$A280,BU$642+9)-INDEX(Данные!$I$1:$IX$303,Данные!$A280,BU$643+9)</f>
        <v>#VALUE!</v>
      </c>
    </row>
    <row r="619" spans="7:73" s="88" customFormat="1" x14ac:dyDescent="0.25">
      <c r="G619" s="61">
        <v>139</v>
      </c>
      <c r="H619" s="62" t="str">
        <f t="shared" si="874"/>
        <v/>
      </c>
      <c r="I619" s="63" t="e">
        <f>IF(ISNUMBER(INDEX(Данные!$I$1:$IX$303,Данные!$A281,I$642)),INDEX(Данные!$I$1:$IX$303,Данные!$A281,I$642)-Данные!$E281+IF($F$3="Использовать поправку",AL619,0),#N/A)</f>
        <v>#N/A</v>
      </c>
      <c r="J619" s="64" t="e">
        <f>IF(ISNUMBER(INDEX(Данные!$I$1:$IX$303,Данные!$A281,J$642)),INDEX(Данные!$I$1:$IX$303,Данные!$A281,J$642)-Данные!$F281+IF($F$3="Использовать поправку",AM619,0),#N/A)</f>
        <v>#N/A</v>
      </c>
      <c r="K619" s="62" t="str">
        <f t="shared" si="875"/>
        <v/>
      </c>
      <c r="L619" s="63" t="e">
        <f>IF(ISNUMBER(INDEX(Данные!$I$1:$IX$303,Данные!$A281,L$642)),INDEX(Данные!$I$1:$IX$303,Данные!$A281,L$642)-Данные!$E281+IF($F$4="Использовать поправку",AL619,0),#N/A)</f>
        <v>#N/A</v>
      </c>
      <c r="M619" s="64" t="e">
        <f>IF(ISNUMBER(INDEX(Данные!$I$1:$IX$303,Данные!$A281,M$642)),INDEX(Данные!$I$1:$IX$303,Данные!$A281,M$642)-Данные!$F281+IF($F$4="Использовать поправку",AM619,0),#N/A)</f>
        <v>#N/A</v>
      </c>
      <c r="N619" s="62" t="str">
        <f t="shared" si="876"/>
        <v/>
      </c>
      <c r="O619" s="63" t="e">
        <f>IF(ISNUMBER(INDEX(Данные!$I$1:$IX$303,Данные!$A281,O$642)),INDEX(Данные!$I$1:$IX$303,Данные!$A281,O$642)-Данные!$E281+IF($F$5="Использовать поправку",AL619,0),#N/A)</f>
        <v>#N/A</v>
      </c>
      <c r="P619" s="64" t="e">
        <f>IF(ISNUMBER(INDEX(Данные!$I$1:$IX$303,Данные!$A281,P$642)),INDEX(Данные!$I$1:$IX$303,Данные!$A281,P$642)-Данные!$F281+IF($F$5="Использовать поправку",AM619,0),#N/A)</f>
        <v>#N/A</v>
      </c>
      <c r="Q619" s="62" t="str">
        <f t="shared" si="877"/>
        <v/>
      </c>
      <c r="R619" s="63" t="e">
        <f>IF(ISNUMBER(INDEX(Данные!$I$1:$IX$303,Данные!$A281,R$642)),INDEX(Данные!$I$1:$IX$303,Данные!$A281,R$642)-Данные!$E281+IF($F$6="Использовать поправку",AL619,0),#N/A)</f>
        <v>#N/A</v>
      </c>
      <c r="S619" s="64" t="e">
        <f>IF(ISNUMBER(INDEX(Данные!$I$1:$IX$303,Данные!$A281,S$642)),INDEX(Данные!$I$1:$IX$303,Данные!$A281,S$642)-Данные!$F281+IF($F$6="Использовать поправку",AM619,0),#N/A)</f>
        <v>#N/A</v>
      </c>
      <c r="T619" s="62" t="str">
        <f t="shared" si="878"/>
        <v/>
      </c>
      <c r="U619" s="63" t="e">
        <f>IF(ISNUMBER(INDEX(Данные!$I$1:$IX$303,Данные!$A281,U$642)),INDEX(Данные!$I$1:$IX$303,Данные!$A281,U$642)-Данные!$E281+IF($F$7="Использовать поправку",AL619,0),#N/A)</f>
        <v>#N/A</v>
      </c>
      <c r="V619" s="64" t="e">
        <f>IF(ISNUMBER(INDEX(Данные!$I$1:$IX$303,Данные!$A281,V$642)),INDEX(Данные!$I$1:$IX$303,Данные!$A281,V$642)-Данные!$F281+IF($F$7="Использовать поправку",AM619,0),#N/A)</f>
        <v>#N/A</v>
      </c>
      <c r="W619" s="62" t="str">
        <f t="shared" si="879"/>
        <v/>
      </c>
      <c r="X619" s="63" t="e">
        <f>IF(ISNUMBER(INDEX(Данные!$I$1:$IX$303,Данные!$A281,X$642)),INDEX(Данные!$I$1:$IX$303,Данные!$A281,X$642)-Данные!$E281+IF($F$8="Использовать поправку",AL619,0),#N/A)</f>
        <v>#N/A</v>
      </c>
      <c r="Y619" s="64" t="e">
        <f>IF(ISNUMBER(INDEX(Данные!$I$1:$IX$303,Данные!$A281,Y$642)),INDEX(Данные!$I$1:$IX$303,Данные!$A281,Y$642)-Данные!$F281+IF($F$8="Использовать поправку",AM619,0),#N/A)</f>
        <v>#N/A</v>
      </c>
      <c r="Z619" s="62" t="str">
        <f t="shared" si="880"/>
        <v/>
      </c>
      <c r="AA619" s="63" t="e">
        <f>IF(ISNUMBER(INDEX(Данные!$I$1:$IX$303,Данные!$A281,AA$642)),INDEX(Данные!$I$1:$IX$303,Данные!$A281,AA$642)-Данные!$E281+IF($F$9="Использовать поправку",AL619,0),#N/A)</f>
        <v>#N/A</v>
      </c>
      <c r="AB619" s="64" t="e">
        <f>IF(ISNUMBER(INDEX(Данные!$I$1:$IX$303,Данные!$A281,AB$642)),INDEX(Данные!$I$1:$IX$303,Данные!$A281,AB$642)-Данные!$F281+IF($F$9="Использовать поправку",AM619,0),#N/A)</f>
        <v>#N/A</v>
      </c>
      <c r="AC619" s="62" t="str">
        <f t="shared" si="881"/>
        <v/>
      </c>
      <c r="AD619" s="63" t="e">
        <f>IF(ISNUMBER(INDEX(Данные!$I$1:$IX$303,Данные!$A281,AD$642)),INDEX(Данные!$I$1:$IX$303,Данные!$A281,AD$642)-Данные!$E281+IF($F$10="Использовать поправку",AL619,0),#N/A)</f>
        <v>#N/A</v>
      </c>
      <c r="AE619" s="64" t="e">
        <f>IF(ISNUMBER(INDEX(Данные!$I$1:$IX$303,Данные!$A281,AE$642)),INDEX(Данные!$I$1:$IX$303,Данные!$A281,AE$642)-Данные!$F281+IF($F$10="Использовать поправку",AM619,0),#N/A)</f>
        <v>#N/A</v>
      </c>
      <c r="AF619" s="62" t="str">
        <f t="shared" si="882"/>
        <v/>
      </c>
      <c r="AG619" s="63" t="e">
        <f>IF(ISNUMBER(INDEX(Данные!$I$1:$IX$303,Данные!$A281,AG$642)),INDEX(Данные!$I$1:$IX$303,Данные!$A281,AG$642)-Данные!$E281+IF($F$11="Использовать поправку",AL619,0),#N/A)</f>
        <v>#N/A</v>
      </c>
      <c r="AH619" s="64" t="e">
        <f>IF(ISNUMBER(INDEX(Данные!$I$1:$IX$303,Данные!$A281,AH$642)),INDEX(Данные!$I$1:$IX$303,Данные!$A281,AH$642)-Данные!$F281+IF($F$11="Использовать поправку",AM619,0),#N/A)</f>
        <v>#N/A</v>
      </c>
      <c r="AI619" s="62" t="str">
        <f t="shared" si="883"/>
        <v/>
      </c>
      <c r="AJ619" s="63" t="e">
        <f>IF(ISNUMBER(INDEX(Данные!$I$1:$IX$303,Данные!$A281,AJ$642)),INDEX(Данные!$I$1:$IX$303,Данные!$A281,AJ$642)-Данные!$E281+IF($F$12="Использовать поправку",AL619,0),#N/A)</f>
        <v>#N/A</v>
      </c>
      <c r="AK619" s="96" t="e">
        <f>IF(ISNUMBER(INDEX(Данные!$I$1:$IX$303,Данные!$A281,AK$642)),INDEX(Данные!$I$1:$IX$303,Данные!$A281,AK$642)-Данные!$F281+IF($F$12="Использовать поправку",AM619,0),#N/A)</f>
        <v>#N/A</v>
      </c>
      <c r="AL619" s="100" t="e">
        <f>INDEX(Данные!$I$1:$IX$303,Данные!$A281,AL$642+4)-INDEX(Данные!$I$1:$IX$303,Данные!$A281,AL$643+4)</f>
        <v>#VALUE!</v>
      </c>
      <c r="AM619" s="101" t="e">
        <f>INDEX(Данные!$I$1:$IX$303,Данные!$A281,AM$642+5)-INDEX(Данные!$I$1:$IX$303,Данные!$A281,AM$643+5)</f>
        <v>#VALUE!</v>
      </c>
      <c r="AO619" s="61">
        <v>139</v>
      </c>
      <c r="AP619" s="62" t="str">
        <f t="shared" si="864"/>
        <v/>
      </c>
      <c r="AQ619" s="63" t="e">
        <f>IF(ISNUMBER(INDEX(Данные!$I$1:$IX$303,Данные!$A281,AQ$642)),INDEX(Данные!$I$1:$IX$303,Данные!$A281,AQ$642)-Данные!$G281-AQ$643+IF($F$3="Использовать поправку",BT619,0),#N/A)</f>
        <v>#N/A</v>
      </c>
      <c r="AR619" s="64" t="e">
        <f>IF(ISNUMBER(INDEX(Данные!$I$1:$IX$303,Данные!$A281,AR$642)),INDEX(Данные!$I$1:$IX$303,Данные!$A281,AR$642)-Данные!$H281-AR$643+IF($F$3="Использовать поправку",BU619,0),#N/A)</f>
        <v>#N/A</v>
      </c>
      <c r="AS619" s="62" t="str">
        <f t="shared" si="865"/>
        <v/>
      </c>
      <c r="AT619" s="63" t="e">
        <f>IF(ISNUMBER(INDEX(Данные!$I$1:$IX$303,Данные!$A281,AT$642)),INDEX(Данные!$I$1:$IX$303,Данные!$A281,AT$642)-Данные!$G281-AT$643+IF($F$4="Использовать поправку",BT619,0),#N/A)</f>
        <v>#N/A</v>
      </c>
      <c r="AU619" s="64" t="e">
        <f>IF(ISNUMBER(INDEX(Данные!$I$1:$IX$303,Данные!$A281,AU$642)),INDEX(Данные!$I$1:$IX$303,Данные!$A281,AU$642)-Данные!$H281-AU$643+IF($F$4="Использовать поправку",BU619,0),#N/A)</f>
        <v>#N/A</v>
      </c>
      <c r="AV619" s="62" t="str">
        <f t="shared" si="866"/>
        <v/>
      </c>
      <c r="AW619" s="63" t="e">
        <f>IF(ISNUMBER(INDEX(Данные!$I$1:$IX$303,Данные!$A281,AW$642)),INDEX(Данные!$I$1:$IX$303,Данные!$A281,AW$642)-Данные!$G281-AW$643+IF($F$5="Использовать поправку",BT619,0),#N/A)</f>
        <v>#N/A</v>
      </c>
      <c r="AX619" s="64" t="e">
        <f>IF(ISNUMBER(INDEX(Данные!$I$1:$IX$303,Данные!$A281,AX$642)),INDEX(Данные!$I$1:$IX$303,Данные!$A281,AX$642)-Данные!$H281-AX$643+IF($F$5="Использовать поправку",BU619,0),#N/A)</f>
        <v>#N/A</v>
      </c>
      <c r="AY619" s="62" t="str">
        <f t="shared" si="867"/>
        <v/>
      </c>
      <c r="AZ619" s="63" t="e">
        <f>IF(ISNUMBER(INDEX(Данные!$I$1:$IX$303,Данные!$A281,AZ$642)),INDEX(Данные!$I$1:$IX$303,Данные!$A281,AZ$642)-Данные!$G281-AZ$643+IF($F$6="Использовать поправку",BT619,0),#N/A)</f>
        <v>#N/A</v>
      </c>
      <c r="BA619" s="64" t="e">
        <f>IF(ISNUMBER(INDEX(Данные!$I$1:$IX$303,Данные!$A281,BA$642)),INDEX(Данные!$I$1:$IX$303,Данные!$A281,BA$642)-Данные!$H281-BA$643+IF($F$6="Использовать поправку",BU619,0),#N/A)</f>
        <v>#N/A</v>
      </c>
      <c r="BB619" s="62" t="str">
        <f t="shared" si="868"/>
        <v/>
      </c>
      <c r="BC619" s="63" t="e">
        <f>IF(ISNUMBER(INDEX(Данные!$I$1:$IX$303,Данные!$A281,BC$642)),INDEX(Данные!$I$1:$IX$303,Данные!$A281,BC$642)-Данные!$G281-BC$643+IF($F$7="Использовать поправку",BT619,0),#N/A)</f>
        <v>#N/A</v>
      </c>
      <c r="BD619" s="64" t="e">
        <f>IF(ISNUMBER(INDEX(Данные!$I$1:$IX$303,Данные!$A281,BD$642)),INDEX(Данные!$I$1:$IX$303,Данные!$A281,BD$642)-Данные!$H281-BD$643+IF($F$7="Использовать поправку",BU619,0),#N/A)</f>
        <v>#N/A</v>
      </c>
      <c r="BE619" s="62" t="str">
        <f t="shared" si="869"/>
        <v/>
      </c>
      <c r="BF619" s="63" t="e">
        <f>IF(ISNUMBER(INDEX(Данные!$I$1:$IX$303,Данные!$A281,BF$642)),INDEX(Данные!$I$1:$IX$303,Данные!$A281,BF$642)-Данные!$G281-BF$643+IF($F$8="Использовать поправку",BT619,0),#N/A)</f>
        <v>#N/A</v>
      </c>
      <c r="BG619" s="64" t="e">
        <f>IF(ISNUMBER(INDEX(Данные!$I$1:$IX$303,Данные!$A281,BG$642)),INDEX(Данные!$I$1:$IX$303,Данные!$A281,BG$642)-Данные!$H281-BG$643+IF($F$8="Использовать поправку",BU619,0),#N/A)</f>
        <v>#N/A</v>
      </c>
      <c r="BH619" s="62" t="str">
        <f t="shared" si="870"/>
        <v/>
      </c>
      <c r="BI619" s="63" t="e">
        <f>IF(ISNUMBER(INDEX(Данные!$I$1:$IX$303,Данные!$A281,BI$642)),INDEX(Данные!$I$1:$IX$303,Данные!$A281,BI$642)-Данные!$G281-BI$643+IF($F$9="Использовать поправку",BT619,0),#N/A)</f>
        <v>#N/A</v>
      </c>
      <c r="BJ619" s="64" t="e">
        <f>IF(ISNUMBER(INDEX(Данные!$I$1:$IX$303,Данные!$A281,BJ$642)),INDEX(Данные!$I$1:$IX$303,Данные!$A281,BJ$642)-Данные!$H281-BJ$643+IF($F$9="Использовать поправку",BU619,0),#N/A)</f>
        <v>#N/A</v>
      </c>
      <c r="BK619" s="62" t="str">
        <f t="shared" si="871"/>
        <v/>
      </c>
      <c r="BL619" s="63" t="e">
        <f>IF(ISNUMBER(INDEX(Данные!$I$1:$IX$303,Данные!$A281,BL$642)),INDEX(Данные!$I$1:$IX$303,Данные!$A281,BL$642)-Данные!$G281-BL$643+IF($F$10="Использовать поправку",BT619,0),#N/A)</f>
        <v>#N/A</v>
      </c>
      <c r="BM619" s="64" t="e">
        <f>IF(ISNUMBER(INDEX(Данные!$I$1:$IX$303,Данные!$A281,BM$642)),INDEX(Данные!$I$1:$IX$303,Данные!$A281,BM$642)-Данные!$H281-BM$643+IF($F$10="Использовать поправку",BU619,0),#N/A)</f>
        <v>#N/A</v>
      </c>
      <c r="BN619" s="62" t="str">
        <f t="shared" si="872"/>
        <v/>
      </c>
      <c r="BO619" s="63" t="e">
        <f>IF(ISNUMBER(INDEX(Данные!$I$1:$IX$303,Данные!$A281,BO$642)),INDEX(Данные!$I$1:$IX$303,Данные!$A281,BO$642)-Данные!$G281-BO$643+IF($F$11="Использовать поправку",BT619,0),#N/A)</f>
        <v>#N/A</v>
      </c>
      <c r="BP619" s="64" t="e">
        <f>IF(ISNUMBER(INDEX(Данные!$I$1:$IX$303,Данные!$A281,BP$642)),INDEX(Данные!$I$1:$IX$303,Данные!$A281,BP$642)-Данные!$H281-BP$643+IF($F$11="Использовать поправку",BU619,0),#N/A)</f>
        <v>#N/A</v>
      </c>
      <c r="BQ619" s="62" t="str">
        <f t="shared" si="873"/>
        <v/>
      </c>
      <c r="BR619" s="63" t="e">
        <f>IF(ISNUMBER(INDEX(Данные!$I$1:$IX$303,Данные!$A281,BR$642)),INDEX(Данные!$I$1:$IX$303,Данные!$A281,BR$642)-Данные!$G281-BR$643+IF($F$12="Использовать поправку",BT619,0),#N/A)</f>
        <v>#N/A</v>
      </c>
      <c r="BS619" s="64" t="e">
        <f>IF(ISNUMBER(INDEX(Данные!$I$1:$IX$303,Данные!$A281,BS$642)),INDEX(Данные!$I$1:$IX$303,Данные!$A281,BS$642)-Данные!$H281-BS$643+IF($F$12="Использовать поправку",BU619,0),#N/A)</f>
        <v>#N/A</v>
      </c>
      <c r="BT619" s="100" t="e">
        <f>INDEX(Данные!$I$1:$IX$303,Данные!$A281,BT$642+8)-INDEX(Данные!$I$1:$IX$303,Данные!$A281,BT$643+8)</f>
        <v>#VALUE!</v>
      </c>
      <c r="BU619" s="101" t="e">
        <f>INDEX(Данные!$I$1:$IX$303,Данные!$A281,BU$642+9)-INDEX(Данные!$I$1:$IX$303,Данные!$A281,BU$643+9)</f>
        <v>#VALUE!</v>
      </c>
    </row>
    <row r="620" spans="7:73" s="88" customFormat="1" x14ac:dyDescent="0.25">
      <c r="G620" s="61">
        <v>139.5</v>
      </c>
      <c r="H620" s="62" t="str">
        <f t="shared" si="874"/>
        <v/>
      </c>
      <c r="I620" s="63" t="e">
        <f>IF(ISNUMBER(INDEX(Данные!$I$1:$IX$303,Данные!$A282,I$642)),INDEX(Данные!$I$1:$IX$303,Данные!$A282,I$642)-Данные!$E282+IF($F$3="Использовать поправку",AL620,0),#N/A)</f>
        <v>#N/A</v>
      </c>
      <c r="J620" s="64" t="e">
        <f>IF(ISNUMBER(INDEX(Данные!$I$1:$IX$303,Данные!$A282,J$642)),INDEX(Данные!$I$1:$IX$303,Данные!$A282,J$642)-Данные!$F282+IF($F$3="Использовать поправку",AM620,0),#N/A)</f>
        <v>#N/A</v>
      </c>
      <c r="K620" s="62" t="str">
        <f t="shared" si="875"/>
        <v/>
      </c>
      <c r="L620" s="63" t="e">
        <f>IF(ISNUMBER(INDEX(Данные!$I$1:$IX$303,Данные!$A282,L$642)),INDEX(Данные!$I$1:$IX$303,Данные!$A282,L$642)-Данные!$E282+IF($F$4="Использовать поправку",AL620,0),#N/A)</f>
        <v>#N/A</v>
      </c>
      <c r="M620" s="64" t="e">
        <f>IF(ISNUMBER(INDEX(Данные!$I$1:$IX$303,Данные!$A282,M$642)),INDEX(Данные!$I$1:$IX$303,Данные!$A282,M$642)-Данные!$F282+IF($F$4="Использовать поправку",AM620,0),#N/A)</f>
        <v>#N/A</v>
      </c>
      <c r="N620" s="62" t="str">
        <f t="shared" si="876"/>
        <v/>
      </c>
      <c r="O620" s="63" t="e">
        <f>IF(ISNUMBER(INDEX(Данные!$I$1:$IX$303,Данные!$A282,O$642)),INDEX(Данные!$I$1:$IX$303,Данные!$A282,O$642)-Данные!$E282+IF($F$5="Использовать поправку",AL620,0),#N/A)</f>
        <v>#N/A</v>
      </c>
      <c r="P620" s="64" t="e">
        <f>IF(ISNUMBER(INDEX(Данные!$I$1:$IX$303,Данные!$A282,P$642)),INDEX(Данные!$I$1:$IX$303,Данные!$A282,P$642)-Данные!$F282+IF($F$5="Использовать поправку",AM620,0),#N/A)</f>
        <v>#N/A</v>
      </c>
      <c r="Q620" s="62" t="str">
        <f t="shared" si="877"/>
        <v/>
      </c>
      <c r="R620" s="63" t="e">
        <f>IF(ISNUMBER(INDEX(Данные!$I$1:$IX$303,Данные!$A282,R$642)),INDEX(Данные!$I$1:$IX$303,Данные!$A282,R$642)-Данные!$E282+IF($F$6="Использовать поправку",AL620,0),#N/A)</f>
        <v>#N/A</v>
      </c>
      <c r="S620" s="64" t="e">
        <f>IF(ISNUMBER(INDEX(Данные!$I$1:$IX$303,Данные!$A282,S$642)),INDEX(Данные!$I$1:$IX$303,Данные!$A282,S$642)-Данные!$F282+IF($F$6="Использовать поправку",AM620,0),#N/A)</f>
        <v>#N/A</v>
      </c>
      <c r="T620" s="62" t="str">
        <f t="shared" si="878"/>
        <v/>
      </c>
      <c r="U620" s="63" t="e">
        <f>IF(ISNUMBER(INDEX(Данные!$I$1:$IX$303,Данные!$A282,U$642)),INDEX(Данные!$I$1:$IX$303,Данные!$A282,U$642)-Данные!$E282+IF($F$7="Использовать поправку",AL620,0),#N/A)</f>
        <v>#N/A</v>
      </c>
      <c r="V620" s="64" t="e">
        <f>IF(ISNUMBER(INDEX(Данные!$I$1:$IX$303,Данные!$A282,V$642)),INDEX(Данные!$I$1:$IX$303,Данные!$A282,V$642)-Данные!$F282+IF($F$7="Использовать поправку",AM620,0),#N/A)</f>
        <v>#N/A</v>
      </c>
      <c r="W620" s="62" t="str">
        <f t="shared" si="879"/>
        <v/>
      </c>
      <c r="X620" s="63" t="e">
        <f>IF(ISNUMBER(INDEX(Данные!$I$1:$IX$303,Данные!$A282,X$642)),INDEX(Данные!$I$1:$IX$303,Данные!$A282,X$642)-Данные!$E282+IF($F$8="Использовать поправку",AL620,0),#N/A)</f>
        <v>#N/A</v>
      </c>
      <c r="Y620" s="64" t="e">
        <f>IF(ISNUMBER(INDEX(Данные!$I$1:$IX$303,Данные!$A282,Y$642)),INDEX(Данные!$I$1:$IX$303,Данные!$A282,Y$642)-Данные!$F282+IF($F$8="Использовать поправку",AM620,0),#N/A)</f>
        <v>#N/A</v>
      </c>
      <c r="Z620" s="62" t="str">
        <f t="shared" si="880"/>
        <v/>
      </c>
      <c r="AA620" s="63" t="e">
        <f>IF(ISNUMBER(INDEX(Данные!$I$1:$IX$303,Данные!$A282,AA$642)),INDEX(Данные!$I$1:$IX$303,Данные!$A282,AA$642)-Данные!$E282+IF($F$9="Использовать поправку",AL620,0),#N/A)</f>
        <v>#N/A</v>
      </c>
      <c r="AB620" s="64" t="e">
        <f>IF(ISNUMBER(INDEX(Данные!$I$1:$IX$303,Данные!$A282,AB$642)),INDEX(Данные!$I$1:$IX$303,Данные!$A282,AB$642)-Данные!$F282+IF($F$9="Использовать поправку",AM620,0),#N/A)</f>
        <v>#N/A</v>
      </c>
      <c r="AC620" s="62" t="str">
        <f t="shared" si="881"/>
        <v/>
      </c>
      <c r="AD620" s="63" t="e">
        <f>IF(ISNUMBER(INDEX(Данные!$I$1:$IX$303,Данные!$A282,AD$642)),INDEX(Данные!$I$1:$IX$303,Данные!$A282,AD$642)-Данные!$E282+IF($F$10="Использовать поправку",AL620,0),#N/A)</f>
        <v>#N/A</v>
      </c>
      <c r="AE620" s="64" t="e">
        <f>IF(ISNUMBER(INDEX(Данные!$I$1:$IX$303,Данные!$A282,AE$642)),INDEX(Данные!$I$1:$IX$303,Данные!$A282,AE$642)-Данные!$F282+IF($F$10="Использовать поправку",AM620,0),#N/A)</f>
        <v>#N/A</v>
      </c>
      <c r="AF620" s="62" t="str">
        <f t="shared" si="882"/>
        <v/>
      </c>
      <c r="AG620" s="63" t="e">
        <f>IF(ISNUMBER(INDEX(Данные!$I$1:$IX$303,Данные!$A282,AG$642)),INDEX(Данные!$I$1:$IX$303,Данные!$A282,AG$642)-Данные!$E282+IF($F$11="Использовать поправку",AL620,0),#N/A)</f>
        <v>#N/A</v>
      </c>
      <c r="AH620" s="64" t="e">
        <f>IF(ISNUMBER(INDEX(Данные!$I$1:$IX$303,Данные!$A282,AH$642)),INDEX(Данные!$I$1:$IX$303,Данные!$A282,AH$642)-Данные!$F282+IF($F$11="Использовать поправку",AM620,0),#N/A)</f>
        <v>#N/A</v>
      </c>
      <c r="AI620" s="62" t="str">
        <f t="shared" si="883"/>
        <v/>
      </c>
      <c r="AJ620" s="63" t="e">
        <f>IF(ISNUMBER(INDEX(Данные!$I$1:$IX$303,Данные!$A282,AJ$642)),INDEX(Данные!$I$1:$IX$303,Данные!$A282,AJ$642)-Данные!$E282+IF($F$12="Использовать поправку",AL620,0),#N/A)</f>
        <v>#N/A</v>
      </c>
      <c r="AK620" s="96" t="e">
        <f>IF(ISNUMBER(INDEX(Данные!$I$1:$IX$303,Данные!$A282,AK$642)),INDEX(Данные!$I$1:$IX$303,Данные!$A282,AK$642)-Данные!$F282+IF($F$12="Использовать поправку",AM620,0),#N/A)</f>
        <v>#N/A</v>
      </c>
      <c r="AL620" s="100" t="e">
        <f>INDEX(Данные!$I$1:$IX$303,Данные!$A282,AL$642+4)-INDEX(Данные!$I$1:$IX$303,Данные!$A282,AL$643+4)</f>
        <v>#VALUE!</v>
      </c>
      <c r="AM620" s="101" t="e">
        <f>INDEX(Данные!$I$1:$IX$303,Данные!$A282,AM$642+5)-INDEX(Данные!$I$1:$IX$303,Данные!$A282,AM$643+5)</f>
        <v>#VALUE!</v>
      </c>
      <c r="AO620" s="61">
        <v>139.5</v>
      </c>
      <c r="AP620" s="62" t="str">
        <f t="shared" si="864"/>
        <v/>
      </c>
      <c r="AQ620" s="63" t="e">
        <f>IF(ISNUMBER(INDEX(Данные!$I$1:$IX$303,Данные!$A282,AQ$642)),INDEX(Данные!$I$1:$IX$303,Данные!$A282,AQ$642)-Данные!$G282-AQ$643+IF($F$3="Использовать поправку",BT620,0),#N/A)</f>
        <v>#N/A</v>
      </c>
      <c r="AR620" s="64" t="e">
        <f>IF(ISNUMBER(INDEX(Данные!$I$1:$IX$303,Данные!$A282,AR$642)),INDEX(Данные!$I$1:$IX$303,Данные!$A282,AR$642)-Данные!$H282-AR$643+IF($F$3="Использовать поправку",BU620,0),#N/A)</f>
        <v>#N/A</v>
      </c>
      <c r="AS620" s="62" t="str">
        <f t="shared" si="865"/>
        <v/>
      </c>
      <c r="AT620" s="63" t="e">
        <f>IF(ISNUMBER(INDEX(Данные!$I$1:$IX$303,Данные!$A282,AT$642)),INDEX(Данные!$I$1:$IX$303,Данные!$A282,AT$642)-Данные!$G282-AT$643+IF($F$4="Использовать поправку",BT620,0),#N/A)</f>
        <v>#N/A</v>
      </c>
      <c r="AU620" s="64" t="e">
        <f>IF(ISNUMBER(INDEX(Данные!$I$1:$IX$303,Данные!$A282,AU$642)),INDEX(Данные!$I$1:$IX$303,Данные!$A282,AU$642)-Данные!$H282-AU$643+IF($F$4="Использовать поправку",BU620,0),#N/A)</f>
        <v>#N/A</v>
      </c>
      <c r="AV620" s="62" t="str">
        <f t="shared" si="866"/>
        <v/>
      </c>
      <c r="AW620" s="63" t="e">
        <f>IF(ISNUMBER(INDEX(Данные!$I$1:$IX$303,Данные!$A282,AW$642)),INDEX(Данные!$I$1:$IX$303,Данные!$A282,AW$642)-Данные!$G282-AW$643+IF($F$5="Использовать поправку",BT620,0),#N/A)</f>
        <v>#N/A</v>
      </c>
      <c r="AX620" s="64" t="e">
        <f>IF(ISNUMBER(INDEX(Данные!$I$1:$IX$303,Данные!$A282,AX$642)),INDEX(Данные!$I$1:$IX$303,Данные!$A282,AX$642)-Данные!$H282-AX$643+IF($F$5="Использовать поправку",BU620,0),#N/A)</f>
        <v>#N/A</v>
      </c>
      <c r="AY620" s="62" t="str">
        <f t="shared" si="867"/>
        <v/>
      </c>
      <c r="AZ620" s="63" t="e">
        <f>IF(ISNUMBER(INDEX(Данные!$I$1:$IX$303,Данные!$A282,AZ$642)),INDEX(Данные!$I$1:$IX$303,Данные!$A282,AZ$642)-Данные!$G282-AZ$643+IF($F$6="Использовать поправку",BT620,0),#N/A)</f>
        <v>#N/A</v>
      </c>
      <c r="BA620" s="64" t="e">
        <f>IF(ISNUMBER(INDEX(Данные!$I$1:$IX$303,Данные!$A282,BA$642)),INDEX(Данные!$I$1:$IX$303,Данные!$A282,BA$642)-Данные!$H282-BA$643+IF($F$6="Использовать поправку",BU620,0),#N/A)</f>
        <v>#N/A</v>
      </c>
      <c r="BB620" s="62" t="str">
        <f t="shared" si="868"/>
        <v/>
      </c>
      <c r="BC620" s="63" t="e">
        <f>IF(ISNUMBER(INDEX(Данные!$I$1:$IX$303,Данные!$A282,BC$642)),INDEX(Данные!$I$1:$IX$303,Данные!$A282,BC$642)-Данные!$G282-BC$643+IF($F$7="Использовать поправку",BT620,0),#N/A)</f>
        <v>#N/A</v>
      </c>
      <c r="BD620" s="64" t="e">
        <f>IF(ISNUMBER(INDEX(Данные!$I$1:$IX$303,Данные!$A282,BD$642)),INDEX(Данные!$I$1:$IX$303,Данные!$A282,BD$642)-Данные!$H282-BD$643+IF($F$7="Использовать поправку",BU620,0),#N/A)</f>
        <v>#N/A</v>
      </c>
      <c r="BE620" s="62" t="str">
        <f t="shared" si="869"/>
        <v/>
      </c>
      <c r="BF620" s="63" t="e">
        <f>IF(ISNUMBER(INDEX(Данные!$I$1:$IX$303,Данные!$A282,BF$642)),INDEX(Данные!$I$1:$IX$303,Данные!$A282,BF$642)-Данные!$G282-BF$643+IF($F$8="Использовать поправку",BT620,0),#N/A)</f>
        <v>#N/A</v>
      </c>
      <c r="BG620" s="64" t="e">
        <f>IF(ISNUMBER(INDEX(Данные!$I$1:$IX$303,Данные!$A282,BG$642)),INDEX(Данные!$I$1:$IX$303,Данные!$A282,BG$642)-Данные!$H282-BG$643+IF($F$8="Использовать поправку",BU620,0),#N/A)</f>
        <v>#N/A</v>
      </c>
      <c r="BH620" s="62" t="str">
        <f t="shared" si="870"/>
        <v/>
      </c>
      <c r="BI620" s="63" t="e">
        <f>IF(ISNUMBER(INDEX(Данные!$I$1:$IX$303,Данные!$A282,BI$642)),INDEX(Данные!$I$1:$IX$303,Данные!$A282,BI$642)-Данные!$G282-BI$643+IF($F$9="Использовать поправку",BT620,0),#N/A)</f>
        <v>#N/A</v>
      </c>
      <c r="BJ620" s="64" t="e">
        <f>IF(ISNUMBER(INDEX(Данные!$I$1:$IX$303,Данные!$A282,BJ$642)),INDEX(Данные!$I$1:$IX$303,Данные!$A282,BJ$642)-Данные!$H282-BJ$643+IF($F$9="Использовать поправку",BU620,0),#N/A)</f>
        <v>#N/A</v>
      </c>
      <c r="BK620" s="62" t="str">
        <f t="shared" si="871"/>
        <v/>
      </c>
      <c r="BL620" s="63" t="e">
        <f>IF(ISNUMBER(INDEX(Данные!$I$1:$IX$303,Данные!$A282,BL$642)),INDEX(Данные!$I$1:$IX$303,Данные!$A282,BL$642)-Данные!$G282-BL$643+IF($F$10="Использовать поправку",BT620,0),#N/A)</f>
        <v>#N/A</v>
      </c>
      <c r="BM620" s="64" t="e">
        <f>IF(ISNUMBER(INDEX(Данные!$I$1:$IX$303,Данные!$A282,BM$642)),INDEX(Данные!$I$1:$IX$303,Данные!$A282,BM$642)-Данные!$H282-BM$643+IF($F$10="Использовать поправку",BU620,0),#N/A)</f>
        <v>#N/A</v>
      </c>
      <c r="BN620" s="62" t="str">
        <f t="shared" si="872"/>
        <v/>
      </c>
      <c r="BO620" s="63" t="e">
        <f>IF(ISNUMBER(INDEX(Данные!$I$1:$IX$303,Данные!$A282,BO$642)),INDEX(Данные!$I$1:$IX$303,Данные!$A282,BO$642)-Данные!$G282-BO$643+IF($F$11="Использовать поправку",BT620,0),#N/A)</f>
        <v>#N/A</v>
      </c>
      <c r="BP620" s="64" t="e">
        <f>IF(ISNUMBER(INDEX(Данные!$I$1:$IX$303,Данные!$A282,BP$642)),INDEX(Данные!$I$1:$IX$303,Данные!$A282,BP$642)-Данные!$H282-BP$643+IF($F$11="Использовать поправку",BU620,0),#N/A)</f>
        <v>#N/A</v>
      </c>
      <c r="BQ620" s="62" t="str">
        <f t="shared" si="873"/>
        <v/>
      </c>
      <c r="BR620" s="63" t="e">
        <f>IF(ISNUMBER(INDEX(Данные!$I$1:$IX$303,Данные!$A282,BR$642)),INDEX(Данные!$I$1:$IX$303,Данные!$A282,BR$642)-Данные!$G282-BR$643+IF($F$12="Использовать поправку",BT620,0),#N/A)</f>
        <v>#N/A</v>
      </c>
      <c r="BS620" s="64" t="e">
        <f>IF(ISNUMBER(INDEX(Данные!$I$1:$IX$303,Данные!$A282,BS$642)),INDEX(Данные!$I$1:$IX$303,Данные!$A282,BS$642)-Данные!$H282-BS$643+IF($F$12="Использовать поправку",BU620,0),#N/A)</f>
        <v>#N/A</v>
      </c>
      <c r="BT620" s="100" t="e">
        <f>INDEX(Данные!$I$1:$IX$303,Данные!$A282,BT$642+8)-INDEX(Данные!$I$1:$IX$303,Данные!$A282,BT$643+8)</f>
        <v>#VALUE!</v>
      </c>
      <c r="BU620" s="101" t="e">
        <f>INDEX(Данные!$I$1:$IX$303,Данные!$A282,BU$642+9)-INDEX(Данные!$I$1:$IX$303,Данные!$A282,BU$643+9)</f>
        <v>#VALUE!</v>
      </c>
    </row>
    <row r="621" spans="7:73" s="88" customFormat="1" x14ac:dyDescent="0.25">
      <c r="G621" s="61">
        <v>140</v>
      </c>
      <c r="H621" s="62" t="str">
        <f t="shared" si="874"/>
        <v/>
      </c>
      <c r="I621" s="63" t="e">
        <f>IF(ISNUMBER(INDEX(Данные!$I$1:$IX$303,Данные!$A283,I$642)),INDEX(Данные!$I$1:$IX$303,Данные!$A283,I$642)-Данные!$E283+IF($F$3="Использовать поправку",AL621,0),#N/A)</f>
        <v>#N/A</v>
      </c>
      <c r="J621" s="64" t="e">
        <f>IF(ISNUMBER(INDEX(Данные!$I$1:$IX$303,Данные!$A283,J$642)),INDEX(Данные!$I$1:$IX$303,Данные!$A283,J$642)-Данные!$F283+IF($F$3="Использовать поправку",AM621,0),#N/A)</f>
        <v>#N/A</v>
      </c>
      <c r="K621" s="62" t="str">
        <f t="shared" si="875"/>
        <v/>
      </c>
      <c r="L621" s="63" t="e">
        <f>IF(ISNUMBER(INDEX(Данные!$I$1:$IX$303,Данные!$A283,L$642)),INDEX(Данные!$I$1:$IX$303,Данные!$A283,L$642)-Данные!$E283+IF($F$4="Использовать поправку",AL621,0),#N/A)</f>
        <v>#N/A</v>
      </c>
      <c r="M621" s="64" t="e">
        <f>IF(ISNUMBER(INDEX(Данные!$I$1:$IX$303,Данные!$A283,M$642)),INDEX(Данные!$I$1:$IX$303,Данные!$A283,M$642)-Данные!$F283+IF($F$4="Использовать поправку",AM621,0),#N/A)</f>
        <v>#N/A</v>
      </c>
      <c r="N621" s="62" t="str">
        <f t="shared" si="876"/>
        <v/>
      </c>
      <c r="O621" s="63" t="e">
        <f>IF(ISNUMBER(INDEX(Данные!$I$1:$IX$303,Данные!$A283,O$642)),INDEX(Данные!$I$1:$IX$303,Данные!$A283,O$642)-Данные!$E283+IF($F$5="Использовать поправку",AL621,0),#N/A)</f>
        <v>#N/A</v>
      </c>
      <c r="P621" s="64" t="e">
        <f>IF(ISNUMBER(INDEX(Данные!$I$1:$IX$303,Данные!$A283,P$642)),INDEX(Данные!$I$1:$IX$303,Данные!$A283,P$642)-Данные!$F283+IF($F$5="Использовать поправку",AM621,0),#N/A)</f>
        <v>#N/A</v>
      </c>
      <c r="Q621" s="62" t="str">
        <f t="shared" si="877"/>
        <v/>
      </c>
      <c r="R621" s="63" t="e">
        <f>IF(ISNUMBER(INDEX(Данные!$I$1:$IX$303,Данные!$A283,R$642)),INDEX(Данные!$I$1:$IX$303,Данные!$A283,R$642)-Данные!$E283+IF($F$6="Использовать поправку",AL621,0),#N/A)</f>
        <v>#N/A</v>
      </c>
      <c r="S621" s="64" t="e">
        <f>IF(ISNUMBER(INDEX(Данные!$I$1:$IX$303,Данные!$A283,S$642)),INDEX(Данные!$I$1:$IX$303,Данные!$A283,S$642)-Данные!$F283+IF($F$6="Использовать поправку",AM621,0),#N/A)</f>
        <v>#N/A</v>
      </c>
      <c r="T621" s="62" t="str">
        <f t="shared" si="878"/>
        <v/>
      </c>
      <c r="U621" s="63" t="e">
        <f>IF(ISNUMBER(INDEX(Данные!$I$1:$IX$303,Данные!$A283,U$642)),INDEX(Данные!$I$1:$IX$303,Данные!$A283,U$642)-Данные!$E283+IF($F$7="Использовать поправку",AL621,0),#N/A)</f>
        <v>#N/A</v>
      </c>
      <c r="V621" s="64" t="e">
        <f>IF(ISNUMBER(INDEX(Данные!$I$1:$IX$303,Данные!$A283,V$642)),INDEX(Данные!$I$1:$IX$303,Данные!$A283,V$642)-Данные!$F283+IF($F$7="Использовать поправку",AM621,0),#N/A)</f>
        <v>#N/A</v>
      </c>
      <c r="W621" s="62" t="str">
        <f t="shared" si="879"/>
        <v/>
      </c>
      <c r="X621" s="63" t="e">
        <f>IF(ISNUMBER(INDEX(Данные!$I$1:$IX$303,Данные!$A283,X$642)),INDEX(Данные!$I$1:$IX$303,Данные!$A283,X$642)-Данные!$E283+IF($F$8="Использовать поправку",AL621,0),#N/A)</f>
        <v>#N/A</v>
      </c>
      <c r="Y621" s="64" t="e">
        <f>IF(ISNUMBER(INDEX(Данные!$I$1:$IX$303,Данные!$A283,Y$642)),INDEX(Данные!$I$1:$IX$303,Данные!$A283,Y$642)-Данные!$F283+IF($F$8="Использовать поправку",AM621,0),#N/A)</f>
        <v>#N/A</v>
      </c>
      <c r="Z621" s="62" t="str">
        <f t="shared" si="880"/>
        <v/>
      </c>
      <c r="AA621" s="63" t="e">
        <f>IF(ISNUMBER(INDEX(Данные!$I$1:$IX$303,Данные!$A283,AA$642)),INDEX(Данные!$I$1:$IX$303,Данные!$A283,AA$642)-Данные!$E283+IF($F$9="Использовать поправку",AL621,0),#N/A)</f>
        <v>#N/A</v>
      </c>
      <c r="AB621" s="64" t="e">
        <f>IF(ISNUMBER(INDEX(Данные!$I$1:$IX$303,Данные!$A283,AB$642)),INDEX(Данные!$I$1:$IX$303,Данные!$A283,AB$642)-Данные!$F283+IF($F$9="Использовать поправку",AM621,0),#N/A)</f>
        <v>#N/A</v>
      </c>
      <c r="AC621" s="62" t="str">
        <f t="shared" si="881"/>
        <v/>
      </c>
      <c r="AD621" s="63" t="e">
        <f>IF(ISNUMBER(INDEX(Данные!$I$1:$IX$303,Данные!$A283,AD$642)),INDEX(Данные!$I$1:$IX$303,Данные!$A283,AD$642)-Данные!$E283+IF($F$10="Использовать поправку",AL621,0),#N/A)</f>
        <v>#N/A</v>
      </c>
      <c r="AE621" s="64" t="e">
        <f>IF(ISNUMBER(INDEX(Данные!$I$1:$IX$303,Данные!$A283,AE$642)),INDEX(Данные!$I$1:$IX$303,Данные!$A283,AE$642)-Данные!$F283+IF($F$10="Использовать поправку",AM621,0),#N/A)</f>
        <v>#N/A</v>
      </c>
      <c r="AF621" s="62" t="str">
        <f t="shared" si="882"/>
        <v/>
      </c>
      <c r="AG621" s="63" t="e">
        <f>IF(ISNUMBER(INDEX(Данные!$I$1:$IX$303,Данные!$A283,AG$642)),INDEX(Данные!$I$1:$IX$303,Данные!$A283,AG$642)-Данные!$E283+IF($F$11="Использовать поправку",AL621,0),#N/A)</f>
        <v>#N/A</v>
      </c>
      <c r="AH621" s="64" t="e">
        <f>IF(ISNUMBER(INDEX(Данные!$I$1:$IX$303,Данные!$A283,AH$642)),INDEX(Данные!$I$1:$IX$303,Данные!$A283,AH$642)-Данные!$F283+IF($F$11="Использовать поправку",AM621,0),#N/A)</f>
        <v>#N/A</v>
      </c>
      <c r="AI621" s="62" t="str">
        <f t="shared" si="883"/>
        <v/>
      </c>
      <c r="AJ621" s="63" t="e">
        <f>IF(ISNUMBER(INDEX(Данные!$I$1:$IX$303,Данные!$A283,AJ$642)),INDEX(Данные!$I$1:$IX$303,Данные!$A283,AJ$642)-Данные!$E283+IF($F$12="Использовать поправку",AL621,0),#N/A)</f>
        <v>#N/A</v>
      </c>
      <c r="AK621" s="96" t="e">
        <f>IF(ISNUMBER(INDEX(Данные!$I$1:$IX$303,Данные!$A283,AK$642)),INDEX(Данные!$I$1:$IX$303,Данные!$A283,AK$642)-Данные!$F283+IF($F$12="Использовать поправку",AM621,0),#N/A)</f>
        <v>#N/A</v>
      </c>
      <c r="AL621" s="100" t="e">
        <f>INDEX(Данные!$I$1:$IX$303,Данные!$A283,AL$642+4)-INDEX(Данные!$I$1:$IX$303,Данные!$A283,AL$643+4)</f>
        <v>#VALUE!</v>
      </c>
      <c r="AM621" s="101" t="e">
        <f>INDEX(Данные!$I$1:$IX$303,Данные!$A283,AM$642+5)-INDEX(Данные!$I$1:$IX$303,Данные!$A283,AM$643+5)</f>
        <v>#VALUE!</v>
      </c>
      <c r="AO621" s="61">
        <v>140</v>
      </c>
      <c r="AP621" s="62" t="str">
        <f t="shared" si="864"/>
        <v/>
      </c>
      <c r="AQ621" s="63" t="e">
        <f>IF(ISNUMBER(INDEX(Данные!$I$1:$IX$303,Данные!$A283,AQ$642)),INDEX(Данные!$I$1:$IX$303,Данные!$A283,AQ$642)-Данные!$G283-AQ$643+IF($F$3="Использовать поправку",BT621,0),#N/A)</f>
        <v>#N/A</v>
      </c>
      <c r="AR621" s="64" t="e">
        <f>IF(ISNUMBER(INDEX(Данные!$I$1:$IX$303,Данные!$A283,AR$642)),INDEX(Данные!$I$1:$IX$303,Данные!$A283,AR$642)-Данные!$H283-AR$643+IF($F$3="Использовать поправку",BU621,0),#N/A)</f>
        <v>#N/A</v>
      </c>
      <c r="AS621" s="62" t="str">
        <f t="shared" si="865"/>
        <v/>
      </c>
      <c r="AT621" s="63" t="e">
        <f>IF(ISNUMBER(INDEX(Данные!$I$1:$IX$303,Данные!$A283,AT$642)),INDEX(Данные!$I$1:$IX$303,Данные!$A283,AT$642)-Данные!$G283-AT$643+IF($F$4="Использовать поправку",BT621,0),#N/A)</f>
        <v>#N/A</v>
      </c>
      <c r="AU621" s="64" t="e">
        <f>IF(ISNUMBER(INDEX(Данные!$I$1:$IX$303,Данные!$A283,AU$642)),INDEX(Данные!$I$1:$IX$303,Данные!$A283,AU$642)-Данные!$H283-AU$643+IF($F$4="Использовать поправку",BU621,0),#N/A)</f>
        <v>#N/A</v>
      </c>
      <c r="AV621" s="62" t="str">
        <f t="shared" si="866"/>
        <v/>
      </c>
      <c r="AW621" s="63" t="e">
        <f>IF(ISNUMBER(INDEX(Данные!$I$1:$IX$303,Данные!$A283,AW$642)),INDEX(Данные!$I$1:$IX$303,Данные!$A283,AW$642)-Данные!$G283-AW$643+IF($F$5="Использовать поправку",BT621,0),#N/A)</f>
        <v>#N/A</v>
      </c>
      <c r="AX621" s="64" t="e">
        <f>IF(ISNUMBER(INDEX(Данные!$I$1:$IX$303,Данные!$A283,AX$642)),INDEX(Данные!$I$1:$IX$303,Данные!$A283,AX$642)-Данные!$H283-AX$643+IF($F$5="Использовать поправку",BU621,0),#N/A)</f>
        <v>#N/A</v>
      </c>
      <c r="AY621" s="62" t="str">
        <f t="shared" si="867"/>
        <v/>
      </c>
      <c r="AZ621" s="63" t="e">
        <f>IF(ISNUMBER(INDEX(Данные!$I$1:$IX$303,Данные!$A283,AZ$642)),INDEX(Данные!$I$1:$IX$303,Данные!$A283,AZ$642)-Данные!$G283-AZ$643+IF($F$6="Использовать поправку",BT621,0),#N/A)</f>
        <v>#N/A</v>
      </c>
      <c r="BA621" s="64" t="e">
        <f>IF(ISNUMBER(INDEX(Данные!$I$1:$IX$303,Данные!$A283,BA$642)),INDEX(Данные!$I$1:$IX$303,Данные!$A283,BA$642)-Данные!$H283-BA$643+IF($F$6="Использовать поправку",BU621,0),#N/A)</f>
        <v>#N/A</v>
      </c>
      <c r="BB621" s="62" t="str">
        <f t="shared" si="868"/>
        <v/>
      </c>
      <c r="BC621" s="63" t="e">
        <f>IF(ISNUMBER(INDEX(Данные!$I$1:$IX$303,Данные!$A283,BC$642)),INDEX(Данные!$I$1:$IX$303,Данные!$A283,BC$642)-Данные!$G283-BC$643+IF($F$7="Использовать поправку",BT621,0),#N/A)</f>
        <v>#N/A</v>
      </c>
      <c r="BD621" s="64" t="e">
        <f>IF(ISNUMBER(INDEX(Данные!$I$1:$IX$303,Данные!$A283,BD$642)),INDEX(Данные!$I$1:$IX$303,Данные!$A283,BD$642)-Данные!$H283-BD$643+IF($F$7="Использовать поправку",BU621,0),#N/A)</f>
        <v>#N/A</v>
      </c>
      <c r="BE621" s="62" t="str">
        <f t="shared" si="869"/>
        <v/>
      </c>
      <c r="BF621" s="63" t="e">
        <f>IF(ISNUMBER(INDEX(Данные!$I$1:$IX$303,Данные!$A283,BF$642)),INDEX(Данные!$I$1:$IX$303,Данные!$A283,BF$642)-Данные!$G283-BF$643+IF($F$8="Использовать поправку",BT621,0),#N/A)</f>
        <v>#N/A</v>
      </c>
      <c r="BG621" s="64" t="e">
        <f>IF(ISNUMBER(INDEX(Данные!$I$1:$IX$303,Данные!$A283,BG$642)),INDEX(Данные!$I$1:$IX$303,Данные!$A283,BG$642)-Данные!$H283-BG$643+IF($F$8="Использовать поправку",BU621,0),#N/A)</f>
        <v>#N/A</v>
      </c>
      <c r="BH621" s="62" t="str">
        <f t="shared" si="870"/>
        <v/>
      </c>
      <c r="BI621" s="63" t="e">
        <f>IF(ISNUMBER(INDEX(Данные!$I$1:$IX$303,Данные!$A283,BI$642)),INDEX(Данные!$I$1:$IX$303,Данные!$A283,BI$642)-Данные!$G283-BI$643+IF($F$9="Использовать поправку",BT621,0),#N/A)</f>
        <v>#N/A</v>
      </c>
      <c r="BJ621" s="64" t="e">
        <f>IF(ISNUMBER(INDEX(Данные!$I$1:$IX$303,Данные!$A283,BJ$642)),INDEX(Данные!$I$1:$IX$303,Данные!$A283,BJ$642)-Данные!$H283-BJ$643+IF($F$9="Использовать поправку",BU621,0),#N/A)</f>
        <v>#N/A</v>
      </c>
      <c r="BK621" s="62" t="str">
        <f t="shared" si="871"/>
        <v/>
      </c>
      <c r="BL621" s="63" t="e">
        <f>IF(ISNUMBER(INDEX(Данные!$I$1:$IX$303,Данные!$A283,BL$642)),INDEX(Данные!$I$1:$IX$303,Данные!$A283,BL$642)-Данные!$G283-BL$643+IF($F$10="Использовать поправку",BT621,0),#N/A)</f>
        <v>#N/A</v>
      </c>
      <c r="BM621" s="64" t="e">
        <f>IF(ISNUMBER(INDEX(Данные!$I$1:$IX$303,Данные!$A283,BM$642)),INDEX(Данные!$I$1:$IX$303,Данные!$A283,BM$642)-Данные!$H283-BM$643+IF($F$10="Использовать поправку",BU621,0),#N/A)</f>
        <v>#N/A</v>
      </c>
      <c r="BN621" s="62" t="str">
        <f t="shared" si="872"/>
        <v/>
      </c>
      <c r="BO621" s="63" t="e">
        <f>IF(ISNUMBER(INDEX(Данные!$I$1:$IX$303,Данные!$A283,BO$642)),INDEX(Данные!$I$1:$IX$303,Данные!$A283,BO$642)-Данные!$G283-BO$643+IF($F$11="Использовать поправку",BT621,0),#N/A)</f>
        <v>#N/A</v>
      </c>
      <c r="BP621" s="64" t="e">
        <f>IF(ISNUMBER(INDEX(Данные!$I$1:$IX$303,Данные!$A283,BP$642)),INDEX(Данные!$I$1:$IX$303,Данные!$A283,BP$642)-Данные!$H283-BP$643+IF($F$11="Использовать поправку",BU621,0),#N/A)</f>
        <v>#N/A</v>
      </c>
      <c r="BQ621" s="62" t="str">
        <f t="shared" si="873"/>
        <v/>
      </c>
      <c r="BR621" s="63" t="e">
        <f>IF(ISNUMBER(INDEX(Данные!$I$1:$IX$303,Данные!$A283,BR$642)),INDEX(Данные!$I$1:$IX$303,Данные!$A283,BR$642)-Данные!$G283-BR$643+IF($F$12="Использовать поправку",BT621,0),#N/A)</f>
        <v>#N/A</v>
      </c>
      <c r="BS621" s="64" t="e">
        <f>IF(ISNUMBER(INDEX(Данные!$I$1:$IX$303,Данные!$A283,BS$642)),INDEX(Данные!$I$1:$IX$303,Данные!$A283,BS$642)-Данные!$H283-BS$643+IF($F$12="Использовать поправку",BU621,0),#N/A)</f>
        <v>#N/A</v>
      </c>
      <c r="BT621" s="100" t="e">
        <f>INDEX(Данные!$I$1:$IX$303,Данные!$A283,BT$642+8)-INDEX(Данные!$I$1:$IX$303,Данные!$A283,BT$643+8)</f>
        <v>#VALUE!</v>
      </c>
      <c r="BU621" s="101" t="e">
        <f>INDEX(Данные!$I$1:$IX$303,Данные!$A283,BU$642+9)-INDEX(Данные!$I$1:$IX$303,Данные!$A283,BU$643+9)</f>
        <v>#VALUE!</v>
      </c>
    </row>
    <row r="622" spans="7:73" s="88" customFormat="1" x14ac:dyDescent="0.25">
      <c r="G622" s="61">
        <v>140.5</v>
      </c>
      <c r="H622" s="62" t="str">
        <f t="shared" si="874"/>
        <v/>
      </c>
      <c r="I622" s="63" t="e">
        <f>IF(ISNUMBER(INDEX(Данные!$I$1:$IX$303,Данные!$A284,I$642)),INDEX(Данные!$I$1:$IX$303,Данные!$A284,I$642)-Данные!$E284+IF($F$3="Использовать поправку",AL622,0),#N/A)</f>
        <v>#N/A</v>
      </c>
      <c r="J622" s="64" t="e">
        <f>IF(ISNUMBER(INDEX(Данные!$I$1:$IX$303,Данные!$A284,J$642)),INDEX(Данные!$I$1:$IX$303,Данные!$A284,J$642)-Данные!$F284+IF($F$3="Использовать поправку",AM622,0),#N/A)</f>
        <v>#N/A</v>
      </c>
      <c r="K622" s="62" t="str">
        <f t="shared" si="875"/>
        <v/>
      </c>
      <c r="L622" s="63" t="e">
        <f>IF(ISNUMBER(INDEX(Данные!$I$1:$IX$303,Данные!$A284,L$642)),INDEX(Данные!$I$1:$IX$303,Данные!$A284,L$642)-Данные!$E284+IF($F$4="Использовать поправку",AL622,0),#N/A)</f>
        <v>#N/A</v>
      </c>
      <c r="M622" s="64" t="e">
        <f>IF(ISNUMBER(INDEX(Данные!$I$1:$IX$303,Данные!$A284,M$642)),INDEX(Данные!$I$1:$IX$303,Данные!$A284,M$642)-Данные!$F284+IF($F$4="Использовать поправку",AM622,0),#N/A)</f>
        <v>#N/A</v>
      </c>
      <c r="N622" s="62" t="str">
        <f t="shared" si="876"/>
        <v/>
      </c>
      <c r="O622" s="63" t="e">
        <f>IF(ISNUMBER(INDEX(Данные!$I$1:$IX$303,Данные!$A284,O$642)),INDEX(Данные!$I$1:$IX$303,Данные!$A284,O$642)-Данные!$E284+IF($F$5="Использовать поправку",AL622,0),#N/A)</f>
        <v>#N/A</v>
      </c>
      <c r="P622" s="64" t="e">
        <f>IF(ISNUMBER(INDEX(Данные!$I$1:$IX$303,Данные!$A284,P$642)),INDEX(Данные!$I$1:$IX$303,Данные!$A284,P$642)-Данные!$F284+IF($F$5="Использовать поправку",AM622,0),#N/A)</f>
        <v>#N/A</v>
      </c>
      <c r="Q622" s="62" t="str">
        <f t="shared" si="877"/>
        <v/>
      </c>
      <c r="R622" s="63" t="e">
        <f>IF(ISNUMBER(INDEX(Данные!$I$1:$IX$303,Данные!$A284,R$642)),INDEX(Данные!$I$1:$IX$303,Данные!$A284,R$642)-Данные!$E284+IF($F$6="Использовать поправку",AL622,0),#N/A)</f>
        <v>#N/A</v>
      </c>
      <c r="S622" s="64" t="e">
        <f>IF(ISNUMBER(INDEX(Данные!$I$1:$IX$303,Данные!$A284,S$642)),INDEX(Данные!$I$1:$IX$303,Данные!$A284,S$642)-Данные!$F284+IF($F$6="Использовать поправку",AM622,0),#N/A)</f>
        <v>#N/A</v>
      </c>
      <c r="T622" s="62" t="str">
        <f t="shared" si="878"/>
        <v/>
      </c>
      <c r="U622" s="63" t="e">
        <f>IF(ISNUMBER(INDEX(Данные!$I$1:$IX$303,Данные!$A284,U$642)),INDEX(Данные!$I$1:$IX$303,Данные!$A284,U$642)-Данные!$E284+IF($F$7="Использовать поправку",AL622,0),#N/A)</f>
        <v>#N/A</v>
      </c>
      <c r="V622" s="64" t="e">
        <f>IF(ISNUMBER(INDEX(Данные!$I$1:$IX$303,Данные!$A284,V$642)),INDEX(Данные!$I$1:$IX$303,Данные!$A284,V$642)-Данные!$F284+IF($F$7="Использовать поправку",AM622,0),#N/A)</f>
        <v>#N/A</v>
      </c>
      <c r="W622" s="62" t="str">
        <f t="shared" si="879"/>
        <v/>
      </c>
      <c r="X622" s="63" t="e">
        <f>IF(ISNUMBER(INDEX(Данные!$I$1:$IX$303,Данные!$A284,X$642)),INDEX(Данные!$I$1:$IX$303,Данные!$A284,X$642)-Данные!$E284+IF($F$8="Использовать поправку",AL622,0),#N/A)</f>
        <v>#N/A</v>
      </c>
      <c r="Y622" s="64" t="e">
        <f>IF(ISNUMBER(INDEX(Данные!$I$1:$IX$303,Данные!$A284,Y$642)),INDEX(Данные!$I$1:$IX$303,Данные!$A284,Y$642)-Данные!$F284+IF($F$8="Использовать поправку",AM622,0),#N/A)</f>
        <v>#N/A</v>
      </c>
      <c r="Z622" s="62" t="str">
        <f t="shared" si="880"/>
        <v/>
      </c>
      <c r="AA622" s="63" t="e">
        <f>IF(ISNUMBER(INDEX(Данные!$I$1:$IX$303,Данные!$A284,AA$642)),INDEX(Данные!$I$1:$IX$303,Данные!$A284,AA$642)-Данные!$E284+IF($F$9="Использовать поправку",AL622,0),#N/A)</f>
        <v>#N/A</v>
      </c>
      <c r="AB622" s="64" t="e">
        <f>IF(ISNUMBER(INDEX(Данные!$I$1:$IX$303,Данные!$A284,AB$642)),INDEX(Данные!$I$1:$IX$303,Данные!$A284,AB$642)-Данные!$F284+IF($F$9="Использовать поправку",AM622,0),#N/A)</f>
        <v>#N/A</v>
      </c>
      <c r="AC622" s="62" t="str">
        <f t="shared" si="881"/>
        <v/>
      </c>
      <c r="AD622" s="63" t="e">
        <f>IF(ISNUMBER(INDEX(Данные!$I$1:$IX$303,Данные!$A284,AD$642)),INDEX(Данные!$I$1:$IX$303,Данные!$A284,AD$642)-Данные!$E284+IF($F$10="Использовать поправку",AL622,0),#N/A)</f>
        <v>#N/A</v>
      </c>
      <c r="AE622" s="64" t="e">
        <f>IF(ISNUMBER(INDEX(Данные!$I$1:$IX$303,Данные!$A284,AE$642)),INDEX(Данные!$I$1:$IX$303,Данные!$A284,AE$642)-Данные!$F284+IF($F$10="Использовать поправку",AM622,0),#N/A)</f>
        <v>#N/A</v>
      </c>
      <c r="AF622" s="62" t="str">
        <f t="shared" si="882"/>
        <v/>
      </c>
      <c r="AG622" s="63" t="e">
        <f>IF(ISNUMBER(INDEX(Данные!$I$1:$IX$303,Данные!$A284,AG$642)),INDEX(Данные!$I$1:$IX$303,Данные!$A284,AG$642)-Данные!$E284+IF($F$11="Использовать поправку",AL622,0),#N/A)</f>
        <v>#N/A</v>
      </c>
      <c r="AH622" s="64" t="e">
        <f>IF(ISNUMBER(INDEX(Данные!$I$1:$IX$303,Данные!$A284,AH$642)),INDEX(Данные!$I$1:$IX$303,Данные!$A284,AH$642)-Данные!$F284+IF($F$11="Использовать поправку",AM622,0),#N/A)</f>
        <v>#N/A</v>
      </c>
      <c r="AI622" s="62" t="str">
        <f t="shared" si="883"/>
        <v/>
      </c>
      <c r="AJ622" s="63" t="e">
        <f>IF(ISNUMBER(INDEX(Данные!$I$1:$IX$303,Данные!$A284,AJ$642)),INDEX(Данные!$I$1:$IX$303,Данные!$A284,AJ$642)-Данные!$E284+IF($F$12="Использовать поправку",AL622,0),#N/A)</f>
        <v>#N/A</v>
      </c>
      <c r="AK622" s="96" t="e">
        <f>IF(ISNUMBER(INDEX(Данные!$I$1:$IX$303,Данные!$A284,AK$642)),INDEX(Данные!$I$1:$IX$303,Данные!$A284,AK$642)-Данные!$F284+IF($F$12="Использовать поправку",AM622,0),#N/A)</f>
        <v>#N/A</v>
      </c>
      <c r="AL622" s="100" t="e">
        <f>INDEX(Данные!$I$1:$IX$303,Данные!$A284,AL$642+4)-INDEX(Данные!$I$1:$IX$303,Данные!$A284,AL$643+4)</f>
        <v>#VALUE!</v>
      </c>
      <c r="AM622" s="101" t="e">
        <f>INDEX(Данные!$I$1:$IX$303,Данные!$A284,AM$642+5)-INDEX(Данные!$I$1:$IX$303,Данные!$A284,AM$643+5)</f>
        <v>#VALUE!</v>
      </c>
      <c r="AO622" s="61">
        <v>140.5</v>
      </c>
      <c r="AP622" s="62" t="str">
        <f t="shared" si="864"/>
        <v/>
      </c>
      <c r="AQ622" s="63" t="e">
        <f>IF(ISNUMBER(INDEX(Данные!$I$1:$IX$303,Данные!$A284,AQ$642)),INDEX(Данные!$I$1:$IX$303,Данные!$A284,AQ$642)-Данные!$G284-AQ$643+IF($F$3="Использовать поправку",BT622,0),#N/A)</f>
        <v>#N/A</v>
      </c>
      <c r="AR622" s="64" t="e">
        <f>IF(ISNUMBER(INDEX(Данные!$I$1:$IX$303,Данные!$A284,AR$642)),INDEX(Данные!$I$1:$IX$303,Данные!$A284,AR$642)-Данные!$H284-AR$643+IF($F$3="Использовать поправку",BU622,0),#N/A)</f>
        <v>#N/A</v>
      </c>
      <c r="AS622" s="62" t="str">
        <f t="shared" si="865"/>
        <v/>
      </c>
      <c r="AT622" s="63" t="e">
        <f>IF(ISNUMBER(INDEX(Данные!$I$1:$IX$303,Данные!$A284,AT$642)),INDEX(Данные!$I$1:$IX$303,Данные!$A284,AT$642)-Данные!$G284-AT$643+IF($F$4="Использовать поправку",BT622,0),#N/A)</f>
        <v>#N/A</v>
      </c>
      <c r="AU622" s="64" t="e">
        <f>IF(ISNUMBER(INDEX(Данные!$I$1:$IX$303,Данные!$A284,AU$642)),INDEX(Данные!$I$1:$IX$303,Данные!$A284,AU$642)-Данные!$H284-AU$643+IF($F$4="Использовать поправку",BU622,0),#N/A)</f>
        <v>#N/A</v>
      </c>
      <c r="AV622" s="62" t="str">
        <f t="shared" si="866"/>
        <v/>
      </c>
      <c r="AW622" s="63" t="e">
        <f>IF(ISNUMBER(INDEX(Данные!$I$1:$IX$303,Данные!$A284,AW$642)),INDEX(Данные!$I$1:$IX$303,Данные!$A284,AW$642)-Данные!$G284-AW$643+IF($F$5="Использовать поправку",BT622,0),#N/A)</f>
        <v>#N/A</v>
      </c>
      <c r="AX622" s="64" t="e">
        <f>IF(ISNUMBER(INDEX(Данные!$I$1:$IX$303,Данные!$A284,AX$642)),INDEX(Данные!$I$1:$IX$303,Данные!$A284,AX$642)-Данные!$H284-AX$643+IF($F$5="Использовать поправку",BU622,0),#N/A)</f>
        <v>#N/A</v>
      </c>
      <c r="AY622" s="62" t="str">
        <f t="shared" si="867"/>
        <v/>
      </c>
      <c r="AZ622" s="63" t="e">
        <f>IF(ISNUMBER(INDEX(Данные!$I$1:$IX$303,Данные!$A284,AZ$642)),INDEX(Данные!$I$1:$IX$303,Данные!$A284,AZ$642)-Данные!$G284-AZ$643+IF($F$6="Использовать поправку",BT622,0),#N/A)</f>
        <v>#N/A</v>
      </c>
      <c r="BA622" s="64" t="e">
        <f>IF(ISNUMBER(INDEX(Данные!$I$1:$IX$303,Данные!$A284,BA$642)),INDEX(Данные!$I$1:$IX$303,Данные!$A284,BA$642)-Данные!$H284-BA$643+IF($F$6="Использовать поправку",BU622,0),#N/A)</f>
        <v>#N/A</v>
      </c>
      <c r="BB622" s="62" t="str">
        <f t="shared" si="868"/>
        <v/>
      </c>
      <c r="BC622" s="63" t="e">
        <f>IF(ISNUMBER(INDEX(Данные!$I$1:$IX$303,Данные!$A284,BC$642)),INDEX(Данные!$I$1:$IX$303,Данные!$A284,BC$642)-Данные!$G284-BC$643+IF($F$7="Использовать поправку",BT622,0),#N/A)</f>
        <v>#N/A</v>
      </c>
      <c r="BD622" s="64" t="e">
        <f>IF(ISNUMBER(INDEX(Данные!$I$1:$IX$303,Данные!$A284,BD$642)),INDEX(Данные!$I$1:$IX$303,Данные!$A284,BD$642)-Данные!$H284-BD$643+IF($F$7="Использовать поправку",BU622,0),#N/A)</f>
        <v>#N/A</v>
      </c>
      <c r="BE622" s="62" t="str">
        <f t="shared" si="869"/>
        <v/>
      </c>
      <c r="BF622" s="63" t="e">
        <f>IF(ISNUMBER(INDEX(Данные!$I$1:$IX$303,Данные!$A284,BF$642)),INDEX(Данные!$I$1:$IX$303,Данные!$A284,BF$642)-Данные!$G284-BF$643+IF($F$8="Использовать поправку",BT622,0),#N/A)</f>
        <v>#N/A</v>
      </c>
      <c r="BG622" s="64" t="e">
        <f>IF(ISNUMBER(INDEX(Данные!$I$1:$IX$303,Данные!$A284,BG$642)),INDEX(Данные!$I$1:$IX$303,Данные!$A284,BG$642)-Данные!$H284-BG$643+IF($F$8="Использовать поправку",BU622,0),#N/A)</f>
        <v>#N/A</v>
      </c>
      <c r="BH622" s="62" t="str">
        <f t="shared" si="870"/>
        <v/>
      </c>
      <c r="BI622" s="63" t="e">
        <f>IF(ISNUMBER(INDEX(Данные!$I$1:$IX$303,Данные!$A284,BI$642)),INDEX(Данные!$I$1:$IX$303,Данные!$A284,BI$642)-Данные!$G284-BI$643+IF($F$9="Использовать поправку",BT622,0),#N/A)</f>
        <v>#N/A</v>
      </c>
      <c r="BJ622" s="64" t="e">
        <f>IF(ISNUMBER(INDEX(Данные!$I$1:$IX$303,Данные!$A284,BJ$642)),INDEX(Данные!$I$1:$IX$303,Данные!$A284,BJ$642)-Данные!$H284-BJ$643+IF($F$9="Использовать поправку",BU622,0),#N/A)</f>
        <v>#N/A</v>
      </c>
      <c r="BK622" s="62" t="str">
        <f t="shared" si="871"/>
        <v/>
      </c>
      <c r="BL622" s="63" t="e">
        <f>IF(ISNUMBER(INDEX(Данные!$I$1:$IX$303,Данные!$A284,BL$642)),INDEX(Данные!$I$1:$IX$303,Данные!$A284,BL$642)-Данные!$G284-BL$643+IF($F$10="Использовать поправку",BT622,0),#N/A)</f>
        <v>#N/A</v>
      </c>
      <c r="BM622" s="64" t="e">
        <f>IF(ISNUMBER(INDEX(Данные!$I$1:$IX$303,Данные!$A284,BM$642)),INDEX(Данные!$I$1:$IX$303,Данные!$A284,BM$642)-Данные!$H284-BM$643+IF($F$10="Использовать поправку",BU622,0),#N/A)</f>
        <v>#N/A</v>
      </c>
      <c r="BN622" s="62" t="str">
        <f t="shared" si="872"/>
        <v/>
      </c>
      <c r="BO622" s="63" t="e">
        <f>IF(ISNUMBER(INDEX(Данные!$I$1:$IX$303,Данные!$A284,BO$642)),INDEX(Данные!$I$1:$IX$303,Данные!$A284,BO$642)-Данные!$G284-BO$643+IF($F$11="Использовать поправку",BT622,0),#N/A)</f>
        <v>#N/A</v>
      </c>
      <c r="BP622" s="64" t="e">
        <f>IF(ISNUMBER(INDEX(Данные!$I$1:$IX$303,Данные!$A284,BP$642)),INDEX(Данные!$I$1:$IX$303,Данные!$A284,BP$642)-Данные!$H284-BP$643+IF($F$11="Использовать поправку",BU622,0),#N/A)</f>
        <v>#N/A</v>
      </c>
      <c r="BQ622" s="62" t="str">
        <f t="shared" si="873"/>
        <v/>
      </c>
      <c r="BR622" s="63" t="e">
        <f>IF(ISNUMBER(INDEX(Данные!$I$1:$IX$303,Данные!$A284,BR$642)),INDEX(Данные!$I$1:$IX$303,Данные!$A284,BR$642)-Данные!$G284-BR$643+IF($F$12="Использовать поправку",BT622,0),#N/A)</f>
        <v>#N/A</v>
      </c>
      <c r="BS622" s="64" t="e">
        <f>IF(ISNUMBER(INDEX(Данные!$I$1:$IX$303,Данные!$A284,BS$642)),INDEX(Данные!$I$1:$IX$303,Данные!$A284,BS$642)-Данные!$H284-BS$643+IF($F$12="Использовать поправку",BU622,0),#N/A)</f>
        <v>#N/A</v>
      </c>
      <c r="BT622" s="100" t="e">
        <f>INDEX(Данные!$I$1:$IX$303,Данные!$A284,BT$642+8)-INDEX(Данные!$I$1:$IX$303,Данные!$A284,BT$643+8)</f>
        <v>#VALUE!</v>
      </c>
      <c r="BU622" s="101" t="e">
        <f>INDEX(Данные!$I$1:$IX$303,Данные!$A284,BU$642+9)-INDEX(Данные!$I$1:$IX$303,Данные!$A284,BU$643+9)</f>
        <v>#VALUE!</v>
      </c>
    </row>
    <row r="623" spans="7:73" s="88" customFormat="1" x14ac:dyDescent="0.25">
      <c r="G623" s="61">
        <v>141</v>
      </c>
      <c r="H623" s="62" t="str">
        <f t="shared" si="874"/>
        <v/>
      </c>
      <c r="I623" s="63" t="e">
        <f>IF(ISNUMBER(INDEX(Данные!$I$1:$IX$303,Данные!$A285,I$642)),INDEX(Данные!$I$1:$IX$303,Данные!$A285,I$642)-Данные!$E285+IF($F$3="Использовать поправку",AL623,0),#N/A)</f>
        <v>#N/A</v>
      </c>
      <c r="J623" s="64" t="e">
        <f>IF(ISNUMBER(INDEX(Данные!$I$1:$IX$303,Данные!$A285,J$642)),INDEX(Данные!$I$1:$IX$303,Данные!$A285,J$642)-Данные!$F285+IF($F$3="Использовать поправку",AM623,0),#N/A)</f>
        <v>#N/A</v>
      </c>
      <c r="K623" s="62" t="str">
        <f t="shared" si="875"/>
        <v/>
      </c>
      <c r="L623" s="63" t="e">
        <f>IF(ISNUMBER(INDEX(Данные!$I$1:$IX$303,Данные!$A285,L$642)),INDEX(Данные!$I$1:$IX$303,Данные!$A285,L$642)-Данные!$E285+IF($F$4="Использовать поправку",AL623,0),#N/A)</f>
        <v>#N/A</v>
      </c>
      <c r="M623" s="64" t="e">
        <f>IF(ISNUMBER(INDEX(Данные!$I$1:$IX$303,Данные!$A285,M$642)),INDEX(Данные!$I$1:$IX$303,Данные!$A285,M$642)-Данные!$F285+IF($F$4="Использовать поправку",AM623,0),#N/A)</f>
        <v>#N/A</v>
      </c>
      <c r="N623" s="62" t="str">
        <f t="shared" si="876"/>
        <v/>
      </c>
      <c r="O623" s="63" t="e">
        <f>IF(ISNUMBER(INDEX(Данные!$I$1:$IX$303,Данные!$A285,O$642)),INDEX(Данные!$I$1:$IX$303,Данные!$A285,O$642)-Данные!$E285+IF($F$5="Использовать поправку",AL623,0),#N/A)</f>
        <v>#N/A</v>
      </c>
      <c r="P623" s="64" t="e">
        <f>IF(ISNUMBER(INDEX(Данные!$I$1:$IX$303,Данные!$A285,P$642)),INDEX(Данные!$I$1:$IX$303,Данные!$A285,P$642)-Данные!$F285+IF($F$5="Использовать поправку",AM623,0),#N/A)</f>
        <v>#N/A</v>
      </c>
      <c r="Q623" s="62" t="str">
        <f t="shared" si="877"/>
        <v/>
      </c>
      <c r="R623" s="63" t="e">
        <f>IF(ISNUMBER(INDEX(Данные!$I$1:$IX$303,Данные!$A285,R$642)),INDEX(Данные!$I$1:$IX$303,Данные!$A285,R$642)-Данные!$E285+IF($F$6="Использовать поправку",AL623,0),#N/A)</f>
        <v>#N/A</v>
      </c>
      <c r="S623" s="64" t="e">
        <f>IF(ISNUMBER(INDEX(Данные!$I$1:$IX$303,Данные!$A285,S$642)),INDEX(Данные!$I$1:$IX$303,Данные!$A285,S$642)-Данные!$F285+IF($F$6="Использовать поправку",AM623,0),#N/A)</f>
        <v>#N/A</v>
      </c>
      <c r="T623" s="62" t="str">
        <f t="shared" si="878"/>
        <v/>
      </c>
      <c r="U623" s="63" t="e">
        <f>IF(ISNUMBER(INDEX(Данные!$I$1:$IX$303,Данные!$A285,U$642)),INDEX(Данные!$I$1:$IX$303,Данные!$A285,U$642)-Данные!$E285+IF($F$7="Использовать поправку",AL623,0),#N/A)</f>
        <v>#N/A</v>
      </c>
      <c r="V623" s="64" t="e">
        <f>IF(ISNUMBER(INDEX(Данные!$I$1:$IX$303,Данные!$A285,V$642)),INDEX(Данные!$I$1:$IX$303,Данные!$A285,V$642)-Данные!$F285+IF($F$7="Использовать поправку",AM623,0),#N/A)</f>
        <v>#N/A</v>
      </c>
      <c r="W623" s="62" t="str">
        <f t="shared" si="879"/>
        <v/>
      </c>
      <c r="X623" s="63" t="e">
        <f>IF(ISNUMBER(INDEX(Данные!$I$1:$IX$303,Данные!$A285,X$642)),INDEX(Данные!$I$1:$IX$303,Данные!$A285,X$642)-Данные!$E285+IF($F$8="Использовать поправку",AL623,0),#N/A)</f>
        <v>#N/A</v>
      </c>
      <c r="Y623" s="64" t="e">
        <f>IF(ISNUMBER(INDEX(Данные!$I$1:$IX$303,Данные!$A285,Y$642)),INDEX(Данные!$I$1:$IX$303,Данные!$A285,Y$642)-Данные!$F285+IF($F$8="Использовать поправку",AM623,0),#N/A)</f>
        <v>#N/A</v>
      </c>
      <c r="Z623" s="62" t="str">
        <f t="shared" si="880"/>
        <v/>
      </c>
      <c r="AA623" s="63" t="e">
        <f>IF(ISNUMBER(INDEX(Данные!$I$1:$IX$303,Данные!$A285,AA$642)),INDEX(Данные!$I$1:$IX$303,Данные!$A285,AA$642)-Данные!$E285+IF($F$9="Использовать поправку",AL623,0),#N/A)</f>
        <v>#N/A</v>
      </c>
      <c r="AB623" s="64" t="e">
        <f>IF(ISNUMBER(INDEX(Данные!$I$1:$IX$303,Данные!$A285,AB$642)),INDEX(Данные!$I$1:$IX$303,Данные!$A285,AB$642)-Данные!$F285+IF($F$9="Использовать поправку",AM623,0),#N/A)</f>
        <v>#N/A</v>
      </c>
      <c r="AC623" s="62" t="str">
        <f t="shared" si="881"/>
        <v/>
      </c>
      <c r="AD623" s="63" t="e">
        <f>IF(ISNUMBER(INDEX(Данные!$I$1:$IX$303,Данные!$A285,AD$642)),INDEX(Данные!$I$1:$IX$303,Данные!$A285,AD$642)-Данные!$E285+IF($F$10="Использовать поправку",AL623,0),#N/A)</f>
        <v>#N/A</v>
      </c>
      <c r="AE623" s="64" t="e">
        <f>IF(ISNUMBER(INDEX(Данные!$I$1:$IX$303,Данные!$A285,AE$642)),INDEX(Данные!$I$1:$IX$303,Данные!$A285,AE$642)-Данные!$F285+IF($F$10="Использовать поправку",AM623,0),#N/A)</f>
        <v>#N/A</v>
      </c>
      <c r="AF623" s="62" t="str">
        <f t="shared" si="882"/>
        <v/>
      </c>
      <c r="AG623" s="63" t="e">
        <f>IF(ISNUMBER(INDEX(Данные!$I$1:$IX$303,Данные!$A285,AG$642)),INDEX(Данные!$I$1:$IX$303,Данные!$A285,AG$642)-Данные!$E285+IF($F$11="Использовать поправку",AL623,0),#N/A)</f>
        <v>#N/A</v>
      </c>
      <c r="AH623" s="64" t="e">
        <f>IF(ISNUMBER(INDEX(Данные!$I$1:$IX$303,Данные!$A285,AH$642)),INDEX(Данные!$I$1:$IX$303,Данные!$A285,AH$642)-Данные!$F285+IF($F$11="Использовать поправку",AM623,0),#N/A)</f>
        <v>#N/A</v>
      </c>
      <c r="AI623" s="62" t="str">
        <f t="shared" si="883"/>
        <v/>
      </c>
      <c r="AJ623" s="63" t="e">
        <f>IF(ISNUMBER(INDEX(Данные!$I$1:$IX$303,Данные!$A285,AJ$642)),INDEX(Данные!$I$1:$IX$303,Данные!$A285,AJ$642)-Данные!$E285+IF($F$12="Использовать поправку",AL623,0),#N/A)</f>
        <v>#N/A</v>
      </c>
      <c r="AK623" s="96" t="e">
        <f>IF(ISNUMBER(INDEX(Данные!$I$1:$IX$303,Данные!$A285,AK$642)),INDEX(Данные!$I$1:$IX$303,Данные!$A285,AK$642)-Данные!$F285+IF($F$12="Использовать поправку",AM623,0),#N/A)</f>
        <v>#N/A</v>
      </c>
      <c r="AL623" s="100" t="e">
        <f>INDEX(Данные!$I$1:$IX$303,Данные!$A285,AL$642+4)-INDEX(Данные!$I$1:$IX$303,Данные!$A285,AL$643+4)</f>
        <v>#VALUE!</v>
      </c>
      <c r="AM623" s="101" t="e">
        <f>INDEX(Данные!$I$1:$IX$303,Данные!$A285,AM$642+5)-INDEX(Данные!$I$1:$IX$303,Данные!$A285,AM$643+5)</f>
        <v>#VALUE!</v>
      </c>
      <c r="AO623" s="61">
        <v>141</v>
      </c>
      <c r="AP623" s="62" t="str">
        <f t="shared" si="864"/>
        <v/>
      </c>
      <c r="AQ623" s="63" t="e">
        <f>IF(ISNUMBER(INDEX(Данные!$I$1:$IX$303,Данные!$A285,AQ$642)),INDEX(Данные!$I$1:$IX$303,Данные!$A285,AQ$642)-Данные!$G285-AQ$643+IF($F$3="Использовать поправку",BT623,0),#N/A)</f>
        <v>#N/A</v>
      </c>
      <c r="AR623" s="64" t="e">
        <f>IF(ISNUMBER(INDEX(Данные!$I$1:$IX$303,Данные!$A285,AR$642)),INDEX(Данные!$I$1:$IX$303,Данные!$A285,AR$642)-Данные!$H285-AR$643+IF($F$3="Использовать поправку",BU623,0),#N/A)</f>
        <v>#N/A</v>
      </c>
      <c r="AS623" s="62" t="str">
        <f t="shared" si="865"/>
        <v/>
      </c>
      <c r="AT623" s="63" t="e">
        <f>IF(ISNUMBER(INDEX(Данные!$I$1:$IX$303,Данные!$A285,AT$642)),INDEX(Данные!$I$1:$IX$303,Данные!$A285,AT$642)-Данные!$G285-AT$643+IF($F$4="Использовать поправку",BT623,0),#N/A)</f>
        <v>#N/A</v>
      </c>
      <c r="AU623" s="64" t="e">
        <f>IF(ISNUMBER(INDEX(Данные!$I$1:$IX$303,Данные!$A285,AU$642)),INDEX(Данные!$I$1:$IX$303,Данные!$A285,AU$642)-Данные!$H285-AU$643+IF($F$4="Использовать поправку",BU623,0),#N/A)</f>
        <v>#N/A</v>
      </c>
      <c r="AV623" s="62" t="str">
        <f t="shared" si="866"/>
        <v/>
      </c>
      <c r="AW623" s="63" t="e">
        <f>IF(ISNUMBER(INDEX(Данные!$I$1:$IX$303,Данные!$A285,AW$642)),INDEX(Данные!$I$1:$IX$303,Данные!$A285,AW$642)-Данные!$G285-AW$643+IF($F$5="Использовать поправку",BT623,0),#N/A)</f>
        <v>#N/A</v>
      </c>
      <c r="AX623" s="64" t="e">
        <f>IF(ISNUMBER(INDEX(Данные!$I$1:$IX$303,Данные!$A285,AX$642)),INDEX(Данные!$I$1:$IX$303,Данные!$A285,AX$642)-Данные!$H285-AX$643+IF($F$5="Использовать поправку",BU623,0),#N/A)</f>
        <v>#N/A</v>
      </c>
      <c r="AY623" s="62" t="str">
        <f t="shared" si="867"/>
        <v/>
      </c>
      <c r="AZ623" s="63" t="e">
        <f>IF(ISNUMBER(INDEX(Данные!$I$1:$IX$303,Данные!$A285,AZ$642)),INDEX(Данные!$I$1:$IX$303,Данные!$A285,AZ$642)-Данные!$G285-AZ$643+IF($F$6="Использовать поправку",BT623,0),#N/A)</f>
        <v>#N/A</v>
      </c>
      <c r="BA623" s="64" t="e">
        <f>IF(ISNUMBER(INDEX(Данные!$I$1:$IX$303,Данные!$A285,BA$642)),INDEX(Данные!$I$1:$IX$303,Данные!$A285,BA$642)-Данные!$H285-BA$643+IF($F$6="Использовать поправку",BU623,0),#N/A)</f>
        <v>#N/A</v>
      </c>
      <c r="BB623" s="62" t="str">
        <f t="shared" si="868"/>
        <v/>
      </c>
      <c r="BC623" s="63" t="e">
        <f>IF(ISNUMBER(INDEX(Данные!$I$1:$IX$303,Данные!$A285,BC$642)),INDEX(Данные!$I$1:$IX$303,Данные!$A285,BC$642)-Данные!$G285-BC$643+IF($F$7="Использовать поправку",BT623,0),#N/A)</f>
        <v>#N/A</v>
      </c>
      <c r="BD623" s="64" t="e">
        <f>IF(ISNUMBER(INDEX(Данные!$I$1:$IX$303,Данные!$A285,BD$642)),INDEX(Данные!$I$1:$IX$303,Данные!$A285,BD$642)-Данные!$H285-BD$643+IF($F$7="Использовать поправку",BU623,0),#N/A)</f>
        <v>#N/A</v>
      </c>
      <c r="BE623" s="62" t="str">
        <f t="shared" si="869"/>
        <v/>
      </c>
      <c r="BF623" s="63" t="e">
        <f>IF(ISNUMBER(INDEX(Данные!$I$1:$IX$303,Данные!$A285,BF$642)),INDEX(Данные!$I$1:$IX$303,Данные!$A285,BF$642)-Данные!$G285-BF$643+IF($F$8="Использовать поправку",BT623,0),#N/A)</f>
        <v>#N/A</v>
      </c>
      <c r="BG623" s="64" t="e">
        <f>IF(ISNUMBER(INDEX(Данные!$I$1:$IX$303,Данные!$A285,BG$642)),INDEX(Данные!$I$1:$IX$303,Данные!$A285,BG$642)-Данные!$H285-BG$643+IF($F$8="Использовать поправку",BU623,0),#N/A)</f>
        <v>#N/A</v>
      </c>
      <c r="BH623" s="62" t="str">
        <f t="shared" si="870"/>
        <v/>
      </c>
      <c r="BI623" s="63" t="e">
        <f>IF(ISNUMBER(INDEX(Данные!$I$1:$IX$303,Данные!$A285,BI$642)),INDEX(Данные!$I$1:$IX$303,Данные!$A285,BI$642)-Данные!$G285-BI$643+IF($F$9="Использовать поправку",BT623,0),#N/A)</f>
        <v>#N/A</v>
      </c>
      <c r="BJ623" s="64" t="e">
        <f>IF(ISNUMBER(INDEX(Данные!$I$1:$IX$303,Данные!$A285,BJ$642)),INDEX(Данные!$I$1:$IX$303,Данные!$A285,BJ$642)-Данные!$H285-BJ$643+IF($F$9="Использовать поправку",BU623,0),#N/A)</f>
        <v>#N/A</v>
      </c>
      <c r="BK623" s="62" t="str">
        <f t="shared" si="871"/>
        <v/>
      </c>
      <c r="BL623" s="63" t="e">
        <f>IF(ISNUMBER(INDEX(Данные!$I$1:$IX$303,Данные!$A285,BL$642)),INDEX(Данные!$I$1:$IX$303,Данные!$A285,BL$642)-Данные!$G285-BL$643+IF($F$10="Использовать поправку",BT623,0),#N/A)</f>
        <v>#N/A</v>
      </c>
      <c r="BM623" s="64" t="e">
        <f>IF(ISNUMBER(INDEX(Данные!$I$1:$IX$303,Данные!$A285,BM$642)),INDEX(Данные!$I$1:$IX$303,Данные!$A285,BM$642)-Данные!$H285-BM$643+IF($F$10="Использовать поправку",BU623,0),#N/A)</f>
        <v>#N/A</v>
      </c>
      <c r="BN623" s="62" t="str">
        <f t="shared" si="872"/>
        <v/>
      </c>
      <c r="BO623" s="63" t="e">
        <f>IF(ISNUMBER(INDEX(Данные!$I$1:$IX$303,Данные!$A285,BO$642)),INDEX(Данные!$I$1:$IX$303,Данные!$A285,BO$642)-Данные!$G285-BO$643+IF($F$11="Использовать поправку",BT623,0),#N/A)</f>
        <v>#N/A</v>
      </c>
      <c r="BP623" s="64" t="e">
        <f>IF(ISNUMBER(INDEX(Данные!$I$1:$IX$303,Данные!$A285,BP$642)),INDEX(Данные!$I$1:$IX$303,Данные!$A285,BP$642)-Данные!$H285-BP$643+IF($F$11="Использовать поправку",BU623,0),#N/A)</f>
        <v>#N/A</v>
      </c>
      <c r="BQ623" s="62" t="str">
        <f t="shared" si="873"/>
        <v/>
      </c>
      <c r="BR623" s="63" t="e">
        <f>IF(ISNUMBER(INDEX(Данные!$I$1:$IX$303,Данные!$A285,BR$642)),INDEX(Данные!$I$1:$IX$303,Данные!$A285,BR$642)-Данные!$G285-BR$643+IF($F$12="Использовать поправку",BT623,0),#N/A)</f>
        <v>#N/A</v>
      </c>
      <c r="BS623" s="64" t="e">
        <f>IF(ISNUMBER(INDEX(Данные!$I$1:$IX$303,Данные!$A285,BS$642)),INDEX(Данные!$I$1:$IX$303,Данные!$A285,BS$642)-Данные!$H285-BS$643+IF($F$12="Использовать поправку",BU623,0),#N/A)</f>
        <v>#N/A</v>
      </c>
      <c r="BT623" s="100" t="e">
        <f>INDEX(Данные!$I$1:$IX$303,Данные!$A285,BT$642+8)-INDEX(Данные!$I$1:$IX$303,Данные!$A285,BT$643+8)</f>
        <v>#VALUE!</v>
      </c>
      <c r="BU623" s="101" t="e">
        <f>INDEX(Данные!$I$1:$IX$303,Данные!$A285,BU$642+9)-INDEX(Данные!$I$1:$IX$303,Данные!$A285,BU$643+9)</f>
        <v>#VALUE!</v>
      </c>
    </row>
    <row r="624" spans="7:73" s="88" customFormat="1" x14ac:dyDescent="0.25">
      <c r="G624" s="61">
        <v>141.5</v>
      </c>
      <c r="H624" s="62" t="str">
        <f t="shared" si="874"/>
        <v/>
      </c>
      <c r="I624" s="63" t="e">
        <f>IF(ISNUMBER(INDEX(Данные!$I$1:$IX$303,Данные!$A286,I$642)),INDEX(Данные!$I$1:$IX$303,Данные!$A286,I$642)-Данные!$E286+IF($F$3="Использовать поправку",AL624,0),#N/A)</f>
        <v>#N/A</v>
      </c>
      <c r="J624" s="64" t="e">
        <f>IF(ISNUMBER(INDEX(Данные!$I$1:$IX$303,Данные!$A286,J$642)),INDEX(Данные!$I$1:$IX$303,Данные!$A286,J$642)-Данные!$F286+IF($F$3="Использовать поправку",AM624,0),#N/A)</f>
        <v>#N/A</v>
      </c>
      <c r="K624" s="62" t="str">
        <f t="shared" si="875"/>
        <v/>
      </c>
      <c r="L624" s="63" t="e">
        <f>IF(ISNUMBER(INDEX(Данные!$I$1:$IX$303,Данные!$A286,L$642)),INDEX(Данные!$I$1:$IX$303,Данные!$A286,L$642)-Данные!$E286+IF($F$4="Использовать поправку",AL624,0),#N/A)</f>
        <v>#N/A</v>
      </c>
      <c r="M624" s="64" t="e">
        <f>IF(ISNUMBER(INDEX(Данные!$I$1:$IX$303,Данные!$A286,M$642)),INDEX(Данные!$I$1:$IX$303,Данные!$A286,M$642)-Данные!$F286+IF($F$4="Использовать поправку",AM624,0),#N/A)</f>
        <v>#N/A</v>
      </c>
      <c r="N624" s="62" t="str">
        <f t="shared" si="876"/>
        <v/>
      </c>
      <c r="O624" s="63" t="e">
        <f>IF(ISNUMBER(INDEX(Данные!$I$1:$IX$303,Данные!$A286,O$642)),INDEX(Данные!$I$1:$IX$303,Данные!$A286,O$642)-Данные!$E286+IF($F$5="Использовать поправку",AL624,0),#N/A)</f>
        <v>#N/A</v>
      </c>
      <c r="P624" s="64" t="e">
        <f>IF(ISNUMBER(INDEX(Данные!$I$1:$IX$303,Данные!$A286,P$642)),INDEX(Данные!$I$1:$IX$303,Данные!$A286,P$642)-Данные!$F286+IF($F$5="Использовать поправку",AM624,0),#N/A)</f>
        <v>#N/A</v>
      </c>
      <c r="Q624" s="62" t="str">
        <f t="shared" si="877"/>
        <v/>
      </c>
      <c r="R624" s="63" t="e">
        <f>IF(ISNUMBER(INDEX(Данные!$I$1:$IX$303,Данные!$A286,R$642)),INDEX(Данные!$I$1:$IX$303,Данные!$A286,R$642)-Данные!$E286+IF($F$6="Использовать поправку",AL624,0),#N/A)</f>
        <v>#N/A</v>
      </c>
      <c r="S624" s="64" t="e">
        <f>IF(ISNUMBER(INDEX(Данные!$I$1:$IX$303,Данные!$A286,S$642)),INDEX(Данные!$I$1:$IX$303,Данные!$A286,S$642)-Данные!$F286+IF($F$6="Использовать поправку",AM624,0),#N/A)</f>
        <v>#N/A</v>
      </c>
      <c r="T624" s="62" t="str">
        <f t="shared" si="878"/>
        <v/>
      </c>
      <c r="U624" s="63" t="e">
        <f>IF(ISNUMBER(INDEX(Данные!$I$1:$IX$303,Данные!$A286,U$642)),INDEX(Данные!$I$1:$IX$303,Данные!$A286,U$642)-Данные!$E286+IF($F$7="Использовать поправку",AL624,0),#N/A)</f>
        <v>#N/A</v>
      </c>
      <c r="V624" s="64" t="e">
        <f>IF(ISNUMBER(INDEX(Данные!$I$1:$IX$303,Данные!$A286,V$642)),INDEX(Данные!$I$1:$IX$303,Данные!$A286,V$642)-Данные!$F286+IF($F$7="Использовать поправку",AM624,0),#N/A)</f>
        <v>#N/A</v>
      </c>
      <c r="W624" s="62" t="str">
        <f t="shared" si="879"/>
        <v/>
      </c>
      <c r="X624" s="63" t="e">
        <f>IF(ISNUMBER(INDEX(Данные!$I$1:$IX$303,Данные!$A286,X$642)),INDEX(Данные!$I$1:$IX$303,Данные!$A286,X$642)-Данные!$E286+IF($F$8="Использовать поправку",AL624,0),#N/A)</f>
        <v>#N/A</v>
      </c>
      <c r="Y624" s="64" t="e">
        <f>IF(ISNUMBER(INDEX(Данные!$I$1:$IX$303,Данные!$A286,Y$642)),INDEX(Данные!$I$1:$IX$303,Данные!$A286,Y$642)-Данные!$F286+IF($F$8="Использовать поправку",AM624,0),#N/A)</f>
        <v>#N/A</v>
      </c>
      <c r="Z624" s="62" t="str">
        <f t="shared" si="880"/>
        <v/>
      </c>
      <c r="AA624" s="63" t="e">
        <f>IF(ISNUMBER(INDEX(Данные!$I$1:$IX$303,Данные!$A286,AA$642)),INDEX(Данные!$I$1:$IX$303,Данные!$A286,AA$642)-Данные!$E286+IF($F$9="Использовать поправку",AL624,0),#N/A)</f>
        <v>#N/A</v>
      </c>
      <c r="AB624" s="64" t="e">
        <f>IF(ISNUMBER(INDEX(Данные!$I$1:$IX$303,Данные!$A286,AB$642)),INDEX(Данные!$I$1:$IX$303,Данные!$A286,AB$642)-Данные!$F286+IF($F$9="Использовать поправку",AM624,0),#N/A)</f>
        <v>#N/A</v>
      </c>
      <c r="AC624" s="62" t="str">
        <f t="shared" si="881"/>
        <v/>
      </c>
      <c r="AD624" s="63" t="e">
        <f>IF(ISNUMBER(INDEX(Данные!$I$1:$IX$303,Данные!$A286,AD$642)),INDEX(Данные!$I$1:$IX$303,Данные!$A286,AD$642)-Данные!$E286+IF($F$10="Использовать поправку",AL624,0),#N/A)</f>
        <v>#N/A</v>
      </c>
      <c r="AE624" s="64" t="e">
        <f>IF(ISNUMBER(INDEX(Данные!$I$1:$IX$303,Данные!$A286,AE$642)),INDEX(Данные!$I$1:$IX$303,Данные!$A286,AE$642)-Данные!$F286+IF($F$10="Использовать поправку",AM624,0),#N/A)</f>
        <v>#N/A</v>
      </c>
      <c r="AF624" s="62" t="str">
        <f t="shared" si="882"/>
        <v/>
      </c>
      <c r="AG624" s="63" t="e">
        <f>IF(ISNUMBER(INDEX(Данные!$I$1:$IX$303,Данные!$A286,AG$642)),INDEX(Данные!$I$1:$IX$303,Данные!$A286,AG$642)-Данные!$E286+IF($F$11="Использовать поправку",AL624,0),#N/A)</f>
        <v>#N/A</v>
      </c>
      <c r="AH624" s="64" t="e">
        <f>IF(ISNUMBER(INDEX(Данные!$I$1:$IX$303,Данные!$A286,AH$642)),INDEX(Данные!$I$1:$IX$303,Данные!$A286,AH$642)-Данные!$F286+IF($F$11="Использовать поправку",AM624,0),#N/A)</f>
        <v>#N/A</v>
      </c>
      <c r="AI624" s="62" t="str">
        <f t="shared" si="883"/>
        <v/>
      </c>
      <c r="AJ624" s="63" t="e">
        <f>IF(ISNUMBER(INDEX(Данные!$I$1:$IX$303,Данные!$A286,AJ$642)),INDEX(Данные!$I$1:$IX$303,Данные!$A286,AJ$642)-Данные!$E286+IF($F$12="Использовать поправку",AL624,0),#N/A)</f>
        <v>#N/A</v>
      </c>
      <c r="AK624" s="96" t="e">
        <f>IF(ISNUMBER(INDEX(Данные!$I$1:$IX$303,Данные!$A286,AK$642)),INDEX(Данные!$I$1:$IX$303,Данные!$A286,AK$642)-Данные!$F286+IF($F$12="Использовать поправку",AM624,0),#N/A)</f>
        <v>#N/A</v>
      </c>
      <c r="AL624" s="100" t="e">
        <f>INDEX(Данные!$I$1:$IX$303,Данные!$A286,AL$642+4)-INDEX(Данные!$I$1:$IX$303,Данные!$A286,AL$643+4)</f>
        <v>#VALUE!</v>
      </c>
      <c r="AM624" s="101" t="e">
        <f>INDEX(Данные!$I$1:$IX$303,Данные!$A286,AM$642+5)-INDEX(Данные!$I$1:$IX$303,Данные!$A286,AM$643+5)</f>
        <v>#VALUE!</v>
      </c>
      <c r="AO624" s="61">
        <v>141.5</v>
      </c>
      <c r="AP624" s="62" t="str">
        <f t="shared" ref="AP624:AP641" si="884">IF(ISNUMBER(AQ624),$G624,"")</f>
        <v/>
      </c>
      <c r="AQ624" s="63" t="e">
        <f>IF(ISNUMBER(INDEX(Данные!$I$1:$IX$303,Данные!$A286,AQ$642)),INDEX(Данные!$I$1:$IX$303,Данные!$A286,AQ$642)-Данные!$G286-AQ$643+IF($F$3="Использовать поправку",BT624,0),#N/A)</f>
        <v>#N/A</v>
      </c>
      <c r="AR624" s="64" t="e">
        <f>IF(ISNUMBER(INDEX(Данные!$I$1:$IX$303,Данные!$A286,AR$642)),INDEX(Данные!$I$1:$IX$303,Данные!$A286,AR$642)-Данные!$H286-AR$643+IF($F$3="Использовать поправку",BU624,0),#N/A)</f>
        <v>#N/A</v>
      </c>
      <c r="AS624" s="62" t="str">
        <f t="shared" ref="AS624:AS641" si="885">IF(ISNUMBER(AT624),$G624,"")</f>
        <v/>
      </c>
      <c r="AT624" s="63" t="e">
        <f>IF(ISNUMBER(INDEX(Данные!$I$1:$IX$303,Данные!$A286,AT$642)),INDEX(Данные!$I$1:$IX$303,Данные!$A286,AT$642)-Данные!$G286-AT$643+IF($F$4="Использовать поправку",BT624,0),#N/A)</f>
        <v>#N/A</v>
      </c>
      <c r="AU624" s="64" t="e">
        <f>IF(ISNUMBER(INDEX(Данные!$I$1:$IX$303,Данные!$A286,AU$642)),INDEX(Данные!$I$1:$IX$303,Данные!$A286,AU$642)-Данные!$H286-AU$643+IF($F$4="Использовать поправку",BU624,0),#N/A)</f>
        <v>#N/A</v>
      </c>
      <c r="AV624" s="62" t="str">
        <f t="shared" ref="AV624:AV641" si="886">IF(ISNUMBER(AW624),$G624,"")</f>
        <v/>
      </c>
      <c r="AW624" s="63" t="e">
        <f>IF(ISNUMBER(INDEX(Данные!$I$1:$IX$303,Данные!$A286,AW$642)),INDEX(Данные!$I$1:$IX$303,Данные!$A286,AW$642)-Данные!$G286-AW$643+IF($F$5="Использовать поправку",BT624,0),#N/A)</f>
        <v>#N/A</v>
      </c>
      <c r="AX624" s="64" t="e">
        <f>IF(ISNUMBER(INDEX(Данные!$I$1:$IX$303,Данные!$A286,AX$642)),INDEX(Данные!$I$1:$IX$303,Данные!$A286,AX$642)-Данные!$H286-AX$643+IF($F$5="Использовать поправку",BU624,0),#N/A)</f>
        <v>#N/A</v>
      </c>
      <c r="AY624" s="62" t="str">
        <f t="shared" ref="AY624:AY641" si="887">IF(ISNUMBER(AZ624),$G624,"")</f>
        <v/>
      </c>
      <c r="AZ624" s="63" t="e">
        <f>IF(ISNUMBER(INDEX(Данные!$I$1:$IX$303,Данные!$A286,AZ$642)),INDEX(Данные!$I$1:$IX$303,Данные!$A286,AZ$642)-Данные!$G286-AZ$643+IF($F$6="Использовать поправку",BT624,0),#N/A)</f>
        <v>#N/A</v>
      </c>
      <c r="BA624" s="64" t="e">
        <f>IF(ISNUMBER(INDEX(Данные!$I$1:$IX$303,Данные!$A286,BA$642)),INDEX(Данные!$I$1:$IX$303,Данные!$A286,BA$642)-Данные!$H286-BA$643+IF($F$6="Использовать поправку",BU624,0),#N/A)</f>
        <v>#N/A</v>
      </c>
      <c r="BB624" s="62" t="str">
        <f t="shared" ref="BB624:BB641" si="888">IF(ISNUMBER(BC624),$G624,"")</f>
        <v/>
      </c>
      <c r="BC624" s="63" t="e">
        <f>IF(ISNUMBER(INDEX(Данные!$I$1:$IX$303,Данные!$A286,BC$642)),INDEX(Данные!$I$1:$IX$303,Данные!$A286,BC$642)-Данные!$G286-BC$643+IF($F$7="Использовать поправку",BT624,0),#N/A)</f>
        <v>#N/A</v>
      </c>
      <c r="BD624" s="64" t="e">
        <f>IF(ISNUMBER(INDEX(Данные!$I$1:$IX$303,Данные!$A286,BD$642)),INDEX(Данные!$I$1:$IX$303,Данные!$A286,BD$642)-Данные!$H286-BD$643+IF($F$7="Использовать поправку",BU624,0),#N/A)</f>
        <v>#N/A</v>
      </c>
      <c r="BE624" s="62" t="str">
        <f t="shared" ref="BE624:BE641" si="889">IF(ISNUMBER(BF624),$G624,"")</f>
        <v/>
      </c>
      <c r="BF624" s="63" t="e">
        <f>IF(ISNUMBER(INDEX(Данные!$I$1:$IX$303,Данные!$A286,BF$642)),INDEX(Данные!$I$1:$IX$303,Данные!$A286,BF$642)-Данные!$G286-BF$643+IF($F$8="Использовать поправку",BT624,0),#N/A)</f>
        <v>#N/A</v>
      </c>
      <c r="BG624" s="64" t="e">
        <f>IF(ISNUMBER(INDEX(Данные!$I$1:$IX$303,Данные!$A286,BG$642)),INDEX(Данные!$I$1:$IX$303,Данные!$A286,BG$642)-Данные!$H286-BG$643+IF($F$8="Использовать поправку",BU624,0),#N/A)</f>
        <v>#N/A</v>
      </c>
      <c r="BH624" s="62" t="str">
        <f t="shared" ref="BH624:BH641" si="890">IF(ISNUMBER(BI624),$G624,"")</f>
        <v/>
      </c>
      <c r="BI624" s="63" t="e">
        <f>IF(ISNUMBER(INDEX(Данные!$I$1:$IX$303,Данные!$A286,BI$642)),INDEX(Данные!$I$1:$IX$303,Данные!$A286,BI$642)-Данные!$G286-BI$643+IF($F$9="Использовать поправку",BT624,0),#N/A)</f>
        <v>#N/A</v>
      </c>
      <c r="BJ624" s="64" t="e">
        <f>IF(ISNUMBER(INDEX(Данные!$I$1:$IX$303,Данные!$A286,BJ$642)),INDEX(Данные!$I$1:$IX$303,Данные!$A286,BJ$642)-Данные!$H286-BJ$643+IF($F$9="Использовать поправку",BU624,0),#N/A)</f>
        <v>#N/A</v>
      </c>
      <c r="BK624" s="62" t="str">
        <f t="shared" ref="BK624:BK641" si="891">IF(ISNUMBER(BL624),$G624,"")</f>
        <v/>
      </c>
      <c r="BL624" s="63" t="e">
        <f>IF(ISNUMBER(INDEX(Данные!$I$1:$IX$303,Данные!$A286,BL$642)),INDEX(Данные!$I$1:$IX$303,Данные!$A286,BL$642)-Данные!$G286-BL$643+IF($F$10="Использовать поправку",BT624,0),#N/A)</f>
        <v>#N/A</v>
      </c>
      <c r="BM624" s="64" t="e">
        <f>IF(ISNUMBER(INDEX(Данные!$I$1:$IX$303,Данные!$A286,BM$642)),INDEX(Данные!$I$1:$IX$303,Данные!$A286,BM$642)-Данные!$H286-BM$643+IF($F$10="Использовать поправку",BU624,0),#N/A)</f>
        <v>#N/A</v>
      </c>
      <c r="BN624" s="62" t="str">
        <f t="shared" ref="BN624:BN641" si="892">IF(ISNUMBER(BO624),$G624,"")</f>
        <v/>
      </c>
      <c r="BO624" s="63" t="e">
        <f>IF(ISNUMBER(INDEX(Данные!$I$1:$IX$303,Данные!$A286,BO$642)),INDEX(Данные!$I$1:$IX$303,Данные!$A286,BO$642)-Данные!$G286-BO$643+IF($F$11="Использовать поправку",BT624,0),#N/A)</f>
        <v>#N/A</v>
      </c>
      <c r="BP624" s="64" t="e">
        <f>IF(ISNUMBER(INDEX(Данные!$I$1:$IX$303,Данные!$A286,BP$642)),INDEX(Данные!$I$1:$IX$303,Данные!$A286,BP$642)-Данные!$H286-BP$643+IF($F$11="Использовать поправку",BU624,0),#N/A)</f>
        <v>#N/A</v>
      </c>
      <c r="BQ624" s="62" t="str">
        <f t="shared" ref="BQ624:BQ641" si="893">IF(ISNUMBER(BR624),$G624,"")</f>
        <v/>
      </c>
      <c r="BR624" s="63" t="e">
        <f>IF(ISNUMBER(INDEX(Данные!$I$1:$IX$303,Данные!$A286,BR$642)),INDEX(Данные!$I$1:$IX$303,Данные!$A286,BR$642)-Данные!$G286-BR$643+IF($F$12="Использовать поправку",BT624,0),#N/A)</f>
        <v>#N/A</v>
      </c>
      <c r="BS624" s="64" t="e">
        <f>IF(ISNUMBER(INDEX(Данные!$I$1:$IX$303,Данные!$A286,BS$642)),INDEX(Данные!$I$1:$IX$303,Данные!$A286,BS$642)-Данные!$H286-BS$643+IF($F$12="Использовать поправку",BU624,0),#N/A)</f>
        <v>#N/A</v>
      </c>
      <c r="BT624" s="100" t="e">
        <f>INDEX(Данные!$I$1:$IX$303,Данные!$A286,BT$642+8)-INDEX(Данные!$I$1:$IX$303,Данные!$A286,BT$643+8)</f>
        <v>#VALUE!</v>
      </c>
      <c r="BU624" s="101" t="e">
        <f>INDEX(Данные!$I$1:$IX$303,Данные!$A286,BU$642+9)-INDEX(Данные!$I$1:$IX$303,Данные!$A286,BU$643+9)</f>
        <v>#VALUE!</v>
      </c>
    </row>
    <row r="625" spans="7:73" s="88" customFormat="1" x14ac:dyDescent="0.25">
      <c r="G625" s="61">
        <v>142</v>
      </c>
      <c r="H625" s="62" t="str">
        <f t="shared" ref="H625:H641" si="894">IF(ISNUMBER(I625),$G625,"")</f>
        <v/>
      </c>
      <c r="I625" s="63" t="e">
        <f>IF(ISNUMBER(INDEX(Данные!$I$1:$IX$303,Данные!$A287,I$642)),INDEX(Данные!$I$1:$IX$303,Данные!$A287,I$642)-Данные!$E287+IF($F$3="Использовать поправку",AL625,0),#N/A)</f>
        <v>#N/A</v>
      </c>
      <c r="J625" s="64" t="e">
        <f>IF(ISNUMBER(INDEX(Данные!$I$1:$IX$303,Данные!$A287,J$642)),INDEX(Данные!$I$1:$IX$303,Данные!$A287,J$642)-Данные!$F287+IF($F$3="Использовать поправку",AM625,0),#N/A)</f>
        <v>#N/A</v>
      </c>
      <c r="K625" s="62" t="str">
        <f t="shared" ref="K625:K641" si="895">IF(ISNUMBER(L625),$G625,"")</f>
        <v/>
      </c>
      <c r="L625" s="63" t="e">
        <f>IF(ISNUMBER(INDEX(Данные!$I$1:$IX$303,Данные!$A287,L$642)),INDEX(Данные!$I$1:$IX$303,Данные!$A287,L$642)-Данные!$E287+IF($F$4="Использовать поправку",AL625,0),#N/A)</f>
        <v>#N/A</v>
      </c>
      <c r="M625" s="64" t="e">
        <f>IF(ISNUMBER(INDEX(Данные!$I$1:$IX$303,Данные!$A287,M$642)),INDEX(Данные!$I$1:$IX$303,Данные!$A287,M$642)-Данные!$F287+IF($F$4="Использовать поправку",AM625,0),#N/A)</f>
        <v>#N/A</v>
      </c>
      <c r="N625" s="62" t="str">
        <f t="shared" ref="N625:N641" si="896">IF(ISNUMBER(O625),$G625,"")</f>
        <v/>
      </c>
      <c r="O625" s="63" t="e">
        <f>IF(ISNUMBER(INDEX(Данные!$I$1:$IX$303,Данные!$A287,O$642)),INDEX(Данные!$I$1:$IX$303,Данные!$A287,O$642)-Данные!$E287+IF($F$5="Использовать поправку",AL625,0),#N/A)</f>
        <v>#N/A</v>
      </c>
      <c r="P625" s="64" t="e">
        <f>IF(ISNUMBER(INDEX(Данные!$I$1:$IX$303,Данные!$A287,P$642)),INDEX(Данные!$I$1:$IX$303,Данные!$A287,P$642)-Данные!$F287+IF($F$5="Использовать поправку",AM625,0),#N/A)</f>
        <v>#N/A</v>
      </c>
      <c r="Q625" s="62" t="str">
        <f t="shared" ref="Q625:Q641" si="897">IF(ISNUMBER(R625),$G625,"")</f>
        <v/>
      </c>
      <c r="R625" s="63" t="e">
        <f>IF(ISNUMBER(INDEX(Данные!$I$1:$IX$303,Данные!$A287,R$642)),INDEX(Данные!$I$1:$IX$303,Данные!$A287,R$642)-Данные!$E287+IF($F$6="Использовать поправку",AL625,0),#N/A)</f>
        <v>#N/A</v>
      </c>
      <c r="S625" s="64" t="e">
        <f>IF(ISNUMBER(INDEX(Данные!$I$1:$IX$303,Данные!$A287,S$642)),INDEX(Данные!$I$1:$IX$303,Данные!$A287,S$642)-Данные!$F287+IF($F$6="Использовать поправку",AM625,0),#N/A)</f>
        <v>#N/A</v>
      </c>
      <c r="T625" s="62" t="str">
        <f t="shared" ref="T625:T641" si="898">IF(ISNUMBER(U625),$G625,"")</f>
        <v/>
      </c>
      <c r="U625" s="63" t="e">
        <f>IF(ISNUMBER(INDEX(Данные!$I$1:$IX$303,Данные!$A287,U$642)),INDEX(Данные!$I$1:$IX$303,Данные!$A287,U$642)-Данные!$E287+IF($F$7="Использовать поправку",AL625,0),#N/A)</f>
        <v>#N/A</v>
      </c>
      <c r="V625" s="64" t="e">
        <f>IF(ISNUMBER(INDEX(Данные!$I$1:$IX$303,Данные!$A287,V$642)),INDEX(Данные!$I$1:$IX$303,Данные!$A287,V$642)-Данные!$F287+IF($F$7="Использовать поправку",AM625,0),#N/A)</f>
        <v>#N/A</v>
      </c>
      <c r="W625" s="62" t="str">
        <f t="shared" ref="W625:W641" si="899">IF(ISNUMBER(X625),$G625,"")</f>
        <v/>
      </c>
      <c r="X625" s="63" t="e">
        <f>IF(ISNUMBER(INDEX(Данные!$I$1:$IX$303,Данные!$A287,X$642)),INDEX(Данные!$I$1:$IX$303,Данные!$A287,X$642)-Данные!$E287+IF($F$8="Использовать поправку",AL625,0),#N/A)</f>
        <v>#N/A</v>
      </c>
      <c r="Y625" s="64" t="e">
        <f>IF(ISNUMBER(INDEX(Данные!$I$1:$IX$303,Данные!$A287,Y$642)),INDEX(Данные!$I$1:$IX$303,Данные!$A287,Y$642)-Данные!$F287+IF($F$8="Использовать поправку",AM625,0),#N/A)</f>
        <v>#N/A</v>
      </c>
      <c r="Z625" s="62" t="str">
        <f t="shared" ref="Z625:Z641" si="900">IF(ISNUMBER(AA625),$G625,"")</f>
        <v/>
      </c>
      <c r="AA625" s="63" t="e">
        <f>IF(ISNUMBER(INDEX(Данные!$I$1:$IX$303,Данные!$A287,AA$642)),INDEX(Данные!$I$1:$IX$303,Данные!$A287,AA$642)-Данные!$E287+IF($F$9="Использовать поправку",AL625,0),#N/A)</f>
        <v>#N/A</v>
      </c>
      <c r="AB625" s="64" t="e">
        <f>IF(ISNUMBER(INDEX(Данные!$I$1:$IX$303,Данные!$A287,AB$642)),INDEX(Данные!$I$1:$IX$303,Данные!$A287,AB$642)-Данные!$F287+IF($F$9="Использовать поправку",AM625,0),#N/A)</f>
        <v>#N/A</v>
      </c>
      <c r="AC625" s="62" t="str">
        <f t="shared" ref="AC625:AC641" si="901">IF(ISNUMBER(AD625),$G625,"")</f>
        <v/>
      </c>
      <c r="AD625" s="63" t="e">
        <f>IF(ISNUMBER(INDEX(Данные!$I$1:$IX$303,Данные!$A287,AD$642)),INDEX(Данные!$I$1:$IX$303,Данные!$A287,AD$642)-Данные!$E287+IF($F$10="Использовать поправку",AL625,0),#N/A)</f>
        <v>#N/A</v>
      </c>
      <c r="AE625" s="64" t="e">
        <f>IF(ISNUMBER(INDEX(Данные!$I$1:$IX$303,Данные!$A287,AE$642)),INDEX(Данные!$I$1:$IX$303,Данные!$A287,AE$642)-Данные!$F287+IF($F$10="Использовать поправку",AM625,0),#N/A)</f>
        <v>#N/A</v>
      </c>
      <c r="AF625" s="62" t="str">
        <f t="shared" ref="AF625:AF641" si="902">IF(ISNUMBER(AG625),$G625,"")</f>
        <v/>
      </c>
      <c r="AG625" s="63" t="e">
        <f>IF(ISNUMBER(INDEX(Данные!$I$1:$IX$303,Данные!$A287,AG$642)),INDEX(Данные!$I$1:$IX$303,Данные!$A287,AG$642)-Данные!$E287+IF($F$11="Использовать поправку",AL625,0),#N/A)</f>
        <v>#N/A</v>
      </c>
      <c r="AH625" s="64" t="e">
        <f>IF(ISNUMBER(INDEX(Данные!$I$1:$IX$303,Данные!$A287,AH$642)),INDEX(Данные!$I$1:$IX$303,Данные!$A287,AH$642)-Данные!$F287+IF($F$11="Использовать поправку",AM625,0),#N/A)</f>
        <v>#N/A</v>
      </c>
      <c r="AI625" s="62" t="str">
        <f t="shared" ref="AI625:AI641" si="903">IF(ISNUMBER(AJ625),$G625,"")</f>
        <v/>
      </c>
      <c r="AJ625" s="63" t="e">
        <f>IF(ISNUMBER(INDEX(Данные!$I$1:$IX$303,Данные!$A287,AJ$642)),INDEX(Данные!$I$1:$IX$303,Данные!$A287,AJ$642)-Данные!$E287+IF($F$12="Использовать поправку",AL625,0),#N/A)</f>
        <v>#N/A</v>
      </c>
      <c r="AK625" s="96" t="e">
        <f>IF(ISNUMBER(INDEX(Данные!$I$1:$IX$303,Данные!$A287,AK$642)),INDEX(Данные!$I$1:$IX$303,Данные!$A287,AK$642)-Данные!$F287+IF($F$12="Использовать поправку",AM625,0),#N/A)</f>
        <v>#N/A</v>
      </c>
      <c r="AL625" s="100" t="e">
        <f>INDEX(Данные!$I$1:$IX$303,Данные!$A287,AL$642+4)-INDEX(Данные!$I$1:$IX$303,Данные!$A287,AL$643+4)</f>
        <v>#VALUE!</v>
      </c>
      <c r="AM625" s="101" t="e">
        <f>INDEX(Данные!$I$1:$IX$303,Данные!$A287,AM$642+5)-INDEX(Данные!$I$1:$IX$303,Данные!$A287,AM$643+5)</f>
        <v>#VALUE!</v>
      </c>
      <c r="AO625" s="61">
        <v>142</v>
      </c>
      <c r="AP625" s="62" t="str">
        <f t="shared" si="884"/>
        <v/>
      </c>
      <c r="AQ625" s="63" t="e">
        <f>IF(ISNUMBER(INDEX(Данные!$I$1:$IX$303,Данные!$A287,AQ$642)),INDEX(Данные!$I$1:$IX$303,Данные!$A287,AQ$642)-Данные!$G287-AQ$643+IF($F$3="Использовать поправку",BT625,0),#N/A)</f>
        <v>#N/A</v>
      </c>
      <c r="AR625" s="64" t="e">
        <f>IF(ISNUMBER(INDEX(Данные!$I$1:$IX$303,Данные!$A287,AR$642)),INDEX(Данные!$I$1:$IX$303,Данные!$A287,AR$642)-Данные!$H287-AR$643+IF($F$3="Использовать поправку",BU625,0),#N/A)</f>
        <v>#N/A</v>
      </c>
      <c r="AS625" s="62" t="str">
        <f t="shared" si="885"/>
        <v/>
      </c>
      <c r="AT625" s="63" t="e">
        <f>IF(ISNUMBER(INDEX(Данные!$I$1:$IX$303,Данные!$A287,AT$642)),INDEX(Данные!$I$1:$IX$303,Данные!$A287,AT$642)-Данные!$G287-AT$643+IF($F$4="Использовать поправку",BT625,0),#N/A)</f>
        <v>#N/A</v>
      </c>
      <c r="AU625" s="64" t="e">
        <f>IF(ISNUMBER(INDEX(Данные!$I$1:$IX$303,Данные!$A287,AU$642)),INDEX(Данные!$I$1:$IX$303,Данные!$A287,AU$642)-Данные!$H287-AU$643+IF($F$4="Использовать поправку",BU625,0),#N/A)</f>
        <v>#N/A</v>
      </c>
      <c r="AV625" s="62" t="str">
        <f t="shared" si="886"/>
        <v/>
      </c>
      <c r="AW625" s="63" t="e">
        <f>IF(ISNUMBER(INDEX(Данные!$I$1:$IX$303,Данные!$A287,AW$642)),INDEX(Данные!$I$1:$IX$303,Данные!$A287,AW$642)-Данные!$G287-AW$643+IF($F$5="Использовать поправку",BT625,0),#N/A)</f>
        <v>#N/A</v>
      </c>
      <c r="AX625" s="64" t="e">
        <f>IF(ISNUMBER(INDEX(Данные!$I$1:$IX$303,Данные!$A287,AX$642)),INDEX(Данные!$I$1:$IX$303,Данные!$A287,AX$642)-Данные!$H287-AX$643+IF($F$5="Использовать поправку",BU625,0),#N/A)</f>
        <v>#N/A</v>
      </c>
      <c r="AY625" s="62" t="str">
        <f t="shared" si="887"/>
        <v/>
      </c>
      <c r="AZ625" s="63" t="e">
        <f>IF(ISNUMBER(INDEX(Данные!$I$1:$IX$303,Данные!$A287,AZ$642)),INDEX(Данные!$I$1:$IX$303,Данные!$A287,AZ$642)-Данные!$G287-AZ$643+IF($F$6="Использовать поправку",BT625,0),#N/A)</f>
        <v>#N/A</v>
      </c>
      <c r="BA625" s="64" t="e">
        <f>IF(ISNUMBER(INDEX(Данные!$I$1:$IX$303,Данные!$A287,BA$642)),INDEX(Данные!$I$1:$IX$303,Данные!$A287,BA$642)-Данные!$H287-BA$643+IF($F$6="Использовать поправку",BU625,0),#N/A)</f>
        <v>#N/A</v>
      </c>
      <c r="BB625" s="62" t="str">
        <f t="shared" si="888"/>
        <v/>
      </c>
      <c r="BC625" s="63" t="e">
        <f>IF(ISNUMBER(INDEX(Данные!$I$1:$IX$303,Данные!$A287,BC$642)),INDEX(Данные!$I$1:$IX$303,Данные!$A287,BC$642)-Данные!$G287-BC$643+IF($F$7="Использовать поправку",BT625,0),#N/A)</f>
        <v>#N/A</v>
      </c>
      <c r="BD625" s="64" t="e">
        <f>IF(ISNUMBER(INDEX(Данные!$I$1:$IX$303,Данные!$A287,BD$642)),INDEX(Данные!$I$1:$IX$303,Данные!$A287,BD$642)-Данные!$H287-BD$643+IF($F$7="Использовать поправку",BU625,0),#N/A)</f>
        <v>#N/A</v>
      </c>
      <c r="BE625" s="62" t="str">
        <f t="shared" si="889"/>
        <v/>
      </c>
      <c r="BF625" s="63" t="e">
        <f>IF(ISNUMBER(INDEX(Данные!$I$1:$IX$303,Данные!$A287,BF$642)),INDEX(Данные!$I$1:$IX$303,Данные!$A287,BF$642)-Данные!$G287-BF$643+IF($F$8="Использовать поправку",BT625,0),#N/A)</f>
        <v>#N/A</v>
      </c>
      <c r="BG625" s="64" t="e">
        <f>IF(ISNUMBER(INDEX(Данные!$I$1:$IX$303,Данные!$A287,BG$642)),INDEX(Данные!$I$1:$IX$303,Данные!$A287,BG$642)-Данные!$H287-BG$643+IF($F$8="Использовать поправку",BU625,0),#N/A)</f>
        <v>#N/A</v>
      </c>
      <c r="BH625" s="62" t="str">
        <f t="shared" si="890"/>
        <v/>
      </c>
      <c r="BI625" s="63" t="e">
        <f>IF(ISNUMBER(INDEX(Данные!$I$1:$IX$303,Данные!$A287,BI$642)),INDEX(Данные!$I$1:$IX$303,Данные!$A287,BI$642)-Данные!$G287-BI$643+IF($F$9="Использовать поправку",BT625,0),#N/A)</f>
        <v>#N/A</v>
      </c>
      <c r="BJ625" s="64" t="e">
        <f>IF(ISNUMBER(INDEX(Данные!$I$1:$IX$303,Данные!$A287,BJ$642)),INDEX(Данные!$I$1:$IX$303,Данные!$A287,BJ$642)-Данные!$H287-BJ$643+IF($F$9="Использовать поправку",BU625,0),#N/A)</f>
        <v>#N/A</v>
      </c>
      <c r="BK625" s="62" t="str">
        <f t="shared" si="891"/>
        <v/>
      </c>
      <c r="BL625" s="63" t="e">
        <f>IF(ISNUMBER(INDEX(Данные!$I$1:$IX$303,Данные!$A287,BL$642)),INDEX(Данные!$I$1:$IX$303,Данные!$A287,BL$642)-Данные!$G287-BL$643+IF($F$10="Использовать поправку",BT625,0),#N/A)</f>
        <v>#N/A</v>
      </c>
      <c r="BM625" s="64" t="e">
        <f>IF(ISNUMBER(INDEX(Данные!$I$1:$IX$303,Данные!$A287,BM$642)),INDEX(Данные!$I$1:$IX$303,Данные!$A287,BM$642)-Данные!$H287-BM$643+IF($F$10="Использовать поправку",BU625,0),#N/A)</f>
        <v>#N/A</v>
      </c>
      <c r="BN625" s="62" t="str">
        <f t="shared" si="892"/>
        <v/>
      </c>
      <c r="BO625" s="63" t="e">
        <f>IF(ISNUMBER(INDEX(Данные!$I$1:$IX$303,Данные!$A287,BO$642)),INDEX(Данные!$I$1:$IX$303,Данные!$A287,BO$642)-Данные!$G287-BO$643+IF($F$11="Использовать поправку",BT625,0),#N/A)</f>
        <v>#N/A</v>
      </c>
      <c r="BP625" s="64" t="e">
        <f>IF(ISNUMBER(INDEX(Данные!$I$1:$IX$303,Данные!$A287,BP$642)),INDEX(Данные!$I$1:$IX$303,Данные!$A287,BP$642)-Данные!$H287-BP$643+IF($F$11="Использовать поправку",BU625,0),#N/A)</f>
        <v>#N/A</v>
      </c>
      <c r="BQ625" s="62" t="str">
        <f t="shared" si="893"/>
        <v/>
      </c>
      <c r="BR625" s="63" t="e">
        <f>IF(ISNUMBER(INDEX(Данные!$I$1:$IX$303,Данные!$A287,BR$642)),INDEX(Данные!$I$1:$IX$303,Данные!$A287,BR$642)-Данные!$G287-BR$643+IF($F$12="Использовать поправку",BT625,0),#N/A)</f>
        <v>#N/A</v>
      </c>
      <c r="BS625" s="64" t="e">
        <f>IF(ISNUMBER(INDEX(Данные!$I$1:$IX$303,Данные!$A287,BS$642)),INDEX(Данные!$I$1:$IX$303,Данные!$A287,BS$642)-Данные!$H287-BS$643+IF($F$12="Использовать поправку",BU625,0),#N/A)</f>
        <v>#N/A</v>
      </c>
      <c r="BT625" s="100" t="e">
        <f>INDEX(Данные!$I$1:$IX$303,Данные!$A287,BT$642+8)-INDEX(Данные!$I$1:$IX$303,Данные!$A287,BT$643+8)</f>
        <v>#VALUE!</v>
      </c>
      <c r="BU625" s="101" t="e">
        <f>INDEX(Данные!$I$1:$IX$303,Данные!$A287,BU$642+9)-INDEX(Данные!$I$1:$IX$303,Данные!$A287,BU$643+9)</f>
        <v>#VALUE!</v>
      </c>
    </row>
    <row r="626" spans="7:73" s="88" customFormat="1" x14ac:dyDescent="0.25">
      <c r="G626" s="61">
        <v>142.5</v>
      </c>
      <c r="H626" s="62" t="str">
        <f t="shared" si="894"/>
        <v/>
      </c>
      <c r="I626" s="63" t="e">
        <f>IF(ISNUMBER(INDEX(Данные!$I$1:$IX$303,Данные!$A288,I$642)),INDEX(Данные!$I$1:$IX$303,Данные!$A288,I$642)-Данные!$E288+IF($F$3="Использовать поправку",AL626,0),#N/A)</f>
        <v>#N/A</v>
      </c>
      <c r="J626" s="64" t="e">
        <f>IF(ISNUMBER(INDEX(Данные!$I$1:$IX$303,Данные!$A288,J$642)),INDEX(Данные!$I$1:$IX$303,Данные!$A288,J$642)-Данные!$F288+IF($F$3="Использовать поправку",AM626,0),#N/A)</f>
        <v>#N/A</v>
      </c>
      <c r="K626" s="62" t="str">
        <f t="shared" si="895"/>
        <v/>
      </c>
      <c r="L626" s="63" t="e">
        <f>IF(ISNUMBER(INDEX(Данные!$I$1:$IX$303,Данные!$A288,L$642)),INDEX(Данные!$I$1:$IX$303,Данные!$A288,L$642)-Данные!$E288+IF($F$4="Использовать поправку",AL626,0),#N/A)</f>
        <v>#N/A</v>
      </c>
      <c r="M626" s="64" t="e">
        <f>IF(ISNUMBER(INDEX(Данные!$I$1:$IX$303,Данные!$A288,M$642)),INDEX(Данные!$I$1:$IX$303,Данные!$A288,M$642)-Данные!$F288+IF($F$4="Использовать поправку",AM626,0),#N/A)</f>
        <v>#N/A</v>
      </c>
      <c r="N626" s="62" t="str">
        <f t="shared" si="896"/>
        <v/>
      </c>
      <c r="O626" s="63" t="e">
        <f>IF(ISNUMBER(INDEX(Данные!$I$1:$IX$303,Данные!$A288,O$642)),INDEX(Данные!$I$1:$IX$303,Данные!$A288,O$642)-Данные!$E288+IF($F$5="Использовать поправку",AL626,0),#N/A)</f>
        <v>#N/A</v>
      </c>
      <c r="P626" s="64" t="e">
        <f>IF(ISNUMBER(INDEX(Данные!$I$1:$IX$303,Данные!$A288,P$642)),INDEX(Данные!$I$1:$IX$303,Данные!$A288,P$642)-Данные!$F288+IF($F$5="Использовать поправку",AM626,0),#N/A)</f>
        <v>#N/A</v>
      </c>
      <c r="Q626" s="62" t="str">
        <f t="shared" si="897"/>
        <v/>
      </c>
      <c r="R626" s="63" t="e">
        <f>IF(ISNUMBER(INDEX(Данные!$I$1:$IX$303,Данные!$A288,R$642)),INDEX(Данные!$I$1:$IX$303,Данные!$A288,R$642)-Данные!$E288+IF($F$6="Использовать поправку",AL626,0),#N/A)</f>
        <v>#N/A</v>
      </c>
      <c r="S626" s="64" t="e">
        <f>IF(ISNUMBER(INDEX(Данные!$I$1:$IX$303,Данные!$A288,S$642)),INDEX(Данные!$I$1:$IX$303,Данные!$A288,S$642)-Данные!$F288+IF($F$6="Использовать поправку",AM626,0),#N/A)</f>
        <v>#N/A</v>
      </c>
      <c r="T626" s="62" t="str">
        <f t="shared" si="898"/>
        <v/>
      </c>
      <c r="U626" s="63" t="e">
        <f>IF(ISNUMBER(INDEX(Данные!$I$1:$IX$303,Данные!$A288,U$642)),INDEX(Данные!$I$1:$IX$303,Данные!$A288,U$642)-Данные!$E288+IF($F$7="Использовать поправку",AL626,0),#N/A)</f>
        <v>#N/A</v>
      </c>
      <c r="V626" s="64" t="e">
        <f>IF(ISNUMBER(INDEX(Данные!$I$1:$IX$303,Данные!$A288,V$642)),INDEX(Данные!$I$1:$IX$303,Данные!$A288,V$642)-Данные!$F288+IF($F$7="Использовать поправку",AM626,0),#N/A)</f>
        <v>#N/A</v>
      </c>
      <c r="W626" s="62" t="str">
        <f t="shared" si="899"/>
        <v/>
      </c>
      <c r="X626" s="63" t="e">
        <f>IF(ISNUMBER(INDEX(Данные!$I$1:$IX$303,Данные!$A288,X$642)),INDEX(Данные!$I$1:$IX$303,Данные!$A288,X$642)-Данные!$E288+IF($F$8="Использовать поправку",AL626,0),#N/A)</f>
        <v>#N/A</v>
      </c>
      <c r="Y626" s="64" t="e">
        <f>IF(ISNUMBER(INDEX(Данные!$I$1:$IX$303,Данные!$A288,Y$642)),INDEX(Данные!$I$1:$IX$303,Данные!$A288,Y$642)-Данные!$F288+IF($F$8="Использовать поправку",AM626,0),#N/A)</f>
        <v>#N/A</v>
      </c>
      <c r="Z626" s="62" t="str">
        <f t="shared" si="900"/>
        <v/>
      </c>
      <c r="AA626" s="63" t="e">
        <f>IF(ISNUMBER(INDEX(Данные!$I$1:$IX$303,Данные!$A288,AA$642)),INDEX(Данные!$I$1:$IX$303,Данные!$A288,AA$642)-Данные!$E288+IF($F$9="Использовать поправку",AL626,0),#N/A)</f>
        <v>#N/A</v>
      </c>
      <c r="AB626" s="64" t="e">
        <f>IF(ISNUMBER(INDEX(Данные!$I$1:$IX$303,Данные!$A288,AB$642)),INDEX(Данные!$I$1:$IX$303,Данные!$A288,AB$642)-Данные!$F288+IF($F$9="Использовать поправку",AM626,0),#N/A)</f>
        <v>#N/A</v>
      </c>
      <c r="AC626" s="62" t="str">
        <f t="shared" si="901"/>
        <v/>
      </c>
      <c r="AD626" s="63" t="e">
        <f>IF(ISNUMBER(INDEX(Данные!$I$1:$IX$303,Данные!$A288,AD$642)),INDEX(Данные!$I$1:$IX$303,Данные!$A288,AD$642)-Данные!$E288+IF($F$10="Использовать поправку",AL626,0),#N/A)</f>
        <v>#N/A</v>
      </c>
      <c r="AE626" s="64" t="e">
        <f>IF(ISNUMBER(INDEX(Данные!$I$1:$IX$303,Данные!$A288,AE$642)),INDEX(Данные!$I$1:$IX$303,Данные!$A288,AE$642)-Данные!$F288+IF($F$10="Использовать поправку",AM626,0),#N/A)</f>
        <v>#N/A</v>
      </c>
      <c r="AF626" s="62" t="str">
        <f t="shared" si="902"/>
        <v/>
      </c>
      <c r="AG626" s="63" t="e">
        <f>IF(ISNUMBER(INDEX(Данные!$I$1:$IX$303,Данные!$A288,AG$642)),INDEX(Данные!$I$1:$IX$303,Данные!$A288,AG$642)-Данные!$E288+IF($F$11="Использовать поправку",AL626,0),#N/A)</f>
        <v>#N/A</v>
      </c>
      <c r="AH626" s="64" t="e">
        <f>IF(ISNUMBER(INDEX(Данные!$I$1:$IX$303,Данные!$A288,AH$642)),INDEX(Данные!$I$1:$IX$303,Данные!$A288,AH$642)-Данные!$F288+IF($F$11="Использовать поправку",AM626,0),#N/A)</f>
        <v>#N/A</v>
      </c>
      <c r="AI626" s="62" t="str">
        <f t="shared" si="903"/>
        <v/>
      </c>
      <c r="AJ626" s="63" t="e">
        <f>IF(ISNUMBER(INDEX(Данные!$I$1:$IX$303,Данные!$A288,AJ$642)),INDEX(Данные!$I$1:$IX$303,Данные!$A288,AJ$642)-Данные!$E288+IF($F$12="Использовать поправку",AL626,0),#N/A)</f>
        <v>#N/A</v>
      </c>
      <c r="AK626" s="96" t="e">
        <f>IF(ISNUMBER(INDEX(Данные!$I$1:$IX$303,Данные!$A288,AK$642)),INDEX(Данные!$I$1:$IX$303,Данные!$A288,AK$642)-Данные!$F288+IF($F$12="Использовать поправку",AM626,0),#N/A)</f>
        <v>#N/A</v>
      </c>
      <c r="AL626" s="100" t="e">
        <f>INDEX(Данные!$I$1:$IX$303,Данные!$A288,AL$642+4)-INDEX(Данные!$I$1:$IX$303,Данные!$A288,AL$643+4)</f>
        <v>#VALUE!</v>
      </c>
      <c r="AM626" s="101" t="e">
        <f>INDEX(Данные!$I$1:$IX$303,Данные!$A288,AM$642+5)-INDEX(Данные!$I$1:$IX$303,Данные!$A288,AM$643+5)</f>
        <v>#VALUE!</v>
      </c>
      <c r="AO626" s="61">
        <v>142.5</v>
      </c>
      <c r="AP626" s="62" t="str">
        <f t="shared" si="884"/>
        <v/>
      </c>
      <c r="AQ626" s="63" t="e">
        <f>IF(ISNUMBER(INDEX(Данные!$I$1:$IX$303,Данные!$A288,AQ$642)),INDEX(Данные!$I$1:$IX$303,Данные!$A288,AQ$642)-Данные!$G288-AQ$643+IF($F$3="Использовать поправку",BT626,0),#N/A)</f>
        <v>#N/A</v>
      </c>
      <c r="AR626" s="64" t="e">
        <f>IF(ISNUMBER(INDEX(Данные!$I$1:$IX$303,Данные!$A288,AR$642)),INDEX(Данные!$I$1:$IX$303,Данные!$A288,AR$642)-Данные!$H288-AR$643+IF($F$3="Использовать поправку",BU626,0),#N/A)</f>
        <v>#N/A</v>
      </c>
      <c r="AS626" s="62" t="str">
        <f t="shared" si="885"/>
        <v/>
      </c>
      <c r="AT626" s="63" t="e">
        <f>IF(ISNUMBER(INDEX(Данные!$I$1:$IX$303,Данные!$A288,AT$642)),INDEX(Данные!$I$1:$IX$303,Данные!$A288,AT$642)-Данные!$G288-AT$643+IF($F$4="Использовать поправку",BT626,0),#N/A)</f>
        <v>#N/A</v>
      </c>
      <c r="AU626" s="64" t="e">
        <f>IF(ISNUMBER(INDEX(Данные!$I$1:$IX$303,Данные!$A288,AU$642)),INDEX(Данные!$I$1:$IX$303,Данные!$A288,AU$642)-Данные!$H288-AU$643+IF($F$4="Использовать поправку",BU626,0),#N/A)</f>
        <v>#N/A</v>
      </c>
      <c r="AV626" s="62" t="str">
        <f t="shared" si="886"/>
        <v/>
      </c>
      <c r="AW626" s="63" t="e">
        <f>IF(ISNUMBER(INDEX(Данные!$I$1:$IX$303,Данные!$A288,AW$642)),INDEX(Данные!$I$1:$IX$303,Данные!$A288,AW$642)-Данные!$G288-AW$643+IF($F$5="Использовать поправку",BT626,0),#N/A)</f>
        <v>#N/A</v>
      </c>
      <c r="AX626" s="64" t="e">
        <f>IF(ISNUMBER(INDEX(Данные!$I$1:$IX$303,Данные!$A288,AX$642)),INDEX(Данные!$I$1:$IX$303,Данные!$A288,AX$642)-Данные!$H288-AX$643+IF($F$5="Использовать поправку",BU626,0),#N/A)</f>
        <v>#N/A</v>
      </c>
      <c r="AY626" s="62" t="str">
        <f t="shared" si="887"/>
        <v/>
      </c>
      <c r="AZ626" s="63" t="e">
        <f>IF(ISNUMBER(INDEX(Данные!$I$1:$IX$303,Данные!$A288,AZ$642)),INDEX(Данные!$I$1:$IX$303,Данные!$A288,AZ$642)-Данные!$G288-AZ$643+IF($F$6="Использовать поправку",BT626,0),#N/A)</f>
        <v>#N/A</v>
      </c>
      <c r="BA626" s="64" t="e">
        <f>IF(ISNUMBER(INDEX(Данные!$I$1:$IX$303,Данные!$A288,BA$642)),INDEX(Данные!$I$1:$IX$303,Данные!$A288,BA$642)-Данные!$H288-BA$643+IF($F$6="Использовать поправку",BU626,0),#N/A)</f>
        <v>#N/A</v>
      </c>
      <c r="BB626" s="62" t="str">
        <f t="shared" si="888"/>
        <v/>
      </c>
      <c r="BC626" s="63" t="e">
        <f>IF(ISNUMBER(INDEX(Данные!$I$1:$IX$303,Данные!$A288,BC$642)),INDEX(Данные!$I$1:$IX$303,Данные!$A288,BC$642)-Данные!$G288-BC$643+IF($F$7="Использовать поправку",BT626,0),#N/A)</f>
        <v>#N/A</v>
      </c>
      <c r="BD626" s="64" t="e">
        <f>IF(ISNUMBER(INDEX(Данные!$I$1:$IX$303,Данные!$A288,BD$642)),INDEX(Данные!$I$1:$IX$303,Данные!$A288,BD$642)-Данные!$H288-BD$643+IF($F$7="Использовать поправку",BU626,0),#N/A)</f>
        <v>#N/A</v>
      </c>
      <c r="BE626" s="62" t="str">
        <f t="shared" si="889"/>
        <v/>
      </c>
      <c r="BF626" s="63" t="e">
        <f>IF(ISNUMBER(INDEX(Данные!$I$1:$IX$303,Данные!$A288,BF$642)),INDEX(Данные!$I$1:$IX$303,Данные!$A288,BF$642)-Данные!$G288-BF$643+IF($F$8="Использовать поправку",BT626,0),#N/A)</f>
        <v>#N/A</v>
      </c>
      <c r="BG626" s="64" t="e">
        <f>IF(ISNUMBER(INDEX(Данные!$I$1:$IX$303,Данные!$A288,BG$642)),INDEX(Данные!$I$1:$IX$303,Данные!$A288,BG$642)-Данные!$H288-BG$643+IF($F$8="Использовать поправку",BU626,0),#N/A)</f>
        <v>#N/A</v>
      </c>
      <c r="BH626" s="62" t="str">
        <f t="shared" si="890"/>
        <v/>
      </c>
      <c r="BI626" s="63" t="e">
        <f>IF(ISNUMBER(INDEX(Данные!$I$1:$IX$303,Данные!$A288,BI$642)),INDEX(Данные!$I$1:$IX$303,Данные!$A288,BI$642)-Данные!$G288-BI$643+IF($F$9="Использовать поправку",BT626,0),#N/A)</f>
        <v>#N/A</v>
      </c>
      <c r="BJ626" s="64" t="e">
        <f>IF(ISNUMBER(INDEX(Данные!$I$1:$IX$303,Данные!$A288,BJ$642)),INDEX(Данные!$I$1:$IX$303,Данные!$A288,BJ$642)-Данные!$H288-BJ$643+IF($F$9="Использовать поправку",BU626,0),#N/A)</f>
        <v>#N/A</v>
      </c>
      <c r="BK626" s="62" t="str">
        <f t="shared" si="891"/>
        <v/>
      </c>
      <c r="BL626" s="63" t="e">
        <f>IF(ISNUMBER(INDEX(Данные!$I$1:$IX$303,Данные!$A288,BL$642)),INDEX(Данные!$I$1:$IX$303,Данные!$A288,BL$642)-Данные!$G288-BL$643+IF($F$10="Использовать поправку",BT626,0),#N/A)</f>
        <v>#N/A</v>
      </c>
      <c r="BM626" s="64" t="e">
        <f>IF(ISNUMBER(INDEX(Данные!$I$1:$IX$303,Данные!$A288,BM$642)),INDEX(Данные!$I$1:$IX$303,Данные!$A288,BM$642)-Данные!$H288-BM$643+IF($F$10="Использовать поправку",BU626,0),#N/A)</f>
        <v>#N/A</v>
      </c>
      <c r="BN626" s="62" t="str">
        <f t="shared" si="892"/>
        <v/>
      </c>
      <c r="BO626" s="63" t="e">
        <f>IF(ISNUMBER(INDEX(Данные!$I$1:$IX$303,Данные!$A288,BO$642)),INDEX(Данные!$I$1:$IX$303,Данные!$A288,BO$642)-Данные!$G288-BO$643+IF($F$11="Использовать поправку",BT626,0),#N/A)</f>
        <v>#N/A</v>
      </c>
      <c r="BP626" s="64" t="e">
        <f>IF(ISNUMBER(INDEX(Данные!$I$1:$IX$303,Данные!$A288,BP$642)),INDEX(Данные!$I$1:$IX$303,Данные!$A288,BP$642)-Данные!$H288-BP$643+IF($F$11="Использовать поправку",BU626,0),#N/A)</f>
        <v>#N/A</v>
      </c>
      <c r="BQ626" s="62" t="str">
        <f t="shared" si="893"/>
        <v/>
      </c>
      <c r="BR626" s="63" t="e">
        <f>IF(ISNUMBER(INDEX(Данные!$I$1:$IX$303,Данные!$A288,BR$642)),INDEX(Данные!$I$1:$IX$303,Данные!$A288,BR$642)-Данные!$G288-BR$643+IF($F$12="Использовать поправку",BT626,0),#N/A)</f>
        <v>#N/A</v>
      </c>
      <c r="BS626" s="64" t="e">
        <f>IF(ISNUMBER(INDEX(Данные!$I$1:$IX$303,Данные!$A288,BS$642)),INDEX(Данные!$I$1:$IX$303,Данные!$A288,BS$642)-Данные!$H288-BS$643+IF($F$12="Использовать поправку",BU626,0),#N/A)</f>
        <v>#N/A</v>
      </c>
      <c r="BT626" s="100" t="e">
        <f>INDEX(Данные!$I$1:$IX$303,Данные!$A288,BT$642+8)-INDEX(Данные!$I$1:$IX$303,Данные!$A288,BT$643+8)</f>
        <v>#VALUE!</v>
      </c>
      <c r="BU626" s="101" t="e">
        <f>INDEX(Данные!$I$1:$IX$303,Данные!$A288,BU$642+9)-INDEX(Данные!$I$1:$IX$303,Данные!$A288,BU$643+9)</f>
        <v>#VALUE!</v>
      </c>
    </row>
    <row r="627" spans="7:73" s="88" customFormat="1" x14ac:dyDescent="0.25">
      <c r="G627" s="61">
        <v>143</v>
      </c>
      <c r="H627" s="62" t="str">
        <f t="shared" si="894"/>
        <v/>
      </c>
      <c r="I627" s="63" t="e">
        <f>IF(ISNUMBER(INDEX(Данные!$I$1:$IX$303,Данные!$A289,I$642)),INDEX(Данные!$I$1:$IX$303,Данные!$A289,I$642)-Данные!$E289+IF($F$3="Использовать поправку",AL627,0),#N/A)</f>
        <v>#N/A</v>
      </c>
      <c r="J627" s="64" t="e">
        <f>IF(ISNUMBER(INDEX(Данные!$I$1:$IX$303,Данные!$A289,J$642)),INDEX(Данные!$I$1:$IX$303,Данные!$A289,J$642)-Данные!$F289+IF($F$3="Использовать поправку",AM627,0),#N/A)</f>
        <v>#N/A</v>
      </c>
      <c r="K627" s="62" t="str">
        <f t="shared" si="895"/>
        <v/>
      </c>
      <c r="L627" s="63" t="e">
        <f>IF(ISNUMBER(INDEX(Данные!$I$1:$IX$303,Данные!$A289,L$642)),INDEX(Данные!$I$1:$IX$303,Данные!$A289,L$642)-Данные!$E289+IF($F$4="Использовать поправку",AL627,0),#N/A)</f>
        <v>#N/A</v>
      </c>
      <c r="M627" s="64" t="e">
        <f>IF(ISNUMBER(INDEX(Данные!$I$1:$IX$303,Данные!$A289,M$642)),INDEX(Данные!$I$1:$IX$303,Данные!$A289,M$642)-Данные!$F289+IF($F$4="Использовать поправку",AM627,0),#N/A)</f>
        <v>#N/A</v>
      </c>
      <c r="N627" s="62" t="str">
        <f t="shared" si="896"/>
        <v/>
      </c>
      <c r="O627" s="63" t="e">
        <f>IF(ISNUMBER(INDEX(Данные!$I$1:$IX$303,Данные!$A289,O$642)),INDEX(Данные!$I$1:$IX$303,Данные!$A289,O$642)-Данные!$E289+IF($F$5="Использовать поправку",AL627,0),#N/A)</f>
        <v>#N/A</v>
      </c>
      <c r="P627" s="64" t="e">
        <f>IF(ISNUMBER(INDEX(Данные!$I$1:$IX$303,Данные!$A289,P$642)),INDEX(Данные!$I$1:$IX$303,Данные!$A289,P$642)-Данные!$F289+IF($F$5="Использовать поправку",AM627,0),#N/A)</f>
        <v>#N/A</v>
      </c>
      <c r="Q627" s="62" t="str">
        <f t="shared" si="897"/>
        <v/>
      </c>
      <c r="R627" s="63" t="e">
        <f>IF(ISNUMBER(INDEX(Данные!$I$1:$IX$303,Данные!$A289,R$642)),INDEX(Данные!$I$1:$IX$303,Данные!$A289,R$642)-Данные!$E289+IF($F$6="Использовать поправку",AL627,0),#N/A)</f>
        <v>#N/A</v>
      </c>
      <c r="S627" s="64" t="e">
        <f>IF(ISNUMBER(INDEX(Данные!$I$1:$IX$303,Данные!$A289,S$642)),INDEX(Данные!$I$1:$IX$303,Данные!$A289,S$642)-Данные!$F289+IF($F$6="Использовать поправку",AM627,0),#N/A)</f>
        <v>#N/A</v>
      </c>
      <c r="T627" s="62" t="str">
        <f t="shared" si="898"/>
        <v/>
      </c>
      <c r="U627" s="63" t="e">
        <f>IF(ISNUMBER(INDEX(Данные!$I$1:$IX$303,Данные!$A289,U$642)),INDEX(Данные!$I$1:$IX$303,Данные!$A289,U$642)-Данные!$E289+IF($F$7="Использовать поправку",AL627,0),#N/A)</f>
        <v>#N/A</v>
      </c>
      <c r="V627" s="64" t="e">
        <f>IF(ISNUMBER(INDEX(Данные!$I$1:$IX$303,Данные!$A289,V$642)),INDEX(Данные!$I$1:$IX$303,Данные!$A289,V$642)-Данные!$F289+IF($F$7="Использовать поправку",AM627,0),#N/A)</f>
        <v>#N/A</v>
      </c>
      <c r="W627" s="62" t="str">
        <f t="shared" si="899"/>
        <v/>
      </c>
      <c r="X627" s="63" t="e">
        <f>IF(ISNUMBER(INDEX(Данные!$I$1:$IX$303,Данные!$A289,X$642)),INDEX(Данные!$I$1:$IX$303,Данные!$A289,X$642)-Данные!$E289+IF($F$8="Использовать поправку",AL627,0),#N/A)</f>
        <v>#N/A</v>
      </c>
      <c r="Y627" s="64" t="e">
        <f>IF(ISNUMBER(INDEX(Данные!$I$1:$IX$303,Данные!$A289,Y$642)),INDEX(Данные!$I$1:$IX$303,Данные!$A289,Y$642)-Данные!$F289+IF($F$8="Использовать поправку",AM627,0),#N/A)</f>
        <v>#N/A</v>
      </c>
      <c r="Z627" s="62" t="str">
        <f t="shared" si="900"/>
        <v/>
      </c>
      <c r="AA627" s="63" t="e">
        <f>IF(ISNUMBER(INDEX(Данные!$I$1:$IX$303,Данные!$A289,AA$642)),INDEX(Данные!$I$1:$IX$303,Данные!$A289,AA$642)-Данные!$E289+IF($F$9="Использовать поправку",AL627,0),#N/A)</f>
        <v>#N/A</v>
      </c>
      <c r="AB627" s="64" t="e">
        <f>IF(ISNUMBER(INDEX(Данные!$I$1:$IX$303,Данные!$A289,AB$642)),INDEX(Данные!$I$1:$IX$303,Данные!$A289,AB$642)-Данные!$F289+IF($F$9="Использовать поправку",AM627,0),#N/A)</f>
        <v>#N/A</v>
      </c>
      <c r="AC627" s="62" t="str">
        <f t="shared" si="901"/>
        <v/>
      </c>
      <c r="AD627" s="63" t="e">
        <f>IF(ISNUMBER(INDEX(Данные!$I$1:$IX$303,Данные!$A289,AD$642)),INDEX(Данные!$I$1:$IX$303,Данные!$A289,AD$642)-Данные!$E289+IF($F$10="Использовать поправку",AL627,0),#N/A)</f>
        <v>#N/A</v>
      </c>
      <c r="AE627" s="64" t="e">
        <f>IF(ISNUMBER(INDEX(Данные!$I$1:$IX$303,Данные!$A289,AE$642)),INDEX(Данные!$I$1:$IX$303,Данные!$A289,AE$642)-Данные!$F289+IF($F$10="Использовать поправку",AM627,0),#N/A)</f>
        <v>#N/A</v>
      </c>
      <c r="AF627" s="62" t="str">
        <f t="shared" si="902"/>
        <v/>
      </c>
      <c r="AG627" s="63" t="e">
        <f>IF(ISNUMBER(INDEX(Данные!$I$1:$IX$303,Данные!$A289,AG$642)),INDEX(Данные!$I$1:$IX$303,Данные!$A289,AG$642)-Данные!$E289+IF($F$11="Использовать поправку",AL627,0),#N/A)</f>
        <v>#N/A</v>
      </c>
      <c r="AH627" s="64" t="e">
        <f>IF(ISNUMBER(INDEX(Данные!$I$1:$IX$303,Данные!$A289,AH$642)),INDEX(Данные!$I$1:$IX$303,Данные!$A289,AH$642)-Данные!$F289+IF($F$11="Использовать поправку",AM627,0),#N/A)</f>
        <v>#N/A</v>
      </c>
      <c r="AI627" s="62" t="str">
        <f t="shared" si="903"/>
        <v/>
      </c>
      <c r="AJ627" s="63" t="e">
        <f>IF(ISNUMBER(INDEX(Данные!$I$1:$IX$303,Данные!$A289,AJ$642)),INDEX(Данные!$I$1:$IX$303,Данные!$A289,AJ$642)-Данные!$E289+IF($F$12="Использовать поправку",AL627,0),#N/A)</f>
        <v>#N/A</v>
      </c>
      <c r="AK627" s="96" t="e">
        <f>IF(ISNUMBER(INDEX(Данные!$I$1:$IX$303,Данные!$A289,AK$642)),INDEX(Данные!$I$1:$IX$303,Данные!$A289,AK$642)-Данные!$F289+IF($F$12="Использовать поправку",AM627,0),#N/A)</f>
        <v>#N/A</v>
      </c>
      <c r="AL627" s="100" t="e">
        <f>INDEX(Данные!$I$1:$IX$303,Данные!$A289,AL$642+4)-INDEX(Данные!$I$1:$IX$303,Данные!$A289,AL$643+4)</f>
        <v>#VALUE!</v>
      </c>
      <c r="AM627" s="101" t="e">
        <f>INDEX(Данные!$I$1:$IX$303,Данные!$A289,AM$642+5)-INDEX(Данные!$I$1:$IX$303,Данные!$A289,AM$643+5)</f>
        <v>#VALUE!</v>
      </c>
      <c r="AO627" s="61">
        <v>143</v>
      </c>
      <c r="AP627" s="62" t="str">
        <f t="shared" si="884"/>
        <v/>
      </c>
      <c r="AQ627" s="63" t="e">
        <f>IF(ISNUMBER(INDEX(Данные!$I$1:$IX$303,Данные!$A289,AQ$642)),INDEX(Данные!$I$1:$IX$303,Данные!$A289,AQ$642)-Данные!$G289-AQ$643+IF($F$3="Использовать поправку",BT627,0),#N/A)</f>
        <v>#N/A</v>
      </c>
      <c r="AR627" s="64" t="e">
        <f>IF(ISNUMBER(INDEX(Данные!$I$1:$IX$303,Данные!$A289,AR$642)),INDEX(Данные!$I$1:$IX$303,Данные!$A289,AR$642)-Данные!$H289-AR$643+IF($F$3="Использовать поправку",BU627,0),#N/A)</f>
        <v>#N/A</v>
      </c>
      <c r="AS627" s="62" t="str">
        <f t="shared" si="885"/>
        <v/>
      </c>
      <c r="AT627" s="63" t="e">
        <f>IF(ISNUMBER(INDEX(Данные!$I$1:$IX$303,Данные!$A289,AT$642)),INDEX(Данные!$I$1:$IX$303,Данные!$A289,AT$642)-Данные!$G289-AT$643+IF($F$4="Использовать поправку",BT627,0),#N/A)</f>
        <v>#N/A</v>
      </c>
      <c r="AU627" s="64" t="e">
        <f>IF(ISNUMBER(INDEX(Данные!$I$1:$IX$303,Данные!$A289,AU$642)),INDEX(Данные!$I$1:$IX$303,Данные!$A289,AU$642)-Данные!$H289-AU$643+IF($F$4="Использовать поправку",BU627,0),#N/A)</f>
        <v>#N/A</v>
      </c>
      <c r="AV627" s="62" t="str">
        <f t="shared" si="886"/>
        <v/>
      </c>
      <c r="AW627" s="63" t="e">
        <f>IF(ISNUMBER(INDEX(Данные!$I$1:$IX$303,Данные!$A289,AW$642)),INDEX(Данные!$I$1:$IX$303,Данные!$A289,AW$642)-Данные!$G289-AW$643+IF($F$5="Использовать поправку",BT627,0),#N/A)</f>
        <v>#N/A</v>
      </c>
      <c r="AX627" s="64" t="e">
        <f>IF(ISNUMBER(INDEX(Данные!$I$1:$IX$303,Данные!$A289,AX$642)),INDEX(Данные!$I$1:$IX$303,Данные!$A289,AX$642)-Данные!$H289-AX$643+IF($F$5="Использовать поправку",BU627,0),#N/A)</f>
        <v>#N/A</v>
      </c>
      <c r="AY627" s="62" t="str">
        <f t="shared" si="887"/>
        <v/>
      </c>
      <c r="AZ627" s="63" t="e">
        <f>IF(ISNUMBER(INDEX(Данные!$I$1:$IX$303,Данные!$A289,AZ$642)),INDEX(Данные!$I$1:$IX$303,Данные!$A289,AZ$642)-Данные!$G289-AZ$643+IF($F$6="Использовать поправку",BT627,0),#N/A)</f>
        <v>#N/A</v>
      </c>
      <c r="BA627" s="64" t="e">
        <f>IF(ISNUMBER(INDEX(Данные!$I$1:$IX$303,Данные!$A289,BA$642)),INDEX(Данные!$I$1:$IX$303,Данные!$A289,BA$642)-Данные!$H289-BA$643+IF($F$6="Использовать поправку",BU627,0),#N/A)</f>
        <v>#N/A</v>
      </c>
      <c r="BB627" s="62" t="str">
        <f t="shared" si="888"/>
        <v/>
      </c>
      <c r="BC627" s="63" t="e">
        <f>IF(ISNUMBER(INDEX(Данные!$I$1:$IX$303,Данные!$A289,BC$642)),INDEX(Данные!$I$1:$IX$303,Данные!$A289,BC$642)-Данные!$G289-BC$643+IF($F$7="Использовать поправку",BT627,0),#N/A)</f>
        <v>#N/A</v>
      </c>
      <c r="BD627" s="64" t="e">
        <f>IF(ISNUMBER(INDEX(Данные!$I$1:$IX$303,Данные!$A289,BD$642)),INDEX(Данные!$I$1:$IX$303,Данные!$A289,BD$642)-Данные!$H289-BD$643+IF($F$7="Использовать поправку",BU627,0),#N/A)</f>
        <v>#N/A</v>
      </c>
      <c r="BE627" s="62" t="str">
        <f t="shared" si="889"/>
        <v/>
      </c>
      <c r="BF627" s="63" t="e">
        <f>IF(ISNUMBER(INDEX(Данные!$I$1:$IX$303,Данные!$A289,BF$642)),INDEX(Данные!$I$1:$IX$303,Данные!$A289,BF$642)-Данные!$G289-BF$643+IF($F$8="Использовать поправку",BT627,0),#N/A)</f>
        <v>#N/A</v>
      </c>
      <c r="BG627" s="64" t="e">
        <f>IF(ISNUMBER(INDEX(Данные!$I$1:$IX$303,Данные!$A289,BG$642)),INDEX(Данные!$I$1:$IX$303,Данные!$A289,BG$642)-Данные!$H289-BG$643+IF($F$8="Использовать поправку",BU627,0),#N/A)</f>
        <v>#N/A</v>
      </c>
      <c r="BH627" s="62" t="str">
        <f t="shared" si="890"/>
        <v/>
      </c>
      <c r="BI627" s="63" t="e">
        <f>IF(ISNUMBER(INDEX(Данные!$I$1:$IX$303,Данные!$A289,BI$642)),INDEX(Данные!$I$1:$IX$303,Данные!$A289,BI$642)-Данные!$G289-BI$643+IF($F$9="Использовать поправку",BT627,0),#N/A)</f>
        <v>#N/A</v>
      </c>
      <c r="BJ627" s="64" t="e">
        <f>IF(ISNUMBER(INDEX(Данные!$I$1:$IX$303,Данные!$A289,BJ$642)),INDEX(Данные!$I$1:$IX$303,Данные!$A289,BJ$642)-Данные!$H289-BJ$643+IF($F$9="Использовать поправку",BU627,0),#N/A)</f>
        <v>#N/A</v>
      </c>
      <c r="BK627" s="62" t="str">
        <f t="shared" si="891"/>
        <v/>
      </c>
      <c r="BL627" s="63" t="e">
        <f>IF(ISNUMBER(INDEX(Данные!$I$1:$IX$303,Данные!$A289,BL$642)),INDEX(Данные!$I$1:$IX$303,Данные!$A289,BL$642)-Данные!$G289-BL$643+IF($F$10="Использовать поправку",BT627,0),#N/A)</f>
        <v>#N/A</v>
      </c>
      <c r="BM627" s="64" t="e">
        <f>IF(ISNUMBER(INDEX(Данные!$I$1:$IX$303,Данные!$A289,BM$642)),INDEX(Данные!$I$1:$IX$303,Данные!$A289,BM$642)-Данные!$H289-BM$643+IF($F$10="Использовать поправку",BU627,0),#N/A)</f>
        <v>#N/A</v>
      </c>
      <c r="BN627" s="62" t="str">
        <f t="shared" si="892"/>
        <v/>
      </c>
      <c r="BO627" s="63" t="e">
        <f>IF(ISNUMBER(INDEX(Данные!$I$1:$IX$303,Данные!$A289,BO$642)),INDEX(Данные!$I$1:$IX$303,Данные!$A289,BO$642)-Данные!$G289-BO$643+IF($F$11="Использовать поправку",BT627,0),#N/A)</f>
        <v>#N/A</v>
      </c>
      <c r="BP627" s="64" t="e">
        <f>IF(ISNUMBER(INDEX(Данные!$I$1:$IX$303,Данные!$A289,BP$642)),INDEX(Данные!$I$1:$IX$303,Данные!$A289,BP$642)-Данные!$H289-BP$643+IF($F$11="Использовать поправку",BU627,0),#N/A)</f>
        <v>#N/A</v>
      </c>
      <c r="BQ627" s="62" t="str">
        <f t="shared" si="893"/>
        <v/>
      </c>
      <c r="BR627" s="63" t="e">
        <f>IF(ISNUMBER(INDEX(Данные!$I$1:$IX$303,Данные!$A289,BR$642)),INDEX(Данные!$I$1:$IX$303,Данные!$A289,BR$642)-Данные!$G289-BR$643+IF($F$12="Использовать поправку",BT627,0),#N/A)</f>
        <v>#N/A</v>
      </c>
      <c r="BS627" s="64" t="e">
        <f>IF(ISNUMBER(INDEX(Данные!$I$1:$IX$303,Данные!$A289,BS$642)),INDEX(Данные!$I$1:$IX$303,Данные!$A289,BS$642)-Данные!$H289-BS$643+IF($F$12="Использовать поправку",BU627,0),#N/A)</f>
        <v>#N/A</v>
      </c>
      <c r="BT627" s="100" t="e">
        <f>INDEX(Данные!$I$1:$IX$303,Данные!$A289,BT$642+8)-INDEX(Данные!$I$1:$IX$303,Данные!$A289,BT$643+8)</f>
        <v>#VALUE!</v>
      </c>
      <c r="BU627" s="101" t="e">
        <f>INDEX(Данные!$I$1:$IX$303,Данные!$A289,BU$642+9)-INDEX(Данные!$I$1:$IX$303,Данные!$A289,BU$643+9)</f>
        <v>#VALUE!</v>
      </c>
    </row>
    <row r="628" spans="7:73" s="88" customFormat="1" x14ac:dyDescent="0.25">
      <c r="G628" s="61">
        <v>143.5</v>
      </c>
      <c r="H628" s="62" t="str">
        <f t="shared" si="894"/>
        <v/>
      </c>
      <c r="I628" s="63" t="e">
        <f>IF(ISNUMBER(INDEX(Данные!$I$1:$IX$303,Данные!$A290,I$642)),INDEX(Данные!$I$1:$IX$303,Данные!$A290,I$642)-Данные!$E290+IF($F$3="Использовать поправку",AL628,0),#N/A)</f>
        <v>#N/A</v>
      </c>
      <c r="J628" s="64" t="e">
        <f>IF(ISNUMBER(INDEX(Данные!$I$1:$IX$303,Данные!$A290,J$642)),INDEX(Данные!$I$1:$IX$303,Данные!$A290,J$642)-Данные!$F290+IF($F$3="Использовать поправку",AM628,0),#N/A)</f>
        <v>#N/A</v>
      </c>
      <c r="K628" s="62" t="str">
        <f t="shared" si="895"/>
        <v/>
      </c>
      <c r="L628" s="63" t="e">
        <f>IF(ISNUMBER(INDEX(Данные!$I$1:$IX$303,Данные!$A290,L$642)),INDEX(Данные!$I$1:$IX$303,Данные!$A290,L$642)-Данные!$E290+IF($F$4="Использовать поправку",AL628,0),#N/A)</f>
        <v>#N/A</v>
      </c>
      <c r="M628" s="64" t="e">
        <f>IF(ISNUMBER(INDEX(Данные!$I$1:$IX$303,Данные!$A290,M$642)),INDEX(Данные!$I$1:$IX$303,Данные!$A290,M$642)-Данные!$F290+IF($F$4="Использовать поправку",AM628,0),#N/A)</f>
        <v>#N/A</v>
      </c>
      <c r="N628" s="62" t="str">
        <f t="shared" si="896"/>
        <v/>
      </c>
      <c r="O628" s="63" t="e">
        <f>IF(ISNUMBER(INDEX(Данные!$I$1:$IX$303,Данные!$A290,O$642)),INDEX(Данные!$I$1:$IX$303,Данные!$A290,O$642)-Данные!$E290+IF($F$5="Использовать поправку",AL628,0),#N/A)</f>
        <v>#N/A</v>
      </c>
      <c r="P628" s="64" t="e">
        <f>IF(ISNUMBER(INDEX(Данные!$I$1:$IX$303,Данные!$A290,P$642)),INDEX(Данные!$I$1:$IX$303,Данные!$A290,P$642)-Данные!$F290+IF($F$5="Использовать поправку",AM628,0),#N/A)</f>
        <v>#N/A</v>
      </c>
      <c r="Q628" s="62" t="str">
        <f t="shared" si="897"/>
        <v/>
      </c>
      <c r="R628" s="63" t="e">
        <f>IF(ISNUMBER(INDEX(Данные!$I$1:$IX$303,Данные!$A290,R$642)),INDEX(Данные!$I$1:$IX$303,Данные!$A290,R$642)-Данные!$E290+IF($F$6="Использовать поправку",AL628,0),#N/A)</f>
        <v>#N/A</v>
      </c>
      <c r="S628" s="64" t="e">
        <f>IF(ISNUMBER(INDEX(Данные!$I$1:$IX$303,Данные!$A290,S$642)),INDEX(Данные!$I$1:$IX$303,Данные!$A290,S$642)-Данные!$F290+IF($F$6="Использовать поправку",AM628,0),#N/A)</f>
        <v>#N/A</v>
      </c>
      <c r="T628" s="62" t="str">
        <f t="shared" si="898"/>
        <v/>
      </c>
      <c r="U628" s="63" t="e">
        <f>IF(ISNUMBER(INDEX(Данные!$I$1:$IX$303,Данные!$A290,U$642)),INDEX(Данные!$I$1:$IX$303,Данные!$A290,U$642)-Данные!$E290+IF($F$7="Использовать поправку",AL628,0),#N/A)</f>
        <v>#N/A</v>
      </c>
      <c r="V628" s="64" t="e">
        <f>IF(ISNUMBER(INDEX(Данные!$I$1:$IX$303,Данные!$A290,V$642)),INDEX(Данные!$I$1:$IX$303,Данные!$A290,V$642)-Данные!$F290+IF($F$7="Использовать поправку",AM628,0),#N/A)</f>
        <v>#N/A</v>
      </c>
      <c r="W628" s="62" t="str">
        <f t="shared" si="899"/>
        <v/>
      </c>
      <c r="X628" s="63" t="e">
        <f>IF(ISNUMBER(INDEX(Данные!$I$1:$IX$303,Данные!$A290,X$642)),INDEX(Данные!$I$1:$IX$303,Данные!$A290,X$642)-Данные!$E290+IF($F$8="Использовать поправку",AL628,0),#N/A)</f>
        <v>#N/A</v>
      </c>
      <c r="Y628" s="64" t="e">
        <f>IF(ISNUMBER(INDEX(Данные!$I$1:$IX$303,Данные!$A290,Y$642)),INDEX(Данные!$I$1:$IX$303,Данные!$A290,Y$642)-Данные!$F290+IF($F$8="Использовать поправку",AM628,0),#N/A)</f>
        <v>#N/A</v>
      </c>
      <c r="Z628" s="62" t="str">
        <f t="shared" si="900"/>
        <v/>
      </c>
      <c r="AA628" s="63" t="e">
        <f>IF(ISNUMBER(INDEX(Данные!$I$1:$IX$303,Данные!$A290,AA$642)),INDEX(Данные!$I$1:$IX$303,Данные!$A290,AA$642)-Данные!$E290+IF($F$9="Использовать поправку",AL628,0),#N/A)</f>
        <v>#N/A</v>
      </c>
      <c r="AB628" s="64" t="e">
        <f>IF(ISNUMBER(INDEX(Данные!$I$1:$IX$303,Данные!$A290,AB$642)),INDEX(Данные!$I$1:$IX$303,Данные!$A290,AB$642)-Данные!$F290+IF($F$9="Использовать поправку",AM628,0),#N/A)</f>
        <v>#N/A</v>
      </c>
      <c r="AC628" s="62" t="str">
        <f t="shared" si="901"/>
        <v/>
      </c>
      <c r="AD628" s="63" t="e">
        <f>IF(ISNUMBER(INDEX(Данные!$I$1:$IX$303,Данные!$A290,AD$642)),INDEX(Данные!$I$1:$IX$303,Данные!$A290,AD$642)-Данные!$E290+IF($F$10="Использовать поправку",AL628,0),#N/A)</f>
        <v>#N/A</v>
      </c>
      <c r="AE628" s="64" t="e">
        <f>IF(ISNUMBER(INDEX(Данные!$I$1:$IX$303,Данные!$A290,AE$642)),INDEX(Данные!$I$1:$IX$303,Данные!$A290,AE$642)-Данные!$F290+IF($F$10="Использовать поправку",AM628,0),#N/A)</f>
        <v>#N/A</v>
      </c>
      <c r="AF628" s="62" t="str">
        <f t="shared" si="902"/>
        <v/>
      </c>
      <c r="AG628" s="63" t="e">
        <f>IF(ISNUMBER(INDEX(Данные!$I$1:$IX$303,Данные!$A290,AG$642)),INDEX(Данные!$I$1:$IX$303,Данные!$A290,AG$642)-Данные!$E290+IF($F$11="Использовать поправку",AL628,0),#N/A)</f>
        <v>#N/A</v>
      </c>
      <c r="AH628" s="64" t="e">
        <f>IF(ISNUMBER(INDEX(Данные!$I$1:$IX$303,Данные!$A290,AH$642)),INDEX(Данные!$I$1:$IX$303,Данные!$A290,AH$642)-Данные!$F290+IF($F$11="Использовать поправку",AM628,0),#N/A)</f>
        <v>#N/A</v>
      </c>
      <c r="AI628" s="62" t="str">
        <f t="shared" si="903"/>
        <v/>
      </c>
      <c r="AJ628" s="63" t="e">
        <f>IF(ISNUMBER(INDEX(Данные!$I$1:$IX$303,Данные!$A290,AJ$642)),INDEX(Данные!$I$1:$IX$303,Данные!$A290,AJ$642)-Данные!$E290+IF($F$12="Использовать поправку",AL628,0),#N/A)</f>
        <v>#N/A</v>
      </c>
      <c r="AK628" s="96" t="e">
        <f>IF(ISNUMBER(INDEX(Данные!$I$1:$IX$303,Данные!$A290,AK$642)),INDEX(Данные!$I$1:$IX$303,Данные!$A290,AK$642)-Данные!$F290+IF($F$12="Использовать поправку",AM628,0),#N/A)</f>
        <v>#N/A</v>
      </c>
      <c r="AL628" s="100" t="e">
        <f>INDEX(Данные!$I$1:$IX$303,Данные!$A290,AL$642+4)-INDEX(Данные!$I$1:$IX$303,Данные!$A290,AL$643+4)</f>
        <v>#VALUE!</v>
      </c>
      <c r="AM628" s="101" t="e">
        <f>INDEX(Данные!$I$1:$IX$303,Данные!$A290,AM$642+5)-INDEX(Данные!$I$1:$IX$303,Данные!$A290,AM$643+5)</f>
        <v>#VALUE!</v>
      </c>
      <c r="AO628" s="61">
        <v>143.5</v>
      </c>
      <c r="AP628" s="62" t="str">
        <f t="shared" si="884"/>
        <v/>
      </c>
      <c r="AQ628" s="63" t="e">
        <f>IF(ISNUMBER(INDEX(Данные!$I$1:$IX$303,Данные!$A290,AQ$642)),INDEX(Данные!$I$1:$IX$303,Данные!$A290,AQ$642)-Данные!$G290-AQ$643+IF($F$3="Использовать поправку",BT628,0),#N/A)</f>
        <v>#N/A</v>
      </c>
      <c r="AR628" s="64" t="e">
        <f>IF(ISNUMBER(INDEX(Данные!$I$1:$IX$303,Данные!$A290,AR$642)),INDEX(Данные!$I$1:$IX$303,Данные!$A290,AR$642)-Данные!$H290-AR$643+IF($F$3="Использовать поправку",BU628,0),#N/A)</f>
        <v>#N/A</v>
      </c>
      <c r="AS628" s="62" t="str">
        <f t="shared" si="885"/>
        <v/>
      </c>
      <c r="AT628" s="63" t="e">
        <f>IF(ISNUMBER(INDEX(Данные!$I$1:$IX$303,Данные!$A290,AT$642)),INDEX(Данные!$I$1:$IX$303,Данные!$A290,AT$642)-Данные!$G290-AT$643+IF($F$4="Использовать поправку",BT628,0),#N/A)</f>
        <v>#N/A</v>
      </c>
      <c r="AU628" s="64" t="e">
        <f>IF(ISNUMBER(INDEX(Данные!$I$1:$IX$303,Данные!$A290,AU$642)),INDEX(Данные!$I$1:$IX$303,Данные!$A290,AU$642)-Данные!$H290-AU$643+IF($F$4="Использовать поправку",BU628,0),#N/A)</f>
        <v>#N/A</v>
      </c>
      <c r="AV628" s="62" t="str">
        <f t="shared" si="886"/>
        <v/>
      </c>
      <c r="AW628" s="63" t="e">
        <f>IF(ISNUMBER(INDEX(Данные!$I$1:$IX$303,Данные!$A290,AW$642)),INDEX(Данные!$I$1:$IX$303,Данные!$A290,AW$642)-Данные!$G290-AW$643+IF($F$5="Использовать поправку",BT628,0),#N/A)</f>
        <v>#N/A</v>
      </c>
      <c r="AX628" s="64" t="e">
        <f>IF(ISNUMBER(INDEX(Данные!$I$1:$IX$303,Данные!$A290,AX$642)),INDEX(Данные!$I$1:$IX$303,Данные!$A290,AX$642)-Данные!$H290-AX$643+IF($F$5="Использовать поправку",BU628,0),#N/A)</f>
        <v>#N/A</v>
      </c>
      <c r="AY628" s="62" t="str">
        <f t="shared" si="887"/>
        <v/>
      </c>
      <c r="AZ628" s="63" t="e">
        <f>IF(ISNUMBER(INDEX(Данные!$I$1:$IX$303,Данные!$A290,AZ$642)),INDEX(Данные!$I$1:$IX$303,Данные!$A290,AZ$642)-Данные!$G290-AZ$643+IF($F$6="Использовать поправку",BT628,0),#N/A)</f>
        <v>#N/A</v>
      </c>
      <c r="BA628" s="64" t="e">
        <f>IF(ISNUMBER(INDEX(Данные!$I$1:$IX$303,Данные!$A290,BA$642)),INDEX(Данные!$I$1:$IX$303,Данные!$A290,BA$642)-Данные!$H290-BA$643+IF($F$6="Использовать поправку",BU628,0),#N/A)</f>
        <v>#N/A</v>
      </c>
      <c r="BB628" s="62" t="str">
        <f t="shared" si="888"/>
        <v/>
      </c>
      <c r="BC628" s="63" t="e">
        <f>IF(ISNUMBER(INDEX(Данные!$I$1:$IX$303,Данные!$A290,BC$642)),INDEX(Данные!$I$1:$IX$303,Данные!$A290,BC$642)-Данные!$G290-BC$643+IF($F$7="Использовать поправку",BT628,0),#N/A)</f>
        <v>#N/A</v>
      </c>
      <c r="BD628" s="64" t="e">
        <f>IF(ISNUMBER(INDEX(Данные!$I$1:$IX$303,Данные!$A290,BD$642)),INDEX(Данные!$I$1:$IX$303,Данные!$A290,BD$642)-Данные!$H290-BD$643+IF($F$7="Использовать поправку",BU628,0),#N/A)</f>
        <v>#N/A</v>
      </c>
      <c r="BE628" s="62" t="str">
        <f t="shared" si="889"/>
        <v/>
      </c>
      <c r="BF628" s="63" t="e">
        <f>IF(ISNUMBER(INDEX(Данные!$I$1:$IX$303,Данные!$A290,BF$642)),INDEX(Данные!$I$1:$IX$303,Данные!$A290,BF$642)-Данные!$G290-BF$643+IF($F$8="Использовать поправку",BT628,0),#N/A)</f>
        <v>#N/A</v>
      </c>
      <c r="BG628" s="64" t="e">
        <f>IF(ISNUMBER(INDEX(Данные!$I$1:$IX$303,Данные!$A290,BG$642)),INDEX(Данные!$I$1:$IX$303,Данные!$A290,BG$642)-Данные!$H290-BG$643+IF($F$8="Использовать поправку",BU628,0),#N/A)</f>
        <v>#N/A</v>
      </c>
      <c r="BH628" s="62" t="str">
        <f t="shared" si="890"/>
        <v/>
      </c>
      <c r="BI628" s="63" t="e">
        <f>IF(ISNUMBER(INDEX(Данные!$I$1:$IX$303,Данные!$A290,BI$642)),INDEX(Данные!$I$1:$IX$303,Данные!$A290,BI$642)-Данные!$G290-BI$643+IF($F$9="Использовать поправку",BT628,0),#N/A)</f>
        <v>#N/A</v>
      </c>
      <c r="BJ628" s="64" t="e">
        <f>IF(ISNUMBER(INDEX(Данные!$I$1:$IX$303,Данные!$A290,BJ$642)),INDEX(Данные!$I$1:$IX$303,Данные!$A290,BJ$642)-Данные!$H290-BJ$643+IF($F$9="Использовать поправку",BU628,0),#N/A)</f>
        <v>#N/A</v>
      </c>
      <c r="BK628" s="62" t="str">
        <f t="shared" si="891"/>
        <v/>
      </c>
      <c r="BL628" s="63" t="e">
        <f>IF(ISNUMBER(INDEX(Данные!$I$1:$IX$303,Данные!$A290,BL$642)),INDEX(Данные!$I$1:$IX$303,Данные!$A290,BL$642)-Данные!$G290-BL$643+IF($F$10="Использовать поправку",BT628,0),#N/A)</f>
        <v>#N/A</v>
      </c>
      <c r="BM628" s="64" t="e">
        <f>IF(ISNUMBER(INDEX(Данные!$I$1:$IX$303,Данные!$A290,BM$642)),INDEX(Данные!$I$1:$IX$303,Данные!$A290,BM$642)-Данные!$H290-BM$643+IF($F$10="Использовать поправку",BU628,0),#N/A)</f>
        <v>#N/A</v>
      </c>
      <c r="BN628" s="62" t="str">
        <f t="shared" si="892"/>
        <v/>
      </c>
      <c r="BO628" s="63" t="e">
        <f>IF(ISNUMBER(INDEX(Данные!$I$1:$IX$303,Данные!$A290,BO$642)),INDEX(Данные!$I$1:$IX$303,Данные!$A290,BO$642)-Данные!$G290-BO$643+IF($F$11="Использовать поправку",BT628,0),#N/A)</f>
        <v>#N/A</v>
      </c>
      <c r="BP628" s="64" t="e">
        <f>IF(ISNUMBER(INDEX(Данные!$I$1:$IX$303,Данные!$A290,BP$642)),INDEX(Данные!$I$1:$IX$303,Данные!$A290,BP$642)-Данные!$H290-BP$643+IF($F$11="Использовать поправку",BU628,0),#N/A)</f>
        <v>#N/A</v>
      </c>
      <c r="BQ628" s="62" t="str">
        <f t="shared" si="893"/>
        <v/>
      </c>
      <c r="BR628" s="63" t="e">
        <f>IF(ISNUMBER(INDEX(Данные!$I$1:$IX$303,Данные!$A290,BR$642)),INDEX(Данные!$I$1:$IX$303,Данные!$A290,BR$642)-Данные!$G290-BR$643+IF($F$12="Использовать поправку",BT628,0),#N/A)</f>
        <v>#N/A</v>
      </c>
      <c r="BS628" s="64" t="e">
        <f>IF(ISNUMBER(INDEX(Данные!$I$1:$IX$303,Данные!$A290,BS$642)),INDEX(Данные!$I$1:$IX$303,Данные!$A290,BS$642)-Данные!$H290-BS$643+IF($F$12="Использовать поправку",BU628,0),#N/A)</f>
        <v>#N/A</v>
      </c>
      <c r="BT628" s="100" t="e">
        <f>INDEX(Данные!$I$1:$IX$303,Данные!$A290,BT$642+8)-INDEX(Данные!$I$1:$IX$303,Данные!$A290,BT$643+8)</f>
        <v>#VALUE!</v>
      </c>
      <c r="BU628" s="101" t="e">
        <f>INDEX(Данные!$I$1:$IX$303,Данные!$A290,BU$642+9)-INDEX(Данные!$I$1:$IX$303,Данные!$A290,BU$643+9)</f>
        <v>#VALUE!</v>
      </c>
    </row>
    <row r="629" spans="7:73" s="88" customFormat="1" x14ac:dyDescent="0.25">
      <c r="G629" s="61">
        <v>144</v>
      </c>
      <c r="H629" s="62" t="str">
        <f t="shared" si="894"/>
        <v/>
      </c>
      <c r="I629" s="63" t="e">
        <f>IF(ISNUMBER(INDEX(Данные!$I$1:$IX$303,Данные!$A291,I$642)),INDEX(Данные!$I$1:$IX$303,Данные!$A291,I$642)-Данные!$E291+IF($F$3="Использовать поправку",AL629,0),#N/A)</f>
        <v>#N/A</v>
      </c>
      <c r="J629" s="64" t="e">
        <f>IF(ISNUMBER(INDEX(Данные!$I$1:$IX$303,Данные!$A291,J$642)),INDEX(Данные!$I$1:$IX$303,Данные!$A291,J$642)-Данные!$F291+IF($F$3="Использовать поправку",AM629,0),#N/A)</f>
        <v>#N/A</v>
      </c>
      <c r="K629" s="62" t="str">
        <f t="shared" si="895"/>
        <v/>
      </c>
      <c r="L629" s="63" t="e">
        <f>IF(ISNUMBER(INDEX(Данные!$I$1:$IX$303,Данные!$A291,L$642)),INDEX(Данные!$I$1:$IX$303,Данные!$A291,L$642)-Данные!$E291+IF($F$4="Использовать поправку",AL629,0),#N/A)</f>
        <v>#N/A</v>
      </c>
      <c r="M629" s="64" t="e">
        <f>IF(ISNUMBER(INDEX(Данные!$I$1:$IX$303,Данные!$A291,M$642)),INDEX(Данные!$I$1:$IX$303,Данные!$A291,M$642)-Данные!$F291+IF($F$4="Использовать поправку",AM629,0),#N/A)</f>
        <v>#N/A</v>
      </c>
      <c r="N629" s="62" t="str">
        <f t="shared" si="896"/>
        <v/>
      </c>
      <c r="O629" s="63" t="e">
        <f>IF(ISNUMBER(INDEX(Данные!$I$1:$IX$303,Данные!$A291,O$642)),INDEX(Данные!$I$1:$IX$303,Данные!$A291,O$642)-Данные!$E291+IF($F$5="Использовать поправку",AL629,0),#N/A)</f>
        <v>#N/A</v>
      </c>
      <c r="P629" s="64" t="e">
        <f>IF(ISNUMBER(INDEX(Данные!$I$1:$IX$303,Данные!$A291,P$642)),INDEX(Данные!$I$1:$IX$303,Данные!$A291,P$642)-Данные!$F291+IF($F$5="Использовать поправку",AM629,0),#N/A)</f>
        <v>#N/A</v>
      </c>
      <c r="Q629" s="62" t="str">
        <f t="shared" si="897"/>
        <v/>
      </c>
      <c r="R629" s="63" t="e">
        <f>IF(ISNUMBER(INDEX(Данные!$I$1:$IX$303,Данные!$A291,R$642)),INDEX(Данные!$I$1:$IX$303,Данные!$A291,R$642)-Данные!$E291+IF($F$6="Использовать поправку",AL629,0),#N/A)</f>
        <v>#N/A</v>
      </c>
      <c r="S629" s="64" t="e">
        <f>IF(ISNUMBER(INDEX(Данные!$I$1:$IX$303,Данные!$A291,S$642)),INDEX(Данные!$I$1:$IX$303,Данные!$A291,S$642)-Данные!$F291+IF($F$6="Использовать поправку",AM629,0),#N/A)</f>
        <v>#N/A</v>
      </c>
      <c r="T629" s="62" t="str">
        <f t="shared" si="898"/>
        <v/>
      </c>
      <c r="U629" s="63" t="e">
        <f>IF(ISNUMBER(INDEX(Данные!$I$1:$IX$303,Данные!$A291,U$642)),INDEX(Данные!$I$1:$IX$303,Данные!$A291,U$642)-Данные!$E291+IF($F$7="Использовать поправку",AL629,0),#N/A)</f>
        <v>#N/A</v>
      </c>
      <c r="V629" s="64" t="e">
        <f>IF(ISNUMBER(INDEX(Данные!$I$1:$IX$303,Данные!$A291,V$642)),INDEX(Данные!$I$1:$IX$303,Данные!$A291,V$642)-Данные!$F291+IF($F$7="Использовать поправку",AM629,0),#N/A)</f>
        <v>#N/A</v>
      </c>
      <c r="W629" s="62" t="str">
        <f t="shared" si="899"/>
        <v/>
      </c>
      <c r="X629" s="63" t="e">
        <f>IF(ISNUMBER(INDEX(Данные!$I$1:$IX$303,Данные!$A291,X$642)),INDEX(Данные!$I$1:$IX$303,Данные!$A291,X$642)-Данные!$E291+IF($F$8="Использовать поправку",AL629,0),#N/A)</f>
        <v>#N/A</v>
      </c>
      <c r="Y629" s="64" t="e">
        <f>IF(ISNUMBER(INDEX(Данные!$I$1:$IX$303,Данные!$A291,Y$642)),INDEX(Данные!$I$1:$IX$303,Данные!$A291,Y$642)-Данные!$F291+IF($F$8="Использовать поправку",AM629,0),#N/A)</f>
        <v>#N/A</v>
      </c>
      <c r="Z629" s="62" t="str">
        <f t="shared" si="900"/>
        <v/>
      </c>
      <c r="AA629" s="63" t="e">
        <f>IF(ISNUMBER(INDEX(Данные!$I$1:$IX$303,Данные!$A291,AA$642)),INDEX(Данные!$I$1:$IX$303,Данные!$A291,AA$642)-Данные!$E291+IF($F$9="Использовать поправку",AL629,0),#N/A)</f>
        <v>#N/A</v>
      </c>
      <c r="AB629" s="64" t="e">
        <f>IF(ISNUMBER(INDEX(Данные!$I$1:$IX$303,Данные!$A291,AB$642)),INDEX(Данные!$I$1:$IX$303,Данные!$A291,AB$642)-Данные!$F291+IF($F$9="Использовать поправку",AM629,0),#N/A)</f>
        <v>#N/A</v>
      </c>
      <c r="AC629" s="62" t="str">
        <f t="shared" si="901"/>
        <v/>
      </c>
      <c r="AD629" s="63" t="e">
        <f>IF(ISNUMBER(INDEX(Данные!$I$1:$IX$303,Данные!$A291,AD$642)),INDEX(Данные!$I$1:$IX$303,Данные!$A291,AD$642)-Данные!$E291+IF($F$10="Использовать поправку",AL629,0),#N/A)</f>
        <v>#N/A</v>
      </c>
      <c r="AE629" s="64" t="e">
        <f>IF(ISNUMBER(INDEX(Данные!$I$1:$IX$303,Данные!$A291,AE$642)),INDEX(Данные!$I$1:$IX$303,Данные!$A291,AE$642)-Данные!$F291+IF($F$10="Использовать поправку",AM629,0),#N/A)</f>
        <v>#N/A</v>
      </c>
      <c r="AF629" s="62" t="str">
        <f t="shared" si="902"/>
        <v/>
      </c>
      <c r="AG629" s="63" t="e">
        <f>IF(ISNUMBER(INDEX(Данные!$I$1:$IX$303,Данные!$A291,AG$642)),INDEX(Данные!$I$1:$IX$303,Данные!$A291,AG$642)-Данные!$E291+IF($F$11="Использовать поправку",AL629,0),#N/A)</f>
        <v>#N/A</v>
      </c>
      <c r="AH629" s="64" t="e">
        <f>IF(ISNUMBER(INDEX(Данные!$I$1:$IX$303,Данные!$A291,AH$642)),INDEX(Данные!$I$1:$IX$303,Данные!$A291,AH$642)-Данные!$F291+IF($F$11="Использовать поправку",AM629,0),#N/A)</f>
        <v>#N/A</v>
      </c>
      <c r="AI629" s="62" t="str">
        <f t="shared" si="903"/>
        <v/>
      </c>
      <c r="AJ629" s="63" t="e">
        <f>IF(ISNUMBER(INDEX(Данные!$I$1:$IX$303,Данные!$A291,AJ$642)),INDEX(Данные!$I$1:$IX$303,Данные!$A291,AJ$642)-Данные!$E291+IF($F$12="Использовать поправку",AL629,0),#N/A)</f>
        <v>#N/A</v>
      </c>
      <c r="AK629" s="96" t="e">
        <f>IF(ISNUMBER(INDEX(Данные!$I$1:$IX$303,Данные!$A291,AK$642)),INDEX(Данные!$I$1:$IX$303,Данные!$A291,AK$642)-Данные!$F291+IF($F$12="Использовать поправку",AM629,0),#N/A)</f>
        <v>#N/A</v>
      </c>
      <c r="AL629" s="100" t="e">
        <f>INDEX(Данные!$I$1:$IX$303,Данные!$A291,AL$642+4)-INDEX(Данные!$I$1:$IX$303,Данные!$A291,AL$643+4)</f>
        <v>#VALUE!</v>
      </c>
      <c r="AM629" s="101" t="e">
        <f>INDEX(Данные!$I$1:$IX$303,Данные!$A291,AM$642+5)-INDEX(Данные!$I$1:$IX$303,Данные!$A291,AM$643+5)</f>
        <v>#VALUE!</v>
      </c>
      <c r="AO629" s="61">
        <v>144</v>
      </c>
      <c r="AP629" s="62" t="str">
        <f t="shared" si="884"/>
        <v/>
      </c>
      <c r="AQ629" s="63" t="e">
        <f>IF(ISNUMBER(INDEX(Данные!$I$1:$IX$303,Данные!$A291,AQ$642)),INDEX(Данные!$I$1:$IX$303,Данные!$A291,AQ$642)-Данные!$G291-AQ$643+IF($F$3="Использовать поправку",BT629,0),#N/A)</f>
        <v>#N/A</v>
      </c>
      <c r="AR629" s="64" t="e">
        <f>IF(ISNUMBER(INDEX(Данные!$I$1:$IX$303,Данные!$A291,AR$642)),INDEX(Данные!$I$1:$IX$303,Данные!$A291,AR$642)-Данные!$H291-AR$643+IF($F$3="Использовать поправку",BU629,0),#N/A)</f>
        <v>#N/A</v>
      </c>
      <c r="AS629" s="62" t="str">
        <f t="shared" si="885"/>
        <v/>
      </c>
      <c r="AT629" s="63" t="e">
        <f>IF(ISNUMBER(INDEX(Данные!$I$1:$IX$303,Данные!$A291,AT$642)),INDEX(Данные!$I$1:$IX$303,Данные!$A291,AT$642)-Данные!$G291-AT$643+IF($F$4="Использовать поправку",BT629,0),#N/A)</f>
        <v>#N/A</v>
      </c>
      <c r="AU629" s="64" t="e">
        <f>IF(ISNUMBER(INDEX(Данные!$I$1:$IX$303,Данные!$A291,AU$642)),INDEX(Данные!$I$1:$IX$303,Данные!$A291,AU$642)-Данные!$H291-AU$643+IF($F$4="Использовать поправку",BU629,0),#N/A)</f>
        <v>#N/A</v>
      </c>
      <c r="AV629" s="62" t="str">
        <f t="shared" si="886"/>
        <v/>
      </c>
      <c r="AW629" s="63" t="e">
        <f>IF(ISNUMBER(INDEX(Данные!$I$1:$IX$303,Данные!$A291,AW$642)),INDEX(Данные!$I$1:$IX$303,Данные!$A291,AW$642)-Данные!$G291-AW$643+IF($F$5="Использовать поправку",BT629,0),#N/A)</f>
        <v>#N/A</v>
      </c>
      <c r="AX629" s="64" t="e">
        <f>IF(ISNUMBER(INDEX(Данные!$I$1:$IX$303,Данные!$A291,AX$642)),INDEX(Данные!$I$1:$IX$303,Данные!$A291,AX$642)-Данные!$H291-AX$643+IF($F$5="Использовать поправку",BU629,0),#N/A)</f>
        <v>#N/A</v>
      </c>
      <c r="AY629" s="62" t="str">
        <f t="shared" si="887"/>
        <v/>
      </c>
      <c r="AZ629" s="63" t="e">
        <f>IF(ISNUMBER(INDEX(Данные!$I$1:$IX$303,Данные!$A291,AZ$642)),INDEX(Данные!$I$1:$IX$303,Данные!$A291,AZ$642)-Данные!$G291-AZ$643+IF($F$6="Использовать поправку",BT629,0),#N/A)</f>
        <v>#N/A</v>
      </c>
      <c r="BA629" s="64" t="e">
        <f>IF(ISNUMBER(INDEX(Данные!$I$1:$IX$303,Данные!$A291,BA$642)),INDEX(Данные!$I$1:$IX$303,Данные!$A291,BA$642)-Данные!$H291-BA$643+IF($F$6="Использовать поправку",BU629,0),#N/A)</f>
        <v>#N/A</v>
      </c>
      <c r="BB629" s="62" t="str">
        <f t="shared" si="888"/>
        <v/>
      </c>
      <c r="BC629" s="63" t="e">
        <f>IF(ISNUMBER(INDEX(Данные!$I$1:$IX$303,Данные!$A291,BC$642)),INDEX(Данные!$I$1:$IX$303,Данные!$A291,BC$642)-Данные!$G291-BC$643+IF($F$7="Использовать поправку",BT629,0),#N/A)</f>
        <v>#N/A</v>
      </c>
      <c r="BD629" s="64" t="e">
        <f>IF(ISNUMBER(INDEX(Данные!$I$1:$IX$303,Данные!$A291,BD$642)),INDEX(Данные!$I$1:$IX$303,Данные!$A291,BD$642)-Данные!$H291-BD$643+IF($F$7="Использовать поправку",BU629,0),#N/A)</f>
        <v>#N/A</v>
      </c>
      <c r="BE629" s="62" t="str">
        <f t="shared" si="889"/>
        <v/>
      </c>
      <c r="BF629" s="63" t="e">
        <f>IF(ISNUMBER(INDEX(Данные!$I$1:$IX$303,Данные!$A291,BF$642)),INDEX(Данные!$I$1:$IX$303,Данные!$A291,BF$642)-Данные!$G291-BF$643+IF($F$8="Использовать поправку",BT629,0),#N/A)</f>
        <v>#N/A</v>
      </c>
      <c r="BG629" s="64" t="e">
        <f>IF(ISNUMBER(INDEX(Данные!$I$1:$IX$303,Данные!$A291,BG$642)),INDEX(Данные!$I$1:$IX$303,Данные!$A291,BG$642)-Данные!$H291-BG$643+IF($F$8="Использовать поправку",BU629,0),#N/A)</f>
        <v>#N/A</v>
      </c>
      <c r="BH629" s="62" t="str">
        <f t="shared" si="890"/>
        <v/>
      </c>
      <c r="BI629" s="63" t="e">
        <f>IF(ISNUMBER(INDEX(Данные!$I$1:$IX$303,Данные!$A291,BI$642)),INDEX(Данные!$I$1:$IX$303,Данные!$A291,BI$642)-Данные!$G291-BI$643+IF($F$9="Использовать поправку",BT629,0),#N/A)</f>
        <v>#N/A</v>
      </c>
      <c r="BJ629" s="64" t="e">
        <f>IF(ISNUMBER(INDEX(Данные!$I$1:$IX$303,Данные!$A291,BJ$642)),INDEX(Данные!$I$1:$IX$303,Данные!$A291,BJ$642)-Данные!$H291-BJ$643+IF($F$9="Использовать поправку",BU629,0),#N/A)</f>
        <v>#N/A</v>
      </c>
      <c r="BK629" s="62" t="str">
        <f t="shared" si="891"/>
        <v/>
      </c>
      <c r="BL629" s="63" t="e">
        <f>IF(ISNUMBER(INDEX(Данные!$I$1:$IX$303,Данные!$A291,BL$642)),INDEX(Данные!$I$1:$IX$303,Данные!$A291,BL$642)-Данные!$G291-BL$643+IF($F$10="Использовать поправку",BT629,0),#N/A)</f>
        <v>#N/A</v>
      </c>
      <c r="BM629" s="64" t="e">
        <f>IF(ISNUMBER(INDEX(Данные!$I$1:$IX$303,Данные!$A291,BM$642)),INDEX(Данные!$I$1:$IX$303,Данные!$A291,BM$642)-Данные!$H291-BM$643+IF($F$10="Использовать поправку",BU629,0),#N/A)</f>
        <v>#N/A</v>
      </c>
      <c r="BN629" s="62" t="str">
        <f t="shared" si="892"/>
        <v/>
      </c>
      <c r="BO629" s="63" t="e">
        <f>IF(ISNUMBER(INDEX(Данные!$I$1:$IX$303,Данные!$A291,BO$642)),INDEX(Данные!$I$1:$IX$303,Данные!$A291,BO$642)-Данные!$G291-BO$643+IF($F$11="Использовать поправку",BT629,0),#N/A)</f>
        <v>#N/A</v>
      </c>
      <c r="BP629" s="64" t="e">
        <f>IF(ISNUMBER(INDEX(Данные!$I$1:$IX$303,Данные!$A291,BP$642)),INDEX(Данные!$I$1:$IX$303,Данные!$A291,BP$642)-Данные!$H291-BP$643+IF($F$11="Использовать поправку",BU629,0),#N/A)</f>
        <v>#N/A</v>
      </c>
      <c r="BQ629" s="62" t="str">
        <f t="shared" si="893"/>
        <v/>
      </c>
      <c r="BR629" s="63" t="e">
        <f>IF(ISNUMBER(INDEX(Данные!$I$1:$IX$303,Данные!$A291,BR$642)),INDEX(Данные!$I$1:$IX$303,Данные!$A291,BR$642)-Данные!$G291-BR$643+IF($F$12="Использовать поправку",BT629,0),#N/A)</f>
        <v>#N/A</v>
      </c>
      <c r="BS629" s="64" t="e">
        <f>IF(ISNUMBER(INDEX(Данные!$I$1:$IX$303,Данные!$A291,BS$642)),INDEX(Данные!$I$1:$IX$303,Данные!$A291,BS$642)-Данные!$H291-BS$643+IF($F$12="Использовать поправку",BU629,0),#N/A)</f>
        <v>#N/A</v>
      </c>
      <c r="BT629" s="100" t="e">
        <f>INDEX(Данные!$I$1:$IX$303,Данные!$A291,BT$642+8)-INDEX(Данные!$I$1:$IX$303,Данные!$A291,BT$643+8)</f>
        <v>#VALUE!</v>
      </c>
      <c r="BU629" s="101" t="e">
        <f>INDEX(Данные!$I$1:$IX$303,Данные!$A291,BU$642+9)-INDEX(Данные!$I$1:$IX$303,Данные!$A291,BU$643+9)</f>
        <v>#VALUE!</v>
      </c>
    </row>
    <row r="630" spans="7:73" s="88" customFormat="1" x14ac:dyDescent="0.25">
      <c r="G630" s="61">
        <v>144.5</v>
      </c>
      <c r="H630" s="62" t="str">
        <f t="shared" si="894"/>
        <v/>
      </c>
      <c r="I630" s="63" t="e">
        <f>IF(ISNUMBER(INDEX(Данные!$I$1:$IX$303,Данные!$A292,I$642)),INDEX(Данные!$I$1:$IX$303,Данные!$A292,I$642)-Данные!$E292+IF($F$3="Использовать поправку",AL630,0),#N/A)</f>
        <v>#N/A</v>
      </c>
      <c r="J630" s="64" t="e">
        <f>IF(ISNUMBER(INDEX(Данные!$I$1:$IX$303,Данные!$A292,J$642)),INDEX(Данные!$I$1:$IX$303,Данные!$A292,J$642)-Данные!$F292+IF($F$3="Использовать поправку",AM630,0),#N/A)</f>
        <v>#N/A</v>
      </c>
      <c r="K630" s="62" t="str">
        <f t="shared" si="895"/>
        <v/>
      </c>
      <c r="L630" s="63" t="e">
        <f>IF(ISNUMBER(INDEX(Данные!$I$1:$IX$303,Данные!$A292,L$642)),INDEX(Данные!$I$1:$IX$303,Данные!$A292,L$642)-Данные!$E292+IF($F$4="Использовать поправку",AL630,0),#N/A)</f>
        <v>#N/A</v>
      </c>
      <c r="M630" s="64" t="e">
        <f>IF(ISNUMBER(INDEX(Данные!$I$1:$IX$303,Данные!$A292,M$642)),INDEX(Данные!$I$1:$IX$303,Данные!$A292,M$642)-Данные!$F292+IF($F$4="Использовать поправку",AM630,0),#N/A)</f>
        <v>#N/A</v>
      </c>
      <c r="N630" s="62" t="str">
        <f t="shared" si="896"/>
        <v/>
      </c>
      <c r="O630" s="63" t="e">
        <f>IF(ISNUMBER(INDEX(Данные!$I$1:$IX$303,Данные!$A292,O$642)),INDEX(Данные!$I$1:$IX$303,Данные!$A292,O$642)-Данные!$E292+IF($F$5="Использовать поправку",AL630,0),#N/A)</f>
        <v>#N/A</v>
      </c>
      <c r="P630" s="64" t="e">
        <f>IF(ISNUMBER(INDEX(Данные!$I$1:$IX$303,Данные!$A292,P$642)),INDEX(Данные!$I$1:$IX$303,Данные!$A292,P$642)-Данные!$F292+IF($F$5="Использовать поправку",AM630,0),#N/A)</f>
        <v>#N/A</v>
      </c>
      <c r="Q630" s="62" t="str">
        <f t="shared" si="897"/>
        <v/>
      </c>
      <c r="R630" s="63" t="e">
        <f>IF(ISNUMBER(INDEX(Данные!$I$1:$IX$303,Данные!$A292,R$642)),INDEX(Данные!$I$1:$IX$303,Данные!$A292,R$642)-Данные!$E292+IF($F$6="Использовать поправку",AL630,0),#N/A)</f>
        <v>#N/A</v>
      </c>
      <c r="S630" s="64" t="e">
        <f>IF(ISNUMBER(INDEX(Данные!$I$1:$IX$303,Данные!$A292,S$642)),INDEX(Данные!$I$1:$IX$303,Данные!$A292,S$642)-Данные!$F292+IF($F$6="Использовать поправку",AM630,0),#N/A)</f>
        <v>#N/A</v>
      </c>
      <c r="T630" s="62" t="str">
        <f t="shared" si="898"/>
        <v/>
      </c>
      <c r="U630" s="63" t="e">
        <f>IF(ISNUMBER(INDEX(Данные!$I$1:$IX$303,Данные!$A292,U$642)),INDEX(Данные!$I$1:$IX$303,Данные!$A292,U$642)-Данные!$E292+IF($F$7="Использовать поправку",AL630,0),#N/A)</f>
        <v>#N/A</v>
      </c>
      <c r="V630" s="64" t="e">
        <f>IF(ISNUMBER(INDEX(Данные!$I$1:$IX$303,Данные!$A292,V$642)),INDEX(Данные!$I$1:$IX$303,Данные!$A292,V$642)-Данные!$F292+IF($F$7="Использовать поправку",AM630,0),#N/A)</f>
        <v>#N/A</v>
      </c>
      <c r="W630" s="62" t="str">
        <f t="shared" si="899"/>
        <v/>
      </c>
      <c r="X630" s="63" t="e">
        <f>IF(ISNUMBER(INDEX(Данные!$I$1:$IX$303,Данные!$A292,X$642)),INDEX(Данные!$I$1:$IX$303,Данные!$A292,X$642)-Данные!$E292+IF($F$8="Использовать поправку",AL630,0),#N/A)</f>
        <v>#N/A</v>
      </c>
      <c r="Y630" s="64" t="e">
        <f>IF(ISNUMBER(INDEX(Данные!$I$1:$IX$303,Данные!$A292,Y$642)),INDEX(Данные!$I$1:$IX$303,Данные!$A292,Y$642)-Данные!$F292+IF($F$8="Использовать поправку",AM630,0),#N/A)</f>
        <v>#N/A</v>
      </c>
      <c r="Z630" s="62" t="str">
        <f t="shared" si="900"/>
        <v/>
      </c>
      <c r="AA630" s="63" t="e">
        <f>IF(ISNUMBER(INDEX(Данные!$I$1:$IX$303,Данные!$A292,AA$642)),INDEX(Данные!$I$1:$IX$303,Данные!$A292,AA$642)-Данные!$E292+IF($F$9="Использовать поправку",AL630,0),#N/A)</f>
        <v>#N/A</v>
      </c>
      <c r="AB630" s="64" t="e">
        <f>IF(ISNUMBER(INDEX(Данные!$I$1:$IX$303,Данные!$A292,AB$642)),INDEX(Данные!$I$1:$IX$303,Данные!$A292,AB$642)-Данные!$F292+IF($F$9="Использовать поправку",AM630,0),#N/A)</f>
        <v>#N/A</v>
      </c>
      <c r="AC630" s="62" t="str">
        <f t="shared" si="901"/>
        <v/>
      </c>
      <c r="AD630" s="63" t="e">
        <f>IF(ISNUMBER(INDEX(Данные!$I$1:$IX$303,Данные!$A292,AD$642)),INDEX(Данные!$I$1:$IX$303,Данные!$A292,AD$642)-Данные!$E292+IF($F$10="Использовать поправку",AL630,0),#N/A)</f>
        <v>#N/A</v>
      </c>
      <c r="AE630" s="64" t="e">
        <f>IF(ISNUMBER(INDEX(Данные!$I$1:$IX$303,Данные!$A292,AE$642)),INDEX(Данные!$I$1:$IX$303,Данные!$A292,AE$642)-Данные!$F292+IF($F$10="Использовать поправку",AM630,0),#N/A)</f>
        <v>#N/A</v>
      </c>
      <c r="AF630" s="62" t="str">
        <f t="shared" si="902"/>
        <v/>
      </c>
      <c r="AG630" s="63" t="e">
        <f>IF(ISNUMBER(INDEX(Данные!$I$1:$IX$303,Данные!$A292,AG$642)),INDEX(Данные!$I$1:$IX$303,Данные!$A292,AG$642)-Данные!$E292+IF($F$11="Использовать поправку",AL630,0),#N/A)</f>
        <v>#N/A</v>
      </c>
      <c r="AH630" s="64" t="e">
        <f>IF(ISNUMBER(INDEX(Данные!$I$1:$IX$303,Данные!$A292,AH$642)),INDEX(Данные!$I$1:$IX$303,Данные!$A292,AH$642)-Данные!$F292+IF($F$11="Использовать поправку",AM630,0),#N/A)</f>
        <v>#N/A</v>
      </c>
      <c r="AI630" s="62" t="str">
        <f t="shared" si="903"/>
        <v/>
      </c>
      <c r="AJ630" s="63" t="e">
        <f>IF(ISNUMBER(INDEX(Данные!$I$1:$IX$303,Данные!$A292,AJ$642)),INDEX(Данные!$I$1:$IX$303,Данные!$A292,AJ$642)-Данные!$E292+IF($F$12="Использовать поправку",AL630,0),#N/A)</f>
        <v>#N/A</v>
      </c>
      <c r="AK630" s="96" t="e">
        <f>IF(ISNUMBER(INDEX(Данные!$I$1:$IX$303,Данные!$A292,AK$642)),INDEX(Данные!$I$1:$IX$303,Данные!$A292,AK$642)-Данные!$F292+IF($F$12="Использовать поправку",AM630,0),#N/A)</f>
        <v>#N/A</v>
      </c>
      <c r="AL630" s="100" t="e">
        <f>INDEX(Данные!$I$1:$IX$303,Данные!$A292,AL$642+4)-INDEX(Данные!$I$1:$IX$303,Данные!$A292,AL$643+4)</f>
        <v>#VALUE!</v>
      </c>
      <c r="AM630" s="101" t="e">
        <f>INDEX(Данные!$I$1:$IX$303,Данные!$A292,AM$642+5)-INDEX(Данные!$I$1:$IX$303,Данные!$A292,AM$643+5)</f>
        <v>#VALUE!</v>
      </c>
      <c r="AO630" s="61">
        <v>144.5</v>
      </c>
      <c r="AP630" s="62" t="str">
        <f t="shared" si="884"/>
        <v/>
      </c>
      <c r="AQ630" s="63" t="e">
        <f>IF(ISNUMBER(INDEX(Данные!$I$1:$IX$303,Данные!$A292,AQ$642)),INDEX(Данные!$I$1:$IX$303,Данные!$A292,AQ$642)-Данные!$G292-AQ$643+IF($F$3="Использовать поправку",BT630,0),#N/A)</f>
        <v>#N/A</v>
      </c>
      <c r="AR630" s="64" t="e">
        <f>IF(ISNUMBER(INDEX(Данные!$I$1:$IX$303,Данные!$A292,AR$642)),INDEX(Данные!$I$1:$IX$303,Данные!$A292,AR$642)-Данные!$H292-AR$643+IF($F$3="Использовать поправку",BU630,0),#N/A)</f>
        <v>#N/A</v>
      </c>
      <c r="AS630" s="62" t="str">
        <f t="shared" si="885"/>
        <v/>
      </c>
      <c r="AT630" s="63" t="e">
        <f>IF(ISNUMBER(INDEX(Данные!$I$1:$IX$303,Данные!$A292,AT$642)),INDEX(Данные!$I$1:$IX$303,Данные!$A292,AT$642)-Данные!$G292-AT$643+IF($F$4="Использовать поправку",BT630,0),#N/A)</f>
        <v>#N/A</v>
      </c>
      <c r="AU630" s="64" t="e">
        <f>IF(ISNUMBER(INDEX(Данные!$I$1:$IX$303,Данные!$A292,AU$642)),INDEX(Данные!$I$1:$IX$303,Данные!$A292,AU$642)-Данные!$H292-AU$643+IF($F$4="Использовать поправку",BU630,0),#N/A)</f>
        <v>#N/A</v>
      </c>
      <c r="AV630" s="62" t="str">
        <f t="shared" si="886"/>
        <v/>
      </c>
      <c r="AW630" s="63" t="e">
        <f>IF(ISNUMBER(INDEX(Данные!$I$1:$IX$303,Данные!$A292,AW$642)),INDEX(Данные!$I$1:$IX$303,Данные!$A292,AW$642)-Данные!$G292-AW$643+IF($F$5="Использовать поправку",BT630,0),#N/A)</f>
        <v>#N/A</v>
      </c>
      <c r="AX630" s="64" t="e">
        <f>IF(ISNUMBER(INDEX(Данные!$I$1:$IX$303,Данные!$A292,AX$642)),INDEX(Данные!$I$1:$IX$303,Данные!$A292,AX$642)-Данные!$H292-AX$643+IF($F$5="Использовать поправку",BU630,0),#N/A)</f>
        <v>#N/A</v>
      </c>
      <c r="AY630" s="62" t="str">
        <f t="shared" si="887"/>
        <v/>
      </c>
      <c r="AZ630" s="63" t="e">
        <f>IF(ISNUMBER(INDEX(Данные!$I$1:$IX$303,Данные!$A292,AZ$642)),INDEX(Данные!$I$1:$IX$303,Данные!$A292,AZ$642)-Данные!$G292-AZ$643+IF($F$6="Использовать поправку",BT630,0),#N/A)</f>
        <v>#N/A</v>
      </c>
      <c r="BA630" s="64" t="e">
        <f>IF(ISNUMBER(INDEX(Данные!$I$1:$IX$303,Данные!$A292,BA$642)),INDEX(Данные!$I$1:$IX$303,Данные!$A292,BA$642)-Данные!$H292-BA$643+IF($F$6="Использовать поправку",BU630,0),#N/A)</f>
        <v>#N/A</v>
      </c>
      <c r="BB630" s="62" t="str">
        <f t="shared" si="888"/>
        <v/>
      </c>
      <c r="BC630" s="63" t="e">
        <f>IF(ISNUMBER(INDEX(Данные!$I$1:$IX$303,Данные!$A292,BC$642)),INDEX(Данные!$I$1:$IX$303,Данные!$A292,BC$642)-Данные!$G292-BC$643+IF($F$7="Использовать поправку",BT630,0),#N/A)</f>
        <v>#N/A</v>
      </c>
      <c r="BD630" s="64" t="e">
        <f>IF(ISNUMBER(INDEX(Данные!$I$1:$IX$303,Данные!$A292,BD$642)),INDEX(Данные!$I$1:$IX$303,Данные!$A292,BD$642)-Данные!$H292-BD$643+IF($F$7="Использовать поправку",BU630,0),#N/A)</f>
        <v>#N/A</v>
      </c>
      <c r="BE630" s="62" t="str">
        <f t="shared" si="889"/>
        <v/>
      </c>
      <c r="BF630" s="63" t="e">
        <f>IF(ISNUMBER(INDEX(Данные!$I$1:$IX$303,Данные!$A292,BF$642)),INDEX(Данные!$I$1:$IX$303,Данные!$A292,BF$642)-Данные!$G292-BF$643+IF($F$8="Использовать поправку",BT630,0),#N/A)</f>
        <v>#N/A</v>
      </c>
      <c r="BG630" s="64" t="e">
        <f>IF(ISNUMBER(INDEX(Данные!$I$1:$IX$303,Данные!$A292,BG$642)),INDEX(Данные!$I$1:$IX$303,Данные!$A292,BG$642)-Данные!$H292-BG$643+IF($F$8="Использовать поправку",BU630,0),#N/A)</f>
        <v>#N/A</v>
      </c>
      <c r="BH630" s="62" t="str">
        <f t="shared" si="890"/>
        <v/>
      </c>
      <c r="BI630" s="63" t="e">
        <f>IF(ISNUMBER(INDEX(Данные!$I$1:$IX$303,Данные!$A292,BI$642)),INDEX(Данные!$I$1:$IX$303,Данные!$A292,BI$642)-Данные!$G292-BI$643+IF($F$9="Использовать поправку",BT630,0),#N/A)</f>
        <v>#N/A</v>
      </c>
      <c r="BJ630" s="64" t="e">
        <f>IF(ISNUMBER(INDEX(Данные!$I$1:$IX$303,Данные!$A292,BJ$642)),INDEX(Данные!$I$1:$IX$303,Данные!$A292,BJ$642)-Данные!$H292-BJ$643+IF($F$9="Использовать поправку",BU630,0),#N/A)</f>
        <v>#N/A</v>
      </c>
      <c r="BK630" s="62" t="str">
        <f t="shared" si="891"/>
        <v/>
      </c>
      <c r="BL630" s="63" t="e">
        <f>IF(ISNUMBER(INDEX(Данные!$I$1:$IX$303,Данные!$A292,BL$642)),INDEX(Данные!$I$1:$IX$303,Данные!$A292,BL$642)-Данные!$G292-BL$643+IF($F$10="Использовать поправку",BT630,0),#N/A)</f>
        <v>#N/A</v>
      </c>
      <c r="BM630" s="64" t="e">
        <f>IF(ISNUMBER(INDEX(Данные!$I$1:$IX$303,Данные!$A292,BM$642)),INDEX(Данные!$I$1:$IX$303,Данные!$A292,BM$642)-Данные!$H292-BM$643+IF($F$10="Использовать поправку",BU630,0),#N/A)</f>
        <v>#N/A</v>
      </c>
      <c r="BN630" s="62" t="str">
        <f t="shared" si="892"/>
        <v/>
      </c>
      <c r="BO630" s="63" t="e">
        <f>IF(ISNUMBER(INDEX(Данные!$I$1:$IX$303,Данные!$A292,BO$642)),INDEX(Данные!$I$1:$IX$303,Данные!$A292,BO$642)-Данные!$G292-BO$643+IF($F$11="Использовать поправку",BT630,0),#N/A)</f>
        <v>#N/A</v>
      </c>
      <c r="BP630" s="64" t="e">
        <f>IF(ISNUMBER(INDEX(Данные!$I$1:$IX$303,Данные!$A292,BP$642)),INDEX(Данные!$I$1:$IX$303,Данные!$A292,BP$642)-Данные!$H292-BP$643+IF($F$11="Использовать поправку",BU630,0),#N/A)</f>
        <v>#N/A</v>
      </c>
      <c r="BQ630" s="62" t="str">
        <f t="shared" si="893"/>
        <v/>
      </c>
      <c r="BR630" s="63" t="e">
        <f>IF(ISNUMBER(INDEX(Данные!$I$1:$IX$303,Данные!$A292,BR$642)),INDEX(Данные!$I$1:$IX$303,Данные!$A292,BR$642)-Данные!$G292-BR$643+IF($F$12="Использовать поправку",BT630,0),#N/A)</f>
        <v>#N/A</v>
      </c>
      <c r="BS630" s="64" t="e">
        <f>IF(ISNUMBER(INDEX(Данные!$I$1:$IX$303,Данные!$A292,BS$642)),INDEX(Данные!$I$1:$IX$303,Данные!$A292,BS$642)-Данные!$H292-BS$643+IF($F$12="Использовать поправку",BU630,0),#N/A)</f>
        <v>#N/A</v>
      </c>
      <c r="BT630" s="100" t="e">
        <f>INDEX(Данные!$I$1:$IX$303,Данные!$A292,BT$642+8)-INDEX(Данные!$I$1:$IX$303,Данные!$A292,BT$643+8)</f>
        <v>#VALUE!</v>
      </c>
      <c r="BU630" s="101" t="e">
        <f>INDEX(Данные!$I$1:$IX$303,Данные!$A292,BU$642+9)-INDEX(Данные!$I$1:$IX$303,Данные!$A292,BU$643+9)</f>
        <v>#VALUE!</v>
      </c>
    </row>
    <row r="631" spans="7:73" s="88" customFormat="1" x14ac:dyDescent="0.25">
      <c r="G631" s="61">
        <v>145</v>
      </c>
      <c r="H631" s="62" t="str">
        <f t="shared" si="894"/>
        <v/>
      </c>
      <c r="I631" s="63" t="e">
        <f>IF(ISNUMBER(INDEX(Данные!$I$1:$IX$303,Данные!$A293,I$642)),INDEX(Данные!$I$1:$IX$303,Данные!$A293,I$642)-Данные!$E293+IF($F$3="Использовать поправку",AL631,0),#N/A)</f>
        <v>#N/A</v>
      </c>
      <c r="J631" s="64" t="e">
        <f>IF(ISNUMBER(INDEX(Данные!$I$1:$IX$303,Данные!$A293,J$642)),INDEX(Данные!$I$1:$IX$303,Данные!$A293,J$642)-Данные!$F293+IF($F$3="Использовать поправку",AM631,0),#N/A)</f>
        <v>#N/A</v>
      </c>
      <c r="K631" s="62" t="str">
        <f t="shared" si="895"/>
        <v/>
      </c>
      <c r="L631" s="63" t="e">
        <f>IF(ISNUMBER(INDEX(Данные!$I$1:$IX$303,Данные!$A293,L$642)),INDEX(Данные!$I$1:$IX$303,Данные!$A293,L$642)-Данные!$E293+IF($F$4="Использовать поправку",AL631,0),#N/A)</f>
        <v>#N/A</v>
      </c>
      <c r="M631" s="64" t="e">
        <f>IF(ISNUMBER(INDEX(Данные!$I$1:$IX$303,Данные!$A293,M$642)),INDEX(Данные!$I$1:$IX$303,Данные!$A293,M$642)-Данные!$F293+IF($F$4="Использовать поправку",AM631,0),#N/A)</f>
        <v>#N/A</v>
      </c>
      <c r="N631" s="62" t="str">
        <f t="shared" si="896"/>
        <v/>
      </c>
      <c r="O631" s="63" t="e">
        <f>IF(ISNUMBER(INDEX(Данные!$I$1:$IX$303,Данные!$A293,O$642)),INDEX(Данные!$I$1:$IX$303,Данные!$A293,O$642)-Данные!$E293+IF($F$5="Использовать поправку",AL631,0),#N/A)</f>
        <v>#N/A</v>
      </c>
      <c r="P631" s="64" t="e">
        <f>IF(ISNUMBER(INDEX(Данные!$I$1:$IX$303,Данные!$A293,P$642)),INDEX(Данные!$I$1:$IX$303,Данные!$A293,P$642)-Данные!$F293+IF($F$5="Использовать поправку",AM631,0),#N/A)</f>
        <v>#N/A</v>
      </c>
      <c r="Q631" s="62" t="str">
        <f t="shared" si="897"/>
        <v/>
      </c>
      <c r="R631" s="63" t="e">
        <f>IF(ISNUMBER(INDEX(Данные!$I$1:$IX$303,Данные!$A293,R$642)),INDEX(Данные!$I$1:$IX$303,Данные!$A293,R$642)-Данные!$E293+IF($F$6="Использовать поправку",AL631,0),#N/A)</f>
        <v>#N/A</v>
      </c>
      <c r="S631" s="64" t="e">
        <f>IF(ISNUMBER(INDEX(Данные!$I$1:$IX$303,Данные!$A293,S$642)),INDEX(Данные!$I$1:$IX$303,Данные!$A293,S$642)-Данные!$F293+IF($F$6="Использовать поправку",AM631,0),#N/A)</f>
        <v>#N/A</v>
      </c>
      <c r="T631" s="62" t="str">
        <f t="shared" si="898"/>
        <v/>
      </c>
      <c r="U631" s="63" t="e">
        <f>IF(ISNUMBER(INDEX(Данные!$I$1:$IX$303,Данные!$A293,U$642)),INDEX(Данные!$I$1:$IX$303,Данные!$A293,U$642)-Данные!$E293+IF($F$7="Использовать поправку",AL631,0),#N/A)</f>
        <v>#N/A</v>
      </c>
      <c r="V631" s="64" t="e">
        <f>IF(ISNUMBER(INDEX(Данные!$I$1:$IX$303,Данные!$A293,V$642)),INDEX(Данные!$I$1:$IX$303,Данные!$A293,V$642)-Данные!$F293+IF($F$7="Использовать поправку",AM631,0),#N/A)</f>
        <v>#N/A</v>
      </c>
      <c r="W631" s="62" t="str">
        <f t="shared" si="899"/>
        <v/>
      </c>
      <c r="X631" s="63" t="e">
        <f>IF(ISNUMBER(INDEX(Данные!$I$1:$IX$303,Данные!$A293,X$642)),INDEX(Данные!$I$1:$IX$303,Данные!$A293,X$642)-Данные!$E293+IF($F$8="Использовать поправку",AL631,0),#N/A)</f>
        <v>#N/A</v>
      </c>
      <c r="Y631" s="64" t="e">
        <f>IF(ISNUMBER(INDEX(Данные!$I$1:$IX$303,Данные!$A293,Y$642)),INDEX(Данные!$I$1:$IX$303,Данные!$A293,Y$642)-Данные!$F293+IF($F$8="Использовать поправку",AM631,0),#N/A)</f>
        <v>#N/A</v>
      </c>
      <c r="Z631" s="62" t="str">
        <f t="shared" si="900"/>
        <v/>
      </c>
      <c r="AA631" s="63" t="e">
        <f>IF(ISNUMBER(INDEX(Данные!$I$1:$IX$303,Данные!$A293,AA$642)),INDEX(Данные!$I$1:$IX$303,Данные!$A293,AA$642)-Данные!$E293+IF($F$9="Использовать поправку",AL631,0),#N/A)</f>
        <v>#N/A</v>
      </c>
      <c r="AB631" s="64" t="e">
        <f>IF(ISNUMBER(INDEX(Данные!$I$1:$IX$303,Данные!$A293,AB$642)),INDEX(Данные!$I$1:$IX$303,Данные!$A293,AB$642)-Данные!$F293+IF($F$9="Использовать поправку",AM631,0),#N/A)</f>
        <v>#N/A</v>
      </c>
      <c r="AC631" s="62" t="str">
        <f t="shared" si="901"/>
        <v/>
      </c>
      <c r="AD631" s="63" t="e">
        <f>IF(ISNUMBER(INDEX(Данные!$I$1:$IX$303,Данные!$A293,AD$642)),INDEX(Данные!$I$1:$IX$303,Данные!$A293,AD$642)-Данные!$E293+IF($F$10="Использовать поправку",AL631,0),#N/A)</f>
        <v>#N/A</v>
      </c>
      <c r="AE631" s="64" t="e">
        <f>IF(ISNUMBER(INDEX(Данные!$I$1:$IX$303,Данные!$A293,AE$642)),INDEX(Данные!$I$1:$IX$303,Данные!$A293,AE$642)-Данные!$F293+IF($F$10="Использовать поправку",AM631,0),#N/A)</f>
        <v>#N/A</v>
      </c>
      <c r="AF631" s="62" t="str">
        <f t="shared" si="902"/>
        <v/>
      </c>
      <c r="AG631" s="63" t="e">
        <f>IF(ISNUMBER(INDEX(Данные!$I$1:$IX$303,Данные!$A293,AG$642)),INDEX(Данные!$I$1:$IX$303,Данные!$A293,AG$642)-Данные!$E293+IF($F$11="Использовать поправку",AL631,0),#N/A)</f>
        <v>#N/A</v>
      </c>
      <c r="AH631" s="64" t="e">
        <f>IF(ISNUMBER(INDEX(Данные!$I$1:$IX$303,Данные!$A293,AH$642)),INDEX(Данные!$I$1:$IX$303,Данные!$A293,AH$642)-Данные!$F293+IF($F$11="Использовать поправку",AM631,0),#N/A)</f>
        <v>#N/A</v>
      </c>
      <c r="AI631" s="62" t="str">
        <f t="shared" si="903"/>
        <v/>
      </c>
      <c r="AJ631" s="63" t="e">
        <f>IF(ISNUMBER(INDEX(Данные!$I$1:$IX$303,Данные!$A293,AJ$642)),INDEX(Данные!$I$1:$IX$303,Данные!$A293,AJ$642)-Данные!$E293+IF($F$12="Использовать поправку",AL631,0),#N/A)</f>
        <v>#N/A</v>
      </c>
      <c r="AK631" s="96" t="e">
        <f>IF(ISNUMBER(INDEX(Данные!$I$1:$IX$303,Данные!$A293,AK$642)),INDEX(Данные!$I$1:$IX$303,Данные!$A293,AK$642)-Данные!$F293+IF($F$12="Использовать поправку",AM631,0),#N/A)</f>
        <v>#N/A</v>
      </c>
      <c r="AL631" s="100" t="e">
        <f>INDEX(Данные!$I$1:$IX$303,Данные!$A293,AL$642+4)-INDEX(Данные!$I$1:$IX$303,Данные!$A293,AL$643+4)</f>
        <v>#VALUE!</v>
      </c>
      <c r="AM631" s="101" t="e">
        <f>INDEX(Данные!$I$1:$IX$303,Данные!$A293,AM$642+5)-INDEX(Данные!$I$1:$IX$303,Данные!$A293,AM$643+5)</f>
        <v>#VALUE!</v>
      </c>
      <c r="AO631" s="61">
        <v>145</v>
      </c>
      <c r="AP631" s="62" t="str">
        <f t="shared" si="884"/>
        <v/>
      </c>
      <c r="AQ631" s="63" t="e">
        <f>IF(ISNUMBER(INDEX(Данные!$I$1:$IX$303,Данные!$A293,AQ$642)),INDEX(Данные!$I$1:$IX$303,Данные!$A293,AQ$642)-Данные!$G293-AQ$643+IF($F$3="Использовать поправку",BT631,0),#N/A)</f>
        <v>#N/A</v>
      </c>
      <c r="AR631" s="64" t="e">
        <f>IF(ISNUMBER(INDEX(Данные!$I$1:$IX$303,Данные!$A293,AR$642)),INDEX(Данные!$I$1:$IX$303,Данные!$A293,AR$642)-Данные!$H293-AR$643+IF($F$3="Использовать поправку",BU631,0),#N/A)</f>
        <v>#N/A</v>
      </c>
      <c r="AS631" s="62" t="str">
        <f t="shared" si="885"/>
        <v/>
      </c>
      <c r="AT631" s="63" t="e">
        <f>IF(ISNUMBER(INDEX(Данные!$I$1:$IX$303,Данные!$A293,AT$642)),INDEX(Данные!$I$1:$IX$303,Данные!$A293,AT$642)-Данные!$G293-AT$643+IF($F$4="Использовать поправку",BT631,0),#N/A)</f>
        <v>#N/A</v>
      </c>
      <c r="AU631" s="64" t="e">
        <f>IF(ISNUMBER(INDEX(Данные!$I$1:$IX$303,Данные!$A293,AU$642)),INDEX(Данные!$I$1:$IX$303,Данные!$A293,AU$642)-Данные!$H293-AU$643+IF($F$4="Использовать поправку",BU631,0),#N/A)</f>
        <v>#N/A</v>
      </c>
      <c r="AV631" s="62" t="str">
        <f t="shared" si="886"/>
        <v/>
      </c>
      <c r="AW631" s="63" t="e">
        <f>IF(ISNUMBER(INDEX(Данные!$I$1:$IX$303,Данные!$A293,AW$642)),INDEX(Данные!$I$1:$IX$303,Данные!$A293,AW$642)-Данные!$G293-AW$643+IF($F$5="Использовать поправку",BT631,0),#N/A)</f>
        <v>#N/A</v>
      </c>
      <c r="AX631" s="64" t="e">
        <f>IF(ISNUMBER(INDEX(Данные!$I$1:$IX$303,Данные!$A293,AX$642)),INDEX(Данные!$I$1:$IX$303,Данные!$A293,AX$642)-Данные!$H293-AX$643+IF($F$5="Использовать поправку",BU631,0),#N/A)</f>
        <v>#N/A</v>
      </c>
      <c r="AY631" s="62" t="str">
        <f t="shared" si="887"/>
        <v/>
      </c>
      <c r="AZ631" s="63" t="e">
        <f>IF(ISNUMBER(INDEX(Данные!$I$1:$IX$303,Данные!$A293,AZ$642)),INDEX(Данные!$I$1:$IX$303,Данные!$A293,AZ$642)-Данные!$G293-AZ$643+IF($F$6="Использовать поправку",BT631,0),#N/A)</f>
        <v>#N/A</v>
      </c>
      <c r="BA631" s="64" t="e">
        <f>IF(ISNUMBER(INDEX(Данные!$I$1:$IX$303,Данные!$A293,BA$642)),INDEX(Данные!$I$1:$IX$303,Данные!$A293,BA$642)-Данные!$H293-BA$643+IF($F$6="Использовать поправку",BU631,0),#N/A)</f>
        <v>#N/A</v>
      </c>
      <c r="BB631" s="62" t="str">
        <f t="shared" si="888"/>
        <v/>
      </c>
      <c r="BC631" s="63" t="e">
        <f>IF(ISNUMBER(INDEX(Данные!$I$1:$IX$303,Данные!$A293,BC$642)),INDEX(Данные!$I$1:$IX$303,Данные!$A293,BC$642)-Данные!$G293-BC$643+IF($F$7="Использовать поправку",BT631,0),#N/A)</f>
        <v>#N/A</v>
      </c>
      <c r="BD631" s="64" t="e">
        <f>IF(ISNUMBER(INDEX(Данные!$I$1:$IX$303,Данные!$A293,BD$642)),INDEX(Данные!$I$1:$IX$303,Данные!$A293,BD$642)-Данные!$H293-BD$643+IF($F$7="Использовать поправку",BU631,0),#N/A)</f>
        <v>#N/A</v>
      </c>
      <c r="BE631" s="62" t="str">
        <f t="shared" si="889"/>
        <v/>
      </c>
      <c r="BF631" s="63" t="e">
        <f>IF(ISNUMBER(INDEX(Данные!$I$1:$IX$303,Данные!$A293,BF$642)),INDEX(Данные!$I$1:$IX$303,Данные!$A293,BF$642)-Данные!$G293-BF$643+IF($F$8="Использовать поправку",BT631,0),#N/A)</f>
        <v>#N/A</v>
      </c>
      <c r="BG631" s="64" t="e">
        <f>IF(ISNUMBER(INDEX(Данные!$I$1:$IX$303,Данные!$A293,BG$642)),INDEX(Данные!$I$1:$IX$303,Данные!$A293,BG$642)-Данные!$H293-BG$643+IF($F$8="Использовать поправку",BU631,0),#N/A)</f>
        <v>#N/A</v>
      </c>
      <c r="BH631" s="62" t="str">
        <f t="shared" si="890"/>
        <v/>
      </c>
      <c r="BI631" s="63" t="e">
        <f>IF(ISNUMBER(INDEX(Данные!$I$1:$IX$303,Данные!$A293,BI$642)),INDEX(Данные!$I$1:$IX$303,Данные!$A293,BI$642)-Данные!$G293-BI$643+IF($F$9="Использовать поправку",BT631,0),#N/A)</f>
        <v>#N/A</v>
      </c>
      <c r="BJ631" s="64" t="e">
        <f>IF(ISNUMBER(INDEX(Данные!$I$1:$IX$303,Данные!$A293,BJ$642)),INDEX(Данные!$I$1:$IX$303,Данные!$A293,BJ$642)-Данные!$H293-BJ$643+IF($F$9="Использовать поправку",BU631,0),#N/A)</f>
        <v>#N/A</v>
      </c>
      <c r="BK631" s="62" t="str">
        <f t="shared" si="891"/>
        <v/>
      </c>
      <c r="BL631" s="63" t="e">
        <f>IF(ISNUMBER(INDEX(Данные!$I$1:$IX$303,Данные!$A293,BL$642)),INDEX(Данные!$I$1:$IX$303,Данные!$A293,BL$642)-Данные!$G293-BL$643+IF($F$10="Использовать поправку",BT631,0),#N/A)</f>
        <v>#N/A</v>
      </c>
      <c r="BM631" s="64" t="e">
        <f>IF(ISNUMBER(INDEX(Данные!$I$1:$IX$303,Данные!$A293,BM$642)),INDEX(Данные!$I$1:$IX$303,Данные!$A293,BM$642)-Данные!$H293-BM$643+IF($F$10="Использовать поправку",BU631,0),#N/A)</f>
        <v>#N/A</v>
      </c>
      <c r="BN631" s="62" t="str">
        <f t="shared" si="892"/>
        <v/>
      </c>
      <c r="BO631" s="63" t="e">
        <f>IF(ISNUMBER(INDEX(Данные!$I$1:$IX$303,Данные!$A293,BO$642)),INDEX(Данные!$I$1:$IX$303,Данные!$A293,BO$642)-Данные!$G293-BO$643+IF($F$11="Использовать поправку",BT631,0),#N/A)</f>
        <v>#N/A</v>
      </c>
      <c r="BP631" s="64" t="e">
        <f>IF(ISNUMBER(INDEX(Данные!$I$1:$IX$303,Данные!$A293,BP$642)),INDEX(Данные!$I$1:$IX$303,Данные!$A293,BP$642)-Данные!$H293-BP$643+IF($F$11="Использовать поправку",BU631,0),#N/A)</f>
        <v>#N/A</v>
      </c>
      <c r="BQ631" s="62" t="str">
        <f t="shared" si="893"/>
        <v/>
      </c>
      <c r="BR631" s="63" t="e">
        <f>IF(ISNUMBER(INDEX(Данные!$I$1:$IX$303,Данные!$A293,BR$642)),INDEX(Данные!$I$1:$IX$303,Данные!$A293,BR$642)-Данные!$G293-BR$643+IF($F$12="Использовать поправку",BT631,0),#N/A)</f>
        <v>#N/A</v>
      </c>
      <c r="BS631" s="64" t="e">
        <f>IF(ISNUMBER(INDEX(Данные!$I$1:$IX$303,Данные!$A293,BS$642)),INDEX(Данные!$I$1:$IX$303,Данные!$A293,BS$642)-Данные!$H293-BS$643+IF($F$12="Использовать поправку",BU631,0),#N/A)</f>
        <v>#N/A</v>
      </c>
      <c r="BT631" s="100" t="e">
        <f>INDEX(Данные!$I$1:$IX$303,Данные!$A293,BT$642+8)-INDEX(Данные!$I$1:$IX$303,Данные!$A293,BT$643+8)</f>
        <v>#VALUE!</v>
      </c>
      <c r="BU631" s="101" t="e">
        <f>INDEX(Данные!$I$1:$IX$303,Данные!$A293,BU$642+9)-INDEX(Данные!$I$1:$IX$303,Данные!$A293,BU$643+9)</f>
        <v>#VALUE!</v>
      </c>
    </row>
    <row r="632" spans="7:73" s="88" customFormat="1" x14ac:dyDescent="0.25">
      <c r="G632" s="61">
        <v>145.5</v>
      </c>
      <c r="H632" s="62" t="str">
        <f t="shared" si="894"/>
        <v/>
      </c>
      <c r="I632" s="63" t="e">
        <f>IF(ISNUMBER(INDEX(Данные!$I$1:$IX$303,Данные!$A294,I$642)),INDEX(Данные!$I$1:$IX$303,Данные!$A294,I$642)-Данные!$E294+IF($F$3="Использовать поправку",AL632,0),#N/A)</f>
        <v>#N/A</v>
      </c>
      <c r="J632" s="64" t="e">
        <f>IF(ISNUMBER(INDEX(Данные!$I$1:$IX$303,Данные!$A294,J$642)),INDEX(Данные!$I$1:$IX$303,Данные!$A294,J$642)-Данные!$F294+IF($F$3="Использовать поправку",AM632,0),#N/A)</f>
        <v>#N/A</v>
      </c>
      <c r="K632" s="62" t="str">
        <f t="shared" si="895"/>
        <v/>
      </c>
      <c r="L632" s="63" t="e">
        <f>IF(ISNUMBER(INDEX(Данные!$I$1:$IX$303,Данные!$A294,L$642)),INDEX(Данные!$I$1:$IX$303,Данные!$A294,L$642)-Данные!$E294+IF($F$4="Использовать поправку",AL632,0),#N/A)</f>
        <v>#N/A</v>
      </c>
      <c r="M632" s="64" t="e">
        <f>IF(ISNUMBER(INDEX(Данные!$I$1:$IX$303,Данные!$A294,M$642)),INDEX(Данные!$I$1:$IX$303,Данные!$A294,M$642)-Данные!$F294+IF($F$4="Использовать поправку",AM632,0),#N/A)</f>
        <v>#N/A</v>
      </c>
      <c r="N632" s="62" t="str">
        <f t="shared" si="896"/>
        <v/>
      </c>
      <c r="O632" s="63" t="e">
        <f>IF(ISNUMBER(INDEX(Данные!$I$1:$IX$303,Данные!$A294,O$642)),INDEX(Данные!$I$1:$IX$303,Данные!$A294,O$642)-Данные!$E294+IF($F$5="Использовать поправку",AL632,0),#N/A)</f>
        <v>#N/A</v>
      </c>
      <c r="P632" s="64" t="e">
        <f>IF(ISNUMBER(INDEX(Данные!$I$1:$IX$303,Данные!$A294,P$642)),INDEX(Данные!$I$1:$IX$303,Данные!$A294,P$642)-Данные!$F294+IF($F$5="Использовать поправку",AM632,0),#N/A)</f>
        <v>#N/A</v>
      </c>
      <c r="Q632" s="62" t="str">
        <f t="shared" si="897"/>
        <v/>
      </c>
      <c r="R632" s="63" t="e">
        <f>IF(ISNUMBER(INDEX(Данные!$I$1:$IX$303,Данные!$A294,R$642)),INDEX(Данные!$I$1:$IX$303,Данные!$A294,R$642)-Данные!$E294+IF($F$6="Использовать поправку",AL632,0),#N/A)</f>
        <v>#N/A</v>
      </c>
      <c r="S632" s="64" t="e">
        <f>IF(ISNUMBER(INDEX(Данные!$I$1:$IX$303,Данные!$A294,S$642)),INDEX(Данные!$I$1:$IX$303,Данные!$A294,S$642)-Данные!$F294+IF($F$6="Использовать поправку",AM632,0),#N/A)</f>
        <v>#N/A</v>
      </c>
      <c r="T632" s="62" t="str">
        <f t="shared" si="898"/>
        <v/>
      </c>
      <c r="U632" s="63" t="e">
        <f>IF(ISNUMBER(INDEX(Данные!$I$1:$IX$303,Данные!$A294,U$642)),INDEX(Данные!$I$1:$IX$303,Данные!$A294,U$642)-Данные!$E294+IF($F$7="Использовать поправку",AL632,0),#N/A)</f>
        <v>#N/A</v>
      </c>
      <c r="V632" s="64" t="e">
        <f>IF(ISNUMBER(INDEX(Данные!$I$1:$IX$303,Данные!$A294,V$642)),INDEX(Данные!$I$1:$IX$303,Данные!$A294,V$642)-Данные!$F294+IF($F$7="Использовать поправку",AM632,0),#N/A)</f>
        <v>#N/A</v>
      </c>
      <c r="W632" s="62" t="str">
        <f t="shared" si="899"/>
        <v/>
      </c>
      <c r="X632" s="63" t="e">
        <f>IF(ISNUMBER(INDEX(Данные!$I$1:$IX$303,Данные!$A294,X$642)),INDEX(Данные!$I$1:$IX$303,Данные!$A294,X$642)-Данные!$E294+IF($F$8="Использовать поправку",AL632,0),#N/A)</f>
        <v>#N/A</v>
      </c>
      <c r="Y632" s="64" t="e">
        <f>IF(ISNUMBER(INDEX(Данные!$I$1:$IX$303,Данные!$A294,Y$642)),INDEX(Данные!$I$1:$IX$303,Данные!$A294,Y$642)-Данные!$F294+IF($F$8="Использовать поправку",AM632,0),#N/A)</f>
        <v>#N/A</v>
      </c>
      <c r="Z632" s="62" t="str">
        <f t="shared" si="900"/>
        <v/>
      </c>
      <c r="AA632" s="63" t="e">
        <f>IF(ISNUMBER(INDEX(Данные!$I$1:$IX$303,Данные!$A294,AA$642)),INDEX(Данные!$I$1:$IX$303,Данные!$A294,AA$642)-Данные!$E294+IF($F$9="Использовать поправку",AL632,0),#N/A)</f>
        <v>#N/A</v>
      </c>
      <c r="AB632" s="64" t="e">
        <f>IF(ISNUMBER(INDEX(Данные!$I$1:$IX$303,Данные!$A294,AB$642)),INDEX(Данные!$I$1:$IX$303,Данные!$A294,AB$642)-Данные!$F294+IF($F$9="Использовать поправку",AM632,0),#N/A)</f>
        <v>#N/A</v>
      </c>
      <c r="AC632" s="62" t="str">
        <f t="shared" si="901"/>
        <v/>
      </c>
      <c r="AD632" s="63" t="e">
        <f>IF(ISNUMBER(INDEX(Данные!$I$1:$IX$303,Данные!$A294,AD$642)),INDEX(Данные!$I$1:$IX$303,Данные!$A294,AD$642)-Данные!$E294+IF($F$10="Использовать поправку",AL632,0),#N/A)</f>
        <v>#N/A</v>
      </c>
      <c r="AE632" s="64" t="e">
        <f>IF(ISNUMBER(INDEX(Данные!$I$1:$IX$303,Данные!$A294,AE$642)),INDEX(Данные!$I$1:$IX$303,Данные!$A294,AE$642)-Данные!$F294+IF($F$10="Использовать поправку",AM632,0),#N/A)</f>
        <v>#N/A</v>
      </c>
      <c r="AF632" s="62" t="str">
        <f t="shared" si="902"/>
        <v/>
      </c>
      <c r="AG632" s="63" t="e">
        <f>IF(ISNUMBER(INDEX(Данные!$I$1:$IX$303,Данные!$A294,AG$642)),INDEX(Данные!$I$1:$IX$303,Данные!$A294,AG$642)-Данные!$E294+IF($F$11="Использовать поправку",AL632,0),#N/A)</f>
        <v>#N/A</v>
      </c>
      <c r="AH632" s="64" t="e">
        <f>IF(ISNUMBER(INDEX(Данные!$I$1:$IX$303,Данные!$A294,AH$642)),INDEX(Данные!$I$1:$IX$303,Данные!$A294,AH$642)-Данные!$F294+IF($F$11="Использовать поправку",AM632,0),#N/A)</f>
        <v>#N/A</v>
      </c>
      <c r="AI632" s="62" t="str">
        <f t="shared" si="903"/>
        <v/>
      </c>
      <c r="AJ632" s="63" t="e">
        <f>IF(ISNUMBER(INDEX(Данные!$I$1:$IX$303,Данные!$A294,AJ$642)),INDEX(Данные!$I$1:$IX$303,Данные!$A294,AJ$642)-Данные!$E294+IF($F$12="Использовать поправку",AL632,0),#N/A)</f>
        <v>#N/A</v>
      </c>
      <c r="AK632" s="96" t="e">
        <f>IF(ISNUMBER(INDEX(Данные!$I$1:$IX$303,Данные!$A294,AK$642)),INDEX(Данные!$I$1:$IX$303,Данные!$A294,AK$642)-Данные!$F294+IF($F$12="Использовать поправку",AM632,0),#N/A)</f>
        <v>#N/A</v>
      </c>
      <c r="AL632" s="100" t="e">
        <f>INDEX(Данные!$I$1:$IX$303,Данные!$A294,AL$642+4)-INDEX(Данные!$I$1:$IX$303,Данные!$A294,AL$643+4)</f>
        <v>#VALUE!</v>
      </c>
      <c r="AM632" s="101" t="e">
        <f>INDEX(Данные!$I$1:$IX$303,Данные!$A294,AM$642+5)-INDEX(Данные!$I$1:$IX$303,Данные!$A294,AM$643+5)</f>
        <v>#VALUE!</v>
      </c>
      <c r="AO632" s="61">
        <v>145.5</v>
      </c>
      <c r="AP632" s="62" t="str">
        <f t="shared" si="884"/>
        <v/>
      </c>
      <c r="AQ632" s="63" t="e">
        <f>IF(ISNUMBER(INDEX(Данные!$I$1:$IX$303,Данные!$A294,AQ$642)),INDEX(Данные!$I$1:$IX$303,Данные!$A294,AQ$642)-Данные!$G294-AQ$643+IF($F$3="Использовать поправку",BT632,0),#N/A)</f>
        <v>#N/A</v>
      </c>
      <c r="AR632" s="64" t="e">
        <f>IF(ISNUMBER(INDEX(Данные!$I$1:$IX$303,Данные!$A294,AR$642)),INDEX(Данные!$I$1:$IX$303,Данные!$A294,AR$642)-Данные!$H294-AR$643+IF($F$3="Использовать поправку",BU632,0),#N/A)</f>
        <v>#N/A</v>
      </c>
      <c r="AS632" s="62" t="str">
        <f t="shared" si="885"/>
        <v/>
      </c>
      <c r="AT632" s="63" t="e">
        <f>IF(ISNUMBER(INDEX(Данные!$I$1:$IX$303,Данные!$A294,AT$642)),INDEX(Данные!$I$1:$IX$303,Данные!$A294,AT$642)-Данные!$G294-AT$643+IF($F$4="Использовать поправку",BT632,0),#N/A)</f>
        <v>#N/A</v>
      </c>
      <c r="AU632" s="64" t="e">
        <f>IF(ISNUMBER(INDEX(Данные!$I$1:$IX$303,Данные!$A294,AU$642)),INDEX(Данные!$I$1:$IX$303,Данные!$A294,AU$642)-Данные!$H294-AU$643+IF($F$4="Использовать поправку",BU632,0),#N/A)</f>
        <v>#N/A</v>
      </c>
      <c r="AV632" s="62" t="str">
        <f t="shared" si="886"/>
        <v/>
      </c>
      <c r="AW632" s="63" t="e">
        <f>IF(ISNUMBER(INDEX(Данные!$I$1:$IX$303,Данные!$A294,AW$642)),INDEX(Данные!$I$1:$IX$303,Данные!$A294,AW$642)-Данные!$G294-AW$643+IF($F$5="Использовать поправку",BT632,0),#N/A)</f>
        <v>#N/A</v>
      </c>
      <c r="AX632" s="64" t="e">
        <f>IF(ISNUMBER(INDEX(Данные!$I$1:$IX$303,Данные!$A294,AX$642)),INDEX(Данные!$I$1:$IX$303,Данные!$A294,AX$642)-Данные!$H294-AX$643+IF($F$5="Использовать поправку",BU632,0),#N/A)</f>
        <v>#N/A</v>
      </c>
      <c r="AY632" s="62" t="str">
        <f t="shared" si="887"/>
        <v/>
      </c>
      <c r="AZ632" s="63" t="e">
        <f>IF(ISNUMBER(INDEX(Данные!$I$1:$IX$303,Данные!$A294,AZ$642)),INDEX(Данные!$I$1:$IX$303,Данные!$A294,AZ$642)-Данные!$G294-AZ$643+IF($F$6="Использовать поправку",BT632,0),#N/A)</f>
        <v>#N/A</v>
      </c>
      <c r="BA632" s="64" t="e">
        <f>IF(ISNUMBER(INDEX(Данные!$I$1:$IX$303,Данные!$A294,BA$642)),INDEX(Данные!$I$1:$IX$303,Данные!$A294,BA$642)-Данные!$H294-BA$643+IF($F$6="Использовать поправку",BU632,0),#N/A)</f>
        <v>#N/A</v>
      </c>
      <c r="BB632" s="62" t="str">
        <f t="shared" si="888"/>
        <v/>
      </c>
      <c r="BC632" s="63" t="e">
        <f>IF(ISNUMBER(INDEX(Данные!$I$1:$IX$303,Данные!$A294,BC$642)),INDEX(Данные!$I$1:$IX$303,Данные!$A294,BC$642)-Данные!$G294-BC$643+IF($F$7="Использовать поправку",BT632,0),#N/A)</f>
        <v>#N/A</v>
      </c>
      <c r="BD632" s="64" t="e">
        <f>IF(ISNUMBER(INDEX(Данные!$I$1:$IX$303,Данные!$A294,BD$642)),INDEX(Данные!$I$1:$IX$303,Данные!$A294,BD$642)-Данные!$H294-BD$643+IF($F$7="Использовать поправку",BU632,0),#N/A)</f>
        <v>#N/A</v>
      </c>
      <c r="BE632" s="62" t="str">
        <f t="shared" si="889"/>
        <v/>
      </c>
      <c r="BF632" s="63" t="e">
        <f>IF(ISNUMBER(INDEX(Данные!$I$1:$IX$303,Данные!$A294,BF$642)),INDEX(Данные!$I$1:$IX$303,Данные!$A294,BF$642)-Данные!$G294-BF$643+IF($F$8="Использовать поправку",BT632,0),#N/A)</f>
        <v>#N/A</v>
      </c>
      <c r="BG632" s="64" t="e">
        <f>IF(ISNUMBER(INDEX(Данные!$I$1:$IX$303,Данные!$A294,BG$642)),INDEX(Данные!$I$1:$IX$303,Данные!$A294,BG$642)-Данные!$H294-BG$643+IF($F$8="Использовать поправку",BU632,0),#N/A)</f>
        <v>#N/A</v>
      </c>
      <c r="BH632" s="62" t="str">
        <f t="shared" si="890"/>
        <v/>
      </c>
      <c r="BI632" s="63" t="e">
        <f>IF(ISNUMBER(INDEX(Данные!$I$1:$IX$303,Данные!$A294,BI$642)),INDEX(Данные!$I$1:$IX$303,Данные!$A294,BI$642)-Данные!$G294-BI$643+IF($F$9="Использовать поправку",BT632,0),#N/A)</f>
        <v>#N/A</v>
      </c>
      <c r="BJ632" s="64" t="e">
        <f>IF(ISNUMBER(INDEX(Данные!$I$1:$IX$303,Данные!$A294,BJ$642)),INDEX(Данные!$I$1:$IX$303,Данные!$A294,BJ$642)-Данные!$H294-BJ$643+IF($F$9="Использовать поправку",BU632,0),#N/A)</f>
        <v>#N/A</v>
      </c>
      <c r="BK632" s="62" t="str">
        <f t="shared" si="891"/>
        <v/>
      </c>
      <c r="BL632" s="63" t="e">
        <f>IF(ISNUMBER(INDEX(Данные!$I$1:$IX$303,Данные!$A294,BL$642)),INDEX(Данные!$I$1:$IX$303,Данные!$A294,BL$642)-Данные!$G294-BL$643+IF($F$10="Использовать поправку",BT632,0),#N/A)</f>
        <v>#N/A</v>
      </c>
      <c r="BM632" s="64" t="e">
        <f>IF(ISNUMBER(INDEX(Данные!$I$1:$IX$303,Данные!$A294,BM$642)),INDEX(Данные!$I$1:$IX$303,Данные!$A294,BM$642)-Данные!$H294-BM$643+IF($F$10="Использовать поправку",BU632,0),#N/A)</f>
        <v>#N/A</v>
      </c>
      <c r="BN632" s="62" t="str">
        <f t="shared" si="892"/>
        <v/>
      </c>
      <c r="BO632" s="63" t="e">
        <f>IF(ISNUMBER(INDEX(Данные!$I$1:$IX$303,Данные!$A294,BO$642)),INDEX(Данные!$I$1:$IX$303,Данные!$A294,BO$642)-Данные!$G294-BO$643+IF($F$11="Использовать поправку",BT632,0),#N/A)</f>
        <v>#N/A</v>
      </c>
      <c r="BP632" s="64" t="e">
        <f>IF(ISNUMBER(INDEX(Данные!$I$1:$IX$303,Данные!$A294,BP$642)),INDEX(Данные!$I$1:$IX$303,Данные!$A294,BP$642)-Данные!$H294-BP$643+IF($F$11="Использовать поправку",BU632,0),#N/A)</f>
        <v>#N/A</v>
      </c>
      <c r="BQ632" s="62" t="str">
        <f t="shared" si="893"/>
        <v/>
      </c>
      <c r="BR632" s="63" t="e">
        <f>IF(ISNUMBER(INDEX(Данные!$I$1:$IX$303,Данные!$A294,BR$642)),INDEX(Данные!$I$1:$IX$303,Данные!$A294,BR$642)-Данные!$G294-BR$643+IF($F$12="Использовать поправку",BT632,0),#N/A)</f>
        <v>#N/A</v>
      </c>
      <c r="BS632" s="64" t="e">
        <f>IF(ISNUMBER(INDEX(Данные!$I$1:$IX$303,Данные!$A294,BS$642)),INDEX(Данные!$I$1:$IX$303,Данные!$A294,BS$642)-Данные!$H294-BS$643+IF($F$12="Использовать поправку",BU632,0),#N/A)</f>
        <v>#N/A</v>
      </c>
      <c r="BT632" s="100" t="e">
        <f>INDEX(Данные!$I$1:$IX$303,Данные!$A294,BT$642+8)-INDEX(Данные!$I$1:$IX$303,Данные!$A294,BT$643+8)</f>
        <v>#VALUE!</v>
      </c>
      <c r="BU632" s="101" t="e">
        <f>INDEX(Данные!$I$1:$IX$303,Данные!$A294,BU$642+9)-INDEX(Данные!$I$1:$IX$303,Данные!$A294,BU$643+9)</f>
        <v>#VALUE!</v>
      </c>
    </row>
    <row r="633" spans="7:73" s="88" customFormat="1" x14ac:dyDescent="0.25">
      <c r="G633" s="61">
        <v>146</v>
      </c>
      <c r="H633" s="62" t="str">
        <f t="shared" si="894"/>
        <v/>
      </c>
      <c r="I633" s="63" t="e">
        <f>IF(ISNUMBER(INDEX(Данные!$I$1:$IX$303,Данные!$A295,I$642)),INDEX(Данные!$I$1:$IX$303,Данные!$A295,I$642)-Данные!$E295+IF($F$3="Использовать поправку",AL633,0),#N/A)</f>
        <v>#N/A</v>
      </c>
      <c r="J633" s="64" t="e">
        <f>IF(ISNUMBER(INDEX(Данные!$I$1:$IX$303,Данные!$A295,J$642)),INDEX(Данные!$I$1:$IX$303,Данные!$A295,J$642)-Данные!$F295+IF($F$3="Использовать поправку",AM633,0),#N/A)</f>
        <v>#N/A</v>
      </c>
      <c r="K633" s="62" t="str">
        <f t="shared" si="895"/>
        <v/>
      </c>
      <c r="L633" s="63" t="e">
        <f>IF(ISNUMBER(INDEX(Данные!$I$1:$IX$303,Данные!$A295,L$642)),INDEX(Данные!$I$1:$IX$303,Данные!$A295,L$642)-Данные!$E295+IF($F$4="Использовать поправку",AL633,0),#N/A)</f>
        <v>#N/A</v>
      </c>
      <c r="M633" s="64" t="e">
        <f>IF(ISNUMBER(INDEX(Данные!$I$1:$IX$303,Данные!$A295,M$642)),INDEX(Данные!$I$1:$IX$303,Данные!$A295,M$642)-Данные!$F295+IF($F$4="Использовать поправку",AM633,0),#N/A)</f>
        <v>#N/A</v>
      </c>
      <c r="N633" s="62" t="str">
        <f t="shared" si="896"/>
        <v/>
      </c>
      <c r="O633" s="63" t="e">
        <f>IF(ISNUMBER(INDEX(Данные!$I$1:$IX$303,Данные!$A295,O$642)),INDEX(Данные!$I$1:$IX$303,Данные!$A295,O$642)-Данные!$E295+IF($F$5="Использовать поправку",AL633,0),#N/A)</f>
        <v>#N/A</v>
      </c>
      <c r="P633" s="64" t="e">
        <f>IF(ISNUMBER(INDEX(Данные!$I$1:$IX$303,Данные!$A295,P$642)),INDEX(Данные!$I$1:$IX$303,Данные!$A295,P$642)-Данные!$F295+IF($F$5="Использовать поправку",AM633,0),#N/A)</f>
        <v>#N/A</v>
      </c>
      <c r="Q633" s="62" t="str">
        <f t="shared" si="897"/>
        <v/>
      </c>
      <c r="R633" s="63" t="e">
        <f>IF(ISNUMBER(INDEX(Данные!$I$1:$IX$303,Данные!$A295,R$642)),INDEX(Данные!$I$1:$IX$303,Данные!$A295,R$642)-Данные!$E295+IF($F$6="Использовать поправку",AL633,0),#N/A)</f>
        <v>#N/A</v>
      </c>
      <c r="S633" s="64" t="e">
        <f>IF(ISNUMBER(INDEX(Данные!$I$1:$IX$303,Данные!$A295,S$642)),INDEX(Данные!$I$1:$IX$303,Данные!$A295,S$642)-Данные!$F295+IF($F$6="Использовать поправку",AM633,0),#N/A)</f>
        <v>#N/A</v>
      </c>
      <c r="T633" s="62" t="str">
        <f t="shared" si="898"/>
        <v/>
      </c>
      <c r="U633" s="63" t="e">
        <f>IF(ISNUMBER(INDEX(Данные!$I$1:$IX$303,Данные!$A295,U$642)),INDEX(Данные!$I$1:$IX$303,Данные!$A295,U$642)-Данные!$E295+IF($F$7="Использовать поправку",AL633,0),#N/A)</f>
        <v>#N/A</v>
      </c>
      <c r="V633" s="64" t="e">
        <f>IF(ISNUMBER(INDEX(Данные!$I$1:$IX$303,Данные!$A295,V$642)),INDEX(Данные!$I$1:$IX$303,Данные!$A295,V$642)-Данные!$F295+IF($F$7="Использовать поправку",AM633,0),#N/A)</f>
        <v>#N/A</v>
      </c>
      <c r="W633" s="62" t="str">
        <f t="shared" si="899"/>
        <v/>
      </c>
      <c r="X633" s="63" t="e">
        <f>IF(ISNUMBER(INDEX(Данные!$I$1:$IX$303,Данные!$A295,X$642)),INDEX(Данные!$I$1:$IX$303,Данные!$A295,X$642)-Данные!$E295+IF($F$8="Использовать поправку",AL633,0),#N/A)</f>
        <v>#N/A</v>
      </c>
      <c r="Y633" s="64" t="e">
        <f>IF(ISNUMBER(INDEX(Данные!$I$1:$IX$303,Данные!$A295,Y$642)),INDEX(Данные!$I$1:$IX$303,Данные!$A295,Y$642)-Данные!$F295+IF($F$8="Использовать поправку",AM633,0),#N/A)</f>
        <v>#N/A</v>
      </c>
      <c r="Z633" s="62" t="str">
        <f t="shared" si="900"/>
        <v/>
      </c>
      <c r="AA633" s="63" t="e">
        <f>IF(ISNUMBER(INDEX(Данные!$I$1:$IX$303,Данные!$A295,AA$642)),INDEX(Данные!$I$1:$IX$303,Данные!$A295,AA$642)-Данные!$E295+IF($F$9="Использовать поправку",AL633,0),#N/A)</f>
        <v>#N/A</v>
      </c>
      <c r="AB633" s="64" t="e">
        <f>IF(ISNUMBER(INDEX(Данные!$I$1:$IX$303,Данные!$A295,AB$642)),INDEX(Данные!$I$1:$IX$303,Данные!$A295,AB$642)-Данные!$F295+IF($F$9="Использовать поправку",AM633,0),#N/A)</f>
        <v>#N/A</v>
      </c>
      <c r="AC633" s="62" t="str">
        <f t="shared" si="901"/>
        <v/>
      </c>
      <c r="AD633" s="63" t="e">
        <f>IF(ISNUMBER(INDEX(Данные!$I$1:$IX$303,Данные!$A295,AD$642)),INDEX(Данные!$I$1:$IX$303,Данные!$A295,AD$642)-Данные!$E295+IF($F$10="Использовать поправку",AL633,0),#N/A)</f>
        <v>#N/A</v>
      </c>
      <c r="AE633" s="64" t="e">
        <f>IF(ISNUMBER(INDEX(Данные!$I$1:$IX$303,Данные!$A295,AE$642)),INDEX(Данные!$I$1:$IX$303,Данные!$A295,AE$642)-Данные!$F295+IF($F$10="Использовать поправку",AM633,0),#N/A)</f>
        <v>#N/A</v>
      </c>
      <c r="AF633" s="62" t="str">
        <f t="shared" si="902"/>
        <v/>
      </c>
      <c r="AG633" s="63" t="e">
        <f>IF(ISNUMBER(INDEX(Данные!$I$1:$IX$303,Данные!$A295,AG$642)),INDEX(Данные!$I$1:$IX$303,Данные!$A295,AG$642)-Данные!$E295+IF($F$11="Использовать поправку",AL633,0),#N/A)</f>
        <v>#N/A</v>
      </c>
      <c r="AH633" s="64" t="e">
        <f>IF(ISNUMBER(INDEX(Данные!$I$1:$IX$303,Данные!$A295,AH$642)),INDEX(Данные!$I$1:$IX$303,Данные!$A295,AH$642)-Данные!$F295+IF($F$11="Использовать поправку",AM633,0),#N/A)</f>
        <v>#N/A</v>
      </c>
      <c r="AI633" s="62" t="str">
        <f t="shared" si="903"/>
        <v/>
      </c>
      <c r="AJ633" s="63" t="e">
        <f>IF(ISNUMBER(INDEX(Данные!$I$1:$IX$303,Данные!$A295,AJ$642)),INDEX(Данные!$I$1:$IX$303,Данные!$A295,AJ$642)-Данные!$E295+IF($F$12="Использовать поправку",AL633,0),#N/A)</f>
        <v>#N/A</v>
      </c>
      <c r="AK633" s="96" t="e">
        <f>IF(ISNUMBER(INDEX(Данные!$I$1:$IX$303,Данные!$A295,AK$642)),INDEX(Данные!$I$1:$IX$303,Данные!$A295,AK$642)-Данные!$F295+IF($F$12="Использовать поправку",AM633,0),#N/A)</f>
        <v>#N/A</v>
      </c>
      <c r="AL633" s="100" t="e">
        <f>INDEX(Данные!$I$1:$IX$303,Данные!$A295,AL$642+4)-INDEX(Данные!$I$1:$IX$303,Данные!$A295,AL$643+4)</f>
        <v>#VALUE!</v>
      </c>
      <c r="AM633" s="101" t="e">
        <f>INDEX(Данные!$I$1:$IX$303,Данные!$A295,AM$642+5)-INDEX(Данные!$I$1:$IX$303,Данные!$A295,AM$643+5)</f>
        <v>#VALUE!</v>
      </c>
      <c r="AO633" s="61">
        <v>146</v>
      </c>
      <c r="AP633" s="62" t="str">
        <f t="shared" si="884"/>
        <v/>
      </c>
      <c r="AQ633" s="63" t="e">
        <f>IF(ISNUMBER(INDEX(Данные!$I$1:$IX$303,Данные!$A295,AQ$642)),INDEX(Данные!$I$1:$IX$303,Данные!$A295,AQ$642)-Данные!$G295-AQ$643+IF($F$3="Использовать поправку",BT633,0),#N/A)</f>
        <v>#N/A</v>
      </c>
      <c r="AR633" s="64" t="e">
        <f>IF(ISNUMBER(INDEX(Данные!$I$1:$IX$303,Данные!$A295,AR$642)),INDEX(Данные!$I$1:$IX$303,Данные!$A295,AR$642)-Данные!$H295-AR$643+IF($F$3="Использовать поправку",BU633,0),#N/A)</f>
        <v>#N/A</v>
      </c>
      <c r="AS633" s="62" t="str">
        <f t="shared" si="885"/>
        <v/>
      </c>
      <c r="AT633" s="63" t="e">
        <f>IF(ISNUMBER(INDEX(Данные!$I$1:$IX$303,Данные!$A295,AT$642)),INDEX(Данные!$I$1:$IX$303,Данные!$A295,AT$642)-Данные!$G295-AT$643+IF($F$4="Использовать поправку",BT633,0),#N/A)</f>
        <v>#N/A</v>
      </c>
      <c r="AU633" s="64" t="e">
        <f>IF(ISNUMBER(INDEX(Данные!$I$1:$IX$303,Данные!$A295,AU$642)),INDEX(Данные!$I$1:$IX$303,Данные!$A295,AU$642)-Данные!$H295-AU$643+IF($F$4="Использовать поправку",BU633,0),#N/A)</f>
        <v>#N/A</v>
      </c>
      <c r="AV633" s="62" t="str">
        <f t="shared" si="886"/>
        <v/>
      </c>
      <c r="AW633" s="63" t="e">
        <f>IF(ISNUMBER(INDEX(Данные!$I$1:$IX$303,Данные!$A295,AW$642)),INDEX(Данные!$I$1:$IX$303,Данные!$A295,AW$642)-Данные!$G295-AW$643+IF($F$5="Использовать поправку",BT633,0),#N/A)</f>
        <v>#N/A</v>
      </c>
      <c r="AX633" s="64" t="e">
        <f>IF(ISNUMBER(INDEX(Данные!$I$1:$IX$303,Данные!$A295,AX$642)),INDEX(Данные!$I$1:$IX$303,Данные!$A295,AX$642)-Данные!$H295-AX$643+IF($F$5="Использовать поправку",BU633,0),#N/A)</f>
        <v>#N/A</v>
      </c>
      <c r="AY633" s="62" t="str">
        <f t="shared" si="887"/>
        <v/>
      </c>
      <c r="AZ633" s="63" t="e">
        <f>IF(ISNUMBER(INDEX(Данные!$I$1:$IX$303,Данные!$A295,AZ$642)),INDEX(Данные!$I$1:$IX$303,Данные!$A295,AZ$642)-Данные!$G295-AZ$643+IF($F$6="Использовать поправку",BT633,0),#N/A)</f>
        <v>#N/A</v>
      </c>
      <c r="BA633" s="64" t="e">
        <f>IF(ISNUMBER(INDEX(Данные!$I$1:$IX$303,Данные!$A295,BA$642)),INDEX(Данные!$I$1:$IX$303,Данные!$A295,BA$642)-Данные!$H295-BA$643+IF($F$6="Использовать поправку",BU633,0),#N/A)</f>
        <v>#N/A</v>
      </c>
      <c r="BB633" s="62" t="str">
        <f t="shared" si="888"/>
        <v/>
      </c>
      <c r="BC633" s="63" t="e">
        <f>IF(ISNUMBER(INDEX(Данные!$I$1:$IX$303,Данные!$A295,BC$642)),INDEX(Данные!$I$1:$IX$303,Данные!$A295,BC$642)-Данные!$G295-BC$643+IF($F$7="Использовать поправку",BT633,0),#N/A)</f>
        <v>#N/A</v>
      </c>
      <c r="BD633" s="64" t="e">
        <f>IF(ISNUMBER(INDEX(Данные!$I$1:$IX$303,Данные!$A295,BD$642)),INDEX(Данные!$I$1:$IX$303,Данные!$A295,BD$642)-Данные!$H295-BD$643+IF($F$7="Использовать поправку",BU633,0),#N/A)</f>
        <v>#N/A</v>
      </c>
      <c r="BE633" s="62" t="str">
        <f t="shared" si="889"/>
        <v/>
      </c>
      <c r="BF633" s="63" t="e">
        <f>IF(ISNUMBER(INDEX(Данные!$I$1:$IX$303,Данные!$A295,BF$642)),INDEX(Данные!$I$1:$IX$303,Данные!$A295,BF$642)-Данные!$G295-BF$643+IF($F$8="Использовать поправку",BT633,0),#N/A)</f>
        <v>#N/A</v>
      </c>
      <c r="BG633" s="64" t="e">
        <f>IF(ISNUMBER(INDEX(Данные!$I$1:$IX$303,Данные!$A295,BG$642)),INDEX(Данные!$I$1:$IX$303,Данные!$A295,BG$642)-Данные!$H295-BG$643+IF($F$8="Использовать поправку",BU633,0),#N/A)</f>
        <v>#N/A</v>
      </c>
      <c r="BH633" s="62" t="str">
        <f t="shared" si="890"/>
        <v/>
      </c>
      <c r="BI633" s="63" t="e">
        <f>IF(ISNUMBER(INDEX(Данные!$I$1:$IX$303,Данные!$A295,BI$642)),INDEX(Данные!$I$1:$IX$303,Данные!$A295,BI$642)-Данные!$G295-BI$643+IF($F$9="Использовать поправку",BT633,0),#N/A)</f>
        <v>#N/A</v>
      </c>
      <c r="BJ633" s="64" t="e">
        <f>IF(ISNUMBER(INDEX(Данные!$I$1:$IX$303,Данные!$A295,BJ$642)),INDEX(Данные!$I$1:$IX$303,Данные!$A295,BJ$642)-Данные!$H295-BJ$643+IF($F$9="Использовать поправку",BU633,0),#N/A)</f>
        <v>#N/A</v>
      </c>
      <c r="BK633" s="62" t="str">
        <f t="shared" si="891"/>
        <v/>
      </c>
      <c r="BL633" s="63" t="e">
        <f>IF(ISNUMBER(INDEX(Данные!$I$1:$IX$303,Данные!$A295,BL$642)),INDEX(Данные!$I$1:$IX$303,Данные!$A295,BL$642)-Данные!$G295-BL$643+IF($F$10="Использовать поправку",BT633,0),#N/A)</f>
        <v>#N/A</v>
      </c>
      <c r="BM633" s="64" t="e">
        <f>IF(ISNUMBER(INDEX(Данные!$I$1:$IX$303,Данные!$A295,BM$642)),INDEX(Данные!$I$1:$IX$303,Данные!$A295,BM$642)-Данные!$H295-BM$643+IF($F$10="Использовать поправку",BU633,0),#N/A)</f>
        <v>#N/A</v>
      </c>
      <c r="BN633" s="62" t="str">
        <f t="shared" si="892"/>
        <v/>
      </c>
      <c r="BO633" s="63" t="e">
        <f>IF(ISNUMBER(INDEX(Данные!$I$1:$IX$303,Данные!$A295,BO$642)),INDEX(Данные!$I$1:$IX$303,Данные!$A295,BO$642)-Данные!$G295-BO$643+IF($F$11="Использовать поправку",BT633,0),#N/A)</f>
        <v>#N/A</v>
      </c>
      <c r="BP633" s="64" t="e">
        <f>IF(ISNUMBER(INDEX(Данные!$I$1:$IX$303,Данные!$A295,BP$642)),INDEX(Данные!$I$1:$IX$303,Данные!$A295,BP$642)-Данные!$H295-BP$643+IF($F$11="Использовать поправку",BU633,0),#N/A)</f>
        <v>#N/A</v>
      </c>
      <c r="BQ633" s="62" t="str">
        <f t="shared" si="893"/>
        <v/>
      </c>
      <c r="BR633" s="63" t="e">
        <f>IF(ISNUMBER(INDEX(Данные!$I$1:$IX$303,Данные!$A295,BR$642)),INDEX(Данные!$I$1:$IX$303,Данные!$A295,BR$642)-Данные!$G295-BR$643+IF($F$12="Использовать поправку",BT633,0),#N/A)</f>
        <v>#N/A</v>
      </c>
      <c r="BS633" s="64" t="e">
        <f>IF(ISNUMBER(INDEX(Данные!$I$1:$IX$303,Данные!$A295,BS$642)),INDEX(Данные!$I$1:$IX$303,Данные!$A295,BS$642)-Данные!$H295-BS$643+IF($F$12="Использовать поправку",BU633,0),#N/A)</f>
        <v>#N/A</v>
      </c>
      <c r="BT633" s="100" t="e">
        <f>INDEX(Данные!$I$1:$IX$303,Данные!$A295,BT$642+8)-INDEX(Данные!$I$1:$IX$303,Данные!$A295,BT$643+8)</f>
        <v>#VALUE!</v>
      </c>
      <c r="BU633" s="101" t="e">
        <f>INDEX(Данные!$I$1:$IX$303,Данные!$A295,BU$642+9)-INDEX(Данные!$I$1:$IX$303,Данные!$A295,BU$643+9)</f>
        <v>#VALUE!</v>
      </c>
    </row>
    <row r="634" spans="7:73" s="88" customFormat="1" x14ac:dyDescent="0.25">
      <c r="G634" s="61">
        <v>146.5</v>
      </c>
      <c r="H634" s="62" t="str">
        <f t="shared" si="894"/>
        <v/>
      </c>
      <c r="I634" s="63" t="e">
        <f>IF(ISNUMBER(INDEX(Данные!$I$1:$IX$303,Данные!$A296,I$642)),INDEX(Данные!$I$1:$IX$303,Данные!$A296,I$642)-Данные!$E296+IF($F$3="Использовать поправку",AL634,0),#N/A)</f>
        <v>#N/A</v>
      </c>
      <c r="J634" s="64" t="e">
        <f>IF(ISNUMBER(INDEX(Данные!$I$1:$IX$303,Данные!$A296,J$642)),INDEX(Данные!$I$1:$IX$303,Данные!$A296,J$642)-Данные!$F296+IF($F$3="Использовать поправку",AM634,0),#N/A)</f>
        <v>#N/A</v>
      </c>
      <c r="K634" s="62" t="str">
        <f t="shared" si="895"/>
        <v/>
      </c>
      <c r="L634" s="63" t="e">
        <f>IF(ISNUMBER(INDEX(Данные!$I$1:$IX$303,Данные!$A296,L$642)),INDEX(Данные!$I$1:$IX$303,Данные!$A296,L$642)-Данные!$E296+IF($F$4="Использовать поправку",AL634,0),#N/A)</f>
        <v>#N/A</v>
      </c>
      <c r="M634" s="64" t="e">
        <f>IF(ISNUMBER(INDEX(Данные!$I$1:$IX$303,Данные!$A296,M$642)),INDEX(Данные!$I$1:$IX$303,Данные!$A296,M$642)-Данные!$F296+IF($F$4="Использовать поправку",AM634,0),#N/A)</f>
        <v>#N/A</v>
      </c>
      <c r="N634" s="62" t="str">
        <f t="shared" si="896"/>
        <v/>
      </c>
      <c r="O634" s="63" t="e">
        <f>IF(ISNUMBER(INDEX(Данные!$I$1:$IX$303,Данные!$A296,O$642)),INDEX(Данные!$I$1:$IX$303,Данные!$A296,O$642)-Данные!$E296+IF($F$5="Использовать поправку",AL634,0),#N/A)</f>
        <v>#N/A</v>
      </c>
      <c r="P634" s="64" t="e">
        <f>IF(ISNUMBER(INDEX(Данные!$I$1:$IX$303,Данные!$A296,P$642)),INDEX(Данные!$I$1:$IX$303,Данные!$A296,P$642)-Данные!$F296+IF($F$5="Использовать поправку",AM634,0),#N/A)</f>
        <v>#N/A</v>
      </c>
      <c r="Q634" s="62" t="str">
        <f t="shared" si="897"/>
        <v/>
      </c>
      <c r="R634" s="63" t="e">
        <f>IF(ISNUMBER(INDEX(Данные!$I$1:$IX$303,Данные!$A296,R$642)),INDEX(Данные!$I$1:$IX$303,Данные!$A296,R$642)-Данные!$E296+IF($F$6="Использовать поправку",AL634,0),#N/A)</f>
        <v>#N/A</v>
      </c>
      <c r="S634" s="64" t="e">
        <f>IF(ISNUMBER(INDEX(Данные!$I$1:$IX$303,Данные!$A296,S$642)),INDEX(Данные!$I$1:$IX$303,Данные!$A296,S$642)-Данные!$F296+IF($F$6="Использовать поправку",AM634,0),#N/A)</f>
        <v>#N/A</v>
      </c>
      <c r="T634" s="62" t="str">
        <f t="shared" si="898"/>
        <v/>
      </c>
      <c r="U634" s="63" t="e">
        <f>IF(ISNUMBER(INDEX(Данные!$I$1:$IX$303,Данные!$A296,U$642)),INDEX(Данные!$I$1:$IX$303,Данные!$A296,U$642)-Данные!$E296+IF($F$7="Использовать поправку",AL634,0),#N/A)</f>
        <v>#N/A</v>
      </c>
      <c r="V634" s="64" t="e">
        <f>IF(ISNUMBER(INDEX(Данные!$I$1:$IX$303,Данные!$A296,V$642)),INDEX(Данные!$I$1:$IX$303,Данные!$A296,V$642)-Данные!$F296+IF($F$7="Использовать поправку",AM634,0),#N/A)</f>
        <v>#N/A</v>
      </c>
      <c r="W634" s="62" t="str">
        <f t="shared" si="899"/>
        <v/>
      </c>
      <c r="X634" s="63" t="e">
        <f>IF(ISNUMBER(INDEX(Данные!$I$1:$IX$303,Данные!$A296,X$642)),INDEX(Данные!$I$1:$IX$303,Данные!$A296,X$642)-Данные!$E296+IF($F$8="Использовать поправку",AL634,0),#N/A)</f>
        <v>#N/A</v>
      </c>
      <c r="Y634" s="64" t="e">
        <f>IF(ISNUMBER(INDEX(Данные!$I$1:$IX$303,Данные!$A296,Y$642)),INDEX(Данные!$I$1:$IX$303,Данные!$A296,Y$642)-Данные!$F296+IF($F$8="Использовать поправку",AM634,0),#N/A)</f>
        <v>#N/A</v>
      </c>
      <c r="Z634" s="62" t="str">
        <f t="shared" si="900"/>
        <v/>
      </c>
      <c r="AA634" s="63" t="e">
        <f>IF(ISNUMBER(INDEX(Данные!$I$1:$IX$303,Данные!$A296,AA$642)),INDEX(Данные!$I$1:$IX$303,Данные!$A296,AA$642)-Данные!$E296+IF($F$9="Использовать поправку",AL634,0),#N/A)</f>
        <v>#N/A</v>
      </c>
      <c r="AB634" s="64" t="e">
        <f>IF(ISNUMBER(INDEX(Данные!$I$1:$IX$303,Данные!$A296,AB$642)),INDEX(Данные!$I$1:$IX$303,Данные!$A296,AB$642)-Данные!$F296+IF($F$9="Использовать поправку",AM634,0),#N/A)</f>
        <v>#N/A</v>
      </c>
      <c r="AC634" s="62" t="str">
        <f t="shared" si="901"/>
        <v/>
      </c>
      <c r="AD634" s="63" t="e">
        <f>IF(ISNUMBER(INDEX(Данные!$I$1:$IX$303,Данные!$A296,AD$642)),INDEX(Данные!$I$1:$IX$303,Данные!$A296,AD$642)-Данные!$E296+IF($F$10="Использовать поправку",AL634,0),#N/A)</f>
        <v>#N/A</v>
      </c>
      <c r="AE634" s="64" t="e">
        <f>IF(ISNUMBER(INDEX(Данные!$I$1:$IX$303,Данные!$A296,AE$642)),INDEX(Данные!$I$1:$IX$303,Данные!$A296,AE$642)-Данные!$F296+IF($F$10="Использовать поправку",AM634,0),#N/A)</f>
        <v>#N/A</v>
      </c>
      <c r="AF634" s="62" t="str">
        <f t="shared" si="902"/>
        <v/>
      </c>
      <c r="AG634" s="63" t="e">
        <f>IF(ISNUMBER(INDEX(Данные!$I$1:$IX$303,Данные!$A296,AG$642)),INDEX(Данные!$I$1:$IX$303,Данные!$A296,AG$642)-Данные!$E296+IF($F$11="Использовать поправку",AL634,0),#N/A)</f>
        <v>#N/A</v>
      </c>
      <c r="AH634" s="64" t="e">
        <f>IF(ISNUMBER(INDEX(Данные!$I$1:$IX$303,Данные!$A296,AH$642)),INDEX(Данные!$I$1:$IX$303,Данные!$A296,AH$642)-Данные!$F296+IF($F$11="Использовать поправку",AM634,0),#N/A)</f>
        <v>#N/A</v>
      </c>
      <c r="AI634" s="62" t="str">
        <f t="shared" si="903"/>
        <v/>
      </c>
      <c r="AJ634" s="63" t="e">
        <f>IF(ISNUMBER(INDEX(Данные!$I$1:$IX$303,Данные!$A296,AJ$642)),INDEX(Данные!$I$1:$IX$303,Данные!$A296,AJ$642)-Данные!$E296+IF($F$12="Использовать поправку",AL634,0),#N/A)</f>
        <v>#N/A</v>
      </c>
      <c r="AK634" s="96" t="e">
        <f>IF(ISNUMBER(INDEX(Данные!$I$1:$IX$303,Данные!$A296,AK$642)),INDEX(Данные!$I$1:$IX$303,Данные!$A296,AK$642)-Данные!$F296+IF($F$12="Использовать поправку",AM634,0),#N/A)</f>
        <v>#N/A</v>
      </c>
      <c r="AL634" s="100" t="e">
        <f>INDEX(Данные!$I$1:$IX$303,Данные!$A296,AL$642+4)-INDEX(Данные!$I$1:$IX$303,Данные!$A296,AL$643+4)</f>
        <v>#VALUE!</v>
      </c>
      <c r="AM634" s="101" t="e">
        <f>INDEX(Данные!$I$1:$IX$303,Данные!$A296,AM$642+5)-INDEX(Данные!$I$1:$IX$303,Данные!$A296,AM$643+5)</f>
        <v>#VALUE!</v>
      </c>
      <c r="AO634" s="61">
        <v>146.5</v>
      </c>
      <c r="AP634" s="62" t="str">
        <f t="shared" si="884"/>
        <v/>
      </c>
      <c r="AQ634" s="63" t="e">
        <f>IF(ISNUMBER(INDEX(Данные!$I$1:$IX$303,Данные!$A296,AQ$642)),INDEX(Данные!$I$1:$IX$303,Данные!$A296,AQ$642)-Данные!$G296-AQ$643+IF($F$3="Использовать поправку",BT634,0),#N/A)</f>
        <v>#N/A</v>
      </c>
      <c r="AR634" s="64" t="e">
        <f>IF(ISNUMBER(INDEX(Данные!$I$1:$IX$303,Данные!$A296,AR$642)),INDEX(Данные!$I$1:$IX$303,Данные!$A296,AR$642)-Данные!$H296-AR$643+IF($F$3="Использовать поправку",BU634,0),#N/A)</f>
        <v>#N/A</v>
      </c>
      <c r="AS634" s="62" t="str">
        <f t="shared" si="885"/>
        <v/>
      </c>
      <c r="AT634" s="63" t="e">
        <f>IF(ISNUMBER(INDEX(Данные!$I$1:$IX$303,Данные!$A296,AT$642)),INDEX(Данные!$I$1:$IX$303,Данные!$A296,AT$642)-Данные!$G296-AT$643+IF($F$4="Использовать поправку",BT634,0),#N/A)</f>
        <v>#N/A</v>
      </c>
      <c r="AU634" s="64" t="e">
        <f>IF(ISNUMBER(INDEX(Данные!$I$1:$IX$303,Данные!$A296,AU$642)),INDEX(Данные!$I$1:$IX$303,Данные!$A296,AU$642)-Данные!$H296-AU$643+IF($F$4="Использовать поправку",BU634,0),#N/A)</f>
        <v>#N/A</v>
      </c>
      <c r="AV634" s="62" t="str">
        <f t="shared" si="886"/>
        <v/>
      </c>
      <c r="AW634" s="63" t="e">
        <f>IF(ISNUMBER(INDEX(Данные!$I$1:$IX$303,Данные!$A296,AW$642)),INDEX(Данные!$I$1:$IX$303,Данные!$A296,AW$642)-Данные!$G296-AW$643+IF($F$5="Использовать поправку",BT634,0),#N/A)</f>
        <v>#N/A</v>
      </c>
      <c r="AX634" s="64" t="e">
        <f>IF(ISNUMBER(INDEX(Данные!$I$1:$IX$303,Данные!$A296,AX$642)),INDEX(Данные!$I$1:$IX$303,Данные!$A296,AX$642)-Данные!$H296-AX$643+IF($F$5="Использовать поправку",BU634,0),#N/A)</f>
        <v>#N/A</v>
      </c>
      <c r="AY634" s="62" t="str">
        <f t="shared" si="887"/>
        <v/>
      </c>
      <c r="AZ634" s="63" t="e">
        <f>IF(ISNUMBER(INDEX(Данные!$I$1:$IX$303,Данные!$A296,AZ$642)),INDEX(Данные!$I$1:$IX$303,Данные!$A296,AZ$642)-Данные!$G296-AZ$643+IF($F$6="Использовать поправку",BT634,0),#N/A)</f>
        <v>#N/A</v>
      </c>
      <c r="BA634" s="64" t="e">
        <f>IF(ISNUMBER(INDEX(Данные!$I$1:$IX$303,Данные!$A296,BA$642)),INDEX(Данные!$I$1:$IX$303,Данные!$A296,BA$642)-Данные!$H296-BA$643+IF($F$6="Использовать поправку",BU634,0),#N/A)</f>
        <v>#N/A</v>
      </c>
      <c r="BB634" s="62" t="str">
        <f t="shared" si="888"/>
        <v/>
      </c>
      <c r="BC634" s="63" t="e">
        <f>IF(ISNUMBER(INDEX(Данные!$I$1:$IX$303,Данные!$A296,BC$642)),INDEX(Данные!$I$1:$IX$303,Данные!$A296,BC$642)-Данные!$G296-BC$643+IF($F$7="Использовать поправку",BT634,0),#N/A)</f>
        <v>#N/A</v>
      </c>
      <c r="BD634" s="64" t="e">
        <f>IF(ISNUMBER(INDEX(Данные!$I$1:$IX$303,Данные!$A296,BD$642)),INDEX(Данные!$I$1:$IX$303,Данные!$A296,BD$642)-Данные!$H296-BD$643+IF($F$7="Использовать поправку",BU634,0),#N/A)</f>
        <v>#N/A</v>
      </c>
      <c r="BE634" s="62" t="str">
        <f t="shared" si="889"/>
        <v/>
      </c>
      <c r="BF634" s="63" t="e">
        <f>IF(ISNUMBER(INDEX(Данные!$I$1:$IX$303,Данные!$A296,BF$642)),INDEX(Данные!$I$1:$IX$303,Данные!$A296,BF$642)-Данные!$G296-BF$643+IF($F$8="Использовать поправку",BT634,0),#N/A)</f>
        <v>#N/A</v>
      </c>
      <c r="BG634" s="64" t="e">
        <f>IF(ISNUMBER(INDEX(Данные!$I$1:$IX$303,Данные!$A296,BG$642)),INDEX(Данные!$I$1:$IX$303,Данные!$A296,BG$642)-Данные!$H296-BG$643+IF($F$8="Использовать поправку",BU634,0),#N/A)</f>
        <v>#N/A</v>
      </c>
      <c r="BH634" s="62" t="str">
        <f t="shared" si="890"/>
        <v/>
      </c>
      <c r="BI634" s="63" t="e">
        <f>IF(ISNUMBER(INDEX(Данные!$I$1:$IX$303,Данные!$A296,BI$642)),INDEX(Данные!$I$1:$IX$303,Данные!$A296,BI$642)-Данные!$G296-BI$643+IF($F$9="Использовать поправку",BT634,0),#N/A)</f>
        <v>#N/A</v>
      </c>
      <c r="BJ634" s="64" t="e">
        <f>IF(ISNUMBER(INDEX(Данные!$I$1:$IX$303,Данные!$A296,BJ$642)),INDEX(Данные!$I$1:$IX$303,Данные!$A296,BJ$642)-Данные!$H296-BJ$643+IF($F$9="Использовать поправку",BU634,0),#N/A)</f>
        <v>#N/A</v>
      </c>
      <c r="BK634" s="62" t="str">
        <f t="shared" si="891"/>
        <v/>
      </c>
      <c r="BL634" s="63" t="e">
        <f>IF(ISNUMBER(INDEX(Данные!$I$1:$IX$303,Данные!$A296,BL$642)),INDEX(Данные!$I$1:$IX$303,Данные!$A296,BL$642)-Данные!$G296-BL$643+IF($F$10="Использовать поправку",BT634,0),#N/A)</f>
        <v>#N/A</v>
      </c>
      <c r="BM634" s="64" t="e">
        <f>IF(ISNUMBER(INDEX(Данные!$I$1:$IX$303,Данные!$A296,BM$642)),INDEX(Данные!$I$1:$IX$303,Данные!$A296,BM$642)-Данные!$H296-BM$643+IF($F$10="Использовать поправку",BU634,0),#N/A)</f>
        <v>#N/A</v>
      </c>
      <c r="BN634" s="62" t="str">
        <f t="shared" si="892"/>
        <v/>
      </c>
      <c r="BO634" s="63" t="e">
        <f>IF(ISNUMBER(INDEX(Данные!$I$1:$IX$303,Данные!$A296,BO$642)),INDEX(Данные!$I$1:$IX$303,Данные!$A296,BO$642)-Данные!$G296-BO$643+IF($F$11="Использовать поправку",BT634,0),#N/A)</f>
        <v>#N/A</v>
      </c>
      <c r="BP634" s="64" t="e">
        <f>IF(ISNUMBER(INDEX(Данные!$I$1:$IX$303,Данные!$A296,BP$642)),INDEX(Данные!$I$1:$IX$303,Данные!$A296,BP$642)-Данные!$H296-BP$643+IF($F$11="Использовать поправку",BU634,0),#N/A)</f>
        <v>#N/A</v>
      </c>
      <c r="BQ634" s="62" t="str">
        <f t="shared" si="893"/>
        <v/>
      </c>
      <c r="BR634" s="63" t="e">
        <f>IF(ISNUMBER(INDEX(Данные!$I$1:$IX$303,Данные!$A296,BR$642)),INDEX(Данные!$I$1:$IX$303,Данные!$A296,BR$642)-Данные!$G296-BR$643+IF($F$12="Использовать поправку",BT634,0),#N/A)</f>
        <v>#N/A</v>
      </c>
      <c r="BS634" s="64" t="e">
        <f>IF(ISNUMBER(INDEX(Данные!$I$1:$IX$303,Данные!$A296,BS$642)),INDEX(Данные!$I$1:$IX$303,Данные!$A296,BS$642)-Данные!$H296-BS$643+IF($F$12="Использовать поправку",BU634,0),#N/A)</f>
        <v>#N/A</v>
      </c>
      <c r="BT634" s="100" t="e">
        <f>INDEX(Данные!$I$1:$IX$303,Данные!$A296,BT$642+8)-INDEX(Данные!$I$1:$IX$303,Данные!$A296,BT$643+8)</f>
        <v>#VALUE!</v>
      </c>
      <c r="BU634" s="101" t="e">
        <f>INDEX(Данные!$I$1:$IX$303,Данные!$A296,BU$642+9)-INDEX(Данные!$I$1:$IX$303,Данные!$A296,BU$643+9)</f>
        <v>#VALUE!</v>
      </c>
    </row>
    <row r="635" spans="7:73" s="88" customFormat="1" x14ac:dyDescent="0.25">
      <c r="G635" s="61">
        <v>147</v>
      </c>
      <c r="H635" s="62" t="str">
        <f t="shared" si="894"/>
        <v/>
      </c>
      <c r="I635" s="63" t="e">
        <f>IF(ISNUMBER(INDEX(Данные!$I$1:$IX$303,Данные!$A297,I$642)),INDEX(Данные!$I$1:$IX$303,Данные!$A297,I$642)-Данные!$E297+IF($F$3="Использовать поправку",AL635,0),#N/A)</f>
        <v>#N/A</v>
      </c>
      <c r="J635" s="64" t="e">
        <f>IF(ISNUMBER(INDEX(Данные!$I$1:$IX$303,Данные!$A297,J$642)),INDEX(Данные!$I$1:$IX$303,Данные!$A297,J$642)-Данные!$F297+IF($F$3="Использовать поправку",AM635,0),#N/A)</f>
        <v>#N/A</v>
      </c>
      <c r="K635" s="62" t="str">
        <f t="shared" si="895"/>
        <v/>
      </c>
      <c r="L635" s="63" t="e">
        <f>IF(ISNUMBER(INDEX(Данные!$I$1:$IX$303,Данные!$A297,L$642)),INDEX(Данные!$I$1:$IX$303,Данные!$A297,L$642)-Данные!$E297+IF($F$4="Использовать поправку",AL635,0),#N/A)</f>
        <v>#N/A</v>
      </c>
      <c r="M635" s="64" t="e">
        <f>IF(ISNUMBER(INDEX(Данные!$I$1:$IX$303,Данные!$A297,M$642)),INDEX(Данные!$I$1:$IX$303,Данные!$A297,M$642)-Данные!$F297+IF($F$4="Использовать поправку",AM635,0),#N/A)</f>
        <v>#N/A</v>
      </c>
      <c r="N635" s="62" t="str">
        <f t="shared" si="896"/>
        <v/>
      </c>
      <c r="O635" s="63" t="e">
        <f>IF(ISNUMBER(INDEX(Данные!$I$1:$IX$303,Данные!$A297,O$642)),INDEX(Данные!$I$1:$IX$303,Данные!$A297,O$642)-Данные!$E297+IF($F$5="Использовать поправку",AL635,0),#N/A)</f>
        <v>#N/A</v>
      </c>
      <c r="P635" s="64" t="e">
        <f>IF(ISNUMBER(INDEX(Данные!$I$1:$IX$303,Данные!$A297,P$642)),INDEX(Данные!$I$1:$IX$303,Данные!$A297,P$642)-Данные!$F297+IF($F$5="Использовать поправку",AM635,0),#N/A)</f>
        <v>#N/A</v>
      </c>
      <c r="Q635" s="62" t="str">
        <f t="shared" si="897"/>
        <v/>
      </c>
      <c r="R635" s="63" t="e">
        <f>IF(ISNUMBER(INDEX(Данные!$I$1:$IX$303,Данные!$A297,R$642)),INDEX(Данные!$I$1:$IX$303,Данные!$A297,R$642)-Данные!$E297+IF($F$6="Использовать поправку",AL635,0),#N/A)</f>
        <v>#N/A</v>
      </c>
      <c r="S635" s="64" t="e">
        <f>IF(ISNUMBER(INDEX(Данные!$I$1:$IX$303,Данные!$A297,S$642)),INDEX(Данные!$I$1:$IX$303,Данные!$A297,S$642)-Данные!$F297+IF($F$6="Использовать поправку",AM635,0),#N/A)</f>
        <v>#N/A</v>
      </c>
      <c r="T635" s="62" t="str">
        <f t="shared" si="898"/>
        <v/>
      </c>
      <c r="U635" s="63" t="e">
        <f>IF(ISNUMBER(INDEX(Данные!$I$1:$IX$303,Данные!$A297,U$642)),INDEX(Данные!$I$1:$IX$303,Данные!$A297,U$642)-Данные!$E297+IF($F$7="Использовать поправку",AL635,0),#N/A)</f>
        <v>#N/A</v>
      </c>
      <c r="V635" s="64" t="e">
        <f>IF(ISNUMBER(INDEX(Данные!$I$1:$IX$303,Данные!$A297,V$642)),INDEX(Данные!$I$1:$IX$303,Данные!$A297,V$642)-Данные!$F297+IF($F$7="Использовать поправку",AM635,0),#N/A)</f>
        <v>#N/A</v>
      </c>
      <c r="W635" s="62" t="str">
        <f t="shared" si="899"/>
        <v/>
      </c>
      <c r="X635" s="63" t="e">
        <f>IF(ISNUMBER(INDEX(Данные!$I$1:$IX$303,Данные!$A297,X$642)),INDEX(Данные!$I$1:$IX$303,Данные!$A297,X$642)-Данные!$E297+IF($F$8="Использовать поправку",AL635,0),#N/A)</f>
        <v>#N/A</v>
      </c>
      <c r="Y635" s="64" t="e">
        <f>IF(ISNUMBER(INDEX(Данные!$I$1:$IX$303,Данные!$A297,Y$642)),INDEX(Данные!$I$1:$IX$303,Данные!$A297,Y$642)-Данные!$F297+IF($F$8="Использовать поправку",AM635,0),#N/A)</f>
        <v>#N/A</v>
      </c>
      <c r="Z635" s="62" t="str">
        <f t="shared" si="900"/>
        <v/>
      </c>
      <c r="AA635" s="63" t="e">
        <f>IF(ISNUMBER(INDEX(Данные!$I$1:$IX$303,Данные!$A297,AA$642)),INDEX(Данные!$I$1:$IX$303,Данные!$A297,AA$642)-Данные!$E297+IF($F$9="Использовать поправку",AL635,0),#N/A)</f>
        <v>#N/A</v>
      </c>
      <c r="AB635" s="64" t="e">
        <f>IF(ISNUMBER(INDEX(Данные!$I$1:$IX$303,Данные!$A297,AB$642)),INDEX(Данные!$I$1:$IX$303,Данные!$A297,AB$642)-Данные!$F297+IF($F$9="Использовать поправку",AM635,0),#N/A)</f>
        <v>#N/A</v>
      </c>
      <c r="AC635" s="62" t="str">
        <f t="shared" si="901"/>
        <v/>
      </c>
      <c r="AD635" s="63" t="e">
        <f>IF(ISNUMBER(INDEX(Данные!$I$1:$IX$303,Данные!$A297,AD$642)),INDEX(Данные!$I$1:$IX$303,Данные!$A297,AD$642)-Данные!$E297+IF($F$10="Использовать поправку",AL635,0),#N/A)</f>
        <v>#N/A</v>
      </c>
      <c r="AE635" s="64" t="e">
        <f>IF(ISNUMBER(INDEX(Данные!$I$1:$IX$303,Данные!$A297,AE$642)),INDEX(Данные!$I$1:$IX$303,Данные!$A297,AE$642)-Данные!$F297+IF($F$10="Использовать поправку",AM635,0),#N/A)</f>
        <v>#N/A</v>
      </c>
      <c r="AF635" s="62" t="str">
        <f t="shared" si="902"/>
        <v/>
      </c>
      <c r="AG635" s="63" t="e">
        <f>IF(ISNUMBER(INDEX(Данные!$I$1:$IX$303,Данные!$A297,AG$642)),INDEX(Данные!$I$1:$IX$303,Данные!$A297,AG$642)-Данные!$E297+IF($F$11="Использовать поправку",AL635,0),#N/A)</f>
        <v>#N/A</v>
      </c>
      <c r="AH635" s="64" t="e">
        <f>IF(ISNUMBER(INDEX(Данные!$I$1:$IX$303,Данные!$A297,AH$642)),INDEX(Данные!$I$1:$IX$303,Данные!$A297,AH$642)-Данные!$F297+IF($F$11="Использовать поправку",AM635,0),#N/A)</f>
        <v>#N/A</v>
      </c>
      <c r="AI635" s="62" t="str">
        <f t="shared" si="903"/>
        <v/>
      </c>
      <c r="AJ635" s="63" t="e">
        <f>IF(ISNUMBER(INDEX(Данные!$I$1:$IX$303,Данные!$A297,AJ$642)),INDEX(Данные!$I$1:$IX$303,Данные!$A297,AJ$642)-Данные!$E297+IF($F$12="Использовать поправку",AL635,0),#N/A)</f>
        <v>#N/A</v>
      </c>
      <c r="AK635" s="96" t="e">
        <f>IF(ISNUMBER(INDEX(Данные!$I$1:$IX$303,Данные!$A297,AK$642)),INDEX(Данные!$I$1:$IX$303,Данные!$A297,AK$642)-Данные!$F297+IF($F$12="Использовать поправку",AM635,0),#N/A)</f>
        <v>#N/A</v>
      </c>
      <c r="AL635" s="100" t="e">
        <f>INDEX(Данные!$I$1:$IX$303,Данные!$A297,AL$642+4)-INDEX(Данные!$I$1:$IX$303,Данные!$A297,AL$643+4)</f>
        <v>#VALUE!</v>
      </c>
      <c r="AM635" s="101" t="e">
        <f>INDEX(Данные!$I$1:$IX$303,Данные!$A297,AM$642+5)-INDEX(Данные!$I$1:$IX$303,Данные!$A297,AM$643+5)</f>
        <v>#VALUE!</v>
      </c>
      <c r="AO635" s="61">
        <v>147</v>
      </c>
      <c r="AP635" s="62" t="str">
        <f t="shared" si="884"/>
        <v/>
      </c>
      <c r="AQ635" s="63" t="e">
        <f>IF(ISNUMBER(INDEX(Данные!$I$1:$IX$303,Данные!$A297,AQ$642)),INDEX(Данные!$I$1:$IX$303,Данные!$A297,AQ$642)-Данные!$G297-AQ$643+IF($F$3="Использовать поправку",BT635,0),#N/A)</f>
        <v>#N/A</v>
      </c>
      <c r="AR635" s="64" t="e">
        <f>IF(ISNUMBER(INDEX(Данные!$I$1:$IX$303,Данные!$A297,AR$642)),INDEX(Данные!$I$1:$IX$303,Данные!$A297,AR$642)-Данные!$H297-AR$643+IF($F$3="Использовать поправку",BU635,0),#N/A)</f>
        <v>#N/A</v>
      </c>
      <c r="AS635" s="62" t="str">
        <f t="shared" si="885"/>
        <v/>
      </c>
      <c r="AT635" s="63" t="e">
        <f>IF(ISNUMBER(INDEX(Данные!$I$1:$IX$303,Данные!$A297,AT$642)),INDEX(Данные!$I$1:$IX$303,Данные!$A297,AT$642)-Данные!$G297-AT$643+IF($F$4="Использовать поправку",BT635,0),#N/A)</f>
        <v>#N/A</v>
      </c>
      <c r="AU635" s="64" t="e">
        <f>IF(ISNUMBER(INDEX(Данные!$I$1:$IX$303,Данные!$A297,AU$642)),INDEX(Данные!$I$1:$IX$303,Данные!$A297,AU$642)-Данные!$H297-AU$643+IF($F$4="Использовать поправку",BU635,0),#N/A)</f>
        <v>#N/A</v>
      </c>
      <c r="AV635" s="62" t="str">
        <f t="shared" si="886"/>
        <v/>
      </c>
      <c r="AW635" s="63" t="e">
        <f>IF(ISNUMBER(INDEX(Данные!$I$1:$IX$303,Данные!$A297,AW$642)),INDEX(Данные!$I$1:$IX$303,Данные!$A297,AW$642)-Данные!$G297-AW$643+IF($F$5="Использовать поправку",BT635,0),#N/A)</f>
        <v>#N/A</v>
      </c>
      <c r="AX635" s="64" t="e">
        <f>IF(ISNUMBER(INDEX(Данные!$I$1:$IX$303,Данные!$A297,AX$642)),INDEX(Данные!$I$1:$IX$303,Данные!$A297,AX$642)-Данные!$H297-AX$643+IF($F$5="Использовать поправку",BU635,0),#N/A)</f>
        <v>#N/A</v>
      </c>
      <c r="AY635" s="62" t="str">
        <f t="shared" si="887"/>
        <v/>
      </c>
      <c r="AZ635" s="63" t="e">
        <f>IF(ISNUMBER(INDEX(Данные!$I$1:$IX$303,Данные!$A297,AZ$642)),INDEX(Данные!$I$1:$IX$303,Данные!$A297,AZ$642)-Данные!$G297-AZ$643+IF($F$6="Использовать поправку",BT635,0),#N/A)</f>
        <v>#N/A</v>
      </c>
      <c r="BA635" s="64" t="e">
        <f>IF(ISNUMBER(INDEX(Данные!$I$1:$IX$303,Данные!$A297,BA$642)),INDEX(Данные!$I$1:$IX$303,Данные!$A297,BA$642)-Данные!$H297-BA$643+IF($F$6="Использовать поправку",BU635,0),#N/A)</f>
        <v>#N/A</v>
      </c>
      <c r="BB635" s="62" t="str">
        <f t="shared" si="888"/>
        <v/>
      </c>
      <c r="BC635" s="63" t="e">
        <f>IF(ISNUMBER(INDEX(Данные!$I$1:$IX$303,Данные!$A297,BC$642)),INDEX(Данные!$I$1:$IX$303,Данные!$A297,BC$642)-Данные!$G297-BC$643+IF($F$7="Использовать поправку",BT635,0),#N/A)</f>
        <v>#N/A</v>
      </c>
      <c r="BD635" s="64" t="e">
        <f>IF(ISNUMBER(INDEX(Данные!$I$1:$IX$303,Данные!$A297,BD$642)),INDEX(Данные!$I$1:$IX$303,Данные!$A297,BD$642)-Данные!$H297-BD$643+IF($F$7="Использовать поправку",BU635,0),#N/A)</f>
        <v>#N/A</v>
      </c>
      <c r="BE635" s="62" t="str">
        <f t="shared" si="889"/>
        <v/>
      </c>
      <c r="BF635" s="63" t="e">
        <f>IF(ISNUMBER(INDEX(Данные!$I$1:$IX$303,Данные!$A297,BF$642)),INDEX(Данные!$I$1:$IX$303,Данные!$A297,BF$642)-Данные!$G297-BF$643+IF($F$8="Использовать поправку",BT635,0),#N/A)</f>
        <v>#N/A</v>
      </c>
      <c r="BG635" s="64" t="e">
        <f>IF(ISNUMBER(INDEX(Данные!$I$1:$IX$303,Данные!$A297,BG$642)),INDEX(Данные!$I$1:$IX$303,Данные!$A297,BG$642)-Данные!$H297-BG$643+IF($F$8="Использовать поправку",BU635,0),#N/A)</f>
        <v>#N/A</v>
      </c>
      <c r="BH635" s="62" t="str">
        <f t="shared" si="890"/>
        <v/>
      </c>
      <c r="BI635" s="63" t="e">
        <f>IF(ISNUMBER(INDEX(Данные!$I$1:$IX$303,Данные!$A297,BI$642)),INDEX(Данные!$I$1:$IX$303,Данные!$A297,BI$642)-Данные!$G297-BI$643+IF($F$9="Использовать поправку",BT635,0),#N/A)</f>
        <v>#N/A</v>
      </c>
      <c r="BJ635" s="64" t="e">
        <f>IF(ISNUMBER(INDEX(Данные!$I$1:$IX$303,Данные!$A297,BJ$642)),INDEX(Данные!$I$1:$IX$303,Данные!$A297,BJ$642)-Данные!$H297-BJ$643+IF($F$9="Использовать поправку",BU635,0),#N/A)</f>
        <v>#N/A</v>
      </c>
      <c r="BK635" s="62" t="str">
        <f t="shared" si="891"/>
        <v/>
      </c>
      <c r="BL635" s="63" t="e">
        <f>IF(ISNUMBER(INDEX(Данные!$I$1:$IX$303,Данные!$A297,BL$642)),INDEX(Данные!$I$1:$IX$303,Данные!$A297,BL$642)-Данные!$G297-BL$643+IF($F$10="Использовать поправку",BT635,0),#N/A)</f>
        <v>#N/A</v>
      </c>
      <c r="BM635" s="64" t="e">
        <f>IF(ISNUMBER(INDEX(Данные!$I$1:$IX$303,Данные!$A297,BM$642)),INDEX(Данные!$I$1:$IX$303,Данные!$A297,BM$642)-Данные!$H297-BM$643+IF($F$10="Использовать поправку",BU635,0),#N/A)</f>
        <v>#N/A</v>
      </c>
      <c r="BN635" s="62" t="str">
        <f t="shared" si="892"/>
        <v/>
      </c>
      <c r="BO635" s="63" t="e">
        <f>IF(ISNUMBER(INDEX(Данные!$I$1:$IX$303,Данные!$A297,BO$642)),INDEX(Данные!$I$1:$IX$303,Данные!$A297,BO$642)-Данные!$G297-BO$643+IF($F$11="Использовать поправку",BT635,0),#N/A)</f>
        <v>#N/A</v>
      </c>
      <c r="BP635" s="64" t="e">
        <f>IF(ISNUMBER(INDEX(Данные!$I$1:$IX$303,Данные!$A297,BP$642)),INDEX(Данные!$I$1:$IX$303,Данные!$A297,BP$642)-Данные!$H297-BP$643+IF($F$11="Использовать поправку",BU635,0),#N/A)</f>
        <v>#N/A</v>
      </c>
      <c r="BQ635" s="62" t="str">
        <f t="shared" si="893"/>
        <v/>
      </c>
      <c r="BR635" s="63" t="e">
        <f>IF(ISNUMBER(INDEX(Данные!$I$1:$IX$303,Данные!$A297,BR$642)),INDEX(Данные!$I$1:$IX$303,Данные!$A297,BR$642)-Данные!$G297-BR$643+IF($F$12="Использовать поправку",BT635,0),#N/A)</f>
        <v>#N/A</v>
      </c>
      <c r="BS635" s="64" t="e">
        <f>IF(ISNUMBER(INDEX(Данные!$I$1:$IX$303,Данные!$A297,BS$642)),INDEX(Данные!$I$1:$IX$303,Данные!$A297,BS$642)-Данные!$H297-BS$643+IF($F$12="Использовать поправку",BU635,0),#N/A)</f>
        <v>#N/A</v>
      </c>
      <c r="BT635" s="100" t="e">
        <f>INDEX(Данные!$I$1:$IX$303,Данные!$A297,BT$642+8)-INDEX(Данные!$I$1:$IX$303,Данные!$A297,BT$643+8)</f>
        <v>#VALUE!</v>
      </c>
      <c r="BU635" s="101" t="e">
        <f>INDEX(Данные!$I$1:$IX$303,Данные!$A297,BU$642+9)-INDEX(Данные!$I$1:$IX$303,Данные!$A297,BU$643+9)</f>
        <v>#VALUE!</v>
      </c>
    </row>
    <row r="636" spans="7:73" s="88" customFormat="1" x14ac:dyDescent="0.25">
      <c r="G636" s="61">
        <v>147.5</v>
      </c>
      <c r="H636" s="62" t="str">
        <f t="shared" si="894"/>
        <v/>
      </c>
      <c r="I636" s="63" t="e">
        <f>IF(ISNUMBER(INDEX(Данные!$I$1:$IX$303,Данные!$A298,I$642)),INDEX(Данные!$I$1:$IX$303,Данные!$A298,I$642)-Данные!$E298+IF($F$3="Использовать поправку",AL636,0),#N/A)</f>
        <v>#N/A</v>
      </c>
      <c r="J636" s="64" t="e">
        <f>IF(ISNUMBER(INDEX(Данные!$I$1:$IX$303,Данные!$A298,J$642)),INDEX(Данные!$I$1:$IX$303,Данные!$A298,J$642)-Данные!$F298+IF($F$3="Использовать поправку",AM636,0),#N/A)</f>
        <v>#N/A</v>
      </c>
      <c r="K636" s="62" t="str">
        <f t="shared" si="895"/>
        <v/>
      </c>
      <c r="L636" s="63" t="e">
        <f>IF(ISNUMBER(INDEX(Данные!$I$1:$IX$303,Данные!$A298,L$642)),INDEX(Данные!$I$1:$IX$303,Данные!$A298,L$642)-Данные!$E298+IF($F$4="Использовать поправку",AL636,0),#N/A)</f>
        <v>#N/A</v>
      </c>
      <c r="M636" s="64" t="e">
        <f>IF(ISNUMBER(INDEX(Данные!$I$1:$IX$303,Данные!$A298,M$642)),INDEX(Данные!$I$1:$IX$303,Данные!$A298,M$642)-Данные!$F298+IF($F$4="Использовать поправку",AM636,0),#N/A)</f>
        <v>#N/A</v>
      </c>
      <c r="N636" s="62" t="str">
        <f t="shared" si="896"/>
        <v/>
      </c>
      <c r="O636" s="63" t="e">
        <f>IF(ISNUMBER(INDEX(Данные!$I$1:$IX$303,Данные!$A298,O$642)),INDEX(Данные!$I$1:$IX$303,Данные!$A298,O$642)-Данные!$E298+IF($F$5="Использовать поправку",AL636,0),#N/A)</f>
        <v>#N/A</v>
      </c>
      <c r="P636" s="64" t="e">
        <f>IF(ISNUMBER(INDEX(Данные!$I$1:$IX$303,Данные!$A298,P$642)),INDEX(Данные!$I$1:$IX$303,Данные!$A298,P$642)-Данные!$F298+IF($F$5="Использовать поправку",AM636,0),#N/A)</f>
        <v>#N/A</v>
      </c>
      <c r="Q636" s="62" t="str">
        <f t="shared" si="897"/>
        <v/>
      </c>
      <c r="R636" s="63" t="e">
        <f>IF(ISNUMBER(INDEX(Данные!$I$1:$IX$303,Данные!$A298,R$642)),INDEX(Данные!$I$1:$IX$303,Данные!$A298,R$642)-Данные!$E298+IF($F$6="Использовать поправку",AL636,0),#N/A)</f>
        <v>#N/A</v>
      </c>
      <c r="S636" s="64" t="e">
        <f>IF(ISNUMBER(INDEX(Данные!$I$1:$IX$303,Данные!$A298,S$642)),INDEX(Данные!$I$1:$IX$303,Данные!$A298,S$642)-Данные!$F298+IF($F$6="Использовать поправку",AM636,0),#N/A)</f>
        <v>#N/A</v>
      </c>
      <c r="T636" s="62" t="str">
        <f t="shared" si="898"/>
        <v/>
      </c>
      <c r="U636" s="63" t="e">
        <f>IF(ISNUMBER(INDEX(Данные!$I$1:$IX$303,Данные!$A298,U$642)),INDEX(Данные!$I$1:$IX$303,Данные!$A298,U$642)-Данные!$E298+IF($F$7="Использовать поправку",AL636,0),#N/A)</f>
        <v>#N/A</v>
      </c>
      <c r="V636" s="64" t="e">
        <f>IF(ISNUMBER(INDEX(Данные!$I$1:$IX$303,Данные!$A298,V$642)),INDEX(Данные!$I$1:$IX$303,Данные!$A298,V$642)-Данные!$F298+IF($F$7="Использовать поправку",AM636,0),#N/A)</f>
        <v>#N/A</v>
      </c>
      <c r="W636" s="62" t="str">
        <f t="shared" si="899"/>
        <v/>
      </c>
      <c r="X636" s="63" t="e">
        <f>IF(ISNUMBER(INDEX(Данные!$I$1:$IX$303,Данные!$A298,X$642)),INDEX(Данные!$I$1:$IX$303,Данные!$A298,X$642)-Данные!$E298+IF($F$8="Использовать поправку",AL636,0),#N/A)</f>
        <v>#N/A</v>
      </c>
      <c r="Y636" s="64" t="e">
        <f>IF(ISNUMBER(INDEX(Данные!$I$1:$IX$303,Данные!$A298,Y$642)),INDEX(Данные!$I$1:$IX$303,Данные!$A298,Y$642)-Данные!$F298+IF($F$8="Использовать поправку",AM636,0),#N/A)</f>
        <v>#N/A</v>
      </c>
      <c r="Z636" s="62" t="str">
        <f t="shared" si="900"/>
        <v/>
      </c>
      <c r="AA636" s="63" t="e">
        <f>IF(ISNUMBER(INDEX(Данные!$I$1:$IX$303,Данные!$A298,AA$642)),INDEX(Данные!$I$1:$IX$303,Данные!$A298,AA$642)-Данные!$E298+IF($F$9="Использовать поправку",AL636,0),#N/A)</f>
        <v>#N/A</v>
      </c>
      <c r="AB636" s="64" t="e">
        <f>IF(ISNUMBER(INDEX(Данные!$I$1:$IX$303,Данные!$A298,AB$642)),INDEX(Данные!$I$1:$IX$303,Данные!$A298,AB$642)-Данные!$F298+IF($F$9="Использовать поправку",AM636,0),#N/A)</f>
        <v>#N/A</v>
      </c>
      <c r="AC636" s="62" t="str">
        <f t="shared" si="901"/>
        <v/>
      </c>
      <c r="AD636" s="63" t="e">
        <f>IF(ISNUMBER(INDEX(Данные!$I$1:$IX$303,Данные!$A298,AD$642)),INDEX(Данные!$I$1:$IX$303,Данные!$A298,AD$642)-Данные!$E298+IF($F$10="Использовать поправку",AL636,0),#N/A)</f>
        <v>#N/A</v>
      </c>
      <c r="AE636" s="64" t="e">
        <f>IF(ISNUMBER(INDEX(Данные!$I$1:$IX$303,Данные!$A298,AE$642)),INDEX(Данные!$I$1:$IX$303,Данные!$A298,AE$642)-Данные!$F298+IF($F$10="Использовать поправку",AM636,0),#N/A)</f>
        <v>#N/A</v>
      </c>
      <c r="AF636" s="62" t="str">
        <f t="shared" si="902"/>
        <v/>
      </c>
      <c r="AG636" s="63" t="e">
        <f>IF(ISNUMBER(INDEX(Данные!$I$1:$IX$303,Данные!$A298,AG$642)),INDEX(Данные!$I$1:$IX$303,Данные!$A298,AG$642)-Данные!$E298+IF($F$11="Использовать поправку",AL636,0),#N/A)</f>
        <v>#N/A</v>
      </c>
      <c r="AH636" s="64" t="e">
        <f>IF(ISNUMBER(INDEX(Данные!$I$1:$IX$303,Данные!$A298,AH$642)),INDEX(Данные!$I$1:$IX$303,Данные!$A298,AH$642)-Данные!$F298+IF($F$11="Использовать поправку",AM636,0),#N/A)</f>
        <v>#N/A</v>
      </c>
      <c r="AI636" s="62" t="str">
        <f t="shared" si="903"/>
        <v/>
      </c>
      <c r="AJ636" s="63" t="e">
        <f>IF(ISNUMBER(INDEX(Данные!$I$1:$IX$303,Данные!$A298,AJ$642)),INDEX(Данные!$I$1:$IX$303,Данные!$A298,AJ$642)-Данные!$E298+IF($F$12="Использовать поправку",AL636,0),#N/A)</f>
        <v>#N/A</v>
      </c>
      <c r="AK636" s="96" t="e">
        <f>IF(ISNUMBER(INDEX(Данные!$I$1:$IX$303,Данные!$A298,AK$642)),INDEX(Данные!$I$1:$IX$303,Данные!$A298,AK$642)-Данные!$F298+IF($F$12="Использовать поправку",AM636,0),#N/A)</f>
        <v>#N/A</v>
      </c>
      <c r="AL636" s="100" t="e">
        <f>INDEX(Данные!$I$1:$IX$303,Данные!$A298,AL$642+4)-INDEX(Данные!$I$1:$IX$303,Данные!$A298,AL$643+4)</f>
        <v>#VALUE!</v>
      </c>
      <c r="AM636" s="101" t="e">
        <f>INDEX(Данные!$I$1:$IX$303,Данные!$A298,AM$642+5)-INDEX(Данные!$I$1:$IX$303,Данные!$A298,AM$643+5)</f>
        <v>#VALUE!</v>
      </c>
      <c r="AO636" s="61">
        <v>147.5</v>
      </c>
      <c r="AP636" s="62" t="str">
        <f t="shared" si="884"/>
        <v/>
      </c>
      <c r="AQ636" s="63" t="e">
        <f>IF(ISNUMBER(INDEX(Данные!$I$1:$IX$303,Данные!$A298,AQ$642)),INDEX(Данные!$I$1:$IX$303,Данные!$A298,AQ$642)-Данные!$G298-AQ$643+IF($F$3="Использовать поправку",BT636,0),#N/A)</f>
        <v>#N/A</v>
      </c>
      <c r="AR636" s="64" t="e">
        <f>IF(ISNUMBER(INDEX(Данные!$I$1:$IX$303,Данные!$A298,AR$642)),INDEX(Данные!$I$1:$IX$303,Данные!$A298,AR$642)-Данные!$H298-AR$643+IF($F$3="Использовать поправку",BU636,0),#N/A)</f>
        <v>#N/A</v>
      </c>
      <c r="AS636" s="62" t="str">
        <f t="shared" si="885"/>
        <v/>
      </c>
      <c r="AT636" s="63" t="e">
        <f>IF(ISNUMBER(INDEX(Данные!$I$1:$IX$303,Данные!$A298,AT$642)),INDEX(Данные!$I$1:$IX$303,Данные!$A298,AT$642)-Данные!$G298-AT$643+IF($F$4="Использовать поправку",BT636,0),#N/A)</f>
        <v>#N/A</v>
      </c>
      <c r="AU636" s="64" t="e">
        <f>IF(ISNUMBER(INDEX(Данные!$I$1:$IX$303,Данные!$A298,AU$642)),INDEX(Данные!$I$1:$IX$303,Данные!$A298,AU$642)-Данные!$H298-AU$643+IF($F$4="Использовать поправку",BU636,0),#N/A)</f>
        <v>#N/A</v>
      </c>
      <c r="AV636" s="62" t="str">
        <f t="shared" si="886"/>
        <v/>
      </c>
      <c r="AW636" s="63" t="e">
        <f>IF(ISNUMBER(INDEX(Данные!$I$1:$IX$303,Данные!$A298,AW$642)),INDEX(Данные!$I$1:$IX$303,Данные!$A298,AW$642)-Данные!$G298-AW$643+IF($F$5="Использовать поправку",BT636,0),#N/A)</f>
        <v>#N/A</v>
      </c>
      <c r="AX636" s="64" t="e">
        <f>IF(ISNUMBER(INDEX(Данные!$I$1:$IX$303,Данные!$A298,AX$642)),INDEX(Данные!$I$1:$IX$303,Данные!$A298,AX$642)-Данные!$H298-AX$643+IF($F$5="Использовать поправку",BU636,0),#N/A)</f>
        <v>#N/A</v>
      </c>
      <c r="AY636" s="62" t="str">
        <f t="shared" si="887"/>
        <v/>
      </c>
      <c r="AZ636" s="63" t="e">
        <f>IF(ISNUMBER(INDEX(Данные!$I$1:$IX$303,Данные!$A298,AZ$642)),INDEX(Данные!$I$1:$IX$303,Данные!$A298,AZ$642)-Данные!$G298-AZ$643+IF($F$6="Использовать поправку",BT636,0),#N/A)</f>
        <v>#N/A</v>
      </c>
      <c r="BA636" s="64" t="e">
        <f>IF(ISNUMBER(INDEX(Данные!$I$1:$IX$303,Данные!$A298,BA$642)),INDEX(Данные!$I$1:$IX$303,Данные!$A298,BA$642)-Данные!$H298-BA$643+IF($F$6="Использовать поправку",BU636,0),#N/A)</f>
        <v>#N/A</v>
      </c>
      <c r="BB636" s="62" t="str">
        <f t="shared" si="888"/>
        <v/>
      </c>
      <c r="BC636" s="63" t="e">
        <f>IF(ISNUMBER(INDEX(Данные!$I$1:$IX$303,Данные!$A298,BC$642)),INDEX(Данные!$I$1:$IX$303,Данные!$A298,BC$642)-Данные!$G298-BC$643+IF($F$7="Использовать поправку",BT636,0),#N/A)</f>
        <v>#N/A</v>
      </c>
      <c r="BD636" s="64" t="e">
        <f>IF(ISNUMBER(INDEX(Данные!$I$1:$IX$303,Данные!$A298,BD$642)),INDEX(Данные!$I$1:$IX$303,Данные!$A298,BD$642)-Данные!$H298-BD$643+IF($F$7="Использовать поправку",BU636,0),#N/A)</f>
        <v>#N/A</v>
      </c>
      <c r="BE636" s="62" t="str">
        <f t="shared" si="889"/>
        <v/>
      </c>
      <c r="BF636" s="63" t="e">
        <f>IF(ISNUMBER(INDEX(Данные!$I$1:$IX$303,Данные!$A298,BF$642)),INDEX(Данные!$I$1:$IX$303,Данные!$A298,BF$642)-Данные!$G298-BF$643+IF($F$8="Использовать поправку",BT636,0),#N/A)</f>
        <v>#N/A</v>
      </c>
      <c r="BG636" s="64" t="e">
        <f>IF(ISNUMBER(INDEX(Данные!$I$1:$IX$303,Данные!$A298,BG$642)),INDEX(Данные!$I$1:$IX$303,Данные!$A298,BG$642)-Данные!$H298-BG$643+IF($F$8="Использовать поправку",BU636,0),#N/A)</f>
        <v>#N/A</v>
      </c>
      <c r="BH636" s="62" t="str">
        <f t="shared" si="890"/>
        <v/>
      </c>
      <c r="BI636" s="63" t="e">
        <f>IF(ISNUMBER(INDEX(Данные!$I$1:$IX$303,Данные!$A298,BI$642)),INDEX(Данные!$I$1:$IX$303,Данные!$A298,BI$642)-Данные!$G298-BI$643+IF($F$9="Использовать поправку",BT636,0),#N/A)</f>
        <v>#N/A</v>
      </c>
      <c r="BJ636" s="64" t="e">
        <f>IF(ISNUMBER(INDEX(Данные!$I$1:$IX$303,Данные!$A298,BJ$642)),INDEX(Данные!$I$1:$IX$303,Данные!$A298,BJ$642)-Данные!$H298-BJ$643+IF($F$9="Использовать поправку",BU636,0),#N/A)</f>
        <v>#N/A</v>
      </c>
      <c r="BK636" s="62" t="str">
        <f t="shared" si="891"/>
        <v/>
      </c>
      <c r="BL636" s="63" t="e">
        <f>IF(ISNUMBER(INDEX(Данные!$I$1:$IX$303,Данные!$A298,BL$642)),INDEX(Данные!$I$1:$IX$303,Данные!$A298,BL$642)-Данные!$G298-BL$643+IF($F$10="Использовать поправку",BT636,0),#N/A)</f>
        <v>#N/A</v>
      </c>
      <c r="BM636" s="64" t="e">
        <f>IF(ISNUMBER(INDEX(Данные!$I$1:$IX$303,Данные!$A298,BM$642)),INDEX(Данные!$I$1:$IX$303,Данные!$A298,BM$642)-Данные!$H298-BM$643+IF($F$10="Использовать поправку",BU636,0),#N/A)</f>
        <v>#N/A</v>
      </c>
      <c r="BN636" s="62" t="str">
        <f t="shared" si="892"/>
        <v/>
      </c>
      <c r="BO636" s="63" t="e">
        <f>IF(ISNUMBER(INDEX(Данные!$I$1:$IX$303,Данные!$A298,BO$642)),INDEX(Данные!$I$1:$IX$303,Данные!$A298,BO$642)-Данные!$G298-BO$643+IF($F$11="Использовать поправку",BT636,0),#N/A)</f>
        <v>#N/A</v>
      </c>
      <c r="BP636" s="64" t="e">
        <f>IF(ISNUMBER(INDEX(Данные!$I$1:$IX$303,Данные!$A298,BP$642)),INDEX(Данные!$I$1:$IX$303,Данные!$A298,BP$642)-Данные!$H298-BP$643+IF($F$11="Использовать поправку",BU636,0),#N/A)</f>
        <v>#N/A</v>
      </c>
      <c r="BQ636" s="62" t="str">
        <f t="shared" si="893"/>
        <v/>
      </c>
      <c r="BR636" s="63" t="e">
        <f>IF(ISNUMBER(INDEX(Данные!$I$1:$IX$303,Данные!$A298,BR$642)),INDEX(Данные!$I$1:$IX$303,Данные!$A298,BR$642)-Данные!$G298-BR$643+IF($F$12="Использовать поправку",BT636,0),#N/A)</f>
        <v>#N/A</v>
      </c>
      <c r="BS636" s="64" t="e">
        <f>IF(ISNUMBER(INDEX(Данные!$I$1:$IX$303,Данные!$A298,BS$642)),INDEX(Данные!$I$1:$IX$303,Данные!$A298,BS$642)-Данные!$H298-BS$643+IF($F$12="Использовать поправку",BU636,0),#N/A)</f>
        <v>#N/A</v>
      </c>
      <c r="BT636" s="100" t="e">
        <f>INDEX(Данные!$I$1:$IX$303,Данные!$A298,BT$642+8)-INDEX(Данные!$I$1:$IX$303,Данные!$A298,BT$643+8)</f>
        <v>#VALUE!</v>
      </c>
      <c r="BU636" s="101" t="e">
        <f>INDEX(Данные!$I$1:$IX$303,Данные!$A298,BU$642+9)-INDEX(Данные!$I$1:$IX$303,Данные!$A298,BU$643+9)</f>
        <v>#VALUE!</v>
      </c>
    </row>
    <row r="637" spans="7:73" s="88" customFormat="1" x14ac:dyDescent="0.25">
      <c r="G637" s="61">
        <v>148</v>
      </c>
      <c r="H637" s="62" t="str">
        <f t="shared" si="894"/>
        <v/>
      </c>
      <c r="I637" s="63" t="e">
        <f>IF(ISNUMBER(INDEX(Данные!$I$1:$IX$303,Данные!$A299,I$642)),INDEX(Данные!$I$1:$IX$303,Данные!$A299,I$642)-Данные!$E299+IF($F$3="Использовать поправку",AL637,0),#N/A)</f>
        <v>#N/A</v>
      </c>
      <c r="J637" s="64" t="e">
        <f>IF(ISNUMBER(INDEX(Данные!$I$1:$IX$303,Данные!$A299,J$642)),INDEX(Данные!$I$1:$IX$303,Данные!$A299,J$642)-Данные!$F299+IF($F$3="Использовать поправку",AM637,0),#N/A)</f>
        <v>#N/A</v>
      </c>
      <c r="K637" s="62" t="str">
        <f t="shared" si="895"/>
        <v/>
      </c>
      <c r="L637" s="63" t="e">
        <f>IF(ISNUMBER(INDEX(Данные!$I$1:$IX$303,Данные!$A299,L$642)),INDEX(Данные!$I$1:$IX$303,Данные!$A299,L$642)-Данные!$E299+IF($F$4="Использовать поправку",AL637,0),#N/A)</f>
        <v>#N/A</v>
      </c>
      <c r="M637" s="64" t="e">
        <f>IF(ISNUMBER(INDEX(Данные!$I$1:$IX$303,Данные!$A299,M$642)),INDEX(Данные!$I$1:$IX$303,Данные!$A299,M$642)-Данные!$F299+IF($F$4="Использовать поправку",AM637,0),#N/A)</f>
        <v>#N/A</v>
      </c>
      <c r="N637" s="62" t="str">
        <f t="shared" si="896"/>
        <v/>
      </c>
      <c r="O637" s="63" t="e">
        <f>IF(ISNUMBER(INDEX(Данные!$I$1:$IX$303,Данные!$A299,O$642)),INDEX(Данные!$I$1:$IX$303,Данные!$A299,O$642)-Данные!$E299+IF($F$5="Использовать поправку",AL637,0),#N/A)</f>
        <v>#N/A</v>
      </c>
      <c r="P637" s="64" t="e">
        <f>IF(ISNUMBER(INDEX(Данные!$I$1:$IX$303,Данные!$A299,P$642)),INDEX(Данные!$I$1:$IX$303,Данные!$A299,P$642)-Данные!$F299+IF($F$5="Использовать поправку",AM637,0),#N/A)</f>
        <v>#N/A</v>
      </c>
      <c r="Q637" s="62" t="str">
        <f t="shared" si="897"/>
        <v/>
      </c>
      <c r="R637" s="63" t="e">
        <f>IF(ISNUMBER(INDEX(Данные!$I$1:$IX$303,Данные!$A299,R$642)),INDEX(Данные!$I$1:$IX$303,Данные!$A299,R$642)-Данные!$E299+IF($F$6="Использовать поправку",AL637,0),#N/A)</f>
        <v>#N/A</v>
      </c>
      <c r="S637" s="64" t="e">
        <f>IF(ISNUMBER(INDEX(Данные!$I$1:$IX$303,Данные!$A299,S$642)),INDEX(Данные!$I$1:$IX$303,Данные!$A299,S$642)-Данные!$F299+IF($F$6="Использовать поправку",AM637,0),#N/A)</f>
        <v>#N/A</v>
      </c>
      <c r="T637" s="62" t="str">
        <f t="shared" si="898"/>
        <v/>
      </c>
      <c r="U637" s="63" t="e">
        <f>IF(ISNUMBER(INDEX(Данные!$I$1:$IX$303,Данные!$A299,U$642)),INDEX(Данные!$I$1:$IX$303,Данные!$A299,U$642)-Данные!$E299+IF($F$7="Использовать поправку",AL637,0),#N/A)</f>
        <v>#N/A</v>
      </c>
      <c r="V637" s="64" t="e">
        <f>IF(ISNUMBER(INDEX(Данные!$I$1:$IX$303,Данные!$A299,V$642)),INDEX(Данные!$I$1:$IX$303,Данные!$A299,V$642)-Данные!$F299+IF($F$7="Использовать поправку",AM637,0),#N/A)</f>
        <v>#N/A</v>
      </c>
      <c r="W637" s="62" t="str">
        <f t="shared" si="899"/>
        <v/>
      </c>
      <c r="X637" s="63" t="e">
        <f>IF(ISNUMBER(INDEX(Данные!$I$1:$IX$303,Данные!$A299,X$642)),INDEX(Данные!$I$1:$IX$303,Данные!$A299,X$642)-Данные!$E299+IF($F$8="Использовать поправку",AL637,0),#N/A)</f>
        <v>#N/A</v>
      </c>
      <c r="Y637" s="64" t="e">
        <f>IF(ISNUMBER(INDEX(Данные!$I$1:$IX$303,Данные!$A299,Y$642)),INDEX(Данные!$I$1:$IX$303,Данные!$A299,Y$642)-Данные!$F299+IF($F$8="Использовать поправку",AM637,0),#N/A)</f>
        <v>#N/A</v>
      </c>
      <c r="Z637" s="62" t="str">
        <f t="shared" si="900"/>
        <v/>
      </c>
      <c r="AA637" s="63" t="e">
        <f>IF(ISNUMBER(INDEX(Данные!$I$1:$IX$303,Данные!$A299,AA$642)),INDEX(Данные!$I$1:$IX$303,Данные!$A299,AA$642)-Данные!$E299+IF($F$9="Использовать поправку",AL637,0),#N/A)</f>
        <v>#N/A</v>
      </c>
      <c r="AB637" s="64" t="e">
        <f>IF(ISNUMBER(INDEX(Данные!$I$1:$IX$303,Данные!$A299,AB$642)),INDEX(Данные!$I$1:$IX$303,Данные!$A299,AB$642)-Данные!$F299+IF($F$9="Использовать поправку",AM637,0),#N/A)</f>
        <v>#N/A</v>
      </c>
      <c r="AC637" s="62" t="str">
        <f t="shared" si="901"/>
        <v/>
      </c>
      <c r="AD637" s="63" t="e">
        <f>IF(ISNUMBER(INDEX(Данные!$I$1:$IX$303,Данные!$A299,AD$642)),INDEX(Данные!$I$1:$IX$303,Данные!$A299,AD$642)-Данные!$E299+IF($F$10="Использовать поправку",AL637,0),#N/A)</f>
        <v>#N/A</v>
      </c>
      <c r="AE637" s="64" t="e">
        <f>IF(ISNUMBER(INDEX(Данные!$I$1:$IX$303,Данные!$A299,AE$642)),INDEX(Данные!$I$1:$IX$303,Данные!$A299,AE$642)-Данные!$F299+IF($F$10="Использовать поправку",AM637,0),#N/A)</f>
        <v>#N/A</v>
      </c>
      <c r="AF637" s="62" t="str">
        <f t="shared" si="902"/>
        <v/>
      </c>
      <c r="AG637" s="63" t="e">
        <f>IF(ISNUMBER(INDEX(Данные!$I$1:$IX$303,Данные!$A299,AG$642)),INDEX(Данные!$I$1:$IX$303,Данные!$A299,AG$642)-Данные!$E299+IF($F$11="Использовать поправку",AL637,0),#N/A)</f>
        <v>#N/A</v>
      </c>
      <c r="AH637" s="64" t="e">
        <f>IF(ISNUMBER(INDEX(Данные!$I$1:$IX$303,Данные!$A299,AH$642)),INDEX(Данные!$I$1:$IX$303,Данные!$A299,AH$642)-Данные!$F299+IF($F$11="Использовать поправку",AM637,0),#N/A)</f>
        <v>#N/A</v>
      </c>
      <c r="AI637" s="62" t="str">
        <f t="shared" si="903"/>
        <v/>
      </c>
      <c r="AJ637" s="63" t="e">
        <f>IF(ISNUMBER(INDEX(Данные!$I$1:$IX$303,Данные!$A299,AJ$642)),INDEX(Данные!$I$1:$IX$303,Данные!$A299,AJ$642)-Данные!$E299+IF($F$12="Использовать поправку",AL637,0),#N/A)</f>
        <v>#N/A</v>
      </c>
      <c r="AK637" s="96" t="e">
        <f>IF(ISNUMBER(INDEX(Данные!$I$1:$IX$303,Данные!$A299,AK$642)),INDEX(Данные!$I$1:$IX$303,Данные!$A299,AK$642)-Данные!$F299+IF($F$12="Использовать поправку",AM637,0),#N/A)</f>
        <v>#N/A</v>
      </c>
      <c r="AL637" s="100" t="e">
        <f>INDEX(Данные!$I$1:$IX$303,Данные!$A299,AL$642+4)-INDEX(Данные!$I$1:$IX$303,Данные!$A299,AL$643+4)</f>
        <v>#VALUE!</v>
      </c>
      <c r="AM637" s="101" t="e">
        <f>INDEX(Данные!$I$1:$IX$303,Данные!$A299,AM$642+5)-INDEX(Данные!$I$1:$IX$303,Данные!$A299,AM$643+5)</f>
        <v>#VALUE!</v>
      </c>
      <c r="AO637" s="61">
        <v>148</v>
      </c>
      <c r="AP637" s="62" t="str">
        <f t="shared" si="884"/>
        <v/>
      </c>
      <c r="AQ637" s="63" t="e">
        <f>IF(ISNUMBER(INDEX(Данные!$I$1:$IX$303,Данные!$A299,AQ$642)),INDEX(Данные!$I$1:$IX$303,Данные!$A299,AQ$642)-Данные!$G299-AQ$643+IF($F$3="Использовать поправку",BT637,0),#N/A)</f>
        <v>#N/A</v>
      </c>
      <c r="AR637" s="64" t="e">
        <f>IF(ISNUMBER(INDEX(Данные!$I$1:$IX$303,Данные!$A299,AR$642)),INDEX(Данные!$I$1:$IX$303,Данные!$A299,AR$642)-Данные!$H299-AR$643+IF($F$3="Использовать поправку",BU637,0),#N/A)</f>
        <v>#N/A</v>
      </c>
      <c r="AS637" s="62" t="str">
        <f t="shared" si="885"/>
        <v/>
      </c>
      <c r="AT637" s="63" t="e">
        <f>IF(ISNUMBER(INDEX(Данные!$I$1:$IX$303,Данные!$A299,AT$642)),INDEX(Данные!$I$1:$IX$303,Данные!$A299,AT$642)-Данные!$G299-AT$643+IF($F$4="Использовать поправку",BT637,0),#N/A)</f>
        <v>#N/A</v>
      </c>
      <c r="AU637" s="64" t="e">
        <f>IF(ISNUMBER(INDEX(Данные!$I$1:$IX$303,Данные!$A299,AU$642)),INDEX(Данные!$I$1:$IX$303,Данные!$A299,AU$642)-Данные!$H299-AU$643+IF($F$4="Использовать поправку",BU637,0),#N/A)</f>
        <v>#N/A</v>
      </c>
      <c r="AV637" s="62" t="str">
        <f t="shared" si="886"/>
        <v/>
      </c>
      <c r="AW637" s="63" t="e">
        <f>IF(ISNUMBER(INDEX(Данные!$I$1:$IX$303,Данные!$A299,AW$642)),INDEX(Данные!$I$1:$IX$303,Данные!$A299,AW$642)-Данные!$G299-AW$643+IF($F$5="Использовать поправку",BT637,0),#N/A)</f>
        <v>#N/A</v>
      </c>
      <c r="AX637" s="64" t="e">
        <f>IF(ISNUMBER(INDEX(Данные!$I$1:$IX$303,Данные!$A299,AX$642)),INDEX(Данные!$I$1:$IX$303,Данные!$A299,AX$642)-Данные!$H299-AX$643+IF($F$5="Использовать поправку",BU637,0),#N/A)</f>
        <v>#N/A</v>
      </c>
      <c r="AY637" s="62" t="str">
        <f t="shared" si="887"/>
        <v/>
      </c>
      <c r="AZ637" s="63" t="e">
        <f>IF(ISNUMBER(INDEX(Данные!$I$1:$IX$303,Данные!$A299,AZ$642)),INDEX(Данные!$I$1:$IX$303,Данные!$A299,AZ$642)-Данные!$G299-AZ$643+IF($F$6="Использовать поправку",BT637,0),#N/A)</f>
        <v>#N/A</v>
      </c>
      <c r="BA637" s="64" t="e">
        <f>IF(ISNUMBER(INDEX(Данные!$I$1:$IX$303,Данные!$A299,BA$642)),INDEX(Данные!$I$1:$IX$303,Данные!$A299,BA$642)-Данные!$H299-BA$643+IF($F$6="Использовать поправку",BU637,0),#N/A)</f>
        <v>#N/A</v>
      </c>
      <c r="BB637" s="62" t="str">
        <f t="shared" si="888"/>
        <v/>
      </c>
      <c r="BC637" s="63" t="e">
        <f>IF(ISNUMBER(INDEX(Данные!$I$1:$IX$303,Данные!$A299,BC$642)),INDEX(Данные!$I$1:$IX$303,Данные!$A299,BC$642)-Данные!$G299-BC$643+IF($F$7="Использовать поправку",BT637,0),#N/A)</f>
        <v>#N/A</v>
      </c>
      <c r="BD637" s="64" t="e">
        <f>IF(ISNUMBER(INDEX(Данные!$I$1:$IX$303,Данные!$A299,BD$642)),INDEX(Данные!$I$1:$IX$303,Данные!$A299,BD$642)-Данные!$H299-BD$643+IF($F$7="Использовать поправку",BU637,0),#N/A)</f>
        <v>#N/A</v>
      </c>
      <c r="BE637" s="62" t="str">
        <f t="shared" si="889"/>
        <v/>
      </c>
      <c r="BF637" s="63" t="e">
        <f>IF(ISNUMBER(INDEX(Данные!$I$1:$IX$303,Данные!$A299,BF$642)),INDEX(Данные!$I$1:$IX$303,Данные!$A299,BF$642)-Данные!$G299-BF$643+IF($F$8="Использовать поправку",BT637,0),#N/A)</f>
        <v>#N/A</v>
      </c>
      <c r="BG637" s="64" t="e">
        <f>IF(ISNUMBER(INDEX(Данные!$I$1:$IX$303,Данные!$A299,BG$642)),INDEX(Данные!$I$1:$IX$303,Данные!$A299,BG$642)-Данные!$H299-BG$643+IF($F$8="Использовать поправку",BU637,0),#N/A)</f>
        <v>#N/A</v>
      </c>
      <c r="BH637" s="62" t="str">
        <f t="shared" si="890"/>
        <v/>
      </c>
      <c r="BI637" s="63" t="e">
        <f>IF(ISNUMBER(INDEX(Данные!$I$1:$IX$303,Данные!$A299,BI$642)),INDEX(Данные!$I$1:$IX$303,Данные!$A299,BI$642)-Данные!$G299-BI$643+IF($F$9="Использовать поправку",BT637,0),#N/A)</f>
        <v>#N/A</v>
      </c>
      <c r="BJ637" s="64" t="e">
        <f>IF(ISNUMBER(INDEX(Данные!$I$1:$IX$303,Данные!$A299,BJ$642)),INDEX(Данные!$I$1:$IX$303,Данные!$A299,BJ$642)-Данные!$H299-BJ$643+IF($F$9="Использовать поправку",BU637,0),#N/A)</f>
        <v>#N/A</v>
      </c>
      <c r="BK637" s="62" t="str">
        <f t="shared" si="891"/>
        <v/>
      </c>
      <c r="BL637" s="63" t="e">
        <f>IF(ISNUMBER(INDEX(Данные!$I$1:$IX$303,Данные!$A299,BL$642)),INDEX(Данные!$I$1:$IX$303,Данные!$A299,BL$642)-Данные!$G299-BL$643+IF($F$10="Использовать поправку",BT637,0),#N/A)</f>
        <v>#N/A</v>
      </c>
      <c r="BM637" s="64" t="e">
        <f>IF(ISNUMBER(INDEX(Данные!$I$1:$IX$303,Данные!$A299,BM$642)),INDEX(Данные!$I$1:$IX$303,Данные!$A299,BM$642)-Данные!$H299-BM$643+IF($F$10="Использовать поправку",BU637,0),#N/A)</f>
        <v>#N/A</v>
      </c>
      <c r="BN637" s="62" t="str">
        <f t="shared" si="892"/>
        <v/>
      </c>
      <c r="BO637" s="63" t="e">
        <f>IF(ISNUMBER(INDEX(Данные!$I$1:$IX$303,Данные!$A299,BO$642)),INDEX(Данные!$I$1:$IX$303,Данные!$A299,BO$642)-Данные!$G299-BO$643+IF($F$11="Использовать поправку",BT637,0),#N/A)</f>
        <v>#N/A</v>
      </c>
      <c r="BP637" s="64" t="e">
        <f>IF(ISNUMBER(INDEX(Данные!$I$1:$IX$303,Данные!$A299,BP$642)),INDEX(Данные!$I$1:$IX$303,Данные!$A299,BP$642)-Данные!$H299-BP$643+IF($F$11="Использовать поправку",BU637,0),#N/A)</f>
        <v>#N/A</v>
      </c>
      <c r="BQ637" s="62" t="str">
        <f t="shared" si="893"/>
        <v/>
      </c>
      <c r="BR637" s="63" t="e">
        <f>IF(ISNUMBER(INDEX(Данные!$I$1:$IX$303,Данные!$A299,BR$642)),INDEX(Данные!$I$1:$IX$303,Данные!$A299,BR$642)-Данные!$G299-BR$643+IF($F$12="Использовать поправку",BT637,0),#N/A)</f>
        <v>#N/A</v>
      </c>
      <c r="BS637" s="64" t="e">
        <f>IF(ISNUMBER(INDEX(Данные!$I$1:$IX$303,Данные!$A299,BS$642)),INDEX(Данные!$I$1:$IX$303,Данные!$A299,BS$642)-Данные!$H299-BS$643+IF($F$12="Использовать поправку",BU637,0),#N/A)</f>
        <v>#N/A</v>
      </c>
      <c r="BT637" s="100" t="e">
        <f>INDEX(Данные!$I$1:$IX$303,Данные!$A299,BT$642+8)-INDEX(Данные!$I$1:$IX$303,Данные!$A299,BT$643+8)</f>
        <v>#VALUE!</v>
      </c>
      <c r="BU637" s="101" t="e">
        <f>INDEX(Данные!$I$1:$IX$303,Данные!$A299,BU$642+9)-INDEX(Данные!$I$1:$IX$303,Данные!$A299,BU$643+9)</f>
        <v>#VALUE!</v>
      </c>
    </row>
    <row r="638" spans="7:73" s="88" customFormat="1" x14ac:dyDescent="0.25">
      <c r="G638" s="61">
        <v>148.5</v>
      </c>
      <c r="H638" s="62" t="str">
        <f t="shared" si="894"/>
        <v/>
      </c>
      <c r="I638" s="63" t="e">
        <f>IF(ISNUMBER(INDEX(Данные!$I$1:$IX$303,Данные!$A300,I$642)),INDEX(Данные!$I$1:$IX$303,Данные!$A300,I$642)-Данные!$E300+IF($F$3="Использовать поправку",AL638,0),#N/A)</f>
        <v>#N/A</v>
      </c>
      <c r="J638" s="64" t="e">
        <f>IF(ISNUMBER(INDEX(Данные!$I$1:$IX$303,Данные!$A300,J$642)),INDEX(Данные!$I$1:$IX$303,Данные!$A300,J$642)-Данные!$F300+IF($F$3="Использовать поправку",AM638,0),#N/A)</f>
        <v>#N/A</v>
      </c>
      <c r="K638" s="62" t="str">
        <f t="shared" si="895"/>
        <v/>
      </c>
      <c r="L638" s="63" t="e">
        <f>IF(ISNUMBER(INDEX(Данные!$I$1:$IX$303,Данные!$A300,L$642)),INDEX(Данные!$I$1:$IX$303,Данные!$A300,L$642)-Данные!$E300+IF($F$4="Использовать поправку",AL638,0),#N/A)</f>
        <v>#N/A</v>
      </c>
      <c r="M638" s="64" t="e">
        <f>IF(ISNUMBER(INDEX(Данные!$I$1:$IX$303,Данные!$A300,M$642)),INDEX(Данные!$I$1:$IX$303,Данные!$A300,M$642)-Данные!$F300+IF($F$4="Использовать поправку",AM638,0),#N/A)</f>
        <v>#N/A</v>
      </c>
      <c r="N638" s="62" t="str">
        <f t="shared" si="896"/>
        <v/>
      </c>
      <c r="O638" s="63" t="e">
        <f>IF(ISNUMBER(INDEX(Данные!$I$1:$IX$303,Данные!$A300,O$642)),INDEX(Данные!$I$1:$IX$303,Данные!$A300,O$642)-Данные!$E300+IF($F$5="Использовать поправку",AL638,0),#N/A)</f>
        <v>#N/A</v>
      </c>
      <c r="P638" s="64" t="e">
        <f>IF(ISNUMBER(INDEX(Данные!$I$1:$IX$303,Данные!$A300,P$642)),INDEX(Данные!$I$1:$IX$303,Данные!$A300,P$642)-Данные!$F300+IF($F$5="Использовать поправку",AM638,0),#N/A)</f>
        <v>#N/A</v>
      </c>
      <c r="Q638" s="62" t="str">
        <f t="shared" si="897"/>
        <v/>
      </c>
      <c r="R638" s="63" t="e">
        <f>IF(ISNUMBER(INDEX(Данные!$I$1:$IX$303,Данные!$A300,R$642)),INDEX(Данные!$I$1:$IX$303,Данные!$A300,R$642)-Данные!$E300+IF($F$6="Использовать поправку",AL638,0),#N/A)</f>
        <v>#N/A</v>
      </c>
      <c r="S638" s="64" t="e">
        <f>IF(ISNUMBER(INDEX(Данные!$I$1:$IX$303,Данные!$A300,S$642)),INDEX(Данные!$I$1:$IX$303,Данные!$A300,S$642)-Данные!$F300+IF($F$6="Использовать поправку",AM638,0),#N/A)</f>
        <v>#N/A</v>
      </c>
      <c r="T638" s="62" t="str">
        <f t="shared" si="898"/>
        <v/>
      </c>
      <c r="U638" s="63" t="e">
        <f>IF(ISNUMBER(INDEX(Данные!$I$1:$IX$303,Данные!$A300,U$642)),INDEX(Данные!$I$1:$IX$303,Данные!$A300,U$642)-Данные!$E300+IF($F$7="Использовать поправку",AL638,0),#N/A)</f>
        <v>#N/A</v>
      </c>
      <c r="V638" s="64" t="e">
        <f>IF(ISNUMBER(INDEX(Данные!$I$1:$IX$303,Данные!$A300,V$642)),INDEX(Данные!$I$1:$IX$303,Данные!$A300,V$642)-Данные!$F300+IF($F$7="Использовать поправку",AM638,0),#N/A)</f>
        <v>#N/A</v>
      </c>
      <c r="W638" s="62" t="str">
        <f t="shared" si="899"/>
        <v/>
      </c>
      <c r="X638" s="63" t="e">
        <f>IF(ISNUMBER(INDEX(Данные!$I$1:$IX$303,Данные!$A300,X$642)),INDEX(Данные!$I$1:$IX$303,Данные!$A300,X$642)-Данные!$E300+IF($F$8="Использовать поправку",AL638,0),#N/A)</f>
        <v>#N/A</v>
      </c>
      <c r="Y638" s="64" t="e">
        <f>IF(ISNUMBER(INDEX(Данные!$I$1:$IX$303,Данные!$A300,Y$642)),INDEX(Данные!$I$1:$IX$303,Данные!$A300,Y$642)-Данные!$F300+IF($F$8="Использовать поправку",AM638,0),#N/A)</f>
        <v>#N/A</v>
      </c>
      <c r="Z638" s="62" t="str">
        <f t="shared" si="900"/>
        <v/>
      </c>
      <c r="AA638" s="63" t="e">
        <f>IF(ISNUMBER(INDEX(Данные!$I$1:$IX$303,Данные!$A300,AA$642)),INDEX(Данные!$I$1:$IX$303,Данные!$A300,AA$642)-Данные!$E300+IF($F$9="Использовать поправку",AL638,0),#N/A)</f>
        <v>#N/A</v>
      </c>
      <c r="AB638" s="64" t="e">
        <f>IF(ISNUMBER(INDEX(Данные!$I$1:$IX$303,Данные!$A300,AB$642)),INDEX(Данные!$I$1:$IX$303,Данные!$A300,AB$642)-Данные!$F300+IF($F$9="Использовать поправку",AM638,0),#N/A)</f>
        <v>#N/A</v>
      </c>
      <c r="AC638" s="62" t="str">
        <f t="shared" si="901"/>
        <v/>
      </c>
      <c r="AD638" s="63" t="e">
        <f>IF(ISNUMBER(INDEX(Данные!$I$1:$IX$303,Данные!$A300,AD$642)),INDEX(Данные!$I$1:$IX$303,Данные!$A300,AD$642)-Данные!$E300+IF($F$10="Использовать поправку",AL638,0),#N/A)</f>
        <v>#N/A</v>
      </c>
      <c r="AE638" s="64" t="e">
        <f>IF(ISNUMBER(INDEX(Данные!$I$1:$IX$303,Данные!$A300,AE$642)),INDEX(Данные!$I$1:$IX$303,Данные!$A300,AE$642)-Данные!$F300+IF($F$10="Использовать поправку",AM638,0),#N/A)</f>
        <v>#N/A</v>
      </c>
      <c r="AF638" s="62" t="str">
        <f t="shared" si="902"/>
        <v/>
      </c>
      <c r="AG638" s="63" t="e">
        <f>IF(ISNUMBER(INDEX(Данные!$I$1:$IX$303,Данные!$A300,AG$642)),INDEX(Данные!$I$1:$IX$303,Данные!$A300,AG$642)-Данные!$E300+IF($F$11="Использовать поправку",AL638,0),#N/A)</f>
        <v>#N/A</v>
      </c>
      <c r="AH638" s="64" t="e">
        <f>IF(ISNUMBER(INDEX(Данные!$I$1:$IX$303,Данные!$A300,AH$642)),INDEX(Данные!$I$1:$IX$303,Данные!$A300,AH$642)-Данные!$F300+IF($F$11="Использовать поправку",AM638,0),#N/A)</f>
        <v>#N/A</v>
      </c>
      <c r="AI638" s="62" t="str">
        <f t="shared" si="903"/>
        <v/>
      </c>
      <c r="AJ638" s="63" t="e">
        <f>IF(ISNUMBER(INDEX(Данные!$I$1:$IX$303,Данные!$A300,AJ$642)),INDEX(Данные!$I$1:$IX$303,Данные!$A300,AJ$642)-Данные!$E300+IF($F$12="Использовать поправку",AL638,0),#N/A)</f>
        <v>#N/A</v>
      </c>
      <c r="AK638" s="96" t="e">
        <f>IF(ISNUMBER(INDEX(Данные!$I$1:$IX$303,Данные!$A300,AK$642)),INDEX(Данные!$I$1:$IX$303,Данные!$A300,AK$642)-Данные!$F300+IF($F$12="Использовать поправку",AM638,0),#N/A)</f>
        <v>#N/A</v>
      </c>
      <c r="AL638" s="100" t="e">
        <f>INDEX(Данные!$I$1:$IX$303,Данные!$A300,AL$642+4)-INDEX(Данные!$I$1:$IX$303,Данные!$A300,AL$643+4)</f>
        <v>#VALUE!</v>
      </c>
      <c r="AM638" s="101" t="e">
        <f>INDEX(Данные!$I$1:$IX$303,Данные!$A300,AM$642+5)-INDEX(Данные!$I$1:$IX$303,Данные!$A300,AM$643+5)</f>
        <v>#VALUE!</v>
      </c>
      <c r="AO638" s="61">
        <v>148.5</v>
      </c>
      <c r="AP638" s="62" t="str">
        <f t="shared" si="884"/>
        <v/>
      </c>
      <c r="AQ638" s="63" t="e">
        <f>IF(ISNUMBER(INDEX(Данные!$I$1:$IX$303,Данные!$A300,AQ$642)),INDEX(Данные!$I$1:$IX$303,Данные!$A300,AQ$642)-Данные!$G300-AQ$643+IF($F$3="Использовать поправку",BT638,0),#N/A)</f>
        <v>#N/A</v>
      </c>
      <c r="AR638" s="64" t="e">
        <f>IF(ISNUMBER(INDEX(Данные!$I$1:$IX$303,Данные!$A300,AR$642)),INDEX(Данные!$I$1:$IX$303,Данные!$A300,AR$642)-Данные!$H300-AR$643+IF($F$3="Использовать поправку",BU638,0),#N/A)</f>
        <v>#N/A</v>
      </c>
      <c r="AS638" s="62" t="str">
        <f t="shared" si="885"/>
        <v/>
      </c>
      <c r="AT638" s="63" t="e">
        <f>IF(ISNUMBER(INDEX(Данные!$I$1:$IX$303,Данные!$A300,AT$642)),INDEX(Данные!$I$1:$IX$303,Данные!$A300,AT$642)-Данные!$G300-AT$643+IF($F$4="Использовать поправку",BT638,0),#N/A)</f>
        <v>#N/A</v>
      </c>
      <c r="AU638" s="64" t="e">
        <f>IF(ISNUMBER(INDEX(Данные!$I$1:$IX$303,Данные!$A300,AU$642)),INDEX(Данные!$I$1:$IX$303,Данные!$A300,AU$642)-Данные!$H300-AU$643+IF($F$4="Использовать поправку",BU638,0),#N/A)</f>
        <v>#N/A</v>
      </c>
      <c r="AV638" s="62" t="str">
        <f t="shared" si="886"/>
        <v/>
      </c>
      <c r="AW638" s="63" t="e">
        <f>IF(ISNUMBER(INDEX(Данные!$I$1:$IX$303,Данные!$A300,AW$642)),INDEX(Данные!$I$1:$IX$303,Данные!$A300,AW$642)-Данные!$G300-AW$643+IF($F$5="Использовать поправку",BT638,0),#N/A)</f>
        <v>#N/A</v>
      </c>
      <c r="AX638" s="64" t="e">
        <f>IF(ISNUMBER(INDEX(Данные!$I$1:$IX$303,Данные!$A300,AX$642)),INDEX(Данные!$I$1:$IX$303,Данные!$A300,AX$642)-Данные!$H300-AX$643+IF($F$5="Использовать поправку",BU638,0),#N/A)</f>
        <v>#N/A</v>
      </c>
      <c r="AY638" s="62" t="str">
        <f t="shared" si="887"/>
        <v/>
      </c>
      <c r="AZ638" s="63" t="e">
        <f>IF(ISNUMBER(INDEX(Данные!$I$1:$IX$303,Данные!$A300,AZ$642)),INDEX(Данные!$I$1:$IX$303,Данные!$A300,AZ$642)-Данные!$G300-AZ$643+IF($F$6="Использовать поправку",BT638,0),#N/A)</f>
        <v>#N/A</v>
      </c>
      <c r="BA638" s="64" t="e">
        <f>IF(ISNUMBER(INDEX(Данные!$I$1:$IX$303,Данные!$A300,BA$642)),INDEX(Данные!$I$1:$IX$303,Данные!$A300,BA$642)-Данные!$H300-BA$643+IF($F$6="Использовать поправку",BU638,0),#N/A)</f>
        <v>#N/A</v>
      </c>
      <c r="BB638" s="62" t="str">
        <f t="shared" si="888"/>
        <v/>
      </c>
      <c r="BC638" s="63" t="e">
        <f>IF(ISNUMBER(INDEX(Данные!$I$1:$IX$303,Данные!$A300,BC$642)),INDEX(Данные!$I$1:$IX$303,Данные!$A300,BC$642)-Данные!$G300-BC$643+IF($F$7="Использовать поправку",BT638,0),#N/A)</f>
        <v>#N/A</v>
      </c>
      <c r="BD638" s="64" t="e">
        <f>IF(ISNUMBER(INDEX(Данные!$I$1:$IX$303,Данные!$A300,BD$642)),INDEX(Данные!$I$1:$IX$303,Данные!$A300,BD$642)-Данные!$H300-BD$643+IF($F$7="Использовать поправку",BU638,0),#N/A)</f>
        <v>#N/A</v>
      </c>
      <c r="BE638" s="62" t="str">
        <f t="shared" si="889"/>
        <v/>
      </c>
      <c r="BF638" s="63" t="e">
        <f>IF(ISNUMBER(INDEX(Данные!$I$1:$IX$303,Данные!$A300,BF$642)),INDEX(Данные!$I$1:$IX$303,Данные!$A300,BF$642)-Данные!$G300-BF$643+IF($F$8="Использовать поправку",BT638,0),#N/A)</f>
        <v>#N/A</v>
      </c>
      <c r="BG638" s="64" t="e">
        <f>IF(ISNUMBER(INDEX(Данные!$I$1:$IX$303,Данные!$A300,BG$642)),INDEX(Данные!$I$1:$IX$303,Данные!$A300,BG$642)-Данные!$H300-BG$643+IF($F$8="Использовать поправку",BU638,0),#N/A)</f>
        <v>#N/A</v>
      </c>
      <c r="BH638" s="62" t="str">
        <f t="shared" si="890"/>
        <v/>
      </c>
      <c r="BI638" s="63" t="e">
        <f>IF(ISNUMBER(INDEX(Данные!$I$1:$IX$303,Данные!$A300,BI$642)),INDEX(Данные!$I$1:$IX$303,Данные!$A300,BI$642)-Данные!$G300-BI$643+IF($F$9="Использовать поправку",BT638,0),#N/A)</f>
        <v>#N/A</v>
      </c>
      <c r="BJ638" s="64" t="e">
        <f>IF(ISNUMBER(INDEX(Данные!$I$1:$IX$303,Данные!$A300,BJ$642)),INDEX(Данные!$I$1:$IX$303,Данные!$A300,BJ$642)-Данные!$H300-BJ$643+IF($F$9="Использовать поправку",BU638,0),#N/A)</f>
        <v>#N/A</v>
      </c>
      <c r="BK638" s="62" t="str">
        <f t="shared" si="891"/>
        <v/>
      </c>
      <c r="BL638" s="63" t="e">
        <f>IF(ISNUMBER(INDEX(Данные!$I$1:$IX$303,Данные!$A300,BL$642)),INDEX(Данные!$I$1:$IX$303,Данные!$A300,BL$642)-Данные!$G300-BL$643+IF($F$10="Использовать поправку",BT638,0),#N/A)</f>
        <v>#N/A</v>
      </c>
      <c r="BM638" s="64" t="e">
        <f>IF(ISNUMBER(INDEX(Данные!$I$1:$IX$303,Данные!$A300,BM$642)),INDEX(Данные!$I$1:$IX$303,Данные!$A300,BM$642)-Данные!$H300-BM$643+IF($F$10="Использовать поправку",BU638,0),#N/A)</f>
        <v>#N/A</v>
      </c>
      <c r="BN638" s="62" t="str">
        <f t="shared" si="892"/>
        <v/>
      </c>
      <c r="BO638" s="63" t="e">
        <f>IF(ISNUMBER(INDEX(Данные!$I$1:$IX$303,Данные!$A300,BO$642)),INDEX(Данные!$I$1:$IX$303,Данные!$A300,BO$642)-Данные!$G300-BO$643+IF($F$11="Использовать поправку",BT638,0),#N/A)</f>
        <v>#N/A</v>
      </c>
      <c r="BP638" s="64" t="e">
        <f>IF(ISNUMBER(INDEX(Данные!$I$1:$IX$303,Данные!$A300,BP$642)),INDEX(Данные!$I$1:$IX$303,Данные!$A300,BP$642)-Данные!$H300-BP$643+IF($F$11="Использовать поправку",BU638,0),#N/A)</f>
        <v>#N/A</v>
      </c>
      <c r="BQ638" s="62" t="str">
        <f t="shared" si="893"/>
        <v/>
      </c>
      <c r="BR638" s="63" t="e">
        <f>IF(ISNUMBER(INDEX(Данные!$I$1:$IX$303,Данные!$A300,BR$642)),INDEX(Данные!$I$1:$IX$303,Данные!$A300,BR$642)-Данные!$G300-BR$643+IF($F$12="Использовать поправку",BT638,0),#N/A)</f>
        <v>#N/A</v>
      </c>
      <c r="BS638" s="64" t="e">
        <f>IF(ISNUMBER(INDEX(Данные!$I$1:$IX$303,Данные!$A300,BS$642)),INDEX(Данные!$I$1:$IX$303,Данные!$A300,BS$642)-Данные!$H300-BS$643+IF($F$12="Использовать поправку",BU638,0),#N/A)</f>
        <v>#N/A</v>
      </c>
      <c r="BT638" s="100" t="e">
        <f>INDEX(Данные!$I$1:$IX$303,Данные!$A300,BT$642+8)-INDEX(Данные!$I$1:$IX$303,Данные!$A300,BT$643+8)</f>
        <v>#VALUE!</v>
      </c>
      <c r="BU638" s="101" t="e">
        <f>INDEX(Данные!$I$1:$IX$303,Данные!$A300,BU$642+9)-INDEX(Данные!$I$1:$IX$303,Данные!$A300,BU$643+9)</f>
        <v>#VALUE!</v>
      </c>
    </row>
    <row r="639" spans="7:73" s="88" customFormat="1" x14ac:dyDescent="0.25">
      <c r="G639" s="61">
        <v>149</v>
      </c>
      <c r="H639" s="62" t="str">
        <f t="shared" si="894"/>
        <v/>
      </c>
      <c r="I639" s="63" t="e">
        <f>IF(ISNUMBER(INDEX(Данные!$I$1:$IX$303,Данные!$A301,I$642)),INDEX(Данные!$I$1:$IX$303,Данные!$A301,I$642)-Данные!$E301+IF($F$3="Использовать поправку",AL639,0),#N/A)</f>
        <v>#N/A</v>
      </c>
      <c r="J639" s="64" t="e">
        <f>IF(ISNUMBER(INDEX(Данные!$I$1:$IX$303,Данные!$A301,J$642)),INDEX(Данные!$I$1:$IX$303,Данные!$A301,J$642)-Данные!$F301+IF($F$3="Использовать поправку",AM639,0),#N/A)</f>
        <v>#N/A</v>
      </c>
      <c r="K639" s="62" t="str">
        <f t="shared" si="895"/>
        <v/>
      </c>
      <c r="L639" s="63" t="e">
        <f>IF(ISNUMBER(INDEX(Данные!$I$1:$IX$303,Данные!$A301,L$642)),INDEX(Данные!$I$1:$IX$303,Данные!$A301,L$642)-Данные!$E301+IF($F$4="Использовать поправку",AL639,0),#N/A)</f>
        <v>#N/A</v>
      </c>
      <c r="M639" s="64" t="e">
        <f>IF(ISNUMBER(INDEX(Данные!$I$1:$IX$303,Данные!$A301,M$642)),INDEX(Данные!$I$1:$IX$303,Данные!$A301,M$642)-Данные!$F301+IF($F$4="Использовать поправку",AM639,0),#N/A)</f>
        <v>#N/A</v>
      </c>
      <c r="N639" s="62" t="str">
        <f t="shared" si="896"/>
        <v/>
      </c>
      <c r="O639" s="63" t="e">
        <f>IF(ISNUMBER(INDEX(Данные!$I$1:$IX$303,Данные!$A301,O$642)),INDEX(Данные!$I$1:$IX$303,Данные!$A301,O$642)-Данные!$E301+IF($F$5="Использовать поправку",AL639,0),#N/A)</f>
        <v>#N/A</v>
      </c>
      <c r="P639" s="64" t="e">
        <f>IF(ISNUMBER(INDEX(Данные!$I$1:$IX$303,Данные!$A301,P$642)),INDEX(Данные!$I$1:$IX$303,Данные!$A301,P$642)-Данные!$F301+IF($F$5="Использовать поправку",AM639,0),#N/A)</f>
        <v>#N/A</v>
      </c>
      <c r="Q639" s="62" t="str">
        <f t="shared" si="897"/>
        <v/>
      </c>
      <c r="R639" s="63" t="e">
        <f>IF(ISNUMBER(INDEX(Данные!$I$1:$IX$303,Данные!$A301,R$642)),INDEX(Данные!$I$1:$IX$303,Данные!$A301,R$642)-Данные!$E301+IF($F$6="Использовать поправку",AL639,0),#N/A)</f>
        <v>#N/A</v>
      </c>
      <c r="S639" s="64" t="e">
        <f>IF(ISNUMBER(INDEX(Данные!$I$1:$IX$303,Данные!$A301,S$642)),INDEX(Данные!$I$1:$IX$303,Данные!$A301,S$642)-Данные!$F301+IF($F$6="Использовать поправку",AM639,0),#N/A)</f>
        <v>#N/A</v>
      </c>
      <c r="T639" s="62" t="str">
        <f t="shared" si="898"/>
        <v/>
      </c>
      <c r="U639" s="63" t="e">
        <f>IF(ISNUMBER(INDEX(Данные!$I$1:$IX$303,Данные!$A301,U$642)),INDEX(Данные!$I$1:$IX$303,Данные!$A301,U$642)-Данные!$E301+IF($F$7="Использовать поправку",AL639,0),#N/A)</f>
        <v>#N/A</v>
      </c>
      <c r="V639" s="64" t="e">
        <f>IF(ISNUMBER(INDEX(Данные!$I$1:$IX$303,Данные!$A301,V$642)),INDEX(Данные!$I$1:$IX$303,Данные!$A301,V$642)-Данные!$F301+IF($F$7="Использовать поправку",AM639,0),#N/A)</f>
        <v>#N/A</v>
      </c>
      <c r="W639" s="62" t="str">
        <f t="shared" si="899"/>
        <v/>
      </c>
      <c r="X639" s="63" t="e">
        <f>IF(ISNUMBER(INDEX(Данные!$I$1:$IX$303,Данные!$A301,X$642)),INDEX(Данные!$I$1:$IX$303,Данные!$A301,X$642)-Данные!$E301+IF($F$8="Использовать поправку",AL639,0),#N/A)</f>
        <v>#N/A</v>
      </c>
      <c r="Y639" s="64" t="e">
        <f>IF(ISNUMBER(INDEX(Данные!$I$1:$IX$303,Данные!$A301,Y$642)),INDEX(Данные!$I$1:$IX$303,Данные!$A301,Y$642)-Данные!$F301+IF($F$8="Использовать поправку",AM639,0),#N/A)</f>
        <v>#N/A</v>
      </c>
      <c r="Z639" s="62" t="str">
        <f t="shared" si="900"/>
        <v/>
      </c>
      <c r="AA639" s="63" t="e">
        <f>IF(ISNUMBER(INDEX(Данные!$I$1:$IX$303,Данные!$A301,AA$642)),INDEX(Данные!$I$1:$IX$303,Данные!$A301,AA$642)-Данные!$E301+IF($F$9="Использовать поправку",AL639,0),#N/A)</f>
        <v>#N/A</v>
      </c>
      <c r="AB639" s="64" t="e">
        <f>IF(ISNUMBER(INDEX(Данные!$I$1:$IX$303,Данные!$A301,AB$642)),INDEX(Данные!$I$1:$IX$303,Данные!$A301,AB$642)-Данные!$F301+IF($F$9="Использовать поправку",AM639,0),#N/A)</f>
        <v>#N/A</v>
      </c>
      <c r="AC639" s="62" t="str">
        <f t="shared" si="901"/>
        <v/>
      </c>
      <c r="AD639" s="63" t="e">
        <f>IF(ISNUMBER(INDEX(Данные!$I$1:$IX$303,Данные!$A301,AD$642)),INDEX(Данные!$I$1:$IX$303,Данные!$A301,AD$642)-Данные!$E301+IF($F$10="Использовать поправку",AL639,0),#N/A)</f>
        <v>#N/A</v>
      </c>
      <c r="AE639" s="64" t="e">
        <f>IF(ISNUMBER(INDEX(Данные!$I$1:$IX$303,Данные!$A301,AE$642)),INDEX(Данные!$I$1:$IX$303,Данные!$A301,AE$642)-Данные!$F301+IF($F$10="Использовать поправку",AM639,0),#N/A)</f>
        <v>#N/A</v>
      </c>
      <c r="AF639" s="62" t="str">
        <f t="shared" si="902"/>
        <v/>
      </c>
      <c r="AG639" s="63" t="e">
        <f>IF(ISNUMBER(INDEX(Данные!$I$1:$IX$303,Данные!$A301,AG$642)),INDEX(Данные!$I$1:$IX$303,Данные!$A301,AG$642)-Данные!$E301+IF($F$11="Использовать поправку",AL639,0),#N/A)</f>
        <v>#N/A</v>
      </c>
      <c r="AH639" s="64" t="e">
        <f>IF(ISNUMBER(INDEX(Данные!$I$1:$IX$303,Данные!$A301,AH$642)),INDEX(Данные!$I$1:$IX$303,Данные!$A301,AH$642)-Данные!$F301+IF($F$11="Использовать поправку",AM639,0),#N/A)</f>
        <v>#N/A</v>
      </c>
      <c r="AI639" s="62" t="str">
        <f t="shared" si="903"/>
        <v/>
      </c>
      <c r="AJ639" s="63" t="e">
        <f>IF(ISNUMBER(INDEX(Данные!$I$1:$IX$303,Данные!$A301,AJ$642)),INDEX(Данные!$I$1:$IX$303,Данные!$A301,AJ$642)-Данные!$E301+IF($F$12="Использовать поправку",AL639,0),#N/A)</f>
        <v>#N/A</v>
      </c>
      <c r="AK639" s="96" t="e">
        <f>IF(ISNUMBER(INDEX(Данные!$I$1:$IX$303,Данные!$A301,AK$642)),INDEX(Данные!$I$1:$IX$303,Данные!$A301,AK$642)-Данные!$F301+IF($F$12="Использовать поправку",AM639,0),#N/A)</f>
        <v>#N/A</v>
      </c>
      <c r="AL639" s="100" t="e">
        <f>INDEX(Данные!$I$1:$IX$303,Данные!$A301,AL$642+4)-INDEX(Данные!$I$1:$IX$303,Данные!$A301,AL$643+4)</f>
        <v>#VALUE!</v>
      </c>
      <c r="AM639" s="101" t="e">
        <f>INDEX(Данные!$I$1:$IX$303,Данные!$A301,AM$642+5)-INDEX(Данные!$I$1:$IX$303,Данные!$A301,AM$643+5)</f>
        <v>#VALUE!</v>
      </c>
      <c r="AO639" s="61">
        <v>149</v>
      </c>
      <c r="AP639" s="62" t="str">
        <f t="shared" si="884"/>
        <v/>
      </c>
      <c r="AQ639" s="63" t="e">
        <f>IF(ISNUMBER(INDEX(Данные!$I$1:$IX$303,Данные!$A301,AQ$642)),INDEX(Данные!$I$1:$IX$303,Данные!$A301,AQ$642)-Данные!$G301-AQ$643+IF($F$3="Использовать поправку",BT639,0),#N/A)</f>
        <v>#N/A</v>
      </c>
      <c r="AR639" s="64" t="e">
        <f>IF(ISNUMBER(INDEX(Данные!$I$1:$IX$303,Данные!$A301,AR$642)),INDEX(Данные!$I$1:$IX$303,Данные!$A301,AR$642)-Данные!$H301-AR$643+IF($F$3="Использовать поправку",BU639,0),#N/A)</f>
        <v>#N/A</v>
      </c>
      <c r="AS639" s="62" t="str">
        <f t="shared" si="885"/>
        <v/>
      </c>
      <c r="AT639" s="63" t="e">
        <f>IF(ISNUMBER(INDEX(Данные!$I$1:$IX$303,Данные!$A301,AT$642)),INDEX(Данные!$I$1:$IX$303,Данные!$A301,AT$642)-Данные!$G301-AT$643+IF($F$4="Использовать поправку",BT639,0),#N/A)</f>
        <v>#N/A</v>
      </c>
      <c r="AU639" s="64" t="e">
        <f>IF(ISNUMBER(INDEX(Данные!$I$1:$IX$303,Данные!$A301,AU$642)),INDEX(Данные!$I$1:$IX$303,Данные!$A301,AU$642)-Данные!$H301-AU$643+IF($F$4="Использовать поправку",BU639,0),#N/A)</f>
        <v>#N/A</v>
      </c>
      <c r="AV639" s="62" t="str">
        <f t="shared" si="886"/>
        <v/>
      </c>
      <c r="AW639" s="63" t="e">
        <f>IF(ISNUMBER(INDEX(Данные!$I$1:$IX$303,Данные!$A301,AW$642)),INDEX(Данные!$I$1:$IX$303,Данные!$A301,AW$642)-Данные!$G301-AW$643+IF($F$5="Использовать поправку",BT639,0),#N/A)</f>
        <v>#N/A</v>
      </c>
      <c r="AX639" s="64" t="e">
        <f>IF(ISNUMBER(INDEX(Данные!$I$1:$IX$303,Данные!$A301,AX$642)),INDEX(Данные!$I$1:$IX$303,Данные!$A301,AX$642)-Данные!$H301-AX$643+IF($F$5="Использовать поправку",BU639,0),#N/A)</f>
        <v>#N/A</v>
      </c>
      <c r="AY639" s="62" t="str">
        <f t="shared" si="887"/>
        <v/>
      </c>
      <c r="AZ639" s="63" t="e">
        <f>IF(ISNUMBER(INDEX(Данные!$I$1:$IX$303,Данные!$A301,AZ$642)),INDEX(Данные!$I$1:$IX$303,Данные!$A301,AZ$642)-Данные!$G301-AZ$643+IF($F$6="Использовать поправку",BT639,0),#N/A)</f>
        <v>#N/A</v>
      </c>
      <c r="BA639" s="64" t="e">
        <f>IF(ISNUMBER(INDEX(Данные!$I$1:$IX$303,Данные!$A301,BA$642)),INDEX(Данные!$I$1:$IX$303,Данные!$A301,BA$642)-Данные!$H301-BA$643+IF($F$6="Использовать поправку",BU639,0),#N/A)</f>
        <v>#N/A</v>
      </c>
      <c r="BB639" s="62" t="str">
        <f t="shared" si="888"/>
        <v/>
      </c>
      <c r="BC639" s="63" t="e">
        <f>IF(ISNUMBER(INDEX(Данные!$I$1:$IX$303,Данные!$A301,BC$642)),INDEX(Данные!$I$1:$IX$303,Данные!$A301,BC$642)-Данные!$G301-BC$643+IF($F$7="Использовать поправку",BT639,0),#N/A)</f>
        <v>#N/A</v>
      </c>
      <c r="BD639" s="64" t="e">
        <f>IF(ISNUMBER(INDEX(Данные!$I$1:$IX$303,Данные!$A301,BD$642)),INDEX(Данные!$I$1:$IX$303,Данные!$A301,BD$642)-Данные!$H301-BD$643+IF($F$7="Использовать поправку",BU639,0),#N/A)</f>
        <v>#N/A</v>
      </c>
      <c r="BE639" s="62" t="str">
        <f t="shared" si="889"/>
        <v/>
      </c>
      <c r="BF639" s="63" t="e">
        <f>IF(ISNUMBER(INDEX(Данные!$I$1:$IX$303,Данные!$A301,BF$642)),INDEX(Данные!$I$1:$IX$303,Данные!$A301,BF$642)-Данные!$G301-BF$643+IF($F$8="Использовать поправку",BT639,0),#N/A)</f>
        <v>#N/A</v>
      </c>
      <c r="BG639" s="64" t="e">
        <f>IF(ISNUMBER(INDEX(Данные!$I$1:$IX$303,Данные!$A301,BG$642)),INDEX(Данные!$I$1:$IX$303,Данные!$A301,BG$642)-Данные!$H301-BG$643+IF($F$8="Использовать поправку",BU639,0),#N/A)</f>
        <v>#N/A</v>
      </c>
      <c r="BH639" s="62" t="str">
        <f t="shared" si="890"/>
        <v/>
      </c>
      <c r="BI639" s="63" t="e">
        <f>IF(ISNUMBER(INDEX(Данные!$I$1:$IX$303,Данные!$A301,BI$642)),INDEX(Данные!$I$1:$IX$303,Данные!$A301,BI$642)-Данные!$G301-BI$643+IF($F$9="Использовать поправку",BT639,0),#N/A)</f>
        <v>#N/A</v>
      </c>
      <c r="BJ639" s="64" t="e">
        <f>IF(ISNUMBER(INDEX(Данные!$I$1:$IX$303,Данные!$A301,BJ$642)),INDEX(Данные!$I$1:$IX$303,Данные!$A301,BJ$642)-Данные!$H301-BJ$643+IF($F$9="Использовать поправку",BU639,0),#N/A)</f>
        <v>#N/A</v>
      </c>
      <c r="BK639" s="62" t="str">
        <f t="shared" si="891"/>
        <v/>
      </c>
      <c r="BL639" s="63" t="e">
        <f>IF(ISNUMBER(INDEX(Данные!$I$1:$IX$303,Данные!$A301,BL$642)),INDEX(Данные!$I$1:$IX$303,Данные!$A301,BL$642)-Данные!$G301-BL$643+IF($F$10="Использовать поправку",BT639,0),#N/A)</f>
        <v>#N/A</v>
      </c>
      <c r="BM639" s="64" t="e">
        <f>IF(ISNUMBER(INDEX(Данные!$I$1:$IX$303,Данные!$A301,BM$642)),INDEX(Данные!$I$1:$IX$303,Данные!$A301,BM$642)-Данные!$H301-BM$643+IF($F$10="Использовать поправку",BU639,0),#N/A)</f>
        <v>#N/A</v>
      </c>
      <c r="BN639" s="62" t="str">
        <f t="shared" si="892"/>
        <v/>
      </c>
      <c r="BO639" s="63" t="e">
        <f>IF(ISNUMBER(INDEX(Данные!$I$1:$IX$303,Данные!$A301,BO$642)),INDEX(Данные!$I$1:$IX$303,Данные!$A301,BO$642)-Данные!$G301-BO$643+IF($F$11="Использовать поправку",BT639,0),#N/A)</f>
        <v>#N/A</v>
      </c>
      <c r="BP639" s="64" t="e">
        <f>IF(ISNUMBER(INDEX(Данные!$I$1:$IX$303,Данные!$A301,BP$642)),INDEX(Данные!$I$1:$IX$303,Данные!$A301,BP$642)-Данные!$H301-BP$643+IF($F$11="Использовать поправку",BU639,0),#N/A)</f>
        <v>#N/A</v>
      </c>
      <c r="BQ639" s="62" t="str">
        <f t="shared" si="893"/>
        <v/>
      </c>
      <c r="BR639" s="63" t="e">
        <f>IF(ISNUMBER(INDEX(Данные!$I$1:$IX$303,Данные!$A301,BR$642)),INDEX(Данные!$I$1:$IX$303,Данные!$A301,BR$642)-Данные!$G301-BR$643+IF($F$12="Использовать поправку",BT639,0),#N/A)</f>
        <v>#N/A</v>
      </c>
      <c r="BS639" s="64" t="e">
        <f>IF(ISNUMBER(INDEX(Данные!$I$1:$IX$303,Данные!$A301,BS$642)),INDEX(Данные!$I$1:$IX$303,Данные!$A301,BS$642)-Данные!$H301-BS$643+IF($F$12="Использовать поправку",BU639,0),#N/A)</f>
        <v>#N/A</v>
      </c>
      <c r="BT639" s="100" t="e">
        <f>INDEX(Данные!$I$1:$IX$303,Данные!$A301,BT$642+8)-INDEX(Данные!$I$1:$IX$303,Данные!$A301,BT$643+8)</f>
        <v>#VALUE!</v>
      </c>
      <c r="BU639" s="101" t="e">
        <f>INDEX(Данные!$I$1:$IX$303,Данные!$A301,BU$642+9)-INDEX(Данные!$I$1:$IX$303,Данные!$A301,BU$643+9)</f>
        <v>#VALUE!</v>
      </c>
    </row>
    <row r="640" spans="7:73" s="88" customFormat="1" x14ac:dyDescent="0.25">
      <c r="G640" s="61">
        <v>149.5</v>
      </c>
      <c r="H640" s="62" t="str">
        <f t="shared" si="894"/>
        <v/>
      </c>
      <c r="I640" s="63" t="e">
        <f>IF(ISNUMBER(INDEX(Данные!$I$1:$IX$303,Данные!$A302,I$642)),INDEX(Данные!$I$1:$IX$303,Данные!$A302,I$642)-Данные!$E302+IF($F$3="Использовать поправку",AL640,0),#N/A)</f>
        <v>#N/A</v>
      </c>
      <c r="J640" s="64" t="e">
        <f>IF(ISNUMBER(INDEX(Данные!$I$1:$IX$303,Данные!$A302,J$642)),INDEX(Данные!$I$1:$IX$303,Данные!$A302,J$642)-Данные!$F302+IF($F$3="Использовать поправку",AM640,0),#N/A)</f>
        <v>#N/A</v>
      </c>
      <c r="K640" s="62" t="str">
        <f t="shared" si="895"/>
        <v/>
      </c>
      <c r="L640" s="63" t="e">
        <f>IF(ISNUMBER(INDEX(Данные!$I$1:$IX$303,Данные!$A302,L$642)),INDEX(Данные!$I$1:$IX$303,Данные!$A302,L$642)-Данные!$E302+IF($F$4="Использовать поправку",AL640,0),#N/A)</f>
        <v>#N/A</v>
      </c>
      <c r="M640" s="64" t="e">
        <f>IF(ISNUMBER(INDEX(Данные!$I$1:$IX$303,Данные!$A302,M$642)),INDEX(Данные!$I$1:$IX$303,Данные!$A302,M$642)-Данные!$F302+IF($F$4="Использовать поправку",AM640,0),#N/A)</f>
        <v>#N/A</v>
      </c>
      <c r="N640" s="62" t="str">
        <f t="shared" si="896"/>
        <v/>
      </c>
      <c r="O640" s="63" t="e">
        <f>IF(ISNUMBER(INDEX(Данные!$I$1:$IX$303,Данные!$A302,O$642)),INDEX(Данные!$I$1:$IX$303,Данные!$A302,O$642)-Данные!$E302+IF($F$5="Использовать поправку",AL640,0),#N/A)</f>
        <v>#N/A</v>
      </c>
      <c r="P640" s="64" t="e">
        <f>IF(ISNUMBER(INDEX(Данные!$I$1:$IX$303,Данные!$A302,P$642)),INDEX(Данные!$I$1:$IX$303,Данные!$A302,P$642)-Данные!$F302+IF($F$5="Использовать поправку",AM640,0),#N/A)</f>
        <v>#N/A</v>
      </c>
      <c r="Q640" s="62" t="str">
        <f t="shared" si="897"/>
        <v/>
      </c>
      <c r="R640" s="63" t="e">
        <f>IF(ISNUMBER(INDEX(Данные!$I$1:$IX$303,Данные!$A302,R$642)),INDEX(Данные!$I$1:$IX$303,Данные!$A302,R$642)-Данные!$E302+IF($F$6="Использовать поправку",AL640,0),#N/A)</f>
        <v>#N/A</v>
      </c>
      <c r="S640" s="64" t="e">
        <f>IF(ISNUMBER(INDEX(Данные!$I$1:$IX$303,Данные!$A302,S$642)),INDEX(Данные!$I$1:$IX$303,Данные!$A302,S$642)-Данные!$F302+IF($F$6="Использовать поправку",AM640,0),#N/A)</f>
        <v>#N/A</v>
      </c>
      <c r="T640" s="62" t="str">
        <f t="shared" si="898"/>
        <v/>
      </c>
      <c r="U640" s="63" t="e">
        <f>IF(ISNUMBER(INDEX(Данные!$I$1:$IX$303,Данные!$A302,U$642)),INDEX(Данные!$I$1:$IX$303,Данные!$A302,U$642)-Данные!$E302+IF($F$7="Использовать поправку",AL640,0),#N/A)</f>
        <v>#N/A</v>
      </c>
      <c r="V640" s="64" t="e">
        <f>IF(ISNUMBER(INDEX(Данные!$I$1:$IX$303,Данные!$A302,V$642)),INDEX(Данные!$I$1:$IX$303,Данные!$A302,V$642)-Данные!$F302+IF($F$7="Использовать поправку",AM640,0),#N/A)</f>
        <v>#N/A</v>
      </c>
      <c r="W640" s="62" t="str">
        <f t="shared" si="899"/>
        <v/>
      </c>
      <c r="X640" s="63" t="e">
        <f>IF(ISNUMBER(INDEX(Данные!$I$1:$IX$303,Данные!$A302,X$642)),INDEX(Данные!$I$1:$IX$303,Данные!$A302,X$642)-Данные!$E302+IF($F$8="Использовать поправку",AL640,0),#N/A)</f>
        <v>#N/A</v>
      </c>
      <c r="Y640" s="64" t="e">
        <f>IF(ISNUMBER(INDEX(Данные!$I$1:$IX$303,Данные!$A302,Y$642)),INDEX(Данные!$I$1:$IX$303,Данные!$A302,Y$642)-Данные!$F302+IF($F$8="Использовать поправку",AM640,0),#N/A)</f>
        <v>#N/A</v>
      </c>
      <c r="Z640" s="62" t="str">
        <f t="shared" si="900"/>
        <v/>
      </c>
      <c r="AA640" s="63" t="e">
        <f>IF(ISNUMBER(INDEX(Данные!$I$1:$IX$303,Данные!$A302,AA$642)),INDEX(Данные!$I$1:$IX$303,Данные!$A302,AA$642)-Данные!$E302+IF($F$9="Использовать поправку",AL640,0),#N/A)</f>
        <v>#N/A</v>
      </c>
      <c r="AB640" s="64" t="e">
        <f>IF(ISNUMBER(INDEX(Данные!$I$1:$IX$303,Данные!$A302,AB$642)),INDEX(Данные!$I$1:$IX$303,Данные!$A302,AB$642)-Данные!$F302+IF($F$9="Использовать поправку",AM640,0),#N/A)</f>
        <v>#N/A</v>
      </c>
      <c r="AC640" s="62" t="str">
        <f t="shared" si="901"/>
        <v/>
      </c>
      <c r="AD640" s="63" t="e">
        <f>IF(ISNUMBER(INDEX(Данные!$I$1:$IX$303,Данные!$A302,AD$642)),INDEX(Данные!$I$1:$IX$303,Данные!$A302,AD$642)-Данные!$E302+IF($F$10="Использовать поправку",AL640,0),#N/A)</f>
        <v>#N/A</v>
      </c>
      <c r="AE640" s="64" t="e">
        <f>IF(ISNUMBER(INDEX(Данные!$I$1:$IX$303,Данные!$A302,AE$642)),INDEX(Данные!$I$1:$IX$303,Данные!$A302,AE$642)-Данные!$F302+IF($F$10="Использовать поправку",AM640,0),#N/A)</f>
        <v>#N/A</v>
      </c>
      <c r="AF640" s="62" t="str">
        <f t="shared" si="902"/>
        <v/>
      </c>
      <c r="AG640" s="63" t="e">
        <f>IF(ISNUMBER(INDEX(Данные!$I$1:$IX$303,Данные!$A302,AG$642)),INDEX(Данные!$I$1:$IX$303,Данные!$A302,AG$642)-Данные!$E302+IF($F$11="Использовать поправку",AL640,0),#N/A)</f>
        <v>#N/A</v>
      </c>
      <c r="AH640" s="64" t="e">
        <f>IF(ISNUMBER(INDEX(Данные!$I$1:$IX$303,Данные!$A302,AH$642)),INDEX(Данные!$I$1:$IX$303,Данные!$A302,AH$642)-Данные!$F302+IF($F$11="Использовать поправку",AM640,0),#N/A)</f>
        <v>#N/A</v>
      </c>
      <c r="AI640" s="62" t="str">
        <f t="shared" si="903"/>
        <v/>
      </c>
      <c r="AJ640" s="63" t="e">
        <f>IF(ISNUMBER(INDEX(Данные!$I$1:$IX$303,Данные!$A302,AJ$642)),INDEX(Данные!$I$1:$IX$303,Данные!$A302,AJ$642)-Данные!$E302+IF($F$12="Использовать поправку",AL640,0),#N/A)</f>
        <v>#N/A</v>
      </c>
      <c r="AK640" s="96" t="e">
        <f>IF(ISNUMBER(INDEX(Данные!$I$1:$IX$303,Данные!$A302,AK$642)),INDEX(Данные!$I$1:$IX$303,Данные!$A302,AK$642)-Данные!$F302+IF($F$12="Использовать поправку",AM640,0),#N/A)</f>
        <v>#N/A</v>
      </c>
      <c r="AL640" s="100" t="e">
        <f>INDEX(Данные!$I$1:$IX$303,Данные!$A302,AL$642+4)-INDEX(Данные!$I$1:$IX$303,Данные!$A302,AL$643+4)</f>
        <v>#VALUE!</v>
      </c>
      <c r="AM640" s="101" t="e">
        <f>INDEX(Данные!$I$1:$IX$303,Данные!$A302,AM$642+5)-INDEX(Данные!$I$1:$IX$303,Данные!$A302,AM$643+5)</f>
        <v>#VALUE!</v>
      </c>
      <c r="AO640" s="61">
        <v>149.5</v>
      </c>
      <c r="AP640" s="62" t="str">
        <f t="shared" si="884"/>
        <v/>
      </c>
      <c r="AQ640" s="63" t="e">
        <f>IF(ISNUMBER(INDEX(Данные!$I$1:$IX$303,Данные!$A302,AQ$642)),INDEX(Данные!$I$1:$IX$303,Данные!$A302,AQ$642)-Данные!$G302-AQ$643+IF($F$3="Использовать поправку",BT640,0),#N/A)</f>
        <v>#N/A</v>
      </c>
      <c r="AR640" s="64" t="e">
        <f>IF(ISNUMBER(INDEX(Данные!$I$1:$IX$303,Данные!$A302,AR$642)),INDEX(Данные!$I$1:$IX$303,Данные!$A302,AR$642)-Данные!$H302-AR$643+IF($F$3="Использовать поправку",BU640,0),#N/A)</f>
        <v>#N/A</v>
      </c>
      <c r="AS640" s="62" t="str">
        <f t="shared" si="885"/>
        <v/>
      </c>
      <c r="AT640" s="63" t="e">
        <f>IF(ISNUMBER(INDEX(Данные!$I$1:$IX$303,Данные!$A302,AT$642)),INDEX(Данные!$I$1:$IX$303,Данные!$A302,AT$642)-Данные!$G302-AT$643+IF($F$4="Использовать поправку",BT640,0),#N/A)</f>
        <v>#N/A</v>
      </c>
      <c r="AU640" s="64" t="e">
        <f>IF(ISNUMBER(INDEX(Данные!$I$1:$IX$303,Данные!$A302,AU$642)),INDEX(Данные!$I$1:$IX$303,Данные!$A302,AU$642)-Данные!$H302-AU$643+IF($F$4="Использовать поправку",BU640,0),#N/A)</f>
        <v>#N/A</v>
      </c>
      <c r="AV640" s="62" t="str">
        <f t="shared" si="886"/>
        <v/>
      </c>
      <c r="AW640" s="63" t="e">
        <f>IF(ISNUMBER(INDEX(Данные!$I$1:$IX$303,Данные!$A302,AW$642)),INDEX(Данные!$I$1:$IX$303,Данные!$A302,AW$642)-Данные!$G302-AW$643+IF($F$5="Использовать поправку",BT640,0),#N/A)</f>
        <v>#N/A</v>
      </c>
      <c r="AX640" s="64" t="e">
        <f>IF(ISNUMBER(INDEX(Данные!$I$1:$IX$303,Данные!$A302,AX$642)),INDEX(Данные!$I$1:$IX$303,Данные!$A302,AX$642)-Данные!$H302-AX$643+IF($F$5="Использовать поправку",BU640,0),#N/A)</f>
        <v>#N/A</v>
      </c>
      <c r="AY640" s="62" t="str">
        <f t="shared" si="887"/>
        <v/>
      </c>
      <c r="AZ640" s="63" t="e">
        <f>IF(ISNUMBER(INDEX(Данные!$I$1:$IX$303,Данные!$A302,AZ$642)),INDEX(Данные!$I$1:$IX$303,Данные!$A302,AZ$642)-Данные!$G302-AZ$643+IF($F$6="Использовать поправку",BT640,0),#N/A)</f>
        <v>#N/A</v>
      </c>
      <c r="BA640" s="64" t="e">
        <f>IF(ISNUMBER(INDEX(Данные!$I$1:$IX$303,Данные!$A302,BA$642)),INDEX(Данные!$I$1:$IX$303,Данные!$A302,BA$642)-Данные!$H302-BA$643+IF($F$6="Использовать поправку",BU640,0),#N/A)</f>
        <v>#N/A</v>
      </c>
      <c r="BB640" s="62" t="str">
        <f t="shared" si="888"/>
        <v/>
      </c>
      <c r="BC640" s="63" t="e">
        <f>IF(ISNUMBER(INDEX(Данные!$I$1:$IX$303,Данные!$A302,BC$642)),INDEX(Данные!$I$1:$IX$303,Данные!$A302,BC$642)-Данные!$G302-BC$643+IF($F$7="Использовать поправку",BT640,0),#N/A)</f>
        <v>#N/A</v>
      </c>
      <c r="BD640" s="64" t="e">
        <f>IF(ISNUMBER(INDEX(Данные!$I$1:$IX$303,Данные!$A302,BD$642)),INDEX(Данные!$I$1:$IX$303,Данные!$A302,BD$642)-Данные!$H302-BD$643+IF($F$7="Использовать поправку",BU640,0),#N/A)</f>
        <v>#N/A</v>
      </c>
      <c r="BE640" s="62" t="str">
        <f t="shared" si="889"/>
        <v/>
      </c>
      <c r="BF640" s="63" t="e">
        <f>IF(ISNUMBER(INDEX(Данные!$I$1:$IX$303,Данные!$A302,BF$642)),INDEX(Данные!$I$1:$IX$303,Данные!$A302,BF$642)-Данные!$G302-BF$643+IF($F$8="Использовать поправку",BT640,0),#N/A)</f>
        <v>#N/A</v>
      </c>
      <c r="BG640" s="64" t="e">
        <f>IF(ISNUMBER(INDEX(Данные!$I$1:$IX$303,Данные!$A302,BG$642)),INDEX(Данные!$I$1:$IX$303,Данные!$A302,BG$642)-Данные!$H302-BG$643+IF($F$8="Использовать поправку",BU640,0),#N/A)</f>
        <v>#N/A</v>
      </c>
      <c r="BH640" s="62" t="str">
        <f t="shared" si="890"/>
        <v/>
      </c>
      <c r="BI640" s="63" t="e">
        <f>IF(ISNUMBER(INDEX(Данные!$I$1:$IX$303,Данные!$A302,BI$642)),INDEX(Данные!$I$1:$IX$303,Данные!$A302,BI$642)-Данные!$G302-BI$643+IF($F$9="Использовать поправку",BT640,0),#N/A)</f>
        <v>#N/A</v>
      </c>
      <c r="BJ640" s="64" t="e">
        <f>IF(ISNUMBER(INDEX(Данные!$I$1:$IX$303,Данные!$A302,BJ$642)),INDEX(Данные!$I$1:$IX$303,Данные!$A302,BJ$642)-Данные!$H302-BJ$643+IF($F$9="Использовать поправку",BU640,0),#N/A)</f>
        <v>#N/A</v>
      </c>
      <c r="BK640" s="62" t="str">
        <f t="shared" si="891"/>
        <v/>
      </c>
      <c r="BL640" s="63" t="e">
        <f>IF(ISNUMBER(INDEX(Данные!$I$1:$IX$303,Данные!$A302,BL$642)),INDEX(Данные!$I$1:$IX$303,Данные!$A302,BL$642)-Данные!$G302-BL$643+IF($F$10="Использовать поправку",BT640,0),#N/A)</f>
        <v>#N/A</v>
      </c>
      <c r="BM640" s="64" t="e">
        <f>IF(ISNUMBER(INDEX(Данные!$I$1:$IX$303,Данные!$A302,BM$642)),INDEX(Данные!$I$1:$IX$303,Данные!$A302,BM$642)-Данные!$H302-BM$643+IF($F$10="Использовать поправку",BU640,0),#N/A)</f>
        <v>#N/A</v>
      </c>
      <c r="BN640" s="62" t="str">
        <f t="shared" si="892"/>
        <v/>
      </c>
      <c r="BO640" s="63" t="e">
        <f>IF(ISNUMBER(INDEX(Данные!$I$1:$IX$303,Данные!$A302,BO$642)),INDEX(Данные!$I$1:$IX$303,Данные!$A302,BO$642)-Данные!$G302-BO$643+IF($F$11="Использовать поправку",BT640,0),#N/A)</f>
        <v>#N/A</v>
      </c>
      <c r="BP640" s="64" t="e">
        <f>IF(ISNUMBER(INDEX(Данные!$I$1:$IX$303,Данные!$A302,BP$642)),INDEX(Данные!$I$1:$IX$303,Данные!$A302,BP$642)-Данные!$H302-BP$643+IF($F$11="Использовать поправку",BU640,0),#N/A)</f>
        <v>#N/A</v>
      </c>
      <c r="BQ640" s="62" t="str">
        <f t="shared" si="893"/>
        <v/>
      </c>
      <c r="BR640" s="63" t="e">
        <f>IF(ISNUMBER(INDEX(Данные!$I$1:$IX$303,Данные!$A302,BR$642)),INDEX(Данные!$I$1:$IX$303,Данные!$A302,BR$642)-Данные!$G302-BR$643+IF($F$12="Использовать поправку",BT640,0),#N/A)</f>
        <v>#N/A</v>
      </c>
      <c r="BS640" s="64" t="e">
        <f>IF(ISNUMBER(INDEX(Данные!$I$1:$IX$303,Данные!$A302,BS$642)),INDEX(Данные!$I$1:$IX$303,Данные!$A302,BS$642)-Данные!$H302-BS$643+IF($F$12="Использовать поправку",BU640,0),#N/A)</f>
        <v>#N/A</v>
      </c>
      <c r="BT640" s="100" t="e">
        <f>INDEX(Данные!$I$1:$IX$303,Данные!$A302,BT$642+8)-INDEX(Данные!$I$1:$IX$303,Данные!$A302,BT$643+8)</f>
        <v>#VALUE!</v>
      </c>
      <c r="BU640" s="101" t="e">
        <f>INDEX(Данные!$I$1:$IX$303,Данные!$A302,BU$642+9)-INDEX(Данные!$I$1:$IX$303,Данные!$A302,BU$643+9)</f>
        <v>#VALUE!</v>
      </c>
    </row>
    <row r="641" spans="7:73" s="88" customFormat="1" ht="15.75" thickBot="1" x14ac:dyDescent="0.3">
      <c r="G641" s="65">
        <v>150</v>
      </c>
      <c r="H641" s="66" t="str">
        <f t="shared" si="894"/>
        <v/>
      </c>
      <c r="I641" s="67" t="e">
        <f>IF(ISNUMBER(INDEX(Данные!$I$1:$IX$303,Данные!$A303,I$642)),INDEX(Данные!$I$1:$IX$303,Данные!$A303,I$642)-Данные!$E303+IF($F$3="Использовать поправку",AL641,0),#N/A)</f>
        <v>#N/A</v>
      </c>
      <c r="J641" s="68" t="e">
        <f>IF(ISNUMBER(INDEX(Данные!$I$1:$IX$303,Данные!$A303,J$642)),INDEX(Данные!$I$1:$IX$303,Данные!$A303,J$642)-Данные!$F303+IF($F$3="Использовать поправку",AM641,0),#N/A)</f>
        <v>#N/A</v>
      </c>
      <c r="K641" s="66" t="str">
        <f t="shared" si="895"/>
        <v/>
      </c>
      <c r="L641" s="67" t="e">
        <f>IF(ISNUMBER(INDEX(Данные!$I$1:$IX$303,Данные!$A303,L$642)),INDEX(Данные!$I$1:$IX$303,Данные!$A303,L$642)-Данные!$E303+IF($F$4="Использовать поправку",AL641,0),#N/A)</f>
        <v>#N/A</v>
      </c>
      <c r="M641" s="68" t="e">
        <f>IF(ISNUMBER(INDEX(Данные!$I$1:$IX$303,Данные!$A303,M$642)),INDEX(Данные!$I$1:$IX$303,Данные!$A303,M$642)-Данные!$F303+IF($F$4="Использовать поправку",AM641,0),#N/A)</f>
        <v>#N/A</v>
      </c>
      <c r="N641" s="66" t="str">
        <f t="shared" si="896"/>
        <v/>
      </c>
      <c r="O641" s="67" t="e">
        <f>IF(ISNUMBER(INDEX(Данные!$I$1:$IX$303,Данные!$A303,O$642)),INDEX(Данные!$I$1:$IX$303,Данные!$A303,O$642)-Данные!$E303+IF($F$5="Использовать поправку",AL641,0),#N/A)</f>
        <v>#N/A</v>
      </c>
      <c r="P641" s="68" t="e">
        <f>IF(ISNUMBER(INDEX(Данные!$I$1:$IX$303,Данные!$A303,P$642)),INDEX(Данные!$I$1:$IX$303,Данные!$A303,P$642)-Данные!$F303+IF($F$5="Использовать поправку",AM641,0),#N/A)</f>
        <v>#N/A</v>
      </c>
      <c r="Q641" s="66" t="str">
        <f t="shared" si="897"/>
        <v/>
      </c>
      <c r="R641" s="67" t="e">
        <f>IF(ISNUMBER(INDEX(Данные!$I$1:$IX$303,Данные!$A303,R$642)),INDEX(Данные!$I$1:$IX$303,Данные!$A303,R$642)-Данные!$E303+IF($F$6="Использовать поправку",AL641,0),#N/A)</f>
        <v>#N/A</v>
      </c>
      <c r="S641" s="68" t="e">
        <f>IF(ISNUMBER(INDEX(Данные!$I$1:$IX$303,Данные!$A303,S$642)),INDEX(Данные!$I$1:$IX$303,Данные!$A303,S$642)-Данные!$F303+IF($F$6="Использовать поправку",AM641,0),#N/A)</f>
        <v>#N/A</v>
      </c>
      <c r="T641" s="66" t="str">
        <f t="shared" si="898"/>
        <v/>
      </c>
      <c r="U641" s="67" t="e">
        <f>IF(ISNUMBER(INDEX(Данные!$I$1:$IX$303,Данные!$A303,U$642)),INDEX(Данные!$I$1:$IX$303,Данные!$A303,U$642)-Данные!$E303+IF($F$7="Использовать поправку",AL641,0),#N/A)</f>
        <v>#N/A</v>
      </c>
      <c r="V641" s="68" t="e">
        <f>IF(ISNUMBER(INDEX(Данные!$I$1:$IX$303,Данные!$A303,V$642)),INDEX(Данные!$I$1:$IX$303,Данные!$A303,V$642)-Данные!$F303+IF($F$7="Использовать поправку",AM641,0),#N/A)</f>
        <v>#N/A</v>
      </c>
      <c r="W641" s="66" t="str">
        <f t="shared" si="899"/>
        <v/>
      </c>
      <c r="X641" s="67" t="e">
        <f>IF(ISNUMBER(INDEX(Данные!$I$1:$IX$303,Данные!$A303,X$642)),INDEX(Данные!$I$1:$IX$303,Данные!$A303,X$642)-Данные!$E303+IF($F$8="Использовать поправку",AL641,0),#N/A)</f>
        <v>#N/A</v>
      </c>
      <c r="Y641" s="68" t="e">
        <f>IF(ISNUMBER(INDEX(Данные!$I$1:$IX$303,Данные!$A303,Y$642)),INDEX(Данные!$I$1:$IX$303,Данные!$A303,Y$642)-Данные!$F303+IF($F$8="Использовать поправку",AM641,0),#N/A)</f>
        <v>#N/A</v>
      </c>
      <c r="Z641" s="66" t="str">
        <f t="shared" si="900"/>
        <v/>
      </c>
      <c r="AA641" s="67" t="e">
        <f>IF(ISNUMBER(INDEX(Данные!$I$1:$IX$303,Данные!$A303,AA$642)),INDEX(Данные!$I$1:$IX$303,Данные!$A303,AA$642)-Данные!$E303+IF($F$9="Использовать поправку",AL641,0),#N/A)</f>
        <v>#N/A</v>
      </c>
      <c r="AB641" s="68" t="e">
        <f>IF(ISNUMBER(INDEX(Данные!$I$1:$IX$303,Данные!$A303,AB$642)),INDEX(Данные!$I$1:$IX$303,Данные!$A303,AB$642)-Данные!$F303+IF($F$9="Использовать поправку",AM641,0),#N/A)</f>
        <v>#N/A</v>
      </c>
      <c r="AC641" s="66" t="str">
        <f t="shared" si="901"/>
        <v/>
      </c>
      <c r="AD641" s="67" t="e">
        <f>IF(ISNUMBER(INDEX(Данные!$I$1:$IX$303,Данные!$A303,AD$642)),INDEX(Данные!$I$1:$IX$303,Данные!$A303,AD$642)-Данные!$E303+IF($F$10="Использовать поправку",AL641,0),#N/A)</f>
        <v>#N/A</v>
      </c>
      <c r="AE641" s="68" t="e">
        <f>IF(ISNUMBER(INDEX(Данные!$I$1:$IX$303,Данные!$A303,AE$642)),INDEX(Данные!$I$1:$IX$303,Данные!$A303,AE$642)-Данные!$F303+IF($F$10="Использовать поправку",AM641,0),#N/A)</f>
        <v>#N/A</v>
      </c>
      <c r="AF641" s="66" t="str">
        <f t="shared" si="902"/>
        <v/>
      </c>
      <c r="AG641" s="67" t="e">
        <f>IF(ISNUMBER(INDEX(Данные!$I$1:$IX$303,Данные!$A303,AG$642)),INDEX(Данные!$I$1:$IX$303,Данные!$A303,AG$642)-Данные!$E303+IF($F$11="Использовать поправку",AL641,0),#N/A)</f>
        <v>#N/A</v>
      </c>
      <c r="AH641" s="68" t="e">
        <f>IF(ISNUMBER(INDEX(Данные!$I$1:$IX$303,Данные!$A303,AH$642)),INDEX(Данные!$I$1:$IX$303,Данные!$A303,AH$642)-Данные!$F303+IF($F$11="Использовать поправку",AM641,0),#N/A)</f>
        <v>#N/A</v>
      </c>
      <c r="AI641" s="66" t="str">
        <f t="shared" si="903"/>
        <v/>
      </c>
      <c r="AJ641" s="67" t="e">
        <f>IF(ISNUMBER(INDEX(Данные!$I$1:$IX$303,Данные!$A303,AJ$642)),INDEX(Данные!$I$1:$IX$303,Данные!$A303,AJ$642)-Данные!$E303+IF($F$12="Использовать поправку",AL641,0),#N/A)</f>
        <v>#N/A</v>
      </c>
      <c r="AK641" s="97" t="e">
        <f>IF(ISNUMBER(INDEX(Данные!$I$1:$IX$303,Данные!$A303,AK$642)),INDEX(Данные!$I$1:$IX$303,Данные!$A303,AK$642)-Данные!$F303+IF($F$12="Использовать поправку",AM641,0),#N/A)</f>
        <v>#N/A</v>
      </c>
      <c r="AL641" s="102" t="e">
        <f>INDEX(Данные!$I$1:$IX$303,Данные!$A303,AL$642+4)-INDEX(Данные!$I$1:$IX$303,Данные!$A303,AL$643+4)</f>
        <v>#VALUE!</v>
      </c>
      <c r="AM641" s="103" t="e">
        <f>INDEX(Данные!$I$1:$IX$303,Данные!$A303,AM$642+5)-INDEX(Данные!$I$1:$IX$303,Данные!$A303,AM$643+5)</f>
        <v>#VALUE!</v>
      </c>
      <c r="AO641" s="65">
        <v>150</v>
      </c>
      <c r="AP641" s="66" t="str">
        <f t="shared" si="884"/>
        <v/>
      </c>
      <c r="AQ641" s="67" t="e">
        <f>IF(ISNUMBER(INDEX(Данные!$I$1:$IX$303,Данные!$A303,AQ$642)),INDEX(Данные!$I$1:$IX$303,Данные!$A303,AQ$642)-Данные!$G303-AQ$643+IF($F$3="Использовать поправку",BT641,0),#N/A)</f>
        <v>#N/A</v>
      </c>
      <c r="AR641" s="68" t="e">
        <f>IF(ISNUMBER(INDEX(Данные!$I$1:$IX$303,Данные!$A303,AR$642)),INDEX(Данные!$I$1:$IX$303,Данные!$A303,AR$642)-Данные!$H303-AR$643+IF($F$3="Использовать поправку",BU641,0),#N/A)</f>
        <v>#N/A</v>
      </c>
      <c r="AS641" s="66" t="str">
        <f t="shared" si="885"/>
        <v/>
      </c>
      <c r="AT641" s="67" t="e">
        <f>IF(ISNUMBER(INDEX(Данные!$I$1:$IX$303,Данные!$A303,AT$642)),INDEX(Данные!$I$1:$IX$303,Данные!$A303,AT$642)-Данные!$G303-AT$643+IF($F$4="Использовать поправку",BT641,0),#N/A)</f>
        <v>#N/A</v>
      </c>
      <c r="AU641" s="68" t="e">
        <f>IF(ISNUMBER(INDEX(Данные!$I$1:$IX$303,Данные!$A303,AU$642)),INDEX(Данные!$I$1:$IX$303,Данные!$A303,AU$642)-Данные!$H303-AU$643+IF($F$4="Использовать поправку",BU641,0),#N/A)</f>
        <v>#N/A</v>
      </c>
      <c r="AV641" s="66" t="str">
        <f t="shared" si="886"/>
        <v/>
      </c>
      <c r="AW641" s="67" t="e">
        <f>IF(ISNUMBER(INDEX(Данные!$I$1:$IX$303,Данные!$A303,AW$642)),INDEX(Данные!$I$1:$IX$303,Данные!$A303,AW$642)-Данные!$G303-AW$643+IF($F$5="Использовать поправку",BT641,0),#N/A)</f>
        <v>#N/A</v>
      </c>
      <c r="AX641" s="68" t="e">
        <f>IF(ISNUMBER(INDEX(Данные!$I$1:$IX$303,Данные!$A303,AX$642)),INDEX(Данные!$I$1:$IX$303,Данные!$A303,AX$642)-Данные!$H303-AX$643+IF($F$5="Использовать поправку",BU641,0),#N/A)</f>
        <v>#N/A</v>
      </c>
      <c r="AY641" s="66" t="str">
        <f t="shared" si="887"/>
        <v/>
      </c>
      <c r="AZ641" s="67" t="e">
        <f>IF(ISNUMBER(INDEX(Данные!$I$1:$IX$303,Данные!$A303,AZ$642)),INDEX(Данные!$I$1:$IX$303,Данные!$A303,AZ$642)-Данные!$G303-AZ$643+IF($F$6="Использовать поправку",BT641,0),#N/A)</f>
        <v>#N/A</v>
      </c>
      <c r="BA641" s="68" t="e">
        <f>IF(ISNUMBER(INDEX(Данные!$I$1:$IX$303,Данные!$A303,BA$642)),INDEX(Данные!$I$1:$IX$303,Данные!$A303,BA$642)-Данные!$H303-BA$643+IF($F$6="Использовать поправку",BU641,0),#N/A)</f>
        <v>#N/A</v>
      </c>
      <c r="BB641" s="66" t="str">
        <f t="shared" si="888"/>
        <v/>
      </c>
      <c r="BC641" s="67" t="e">
        <f>IF(ISNUMBER(INDEX(Данные!$I$1:$IX$303,Данные!$A303,BC$642)),INDEX(Данные!$I$1:$IX$303,Данные!$A303,BC$642)-Данные!$G303-BC$643+IF($F$7="Использовать поправку",BT641,0),#N/A)</f>
        <v>#N/A</v>
      </c>
      <c r="BD641" s="68" t="e">
        <f>IF(ISNUMBER(INDEX(Данные!$I$1:$IX$303,Данные!$A303,BD$642)),INDEX(Данные!$I$1:$IX$303,Данные!$A303,BD$642)-Данные!$H303-BD$643+IF($F$7="Использовать поправку",BU641,0),#N/A)</f>
        <v>#N/A</v>
      </c>
      <c r="BE641" s="66" t="str">
        <f t="shared" si="889"/>
        <v/>
      </c>
      <c r="BF641" s="67" t="e">
        <f>IF(ISNUMBER(INDEX(Данные!$I$1:$IX$303,Данные!$A303,BF$642)),INDEX(Данные!$I$1:$IX$303,Данные!$A303,BF$642)-Данные!$G303-BF$643+IF($F$8="Использовать поправку",BT641,0),#N/A)</f>
        <v>#N/A</v>
      </c>
      <c r="BG641" s="68" t="e">
        <f>IF(ISNUMBER(INDEX(Данные!$I$1:$IX$303,Данные!$A303,BG$642)),INDEX(Данные!$I$1:$IX$303,Данные!$A303,BG$642)-Данные!$H303-BG$643+IF($F$8="Использовать поправку",BU641,0),#N/A)</f>
        <v>#N/A</v>
      </c>
      <c r="BH641" s="66" t="str">
        <f t="shared" si="890"/>
        <v/>
      </c>
      <c r="BI641" s="67" t="e">
        <f>IF(ISNUMBER(INDEX(Данные!$I$1:$IX$303,Данные!$A303,BI$642)),INDEX(Данные!$I$1:$IX$303,Данные!$A303,BI$642)-Данные!$G303-BI$643+IF($F$9="Использовать поправку",BT641,0),#N/A)</f>
        <v>#N/A</v>
      </c>
      <c r="BJ641" s="68" t="e">
        <f>IF(ISNUMBER(INDEX(Данные!$I$1:$IX$303,Данные!$A303,BJ$642)),INDEX(Данные!$I$1:$IX$303,Данные!$A303,BJ$642)-Данные!$H303-BJ$643+IF($F$9="Использовать поправку",BU641,0),#N/A)</f>
        <v>#N/A</v>
      </c>
      <c r="BK641" s="66" t="str">
        <f t="shared" si="891"/>
        <v/>
      </c>
      <c r="BL641" s="67" t="e">
        <f>IF(ISNUMBER(INDEX(Данные!$I$1:$IX$303,Данные!$A303,BL$642)),INDEX(Данные!$I$1:$IX$303,Данные!$A303,BL$642)-Данные!$G303-BL$643+IF($F$10="Использовать поправку",BT641,0),#N/A)</f>
        <v>#N/A</v>
      </c>
      <c r="BM641" s="68" t="e">
        <f>IF(ISNUMBER(INDEX(Данные!$I$1:$IX$303,Данные!$A303,BM$642)),INDEX(Данные!$I$1:$IX$303,Данные!$A303,BM$642)-Данные!$H303-BM$643+IF($F$10="Использовать поправку",BU641,0),#N/A)</f>
        <v>#N/A</v>
      </c>
      <c r="BN641" s="66" t="str">
        <f t="shared" si="892"/>
        <v/>
      </c>
      <c r="BO641" s="67" t="e">
        <f>IF(ISNUMBER(INDEX(Данные!$I$1:$IX$303,Данные!$A303,BO$642)),INDEX(Данные!$I$1:$IX$303,Данные!$A303,BO$642)-Данные!$G303-BO$643+IF($F$11="Использовать поправку",BT641,0),#N/A)</f>
        <v>#N/A</v>
      </c>
      <c r="BP641" s="68" t="e">
        <f>IF(ISNUMBER(INDEX(Данные!$I$1:$IX$303,Данные!$A303,BP$642)),INDEX(Данные!$I$1:$IX$303,Данные!$A303,BP$642)-Данные!$H303-BP$643+IF($F$11="Использовать поправку",BU641,0),#N/A)</f>
        <v>#N/A</v>
      </c>
      <c r="BQ641" s="66" t="str">
        <f t="shared" si="893"/>
        <v/>
      </c>
      <c r="BR641" s="67" t="e">
        <f>IF(ISNUMBER(INDEX(Данные!$I$1:$IX$303,Данные!$A303,BR$642)),INDEX(Данные!$I$1:$IX$303,Данные!$A303,BR$642)-Данные!$G303-BR$643+IF($F$12="Использовать поправку",BT641,0),#N/A)</f>
        <v>#N/A</v>
      </c>
      <c r="BS641" s="68" t="e">
        <f>IF(ISNUMBER(INDEX(Данные!$I$1:$IX$303,Данные!$A303,BS$642)),INDEX(Данные!$I$1:$IX$303,Данные!$A303,BS$642)-Данные!$H303-BS$643+IF($F$12="Использовать поправку",BU641,0),#N/A)</f>
        <v>#N/A</v>
      </c>
      <c r="BT641" s="102" t="e">
        <f>INDEX(Данные!$I$1:$IX$303,Данные!$A303,BT$642+8)-INDEX(Данные!$I$1:$IX$303,Данные!$A303,BT$643+8)</f>
        <v>#VALUE!</v>
      </c>
      <c r="BU641" s="103" t="e">
        <f>INDEX(Данные!$I$1:$IX$303,Данные!$A303,BU$642+9)-INDEX(Данные!$I$1:$IX$303,Данные!$A303,BU$643+9)</f>
        <v>#VALUE!</v>
      </c>
    </row>
    <row r="642" spans="7:73" x14ac:dyDescent="0.25">
      <c r="G642" s="69"/>
      <c r="H642" s="69"/>
      <c r="I642" s="69">
        <f>MATCH($E$3,Данные!$I$1:$IX$1)+4</f>
        <v>135</v>
      </c>
      <c r="J642" s="69">
        <f>MATCH($E$3,Данные!$I$1:$IX$1)+5</f>
        <v>136</v>
      </c>
      <c r="K642" s="69"/>
      <c r="L642" s="69">
        <f>MATCH($E$4,Данные!$I$1:$IX$1)+4</f>
        <v>135</v>
      </c>
      <c r="M642" s="69">
        <f>MATCH($E$4,Данные!$I$1:$IX$1)+5</f>
        <v>136</v>
      </c>
      <c r="N642" s="69"/>
      <c r="O642" s="69">
        <f>MATCH($E$5,Данные!$I$1:$IX$1)+4</f>
        <v>135</v>
      </c>
      <c r="P642" s="69">
        <f>MATCH($E$5,Данные!$I$1:$IX$1)+5</f>
        <v>136</v>
      </c>
      <c r="Q642" s="69"/>
      <c r="R642" s="69">
        <f>MATCH($E$6,Данные!$I$1:$IX$1)+4</f>
        <v>135</v>
      </c>
      <c r="S642" s="69">
        <f>MATCH($E$6,Данные!$I$1:$IX$1)+5</f>
        <v>136</v>
      </c>
      <c r="T642" s="69"/>
      <c r="U642" s="69">
        <f>MATCH($E$7,Данные!$I$1:$IX$1)+4</f>
        <v>135</v>
      </c>
      <c r="V642" s="69">
        <f>MATCH($E$7,Данные!$I$1:$IX$1)+5</f>
        <v>136</v>
      </c>
      <c r="W642" s="69"/>
      <c r="X642" s="69">
        <f>MATCH($E$8,Данные!$I$1:$IX$1)+4</f>
        <v>135</v>
      </c>
      <c r="Y642" s="69">
        <f>MATCH($E$8,Данные!$I$1:$IX$1)+5</f>
        <v>136</v>
      </c>
      <c r="Z642" s="69"/>
      <c r="AA642" s="69">
        <f>MATCH($E$9,Данные!$I$1:$IX$1)+4</f>
        <v>135</v>
      </c>
      <c r="AB642" s="69">
        <f>MATCH($E$9,Данные!$I$1:$IX$1)+5</f>
        <v>136</v>
      </c>
      <c r="AC642" s="69"/>
      <c r="AD642" s="69">
        <f>MATCH($E$10,Данные!$I$1:$IX$1)+4</f>
        <v>135</v>
      </c>
      <c r="AE642" s="69">
        <f>MATCH($E$10,Данные!$I$1:$IX$1)+5</f>
        <v>136</v>
      </c>
      <c r="AF642" s="69"/>
      <c r="AG642" s="69">
        <f>MATCH($E$11,Данные!$I$1:$IX$1)+4</f>
        <v>135</v>
      </c>
      <c r="AH642" s="69">
        <f>MATCH($E$11,Данные!$I$1:$IX$1)+5</f>
        <v>136</v>
      </c>
      <c r="AI642" s="69"/>
      <c r="AJ642" s="69">
        <f>MATCH($E$12,Данные!$I$1:$IX$1)+4</f>
        <v>135</v>
      </c>
      <c r="AK642" s="69">
        <f>MATCH($E$12,Данные!$I$1:$IX$1)+5</f>
        <v>136</v>
      </c>
      <c r="AL642" s="94">
        <f>MATCH($F$15,Данные!$I$1:$IX$1)</f>
        <v>131</v>
      </c>
      <c r="AM642" s="94">
        <f>MATCH($F$15,Данные!$I$1:$IX$1)</f>
        <v>131</v>
      </c>
      <c r="AO642" s="69"/>
      <c r="AP642" s="69"/>
      <c r="AQ642" s="69">
        <f>MATCH($E$3,Данные!$I$1:$IX$1)+8</f>
        <v>139</v>
      </c>
      <c r="AR642" s="69">
        <f>MATCH($E$3,Данные!$I$1:$IX$1)+9</f>
        <v>140</v>
      </c>
      <c r="AS642" s="69"/>
      <c r="AT642" s="69">
        <f>MATCH($E$4,Данные!$I$1:$IX$1)+8</f>
        <v>139</v>
      </c>
      <c r="AU642" s="69">
        <f>MATCH($E$4,Данные!$I$1:$IX$1)+9</f>
        <v>140</v>
      </c>
      <c r="AV642" s="69"/>
      <c r="AW642" s="69">
        <f>MATCH($E$5,Данные!$I$1:$IX$1)+8</f>
        <v>139</v>
      </c>
      <c r="AX642" s="69">
        <f>MATCH($E$5,Данные!$I$1:$IX$1)+9</f>
        <v>140</v>
      </c>
      <c r="AY642" s="69"/>
      <c r="AZ642" s="69">
        <f>MATCH($E$6,Данные!$I$1:$IX$1)+8</f>
        <v>139</v>
      </c>
      <c r="BA642" s="69">
        <f>MATCH($E$6,Данные!$I$1:$IX$1)+9</f>
        <v>140</v>
      </c>
      <c r="BB642" s="69"/>
      <c r="BC642" s="69">
        <f>MATCH($E$7,Данные!$I$1:$IX$1)+8</f>
        <v>139</v>
      </c>
      <c r="BD642" s="69">
        <f>MATCH($E$7,Данные!$I$1:$IX$1)+9</f>
        <v>140</v>
      </c>
      <c r="BE642" s="69"/>
      <c r="BF642" s="69">
        <f>MATCH($E$8,Данные!$I$1:$IX$1)+8</f>
        <v>139</v>
      </c>
      <c r="BG642" s="69">
        <f>MATCH($E$8,Данные!$I$1:$IX$1)+9</f>
        <v>140</v>
      </c>
      <c r="BH642" s="69"/>
      <c r="BI642" s="69">
        <f>MATCH($E$9,Данные!$I$1:$IX$1)+8</f>
        <v>139</v>
      </c>
      <c r="BJ642" s="69">
        <f>MATCH($E$9,Данные!$I$1:$IX$1)+9</f>
        <v>140</v>
      </c>
      <c r="BK642" s="69"/>
      <c r="BL642" s="69">
        <f>MATCH($E$10,Данные!$I$1:$IX$1)+8</f>
        <v>139</v>
      </c>
      <c r="BM642" s="69">
        <f>MATCH($E$10,Данные!$I$1:$IX$1)+9</f>
        <v>140</v>
      </c>
      <c r="BN642" s="69"/>
      <c r="BO642" s="69">
        <f>MATCH($E$11,Данные!$I$1:$IX$1)+8</f>
        <v>139</v>
      </c>
      <c r="BP642" s="69">
        <f>MATCH($E$11,Данные!$I$1:$IX$1)+9</f>
        <v>140</v>
      </c>
      <c r="BQ642" s="69"/>
      <c r="BR642" s="69">
        <f>MATCH($E$12,Данные!$I$1:$IX$1)+8</f>
        <v>139</v>
      </c>
      <c r="BS642" s="69">
        <f>MATCH($E$12,Данные!$I$1:$IX$1)+9</f>
        <v>140</v>
      </c>
      <c r="BT642" s="94">
        <f>MATCH($F$15,Данные!$I$1:$IX$1)</f>
        <v>131</v>
      </c>
      <c r="BU642" s="94">
        <f>MATCH($F$15,Данные!$I$1:$IX$1)</f>
        <v>131</v>
      </c>
    </row>
    <row r="643" spans="7:73" x14ac:dyDescent="0.25">
      <c r="AL643" s="94">
        <f>MATCH($F$16,Данные!$I$1:$IX$1)</f>
        <v>131</v>
      </c>
      <c r="AM643" s="94">
        <f>MATCH($F$16,Данные!$I$1:$IX$1)</f>
        <v>131</v>
      </c>
      <c r="AO643" s="104"/>
      <c r="AP643" s="104"/>
      <c r="AQ643" s="104" t="e">
        <f>VLOOKUP($B$2,Данные!$D$3:$IX$303,AQ642+5)+IF($F$3="Использовать поправку",VLOOKUP($B$2,AO341:BU641,32),0)</f>
        <v>#VALUE!</v>
      </c>
      <c r="AR643" s="104" t="e">
        <f>VLOOKUP($B$2,Данные!$D$3:$IX$303,AR642+5)+IF($F$3="Использовать поправку",VLOOKUP($B$2,AO341:BU641,33),0)</f>
        <v>#VALUE!</v>
      </c>
      <c r="AS643" s="104"/>
      <c r="AT643" s="104" t="e">
        <f>VLOOKUP($B$2,Данные!$D$3:$IX$303,AT642+5)+IF($F$4="Использовать поправку",VLOOKUP($B$2,AO341:BU641,32),0)</f>
        <v>#VALUE!</v>
      </c>
      <c r="AU643" s="104" t="e">
        <f>VLOOKUP($B$2,Данные!$D$3:$IX$303,AU642+5)+IF($F$4="Использовать поправку",VLOOKUP($B$2,AO341:BU641,33),0)</f>
        <v>#VALUE!</v>
      </c>
      <c r="AV643" s="104"/>
      <c r="AW643" s="104" t="e">
        <f>VLOOKUP($B$2,Данные!$D$3:$IX$303,AW642+5)+IF($F$5="Использовать поправку",VLOOKUP($B$2,AO341:BU641,32),0)</f>
        <v>#VALUE!</v>
      </c>
      <c r="AX643" s="104" t="e">
        <f>VLOOKUP($B$2,Данные!$D$3:$IX$303,AX642+5)+IF($F$5="Использовать поправку",VLOOKUP($B$2,AO341:BU641,33),0)</f>
        <v>#VALUE!</v>
      </c>
      <c r="AY643" s="104"/>
      <c r="AZ643" s="104" t="e">
        <f>VLOOKUP($B$2,Данные!$D$3:$IX$303,AZ642+5)+IF($F$6="Использовать поправку",VLOOKUP($B$2,AO341:BU641,32),0)</f>
        <v>#VALUE!</v>
      </c>
      <c r="BA643" s="104" t="e">
        <f>VLOOKUP($B$2,Данные!$D$3:$IX$303,BA642+5)+IF($F$6="Использовать поправку",VLOOKUP($B$2,AO341:BU641,33),0)</f>
        <v>#VALUE!</v>
      </c>
      <c r="BB643" s="104"/>
      <c r="BC643" s="104" t="e">
        <f>VLOOKUP($B$2,Данные!$D$3:$IX$303,BC642+5)+IF($F$7="Использовать поправку",VLOOKUP($B$2,AO341:BU641,32),0)</f>
        <v>#VALUE!</v>
      </c>
      <c r="BD643" s="104" t="e">
        <f>VLOOKUP($B$2,Данные!$D$3:$IX$303,BD642+5)+IF($F$7="Использовать поправку",VLOOKUP($B$2,AO341:BU641,33),0)</f>
        <v>#VALUE!</v>
      </c>
      <c r="BE643" s="104"/>
      <c r="BF643" s="104" t="e">
        <f>VLOOKUP($B$2,Данные!$D$3:$IX$303,BF642+5)+IF($F$8="Использовать поправку",VLOOKUP($B$2,AO341:BU641,32),0)</f>
        <v>#VALUE!</v>
      </c>
      <c r="BG643" s="104" t="e">
        <f>VLOOKUP($B$2,Данные!$D$3:$IX$303,BG642+5)+IF($F$8="Использовать поправку",VLOOKUP($B$2,AO341:BU641,33),0)</f>
        <v>#VALUE!</v>
      </c>
      <c r="BH643" s="104"/>
      <c r="BI643" s="104" t="e">
        <f>VLOOKUP($B$2,Данные!$D$3:$IX$303,BI642+5)+IF($F$9="Использовать поправку",VLOOKUP($B$2,AO341:BU641,32),0)</f>
        <v>#VALUE!</v>
      </c>
      <c r="BJ643" s="104" t="e">
        <f>VLOOKUP($B$2,Данные!$D$3:$IX$303,BJ642+5)+IF($F$9="Использовать поправку",VLOOKUP($B$2,AO341:BU641,33),0)</f>
        <v>#VALUE!</v>
      </c>
      <c r="BK643" s="104"/>
      <c r="BL643" s="104" t="e">
        <f>VLOOKUP($B$2,Данные!$D$3:$IX$303,BL642+5)+IF($F$10="Использовать поправку",VLOOKUP($B$2,AO341:BU641,32),0)</f>
        <v>#VALUE!</v>
      </c>
      <c r="BM643" s="104" t="e">
        <f>VLOOKUP($B$2,Данные!$D$3:$IX$303,BM642+5)+IF($F$10="Использовать поправку",VLOOKUP($B$2,AO341:BU641,33),0)</f>
        <v>#VALUE!</v>
      </c>
      <c r="BN643" s="104"/>
      <c r="BO643" s="105" t="e">
        <f>VLOOKUP($B$2,Данные!$D$3:$IX$303,BO642+5)+IF($F$11="Использовать поправку",VLOOKUP($B$2,AO341:BU641,32),0)</f>
        <v>#VALUE!</v>
      </c>
      <c r="BP643" s="105" t="e">
        <f>VLOOKUP($B$2,Данные!$D$3:$IX$303,BP642+5)+IF($F$11="Использовать поправку",VLOOKUP($B$2,AO341:BU641,33),0)</f>
        <v>#VALUE!</v>
      </c>
      <c r="BQ643" s="104"/>
      <c r="BR643" s="105" t="e">
        <f>VLOOKUP($B$2,Данные!$D$3:$IX$303,BR642+5)+IF($F$12="Использовать поправку",VLOOKUP($B$2,AO341:BU641,32),0)</f>
        <v>#VALUE!</v>
      </c>
      <c r="BS643" s="105" t="e">
        <f>VLOOKUP($B$2,Данные!$D$3:$IX$303,BS642+5)+IF($F$12="Использовать поправку",VLOOKUP($B$2,AO341:BU641,33),0)</f>
        <v>#VALUE!</v>
      </c>
      <c r="BT643" s="94">
        <f>MATCH($F$16,Данные!$I$1:$IX$1)</f>
        <v>131</v>
      </c>
      <c r="BU643" s="94">
        <f>MATCH($F$16,Данные!$I$1:$IX$1)</f>
        <v>131</v>
      </c>
    </row>
  </sheetData>
  <mergeCells count="77">
    <mergeCell ref="A7:B7"/>
    <mergeCell ref="H339:J339"/>
    <mergeCell ref="G339:G340"/>
    <mergeCell ref="G30:G32"/>
    <mergeCell ref="H30:I30"/>
    <mergeCell ref="H31:I31"/>
    <mergeCell ref="D14:F14"/>
    <mergeCell ref="D15:E15"/>
    <mergeCell ref="D16:E16"/>
    <mergeCell ref="J30:K30"/>
    <mergeCell ref="J31:K31"/>
    <mergeCell ref="L30:M30"/>
    <mergeCell ref="L31:M31"/>
    <mergeCell ref="D2:F2"/>
    <mergeCell ref="AC339:AE339"/>
    <mergeCell ref="AF339:AH339"/>
    <mergeCell ref="G29:AA29"/>
    <mergeCell ref="P31:Q31"/>
    <mergeCell ref="R30:S30"/>
    <mergeCell ref="R31:S31"/>
    <mergeCell ref="T30:U30"/>
    <mergeCell ref="T31:U31"/>
    <mergeCell ref="V30:W30"/>
    <mergeCell ref="V31:W31"/>
    <mergeCell ref="P30:Q30"/>
    <mergeCell ref="X30:Y30"/>
    <mergeCell ref="N30:O30"/>
    <mergeCell ref="AI339:AK339"/>
    <mergeCell ref="G338:AK338"/>
    <mergeCell ref="K339:M339"/>
    <mergeCell ref="N339:P339"/>
    <mergeCell ref="Q339:S339"/>
    <mergeCell ref="T339:V339"/>
    <mergeCell ref="W339:Y339"/>
    <mergeCell ref="Z339:AB339"/>
    <mergeCell ref="AO29:BI29"/>
    <mergeCell ref="AO30:AO32"/>
    <mergeCell ref="AP30:AQ30"/>
    <mergeCell ref="AR30:AS30"/>
    <mergeCell ref="AT30:AU30"/>
    <mergeCell ref="AV30:AW30"/>
    <mergeCell ref="AT31:AU31"/>
    <mergeCell ref="AV31:AW31"/>
    <mergeCell ref="AX31:AY31"/>
    <mergeCell ref="BH30:BI30"/>
    <mergeCell ref="BH31:BI31"/>
    <mergeCell ref="N31:O31"/>
    <mergeCell ref="X31:Y31"/>
    <mergeCell ref="Z30:AA30"/>
    <mergeCell ref="Z31:AA31"/>
    <mergeCell ref="BF30:BG30"/>
    <mergeCell ref="BB30:BC30"/>
    <mergeCell ref="BD30:BE30"/>
    <mergeCell ref="BB31:BC31"/>
    <mergeCell ref="BD31:BE31"/>
    <mergeCell ref="BF31:BG31"/>
    <mergeCell ref="AZ31:BA31"/>
    <mergeCell ref="AX30:AY30"/>
    <mergeCell ref="AZ30:BA30"/>
    <mergeCell ref="AP31:AQ31"/>
    <mergeCell ref="AR31:AS31"/>
    <mergeCell ref="BU338:BU340"/>
    <mergeCell ref="AL338:AL340"/>
    <mergeCell ref="AM338:AM340"/>
    <mergeCell ref="BT338:BT340"/>
    <mergeCell ref="BB339:BD339"/>
    <mergeCell ref="BE339:BG339"/>
    <mergeCell ref="BH339:BJ339"/>
    <mergeCell ref="BK339:BM339"/>
    <mergeCell ref="BN339:BP339"/>
    <mergeCell ref="BQ339:BS339"/>
    <mergeCell ref="AO339:AO340"/>
    <mergeCell ref="AP339:AR339"/>
    <mergeCell ref="AS339:AU339"/>
    <mergeCell ref="AV339:AX339"/>
    <mergeCell ref="AY339:BA339"/>
    <mergeCell ref="AO338:BS338"/>
  </mergeCells>
  <conditionalFormatting sqref="F3:F12">
    <cfRule type="beginsWith" dxfId="1" priority="1" operator="beginsWith" text="Не использовать поправку">
      <formula>LEFT(F3,24)="Не использовать поправку"</formula>
    </cfRule>
    <cfRule type="beginsWith" dxfId="0" priority="2" operator="beginsWith" text="Использовать поправку">
      <formula>LEFT(F3,21)="Использовать поправку"</formula>
    </cfRule>
  </conditionalFormatting>
  <dataValidations count="3">
    <dataValidation type="decimal" allowBlank="1" showInputMessage="1" showErrorMessage="1" sqref="B3 B5">
      <formula1>0</formula1>
      <formula2>360</formula2>
    </dataValidation>
    <dataValidation type="list" allowBlank="1" showInputMessage="1" showErrorMessage="1" sqref="A7">
      <formula1>"Расчитывать с учетом закручивания скважины,Расчитывать без учета закручивания скважины"</formula1>
    </dataValidation>
    <dataValidation type="list" allowBlank="1" showInputMessage="1" showErrorMessage="1" sqref="F3:F12">
      <formula1>"Использовать поправку,Не использовать поправку"</formula1>
    </dataValidation>
  </dataValidations>
  <pageMargins left="0.46875" right="0.33333333333333331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Данные!$I$1:$IX$1</xm:f>
          </x14:formula1>
          <xm:sqref>B8 E3:E12</xm:sqref>
        </x14:dataValidation>
        <x14:dataValidation type="list" allowBlank="1" showInputMessage="1" showErrorMessage="1">
          <x14:formula1>
            <xm:f>Данные!$D$3:$D$303</xm:f>
          </x14:formula1>
          <xm:sqref>B2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Данные</vt:lpstr>
      <vt:lpstr>Графики</vt:lpstr>
      <vt:lpstr>Графики!Расчет_перемещений_относительно_глубины</vt:lpstr>
      <vt:lpstr>Данные!Расчет_перемещений_относительно_глубины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Porf</dc:creator>
  <cp:lastModifiedBy>USM6</cp:lastModifiedBy>
  <dcterms:created xsi:type="dcterms:W3CDTF">2017-12-21T07:54:53Z</dcterms:created>
  <dcterms:modified xsi:type="dcterms:W3CDTF">2021-12-02T08:24:31Z</dcterms:modified>
</cp:coreProperties>
</file>